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8C99951-5518-497A-93B5-832CA8E18EA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<sst xmlns="http://schemas.openxmlformats.org/spreadsheetml/2006/main" xmlns:r="http://schemas.openxmlformats.org/officeDocument/2006/relationships" xmlns:xdr="http://schemas.openxmlformats.org/drawingml/2006/spreadsheetDrawing" count="3469" uniqueCount="355">
  <si>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</si>
  <si>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</si>
  <si>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</si>
  <si>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</si>
  <si>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</si>
  <si>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</si>
  <si>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</si>
  <si>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</si>
  <si>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</si>
  <si>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</si>
  <si>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</si>
  <si>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</si>
  <si>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</si>
  <si>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</si>
  <si>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</si>
  <si>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</si>
  <si>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</si>
  <si>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</si>
  <si>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</si>
  <si>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</si>
  <si>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</si>
  <si>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</si>
  <si>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</si>
  <si>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</si>
  <si>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</si>
  <si>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</si>
  <si>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</si>
  <si>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</si>
  <si>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</si>
  <si>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</si>
  <si>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</si>
  <si>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</si>
  <si>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</si>
  <si>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</si>
  <si>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</si>
  <si>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</si>
  <si>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</si>
  <si>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</si>
  <si>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</si>
  <si>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</si>
  <si>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</si>
  <si>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</si>
  <si>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</si>
  <si>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</si>
  <si>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</si>
  <si>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</si>
  <si>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</si>
  <si>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</si>
  <si>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</si>
  <si>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</si>
  <si>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</si>
  <si>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</si>
  <si>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</si>
  <si>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</si>
  <si>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</si>
  <si>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</si>
  <si>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</si>
  <si>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</si>
  <si>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</si>
  <si>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</si>
  <si>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</si>
  <si>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</si>
  <si>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</si>
  <si>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</si>
  <si>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</si>
  <si>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</si>
  <si>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</si>
  <si>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</si>
  <si>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</si>
  <si>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</si>
  <si>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</si>
  <si>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</si>
  <si>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</si>
  <si>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</si>
  <si>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</si>
  <si>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</si>
  <si>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</si>
  <si>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</si>
  <si>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</si>
  <si>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</si>
  <si>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</si>
  <si>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</si>
  <si>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</si>
  <si>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</si>
  <si>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</si>
  <si>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</si>
  <si>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</si>
  <si>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</si>
  <si>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</si>
  <si>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</si>
  <si>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</si>
  <si>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</si>
  <si>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</si>
  <si>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</si>
  <si>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</si>
  <si>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</si>
  <si>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</si>
  <si>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</si>
  <si>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</si>
  <si>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</si>
  <si>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</si>
  <si>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</si>
  <si>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</si>
  <si>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</si>
  <si>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</si>
  <si>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</si>
  <si>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</si>
  <si>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</si>
  <si>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</si>
  <si>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</si>
  <si>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</si>
  <si>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</si>
  <si>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</si>
  <si>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</si>
  <si>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</si>
  <si>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</si>
  <si>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</si>
  <si>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</si>
  <si>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</si>
  <si>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</si>
  <si>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</si>
  <si>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</si>
  <si>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</si>
  <si>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</si>
  <si>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</si>
  <si>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</si>
  <si>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</si>
  <si>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</si>
  <si>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</si>
  <si>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</si>
  <si>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</si>
  <si>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</si>
  <si>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</si>
  <si>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</si>
  <si>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</si>
  <si>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</si>
  <si>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</si>
  <si>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</si>
  <si>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</si>
  <si>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</si>
  <si>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</si>
  <si>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</si>
  <si>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</si>
  <si>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Pakistan</t>
  </si>
  <si>
    <t>Education Statistics Annual Report 2008-09</t>
  </si>
  <si>
    <t>Education Statistics Annual Report 2009-10</t>
  </si>
  <si>
    <t>Education Statistics Annual Report 2010-11</t>
  </si>
  <si>
    <t>Education Statistics Annual Report 2011-12</t>
  </si>
  <si>
    <t>Census</t>
  </si>
  <si>
    <t>Single-sex schools</t>
  </si>
  <si>
    <t>Yes</t>
  </si>
  <si>
    <t>No handwashing data</t>
  </si>
  <si>
    <t>Education Statistics Annual Report 2012-13</t>
  </si>
  <si>
    <t>Education Statistics Annual Report 2013-14</t>
  </si>
  <si>
    <t>Education Statistics Annual Report 2014-15</t>
  </si>
  <si>
    <t>Education Statistics Annual Report 2015-16</t>
  </si>
  <si>
    <t>Functional toilets</t>
  </si>
  <si>
    <t>All schools are single-sex</t>
  </si>
  <si>
    <t xml:space="preserve">Data are compiled from the official National Education Management Information System (NEMIS), the official Pakistan Social and Living Standards Measurements Survey (PSLMS), and the Annual Status of Education Report (ASER), which is a volunteer based effort. </t>
  </si>
  <si>
    <t>Annual Status of Education Report ASER - Pakistan 2016</t>
  </si>
  <si>
    <t>Survey</t>
  </si>
  <si>
    <t>Annual Status of Education Report ASER - Pakistan 2015</t>
  </si>
  <si>
    <t>Alif Ailaan Pakistan District Education Rankings 2016</t>
  </si>
  <si>
    <t>Annual Status of Education Report ASER - Pakistan 2013</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</si>
  <si>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</si>
  <si>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</si>
  <si>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</si>
  <si>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</si>
  <si>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</si>
  <si>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</si>
  <si>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</si>
  <si>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</si>
  <si>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</si>
  <si>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</si>
  <si>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</si>
  <si>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</si>
  <si>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</si>
  <si>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 xml:space="preserve">No sanitation data. </t>
  </si>
  <si>
    <t>UNESCO UIS - data.uis.unesco.org</t>
  </si>
  <si>
    <t>POPULATION OF SCHOOL AGE CHILDREN</t>
  </si>
  <si>
    <r>
      <t xml:space="preserve">School Age Population 
</t>
    </r>
    <r>
      <rPr>
        <sz val="8"/>
        <rFont val="Arial"/>
        <family val="2"/>
      </rPr>
      <t>Source: UN Population Div &amp; UNESCO</t>
    </r>
  </si>
  <si>
    <t>Latrines not available or no response</t>
  </si>
  <si>
    <t xml:space="preserve">Mosque schools are included in national, urban and rural estimates.  No response is considered as no facility.  </t>
  </si>
  <si>
    <t xml:space="preserve">Primary schools include mosque schools. No response is considered as no facility.  </t>
  </si>
  <si>
    <t>Primary schools include mosque schools. No response is considered as no facility.  Toilet functionality data are based on Pakistan District Education Rankings (2016) which used EMIS data. National estimates for usable and single-sex are based on primary school data in the absence of other information.</t>
  </si>
  <si>
    <t xml:space="preserve">National estimates do not include pre-primary. Secondary estimates include "middle," "high," and "higher secondary". Primary, National, Urban and Rural estimates include mosque schools. No response is considered as no facility in the above estimates. An estimate for basic is not possible, as it is unclear if these are 'improved' sources or not or if they are functional and providing water. </t>
  </si>
  <si>
    <t>National estimates do not include pre-primary. Secondary estimates include "middle," "high," and "higher secondary". Primary, National, Urban and Rural estimates include mosque schools. It is unclear if these are 'improved' sources or if they are functional with water available; an estimate for 'basic' therefore can not be calculated. No response is considered as no facility in the above estimates.</t>
  </si>
  <si>
    <t xml:space="preserve">National estimates do not include pre-primary. Secondary estimates include "middle," "high," and "higher secondary". Primary, National, Urban and Rural estimates include mosque schools.No response is considered as no facility in the above estimates. It is unclear if these are 'improved' sources or if they are functional and with water available; an estimate for 'basic' therefore can not be calculated. </t>
  </si>
  <si>
    <t xml:space="preserve">National estimates do not include pre-primary. Secondary estimates include "middle," "high," and "higher secondary". Primary, National, Urban and Rural estimates include mosque schools.  No response is considered as no facility in the above estimates. It is unclear if these are 'improved' sources or if they are functional with water available; an estimate for 'basic' therefore can not be calculated. </t>
  </si>
  <si>
    <t xml:space="preserve">National estimates do not include pre-primary. Secondary estimates include "middle," "high," and "higher secondary". Primary, National, Urban and Rural estimates include mosque schools. No response is considered as no facility in the above estimates. It is unclear if these are 'improved' sources or if they are functional with water available; an estimate for 'basic' therefore can not be calculated. </t>
  </si>
  <si>
    <t xml:space="preserve">National estimates do not include pre-primary. Secondary estimates include "middle," "high," and "higher secondary". Primary, National, Urban and Rural estimates include mosque schools. No response is considered as no facility in the above estimates. It is unclear if these are 'improved' sources or if they are functional with water available; an estimate for 'basic' therefore can not be calculated. The same values for primary schools are reported in Pakistan District Education Rankings (2016).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</si>
  <si>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</si>
  <si>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</si>
  <si>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</si>
  <si>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</si>
  <si>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</si>
  <si>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</si>
  <si>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</si>
  <si>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</si>
  <si>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</si>
  <si>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</si>
  <si>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</si>
  <si>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</si>
  <si>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</si>
  <si>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</si>
  <si>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</si>
  <si>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</si>
  <si>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</si>
  <si>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</si>
  <si>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</si>
  <si>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</si>
  <si>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</si>
  <si>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</si>
  <si>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</si>
  <si>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</si>
  <si>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PAK_2009_EMIS</t>
  </si>
  <si>
    <t>PAK_2010_EMIS</t>
  </si>
  <si>
    <t>PAK_2011_EMIS</t>
  </si>
  <si>
    <t>PAK_2012_EMIS</t>
  </si>
  <si>
    <t>PAK_2013_EMIS</t>
  </si>
  <si>
    <t>PAK_2014_EMIS</t>
  </si>
  <si>
    <t>PAK_2015_EMIS</t>
  </si>
  <si>
    <t>PAK_2015_ASER</t>
  </si>
  <si>
    <t>PAK_2015_CEN</t>
  </si>
  <si>
    <t>PAK_2016_EMIS</t>
  </si>
  <si>
    <t>PAK_2016_ASER</t>
  </si>
  <si>
    <t>PAK_2016_CEN</t>
  </si>
  <si>
    <t>PAK_2016_UIS</t>
  </si>
  <si>
    <t>2009</t>
  </si>
  <si>
    <t>2010</t>
  </si>
  <si>
    <t>2011</t>
  </si>
  <si>
    <t>2012</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</si>
  <si>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</si>
  <si>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</si>
  <si>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</si>
  <si>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</si>
  <si>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</si>
  <si>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</si>
  <si>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</si>
  <si>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</si>
  <si>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</si>
  <si>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</si>
  <si>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</si>
  <si>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</si>
  <si>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</si>
  <si>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</si>
  <si>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</si>
  <si>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</si>
  <si>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</si>
  <si>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</si>
  <si>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</si>
  <si>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</si>
  <si>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PAK_2018_EMIS</t>
  </si>
  <si>
    <t>Pakistan Education Statistics 2017-18</t>
  </si>
  <si>
    <t xml:space="preserve">Basic estimate used </t>
  </si>
  <si>
    <t/>
  </si>
  <si>
    <t>PAK_2018_ASER</t>
  </si>
  <si>
    <t>Annual Status of Education Report</t>
  </si>
  <si>
    <t>Useable drinking water facility</t>
  </si>
  <si>
    <t>PAK_2019_ASER</t>
  </si>
  <si>
    <t>[Facility type]</t>
  </si>
  <si>
    <t>Usable toilet/latrine for children</t>
  </si>
  <si>
    <t>Useable toilet/latrine for children</t>
  </si>
  <si>
    <t>No data on hygiene</t>
  </si>
  <si>
    <t>Usable drinking water facility</t>
  </si>
  <si>
    <t>Useable separate toilet/latrine for girls</t>
  </si>
  <si>
    <t>The JMP releases updated estimates every 2 years following consultations with national authorities: https://washdata.org/how-we-work/jmp-country-consultation</t>
  </si>
  <si>
    <t>No</t>
  </si>
  <si>
    <t>PAK_2013_ASER</t>
  </si>
  <si>
    <t>ASER 2013/14 covered 138 rural districts and 21 urban centres of Pakistan. The survey includes government schools and private schools and primary, elementary and high school levels. ASER surveys not considered nationally representative based on feedback from PBS during country consultation.</t>
  </si>
  <si>
    <t>country</t>
  </si>
  <si>
    <t>Pakistan</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</si>
  <si>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</si>
  <si>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</si>
  <si>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</si>
  <si>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</si>
  <si>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</si>
  <si>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</si>
  <si>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</si>
  <si>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</si>
  <si>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</si>
  <si>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</si>
  <si>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</si>
  <si>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</si>
  <si>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</si>
  <si>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</si>
  <si>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</si>
  <si>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</si>
  <si>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</si>
  <si>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</si>
  <si>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</si>
  <si>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</si>
  <si>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</si>
  <si>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</si>
  <si>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</si>
  <si>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</si>
  <si>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</si>
  <si>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</si>
  <si>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</si>
  <si>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</si>
  <si>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</si>
  <si>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</si>
  <si>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</si>
  <si>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</si>
  <si>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PAK_2021_ASER</t>
  </si>
  <si>
    <t>PAK_2022_ASER</t>
  </si>
  <si>
    <t>Useable toilets / latrines for students</t>
  </si>
  <si>
    <t>Separate toilets for girls and boys</t>
  </si>
  <si>
    <t>The survey includes government schools and private schools and primary/elementary and high school levels. 'Usable' is calculated based on 'usable latrine'. No information on whether these are 'improved' or 'unimproved'. Primary is calculated as the weighted average of primary and elementary. ASER surveys not considered nationally representative based on feedback from PBS during country consultation.</t>
  </si>
  <si>
    <t xml:space="preserve">Facility with water </t>
  </si>
  <si>
    <t xml:space="preserve">Facility with soap </t>
  </si>
  <si>
    <t>PAK_2021_EMIS</t>
  </si>
  <si>
    <t>Pakistan Education Statistics 2020-21</t>
  </si>
  <si>
    <t xml:space="preserve">The secondary school estimate is based on coverage in lower and upper secondary schools and the school age population for each level. The national estimate is based on coverage in primary and secondary schools weighted average.  Public schools only. </t>
  </si>
  <si>
    <t>PAK_2021_UIS</t>
  </si>
  <si>
    <t>Running water available in handwashing sinks</t>
  </si>
  <si>
    <t>Soap/Handwash available in handwashing sinks</t>
  </si>
  <si>
    <t>The survey includes government schools and private schools and primary, elementary and high school levels. ASER surveys not considered nationally representative at this time based on feedback from PBS during country consultation.</t>
  </si>
  <si>
    <t>Clean drinking water available for students</t>
  </si>
  <si>
    <t>The survey includes government schools and private schools and primary/elementary and high school levels. 'Usable' is calculated based on 'usable latrine'. No information on whether these are 'improved' or 'unimproved'. Basic service is therefore estimated by multiplying data on usable and single-sex. Primary is calculated as the weighted average of primary and elementary. Data on primary and secondary schools are not used since only includes urban schools.</t>
  </si>
  <si>
    <t>Estmiated from useable and single-sex</t>
  </si>
  <si>
    <t xml:space="preserve">The secondary school estimate is based on coverage in lower and upper secondary schools and the school age population for each level. The national estimate is based on coverage in primary and secondary schools weighted average. </t>
  </si>
  <si>
    <t>Estimated from with water and with soap</t>
  </si>
  <si>
    <t>Primary and secondary school data not used since only urban schools are included. In the absence of information on schools with both water and soap, basic service is estimated by multiplying the proportion with water and the proportion with soap.</t>
  </si>
  <si>
    <t>Primary and secondary school data not used since only rural schools are included. In the absence of information on schools with both water and soap, basic service is estimated by multiplying the proportion with water and the proportion with soap.</t>
  </si>
  <si>
    <t xml:space="preserve">No drinking water facility based on drinking water not available. Secondary includes middle, high and higher secondary weighted by total number of students. No response is considered as no facility in the above estimates. It is unclear if schools reporting 'drinking water available' are 'improved' sources or if they are functional with water available; an estimate for 'basic' therefore can not be calculated. </t>
  </si>
  <si>
    <t xml:space="preserve">Mosque Schools are included in Primary Schools; Secondary estimates are the weighted average of middle, high and higher secundary. National estimate is the weighted average between Primary and Secundary. No response is considered as no facility in the above estimates. It is unclear if schools reporting 'drinking water available' are 'improved' sources or if they are functional with water available; an estimate for 'basic' therefore can not be calculated. </t>
  </si>
  <si>
    <t>ASER 2015 conducted across 154 rural districts of Pakistan. The survey includes government schools and private schools and primary, secondary and high school levels. 'Usable' is calculated based on 'usable latrine'. No information on whether these are 'improved' or 'unimproved'. Basic service can not be calculated. Secondary calculated as weighted average of high and secondary. ASER surveys not considered nationally representative based on feedback from PBS during country consultation. Primary and secondary school data are not used since only rural schools are included.</t>
  </si>
  <si>
    <t>ASER 2016 conducted across 154 rural districts of Pakistan. The survey includes government schools and private schools and primary, secondary and high school levels in rural areas. 'Usable' is calculated based on 'usable latrine'. No information on whether these are 'improved' or 'unimproved'. Basic service can't be calculated. Secondary is calculated as weighted average of high and secondary. ASER surveys not considered nationally representative based on feedback from PBS during country consultation.</t>
  </si>
  <si>
    <t xml:space="preserve">No sanitation facility based on latrine not available. Secondary includes middle, high and higher secondary weighted by total number of students. It is unclear if schools reporting 'latrine available' are 'improved' or 'unimproved'. No response is considered as no facility.  </t>
  </si>
  <si>
    <t>ASER 2018 conducted across 154 rural districts of Pakistan along with 21 urban centres. The survey includes government schools and private schools and primary/elementary and high school levels. 'Usable' is calculated based on 'usable latrine'. No information on whether these are 'improved' or 'unimproved'. Basic service can't be calculated. Secondary is calculated as weighted average of secondary and high. ASER surveys not considered nationally representative based on feedback from PBS during country consultation.</t>
  </si>
  <si>
    <t>The survey includes government schools and private schools and primary/elementary and high school levels. 'Usable' is calculated based on 'usable latrine'. No information on whether these are 'improved' or 'unimproved'. Basic service is therefore based on the proportion with usable and single-sex toilets. Primary is calculated as the weighted average of primary and elementary. ASER surveys not considered nationally representative based on feedback from PBS during country consultation.</t>
  </si>
  <si>
    <t>Useable toilet/latrine for children and useable separate toilet/latrine for girls (microdata)</t>
  </si>
  <si>
    <t>Useable toilet/latrine for children and separate toilet/latrine for girls and boys (microdata)</t>
  </si>
  <si>
    <t xml:space="preserve">Mosque Schools are included in Primary Schools; Secondary estimates are the weighted average of middle, high and higher secundary. National estimate is the weighted average between Primary and Secundary. Available latrines do not state if they improved or not improved. No response is considered as no facility.  </t>
  </si>
  <si>
    <t>The indicator of 'clean drinking water available' is used as a proxy for improved water source in the absence of additional information. It is unclear in the report if these refer to water availability or availability of a water source (where water may or may not be available). Based on EMIS data, these are classified as improved and not 'basic'. Not used for primary and secondary since only refers to urban schools.</t>
  </si>
  <si>
    <t>The survey includes government schools and private schools and primary/elementary and high school levels. The indicator of 'clean drinking water available' is used as a proxy for improved water source in the absence of additional information. It is unclear in the report if these refer to water availability or availability of a water source (where water may or may not be available). Based on EMIS data, these are classified as improved and not 'basic'. Not used for primary and secondary since only refers to rural schools.</t>
  </si>
  <si>
    <t xml:space="preserve">ASER 2019 conducted across 154 rural districts of Pakistan along with 21 urban centres. The survey includes government schools and private schools and primary/elementary and high school levels. The indicator of 'usable water' is used as a proxy for improved water source in the absence of additional information. It is unclear in the report if these refer to water availability or availability of a water source (where water may or may not be available). Based on comparison with EMIS data, these are classified as improved and not 'basic'. Primary is calculated as the weighted average of primary and elementary. ASER surveys not considered nationally representative based on feedback from PBS during country consultation. </t>
  </si>
  <si>
    <t>ASER 2018 conducted across 154 rural districts of Pakistan. The survey includes government schools and private schools and primary, elementary and high school levels in rural areas. The indicator of 'usable water' is used as a proxy for improved water source in the absence of additional information. It is unclear in the report if these refer to water availability or availability of a water source (where water may or may not be available). Based on comparison with EMIS data, these are classified as improved and not 'basic'. Secondary is calculated as weighted average of secondary and high schools. Primary and secondary school data are not used since only rural schools are included.</t>
  </si>
  <si>
    <t>ASER 2016 conducted across 154 rural districts of Pakistan. The survey includes government schools and private schools and primary, secondary and high school levels in rural areas. The indicator of 'usable water' is used as a proxy for improved water source in the absence of additional information. It is unclear in the report if these refer to water availability or availability of a water source (where water may or may not be available). Based on comparison with EMIS data, these are classified as improved and not 'basic'. Secondary is calculated as weighted average of high and secondary. ASER surveys not considered nationally representative at this time based on feedback from PBS during country consultation. Primary and secondary school data are not used since only rural schools are included.</t>
  </si>
  <si>
    <t>The survey includes government schools and private schools and primary, elementary and high school levels. The indicator of 'usable water' is used as a proxy for improved water source in the absence of additional information. It is unclear in the report if these refer to water availability or availability of a water source (where water may or may not be available). Based on comparison with EMIS data, these are classified as improved and not 'basic'. ASER surveys not considered nationally representative at this time based on feedback from PBS during country consultation.</t>
  </si>
  <si>
    <t>The secondary school estimate is based on coverage in lower and upper secondary schools and the school age population for each level. The secondary school estimate is turned off (November 2023) as it is no longer included in the UIS data dashboard for Pakistan. In the absence of data for secondary schools, the national value is based on primary schools only.</t>
  </si>
  <si>
    <t>PAK_2022_EMIS</t>
  </si>
  <si>
    <t>Pakistan Education Statistics 2021-22</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</si>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</sst>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8"/>
      <color rgb="FFFF000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4">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5" fillId="0" borderId="92"/>
    <xf numFmtId="0" fontId="19" fillId="0" borderId="96"/>
    <xf numFmtId="0" fontId="15" fillId="0" borderId="96"/>
    <xf numFmtId="0" fontId="19" fillId="0" borderId="96"/>
  </cellStyleXfs>
  <cellXfs count="112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0" xfId="0" applyFont="true" applyBorder="true" applyAlignment="true">
      <alignment horizontal="center" vertical="center" wrapText="true"/>
    </xf>
    <xf numFmtId="1" fontId="3" fillId="2" borderId="24" xfId="0" applyNumberFormat="true" applyFont="true" applyFill="true" applyBorder="true" applyAlignment="true">
      <alignment horizontal="center" vertical="center"/>
    </xf>
    <xf numFmtId="1" fontId="3" fillId="2" borderId="10" xfId="0" applyNumberFormat="true" applyFont="true" applyFill="true" applyBorder="true" applyAlignment="true">
      <alignment horizontal="center" vertical="center"/>
    </xf>
    <xf numFmtId="1" fontId="3" fillId="2" borderId="36" xfId="0" applyNumberFormat="true" applyFont="true" applyFill="true" applyBorder="true" applyAlignment="true">
      <alignment horizontal="center" vertical="center"/>
    </xf>
    <xf numFmtId="1" fontId="3" fillId="2" borderId="37"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4" fillId="0" borderId="2" xfId="0"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4" fillId="18"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4" fillId="19"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40"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4" xfId="14" applyFont="true" applyFill="true" applyBorder="true" applyAlignment="true">
      <alignment horizontal="left"/>
    </xf>
    <xf numFmtId="0" fontId="31" fillId="2" borderId="39"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9" xfId="14" applyFont="true" applyFill="true" applyBorder="true" applyAlignment="true">
      <alignment horizontal="center" wrapText="true"/>
    </xf>
    <xf numFmtId="0" fontId="4" fillId="41" borderId="42" xfId="14" applyFont="true" applyFill="true" applyBorder="true" applyAlignment="true">
      <alignment horizontal="center" textRotation="90" wrapText="true"/>
    </xf>
    <xf numFmtId="0" fontId="4" fillId="4" borderId="39" xfId="14" applyFont="true" applyFill="true" applyBorder="true" applyAlignment="true">
      <alignment horizontal="center" textRotation="90" wrapText="true"/>
    </xf>
    <xf numFmtId="0" fontId="4" fillId="28" borderId="39" xfId="14" applyFont="true" applyFill="true" applyBorder="true" applyAlignment="true">
      <alignment horizontal="center" textRotation="90" wrapText="true"/>
    </xf>
    <xf numFmtId="0" fontId="4" fillId="41" borderId="39" xfId="14" applyFont="true" applyFill="true" applyBorder="true" applyAlignment="true">
      <alignment horizontal="center" textRotation="90" wrapText="true"/>
    </xf>
    <xf numFmtId="0" fontId="31" fillId="4" borderId="39"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40"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1"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3"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9"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1"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9" xfId="14" applyFont="true" applyFill="true" applyBorder="true" applyAlignment="true">
      <alignment horizontal="left"/>
    </xf>
    <xf numFmtId="0" fontId="3" fillId="2" borderId="39" xfId="14" applyFont="true" applyFill="true" applyBorder="true" applyAlignment="true">
      <alignment horizontal="center"/>
    </xf>
    <xf numFmtId="0" fontId="3" fillId="2" borderId="39" xfId="14" applyFont="true" applyFill="true" applyBorder="true" applyAlignment="true">
      <alignment horizontal="right"/>
    </xf>
    <xf numFmtId="1" fontId="3" fillId="2" borderId="39" xfId="14" applyNumberFormat="true" applyFont="true" applyFill="true" applyBorder="true"/>
    <xf numFmtId="164" fontId="3" fillId="41" borderId="42" xfId="14" applyNumberFormat="true" applyFont="true" applyFill="true" applyBorder="true" applyAlignment="true">
      <alignment horizontal="center"/>
    </xf>
    <xf numFmtId="164" fontId="3" fillId="4" borderId="39"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9" xfId="14" applyNumberFormat="true" applyFont="true" applyFill="true" applyBorder="true" applyAlignment="true">
      <alignment horizontal="center"/>
    </xf>
    <xf numFmtId="164" fontId="3" fillId="44" borderId="43" xfId="14" applyNumberFormat="true" applyFont="true" applyFill="true" applyBorder="true" applyAlignment="true">
      <alignment horizontal="center"/>
    </xf>
    <xf numFmtId="164" fontId="3" fillId="41" borderId="39"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79" fillId="42" borderId="14" xfId="0" applyFont="true" applyFill="true" applyBorder="true" applyAlignment="true">
      <alignment horizontal="left" vertical="center" wrapText="true"/>
    </xf>
    <xf numFmtId="0" fontId="79" fillId="42" borderId="15" xfId="0" applyFont="true" applyFill="true" applyBorder="true" applyAlignment="true">
      <alignment horizontal="left" vertical="center"/>
    </xf>
    <xf numFmtId="0" fontId="8" fillId="42" borderId="19" xfId="0" applyFont="true" applyFill="true" applyBorder="true" applyAlignment="true">
      <alignment horizontal="left" vertical="center"/>
    </xf>
    <xf numFmtId="0" fontId="8" fillId="42" borderId="5" xfId="0" applyFont="true" applyFill="true" applyBorder="true" applyAlignment="true">
      <alignment horizontal="left" vertical="center"/>
    </xf>
    <xf numFmtId="0" fontId="4" fillId="2" borderId="91" xfId="0" applyFont="true" applyFill="true" applyBorder="true" applyAlignment="true">
      <alignment vertical="center"/>
    </xf>
    <xf numFmtId="0" fontId="3" fillId="0" borderId="4" xfId="0" applyFont="true" applyBorder="true" applyAlignment="true">
      <alignment horizontal="left" vertical="center" wrapText="true"/>
    </xf>
    <xf numFmtId="0" fontId="4" fillId="0" borderId="93"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90" fillId="2" borderId="13" xfId="0" applyNumberFormat="true" applyFont="true" applyFill="true" applyBorder="true" applyAlignment="true">
      <alignment horizontal="center" vertical="center"/>
    </xf>
    <xf numFmtId="0" fontId="4" fillId="2" borderId="93" xfId="0" applyFont="true" applyFill="true" applyBorder="true" applyAlignment="true">
      <alignment horizontal="left" vertical="center"/>
    </xf>
    <xf numFmtId="164" fontId="3" fillId="2" borderId="93" xfId="0" applyNumberFormat="true" applyFont="true" applyFill="true" applyBorder="true" applyAlignment="true">
      <alignment horizontal="center" vertical="center"/>
    </xf>
    <xf numFmtId="164" fontId="3" fillId="0" borderId="24" xfId="0" applyNumberFormat="true" applyFont="true" applyBorder="true" applyAlignment="true">
      <alignment horizontal="center" vertical="center"/>
    </xf>
    <xf numFmtId="164" fontId="90" fillId="0" borderId="93" xfId="0" applyNumberFormat="true" applyFont="true" applyBorder="true" applyAlignment="true">
      <alignment horizontal="left" vertical="center"/>
    </xf>
    <xf numFmtId="164" fontId="3" fillId="2" borderId="93" xfId="0" applyNumberFormat="true" applyFont="true" applyFill="true" applyBorder="true" applyAlignment="true">
      <alignment horizontal="left" vertical="center"/>
    </xf>
    <xf numFmtId="0" fontId="8" fillId="25" borderId="93" xfId="0" applyFont="true" applyFill="true" applyBorder="true" applyAlignment="true">
      <alignment horizontal="left" vertical="center"/>
    </xf>
    <xf numFmtId="0" fontId="3" fillId="2" borderId="93" xfId="0" applyFont="true" applyFill="true" applyBorder="true" applyAlignment="true">
      <alignment horizontal="center"/>
    </xf>
    <xf numFmtId="0" fontId="3" fillId="2" borderId="93" xfId="0" applyFont="true" applyFill="true" applyBorder="true" applyAlignment="true">
      <alignment horizontal="center" vertical="center"/>
    </xf>
    <xf numFmtId="164" fontId="90" fillId="2" borderId="10" xfId="0" applyNumberFormat="true" applyFont="true" applyFill="true" applyBorder="true" applyAlignment="true">
      <alignment horizontal="center" vertical="center"/>
    </xf>
    <xf numFmtId="164" fontId="90" fillId="2" borderId="8" xfId="0" applyNumberFormat="true" applyFont="true" applyFill="true" applyBorder="true" applyAlignment="true">
      <alignment horizontal="center" vertical="center"/>
    </xf>
    <xf numFmtId="164" fontId="90" fillId="2" borderId="93" xfId="0" applyNumberFormat="true" applyFont="true" applyFill="true" applyBorder="true" applyAlignment="true">
      <alignment horizontal="center" vertical="center"/>
    </xf>
    <xf numFmtId="1" fontId="3" fillId="0" borderId="93"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4" fillId="0" borderId="93" xfId="0" applyFont="true" applyBorder="true" applyAlignment="true">
      <alignment vertical="center"/>
    </xf>
    <xf numFmtId="164" fontId="3" fillId="0" borderId="93"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4"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4" xfId="12" applyBorder="true"/>
    <xf numFmtId="0" fontId="3" fillId="2" borderId="94" xfId="14" applyFont="true" applyFill="true" applyBorder="true" applyAlignment="true">
      <alignment horizontal="left"/>
    </xf>
    <xf numFmtId="0" fontId="3" fillId="2" borderId="94" xfId="14" applyFont="true" applyFill="true" applyBorder="true" applyAlignment="true">
      <alignment horizontal="center"/>
    </xf>
    <xf numFmtId="0" fontId="3" fillId="2" borderId="94" xfId="14" applyFont="true" applyFill="true" applyBorder="true" applyAlignment="true">
      <alignment horizontal="right"/>
    </xf>
    <xf numFmtId="1" fontId="3" fillId="2" borderId="94" xfId="14" applyNumberFormat="true" applyFont="true" applyFill="true" applyBorder="true"/>
    <xf numFmtId="164" fontId="3" fillId="4" borderId="94" xfId="14" applyNumberFormat="true" applyFont="true" applyFill="true" applyBorder="true" applyAlignment="true">
      <alignment horizontal="center"/>
    </xf>
    <xf numFmtId="164" fontId="3" fillId="28" borderId="94" xfId="14" applyNumberFormat="true" applyFont="true" applyFill="true" applyBorder="true" applyAlignment="true">
      <alignment horizontal="center"/>
    </xf>
    <xf numFmtId="164" fontId="3" fillId="41" borderId="94" xfId="14" applyNumberFormat="true" applyFont="true" applyFill="true" applyBorder="true" applyAlignment="true">
      <alignment horizontal="center"/>
    </xf>
    <xf numFmtId="164" fontId="8" fillId="42" borderId="94" xfId="14" applyNumberFormat="true" applyFont="true" applyFill="true" applyBorder="true" applyAlignment="true">
      <alignment horizontal="center" wrapText="true"/>
    </xf>
    <xf numFmtId="164" fontId="3" fillId="44" borderId="94" xfId="14" applyNumberFormat="true" applyFont="true" applyFill="true" applyBorder="true" applyAlignment="true">
      <alignment horizontal="center"/>
    </xf>
    <xf numFmtId="164" fontId="8" fillId="43" borderId="94" xfId="14" applyNumberFormat="true" applyFont="true" applyFill="true" applyBorder="true" applyAlignment="true">
      <alignment horizontal="center" wrapText="true"/>
    </xf>
    <xf numFmtId="164" fontId="8" fillId="27" borderId="94" xfId="14" applyNumberFormat="true" applyFont="true" applyFill="true" applyBorder="true" applyAlignment="true">
      <alignment horizontal="center" wrapText="true"/>
    </xf>
    <xf numFmtId="0" fontId="19" fillId="0" borderId="94" xfId="12" applyBorder="true" applyAlignment="true">
      <alignment horizontal="left"/>
    </xf>
    <xf numFmtId="0" fontId="19" fillId="0" borderId="94" xfId="12" applyBorder="true" applyAlignment="true">
      <alignment horizontal="center"/>
    </xf>
    <xf numFmtId="0" fontId="19" fillId="0" borderId="94" xfId="12" applyBorder="true" applyAlignment="true">
      <alignment horizontal="right"/>
    </xf>
    <xf numFmtId="0" fontId="7" fillId="0" borderId="94" xfId="12" applyFont="true" applyFill="true" applyBorder="true"/>
    <xf numFmtId="0" fontId="19" fillId="0" borderId="94" xfId="12" applyFill="true" applyBorder="true"/>
    <xf numFmtId="0" fontId="33" fillId="0" borderId="94" xfId="12" applyFont="true" applyFill="true" applyBorder="true"/>
    <xf numFmtId="0" fontId="33" fillId="0" borderId="94" xfId="12" applyFont="true" applyBorder="true"/>
    <xf numFmtId="0" fontId="98" fillId="0" borderId="96" xfId="0" applyNumberFormat="true" applyFont="true" applyBorder="true" applyAlignment="true" applyProtection="true"/>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3" fillId="0" borderId="95" xfId="0" applyNumberFormat="true" applyFont="true" applyBorder="true" applyAlignment="true">
      <alignment horizontal="center" vertical="center"/>
    </xf>
    <xf numFmtId="0" fontId="79" fillId="27" borderId="15" xfId="0" applyFont="true" applyFill="true" applyBorder="true" applyAlignment="true">
      <alignment horizontal="left" vertical="center"/>
    </xf>
    <xf numFmtId="0" fontId="3" fillId="0" borderId="4" xfId="0" applyFont="true" applyBorder="true" applyAlignment="true">
      <alignment horizontal="left" vertical="center" wrapText="true"/>
    </xf>
    <xf numFmtId="0" fontId="79" fillId="43" borderId="15" xfId="0" applyFont="true" applyFill="true" applyBorder="true" applyAlignment="true">
      <alignment horizontal="left" vertical="center"/>
    </xf>
    <xf numFmtId="0" fontId="4" fillId="2" borderId="97" xfId="0" applyFont="true" applyFill="true" applyBorder="true" applyAlignment="true">
      <alignment vertical="center"/>
    </xf>
    <xf numFmtId="0" fontId="4" fillId="0" borderId="97" xfId="0" applyFont="true" applyFill="true" applyBorder="true" applyAlignment="true">
      <alignment vertical="center"/>
    </xf>
    <xf numFmtId="0" fontId="4" fillId="2" borderId="97" xfId="0" applyFont="true" applyFill="true" applyBorder="true" applyAlignment="true">
      <alignment horizontal="left" vertical="center"/>
    </xf>
    <xf numFmtId="164" fontId="3" fillId="2" borderId="97" xfId="0" applyNumberFormat="true" applyFont="true" applyFill="true" applyBorder="true" applyAlignment="true">
      <alignment horizontal="center" vertical="center"/>
    </xf>
    <xf numFmtId="164" fontId="3" fillId="0" borderId="97" xfId="0" applyNumberFormat="true" applyFont="true" applyFill="true" applyBorder="true" applyAlignment="true">
      <alignment horizontal="center" vertical="center"/>
    </xf>
    <xf numFmtId="0" fontId="8" fillId="25" borderId="97" xfId="0" applyFont="true" applyFill="true" applyBorder="true" applyAlignment="true">
      <alignment vertical="center"/>
    </xf>
    <xf numFmtId="0" fontId="3" fillId="2" borderId="97" xfId="0" applyFont="true" applyFill="true" applyBorder="true" applyAlignment="true">
      <alignment horizontal="center"/>
    </xf>
    <xf numFmtId="0" fontId="3" fillId="2" borderId="97" xfId="0" applyFont="true" applyFill="true" applyBorder="true" applyAlignment="true">
      <alignment horizontal="center" vertical="center"/>
    </xf>
    <xf numFmtId="0" fontId="3" fillId="0" borderId="97" xfId="0" applyFont="true" applyBorder="true" applyAlignment="true">
      <alignment horizontal="center" vertical="center" wrapText="true"/>
    </xf>
    <xf numFmtId="0" fontId="3" fillId="0" borderId="22" xfId="0" applyFont="true" applyBorder="true" applyAlignment="true">
      <alignment horizontal="center" vertical="center" wrapText="true"/>
    </xf>
    <xf numFmtId="1" fontId="3" fillId="0" borderId="97" xfId="0" applyNumberFormat="true" applyFont="true" applyFill="true" applyBorder="true" applyAlignment="true">
      <alignment horizontal="center" vertical="center"/>
    </xf>
    <xf numFmtId="0" fontId="1" fillId="0" borderId="97" xfId="0" applyFont="true" applyBorder="true" applyAlignment="true">
      <alignment horizontal="center"/>
    </xf>
    <xf numFmtId="1" fontId="1" fillId="0" borderId="97" xfId="0" applyNumberFormat="true" applyFont="true" applyBorder="true" applyAlignment="true">
      <alignment horizontal="center"/>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9" fillId="49" borderId="98" xfId="0" applyNumberFormat="true" applyFont="true" applyFill="true" applyBorder="true" applyAlignment="true" applyProtection="true">
      <alignment horizontal="center" vertical="center"/>
    </xf>
    <xf numFmtId="1" fontId="100" fillId="50" borderId="99" xfId="0" applyNumberFormat="true" applyFont="true" applyFill="true" applyBorder="true" applyAlignment="true" applyProtection="true">
      <alignment horizontal="center" vertical="center"/>
    </xf>
    <xf numFmtId="1" fontId="101" fillId="51" borderId="100" xfId="0" applyNumberFormat="true" applyFont="true" applyFill="true" applyBorder="true" applyAlignment="true" applyProtection="true">
      <alignment horizontal="center" vertical="center"/>
    </xf>
    <xf numFmtId="1" fontId="102" fillId="52" borderId="101" xfId="0" applyNumberFormat="true" applyFont="true" applyFill="true" applyBorder="true" applyAlignment="true" applyProtection="true">
      <alignment horizontal="center" vertical="center"/>
    </xf>
    <xf numFmtId="1" fontId="103" fillId="53" borderId="102" xfId="0" applyNumberFormat="true" applyFont="true" applyFill="true" applyBorder="true" applyAlignment="true" applyProtection="true">
      <alignment horizontal="center" vertical="center"/>
    </xf>
    <xf numFmtId="1" fontId="104" fillId="54" borderId="103" xfId="0" applyNumberFormat="true" applyFont="true" applyFill="true" applyBorder="true" applyAlignment="true" applyProtection="true">
      <alignment horizontal="center" vertical="center"/>
    </xf>
    <xf numFmtId="1" fontId="105" fillId="55" borderId="104" xfId="0" applyNumberFormat="true" applyFont="true" applyFill="true" applyBorder="true" applyAlignment="true" applyProtection="true">
      <alignment horizontal="center" vertical="center"/>
    </xf>
    <xf numFmtId="1" fontId="106" fillId="56" borderId="105" xfId="0" applyNumberFormat="true" applyFont="true" applyFill="true" applyBorder="true" applyAlignment="true" applyProtection="true">
      <alignment horizontal="center" vertical="center"/>
    </xf>
    <xf numFmtId="1" fontId="107" fillId="57" borderId="106" xfId="0" applyNumberFormat="true" applyFont="true" applyFill="true" applyBorder="true" applyAlignment="true" applyProtection="true">
      <alignment horizontal="center" vertical="center"/>
    </xf>
    <xf numFmtId="1" fontId="108" fillId="58" borderId="107" xfId="0" applyNumberFormat="true" applyFont="true" applyFill="true" applyBorder="true" applyAlignment="true" applyProtection="true">
      <alignment horizontal="center" vertical="center"/>
    </xf>
    <xf numFmtId="1" fontId="109" fillId="59" borderId="108" xfId="0" applyNumberFormat="true" applyFont="true" applyFill="true" applyBorder="true" applyAlignment="true" applyProtection="true">
      <alignment horizontal="center" vertical="center"/>
    </xf>
    <xf numFmtId="1" fontId="110" fillId="60" borderId="109" xfId="0" applyNumberFormat="true" applyFont="true" applyFill="true" applyBorder="true" applyAlignment="true" applyProtection="true">
      <alignment horizontal="center" vertical="center"/>
    </xf>
    <xf numFmtId="1" fontId="111" fillId="61" borderId="110" xfId="0" applyNumberFormat="true" applyFont="true" applyFill="true" applyBorder="true" applyAlignment="true" applyProtection="true">
      <alignment horizontal="center" vertical="center"/>
    </xf>
    <xf numFmtId="1" fontId="112" fillId="62" borderId="111" xfId="0" applyNumberFormat="true" applyFont="true" applyFill="true" applyBorder="true" applyAlignment="true" applyProtection="true">
      <alignment horizontal="center" vertical="center"/>
    </xf>
    <xf numFmtId="1" fontId="113" fillId="63" borderId="112" xfId="0" applyNumberFormat="true" applyFont="true" applyFill="true" applyBorder="true" applyAlignment="true" applyProtection="true">
      <alignment horizontal="center" vertical="center"/>
    </xf>
    <xf numFmtId="1" fontId="114" fillId="64" borderId="113" xfId="0" applyNumberFormat="true" applyFont="true" applyFill="true" applyBorder="true" applyAlignment="true" applyProtection="true">
      <alignment horizontal="center" vertical="center"/>
    </xf>
    <xf numFmtId="1" fontId="115" fillId="65" borderId="114" xfId="0" applyNumberFormat="true" applyFont="true" applyFill="true" applyBorder="true" applyAlignment="true" applyProtection="true">
      <alignment horizontal="center" vertical="center"/>
    </xf>
    <xf numFmtId="1" fontId="116" fillId="66" borderId="115" xfId="0" applyNumberFormat="true" applyFont="true" applyFill="true" applyBorder="true" applyAlignment="true" applyProtection="true">
      <alignment horizontal="center" vertical="center"/>
    </xf>
    <xf numFmtId="1" fontId="117" fillId="67" borderId="116" xfId="0" applyNumberFormat="true" applyFont="true" applyFill="true" applyBorder="true" applyAlignment="true" applyProtection="true">
      <alignment horizontal="center" vertical="center"/>
    </xf>
    <xf numFmtId="1" fontId="118" fillId="68" borderId="117" xfId="0" applyNumberFormat="true" applyFont="true" applyFill="true" applyBorder="true" applyAlignment="true" applyProtection="true">
      <alignment horizontal="center" vertical="center"/>
    </xf>
    <xf numFmtId="1" fontId="119" fillId="69" borderId="118" xfId="0" applyNumberFormat="true" applyFont="true" applyFill="true" applyBorder="true" applyAlignment="true" applyProtection="true">
      <alignment horizontal="center" vertical="center"/>
    </xf>
    <xf numFmtId="1" fontId="120" fillId="70" borderId="119" xfId="0" applyNumberFormat="true" applyFont="true" applyFill="true" applyBorder="true" applyAlignment="true" applyProtection="true">
      <alignment horizontal="center" vertical="center"/>
    </xf>
    <xf numFmtId="1" fontId="121" fillId="71" borderId="120" xfId="0" applyNumberFormat="true" applyFont="true" applyFill="true" applyBorder="true" applyAlignment="true" applyProtection="true">
      <alignment horizontal="center" vertical="center"/>
    </xf>
    <xf numFmtId="0" fontId="122" fillId="72" borderId="121" xfId="0" applyNumberFormat="true" applyFont="true" applyFill="true" applyBorder="true" applyAlignment="true" applyProtection="true">
      <alignment horizontal="center" vertical="center"/>
    </xf>
    <xf numFmtId="164" fontId="123" fillId="73" borderId="122" xfId="0" applyNumberFormat="true" applyFont="true" applyFill="true" applyBorder="true" applyAlignment="true" applyProtection="true">
      <alignment horizontal="center" vertical="center"/>
    </xf>
    <xf numFmtId="0" fontId="124" fillId="74" borderId="123" xfId="0" applyNumberFormat="true" applyFont="true" applyFill="true" applyBorder="true" applyAlignment="true" applyProtection="true">
      <alignment horizontal="center" vertical="center"/>
    </xf>
    <xf numFmtId="0" fontId="125" fillId="75" borderId="124" xfId="0" applyNumberFormat="true" applyFont="true" applyFill="true" applyBorder="true" applyAlignment="true" applyProtection="true">
      <alignment horizontal="center" vertical="center"/>
    </xf>
    <xf numFmtId="0" fontId="126" fillId="76" borderId="125" xfId="0" applyNumberFormat="true" applyFont="true" applyFill="true" applyBorder="true" applyAlignment="true" applyProtection="true">
      <alignment horizontal="center" vertical="center"/>
    </xf>
    <xf numFmtId="1" fontId="127" fillId="77" borderId="126" xfId="0" applyNumberFormat="true" applyFont="true" applyFill="true" applyBorder="true" applyAlignment="true" applyProtection="true">
      <alignment horizontal="center" vertical="center"/>
    </xf>
    <xf numFmtId="0" fontId="128" fillId="78" borderId="127" xfId="0" applyNumberFormat="true" applyFont="true" applyFill="true" applyBorder="true" applyAlignment="true" applyProtection="true">
      <alignment horizontal="center" vertical="center"/>
    </xf>
    <xf numFmtId="164" fontId="129" fillId="79" borderId="128" xfId="0" applyNumberFormat="true" applyFont="true" applyFill="true" applyBorder="true" applyAlignment="true" applyProtection="true">
      <alignment horizontal="center" vertical="center"/>
    </xf>
    <xf numFmtId="0" fontId="130" fillId="80" borderId="129" xfId="0" applyNumberFormat="true" applyFont="true" applyFill="true" applyBorder="true" applyAlignment="true" applyProtection="true">
      <alignment horizontal="center" vertical="center"/>
    </xf>
    <xf numFmtId="0" fontId="131" fillId="81" borderId="130" xfId="0" applyNumberFormat="true" applyFont="true" applyFill="true" applyBorder="true" applyAlignment="true" applyProtection="true">
      <alignment horizontal="center" vertical="center"/>
    </xf>
    <xf numFmtId="0" fontId="132" fillId="82" borderId="131" xfId="0" applyNumberFormat="true" applyFont="true" applyFill="true" applyBorder="true" applyAlignment="true" applyProtection="true">
      <alignment horizontal="center" vertical="center"/>
    </xf>
    <xf numFmtId="0" fontId="133" fillId="83" borderId="132" xfId="0" applyNumberFormat="true" applyFont="true" applyFill="true" applyBorder="true" applyAlignment="true" applyProtection="true">
      <alignment horizontal="center" vertical="center"/>
    </xf>
    <xf numFmtId="164" fontId="134" fillId="84" borderId="133" xfId="0" applyNumberFormat="true" applyFont="true" applyFill="true" applyBorder="true" applyAlignment="true" applyProtection="true">
      <alignment horizontal="center" vertical="center"/>
    </xf>
    <xf numFmtId="0" fontId="135" fillId="85" borderId="134" xfId="0" applyNumberFormat="true" applyFont="true" applyFill="true" applyBorder="true" applyAlignment="true" applyProtection="true">
      <alignment horizontal="center" vertical="center"/>
    </xf>
    <xf numFmtId="0" fontId="136" fillId="86" borderId="135" xfId="0" applyNumberFormat="true" applyFont="true" applyFill="true" applyBorder="true" applyAlignment="true" applyProtection="true">
      <alignment horizontal="center" vertical="center"/>
    </xf>
    <xf numFmtId="0" fontId="137" fillId="87" borderId="136" xfId="0" applyNumberFormat="true" applyFont="true" applyFill="true" applyBorder="true" applyAlignment="true" applyProtection="true">
      <alignment horizontal="center" vertical="center"/>
    </xf>
    <xf numFmtId="0" fontId="138" fillId="88" borderId="137" xfId="0" applyNumberFormat="true" applyFont="true" applyFill="true" applyBorder="true" applyAlignment="true" applyProtection="true">
      <alignment horizontal="center" vertical="center"/>
    </xf>
    <xf numFmtId="164" fontId="139" fillId="89" borderId="138" xfId="0" applyNumberFormat="true" applyFont="true" applyFill="true" applyBorder="true" applyAlignment="true" applyProtection="true">
      <alignment horizontal="center" vertical="center"/>
    </xf>
    <xf numFmtId="0" fontId="140" fillId="90" borderId="139" xfId="0" applyNumberFormat="true" applyFont="true" applyFill="true" applyBorder="true" applyAlignment="true" applyProtection="true">
      <alignment horizontal="center" vertical="center"/>
    </xf>
    <xf numFmtId="0" fontId="141" fillId="91" borderId="140" xfId="0" applyNumberFormat="true" applyFont="true" applyFill="true" applyBorder="true" applyAlignment="true" applyProtection="true">
      <alignment horizontal="center" vertical="center"/>
    </xf>
    <xf numFmtId="0" fontId="142" fillId="92" borderId="141" xfId="0" applyNumberFormat="true" applyFont="true" applyFill="true" applyBorder="true" applyAlignment="true" applyProtection="true">
      <alignment horizontal="center" vertical="center"/>
    </xf>
    <xf numFmtId="0" fontId="143" fillId="93" borderId="142" xfId="0" applyNumberFormat="true" applyFont="true" applyFill="true" applyBorder="true" applyAlignment="true" applyProtection="true">
      <alignment horizontal="center" vertical="center"/>
    </xf>
    <xf numFmtId="164" fontId="144" fillId="94" borderId="143" xfId="0" applyNumberFormat="true" applyFont="true" applyFill="true" applyBorder="true" applyAlignment="true" applyProtection="true">
      <alignment horizontal="center" vertical="center"/>
    </xf>
    <xf numFmtId="0" fontId="145" fillId="95" borderId="144" xfId="0" applyNumberFormat="true" applyFont="true" applyFill="true" applyBorder="true" applyAlignment="true" applyProtection="true">
      <alignment horizontal="center" vertical="center"/>
    </xf>
    <xf numFmtId="0" fontId="146" fillId="96" borderId="145" xfId="0" applyNumberFormat="true" applyFont="true" applyFill="true" applyBorder="true" applyAlignment="true" applyProtection="true">
      <alignment horizontal="center" vertical="center"/>
    </xf>
    <xf numFmtId="0" fontId="147" fillId="97" borderId="146" xfId="0" applyNumberFormat="true" applyFont="true" applyFill="true" applyBorder="true" applyAlignment="true" applyProtection="true">
      <alignment horizontal="center" vertical="center"/>
    </xf>
    <xf numFmtId="0" fontId="148" fillId="98" borderId="147" xfId="0" applyNumberFormat="true" applyFont="true" applyFill="true" applyBorder="true" applyAlignment="true" applyProtection="true">
      <alignment horizontal="center" vertical="center"/>
    </xf>
    <xf numFmtId="164" fontId="149" fillId="99" borderId="148" xfId="0" applyNumberFormat="true" applyFont="true" applyFill="true" applyBorder="true" applyAlignment="true" applyProtection="true">
      <alignment horizontal="center" vertical="center"/>
    </xf>
    <xf numFmtId="0" fontId="150" fillId="100" borderId="149" xfId="0" applyNumberFormat="true" applyFont="true" applyFill="true" applyBorder="true" applyAlignment="true" applyProtection="true">
      <alignment horizontal="center" vertical="center"/>
    </xf>
    <xf numFmtId="0" fontId="151" fillId="101" borderId="150" xfId="0" applyNumberFormat="true" applyFont="true" applyFill="true" applyBorder="true" applyAlignment="true" applyProtection="true">
      <alignment horizontal="center" vertical="center"/>
    </xf>
    <xf numFmtId="0" fontId="152" fillId="102" borderId="151" xfId="0" applyNumberFormat="true" applyFont="true" applyFill="true" applyBorder="true" applyAlignment="true" applyProtection="true">
      <alignment horizontal="center" vertical="center"/>
    </xf>
    <xf numFmtId="0" fontId="153" fillId="103" borderId="152" xfId="0" applyNumberFormat="true" applyFont="true" applyFill="true" applyBorder="true" applyAlignment="true" applyProtection="true">
      <alignment horizontal="center" vertical="center"/>
    </xf>
    <xf numFmtId="164" fontId="154" fillId="104" borderId="153" xfId="0" applyNumberFormat="true" applyFont="true" applyFill="true" applyBorder="true" applyAlignment="true" applyProtection="true">
      <alignment horizontal="center" vertical="center"/>
    </xf>
    <xf numFmtId="0" fontId="155" fillId="105" borderId="154" xfId="0" applyNumberFormat="true" applyFont="true" applyFill="true" applyBorder="true" applyAlignment="true" applyProtection="true">
      <alignment horizontal="center" vertical="center"/>
    </xf>
    <xf numFmtId="0" fontId="156" fillId="106" borderId="155" xfId="0" applyNumberFormat="true" applyFont="true" applyFill="true" applyBorder="true" applyAlignment="true" applyProtection="true">
      <alignment horizontal="center" vertical="center"/>
    </xf>
    <xf numFmtId="0" fontId="157" fillId="107" borderId="156" xfId="0" applyNumberFormat="true" applyFont="true" applyFill="true" applyBorder="true" applyAlignment="true" applyProtection="true">
      <alignment horizontal="center" vertical="center"/>
    </xf>
    <xf numFmtId="0" fontId="158" fillId="108" borderId="157" xfId="0" applyNumberFormat="true" applyFont="true" applyFill="true" applyBorder="true" applyAlignment="true" applyProtection="true">
      <alignment horizontal="center" vertical="center"/>
    </xf>
    <xf numFmtId="164" fontId="159" fillId="109" borderId="158" xfId="0" applyNumberFormat="true" applyFont="true" applyFill="true" applyBorder="true" applyAlignment="true" applyProtection="true">
      <alignment horizontal="center" vertical="center"/>
    </xf>
    <xf numFmtId="0" fontId="160" fillId="110" borderId="159" xfId="0" applyNumberFormat="true" applyFont="true" applyFill="true" applyBorder="true" applyAlignment="true" applyProtection="true">
      <alignment horizontal="center" vertical="center"/>
    </xf>
    <xf numFmtId="0" fontId="161" fillId="111" borderId="160" xfId="0" applyNumberFormat="true" applyFont="true" applyFill="true" applyBorder="true" applyAlignment="true" applyProtection="true">
      <alignment horizontal="center" vertical="center"/>
    </xf>
    <xf numFmtId="0" fontId="162" fillId="112" borderId="161" xfId="0" applyNumberFormat="true" applyFont="true" applyFill="true" applyBorder="true" applyAlignment="true" applyProtection="true">
      <alignment horizontal="center" vertical="center"/>
    </xf>
    <xf numFmtId="0" fontId="163" fillId="113" borderId="162" xfId="0" applyNumberFormat="true" applyFont="true" applyFill="true" applyBorder="true" applyAlignment="true" applyProtection="true">
      <alignment horizontal="center" vertical="center"/>
    </xf>
    <xf numFmtId="164" fontId="164" fillId="114" borderId="163" xfId="0" applyNumberFormat="true" applyFont="true" applyFill="true" applyBorder="true" applyAlignment="true" applyProtection="true">
      <alignment horizontal="center" vertical="center"/>
    </xf>
    <xf numFmtId="0" fontId="165" fillId="115" borderId="164" xfId="0" applyNumberFormat="true" applyFont="true" applyFill="true" applyBorder="true" applyAlignment="true" applyProtection="true">
      <alignment horizontal="center" vertical="center"/>
    </xf>
    <xf numFmtId="0" fontId="166" fillId="116" borderId="165" xfId="0" applyNumberFormat="true" applyFont="true" applyFill="true" applyBorder="true" applyAlignment="true" applyProtection="true">
      <alignment horizontal="center" vertical="center"/>
    </xf>
    <xf numFmtId="0" fontId="167" fillId="117" borderId="166" xfId="0" applyNumberFormat="true" applyFont="true" applyFill="true" applyBorder="true" applyAlignment="true" applyProtection="true">
      <alignment horizontal="center" vertical="center"/>
    </xf>
    <xf numFmtId="0" fontId="168" fillId="118" borderId="167" xfId="0" applyNumberFormat="true" applyFont="true" applyFill="true" applyBorder="true" applyAlignment="true" applyProtection="true">
      <alignment horizontal="center" vertical="center"/>
    </xf>
    <xf numFmtId="164" fontId="169" fillId="119" borderId="168" xfId="0" applyNumberFormat="true" applyFont="true" applyFill="true" applyBorder="true" applyAlignment="true" applyProtection="true">
      <alignment horizontal="center" vertical="center"/>
    </xf>
    <xf numFmtId="0" fontId="170" fillId="120" borderId="169" xfId="0" applyNumberFormat="true" applyFont="true" applyFill="true" applyBorder="true" applyAlignment="true" applyProtection="true">
      <alignment horizontal="center" vertical="center"/>
    </xf>
    <xf numFmtId="0" fontId="171" fillId="121" borderId="170" xfId="0" applyNumberFormat="true" applyFont="true" applyFill="true" applyBorder="true" applyAlignment="true" applyProtection="true">
      <alignment horizontal="center" vertical="center"/>
    </xf>
    <xf numFmtId="0" fontId="172" fillId="122" borderId="171" xfId="0" applyNumberFormat="true" applyFont="true" applyFill="true" applyBorder="true" applyAlignment="true" applyProtection="true">
      <alignment horizontal="center" vertical="center"/>
    </xf>
    <xf numFmtId="0" fontId="173" fillId="123" borderId="172" xfId="0" applyNumberFormat="true" applyFont="true" applyFill="true" applyBorder="true" applyAlignment="true" applyProtection="true">
      <alignment horizontal="center" vertical="center"/>
    </xf>
    <xf numFmtId="164" fontId="174" fillId="124" borderId="173" xfId="0" applyNumberFormat="true" applyFont="true" applyFill="true" applyBorder="true" applyAlignment="true" applyProtection="true">
      <alignment horizontal="center" vertical="center"/>
    </xf>
    <xf numFmtId="0" fontId="175" fillId="125" borderId="174" xfId="0" applyNumberFormat="true" applyFont="true" applyFill="true" applyBorder="true" applyAlignment="true" applyProtection="true">
      <alignment horizontal="center" vertical="center"/>
    </xf>
    <xf numFmtId="0" fontId="176" fillId="126" borderId="175" xfId="0" applyNumberFormat="true" applyFont="true" applyFill="true" applyBorder="true" applyAlignment="true" applyProtection="true">
      <alignment horizontal="center" vertical="center"/>
    </xf>
    <xf numFmtId="0" fontId="177" fillId="127" borderId="176" xfId="0" applyNumberFormat="true" applyFont="true" applyFill="true" applyBorder="true" applyAlignment="true" applyProtection="true">
      <alignment horizontal="center" vertical="center"/>
    </xf>
    <xf numFmtId="0" fontId="178" fillId="128" borderId="177" xfId="0" applyNumberFormat="true" applyFont="true" applyFill="true" applyBorder="true" applyAlignment="true" applyProtection="true">
      <alignment horizontal="center" vertical="center"/>
    </xf>
    <xf numFmtId="164" fontId="179" fillId="129" borderId="178" xfId="0" applyNumberFormat="true" applyFont="true" applyFill="true" applyBorder="true" applyAlignment="true" applyProtection="true">
      <alignment horizontal="center" vertical="center"/>
    </xf>
    <xf numFmtId="0" fontId="180" fillId="130" borderId="179" xfId="0" applyNumberFormat="true" applyFont="true" applyFill="true" applyBorder="true" applyAlignment="true" applyProtection="true">
      <alignment horizontal="center" vertical="center"/>
    </xf>
    <xf numFmtId="0" fontId="181" fillId="131" borderId="180" xfId="0" applyNumberFormat="true" applyFont="true" applyFill="true" applyBorder="true" applyAlignment="true" applyProtection="true">
      <alignment horizontal="center" vertical="center"/>
    </xf>
    <xf numFmtId="0" fontId="182" fillId="132" borderId="181" xfId="0" applyNumberFormat="true" applyFont="true" applyFill="true" applyBorder="true" applyAlignment="true" applyProtection="true">
      <alignment horizontal="center" vertical="center"/>
    </xf>
    <xf numFmtId="0" fontId="183" fillId="133" borderId="182" xfId="0" applyNumberFormat="true" applyFont="true" applyFill="true" applyBorder="true" applyAlignment="true" applyProtection="true">
      <alignment horizontal="center" vertical="center"/>
    </xf>
    <xf numFmtId="164" fontId="184" fillId="134" borderId="183" xfId="0" applyNumberFormat="true" applyFont="true" applyFill="true" applyBorder="true" applyAlignment="true" applyProtection="true">
      <alignment horizontal="center" vertical="center"/>
    </xf>
    <xf numFmtId="0" fontId="185" fillId="135" borderId="184" xfId="0" applyNumberFormat="true" applyFont="true" applyFill="true" applyBorder="true" applyAlignment="true" applyProtection="true">
      <alignment horizontal="center" vertical="center"/>
    </xf>
    <xf numFmtId="0" fontId="186" fillId="136" borderId="185" xfId="0" applyNumberFormat="true" applyFont="true" applyFill="true" applyBorder="true" applyAlignment="true" applyProtection="true">
      <alignment horizontal="center" vertical="center"/>
    </xf>
    <xf numFmtId="0" fontId="187" fillId="137" borderId="186" xfId="0" applyNumberFormat="true" applyFont="true" applyFill="true" applyBorder="true" applyAlignment="true" applyProtection="true">
      <alignment horizontal="center" vertical="center"/>
    </xf>
    <xf numFmtId="0" fontId="188" fillId="138" borderId="187" xfId="0" applyNumberFormat="true" applyFont="true" applyFill="true" applyBorder="true" applyAlignment="true" applyProtection="true">
      <alignment horizontal="center" vertical="center"/>
    </xf>
    <xf numFmtId="164" fontId="189" fillId="139" borderId="188" xfId="0" applyNumberFormat="true" applyFont="true" applyFill="true" applyBorder="true" applyAlignment="true" applyProtection="true">
      <alignment horizontal="center" vertical="center"/>
    </xf>
    <xf numFmtId="0" fontId="190" fillId="140" borderId="189" xfId="0" applyNumberFormat="true" applyFont="true" applyFill="true" applyBorder="true" applyAlignment="true" applyProtection="true">
      <alignment horizontal="center" vertical="center"/>
    </xf>
    <xf numFmtId="0" fontId="191" fillId="141" borderId="190" xfId="0" applyNumberFormat="true" applyFont="true" applyFill="true" applyBorder="true" applyAlignment="true" applyProtection="true">
      <alignment horizontal="center" vertical="center"/>
    </xf>
    <xf numFmtId="0" fontId="192" fillId="142" borderId="191" xfId="0" applyNumberFormat="true" applyFont="true" applyFill="true" applyBorder="true" applyAlignment="true" applyProtection="true">
      <alignment horizontal="center" vertical="center"/>
    </xf>
    <xf numFmtId="0" fontId="193" fillId="143" borderId="192" xfId="0" applyNumberFormat="true" applyFont="true" applyFill="true" applyBorder="true" applyAlignment="true" applyProtection="true">
      <alignment horizontal="center" vertical="center"/>
    </xf>
    <xf numFmtId="164" fontId="194" fillId="144" borderId="193" xfId="0" applyNumberFormat="true" applyFont="true" applyFill="true" applyBorder="true" applyAlignment="true" applyProtection="true">
      <alignment horizontal="center" vertical="center"/>
    </xf>
    <xf numFmtId="0" fontId="195" fillId="145" borderId="194" xfId="0" applyNumberFormat="true" applyFont="true" applyFill="true" applyBorder="true" applyAlignment="true" applyProtection="true">
      <alignment horizontal="center" vertical="center"/>
    </xf>
    <xf numFmtId="0" fontId="196" fillId="146" borderId="195" xfId="0" applyNumberFormat="true" applyFont="true" applyFill="true" applyBorder="true" applyAlignment="true" applyProtection="true">
      <alignment horizontal="center" vertical="center"/>
    </xf>
    <xf numFmtId="0" fontId="197" fillId="147" borderId="196" xfId="0" applyNumberFormat="true" applyFont="true" applyFill="true" applyBorder="true" applyAlignment="true" applyProtection="true">
      <alignment horizontal="center" vertical="center"/>
    </xf>
    <xf numFmtId="0" fontId="198" fillId="148" borderId="197" xfId="0" applyNumberFormat="true" applyFont="true" applyFill="true" applyBorder="true" applyAlignment="true" applyProtection="true">
      <alignment horizontal="center" vertical="center"/>
    </xf>
    <xf numFmtId="164" fontId="199" fillId="149" borderId="198" xfId="0" applyNumberFormat="true" applyFont="true" applyFill="true" applyBorder="true" applyAlignment="true" applyProtection="true">
      <alignment horizontal="center" vertical="center"/>
    </xf>
    <xf numFmtId="0" fontId="200" fillId="150" borderId="199" xfId="0" applyNumberFormat="true" applyFont="true" applyFill="true" applyBorder="true" applyAlignment="true" applyProtection="true">
      <alignment horizontal="center" vertical="center"/>
    </xf>
    <xf numFmtId="0" fontId="201" fillId="151" borderId="200" xfId="0" applyNumberFormat="true" applyFont="true" applyFill="true" applyBorder="true" applyAlignment="true" applyProtection="true">
      <alignment horizontal="center" vertical="center"/>
    </xf>
    <xf numFmtId="0" fontId="202" fillId="152" borderId="201" xfId="0" applyNumberFormat="true" applyFont="true" applyFill="true" applyBorder="true" applyAlignment="true" applyProtection="true">
      <alignment horizontal="center" vertical="center"/>
    </xf>
    <xf numFmtId="0" fontId="203" fillId="153" borderId="202" xfId="0" applyNumberFormat="true" applyFont="true" applyFill="true" applyBorder="true" applyAlignment="true" applyProtection="true">
      <alignment horizontal="center" vertical="center"/>
    </xf>
    <xf numFmtId="164" fontId="204" fillId="154" borderId="203" xfId="0" applyNumberFormat="true" applyFont="true" applyFill="true" applyBorder="true" applyAlignment="true" applyProtection="true">
      <alignment horizontal="center" vertical="center"/>
    </xf>
    <xf numFmtId="0" fontId="205" fillId="155" borderId="204" xfId="0" applyNumberFormat="true" applyFont="true" applyFill="true" applyBorder="true" applyAlignment="true" applyProtection="true">
      <alignment horizontal="center" vertical="center"/>
    </xf>
    <xf numFmtId="0" fontId="206" fillId="156" borderId="205" xfId="0" applyNumberFormat="true" applyFont="true" applyFill="true" applyBorder="true" applyAlignment="true" applyProtection="true">
      <alignment horizontal="center" vertical="center"/>
    </xf>
    <xf numFmtId="0" fontId="207" fillId="157" borderId="206" xfId="0" applyNumberFormat="true" applyFont="true" applyFill="true" applyBorder="true" applyAlignment="true" applyProtection="true">
      <alignment horizontal="center" vertical="center"/>
    </xf>
    <xf numFmtId="0" fontId="208" fillId="158" borderId="207" xfId="0" applyNumberFormat="true" applyFont="true" applyFill="true" applyBorder="true" applyAlignment="true" applyProtection="true">
      <alignment horizontal="center" vertical="center"/>
    </xf>
    <xf numFmtId="164" fontId="209" fillId="159" borderId="208" xfId="0" applyNumberFormat="true" applyFont="true" applyFill="true" applyBorder="true" applyAlignment="true" applyProtection="true">
      <alignment horizontal="center" vertical="center"/>
    </xf>
    <xf numFmtId="0" fontId="210" fillId="160" borderId="209" xfId="0" applyNumberFormat="true" applyFont="true" applyFill="true" applyBorder="true" applyAlignment="true" applyProtection="true">
      <alignment horizontal="center" vertical="center"/>
    </xf>
    <xf numFmtId="0" fontId="211" fillId="161" borderId="210" xfId="0" applyNumberFormat="true" applyFont="true" applyFill="true" applyBorder="true" applyAlignment="true" applyProtection="true">
      <alignment horizontal="center" vertical="center"/>
    </xf>
    <xf numFmtId="0" fontId="212" fillId="162" borderId="211" xfId="0" applyNumberFormat="true" applyFont="true" applyFill="true" applyBorder="true" applyAlignment="true" applyProtection="true">
      <alignment horizontal="center" vertical="center"/>
    </xf>
    <xf numFmtId="0" fontId="213" fillId="163" borderId="212" xfId="0" applyNumberFormat="true" applyFont="true" applyFill="true" applyBorder="true" applyAlignment="true" applyProtection="true">
      <alignment horizontal="center" vertical="center"/>
    </xf>
    <xf numFmtId="164" fontId="214" fillId="164" borderId="213" xfId="0" applyNumberFormat="true" applyFont="true" applyFill="true" applyBorder="true" applyAlignment="true" applyProtection="true">
      <alignment horizontal="center" vertical="center"/>
    </xf>
    <xf numFmtId="0" fontId="215" fillId="165" borderId="214" xfId="0" applyNumberFormat="true" applyFont="true" applyFill="true" applyBorder="true" applyAlignment="true" applyProtection="true">
      <alignment horizontal="center" vertical="center"/>
    </xf>
    <xf numFmtId="0" fontId="216" fillId="166" borderId="215" xfId="0" applyNumberFormat="true" applyFont="true" applyFill="true" applyBorder="true" applyAlignment="true" applyProtection="true">
      <alignment horizontal="center" vertical="center"/>
    </xf>
    <xf numFmtId="0" fontId="217" fillId="167" borderId="216" xfId="0" applyNumberFormat="true" applyFont="true" applyFill="true" applyBorder="true" applyAlignment="true" applyProtection="true">
      <alignment horizontal="center" vertical="center"/>
    </xf>
    <xf numFmtId="0" fontId="218" fillId="168" borderId="217" xfId="0" applyNumberFormat="true" applyFont="true" applyFill="true" applyBorder="true" applyAlignment="true" applyProtection="true">
      <alignment horizontal="center" vertical="center"/>
    </xf>
    <xf numFmtId="164" fontId="219" fillId="169" borderId="218" xfId="0" applyNumberFormat="true" applyFont="true" applyFill="true" applyBorder="true" applyAlignment="true" applyProtection="true">
      <alignment horizontal="center" vertical="center"/>
    </xf>
    <xf numFmtId="0" fontId="220" fillId="170" borderId="219" xfId="0" applyNumberFormat="true" applyFont="true" applyFill="true" applyBorder="true" applyAlignment="true" applyProtection="true">
      <alignment horizontal="center" vertical="center"/>
    </xf>
    <xf numFmtId="0" fontId="221" fillId="171" borderId="220" xfId="0" applyNumberFormat="true" applyFont="true" applyFill="true" applyBorder="true" applyAlignment="true" applyProtection="true">
      <alignment horizontal="center" vertical="center"/>
    </xf>
    <xf numFmtId="0" fontId="222" fillId="172" borderId="221" xfId="0" applyNumberFormat="true" applyFont="true" applyFill="true" applyBorder="true" applyAlignment="true" applyProtection="true">
      <alignment horizontal="center" vertical="center"/>
    </xf>
    <xf numFmtId="0" fontId="223" fillId="173" borderId="222" xfId="0" applyNumberFormat="true" applyFont="true" applyFill="true" applyBorder="true" applyAlignment="true" applyProtection="true">
      <alignment horizontal="center" vertical="center"/>
    </xf>
    <xf numFmtId="164" fontId="224" fillId="174" borderId="223" xfId="0" applyNumberFormat="true" applyFont="true" applyFill="true" applyBorder="true" applyAlignment="true" applyProtection="true">
      <alignment horizontal="center" vertical="center"/>
    </xf>
    <xf numFmtId="0" fontId="225" fillId="175" borderId="224" xfId="0" applyNumberFormat="true" applyFont="true" applyFill="true" applyBorder="true" applyAlignment="true" applyProtection="true">
      <alignment horizontal="center" vertical="center"/>
    </xf>
    <xf numFmtId="0" fontId="226" fillId="176" borderId="225" xfId="0" applyNumberFormat="true" applyFont="true" applyFill="true" applyBorder="true" applyAlignment="true" applyProtection="true">
      <alignment horizontal="center" vertical="center"/>
    </xf>
    <xf numFmtId="0" fontId="227" fillId="177" borderId="226" xfId="0" applyNumberFormat="true" applyFont="true" applyFill="true" applyBorder="true" applyAlignment="true" applyProtection="true">
      <alignment horizontal="center" vertical="center"/>
    </xf>
    <xf numFmtId="0" fontId="228" fillId="178" borderId="227" xfId="0" applyNumberFormat="true" applyFont="true" applyFill="true" applyBorder="true" applyAlignment="true" applyProtection="true">
      <alignment horizontal="center" vertical="center"/>
    </xf>
    <xf numFmtId="164" fontId="229" fillId="179" borderId="228" xfId="0" applyNumberFormat="true" applyFont="true" applyFill="true" applyBorder="true" applyAlignment="true" applyProtection="true">
      <alignment horizontal="center" vertical="center"/>
    </xf>
    <xf numFmtId="0" fontId="230" fillId="180" borderId="229" xfId="0" applyNumberFormat="true" applyFont="true" applyFill="true" applyBorder="true" applyAlignment="true" applyProtection="true">
      <alignment horizontal="center" vertical="center"/>
    </xf>
    <xf numFmtId="0" fontId="231" fillId="181" borderId="230" xfId="0" applyNumberFormat="true" applyFont="true" applyFill="true" applyBorder="true" applyAlignment="true" applyProtection="true">
      <alignment horizontal="center" vertical="center"/>
    </xf>
    <xf numFmtId="0" fontId="232" fillId="182" borderId="231" xfId="0" applyNumberFormat="true" applyFont="true" applyFill="true" applyBorder="true" applyAlignment="true" applyProtection="true">
      <alignment horizontal="center" vertical="center"/>
    </xf>
    <xf numFmtId="0" fontId="233" fillId="183" borderId="232" xfId="0" applyNumberFormat="true" applyFont="true" applyFill="true" applyBorder="true" applyAlignment="true" applyProtection="true">
      <alignment horizontal="center" vertical="center"/>
    </xf>
    <xf numFmtId="164" fontId="234" fillId="184" borderId="233" xfId="0" applyNumberFormat="true" applyFont="true" applyFill="true" applyBorder="true" applyAlignment="true" applyProtection="true">
      <alignment horizontal="center" vertical="center"/>
    </xf>
    <xf numFmtId="0" fontId="235" fillId="185" borderId="234" xfId="0" applyNumberFormat="true" applyFont="true" applyFill="true" applyBorder="true" applyAlignment="true" applyProtection="true">
      <alignment horizontal="center" vertical="center"/>
    </xf>
    <xf numFmtId="0" fontId="236" fillId="186" borderId="235" xfId="0" applyNumberFormat="true" applyFont="true" applyFill="true" applyBorder="true" applyAlignment="true" applyProtection="true">
      <alignment horizontal="center" vertical="center"/>
    </xf>
    <xf numFmtId="0" fontId="237" fillId="187" borderId="236" xfId="0" applyNumberFormat="true" applyFont="true" applyFill="true" applyBorder="true" applyAlignment="true" applyProtection="true">
      <alignment horizontal="center" vertical="center"/>
    </xf>
    <xf numFmtId="0" fontId="238" fillId="188" borderId="237" xfId="0" applyNumberFormat="true" applyFont="true" applyFill="true" applyBorder="true" applyAlignment="true" applyProtection="true">
      <alignment horizontal="center" vertical="center"/>
    </xf>
    <xf numFmtId="164" fontId="239" fillId="189" borderId="238" xfId="0" applyNumberFormat="true" applyFont="true" applyFill="true" applyBorder="true" applyAlignment="true" applyProtection="true">
      <alignment horizontal="center" vertical="center"/>
    </xf>
    <xf numFmtId="0" fontId="240" fillId="190" borderId="239" xfId="0" applyNumberFormat="true" applyFont="true" applyFill="true" applyBorder="true" applyAlignment="true" applyProtection="true">
      <alignment horizontal="center" vertical="center"/>
    </xf>
    <xf numFmtId="0" fontId="241" fillId="191" borderId="240" xfId="0" applyNumberFormat="true" applyFont="true" applyFill="true" applyBorder="true" applyAlignment="true" applyProtection="true">
      <alignment horizontal="center" vertical="center"/>
    </xf>
    <xf numFmtId="0" fontId="242" fillId="192" borderId="241" xfId="0" applyNumberFormat="true" applyFont="true" applyFill="true" applyBorder="true" applyAlignment="true" applyProtection="true">
      <alignment horizontal="center"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40"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1"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1"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1" xfId="20" applyFont="true" applyBorder="true" applyAlignment="true">
      <alignment horizontal="left" vertical="center" wrapText="true"/>
    </xf>
    <xf numFmtId="0" fontId="3" fillId="0" borderId="32" xfId="20" applyFont="true" applyBorder="true" applyAlignment="true">
      <alignment horizontal="left" vertical="center" wrapText="true"/>
    </xf>
    <xf numFmtId="0" fontId="3" fillId="0" borderId="25" xfId="2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4"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3" fillId="0" borderId="20"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6" xfId="21" applyFont="true" applyFill="true" applyAlignment="true">
      <alignment horizontal="center" vertical="center"/>
    </xf>
    <xf numFmtId="0" fontId="11" fillId="2" borderId="96" xfId="21" applyFont="true" applyFill="true"/>
    <xf numFmtId="0" fontId="61" fillId="2" borderId="96" xfId="21" applyFont="true" applyFill="true" applyAlignment="true">
      <alignment horizontal="center" vertical="center"/>
    </xf>
    <xf numFmtId="0" fontId="77" fillId="2" borderId="96" xfId="21" applyFont="true" applyFill="true"/>
    <xf numFmtId="0" fontId="26" fillId="2" borderId="96" xfId="21" applyFont="true" applyFill="true"/>
    <xf numFmtId="0" fontId="78" fillId="2" borderId="96" xfId="21" applyFont="true" applyFill="true"/>
    <xf numFmtId="0" fontId="63" fillId="2" borderId="96" xfId="21" applyFont="true" applyFill="true"/>
    <xf numFmtId="0" fontId="11" fillId="2" borderId="96" xfId="21" applyFont="true" applyFill="true" applyAlignment="true">
      <alignment vertical="center" wrapText="true"/>
    </xf>
    <xf numFmtId="0" fontId="5" fillId="2" borderId="96" xfId="21" applyFont="true" applyFill="true" applyAlignment="true">
      <alignment vertical="center" wrapText="true"/>
    </xf>
    <xf numFmtId="0" fontId="11" fillId="0" borderId="96" xfId="21" applyFont="true"/>
    <xf numFmtId="0" fontId="7" fillId="2" borderId="96" xfId="21" applyFont="true" applyFill="true"/>
    <xf numFmtId="0" fontId="3" fillId="2" borderId="96" xfId="21" applyFont="true" applyFill="true"/>
    <xf numFmtId="0" fontId="14" fillId="0" borderId="74" xfId="21" applyFont="true" applyBorder="true" applyAlignment="true">
      <alignment horizontal="center" vertical="center" wrapText="true"/>
    </xf>
    <xf numFmtId="0" fontId="62" fillId="42" borderId="15" xfId="21" applyFont="true" applyFill="true" applyBorder="true" applyAlignment="true">
      <alignment horizontal="center" vertical="center"/>
    </xf>
    <xf numFmtId="0" fontId="14" fillId="0" borderId="38" xfId="21" applyFont="true" applyBorder="true" applyAlignment="true">
      <alignment horizontal="center" vertical="center" wrapText="true"/>
    </xf>
    <xf numFmtId="0" fontId="62" fillId="43" borderId="58" xfId="21" applyFont="true" applyFill="true" applyBorder="true" applyAlignment="true">
      <alignment horizontal="center" vertical="center"/>
    </xf>
    <xf numFmtId="0" fontId="62" fillId="43" borderId="15" xfId="21" applyFont="true" applyFill="true" applyBorder="true" applyAlignment="true">
      <alignment horizontal="center" vertical="center"/>
    </xf>
    <xf numFmtId="0" fontId="14" fillId="2" borderId="59" xfId="21" applyFont="true" applyFill="true" applyBorder="true" applyAlignment="true">
      <alignment horizontal="center" vertical="center" wrapText="true"/>
    </xf>
    <xf numFmtId="0" fontId="62" fillId="27" borderId="15" xfId="21" applyFont="true" applyFill="true" applyBorder="true" applyAlignment="true">
      <alignment horizontal="center" vertical="center"/>
    </xf>
    <xf numFmtId="0" fontId="62" fillId="27" borderId="16" xfId="21" applyFont="true" applyFill="true" applyBorder="true" applyAlignment="true">
      <alignment horizontal="center" vertical="center"/>
    </xf>
    <xf numFmtId="0" fontId="14" fillId="0" borderId="17" xfId="21" applyFont="true" applyBorder="true" applyAlignment="true">
      <alignment horizontal="center" vertical="center" wrapText="true"/>
    </xf>
    <xf numFmtId="0" fontId="16" fillId="2" borderId="78" xfId="21" applyFont="true" applyFill="true" applyBorder="true" applyAlignment="true">
      <alignment horizontal="center"/>
    </xf>
    <xf numFmtId="0" fontId="16" fillId="2" borderId="96" xfId="21" applyFont="true" applyFill="true" applyAlignment="true">
      <alignment horizontal="center"/>
    </xf>
    <xf numFmtId="0" fontId="16" fillId="2" borderId="84" xfId="21" applyFont="true" applyFill="true" applyBorder="true" applyAlignment="true">
      <alignment horizontal="center"/>
    </xf>
    <xf numFmtId="0" fontId="14" fillId="2" borderId="17" xfId="21" applyFont="true" applyFill="true" applyBorder="true" applyAlignment="true">
      <alignment horizontal="center" vertical="center" wrapText="true"/>
    </xf>
    <xf numFmtId="0" fontId="16" fillId="2" borderId="88" xfId="21" applyFont="true" applyFill="true" applyBorder="true" applyAlignment="true">
      <alignment horizontal="center"/>
    </xf>
    <xf numFmtId="0" fontId="16" fillId="2" borderId="18" xfId="21" applyFont="true" applyFill="true" applyBorder="true" applyAlignment="true">
      <alignment horizontal="center"/>
    </xf>
    <xf numFmtId="1" fontId="16" fillId="2" borderId="79" xfId="21" applyNumberFormat="true" applyFont="true" applyFill="true" applyBorder="true" applyAlignment="true">
      <alignment horizontal="center"/>
    </xf>
    <xf numFmtId="0" fontId="16" fillId="2" borderId="80" xfId="21" applyFont="true" applyFill="true" applyBorder="true" applyAlignment="true">
      <alignment horizontal="center"/>
    </xf>
    <xf numFmtId="1" fontId="16" fillId="2" borderId="85" xfId="21" applyNumberFormat="true" applyFont="true" applyFill="true" applyBorder="true" applyAlignment="true">
      <alignment horizontal="center"/>
    </xf>
    <xf numFmtId="0" fontId="16" fillId="2" borderId="86" xfId="21" applyFont="true" applyFill="true" applyBorder="true" applyAlignment="true">
      <alignment horizontal="center"/>
    </xf>
    <xf numFmtId="1" fontId="16" fillId="2" borderId="89" xfId="21" applyNumberFormat="true" applyFont="true" applyFill="true" applyBorder="true" applyAlignment="true">
      <alignment horizontal="center"/>
    </xf>
    <xf numFmtId="1" fontId="16" fillId="2" borderId="61" xfId="21" applyNumberFormat="true" applyFont="true" applyFill="true" applyBorder="true" applyAlignment="true">
      <alignment horizontal="center"/>
    </xf>
    <xf numFmtId="1" fontId="16" fillId="2" borderId="62" xfId="21" applyNumberFormat="true" applyFont="true" applyFill="true" applyBorder="true" applyAlignment="true">
      <alignment horizontal="center"/>
    </xf>
    <xf numFmtId="0" fontId="16" fillId="2" borderId="76" xfId="21" applyFont="true" applyFill="true" applyBorder="true"/>
    <xf numFmtId="165" fontId="3" fillId="2" borderId="96" xfId="22" applyNumberFormat="true" applyFont="true" applyFill="true" applyAlignment="true">
      <alignment horizontal="center"/>
    </xf>
    <xf numFmtId="0" fontId="16" fillId="2" borderId="81" xfId="21" applyFont="true" applyFill="true" applyBorder="true"/>
    <xf numFmtId="0" fontId="16" fillId="2" borderId="87" xfId="21" applyFont="true" applyFill="true" applyBorder="true"/>
    <xf numFmtId="165" fontId="3" fillId="2" borderId="18" xfId="22" applyNumberFormat="true" applyFont="true" applyFill="true" applyBorder="true" applyAlignment="true">
      <alignment horizontal="center"/>
    </xf>
    <xf numFmtId="0" fontId="16" fillId="2" borderId="75" xfId="21" applyFont="true" applyFill="true" applyBorder="true"/>
    <xf numFmtId="0" fontId="16" fillId="2" borderId="82" xfId="21" applyFont="true" applyFill="true" applyBorder="true"/>
    <xf numFmtId="0" fontId="16" fillId="2" borderId="60" xfId="21" applyFont="true" applyFill="true" applyBorder="true"/>
    <xf numFmtId="0" fontId="16" fillId="2" borderId="82" xfId="21" applyFont="true" applyFill="true" applyBorder="true" applyAlignment="true">
      <alignment horizontal="left"/>
    </xf>
    <xf numFmtId="0" fontId="16" fillId="2" borderId="60" xfId="21" applyFont="true" applyFill="true" applyBorder="true" applyAlignment="true">
      <alignment horizontal="left"/>
    </xf>
    <xf numFmtId="0" fontId="16" fillId="2" borderId="77" xfId="21" applyFont="true" applyFill="true" applyBorder="true"/>
    <xf numFmtId="165" fontId="3" fillId="2" borderId="30" xfId="21" applyNumberFormat="true" applyFont="true" applyFill="true" applyBorder="true" applyAlignment="true">
      <alignment horizontal="center"/>
    </xf>
    <xf numFmtId="0" fontId="16" fillId="2" borderId="83" xfId="21" applyFont="true" applyFill="true" applyBorder="true" applyAlignment="true">
      <alignment horizontal="left"/>
    </xf>
    <xf numFmtId="165" fontId="3" fillId="2" borderId="30" xfId="22" applyNumberFormat="true" applyFont="true" applyFill="true" applyBorder="true" applyAlignment="true">
      <alignment horizontal="center"/>
    </xf>
    <xf numFmtId="0" fontId="16" fillId="2" borderId="63" xfId="21" applyFont="true" applyFill="true" applyBorder="true" applyAlignment="true">
      <alignment horizontal="left"/>
    </xf>
    <xf numFmtId="165" fontId="3" fillId="2" borderId="31" xfId="21" applyNumberFormat="true" applyFont="true" applyFill="true" applyBorder="true" applyAlignment="true">
      <alignment horizontal="center"/>
    </xf>
    <xf numFmtId="0" fontId="34" fillId="2" borderId="96" xfId="21" applyFont="true" applyFill="true"/>
    <xf numFmtId="0" fontId="16" fillId="2" borderId="96" xfId="21" applyFont="true" applyFill="true" applyAlignment="true">
      <alignment horizontal="left" vertical="center"/>
    </xf>
    <xf numFmtId="0" fontId="243" fillId="42" borderId="96" xfId="23" applyFont="true" applyFill="true" applyAlignment="true">
      <alignment horizontal="left" vertical="center" wrapText="true"/>
    </xf>
    <xf numFmtId="0" fontId="243" fillId="43" borderId="242" xfId="23" applyFont="true" applyFill="true" applyBorder="true" applyAlignment="true">
      <alignment horizontal="left" vertical="center" wrapText="true"/>
    </xf>
    <xf numFmtId="0" fontId="243" fillId="43" borderId="96" xfId="23" applyFont="true" applyFill="true" applyAlignment="true">
      <alignment horizontal="left" vertical="center" wrapText="true"/>
    </xf>
    <xf numFmtId="0" fontId="243" fillId="27" borderId="96" xfId="23" applyFont="true" applyFill="true" applyAlignment="true">
      <alignment horizontal="left" vertical="center" wrapText="true"/>
    </xf>
    <xf numFmtId="0" fontId="16" fillId="193" borderId="96" xfId="23" applyFont="true" applyFill="true" applyAlignment="true">
      <alignment horizontal="left" vertical="center" wrapText="true"/>
    </xf>
    <xf numFmtId="0" fontId="16" fillId="44" borderId="96" xfId="23" applyFont="true" applyFill="true" applyAlignment="true">
      <alignment horizontal="left" vertical="center" wrapText="true"/>
    </xf>
    <xf numFmtId="0" fontId="16" fillId="194" borderId="96" xfId="23" applyFont="true" applyFill="true" applyAlignment="true">
      <alignment horizontal="left" vertical="center" wrapText="true"/>
    </xf>
    <xf numFmtId="1" fontId="244" fillId="195" borderId="243"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4"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5"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6"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7"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8"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9"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50"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51"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52"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53"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4"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5"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6"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7"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8"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9"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60"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61"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62"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63"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4"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5"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6"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7"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8"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9"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70"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71"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72"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73"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4"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5"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6"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7"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8"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9"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80"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81"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82"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83"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4"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5"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6"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7"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8"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9"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90"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91"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92"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93"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4"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5"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6"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7"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8"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9"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300"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301"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302"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303"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4"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5"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6"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7"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8"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9"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10"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11"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12"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13"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4"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5"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6"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7"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8"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9"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20"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21"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22"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23"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4"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5"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6"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7"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8"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9"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30"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31"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32"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33"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4"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5"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6"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7"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8"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9"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40"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41"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42"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43"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4"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5"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6"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7"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8"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9"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50"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51"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52"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53"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4"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5"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6"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7"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8"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9"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60"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61"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62"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63"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4"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5"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6"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7"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8"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9"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70"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71"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72"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73"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4"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5"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6"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7"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8"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9"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80"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81"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82"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83"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4"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5"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6"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7"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8"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9"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90"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91"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92"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93"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4"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5"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6"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7"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8"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9"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400"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401"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402"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403"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4"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5"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6"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7"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8"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9"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10"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11"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12"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13"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4"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5"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6"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7"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8"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9"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20"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21"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22"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23"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4"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5"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6"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7"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8"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9"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30"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31"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32"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33"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4"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5"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6"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7"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8"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9"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40"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41"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42"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43"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4"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5"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6"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7"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8"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9"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50"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51"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52"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53"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4"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5"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6"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7"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8"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9"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60"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61"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62"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63"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4"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5"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6"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7"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8"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9"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70"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71"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72"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73"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4"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5"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6"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7"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8"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9"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80"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81"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82"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83"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4"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5"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6"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7"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8"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9"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90"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91"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92"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93"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4"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5"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6"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7"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8"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9"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500"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501"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502"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503"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4"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5"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6"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7"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8"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9"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10"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11"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12"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13"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4"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5"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6"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7"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8"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9"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20"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21"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22"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23"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4"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5"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6"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7"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8"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9"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30"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31"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32"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33"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4"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5"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6"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7"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8"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9"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40"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41"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42"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43"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4"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5"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6"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7"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8"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9"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50"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51"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52"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53"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4"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5"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6"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7"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8"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9"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60"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61"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62"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63"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4"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5"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6"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7"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8"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9"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70"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71"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72"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73"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4"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5"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6"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7"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8"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9"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80"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81"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82"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83"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4"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5"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6"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7"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8"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9"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90"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91"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92"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93"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4"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5"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6"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7"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8"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9"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600"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601"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602"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603"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4"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5"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6"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7"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8"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9"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10"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11"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12"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13"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4"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5"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6"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7"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8"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9"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20"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21"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22"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23"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4"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5"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6"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7"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8"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9"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30"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31"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32"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33"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4"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5"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6"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7"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8"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9"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40" xfId="0" applyNumberFormat="true" applyFont="true" applyFill="true" applyBorder="true" applyAlignment="true" applyProtection="true">
      <alignment horizontal="center" vertical="center" textRotation="0" wrapText="false" indent="0" shrinkToFit="false"/>
      <protection locked="true" hidden="false"/>
    </xf>
  </cellXfs>
  <cellStyles count="24">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3"/>
    <cellStyle name="Normal 2 3 3" xfId="21"/>
    <cellStyle name="Normal 3" xfId="4"/>
    <cellStyle name="Normal 3 2" xfId="8"/>
    <cellStyle name="Normal 4" xfId="10"/>
    <cellStyle name="Normal 4 2" xfId="13"/>
    <cellStyle name="Normal 4 3" xfId="22"/>
    <cellStyle name="Normal 5" xfId="20"/>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64.545220169999993</c:v>
                </c:pt>
                <c:pt idx="2">
                  <c:v>10.415549349999999</c:v>
                </c:pt>
                <c:pt idx="3">
                  <c:v>1E-10</c:v>
                </c:pt>
                <c:pt idx="4">
                  <c:v>1E-10</c:v>
                </c:pt>
                <c:pt idx="5">
                  <c:v>1E-10</c:v>
                </c:pt>
              </c:numCache>
            </c:numRef>
          </c:val>
          <c:extLst>
            <c:ext xmlns:c16="http://schemas.microsoft.com/office/drawing/2014/chart" uri="{C3380CC4-5D6E-409C-BE32-E72D297353CC}">
              <c16:uniqueId val="{00000000-B927-4071-8DA5-68FDE08A7CF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27-4071-8DA5-68FDE08A7CF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27-4071-8DA5-68FDE08A7CF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27-4071-8DA5-68FDE08A7CF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27-4071-8DA5-68FDE08A7CF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27-4071-8DA5-68FDE08A7CF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27-4071-8DA5-68FDE08A7CF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30.256837440000002</c:v>
                </c:pt>
                <c:pt idx="2">
                  <c:v>26.849596309999999</c:v>
                </c:pt>
                <c:pt idx="3">
                  <c:v>1E-10</c:v>
                </c:pt>
                <c:pt idx="4">
                  <c:v>1E-10</c:v>
                </c:pt>
                <c:pt idx="5">
                  <c:v>1E-10</c:v>
                </c:pt>
              </c:numCache>
            </c:numRef>
          </c:val>
          <c:extLst>
            <c:ext xmlns:c16="http://schemas.microsoft.com/office/drawing/2014/chart" uri="{C3380CC4-5D6E-409C-BE32-E72D297353CC}">
              <c16:uniqueId val="{00000007-B927-4071-8DA5-68FDE08A7CF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0</c:v>
                </c:pt>
                <c:pt idx="2">
                  <c:v>0</c:v>
                </c:pt>
                <c:pt idx="3">
                  <c:v>100</c:v>
                </c:pt>
                <c:pt idx="4">
                  <c:v>100</c:v>
                </c:pt>
                <c:pt idx="5">
                  <c:v>100</c:v>
                </c:pt>
              </c:numCache>
            </c:numRef>
          </c:val>
          <c:extLst>
            <c:ext xmlns:c16="http://schemas.microsoft.com/office/drawing/2014/chart" uri="{C3380CC4-5D6E-409C-BE32-E72D297353CC}">
              <c16:uniqueId val="{00000008-B927-4071-8DA5-68FDE08A7CF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5.1979423870000003</c:v>
                </c:pt>
                <c:pt idx="2">
                  <c:v>62.734854329999997</c:v>
                </c:pt>
                <c:pt idx="3">
                  <c:v>1E-10</c:v>
                </c:pt>
                <c:pt idx="4">
                  <c:v>1E-10</c:v>
                </c:pt>
                <c:pt idx="5">
                  <c:v>1E-10</c:v>
                </c:pt>
              </c:numCache>
            </c:numRef>
          </c:val>
          <c:extLst>
            <c:ext xmlns:c16="http://schemas.microsoft.com/office/drawing/2014/chart" uri="{C3380CC4-5D6E-409C-BE32-E72D297353CC}">
              <c16:uniqueId val="{00000009-B927-4071-8DA5-68FDE08A7CF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CE-49C8-B3FD-54309049B6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CE-49C8-B3FD-54309049B6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CE-49C8-B3FD-54309049B62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CE-49C8-B3FD-54309049B62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CE-49C8-B3FD-54309049B623}"/>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CE-49C8-B3FD-54309049B6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CE-49C8-B3FD-54309049B62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CE-49C8-B3FD-54309049B623}"/>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CE-49C8-B3FD-54309049B623}"/>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CE-49C8-B3FD-54309049B62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CE-49C8-B3FD-54309049B623}"/>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CE-49C8-B3FD-54309049B623}"/>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CE-49C8-B3FD-54309049B6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CE-49C8-B3FD-54309049B62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87-4752-B9D0-656475B12FC0}"/>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66-4E70-99B8-8FDAF5C6ECD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66-4E70-99B8-8FDAF5C6ECD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66-4E70-99B8-8FDAF5C6ECD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1A-43F4-A531-EDDB8808835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1A-43F4-A531-EDDB8808835F}"/>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F7-429E-B4BC-5462671F1C6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F7-429E-B4BC-5462671F1C6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24-4C0B-9DF5-5B2189C900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88.075096674400612</c:v>
                </c:pt>
                <c:pt idx="9">
                  <c:v>#N/A</c:v>
                </c:pt>
                <c:pt idx="10">
                  <c:v>#N/A</c:v>
                </c:pt>
                <c:pt idx="11">
                  <c:v>#N/A</c:v>
                </c:pt>
                <c:pt idx="12">
                  <c:v>#N/A</c:v>
                </c:pt>
                <c:pt idx="13">
                  <c:v>#N/A</c:v>
                </c:pt>
                <c:pt idx="14">
                  <c:v>#N/A</c:v>
                </c:pt>
                <c:pt idx="15">
                  <c:v>#N/A</c:v>
                </c:pt>
                <c:pt idx="16">
                  <c:v>90.401790000000005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82.1</c:v>
                </c:pt>
                <c:pt idx="10">
                  <c:v>82.6</c:v>
                </c:pt>
                <c:pt idx="11">
                  <c:v>83.1</c:v>
                </c:pt>
                <c:pt idx="12">
                  <c:v>83.6</c:v>
                </c:pt>
                <c:pt idx="13">
                  <c:v>84.1</c:v>
                </c:pt>
                <c:pt idx="14">
                  <c:v>84.6</c:v>
                </c:pt>
                <c:pt idx="15">
                  <c:v>85.1</c:v>
                </c:pt>
                <c:pt idx="16">
                  <c:v>85.7</c:v>
                </c:pt>
                <c:pt idx="17">
                  <c:v>86.2</c:v>
                </c:pt>
                <c:pt idx="18">
                  <c:v>86.7</c:v>
                </c:pt>
                <c:pt idx="19">
                  <c:v>87.2</c:v>
                </c:pt>
                <c:pt idx="20">
                  <c:v>87.7</c:v>
                </c:pt>
                <c:pt idx="21">
                  <c:v>88.2</c:v>
                </c:pt>
                <c:pt idx="22">
                  <c:v>88.7</c:v>
                </c:pt>
                <c:pt idx="23">
                  <c:v>89.2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33.799999999999997</c:v>
                </c:pt>
                <c:pt idx="18">
                  <c:v>33.799999999999997</c:v>
                </c:pt>
                <c:pt idx="19">
                  <c:v>33.799999999999997</c:v>
                </c:pt>
                <c:pt idx="20">
                  <c:v>33.799999999999997</c:v>
                </c:pt>
                <c:pt idx="21">
                  <c:v>33.799999999999997</c:v>
                </c:pt>
                <c:pt idx="22">
                  <c:v>33.799999999999997</c:v>
                </c:pt>
                <c:pt idx="23">
                  <c:v>33.799999999999997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87-4752-B9D0-656475B12FC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87-4752-B9D0-656475B12F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87-4752-B9D0-656475B12F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87-4752-B9D0-656475B12FC0}"/>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87-4752-B9D0-656475B12FC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87-4752-B9D0-656475B12FC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87-4752-B9D0-656475B12FC0}"/>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87-4752-B9D0-656475B12FC0}"/>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87-4752-B9D0-656475B12FC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87-4752-B9D0-656475B12FC0}"/>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687-4752-B9D0-656475B12FC0}"/>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687-4752-B9D0-656475B12FC0}"/>
                </c:ext>
              </c:extLst>
            </c:dLbl>
            <c:dLbl>
              <c:idx val="1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687-4752-B9D0-656475B12FC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687-4752-B9D0-656475B12FC0}"/>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66-4E70-99B8-8FDAF5C6ECD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66-4E70-99B8-8FDAF5C6ECD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66-4E70-99B8-8FDAF5C6ECD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1A-43F4-A531-EDDB8808835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1A-43F4-A531-EDDB8808835F}"/>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F7-429E-B4BC-5462671F1C6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F7-429E-B4BC-5462671F1C6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24-4C0B-9DF5-5B2189C900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33.829820053397022</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81.099999999999994</c:v>
                </c:pt>
                <c:pt idx="4">
                  <c:v>81.099999999999994</c:v>
                </c:pt>
                <c:pt idx="5">
                  <c:v>81.099999999999994</c:v>
                </c:pt>
                <c:pt idx="6">
                  <c:v>81.099999999999994</c:v>
                </c:pt>
                <c:pt idx="7">
                  <c:v>81.099999999999994</c:v>
                </c:pt>
                <c:pt idx="8">
                  <c:v>81.599999999999994</c:v>
                </c:pt>
                <c:pt idx="9">
                  <c:v>82.1</c:v>
                </c:pt>
                <c:pt idx="10">
                  <c:v>82.6</c:v>
                </c:pt>
                <c:pt idx="11">
                  <c:v>83.1</c:v>
                </c:pt>
                <c:pt idx="12">
                  <c:v>83.6</c:v>
                </c:pt>
                <c:pt idx="13">
                  <c:v>84.1</c:v>
                </c:pt>
                <c:pt idx="14">
                  <c:v>84.6</c:v>
                </c:pt>
                <c:pt idx="15">
                  <c:v>85.1</c:v>
                </c:pt>
                <c:pt idx="16">
                  <c:v>85.7</c:v>
                </c:pt>
                <c:pt idx="17">
                  <c:v>86.2</c:v>
                </c:pt>
                <c:pt idx="18">
                  <c:v>86.7</c:v>
                </c:pt>
                <c:pt idx="19">
                  <c:v>87.2</c:v>
                </c:pt>
                <c:pt idx="20">
                  <c:v>87.7</c:v>
                </c:pt>
                <c:pt idx="21">
                  <c:v>88.2</c:v>
                </c:pt>
                <c:pt idx="22">
                  <c:v>88.7</c:v>
                </c:pt>
                <c:pt idx="23">
                  <c:v>89.2</c:v>
                </c:pt>
              </c:numCache>
            </c:numRef>
          </c:yVal>
          <c:smooth val="0"/>
          <c:extLst>
            <c:ext xmlns:c16="http://schemas.microsoft.com/office/drawing/2014/chart" uri="{C3380CC4-5D6E-409C-BE32-E72D297353CC}">
              <c16:uniqueId val="{0000000F-6BCE-49C8-B3FD-54309049B6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CE-49C8-B3FD-54309049B6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CE-49C8-B3FD-54309049B6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BCE-49C8-B3FD-54309049B62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BCE-49C8-B3FD-54309049B62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BCE-49C8-B3FD-54309049B623}"/>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BCE-49C8-B3FD-54309049B6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BCE-49C8-B3FD-54309049B62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BCE-49C8-B3FD-54309049B623}"/>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BCE-49C8-B3FD-54309049B623}"/>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BCE-49C8-B3FD-54309049B62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BCE-49C8-B3FD-54309049B623}"/>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BCE-49C8-B3FD-54309049B623}"/>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BCE-49C8-B3FD-54309049B6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BCE-49C8-B3FD-54309049B62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687-4752-B9D0-656475B12FC0}"/>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66-4E70-99B8-8FDAF5C6ECD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66-4E70-99B8-8FDAF5C6ECD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66-4E70-99B8-8FDAF5C6ECD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1A-43F4-A531-EDDB8808835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1A-43F4-A531-EDDB8808835F}"/>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F7-429E-B4BC-5462671F1C6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F7-429E-B4BC-5462671F1C6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24-4C0B-9DF5-5B2189C900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83.1</c:v>
                </c:pt>
                <c:pt idx="1">
                  <c:v>82.3</c:v>
                </c:pt>
                <c:pt idx="2">
                  <c:v>84.9</c:v>
                </c:pt>
                <c:pt idx="3">
                  <c:v>82.8</c:v>
                </c:pt>
                <c:pt idx="4">
                  <c:v>84.4</c:v>
                </c:pt>
                <c:pt idx="5">
                  <c:v>#N/A</c:v>
                </c:pt>
                <c:pt idx="6">
                  <c:v>82.4</c:v>
                </c:pt>
                <c:pt idx="7">
                  <c:v>84.8</c:v>
                </c:pt>
                <c:pt idx="8">
                  <c:v>#N/A</c:v>
                </c:pt>
                <c:pt idx="9">
                  <c:v>#N/A</c:v>
                </c:pt>
                <c:pt idx="10">
                  <c:v>84.8</c:v>
                </c:pt>
                <c:pt idx="11">
                  <c:v>#N/A</c:v>
                </c:pt>
                <c:pt idx="12">
                  <c:v>#N/A</c:v>
                </c:pt>
                <c:pt idx="13">
                  <c:v>#N/A</c:v>
                </c:pt>
                <c:pt idx="14">
                  <c:v>86.98401015228427</c:v>
                </c:pt>
                <c:pt idx="15">
                  <c:v>#N/A</c:v>
                </c:pt>
                <c:pt idx="16">
                  <c:v>#N/A</c:v>
                </c:pt>
                <c:pt idx="17">
                  <c:v>#N/A</c:v>
                </c:pt>
                <c:pt idx="18">
                  <c:v>88.817696414950419</c:v>
                </c:pt>
                <c:pt idx="19">
                  <c:v>#N/A</c:v>
                </c:pt>
                <c:pt idx="20">
                  <c:v>#N/A</c:v>
                </c:pt>
                <c:pt idx="21">
                  <c:v>89.255736711227897</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E-6BCE-49C8-B3FD-54309049B623}"/>
            </c:ext>
          </c:extLst>
        </c:ser>
        <c:dLbls>
          <c:showLegendKey val="0"/>
          <c:showVal val="0"/>
          <c:showCatName val="0"/>
          <c:showSerName val="0"/>
          <c:showPercent val="0"/>
          <c:showBubbleSize val="0"/>
        </c:dLbls>
        <c:axId val="85613568"/>
        <c:axId val="85648128"/>
      </c:scatterChart>
      <c:valAx>
        <c:axId val="85613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8128"/>
        <c:crosses val="autoZero"/>
        <c:crossBetween val="midCat"/>
        <c:majorUnit val="5"/>
      </c:valAx>
      <c:valAx>
        <c:axId val="85648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5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B8-4170-9DC9-79D39E2A9D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B8-4170-9DC9-79D39E2A9D3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B8-4170-9DC9-79D39E2A9D3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B8-4170-9DC9-79D39E2A9D3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B8-4170-9DC9-79D39E2A9D3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B8-4170-9DC9-79D39E2A9D3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B8-4170-9DC9-79D39E2A9D3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B8-4170-9DC9-79D39E2A9D3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B8-4170-9DC9-79D39E2A9D3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B8-4170-9DC9-79D39E2A9D3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B8-4170-9DC9-79D39E2A9D3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B8-4170-9DC9-79D39E2A9D3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B8-4170-9DC9-79D39E2A9D3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B8-4170-9DC9-79D39E2A9D3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9D-495D-86BA-95DB216F2C8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CF-4A52-BC6D-46C5F8B38548}"/>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CF-4A52-BC6D-46C5F8B38548}"/>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CF-4A52-BC6D-46C5F8B3854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E4-45F9-A312-AF4230E792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E4-45F9-A312-AF4230E792C3}"/>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71-4E14-AEB5-C4A24163106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71-4E14-AEB5-C4A24163106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F5-4607-96C7-53E171D800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B8-4170-9DC9-79D39E2A9D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B8-4170-9DC9-79D39E2A9D3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4B8-4170-9DC9-79D39E2A9D3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4B8-4170-9DC9-79D39E2A9D3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4B8-4170-9DC9-79D39E2A9D3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4B8-4170-9DC9-79D39E2A9D3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4B8-4170-9DC9-79D39E2A9D3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4B8-4170-9DC9-79D39E2A9D3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4B8-4170-9DC9-79D39E2A9D3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4B8-4170-9DC9-79D39E2A9D3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4B8-4170-9DC9-79D39E2A9D3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4B8-4170-9DC9-79D39E2A9D3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9D-495D-86BA-95DB216F2C8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CF-4A52-BC6D-46C5F8B38548}"/>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CF-4A52-BC6D-46C5F8B38548}"/>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CF-4A52-BC6D-46C5F8B3854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E4-45F9-A312-AF4230E792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E4-45F9-A312-AF4230E792C3}"/>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71-4E14-AEB5-C4A24163106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71-4E14-AEB5-C4A24163106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F5-4607-96C7-53E171D800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C-74B8-4170-9DC9-79D39E2A9D3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4B8-4170-9DC9-79D39E2A9D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4B8-4170-9DC9-79D39E2A9D3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4B8-4170-9DC9-79D39E2A9D3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4B8-4170-9DC9-79D39E2A9D3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4B8-4170-9DC9-79D39E2A9D3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4B8-4170-9DC9-79D39E2A9D3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4B8-4170-9DC9-79D39E2A9D3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4B8-4170-9DC9-79D39E2A9D3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4B8-4170-9DC9-79D39E2A9D3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4B8-4170-9DC9-79D39E2A9D3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4B8-4170-9DC9-79D39E2A9D3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4B8-4170-9DC9-79D39E2A9D3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74B8-4170-9DC9-79D39E2A9D3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74B8-4170-9DC9-79D39E2A9D3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D-495D-86BA-95DB216F2C8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CF-4A52-BC6D-46C5F8B38548}"/>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CF-4A52-BC6D-46C5F8B38548}"/>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CF-4A52-BC6D-46C5F8B3854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E4-45F9-A312-AF4230E792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E4-45F9-A312-AF4230E792C3}"/>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1-4E14-AEB5-C4A24163106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1-4E14-AEB5-C4A24163106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F5-4607-96C7-53E171D800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74B8-4170-9DC9-79D39E2A9D34}"/>
            </c:ext>
          </c:extLst>
        </c:ser>
        <c:dLbls>
          <c:showLegendKey val="0"/>
          <c:showVal val="0"/>
          <c:showCatName val="0"/>
          <c:showSerName val="0"/>
          <c:showPercent val="0"/>
          <c:showBubbleSize val="0"/>
        </c:dLbls>
        <c:axId val="86452096"/>
        <c:axId val="86453632"/>
      </c:scatterChart>
      <c:valAx>
        <c:axId val="8645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3632"/>
        <c:crosses val="autoZero"/>
        <c:crossBetween val="midCat"/>
        <c:majorUnit val="5"/>
      </c:valAx>
      <c:valAx>
        <c:axId val="86453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2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A9-4CBE-9798-8E9D5926C21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A9-4CBE-9798-8E9D5926C21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A9-4CBE-9798-8E9D5926C21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A9-4CBE-9798-8E9D5926C21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A9-4CBE-9798-8E9D5926C218}"/>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A9-4CBE-9798-8E9D5926C21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A9-4CBE-9798-8E9D5926C21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A9-4CBE-9798-8E9D5926C218}"/>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A9-4CBE-9798-8E9D5926C218}"/>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A9-4CBE-9798-8E9D5926C21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A9-4CBE-9798-8E9D5926C218}"/>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A9-4CBE-9798-8E9D5926C218}"/>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A9-4CBE-9798-8E9D5926C21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A9-4CBE-9798-8E9D5926C21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EA-4862-9D30-875A0F3983A6}"/>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94-44B7-9883-A660E89068B5}"/>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94-44B7-9883-A660E89068B5}"/>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94-44B7-9883-A660E89068B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42-4A3D-9432-C55649D20FE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42-4A3D-9432-C55649D20FE3}"/>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7F-430F-83AA-6D6CDF26322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7F-430F-83AA-6D6CDF263228}"/>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1A-41E6-BC24-7625DC274E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69.218215690333267</c:v>
                </c:pt>
                <c:pt idx="9">
                  <c:v>#N/A</c:v>
                </c:pt>
                <c:pt idx="10">
                  <c:v>#N/A</c:v>
                </c:pt>
                <c:pt idx="11">
                  <c:v>#N/A</c:v>
                </c:pt>
                <c:pt idx="12">
                  <c:v>#N/A</c:v>
                </c:pt>
                <c:pt idx="13">
                  <c:v>#N/A</c:v>
                </c:pt>
                <c:pt idx="14">
                  <c:v>#N/A</c:v>
                </c:pt>
                <c:pt idx="15">
                  <c:v>#N/A</c:v>
                </c:pt>
                <c:pt idx="16">
                  <c:v>65.906624943291831</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60.3</c:v>
                </c:pt>
                <c:pt idx="10">
                  <c:v>61</c:v>
                </c:pt>
                <c:pt idx="11">
                  <c:v>61.8</c:v>
                </c:pt>
                <c:pt idx="12">
                  <c:v>62.5</c:v>
                </c:pt>
                <c:pt idx="13">
                  <c:v>63.3</c:v>
                </c:pt>
                <c:pt idx="14">
                  <c:v>64.099999999999994</c:v>
                </c:pt>
                <c:pt idx="15">
                  <c:v>64.8</c:v>
                </c:pt>
                <c:pt idx="16">
                  <c:v>65.599999999999994</c:v>
                </c:pt>
                <c:pt idx="17">
                  <c:v>66.400000000000006</c:v>
                </c:pt>
                <c:pt idx="18">
                  <c:v>66.7</c:v>
                </c:pt>
                <c:pt idx="19">
                  <c:v>65.900000000000006</c:v>
                </c:pt>
                <c:pt idx="20">
                  <c:v>65.099999999999994</c:v>
                </c:pt>
                <c:pt idx="21">
                  <c:v>64.3</c:v>
                </c:pt>
                <c:pt idx="22">
                  <c:v>64.3</c:v>
                </c:pt>
                <c:pt idx="23">
                  <c:v>64.3</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53.5</c:v>
                </c:pt>
                <c:pt idx="11">
                  <c:v>53.5</c:v>
                </c:pt>
                <c:pt idx="12">
                  <c:v>53.5</c:v>
                </c:pt>
                <c:pt idx="13">
                  <c:v>53.5</c:v>
                </c:pt>
                <c:pt idx="14">
                  <c:v>53.5</c:v>
                </c:pt>
                <c:pt idx="15">
                  <c:v>52.7</c:v>
                </c:pt>
                <c:pt idx="16">
                  <c:v>52</c:v>
                </c:pt>
                <c:pt idx="17">
                  <c:v>51.3</c:v>
                </c:pt>
                <c:pt idx="18">
                  <c:v>50.5</c:v>
                </c:pt>
                <c:pt idx="19">
                  <c:v>49.8</c:v>
                </c:pt>
                <c:pt idx="20">
                  <c:v>49</c:v>
                </c:pt>
                <c:pt idx="21">
                  <c:v>48.3</c:v>
                </c:pt>
                <c:pt idx="22">
                  <c:v>47.6</c:v>
                </c:pt>
                <c:pt idx="23">
                  <c:v>46.8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6A9-4CBE-9798-8E9D5926C21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6A9-4CBE-9798-8E9D5926C21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6A9-4CBE-9798-8E9D5926C218}"/>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6A9-4CBE-9798-8E9D5926C21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6A9-4CBE-9798-8E9D5926C21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6A9-4CBE-9798-8E9D5926C218}"/>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6A9-4CBE-9798-8E9D5926C218}"/>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6A9-4CBE-9798-8E9D5926C21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6A9-4CBE-9798-8E9D5926C218}"/>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6A9-4CBE-9798-8E9D5926C218}"/>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6A9-4CBE-9798-8E9D5926C21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6A9-4CBE-9798-8E9D5926C21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EA-4862-9D30-875A0F3983A6}"/>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94-44B7-9883-A660E89068B5}"/>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94-44B7-9883-A660E89068B5}"/>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94-44B7-9883-A660E89068B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42-4A3D-9432-C55649D20FE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42-4A3D-9432-C55649D20FE3}"/>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7F-430F-83AA-6D6CDF26322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7F-430F-83AA-6D6CDF263228}"/>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1A-41E6-BC24-7625DC274E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52.00761</c:v>
                </c:pt>
                <c:pt idx="14">
                  <c:v>#N/A</c:v>
                </c:pt>
                <c:pt idx="15">
                  <c:v>#N/A</c:v>
                </c:pt>
                <c:pt idx="16">
                  <c:v>#N/A</c:v>
                </c:pt>
                <c:pt idx="17">
                  <c:v>#N/A</c:v>
                </c:pt>
                <c:pt idx="18">
                  <c:v>#N/A</c:v>
                </c:pt>
                <c:pt idx="19">
                  <c:v>48.31</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58.7</c:v>
                </c:pt>
                <c:pt idx="4">
                  <c:v>58.7</c:v>
                </c:pt>
                <c:pt idx="5">
                  <c:v>58.7</c:v>
                </c:pt>
                <c:pt idx="6">
                  <c:v>58.7</c:v>
                </c:pt>
                <c:pt idx="7">
                  <c:v>58.7</c:v>
                </c:pt>
                <c:pt idx="8">
                  <c:v>59.5</c:v>
                </c:pt>
                <c:pt idx="9">
                  <c:v>60.3</c:v>
                </c:pt>
                <c:pt idx="10">
                  <c:v>61</c:v>
                </c:pt>
                <c:pt idx="11">
                  <c:v>61.8</c:v>
                </c:pt>
                <c:pt idx="12">
                  <c:v>62.5</c:v>
                </c:pt>
                <c:pt idx="13">
                  <c:v>63.3</c:v>
                </c:pt>
                <c:pt idx="14">
                  <c:v>64.099999999999994</c:v>
                </c:pt>
                <c:pt idx="15">
                  <c:v>64.8</c:v>
                </c:pt>
                <c:pt idx="16">
                  <c:v>65.599999999999994</c:v>
                </c:pt>
                <c:pt idx="17">
                  <c:v>66.400000000000006</c:v>
                </c:pt>
                <c:pt idx="18">
                  <c:v>67.099999999999994</c:v>
                </c:pt>
                <c:pt idx="19">
                  <c:v>67.900000000000006</c:v>
                </c:pt>
                <c:pt idx="20">
                  <c:v>68.599999999999994</c:v>
                </c:pt>
                <c:pt idx="21">
                  <c:v>69.400000000000006</c:v>
                </c:pt>
                <c:pt idx="22">
                  <c:v>70.2</c:v>
                </c:pt>
                <c:pt idx="23">
                  <c:v>70.900000000000006</c:v>
                </c:pt>
              </c:numCache>
            </c:numRef>
          </c:yVal>
          <c:smooth val="0"/>
          <c:extLst>
            <c:ext xmlns:c16="http://schemas.microsoft.com/office/drawing/2014/chart" uri="{C3380CC4-5D6E-409C-BE32-E72D297353CC}">
              <c16:uniqueId val="{0000001D-26A9-4CBE-9798-8E9D5926C21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6A9-4CBE-9798-8E9D5926C21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6A9-4CBE-9798-8E9D5926C21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6A9-4CBE-9798-8E9D5926C21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6A9-4CBE-9798-8E9D5926C21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6A9-4CBE-9798-8E9D5926C218}"/>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6A9-4CBE-9798-8E9D5926C21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6A9-4CBE-9798-8E9D5926C21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6A9-4CBE-9798-8E9D5926C218}"/>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6A9-4CBE-9798-8E9D5926C218}"/>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6A9-4CBE-9798-8E9D5926C21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6A9-4CBE-9798-8E9D5926C218}"/>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6A9-4CBE-9798-8E9D5926C218}"/>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6A9-4CBE-9798-8E9D5926C21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6A9-4CBE-9798-8E9D5926C21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EA-4862-9D30-875A0F3983A6}"/>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94-44B7-9883-A660E89068B5}"/>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94-44B7-9883-A660E89068B5}"/>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94-44B7-9883-A660E89068B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42-4A3D-9432-C55649D20FE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42-4A3D-9432-C55649D20FE3}"/>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7F-430F-83AA-6D6CDF26322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7F-430F-83AA-6D6CDF263228}"/>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1A-41E6-BC24-7625DC274E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61.7</c:v>
                </c:pt>
                <c:pt idx="1">
                  <c:v>61.900000000000006</c:v>
                </c:pt>
                <c:pt idx="2">
                  <c:v>65.099999999999994</c:v>
                </c:pt>
                <c:pt idx="3">
                  <c:v>60.800000000000004</c:v>
                </c:pt>
                <c:pt idx="4">
                  <c:v>64.2</c:v>
                </c:pt>
                <c:pt idx="5">
                  <c:v>#N/A</c:v>
                </c:pt>
                <c:pt idx="6">
                  <c:v>60.900000000000006</c:v>
                </c:pt>
                <c:pt idx="7">
                  <c:v>63</c:v>
                </c:pt>
                <c:pt idx="8">
                  <c:v>#N/A</c:v>
                </c:pt>
                <c:pt idx="9">
                  <c:v>#N/A</c:v>
                </c:pt>
                <c:pt idx="10">
                  <c:v>63</c:v>
                </c:pt>
                <c:pt idx="11">
                  <c:v>#N/A</c:v>
                </c:pt>
                <c:pt idx="12">
                  <c:v>#N/A</c:v>
                </c:pt>
                <c:pt idx="13">
                  <c:v>#N/A</c:v>
                </c:pt>
                <c:pt idx="14">
                  <c:v>66.572532402371252</c:v>
                </c:pt>
                <c:pt idx="15">
                  <c:v>#N/A</c:v>
                </c:pt>
                <c:pt idx="16">
                  <c:v>#N/A</c:v>
                </c:pt>
                <c:pt idx="17">
                  <c:v>#N/A</c:v>
                </c:pt>
                <c:pt idx="18">
                  <c:v>69.253886010362692</c:v>
                </c:pt>
                <c:pt idx="19">
                  <c:v>#N/A</c:v>
                </c:pt>
                <c:pt idx="20">
                  <c:v>#N/A</c:v>
                </c:pt>
                <c:pt idx="21">
                  <c:v>73.682958427201953</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C-26A9-4CBE-9798-8E9D5926C218}"/>
            </c:ext>
          </c:extLst>
        </c:ser>
        <c:dLbls>
          <c:showLegendKey val="0"/>
          <c:showVal val="0"/>
          <c:showCatName val="0"/>
          <c:showSerName val="0"/>
          <c:showPercent val="0"/>
          <c:showBubbleSize val="0"/>
        </c:dLbls>
        <c:axId val="89339392"/>
        <c:axId val="89340928"/>
      </c:scatterChart>
      <c:valAx>
        <c:axId val="89339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928"/>
        <c:crosses val="autoZero"/>
        <c:crossBetween val="midCat"/>
        <c:majorUnit val="5"/>
      </c:valAx>
      <c:valAx>
        <c:axId val="89340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3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05-469E-A56C-5E1E6E1C9B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05-469E-A56C-5E1E6E1C9B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05-469E-A56C-5E1E6E1C9B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05-469E-A56C-5E1E6E1C9B0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05-469E-A56C-5E1E6E1C9B0A}"/>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05-469E-A56C-5E1E6E1C9B0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05-469E-A56C-5E1E6E1C9B0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B3-4F21-976C-39914E483F3A}"/>
                </c:ext>
              </c:extLst>
            </c:dLbl>
            <c:dLbl>
              <c:idx val="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B3-4F21-976C-39914E483F3A}"/>
                </c:ext>
              </c:extLst>
            </c:dLbl>
            <c:dLbl>
              <c:idx val="9"/>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B3-4F21-976C-39914E483F3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B3-4F21-976C-39914E483F3A}"/>
                </c:ext>
              </c:extLst>
            </c:dLbl>
            <c:dLbl>
              <c:idx val="1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B3-4F21-976C-39914E483F3A}"/>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B3-4F21-976C-39914E483F3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B3-4F21-976C-39914E483F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B3-4F21-976C-39914E483F3A}"/>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B3-44BF-9892-DAB18233F286}"/>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B3-44BF-9892-DAB18233F286}"/>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B3-44BF-9892-DAB18233F28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23-495A-809F-7AA6A359662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23-495A-809F-7AA6A3596625}"/>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3A-469E-AF02-CB76DBFA3CE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3A-469E-AF02-CB76DBFA3CE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D8-4ACF-ABC9-0BEEC03C3E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47.7</c:v>
                </c:pt>
                <c:pt idx="14">
                  <c:v>47.7</c:v>
                </c:pt>
                <c:pt idx="15">
                  <c:v>47.7</c:v>
                </c:pt>
                <c:pt idx="16">
                  <c:v>47.7</c:v>
                </c:pt>
                <c:pt idx="17">
                  <c:v>47.7</c:v>
                </c:pt>
                <c:pt idx="18">
                  <c:v>47.7</c:v>
                </c:pt>
                <c:pt idx="19">
                  <c:v>47.7</c:v>
                </c:pt>
                <c:pt idx="20">
                  <c:v>47.7</c:v>
                </c:pt>
                <c:pt idx="21">
                  <c:v>47.7</c:v>
                </c:pt>
                <c:pt idx="22">
                  <c:v>47.7</c:v>
                </c:pt>
                <c:pt idx="23">
                  <c:v>47.7</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05-469E-A56C-5E1E6E1C9B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05-469E-A56C-5E1E6E1C9B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05-469E-A56C-5E1E6E1C9B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05-469E-A56C-5E1E6E1C9B0A}"/>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05-469E-A56C-5E1E6E1C9B0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05-469E-A56C-5E1E6E1C9B0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05-469E-A56C-5E1E6E1C9B0A}"/>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05-469E-A56C-5E1E6E1C9B0A}"/>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305-469E-A56C-5E1E6E1C9B0A}"/>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305-469E-A56C-5E1E6E1C9B0A}"/>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305-469E-A56C-5E1E6E1C9B0A}"/>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305-469E-A56C-5E1E6E1C9B0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305-469E-A56C-5E1E6E1C9B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B3-4F21-976C-39914E483F3A}"/>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B3-44BF-9892-DAB18233F286}"/>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B3-44BF-9892-DAB18233F286}"/>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B3-44BF-9892-DAB18233F28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23-495A-809F-7AA6A359662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23-495A-809F-7AA6A3596625}"/>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3A-469E-AF02-CB76DBFA3CE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3A-469E-AF02-CB76DBFA3CE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D8-4ACF-ABC9-0BEEC03C3E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60.416670000000003</c:v>
                </c:pt>
                <c:pt idx="17">
                  <c:v>#N/A</c:v>
                </c:pt>
                <c:pt idx="18">
                  <c:v>#N/A</c:v>
                </c:pt>
                <c:pt idx="19">
                  <c:v>35.071218033260109</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74</c:v>
                </c:pt>
                <c:pt idx="4">
                  <c:v>74</c:v>
                </c:pt>
                <c:pt idx="5">
                  <c:v>74</c:v>
                </c:pt>
                <c:pt idx="6">
                  <c:v>74</c:v>
                </c:pt>
                <c:pt idx="7">
                  <c:v>74</c:v>
                </c:pt>
                <c:pt idx="8">
                  <c:v>75.5</c:v>
                </c:pt>
                <c:pt idx="9">
                  <c:v>77</c:v>
                </c:pt>
                <c:pt idx="10">
                  <c:v>78.5</c:v>
                </c:pt>
                <c:pt idx="11">
                  <c:v>80</c:v>
                </c:pt>
                <c:pt idx="12">
                  <c:v>81.400000000000006</c:v>
                </c:pt>
                <c:pt idx="13">
                  <c:v>82.9</c:v>
                </c:pt>
                <c:pt idx="14">
                  <c:v>84.4</c:v>
                </c:pt>
                <c:pt idx="15">
                  <c:v>85.9</c:v>
                </c:pt>
                <c:pt idx="16">
                  <c:v>87.4</c:v>
                </c:pt>
                <c:pt idx="17">
                  <c:v>88.9</c:v>
                </c:pt>
                <c:pt idx="18">
                  <c:v>90.3</c:v>
                </c:pt>
                <c:pt idx="19">
                  <c:v>91.8</c:v>
                </c:pt>
                <c:pt idx="20">
                  <c:v>93.3</c:v>
                </c:pt>
                <c:pt idx="21">
                  <c:v>94.8</c:v>
                </c:pt>
                <c:pt idx="22">
                  <c:v>96.3</c:v>
                </c:pt>
                <c:pt idx="23">
                  <c:v>97.8</c:v>
                </c:pt>
              </c:numCache>
            </c:numRef>
          </c:yVal>
          <c:smooth val="0"/>
          <c:extLst>
            <c:ext xmlns:c16="http://schemas.microsoft.com/office/drawing/2014/chart" uri="{C3380CC4-5D6E-409C-BE32-E72D297353CC}">
              <c16:uniqueId val="{00000015-B305-469E-A56C-5E1E6E1C9B0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305-469E-A56C-5E1E6E1C9B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305-469E-A56C-5E1E6E1C9B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305-469E-A56C-5E1E6E1C9B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305-469E-A56C-5E1E6E1C9B0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305-469E-A56C-5E1E6E1C9B0A}"/>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305-469E-A56C-5E1E6E1C9B0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305-469E-A56C-5E1E6E1C9B0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305-469E-A56C-5E1E6E1C9B0A}"/>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305-469E-A56C-5E1E6E1C9B0A}"/>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305-469E-A56C-5E1E6E1C9B0A}"/>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305-469E-A56C-5E1E6E1C9B0A}"/>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305-469E-A56C-5E1E6E1C9B0A}"/>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305-469E-A56C-5E1E6E1C9B0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305-469E-A56C-5E1E6E1C9B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B3-4F21-976C-39914E483F3A}"/>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B3-44BF-9892-DAB18233F286}"/>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B3-44BF-9892-DAB18233F286}"/>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B3-44BF-9892-DAB18233F28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23-495A-809F-7AA6A359662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23-495A-809F-7AA6A3596625}"/>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3A-469E-AF02-CB76DBFA3CE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3A-469E-AF02-CB76DBFA3CE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D8-4ACF-ABC9-0BEEC03C3E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63.95868990199223</c:v>
                </c:pt>
                <c:pt idx="1">
                  <c:v>79.897759735378145</c:v>
                </c:pt>
                <c:pt idx="2">
                  <c:v>85.73133882941022</c:v>
                </c:pt>
                <c:pt idx="3">
                  <c:v>83.928762243989311</c:v>
                </c:pt>
                <c:pt idx="4">
                  <c:v>82.8</c:v>
                </c:pt>
                <c:pt idx="5">
                  <c:v>86.8</c:v>
                </c:pt>
                <c:pt idx="6">
                  <c:v>86.8</c:v>
                </c:pt>
                <c:pt idx="7">
                  <c:v>86.1</c:v>
                </c:pt>
                <c:pt idx="8">
                  <c:v>#N/A</c:v>
                </c:pt>
                <c:pt idx="9">
                  <c:v>#N/A</c:v>
                </c:pt>
                <c:pt idx="10">
                  <c:v>88.4</c:v>
                </c:pt>
                <c:pt idx="11">
                  <c:v>#N/A</c:v>
                </c:pt>
                <c:pt idx="12">
                  <c:v>#N/A</c:v>
                </c:pt>
                <c:pt idx="13">
                  <c:v>#N/A</c:v>
                </c:pt>
                <c:pt idx="14">
                  <c:v>91.868654822335031</c:v>
                </c:pt>
                <c:pt idx="15">
                  <c:v>#N/A</c:v>
                </c:pt>
                <c:pt idx="16">
                  <c:v>#N/A</c:v>
                </c:pt>
                <c:pt idx="17">
                  <c:v>#N/A</c:v>
                </c:pt>
                <c:pt idx="18">
                  <c:v>92.381388253241795</c:v>
                </c:pt>
                <c:pt idx="19">
                  <c:v>#N/A</c:v>
                </c:pt>
                <c:pt idx="20">
                  <c:v>#N/A</c:v>
                </c:pt>
                <c:pt idx="21">
                  <c:v>93.175992380075854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B305-469E-A56C-5E1E6E1C9B0A}"/>
            </c:ext>
          </c:extLst>
        </c:ser>
        <c:dLbls>
          <c:showLegendKey val="0"/>
          <c:showVal val="0"/>
          <c:showCatName val="0"/>
          <c:showSerName val="0"/>
          <c:showPercent val="0"/>
          <c:showBubbleSize val="0"/>
        </c:dLbls>
        <c:axId val="90468736"/>
        <c:axId val="90470272"/>
      </c:scatterChart>
      <c:valAx>
        <c:axId val="9046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70272"/>
        <c:crosses val="autoZero"/>
        <c:crossBetween val="midCat"/>
        <c:majorUnit val="5"/>
      </c:valAx>
      <c:valAx>
        <c:axId val="904702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1D-429B-9CA3-042D94C9E34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1D-429B-9CA3-042D94C9E34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1D-429B-9CA3-042D94C9E34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1D-429B-9CA3-042D94C9E34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1D-429B-9CA3-042D94C9E34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1D-429B-9CA3-042D94C9E34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1D-429B-9CA3-042D94C9E34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B6-4177-913A-AD84514A3202}"/>
                </c:ext>
              </c:extLst>
            </c:dLbl>
            <c:dLbl>
              <c:idx val="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B6-4177-913A-AD84514A3202}"/>
                </c:ext>
              </c:extLst>
            </c:dLbl>
            <c:dLbl>
              <c:idx val="9"/>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B6-4177-913A-AD84514A320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B6-4177-913A-AD84514A3202}"/>
                </c:ext>
              </c:extLst>
            </c:dLbl>
            <c:dLbl>
              <c:idx val="1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B6-4177-913A-AD84514A320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B6-4177-913A-AD84514A320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B6-4177-913A-AD84514A320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B6-4177-913A-AD84514A320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6B-4AA2-92E4-87D9F59A70E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6B-4AA2-92E4-87D9F59A70EC}"/>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6B-4AA2-92E4-87D9F59A70E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E1-4AEB-B230-2B65D5541DB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E1-4AEB-B230-2B65D5541DBF}"/>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1E-4C2F-99AC-2E48FF34E9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1E-4C2F-99AC-2E48FF34E9E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FD-49B8-88AA-8EA4F2AAE3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1D-429B-9CA3-042D94C9E34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1D-429B-9CA3-042D94C9E34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1D-429B-9CA3-042D94C9E34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1D-429B-9CA3-042D94C9E34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1D-429B-9CA3-042D94C9E34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1D-429B-9CA3-042D94C9E34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1D-429B-9CA3-042D94C9E34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1D-429B-9CA3-042D94C9E34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1D-429B-9CA3-042D94C9E34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1D-429B-9CA3-042D94C9E34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11D-429B-9CA3-042D94C9E34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11D-429B-9CA3-042D94C9E34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B6-4177-913A-AD84514A320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6B-4AA2-92E4-87D9F59A70E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6B-4AA2-92E4-87D9F59A70EC}"/>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6B-4AA2-92E4-87D9F59A70E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E1-4AEB-B230-2B65D5541DB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E1-4AEB-B230-2B65D5541DBF}"/>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1E-4C2F-99AC-2E48FF34E9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1E-4C2F-99AC-2E48FF34E9E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FD-49B8-88AA-8EA4F2AAE3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5-711D-429B-9CA3-042D94C9E34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11D-429B-9CA3-042D94C9E34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11D-429B-9CA3-042D94C9E34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11D-429B-9CA3-042D94C9E34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11D-429B-9CA3-042D94C9E34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11D-429B-9CA3-042D94C9E34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11D-429B-9CA3-042D94C9E34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11D-429B-9CA3-042D94C9E34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11D-429B-9CA3-042D94C9E34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11D-429B-9CA3-042D94C9E34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11D-429B-9CA3-042D94C9E34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11D-429B-9CA3-042D94C9E34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11D-429B-9CA3-042D94C9E34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11D-429B-9CA3-042D94C9E34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11D-429B-9CA3-042D94C9E34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B6-4177-913A-AD84514A320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6B-4AA2-92E4-87D9F59A70E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6B-4AA2-92E4-87D9F59A70EC}"/>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6B-4AA2-92E4-87D9F59A70E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E1-4AEB-B230-2B65D5541DB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E1-4AEB-B230-2B65D5541DBF}"/>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1E-4C2F-99AC-2E48FF34E9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1E-4C2F-99AC-2E48FF34E9E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FD-49B8-88AA-8EA4F2AAE3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711D-429B-9CA3-042D94C9E344}"/>
            </c:ext>
          </c:extLst>
        </c:ser>
        <c:dLbls>
          <c:showLegendKey val="0"/>
          <c:showVal val="0"/>
          <c:showCatName val="0"/>
          <c:showSerName val="0"/>
          <c:showPercent val="0"/>
          <c:showBubbleSize val="0"/>
        </c:dLbls>
        <c:axId val="91917696"/>
        <c:axId val="91927680"/>
      </c:scatterChart>
      <c:valAx>
        <c:axId val="91917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7680"/>
        <c:crosses val="autoZero"/>
        <c:crossBetween val="midCat"/>
        <c:majorUnit val="5"/>
      </c:valAx>
      <c:valAx>
        <c:axId val="91927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76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C9-4015-9FD6-E0B0DCA1F8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C9-4015-9FD6-E0B0DCA1F8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C9-4015-9FD6-E0B0DCA1F82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C9-4015-9FD6-E0B0DCA1F82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C9-4015-9FD6-E0B0DCA1F8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C9-4015-9FD6-E0B0DCA1F82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E3-4630-93C0-361FB561D9D2}"/>
                </c:ext>
              </c:extLst>
            </c:dLbl>
            <c:dLbl>
              <c:idx val="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E3-4630-93C0-361FB561D9D2}"/>
                </c:ext>
              </c:extLst>
            </c:dLbl>
            <c:dLbl>
              <c:idx val="9"/>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E3-4630-93C0-361FB561D9D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E3-4630-93C0-361FB561D9D2}"/>
                </c:ext>
              </c:extLst>
            </c:dLbl>
            <c:dLbl>
              <c:idx val="1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E3-4630-93C0-361FB561D9D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E3-4630-93C0-361FB561D9D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E3-4630-93C0-361FB561D9D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E3-4630-93C0-361FB561D9D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C3-436B-91A5-552CE12EBE8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C3-436B-91A5-552CE12EBE8C}"/>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C3-436B-91A5-552CE12EBE8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43-42CE-848F-67480B788FA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43-42CE-848F-67480B788FA7}"/>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0E-4B1E-B11E-BED4BE8F59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0E-4B1E-B11E-BED4BE8F59E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13-4E57-98F5-FF989B0D7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42.2</c:v>
                </c:pt>
                <c:pt idx="14">
                  <c:v>42.2</c:v>
                </c:pt>
                <c:pt idx="15">
                  <c:v>42.2</c:v>
                </c:pt>
                <c:pt idx="16">
                  <c:v>42.2</c:v>
                </c:pt>
                <c:pt idx="17">
                  <c:v>42.2</c:v>
                </c:pt>
                <c:pt idx="18">
                  <c:v>42.2</c:v>
                </c:pt>
                <c:pt idx="19">
                  <c:v>42.2</c:v>
                </c:pt>
                <c:pt idx="20">
                  <c:v>42.2</c:v>
                </c:pt>
                <c:pt idx="21">
                  <c:v>42.2</c:v>
                </c:pt>
                <c:pt idx="22">
                  <c:v>42.2</c:v>
                </c:pt>
                <c:pt idx="23">
                  <c:v>42.2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C9-4015-9FD6-E0B0DCA1F8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C9-4015-9FD6-E0B0DCA1F82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C9-4015-9FD6-E0B0DCA1F823}"/>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C9-4015-9FD6-E0B0DCA1F8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C9-4015-9FD6-E0B0DCA1F82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C9-4015-9FD6-E0B0DCA1F823}"/>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C9-4015-9FD6-E0B0DCA1F823}"/>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2C9-4015-9FD6-E0B0DCA1F82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2C9-4015-9FD6-E0B0DCA1F823}"/>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2C9-4015-9FD6-E0B0DCA1F823}"/>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2C9-4015-9FD6-E0B0DCA1F8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2C9-4015-9FD6-E0B0DCA1F82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E3-4630-93C0-361FB561D9D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C3-436B-91A5-552CE12EBE8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C3-436B-91A5-552CE12EBE8C}"/>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C3-436B-91A5-552CE12EBE8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43-42CE-848F-67480B788FA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43-42CE-848F-67480B788FA7}"/>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0E-4B1E-B11E-BED4BE8F59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0E-4B1E-B11E-BED4BE8F59E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13-4E57-98F5-FF989B0D7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34.494241496062997</c:v>
                </c:pt>
                <c:pt idx="17">
                  <c:v>#N/A</c:v>
                </c:pt>
                <c:pt idx="18">
                  <c:v>#N/A</c:v>
                </c:pt>
                <c:pt idx="19">
                  <c:v>49.87</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57.4</c:v>
                </c:pt>
                <c:pt idx="4">
                  <c:v>57.4</c:v>
                </c:pt>
                <c:pt idx="5">
                  <c:v>57.4</c:v>
                </c:pt>
                <c:pt idx="6">
                  <c:v>57.4</c:v>
                </c:pt>
                <c:pt idx="7">
                  <c:v>57.4</c:v>
                </c:pt>
                <c:pt idx="8">
                  <c:v>58.4</c:v>
                </c:pt>
                <c:pt idx="9">
                  <c:v>59.5</c:v>
                </c:pt>
                <c:pt idx="10">
                  <c:v>60.6</c:v>
                </c:pt>
                <c:pt idx="11">
                  <c:v>61.6</c:v>
                </c:pt>
                <c:pt idx="12">
                  <c:v>62.7</c:v>
                </c:pt>
                <c:pt idx="13">
                  <c:v>63.8</c:v>
                </c:pt>
                <c:pt idx="14">
                  <c:v>64.8</c:v>
                </c:pt>
                <c:pt idx="15">
                  <c:v>65.900000000000006</c:v>
                </c:pt>
                <c:pt idx="16">
                  <c:v>67</c:v>
                </c:pt>
                <c:pt idx="17">
                  <c:v>68</c:v>
                </c:pt>
                <c:pt idx="18">
                  <c:v>69.099999999999994</c:v>
                </c:pt>
                <c:pt idx="19">
                  <c:v>70.2</c:v>
                </c:pt>
                <c:pt idx="20">
                  <c:v>71.3</c:v>
                </c:pt>
                <c:pt idx="21">
                  <c:v>72.3</c:v>
                </c:pt>
                <c:pt idx="22">
                  <c:v>73.400000000000006</c:v>
                </c:pt>
                <c:pt idx="23">
                  <c:v>74.5</c:v>
                </c:pt>
              </c:numCache>
            </c:numRef>
          </c:yVal>
          <c:smooth val="0"/>
          <c:extLst>
            <c:ext xmlns:c16="http://schemas.microsoft.com/office/drawing/2014/chart" uri="{C3380CC4-5D6E-409C-BE32-E72D297353CC}">
              <c16:uniqueId val="{00000015-82C9-4015-9FD6-E0B0DCA1F8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2C9-4015-9FD6-E0B0DCA1F8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2C9-4015-9FD6-E0B0DCA1F8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2C9-4015-9FD6-E0B0DCA1F82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2C9-4015-9FD6-E0B0DCA1F82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2C9-4015-9FD6-E0B0DCA1F823}"/>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2C9-4015-9FD6-E0B0DCA1F8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2C9-4015-9FD6-E0B0DCA1F82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2C9-4015-9FD6-E0B0DCA1F823}"/>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2C9-4015-9FD6-E0B0DCA1F823}"/>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2C9-4015-9FD6-E0B0DCA1F82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2C9-4015-9FD6-E0B0DCA1F823}"/>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2C9-4015-9FD6-E0B0DCA1F823}"/>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2C9-4015-9FD6-E0B0DCA1F82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2C9-4015-9FD6-E0B0DCA1F82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E3-4630-93C0-361FB561D9D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C3-436B-91A5-552CE12EBE8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C3-436B-91A5-552CE12EBE8C}"/>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C3-436B-91A5-552CE12EBE8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43-42CE-848F-67480B788FA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43-42CE-848F-67480B788FA7}"/>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0E-4B1E-B11E-BED4BE8F59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0E-4B1E-B11E-BED4BE8F59E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13-4E57-98F5-FF989B0D7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66.971576786564242</c:v>
                </c:pt>
                <c:pt idx="1">
                  <c:v>57.594232598989969</c:v>
                </c:pt>
                <c:pt idx="2">
                  <c:v>62.218250865631632</c:v>
                </c:pt>
                <c:pt idx="3">
                  <c:v>60.167832797138296</c:v>
                </c:pt>
                <c:pt idx="4">
                  <c:v>58.3</c:v>
                </c:pt>
                <c:pt idx="5">
                  <c:v>64.5</c:v>
                </c:pt>
                <c:pt idx="6">
                  <c:v>64.5</c:v>
                </c:pt>
                <c:pt idx="7">
                  <c:v>64.400000000000006</c:v>
                </c:pt>
                <c:pt idx="8">
                  <c:v>#N/A</c:v>
                </c:pt>
                <c:pt idx="9">
                  <c:v>#N/A</c:v>
                </c:pt>
                <c:pt idx="10">
                  <c:v>67</c:v>
                </c:pt>
                <c:pt idx="11">
                  <c:v>#N/A</c:v>
                </c:pt>
                <c:pt idx="12">
                  <c:v>#N/A</c:v>
                </c:pt>
                <c:pt idx="13">
                  <c:v>#N/A</c:v>
                </c:pt>
                <c:pt idx="14">
                  <c:v>72.58215487363708</c:v>
                </c:pt>
                <c:pt idx="15">
                  <c:v>#N/A</c:v>
                </c:pt>
                <c:pt idx="16">
                  <c:v>#N/A</c:v>
                </c:pt>
                <c:pt idx="17">
                  <c:v>#N/A</c:v>
                </c:pt>
                <c:pt idx="18">
                  <c:v>71.479473893981663</c:v>
                </c:pt>
                <c:pt idx="19">
                  <c:v>#N/A</c:v>
                </c:pt>
                <c:pt idx="20">
                  <c:v>#N/A</c:v>
                </c:pt>
                <c:pt idx="21">
                  <c:v>74.78335934846784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82C9-4015-9FD6-E0B0DCA1F823}"/>
            </c:ext>
          </c:extLst>
        </c:ser>
        <c:dLbls>
          <c:showLegendKey val="0"/>
          <c:showVal val="0"/>
          <c:showCatName val="0"/>
          <c:showSerName val="0"/>
          <c:showPercent val="0"/>
          <c:showBubbleSize val="0"/>
        </c:dLbls>
        <c:axId val="93645824"/>
        <c:axId val="93717248"/>
      </c:scatterChart>
      <c:valAx>
        <c:axId val="93645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17248"/>
        <c:crosses val="autoZero"/>
        <c:crossBetween val="midCat"/>
        <c:majorUnit val="5"/>
      </c:valAx>
      <c:valAx>
        <c:axId val="937172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458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DE-4694-9B41-74C28C53E3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DE-4694-9B41-74C28C53E39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E-4694-9B41-74C28C53E39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E-4694-9B41-74C28C53E39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E-4694-9B41-74C28C53E39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DE-4694-9B41-74C28C53E39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DE-4694-9B41-74C28C53E39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DE-4694-9B41-74C28C53E39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DE-4694-9B41-74C28C53E39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DE-4694-9B41-74C28C53E39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DE-4694-9B41-74C28C53E39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9DE-4694-9B41-74C28C53E39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9DE-4694-9B41-74C28C53E39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9DE-4694-9B41-74C28C53E3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26-4138-A03A-D9A4645B0C15}"/>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EC-45C4-84A6-130A2049A35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EC-45C4-84A6-130A2049A35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EC-45C4-84A6-130A2049A35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E5-4993-A003-417ECD53C53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E5-4993-A003-417ECD53C534}"/>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BF-4B37-BEEB-0C2D2AA3F22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BF-4B37-BEEB-0C2D2AA3F22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6C-4F1E-B355-B267B8FC87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9DE-4694-9B41-74C28C53E3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9DE-4694-9B41-74C28C53E39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9DE-4694-9B41-74C28C53E39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9DE-4694-9B41-74C28C53E39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9DE-4694-9B41-74C28C53E39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9DE-4694-9B41-74C28C53E39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9DE-4694-9B41-74C28C53E39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9DE-4694-9B41-74C28C53E39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9DE-4694-9B41-74C28C53E39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9DE-4694-9B41-74C28C53E39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9DE-4694-9B41-74C28C53E39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9DE-4694-9B41-74C28C53E39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9DE-4694-9B41-74C28C53E39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9DE-4694-9B41-74C28C53E3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26-4138-A03A-D9A4645B0C15}"/>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EC-45C4-84A6-130A2049A35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EC-45C4-84A6-130A2049A35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EC-45C4-84A6-130A2049A35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E5-4993-A003-417ECD53C53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E5-4993-A003-417ECD53C534}"/>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BF-4B37-BEEB-0C2D2AA3F22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BF-4B37-BEEB-0C2D2AA3F22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6C-4F1E-B355-B267B8FC87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9DE-4694-9B41-74C28C53E3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9DE-4694-9B41-74C28C53E39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9DE-4694-9B41-74C28C53E39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9DE-4694-9B41-74C28C53E39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9DE-4694-9B41-74C28C53E39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9DE-4694-9B41-74C28C53E39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9DE-4694-9B41-74C28C53E39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9DE-4694-9B41-74C28C53E39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9DE-4694-9B41-74C28C53E39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9DE-4694-9B41-74C28C53E39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9DE-4694-9B41-74C28C53E39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9DE-4694-9B41-74C28C53E39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9DE-4694-9B41-74C28C53E39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9DE-4694-9B41-74C28C53E3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26-4138-A03A-D9A4645B0C15}"/>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EC-45C4-84A6-130A2049A35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EC-45C4-84A6-130A2049A35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EC-45C4-84A6-130A2049A35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E5-4993-A003-417ECD53C53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E5-4993-A003-417ECD53C534}"/>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BF-4B37-BEEB-0C2D2AA3F22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BF-4B37-BEEB-0C2D2AA3F22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6C-4F1E-B355-B267B8FC87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4528640"/>
        <c:axId val="94530176"/>
      </c:scatterChart>
      <c:valAx>
        <c:axId val="94528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0176"/>
        <c:crosses val="autoZero"/>
        <c:crossBetween val="midCat"/>
        <c:majorUnit val="5"/>
      </c:valAx>
      <c:valAx>
        <c:axId val="94530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864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94.8</c:v>
                </c:pt>
                <c:pt idx="19">
                  <c:v>94.8</c:v>
                </c:pt>
                <c:pt idx="20">
                  <c:v>94.8</c:v>
                </c:pt>
                <c:pt idx="21">
                  <c:v>94.8</c:v>
                </c:pt>
                <c:pt idx="22">
                  <c:v>94.8</c:v>
                </c:pt>
                <c:pt idx="23">
                  <c:v>94.8</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D1-473D-BDC5-DDE83DCC96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D1-473D-BDC5-DDE83DCC96E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D1-473D-BDC5-DDE83DCC96E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D1-473D-BDC5-DDE83DCC96E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D1-473D-BDC5-DDE83DCC96E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D1-473D-BDC5-DDE83DCC96E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D1-473D-BDC5-DDE83DCC96E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D1-473D-BDC5-DDE83DCC96E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D1-473D-BDC5-DDE83DCC96E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D1-473D-BDC5-DDE83DCC96E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DD1-473D-BDC5-DDE83DCC96E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DD1-473D-BDC5-DDE83DCC96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75-437F-8F9B-11B2A4338C65}"/>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55-4E9A-A124-476030F86DAF}"/>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55-4E9A-A124-476030F86DAF}"/>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455-4E9A-A124-476030F86DA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67-4481-B61A-5F34B3CDBBC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67-4481-B61A-5F34B3CDBBC9}"/>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C9-445A-8F91-04FE1EBDBA4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C9-445A-8F91-04FE1EBDBA4F}"/>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B6-42DE-8613-3B23E53649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94.802057613168728</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64.5</c:v>
                </c:pt>
                <c:pt idx="19">
                  <c:v>64.5</c:v>
                </c:pt>
                <c:pt idx="20">
                  <c:v>64.5</c:v>
                </c:pt>
                <c:pt idx="21">
                  <c:v>64.5</c:v>
                </c:pt>
                <c:pt idx="22">
                  <c:v>64.5</c:v>
                </c:pt>
                <c:pt idx="23">
                  <c:v>64.5</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DD1-473D-BDC5-DDE83DCC96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DD1-473D-BDC5-DDE83DCC96E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DD1-473D-BDC5-DDE83DCC96E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DD1-473D-BDC5-DDE83DCC96E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DD1-473D-BDC5-DDE83DCC96E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DD1-473D-BDC5-DDE83DCC96E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DD1-473D-BDC5-DDE83DCC96E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DD1-473D-BDC5-DDE83DCC96E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DD1-473D-BDC5-DDE83DCC96E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DD1-473D-BDC5-DDE83DCC96E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DD1-473D-BDC5-DDE83DCC96E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DD1-473D-BDC5-DDE83DCC96E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DD1-473D-BDC5-DDE83DCC96E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DD1-473D-BDC5-DDE83DCC96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75-437F-8F9B-11B2A4338C65}"/>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55-4E9A-A124-476030F86DAF}"/>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55-4E9A-A124-476030F86DAF}"/>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55-4E9A-A124-476030F86DA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67-4481-B61A-5F34B3CDBBC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67-4481-B61A-5F34B3CDBBC9}"/>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C9-445A-8F91-04FE1EBDBA4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C9-445A-8F91-04FE1EBDBA4F}"/>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B6-42DE-8613-3B23E53649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64.545220168673481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DD1-473D-BDC5-DDE83DCC96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DD1-473D-BDC5-DDE83DCC96E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DD1-473D-BDC5-DDE83DCC96E4}"/>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DD1-473D-BDC5-DDE83DCC96E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DD1-473D-BDC5-DDE83DCC96E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DD1-473D-BDC5-DDE83DCC96E4}"/>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DD1-473D-BDC5-DDE83DCC96E4}"/>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DD1-473D-BDC5-DDE83DCC96E4}"/>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DD1-473D-BDC5-DDE83DCC96E4}"/>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DD1-473D-BDC5-DDE83DCC96E4}"/>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DD1-473D-BDC5-DDE83DCC96E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DD1-473D-BDC5-DDE83DCC96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75-437F-8F9B-11B2A4338C65}"/>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55-4E9A-A124-476030F86DAF}"/>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55-4E9A-A124-476030F86DAF}"/>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55-4E9A-A124-476030F86DA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67-4481-B61A-5F34B3CDBBC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67-4481-B61A-5F34B3CDBBC9}"/>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C9-445A-8F91-04FE1EBDBA4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C9-445A-8F91-04FE1EBDBA4F}"/>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B6-42DE-8613-3B23E53649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5737344"/>
        <c:axId val="95738880"/>
      </c:scatterChart>
      <c:valAx>
        <c:axId val="9573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38880"/>
        <c:crosses val="autoZero"/>
        <c:crossBetween val="midCat"/>
        <c:majorUnit val="5"/>
      </c:valAx>
      <c:valAx>
        <c:axId val="9573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37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37.299999999999997</c:v>
                </c:pt>
                <c:pt idx="18">
                  <c:v>37.299999999999997</c:v>
                </c:pt>
                <c:pt idx="19">
                  <c:v>37.299999999999997</c:v>
                </c:pt>
                <c:pt idx="20">
                  <c:v>37.299999999999997</c:v>
                </c:pt>
                <c:pt idx="21">
                  <c:v>37.299999999999997</c:v>
                </c:pt>
                <c:pt idx="22">
                  <c:v>37.299999999999997</c:v>
                </c:pt>
                <c:pt idx="23">
                  <c:v>37.299999999999997</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10.4</c:v>
                </c:pt>
                <c:pt idx="18">
                  <c:v>10.4</c:v>
                </c:pt>
                <c:pt idx="19">
                  <c:v>10.4</c:v>
                </c:pt>
                <c:pt idx="20">
                  <c:v>10.4</c:v>
                </c:pt>
                <c:pt idx="21">
                  <c:v>10.4</c:v>
                </c:pt>
                <c:pt idx="22">
                  <c:v>10.4</c:v>
                </c:pt>
                <c:pt idx="23">
                  <c:v>10.4</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41-4194-8649-A1F31E38822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41-4194-8649-A1F31E38822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41-4194-8649-A1F31E38822D}"/>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41-4194-8649-A1F31E38822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41-4194-8649-A1F31E38822D}"/>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41-4194-8649-A1F31E38822D}"/>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41-4194-8649-A1F31E38822D}"/>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41-4194-8649-A1F31E38822D}"/>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41-4194-8649-A1F31E38822D}"/>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41-4194-8649-A1F31E38822D}"/>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41-4194-8649-A1F31E38822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41-4194-8649-A1F31E38822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A3-4F2D-92FF-B980485C60AF}"/>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C6-448E-8149-32A4AA8E7C65}"/>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C6-448E-8149-32A4AA8E7C65}"/>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C6-448E-8149-32A4AA8E7C6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85-44AB-ADEC-60B8A657FEE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85-44AB-ADEC-60B8A657FEE5}"/>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CB-4C79-860A-94A5AFE89E1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CB-4C79-860A-94A5AFE89E1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03-4CB1-8847-00687911B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37.26514566514566</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41-4194-8649-A1F31E38822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41-4194-8649-A1F31E38822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41-4194-8649-A1F31E38822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41-4194-8649-A1F31E38822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941-4194-8649-A1F31E38822D}"/>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941-4194-8649-A1F31E38822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941-4194-8649-A1F31E38822D}"/>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941-4194-8649-A1F31E38822D}"/>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941-4194-8649-A1F31E38822D}"/>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941-4194-8649-A1F31E38822D}"/>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941-4194-8649-A1F31E38822D}"/>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941-4194-8649-A1F31E38822D}"/>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941-4194-8649-A1F31E38822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941-4194-8649-A1F31E38822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A3-4F2D-92FF-B980485C60AF}"/>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C6-448E-8149-32A4AA8E7C65}"/>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C6-448E-8149-32A4AA8E7C65}"/>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C6-448E-8149-32A4AA8E7C6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85-44AB-ADEC-60B8A657FEE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85-44AB-ADEC-60B8A657FEE5}"/>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CB-4C79-860A-94A5AFE89E1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CB-4C79-860A-94A5AFE89E1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03-4CB1-8847-00687911B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10.415549353051775</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941-4194-8649-A1F31E38822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941-4194-8649-A1F31E38822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941-4194-8649-A1F31E38822D}"/>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941-4194-8649-A1F31E38822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941-4194-8649-A1F31E38822D}"/>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941-4194-8649-A1F31E38822D}"/>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941-4194-8649-A1F31E38822D}"/>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941-4194-8649-A1F31E38822D}"/>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941-4194-8649-A1F31E38822D}"/>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941-4194-8649-A1F31E38822D}"/>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941-4194-8649-A1F31E38822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941-4194-8649-A1F31E38822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A3-4F2D-92FF-B980485C60AF}"/>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C6-448E-8149-32A4AA8E7C65}"/>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C6-448E-8149-32A4AA8E7C65}"/>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C6-448E-8149-32A4AA8E7C6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85-44AB-ADEC-60B8A657FEE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85-44AB-ADEC-60B8A657FEE5}"/>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CB-4C79-860A-94A5AFE89E1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CB-4C79-860A-94A5AFE89E1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03-4CB1-8847-00687911B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7494528"/>
        <c:axId val="97496064"/>
      </c:scatterChart>
      <c:valAx>
        <c:axId val="97494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96064"/>
        <c:crosses val="autoZero"/>
        <c:crossBetween val="midCat"/>
        <c:majorUnit val="5"/>
      </c:valAx>
      <c:valAx>
        <c:axId val="97496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94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CC-4879-A093-63076A637C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CC-4879-A093-63076A637C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CC-4879-A093-63076A637C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CC-4879-A093-63076A637C7C}"/>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CC-4879-A093-63076A637C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CC-4879-A093-63076A637C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CC-4879-A093-63076A637C7C}"/>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CC-4879-A093-63076A637C7C}"/>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CC-4879-A093-63076A637C7C}"/>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CC-4879-A093-63076A637C7C}"/>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CC-4879-A093-63076A637C7C}"/>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CC-4879-A093-63076A637C7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CC-4879-A093-63076A637C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B7-47EE-B0E7-6A1DCDAEF9F7}"/>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73-4D6D-9678-E1BE8DB81242}"/>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73-4D6D-9678-E1BE8DB81242}"/>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73-4D6D-9678-E1BE8DB8124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B9-423B-9764-14CA819718E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B9-423B-9764-14CA819718E0}"/>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C3-4A81-B605-9D353B6AADC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C3-4A81-B605-9D353B6AADC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C9-4266-9D14-ED15F1DE6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CC-4879-A093-63076A637C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6CC-4879-A093-63076A637C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6CC-4879-A093-63076A637C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6CC-4879-A093-63076A637C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6CC-4879-A093-63076A637C7C}"/>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6CC-4879-A093-63076A637C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6CC-4879-A093-63076A637C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6CC-4879-A093-63076A637C7C}"/>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6CC-4879-A093-63076A637C7C}"/>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6CC-4879-A093-63076A637C7C}"/>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6CC-4879-A093-63076A637C7C}"/>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6CC-4879-A093-63076A637C7C}"/>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6CC-4879-A093-63076A637C7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6CC-4879-A093-63076A637C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B7-47EE-B0E7-6A1DCDAEF9F7}"/>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73-4D6D-9678-E1BE8DB81242}"/>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73-4D6D-9678-E1BE8DB81242}"/>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73-4D6D-9678-E1BE8DB8124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B9-423B-9764-14CA819718E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B9-423B-9764-14CA819718E0}"/>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C3-4A81-B605-9D353B6AADC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C3-4A81-B605-9D353B6AADC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C9-4266-9D14-ED15F1DE6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6CC-4879-A093-63076A637C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6CC-4879-A093-63076A637C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6CC-4879-A093-63076A637C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6CC-4879-A093-63076A637C7C}"/>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6CC-4879-A093-63076A637C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6CC-4879-A093-63076A637C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6CC-4879-A093-63076A637C7C}"/>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6CC-4879-A093-63076A637C7C}"/>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6CC-4879-A093-63076A637C7C}"/>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6CC-4879-A093-63076A637C7C}"/>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6CC-4879-A093-63076A637C7C}"/>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6CC-4879-A093-63076A637C7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6CC-4879-A093-63076A637C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B7-47EE-B0E7-6A1DCDAEF9F7}"/>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73-4D6D-9678-E1BE8DB81242}"/>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73-4D6D-9678-E1BE8DB81242}"/>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73-4D6D-9678-E1BE8DB8124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B9-423B-9764-14CA819718E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B9-423B-9764-14CA819718E0}"/>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C3-4A81-B605-9D353B6AADC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C3-4A81-B605-9D353B6AADC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C9-4266-9D14-ED15F1DE6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9132160"/>
        <c:axId val="99133696"/>
      </c:scatterChart>
      <c:valAx>
        <c:axId val="9913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133696"/>
        <c:crosses val="autoZero"/>
        <c:crossBetween val="midCat"/>
        <c:majorUnit val="5"/>
      </c:valAx>
      <c:valAx>
        <c:axId val="99133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132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EDE-4D80-B19A-7CD1B57957F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35.48771034</c:v>
                </c:pt>
                <c:pt idx="1">
                  <c:v>1E-10</c:v>
                </c:pt>
                <c:pt idx="2">
                  <c:v>1E-10</c:v>
                </c:pt>
                <c:pt idx="3">
                  <c:v>1E-10</c:v>
                </c:pt>
                <c:pt idx="4">
                  <c:v>46.830956</c:v>
                </c:pt>
                <c:pt idx="5">
                  <c:v>33.829820050000002</c:v>
                </c:pt>
              </c:numCache>
            </c:numRef>
          </c:val>
          <c:extLst>
            <c:ext xmlns:c16="http://schemas.microsoft.com/office/drawing/2014/chart" uri="{C3380CC4-5D6E-409C-BE32-E72D297353CC}">
              <c16:uniqueId val="{00000002-6EDE-4D80-B19A-7CD1B57957F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38.398909340000003</c:v>
                </c:pt>
                <c:pt idx="1">
                  <c:v>1E-10</c:v>
                </c:pt>
                <c:pt idx="2">
                  <c:v>1E-10</c:v>
                </c:pt>
                <c:pt idx="3">
                  <c:v>1E-10</c:v>
                </c:pt>
                <c:pt idx="4">
                  <c:v>17.41987357</c:v>
                </c:pt>
                <c:pt idx="5">
                  <c:v>55.389476649999999</c:v>
                </c:pt>
              </c:numCache>
            </c:numRef>
          </c:val>
          <c:extLst>
            <c:ext xmlns:c16="http://schemas.microsoft.com/office/drawing/2014/chart" uri="{C3380CC4-5D6E-409C-BE32-E72D297353CC}">
              <c16:uniqueId val="{00000003-6EDE-4D80-B19A-7CD1B57957F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75.32914006</c:v>
                </c:pt>
                <c:pt idx="2">
                  <c:v>67.306772429999995</c:v>
                </c:pt>
                <c:pt idx="3">
                  <c:v>100</c:v>
                </c:pt>
                <c:pt idx="4">
                  <c:v>0</c:v>
                </c:pt>
                <c:pt idx="5">
                  <c:v>0</c:v>
                </c:pt>
              </c:numCache>
            </c:numRef>
          </c:val>
          <c:extLst>
            <c:ext xmlns:c16="http://schemas.microsoft.com/office/drawing/2014/chart" uri="{C3380CC4-5D6E-409C-BE32-E72D297353CC}">
              <c16:uniqueId val="{00000004-6EDE-4D80-B19A-7CD1B57957F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26.113380320000001</c:v>
                </c:pt>
                <c:pt idx="1">
                  <c:v>24.67085994</c:v>
                </c:pt>
                <c:pt idx="2">
                  <c:v>32.693227569999998</c:v>
                </c:pt>
                <c:pt idx="3">
                  <c:v>1E-10</c:v>
                </c:pt>
                <c:pt idx="4">
                  <c:v>35.749170429999999</c:v>
                </c:pt>
                <c:pt idx="5">
                  <c:v>10.780703300000001</c:v>
                </c:pt>
              </c:numCache>
            </c:numRef>
          </c:val>
          <c:extLst>
            <c:ext xmlns:c16="http://schemas.microsoft.com/office/drawing/2014/chart" uri="{C3380CC4-5D6E-409C-BE32-E72D297353CC}">
              <c16:uniqueId val="{00000005-6EDE-4D80-B19A-7CD1B57957F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0C-4845-8572-62DB4EA97C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0C-4845-8572-62DB4EA97C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0C-4845-8572-62DB4EA97CF0}"/>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0C-4845-8572-62DB4EA97C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0C-4845-8572-62DB4EA97C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0C-4845-8572-62DB4EA97CF0}"/>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0C-4845-8572-62DB4EA97CF0}"/>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0C-4845-8572-62DB4EA97CF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0C-4845-8572-62DB4EA97CF0}"/>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0C-4845-8572-62DB4EA97CF0}"/>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20C-4845-8572-62DB4EA97CF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20C-4845-8572-62DB4EA97CF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DE-4BFA-9916-7A049E211F2B}"/>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4D-4DBC-9B6A-99BA6211C26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4D-4DBC-9B6A-99BA6211C26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4D-4DBC-9B6A-99BA6211C2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94-4EF0-AF55-BDAC9A722A0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94-4EF0-AF55-BDAC9A722A0E}"/>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D3-4094-8A3F-503D0F35A05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D3-4094-8A3F-503D0F35A05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78-48D5-8F8E-7ABA83A31D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20C-4845-8572-62DB4EA97C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20C-4845-8572-62DB4EA97C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20C-4845-8572-62DB4EA97C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20C-4845-8572-62DB4EA97CF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20C-4845-8572-62DB4EA97CF0}"/>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20C-4845-8572-62DB4EA97C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20C-4845-8572-62DB4EA97C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20C-4845-8572-62DB4EA97CF0}"/>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20C-4845-8572-62DB4EA97CF0}"/>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20C-4845-8572-62DB4EA97CF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20C-4845-8572-62DB4EA97CF0}"/>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20C-4845-8572-62DB4EA97CF0}"/>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20C-4845-8572-62DB4EA97CF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20C-4845-8572-62DB4EA97CF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DE-4BFA-9916-7A049E211F2B}"/>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4D-4DBC-9B6A-99BA6211C26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4D-4DBC-9B6A-99BA6211C26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4D-4DBC-9B6A-99BA6211C2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94-4EF0-AF55-BDAC9A722A0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94-4EF0-AF55-BDAC9A722A0E}"/>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D3-4094-8A3F-503D0F35A05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D3-4094-8A3F-503D0F35A05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78-48D5-8F8E-7ABA83A31D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20C-4845-8572-62DB4EA97C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20C-4845-8572-62DB4EA97C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20C-4845-8572-62DB4EA97CF0}"/>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20C-4845-8572-62DB4EA97C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20C-4845-8572-62DB4EA97C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20C-4845-8572-62DB4EA97CF0}"/>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20C-4845-8572-62DB4EA97CF0}"/>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20C-4845-8572-62DB4EA97CF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20C-4845-8572-62DB4EA97CF0}"/>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20C-4845-8572-62DB4EA97CF0}"/>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20C-4845-8572-62DB4EA97CF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20C-4845-8572-62DB4EA97CF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DE-4BFA-9916-7A049E211F2B}"/>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4D-4DBC-9B6A-99BA6211C26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4D-4DBC-9B6A-99BA6211C26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4D-4DBC-9B6A-99BA6211C2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94-4EF0-AF55-BDAC9A722A0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94-4EF0-AF55-BDAC9A722A0E}"/>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D3-4094-8A3F-503D0F35A05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D3-4094-8A3F-503D0F35A05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78-48D5-8F8E-7ABA83A31D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13427584"/>
        <c:axId val="113429120"/>
      </c:scatterChart>
      <c:valAx>
        <c:axId val="113427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429120"/>
        <c:crosses val="autoZero"/>
        <c:crossBetween val="midCat"/>
        <c:majorUnit val="5"/>
      </c:valAx>
      <c:valAx>
        <c:axId val="113429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427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76-455C-997B-AB4661D3F6D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76-455C-997B-AB4661D3F6D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76-455C-997B-AB4661D3F6D8}"/>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76-455C-997B-AB4661D3F6D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76-455C-997B-AB4661D3F6D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76-455C-997B-AB4661D3F6D8}"/>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76-455C-997B-AB4661D3F6D8}"/>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76-455C-997B-AB4661D3F6D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76-455C-997B-AB4661D3F6D8}"/>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76-455C-997B-AB4661D3F6D8}"/>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76-455C-997B-AB4661D3F6D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76-455C-997B-AB4661D3F6D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03-4DC8-9725-FCC22707CCB7}"/>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67-435D-9022-07BBB918F24B}"/>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67-435D-9022-07BBB918F24B}"/>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67-435D-9022-07BBB918F24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F1-4BA6-B2DE-F6A1603AC75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F1-4BA6-B2DE-F6A1603AC751}"/>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C3-4ACB-8D3C-B8716EEA449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C3-4ACB-8D3C-B8716EEA4495}"/>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54-4617-BDF0-2D7D48BA8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76-455C-997B-AB4661D3F6D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76-455C-997B-AB4661D3F6D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76-455C-997B-AB4661D3F6D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76-455C-997B-AB4661D3F6D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76-455C-997B-AB4661D3F6D8}"/>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76-455C-997B-AB4661D3F6D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76-455C-997B-AB4661D3F6D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76-455C-997B-AB4661D3F6D8}"/>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76-455C-997B-AB4661D3F6D8}"/>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76-455C-997B-AB4661D3F6D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76-455C-997B-AB4661D3F6D8}"/>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76-455C-997B-AB4661D3F6D8}"/>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76-455C-997B-AB4661D3F6D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76-455C-997B-AB4661D3F6D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03-4DC8-9725-FCC22707CCB7}"/>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67-435D-9022-07BBB918F24B}"/>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67-435D-9022-07BBB918F24B}"/>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67-435D-9022-07BBB918F24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F1-4BA6-B2DE-F6A1603AC75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F1-4BA6-B2DE-F6A1603AC751}"/>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C3-4ACB-8D3C-B8716EEA449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C3-4ACB-8D3C-B8716EEA4495}"/>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54-4617-BDF0-2D7D48BA8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76-455C-997B-AB4661D3F6D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76-455C-997B-AB4661D3F6D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76-455C-997B-AB4661D3F6D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76-455C-997B-AB4661D3F6D8}"/>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76-455C-997B-AB4661D3F6D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76-455C-997B-AB4661D3F6D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76-455C-997B-AB4661D3F6D8}"/>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76-455C-997B-AB4661D3F6D8}"/>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76-455C-997B-AB4661D3F6D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76-455C-997B-AB4661D3F6D8}"/>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76-455C-997B-AB4661D3F6D8}"/>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76-455C-997B-AB4661D3F6D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76-455C-997B-AB4661D3F6D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03-4DC8-9725-FCC22707CCB7}"/>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67-435D-9022-07BBB918F24B}"/>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67-435D-9022-07BBB918F24B}"/>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67-435D-9022-07BBB918F24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F1-4BA6-B2DE-F6A1603AC75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F1-4BA6-B2DE-F6A1603AC751}"/>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C3-4ACB-8D3C-B8716EEA449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C3-4ACB-8D3C-B8716EEA4495}"/>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54-4617-BDF0-2D7D48BA8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13955968"/>
        <c:axId val="113957504"/>
      </c:scatterChart>
      <c:valAx>
        <c:axId val="113955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57504"/>
        <c:crosses val="autoZero"/>
        <c:crossBetween val="midCat"/>
        <c:majorUnit val="5"/>
      </c:valAx>
      <c:valAx>
        <c:axId val="113957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55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41.589409369999998</c:v>
                </c:pt>
                <c:pt idx="1">
                  <c:v>70.428768160000004</c:v>
                </c:pt>
                <c:pt idx="2">
                  <c:v>35.63879</c:v>
                </c:pt>
                <c:pt idx="3">
                  <c:v>1E-10</c:v>
                </c:pt>
                <c:pt idx="4">
                  <c:v>42.182120750000003</c:v>
                </c:pt>
                <c:pt idx="5">
                  <c:v>47.743944020000001</c:v>
                </c:pt>
              </c:numCache>
            </c:numRef>
          </c:val>
          <c:extLst>
            <c:ext xmlns:c16="http://schemas.microsoft.com/office/drawing/2014/chart" uri="{C3380CC4-5D6E-409C-BE32-E72D297353CC}">
              <c16:uniqueId val="{00000000-A238-4DDD-9BB4-70E9D38D0B3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39.242247859999999</c:v>
                </c:pt>
                <c:pt idx="1">
                  <c:v>9.4606804259999997</c:v>
                </c:pt>
                <c:pt idx="2">
                  <c:v>44.368207130000002</c:v>
                </c:pt>
                <c:pt idx="3">
                  <c:v>1E-10</c:v>
                </c:pt>
                <c:pt idx="4">
                  <c:v>32.287080189999998</c:v>
                </c:pt>
                <c:pt idx="5">
                  <c:v>50.02301181</c:v>
                </c:pt>
              </c:numCache>
            </c:numRef>
          </c:val>
          <c:extLst>
            <c:ext xmlns:c16="http://schemas.microsoft.com/office/drawing/2014/chart" uri="{C3380CC4-5D6E-409C-BE32-E72D297353CC}">
              <c16:uniqueId val="{00000001-A238-4DDD-9BB4-70E9D38D0B3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A238-4DDD-9BB4-70E9D38D0B3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19.168342760000002</c:v>
                </c:pt>
                <c:pt idx="1">
                  <c:v>20.110551409999999</c:v>
                </c:pt>
                <c:pt idx="2">
                  <c:v>19.993002870000002</c:v>
                </c:pt>
                <c:pt idx="3">
                  <c:v>1E-10</c:v>
                </c:pt>
                <c:pt idx="4">
                  <c:v>25.53079906</c:v>
                </c:pt>
                <c:pt idx="5">
                  <c:v>2.233044171</c:v>
                </c:pt>
              </c:numCache>
            </c:numRef>
          </c:val>
          <c:extLst>
            <c:ext xmlns:c16="http://schemas.microsoft.com/office/drawing/2014/chart" uri="{C3380CC4-5D6E-409C-BE32-E72D297353CC}">
              <c16:uniqueId val="{00000003-A238-4DDD-9BB4-70E9D38D0B3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62</c:v>
                </c:pt>
                <c:pt idx="4">
                  <c:v>62</c:v>
                </c:pt>
                <c:pt idx="5">
                  <c:v>62</c:v>
                </c:pt>
                <c:pt idx="6">
                  <c:v>62</c:v>
                </c:pt>
                <c:pt idx="7">
                  <c:v>62</c:v>
                </c:pt>
                <c:pt idx="8">
                  <c:v>62.7</c:v>
                </c:pt>
                <c:pt idx="9">
                  <c:v>63.5</c:v>
                </c:pt>
                <c:pt idx="10">
                  <c:v>64.2</c:v>
                </c:pt>
                <c:pt idx="11">
                  <c:v>65</c:v>
                </c:pt>
                <c:pt idx="12">
                  <c:v>65.7</c:v>
                </c:pt>
                <c:pt idx="13">
                  <c:v>66.5</c:v>
                </c:pt>
                <c:pt idx="14">
                  <c:v>67.2</c:v>
                </c:pt>
                <c:pt idx="15">
                  <c:v>67.900000000000006</c:v>
                </c:pt>
                <c:pt idx="16">
                  <c:v>68.7</c:v>
                </c:pt>
                <c:pt idx="17">
                  <c:v>69.400000000000006</c:v>
                </c:pt>
                <c:pt idx="18">
                  <c:v>70.2</c:v>
                </c:pt>
                <c:pt idx="19">
                  <c:v>70.900000000000006</c:v>
                </c:pt>
                <c:pt idx="20">
                  <c:v>71.7</c:v>
                </c:pt>
                <c:pt idx="21">
                  <c:v>72.400000000000006</c:v>
                </c:pt>
                <c:pt idx="22">
                  <c:v>73.099999999999994</c:v>
                </c:pt>
                <c:pt idx="23">
                  <c:v>73.900000000000006</c:v>
                </c:pt>
              </c:numCache>
            </c:numRef>
          </c:yVal>
          <c:smooth val="0"/>
          <c:extLst>
            <c:ext xmlns:c16="http://schemas.microsoft.com/office/drawing/2014/chart" uri="{C3380CC4-5D6E-409C-BE32-E72D297353CC}">
              <c16:uniqueId val="{00000000-2301-4D0C-A4F0-49C2E4ED493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01-4D0C-A4F0-49C2E4ED49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01-4D0C-A4F0-49C2E4ED493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01-4D0C-A4F0-49C2E4ED49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01-4D0C-A4F0-49C2E4ED493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01-4D0C-A4F0-49C2E4ED493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01-4D0C-A4F0-49C2E4ED493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01-4D0C-A4F0-49C2E4ED493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01-4D0C-A4F0-49C2E4ED493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01-4D0C-A4F0-49C2E4ED493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01-4D0C-A4F0-49C2E4ED493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01-4D0C-A4F0-49C2E4ED493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01-4D0C-A4F0-49C2E4ED493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301-4D0C-A4F0-49C2E4ED493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301-4D0C-A4F0-49C2E4ED493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1C-4806-87F2-AFC23291B5C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30-47F3-9CBF-95514A5AD0B9}"/>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30-47F3-9CBF-95514A5AD0B9}"/>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30-47F3-9CBF-95514A5AD0B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D9-468B-81C0-5DED280E98D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D9-468B-81C0-5DED280E98DA}"/>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C1-4335-B99A-6A84FBC7148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C1-4335-B99A-6A84FBC7148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50-424B-9A80-40F9061AE0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65.2</c:v>
                </c:pt>
                <c:pt idx="1">
                  <c:v>65.199999999999989</c:v>
                </c:pt>
                <c:pt idx="2">
                  <c:v>68.400000000000006</c:v>
                </c:pt>
                <c:pt idx="3">
                  <c:v>64.599999999999994</c:v>
                </c:pt>
                <c:pt idx="4">
                  <c:v>67.8</c:v>
                </c:pt>
                <c:pt idx="5">
                  <c:v>#N/A</c:v>
                </c:pt>
                <c:pt idx="6">
                  <c:v>67</c:v>
                </c:pt>
                <c:pt idx="7">
                  <c:v>67</c:v>
                </c:pt>
                <c:pt idx="8">
                  <c:v>#N/A</c:v>
                </c:pt>
                <c:pt idx="9">
                  <c:v>64.290000000000006</c:v>
                </c:pt>
                <c:pt idx="10">
                  <c:v>67</c:v>
                </c:pt>
                <c:pt idx="11">
                  <c:v>#N/A</c:v>
                </c:pt>
                <c:pt idx="12">
                  <c:v>62.96</c:v>
                </c:pt>
                <c:pt idx="13">
                  <c:v>#N/A</c:v>
                </c:pt>
                <c:pt idx="14">
                  <c:v>71.363571319125697</c:v>
                </c:pt>
                <c:pt idx="15">
                  <c:v>#N/A</c:v>
                </c:pt>
                <c:pt idx="16">
                  <c:v>#N/A</c:v>
                </c:pt>
                <c:pt idx="17">
                  <c:v>#N/A</c:v>
                </c:pt>
                <c:pt idx="18">
                  <c:v>73.30636751461526</c:v>
                </c:pt>
                <c:pt idx="19">
                  <c:v>#N/A</c:v>
                </c:pt>
                <c:pt idx="20">
                  <c:v>#N/A</c:v>
                </c:pt>
                <c:pt idx="21">
                  <c:v>76.914970243137475</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F-2301-4D0C-A4F0-49C2E4ED493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301-4D0C-A4F0-49C2E4ED493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301-4D0C-A4F0-49C2E4ED493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301-4D0C-A4F0-49C2E4ED493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301-4D0C-A4F0-49C2E4ED4936}"/>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301-4D0C-A4F0-49C2E4ED4936}"/>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301-4D0C-A4F0-49C2E4ED4936}"/>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301-4D0C-A4F0-49C2E4ED4936}"/>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1C-4806-87F2-AFC23291B5C2}"/>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30-47F3-9CBF-95514A5AD0B9}"/>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30-47F3-9CBF-95514A5AD0B9}"/>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30-47F3-9CBF-95514A5AD0B9}"/>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D9-468B-81C0-5DED280E98DA}"/>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D9-468B-81C0-5DED280E98DA}"/>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C1-4335-B99A-6A84FBC71486}"/>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C1-4335-B99A-6A84FBC71486}"/>
                </c:ext>
              </c:extLst>
            </c:dLbl>
            <c:dLbl>
              <c:idx val="2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5650-424B-9A80-40F9061AE0E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56.7</c:v>
                </c:pt>
                <c:pt idx="11">
                  <c:v>56.7</c:v>
                </c:pt>
                <c:pt idx="12">
                  <c:v>56.7</c:v>
                </c:pt>
                <c:pt idx="13">
                  <c:v>56.7</c:v>
                </c:pt>
                <c:pt idx="14">
                  <c:v>56.7</c:v>
                </c:pt>
                <c:pt idx="15">
                  <c:v>54.4</c:v>
                </c:pt>
                <c:pt idx="16">
                  <c:v>52</c:v>
                </c:pt>
                <c:pt idx="17">
                  <c:v>49.6</c:v>
                </c:pt>
                <c:pt idx="18">
                  <c:v>47.3</c:v>
                </c:pt>
                <c:pt idx="19">
                  <c:v>44.9</c:v>
                </c:pt>
                <c:pt idx="20">
                  <c:v>42.6</c:v>
                </c:pt>
                <c:pt idx="21">
                  <c:v>40.200000000000003</c:v>
                </c:pt>
                <c:pt idx="22">
                  <c:v>37.799999999999997</c:v>
                </c:pt>
                <c:pt idx="23">
                  <c:v>35.5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301-4D0C-A4F0-49C2E4ED49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301-4D0C-A4F0-49C2E4ED493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301-4D0C-A4F0-49C2E4ED49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301-4D0C-A4F0-49C2E4ED493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301-4D0C-A4F0-49C2E4ED493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301-4D0C-A4F0-49C2E4ED493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301-4D0C-A4F0-49C2E4ED493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301-4D0C-A4F0-49C2E4ED493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301-4D0C-A4F0-49C2E4ED493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301-4D0C-A4F0-49C2E4ED493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301-4D0C-A4F0-49C2E4ED493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301-4D0C-A4F0-49C2E4ED493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301-4D0C-A4F0-49C2E4ED493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301-4D0C-A4F0-49C2E4ED493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1C-4806-87F2-AFC23291B5C2}"/>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30-47F3-9CBF-95514A5AD0B9}"/>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30-47F3-9CBF-95514A5AD0B9}"/>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30-47F3-9CBF-95514A5AD0B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D9-468B-81C0-5DED280E98D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D9-468B-81C0-5DED280E98DA}"/>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C1-4335-B99A-6A84FBC7148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C1-4335-B99A-6A84FBC7148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50-424B-9A80-40F9061AE0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52.00761</c:v>
                </c:pt>
                <c:pt idx="14">
                  <c:v>#N/A</c:v>
                </c:pt>
                <c:pt idx="15">
                  <c:v>#N/A</c:v>
                </c:pt>
                <c:pt idx="16">
                  <c:v>#N/A</c:v>
                </c:pt>
                <c:pt idx="17">
                  <c:v>#N/A</c:v>
                </c:pt>
                <c:pt idx="18">
                  <c:v>#N/A</c:v>
                </c:pt>
                <c:pt idx="19">
                  <c:v>40.207681673544315</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13704960"/>
        <c:axId val="121987456"/>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456"/>
        <c:crosses val="autoZero"/>
        <c:crossBetween val="midCat"/>
        <c:majorUnit val="5"/>
      </c:valAx>
      <c:valAx>
        <c:axId val="1219874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81.900000000000006</c:v>
                </c:pt>
                <c:pt idx="10">
                  <c:v>81.400000000000006</c:v>
                </c:pt>
                <c:pt idx="11">
                  <c:v>80.900000000000006</c:v>
                </c:pt>
                <c:pt idx="12">
                  <c:v>80.5</c:v>
                </c:pt>
                <c:pt idx="13">
                  <c:v>80</c:v>
                </c:pt>
                <c:pt idx="14">
                  <c:v>79.5</c:v>
                </c:pt>
                <c:pt idx="15">
                  <c:v>79.099999999999994</c:v>
                </c:pt>
                <c:pt idx="16">
                  <c:v>78.599999999999994</c:v>
                </c:pt>
                <c:pt idx="17">
                  <c:v>78.099999999999994</c:v>
                </c:pt>
                <c:pt idx="18">
                  <c:v>77.7</c:v>
                </c:pt>
                <c:pt idx="19">
                  <c:v>77.2</c:v>
                </c:pt>
                <c:pt idx="20">
                  <c:v>76.7</c:v>
                </c:pt>
                <c:pt idx="21">
                  <c:v>76.3</c:v>
                </c:pt>
                <c:pt idx="22">
                  <c:v>75.8</c:v>
                </c:pt>
                <c:pt idx="23">
                  <c:v>75.3</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C3-4C57-B828-86B9BB8E16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C3-4C57-B828-86B9BB8E16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C3-4C57-B828-86B9BB8E16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C3-4C57-B828-86B9BB8E161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C3-4C57-B828-86B9BB8E161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C3-4C57-B828-86B9BB8E161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C3-4C57-B828-86B9BB8E161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C3-4C57-B828-86B9BB8E161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C3-4C57-B828-86B9BB8E161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C3-4C57-B828-86B9BB8E161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C3-4C57-B828-86B9BB8E161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C3-4C57-B828-86B9BB8E161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C3-4C57-B828-86B9BB8E161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C3-4C57-B828-86B9BB8E161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27-4646-B9AE-BAE3EC6C3DCA}"/>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58-4751-868F-5FD4C0F5B338}"/>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58-4751-868F-5FD4C0F5B338}"/>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58-4751-868F-5FD4C0F5B33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F9-4488-84BF-074343316FB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F9-4488-84BF-074343316FBC}"/>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23-4484-A1B2-A6C2AE7F50A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23-4484-A1B2-A6C2AE7F50A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59-4323-8F90-39ED9F2647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86.438058551617871</c:v>
                </c:pt>
                <c:pt idx="9">
                  <c:v>#N/A</c:v>
                </c:pt>
                <c:pt idx="10">
                  <c:v>#N/A</c:v>
                </c:pt>
                <c:pt idx="11">
                  <c:v>#N/A</c:v>
                </c:pt>
                <c:pt idx="12">
                  <c:v>#N/A</c:v>
                </c:pt>
                <c:pt idx="13">
                  <c:v>#N/A</c:v>
                </c:pt>
                <c:pt idx="14">
                  <c:v>#N/A</c:v>
                </c:pt>
                <c:pt idx="15">
                  <c:v>#N/A</c:v>
                </c:pt>
                <c:pt idx="16">
                  <c:v>83.987269999999995</c:v>
                </c:pt>
                <c:pt idx="17">
                  <c:v>#N/A</c:v>
                </c:pt>
                <c:pt idx="18">
                  <c:v>#N/A</c:v>
                </c:pt>
                <c:pt idx="19">
                  <c:v>#N/A</c:v>
                </c:pt>
                <c:pt idx="20">
                  <c:v>90.082633744855968</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C3-4C57-B828-86B9BB8E16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C3-4C57-B828-86B9BB8E16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C3-4C57-B828-86B9BB8E16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C3-4C57-B828-86B9BB8E161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C3-4C57-B828-86B9BB8E161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C3-4C57-B828-86B9BB8E161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AC3-4C57-B828-86B9BB8E161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AC3-4C57-B828-86B9BB8E161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AC3-4C57-B828-86B9BB8E161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AC3-4C57-B828-86B9BB8E161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AC3-4C57-B828-86B9BB8E161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AC3-4C57-B828-86B9BB8E161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AC3-4C57-B828-86B9BB8E161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AC3-4C57-B828-86B9BB8E161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27-4646-B9AE-BAE3EC6C3DCA}"/>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58-4751-868F-5FD4C0F5B338}"/>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58-4751-868F-5FD4C0F5B338}"/>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58-4751-868F-5FD4C0F5B33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F9-4488-84BF-074343316FB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F9-4488-84BF-074343316FBC}"/>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23-4484-A1B2-A6C2AE7F50A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23-4484-A1B2-A6C2AE7F50A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59-4323-8F90-39ED9F2647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82.8</c:v>
                </c:pt>
                <c:pt idx="4">
                  <c:v>82.8</c:v>
                </c:pt>
                <c:pt idx="5">
                  <c:v>82.8</c:v>
                </c:pt>
                <c:pt idx="6">
                  <c:v>82.8</c:v>
                </c:pt>
                <c:pt idx="7">
                  <c:v>82.8</c:v>
                </c:pt>
                <c:pt idx="8">
                  <c:v>82.3</c:v>
                </c:pt>
                <c:pt idx="9">
                  <c:v>81.900000000000006</c:v>
                </c:pt>
                <c:pt idx="10">
                  <c:v>81.400000000000006</c:v>
                </c:pt>
                <c:pt idx="11">
                  <c:v>80.900000000000006</c:v>
                </c:pt>
                <c:pt idx="12">
                  <c:v>80.5</c:v>
                </c:pt>
                <c:pt idx="13">
                  <c:v>80</c:v>
                </c:pt>
                <c:pt idx="14">
                  <c:v>79.5</c:v>
                </c:pt>
                <c:pt idx="15">
                  <c:v>79.099999999999994</c:v>
                </c:pt>
                <c:pt idx="16">
                  <c:v>78.599999999999994</c:v>
                </c:pt>
                <c:pt idx="17">
                  <c:v>78.099999999999994</c:v>
                </c:pt>
                <c:pt idx="18">
                  <c:v>77.7</c:v>
                </c:pt>
                <c:pt idx="19">
                  <c:v>77.2</c:v>
                </c:pt>
                <c:pt idx="20">
                  <c:v>76.7</c:v>
                </c:pt>
                <c:pt idx="21">
                  <c:v>76.3</c:v>
                </c:pt>
                <c:pt idx="22">
                  <c:v>75.8</c:v>
                </c:pt>
                <c:pt idx="23">
                  <c:v>75.3</c:v>
                </c:pt>
              </c:numCache>
            </c:numRef>
          </c:yVal>
          <c:smooth val="0"/>
          <c:extLst>
            <c:ext xmlns:c16="http://schemas.microsoft.com/office/drawing/2014/chart" uri="{C3380CC4-5D6E-409C-BE32-E72D297353CC}">
              <c16:uniqueId val="{0000001C-8AC3-4C57-B828-86B9BB8E161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AC3-4C57-B828-86B9BB8E16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AC3-4C57-B828-86B9BB8E16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AC3-4C57-B828-86B9BB8E16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AC3-4C57-B828-86B9BB8E161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AC3-4C57-B828-86B9BB8E161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AC3-4C57-B828-86B9BB8E161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AC3-4C57-B828-86B9BB8E161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AC3-4C57-B828-86B9BB8E161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AC3-4C57-B828-86B9BB8E161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AC3-4C57-B828-86B9BB8E161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AC3-4C57-B828-86B9BB8E161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AC3-4C57-B828-86B9BB8E161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AC3-4C57-B828-86B9BB8E161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AC3-4C57-B828-86B9BB8E161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27-4646-B9AE-BAE3EC6C3DCA}"/>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58-4751-868F-5FD4C0F5B338}"/>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58-4751-868F-5FD4C0F5B338}"/>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58-4751-868F-5FD4C0F5B33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F9-4488-84BF-074343316FB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F9-4488-84BF-074343316FBC}"/>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23-4484-A1B2-A6C2AE7F50A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23-4484-A1B2-A6C2AE7F50A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59-4323-8F90-39ED9F2647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78.599999999999994</c:v>
                </c:pt>
                <c:pt idx="1">
                  <c:v>79.2</c:v>
                </c:pt>
                <c:pt idx="2">
                  <c:v>82.1</c:v>
                </c:pt>
                <c:pt idx="3">
                  <c:v>81.2</c:v>
                </c:pt>
                <c:pt idx="4">
                  <c:v>80</c:v>
                </c:pt>
                <c:pt idx="5">
                  <c:v>#N/A</c:v>
                </c:pt>
                <c:pt idx="6">
                  <c:v>77.599999999999994</c:v>
                </c:pt>
                <c:pt idx="7">
                  <c:v>84</c:v>
                </c:pt>
                <c:pt idx="8">
                  <c:v>#N/A</c:v>
                </c:pt>
                <c:pt idx="9">
                  <c:v>#N/A</c:v>
                </c:pt>
                <c:pt idx="10">
                  <c:v>84</c:v>
                </c:pt>
                <c:pt idx="11">
                  <c:v>#N/A</c:v>
                </c:pt>
                <c:pt idx="12">
                  <c:v>#N/A</c:v>
                </c:pt>
                <c:pt idx="13">
                  <c:v>#N/A</c:v>
                </c:pt>
                <c:pt idx="14">
                  <c:v>#N/A</c:v>
                </c:pt>
                <c:pt idx="15">
                  <c:v>#N/A</c:v>
                </c:pt>
                <c:pt idx="16">
                  <c:v>#N/A</c:v>
                </c:pt>
                <c:pt idx="17">
                  <c:v>#N/A</c:v>
                </c:pt>
                <c:pt idx="18">
                  <c:v>73.075094003809525</c:v>
                </c:pt>
                <c:pt idx="19">
                  <c:v>#N/A</c:v>
                </c:pt>
                <c:pt idx="20">
                  <c:v>#N/A</c:v>
                </c:pt>
                <c:pt idx="21">
                  <c:v>74.105764936255554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8AC3-4C57-B828-86B9BB8E1616}"/>
            </c:ext>
          </c:extLst>
        </c:ser>
        <c:dLbls>
          <c:showLegendKey val="0"/>
          <c:showVal val="0"/>
          <c:showCatName val="0"/>
          <c:showSerName val="0"/>
          <c:showPercent val="0"/>
          <c:showBubbleSize val="0"/>
        </c:dLbls>
        <c:axId val="154715648"/>
        <c:axId val="154717568"/>
      </c:scatterChart>
      <c:valAx>
        <c:axId val="154715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7568"/>
        <c:crosses val="autoZero"/>
        <c:crossBetween val="midCat"/>
        <c:majorUnit val="5"/>
      </c:valAx>
      <c:valAx>
        <c:axId val="154717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56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61.8</c:v>
                </c:pt>
                <c:pt idx="10">
                  <c:v>62.8</c:v>
                </c:pt>
                <c:pt idx="11">
                  <c:v>63.7</c:v>
                </c:pt>
                <c:pt idx="12">
                  <c:v>64.7</c:v>
                </c:pt>
                <c:pt idx="13">
                  <c:v>65.599999999999994</c:v>
                </c:pt>
                <c:pt idx="14">
                  <c:v>66.5</c:v>
                </c:pt>
                <c:pt idx="15">
                  <c:v>67.5</c:v>
                </c:pt>
                <c:pt idx="16">
                  <c:v>68.400000000000006</c:v>
                </c:pt>
                <c:pt idx="17">
                  <c:v>69.400000000000006</c:v>
                </c:pt>
                <c:pt idx="18">
                  <c:v>69.3</c:v>
                </c:pt>
                <c:pt idx="19">
                  <c:v>68.900000000000006</c:v>
                </c:pt>
                <c:pt idx="20">
                  <c:v>68.5</c:v>
                </c:pt>
                <c:pt idx="21">
                  <c:v>68.099999999999994</c:v>
                </c:pt>
                <c:pt idx="22">
                  <c:v>67.7</c:v>
                </c:pt>
                <c:pt idx="23">
                  <c:v>67.3</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9A-4AC9-A856-6E09C01AF0B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9A-4AC9-A856-6E09C01AF0B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9A-4AC9-A856-6E09C01AF0B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9A-4AC9-A856-6E09C01AF0B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9A-4AC9-A856-6E09C01AF0B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9A-4AC9-A856-6E09C01AF0B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9A-4AC9-A856-6E09C01AF0B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9A-4AC9-A856-6E09C01AF0B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9A-4AC9-A856-6E09C01AF0B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9A-4AC9-A856-6E09C01AF0B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9A-4AC9-A856-6E09C01AF0B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9A-4AC9-A856-6E09C01AF0B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59A-4AC9-A856-6E09C01AF0B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59A-4AC9-A856-6E09C01AF0B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35-40BA-8851-DEE1A9C0895D}"/>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36-446D-AE57-C4475106D76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36-446D-AE57-C4475106D76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36-446D-AE57-C4475106D7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AA-48D3-9B74-63E4BE07153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A-48D3-9B74-63E4BE071530}"/>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5C-485D-AA6F-B7E4884390D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5C-485D-AA6F-B7E4884390DB}"/>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ED-4622-8437-91FF4A236A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71.855032860601881</c:v>
                </c:pt>
                <c:pt idx="9">
                  <c:v>#N/A</c:v>
                </c:pt>
                <c:pt idx="10">
                  <c:v>#N/A</c:v>
                </c:pt>
                <c:pt idx="11">
                  <c:v>67.324010000000001</c:v>
                </c:pt>
                <c:pt idx="12">
                  <c:v>#N/A</c:v>
                </c:pt>
                <c:pt idx="13">
                  <c:v>#N/A</c:v>
                </c:pt>
                <c:pt idx="14">
                  <c:v>#N/A</c:v>
                </c:pt>
                <c:pt idx="15">
                  <c:v>71.642489999999995</c:v>
                </c:pt>
                <c:pt idx="16">
                  <c:v>68.2834</c:v>
                </c:pt>
                <c:pt idx="17">
                  <c:v>67.813270000000003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59A-4AC9-A856-6E09C01AF0B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59A-4AC9-A856-6E09C01AF0B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59A-4AC9-A856-6E09C01AF0B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59A-4AC9-A856-6E09C01AF0B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59A-4AC9-A856-6E09C01AF0B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59A-4AC9-A856-6E09C01AF0B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59A-4AC9-A856-6E09C01AF0B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59A-4AC9-A856-6E09C01AF0B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59A-4AC9-A856-6E09C01AF0B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59A-4AC9-A856-6E09C01AF0B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59A-4AC9-A856-6E09C01AF0B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59A-4AC9-A856-6E09C01AF0B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59A-4AC9-A856-6E09C01AF0B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59A-4AC9-A856-6E09C01AF0B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35-40BA-8851-DEE1A9C0895D}"/>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36-446D-AE57-C4475106D76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36-446D-AE57-C4475106D76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36-446D-AE57-C4475106D7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AA-48D3-9B74-63E4BE07153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AA-48D3-9B74-63E4BE071530}"/>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5C-485D-AA6F-B7E4884390D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5C-485D-AA6F-B7E4884390DB}"/>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ED-4622-8437-91FF4A236A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59.9</c:v>
                </c:pt>
                <c:pt idx="4">
                  <c:v>59.9</c:v>
                </c:pt>
                <c:pt idx="5">
                  <c:v>59.9</c:v>
                </c:pt>
                <c:pt idx="6">
                  <c:v>59.9</c:v>
                </c:pt>
                <c:pt idx="7">
                  <c:v>59.9</c:v>
                </c:pt>
                <c:pt idx="8">
                  <c:v>60.9</c:v>
                </c:pt>
                <c:pt idx="9">
                  <c:v>61.8</c:v>
                </c:pt>
                <c:pt idx="10">
                  <c:v>62.8</c:v>
                </c:pt>
                <c:pt idx="11">
                  <c:v>63.7</c:v>
                </c:pt>
                <c:pt idx="12">
                  <c:v>64.7</c:v>
                </c:pt>
                <c:pt idx="13">
                  <c:v>65.599999999999994</c:v>
                </c:pt>
                <c:pt idx="14">
                  <c:v>66.5</c:v>
                </c:pt>
                <c:pt idx="15">
                  <c:v>67.5</c:v>
                </c:pt>
                <c:pt idx="16">
                  <c:v>68.400000000000006</c:v>
                </c:pt>
                <c:pt idx="17">
                  <c:v>69.400000000000006</c:v>
                </c:pt>
                <c:pt idx="18">
                  <c:v>70.3</c:v>
                </c:pt>
                <c:pt idx="19">
                  <c:v>71.3</c:v>
                </c:pt>
                <c:pt idx="20">
                  <c:v>72.2</c:v>
                </c:pt>
                <c:pt idx="21">
                  <c:v>73.099999999999994</c:v>
                </c:pt>
                <c:pt idx="22">
                  <c:v>74.099999999999994</c:v>
                </c:pt>
                <c:pt idx="23">
                  <c:v>75</c:v>
                </c:pt>
              </c:numCache>
            </c:numRef>
          </c:yVal>
          <c:smooth val="0"/>
          <c:extLst>
            <c:ext xmlns:c16="http://schemas.microsoft.com/office/drawing/2014/chart" uri="{C3380CC4-5D6E-409C-BE32-E72D297353CC}">
              <c16:uniqueId val="{0000001C-359A-4AC9-A856-6E09C01AF0B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59A-4AC9-A856-6E09C01AF0B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59A-4AC9-A856-6E09C01AF0B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59A-4AC9-A856-6E09C01AF0B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59A-4AC9-A856-6E09C01AF0B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59A-4AC9-A856-6E09C01AF0B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59A-4AC9-A856-6E09C01AF0B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59A-4AC9-A856-6E09C01AF0B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59A-4AC9-A856-6E09C01AF0B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59A-4AC9-A856-6E09C01AF0B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59A-4AC9-A856-6E09C01AF0B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59A-4AC9-A856-6E09C01AF0B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59A-4AC9-A856-6E09C01AF0B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59A-4AC9-A856-6E09C01AF0B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359A-4AC9-A856-6E09C01AF0B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35-40BA-8851-DEE1A9C0895D}"/>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36-446D-AE57-C4475106D76D}"/>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36-446D-AE57-C4475106D76D}"/>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36-446D-AE57-C4475106D76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AA-48D3-9B74-63E4BE07153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AA-48D3-9B74-63E4BE071530}"/>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5C-485D-AA6F-B7E4884390D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5C-485D-AA6F-B7E4884390DB}"/>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ED-4622-8437-91FF4A236A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63.6</c:v>
                </c:pt>
                <c:pt idx="1">
                  <c:v>63.699999999999996</c:v>
                </c:pt>
                <c:pt idx="2">
                  <c:v>66.8</c:v>
                </c:pt>
                <c:pt idx="3">
                  <c:v>62.8</c:v>
                </c:pt>
                <c:pt idx="4">
                  <c:v>66.5</c:v>
                </c:pt>
                <c:pt idx="5">
                  <c:v>#N/A</c:v>
                </c:pt>
                <c:pt idx="6">
                  <c:v>63.4</c:v>
                </c:pt>
                <c:pt idx="7">
                  <c:v>65.400000000000006</c:v>
                </c:pt>
                <c:pt idx="8">
                  <c:v>#N/A</c:v>
                </c:pt>
                <c:pt idx="9">
                  <c:v>#N/A</c:v>
                </c:pt>
                <c:pt idx="10">
                  <c:v>65.400000000000006</c:v>
                </c:pt>
                <c:pt idx="11">
                  <c:v>#N/A</c:v>
                </c:pt>
                <c:pt idx="12">
                  <c:v>#N/A</c:v>
                </c:pt>
                <c:pt idx="13">
                  <c:v>#N/A</c:v>
                </c:pt>
                <c:pt idx="14">
                  <c:v>#N/A</c:v>
                </c:pt>
                <c:pt idx="15">
                  <c:v>#N/A</c:v>
                </c:pt>
                <c:pt idx="16">
                  <c:v>#N/A</c:v>
                </c:pt>
                <c:pt idx="17">
                  <c:v>#N/A</c:v>
                </c:pt>
                <c:pt idx="18">
                  <c:v>73.324250966711176</c:v>
                </c:pt>
                <c:pt idx="19">
                  <c:v>#N/A</c:v>
                </c:pt>
                <c:pt idx="20">
                  <c:v>#N/A</c:v>
                </c:pt>
                <c:pt idx="21">
                  <c:v>77.335669518519325</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359A-4AC9-A856-6E09C01AF0B5}"/>
            </c:ext>
          </c:extLst>
        </c:ser>
        <c:dLbls>
          <c:showLegendKey val="0"/>
          <c:showVal val="0"/>
          <c:showCatName val="0"/>
          <c:showSerName val="0"/>
          <c:showPercent val="0"/>
          <c:showBubbleSize val="0"/>
        </c:dLbls>
        <c:axId val="303984640"/>
        <c:axId val="303986176"/>
      </c:scatterChart>
      <c:valAx>
        <c:axId val="303984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6176"/>
        <c:crosses val="autoZero"/>
        <c:crossBetween val="midCat"/>
        <c:majorUnit val="5"/>
      </c:valAx>
      <c:valAx>
        <c:axId val="303986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4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58.9</c:v>
                </c:pt>
                <c:pt idx="4">
                  <c:v>58.9</c:v>
                </c:pt>
                <c:pt idx="5">
                  <c:v>58.9</c:v>
                </c:pt>
                <c:pt idx="6">
                  <c:v>58.9</c:v>
                </c:pt>
                <c:pt idx="7">
                  <c:v>58.9</c:v>
                </c:pt>
                <c:pt idx="8">
                  <c:v>60.3</c:v>
                </c:pt>
                <c:pt idx="9">
                  <c:v>61.6</c:v>
                </c:pt>
                <c:pt idx="10">
                  <c:v>63</c:v>
                </c:pt>
                <c:pt idx="11">
                  <c:v>64.400000000000006</c:v>
                </c:pt>
                <c:pt idx="12">
                  <c:v>65.7</c:v>
                </c:pt>
                <c:pt idx="13">
                  <c:v>67.099999999999994</c:v>
                </c:pt>
                <c:pt idx="14">
                  <c:v>68.5</c:v>
                </c:pt>
                <c:pt idx="15">
                  <c:v>69.900000000000006</c:v>
                </c:pt>
                <c:pt idx="16">
                  <c:v>71.2</c:v>
                </c:pt>
                <c:pt idx="17">
                  <c:v>72.599999999999994</c:v>
                </c:pt>
                <c:pt idx="18">
                  <c:v>74</c:v>
                </c:pt>
                <c:pt idx="19">
                  <c:v>75.3</c:v>
                </c:pt>
                <c:pt idx="20">
                  <c:v>76.7</c:v>
                </c:pt>
                <c:pt idx="21">
                  <c:v>78.099999999999994</c:v>
                </c:pt>
                <c:pt idx="22">
                  <c:v>79.5</c:v>
                </c:pt>
                <c:pt idx="23">
                  <c:v>80.8</c:v>
                </c:pt>
              </c:numCache>
            </c:numRef>
          </c:yVal>
          <c:smooth val="0"/>
          <c:extLst>
            <c:ext xmlns:c16="http://schemas.microsoft.com/office/drawing/2014/chart" uri="{C3380CC4-5D6E-409C-BE32-E72D297353CC}">
              <c16:uniqueId val="{00000000-A1F7-4397-952A-E8CF1B6F1AE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F7-4397-952A-E8CF1B6F1A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F7-4397-952A-E8CF1B6F1AE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F7-4397-952A-E8CF1B6F1A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F7-4397-952A-E8CF1B6F1AE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F7-4397-952A-E8CF1B6F1AE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F7-4397-952A-E8CF1B6F1AE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F7-4397-952A-E8CF1B6F1AE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F7-4397-952A-E8CF1B6F1AE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F7-4397-952A-E8CF1B6F1AE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F7-4397-952A-E8CF1B6F1AE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F7-4397-952A-E8CF1B6F1AE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F7-4397-952A-E8CF1B6F1AE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F7-4397-952A-E8CF1B6F1A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F7-4397-952A-E8CF1B6F1A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23-416C-99B8-9D5B70AFFBA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AC-42EB-AD34-0160C18BB5B3}"/>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AC-42EB-AD34-0160C18BB5B3}"/>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AC-42EB-AD34-0160C18BB5B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E7-49EA-A4B2-090F723CB17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E7-49EA-A4B2-090F723CB17E}"/>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D1-4C9A-B4E6-40274636693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D1-4C9A-B4E6-40274636693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20-46F2-8585-8E6B0010AF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62.115099139497495</c:v>
                </c:pt>
                <c:pt idx="1">
                  <c:v>61.229278214097555</c:v>
                </c:pt>
                <c:pt idx="2">
                  <c:v>66.130774292063421</c:v>
                </c:pt>
                <c:pt idx="3">
                  <c:v>64.300405149236155</c:v>
                </c:pt>
                <c:pt idx="4">
                  <c:v>62.7</c:v>
                </c:pt>
                <c:pt idx="5">
                  <c:v>#N/A</c:v>
                </c:pt>
                <c:pt idx="6">
                  <c:v>68.7</c:v>
                </c:pt>
                <c:pt idx="7">
                  <c:v>68.5</c:v>
                </c:pt>
                <c:pt idx="8">
                  <c:v>#N/A</c:v>
                </c:pt>
                <c:pt idx="9">
                  <c:v>77.040000000000006</c:v>
                </c:pt>
                <c:pt idx="10">
                  <c:v>71.099999999999994</c:v>
                </c:pt>
                <c:pt idx="11">
                  <c:v>#N/A</c:v>
                </c:pt>
                <c:pt idx="12">
                  <c:v>#N/A</c:v>
                </c:pt>
                <c:pt idx="13">
                  <c:v>#N/A</c:v>
                </c:pt>
                <c:pt idx="14">
                  <c:v>76.614015335727174</c:v>
                </c:pt>
                <c:pt idx="15">
                  <c:v>#N/A</c:v>
                </c:pt>
                <c:pt idx="16">
                  <c:v>#N/A</c:v>
                </c:pt>
                <c:pt idx="17">
                  <c:v>#N/A</c:v>
                </c:pt>
                <c:pt idx="18">
                  <c:v>75.809132564386161</c:v>
                </c:pt>
                <c:pt idx="19">
                  <c:v>#N/A</c:v>
                </c:pt>
                <c:pt idx="20">
                  <c:v>#N/A</c:v>
                </c:pt>
                <c:pt idx="21">
                  <c:v>78.600610592923047</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F-A1F7-4397-952A-E8CF1B6F1AE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41.6</c:v>
                </c:pt>
                <c:pt idx="18">
                  <c:v>41.6</c:v>
                </c:pt>
                <c:pt idx="19">
                  <c:v>41.6</c:v>
                </c:pt>
                <c:pt idx="20">
                  <c:v>41.6</c:v>
                </c:pt>
                <c:pt idx="21">
                  <c:v>41.6</c:v>
                </c:pt>
                <c:pt idx="22">
                  <c:v>41.6</c:v>
                </c:pt>
                <c:pt idx="23">
                  <c:v>41.6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1F7-4397-952A-E8CF1B6F1A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1F7-4397-952A-E8CF1B6F1AE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1F7-4397-952A-E8CF1B6F1A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1F7-4397-952A-E8CF1B6F1AE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1F7-4397-952A-E8CF1B6F1AE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1F7-4397-952A-E8CF1B6F1AE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1F7-4397-952A-E8CF1B6F1AE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1F7-4397-952A-E8CF1B6F1AE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1F7-4397-952A-E8CF1B6F1AE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1F7-4397-952A-E8CF1B6F1AE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1F7-4397-952A-E8CF1B6F1AE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1F7-4397-952A-E8CF1B6F1AE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1F7-4397-952A-E8CF1B6F1A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1F7-4397-952A-E8CF1B6F1A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23-416C-99B8-9D5B70AFFBA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AC-42EB-AD34-0160C18BB5B3}"/>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AC-42EB-AD34-0160C18BB5B3}"/>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AC-42EB-AD34-0160C18BB5B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E7-49EA-A4B2-090F723CB17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E7-49EA-A4B2-090F723CB17E}"/>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D1-4C9A-B4E6-40274636693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D1-4C9A-B4E6-40274636693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20-46F2-8585-8E6B0010AF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41.589409373329801</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5108736"/>
        <c:axId val="75110272"/>
      </c:scatterChart>
      <c:valAx>
        <c:axId val="751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0272"/>
        <c:crosses val="autoZero"/>
        <c:crossBetween val="midCat"/>
        <c:majorUnit val="5"/>
      </c:valAx>
      <c:valAx>
        <c:axId val="7511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873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20-41DA-A987-0AD3E8E707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20-41DA-A987-0AD3E8E707D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20-41DA-A987-0AD3E8E707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20-41DA-A987-0AD3E8E707D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20-41DA-A987-0AD3E8E707D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20-41DA-A987-0AD3E8E707D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20-41DA-A987-0AD3E8E707D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20-41DA-A987-0AD3E8E707D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20-41DA-A987-0AD3E8E707D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20-41DA-A987-0AD3E8E707D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20-41DA-A987-0AD3E8E707D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20-41DA-A987-0AD3E8E707D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20-41DA-A987-0AD3E8E707D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20-41DA-A987-0AD3E8E707D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20-4392-B8BE-C8873991C2A4}"/>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FD-40F4-91FB-B9EDBF6F3853}"/>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FD-40F4-91FB-B9EDBF6F3853}"/>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FD-40F4-91FB-B9EDBF6F385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89-4EA4-8E97-E5A0A718F81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89-4EA4-8E97-E5A0A718F81D}"/>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A7-4621-87C8-4DE9F29AF3B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A7-4621-87C8-4DE9F29AF3B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90-44FB-9BBA-528E9666DA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70.400000000000006</c:v>
                </c:pt>
                <c:pt idx="14">
                  <c:v>70.400000000000006</c:v>
                </c:pt>
                <c:pt idx="15">
                  <c:v>70.400000000000006</c:v>
                </c:pt>
                <c:pt idx="16">
                  <c:v>70.400000000000006</c:v>
                </c:pt>
                <c:pt idx="17">
                  <c:v>70.400000000000006</c:v>
                </c:pt>
                <c:pt idx="18">
                  <c:v>70.400000000000006</c:v>
                </c:pt>
                <c:pt idx="19">
                  <c:v>70.400000000000006</c:v>
                </c:pt>
                <c:pt idx="20">
                  <c:v>70.400000000000006</c:v>
                </c:pt>
                <c:pt idx="21">
                  <c:v>70.400000000000006</c:v>
                </c:pt>
                <c:pt idx="22">
                  <c:v>70.400000000000006</c:v>
                </c:pt>
                <c:pt idx="23">
                  <c:v>70.400000000000006</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820-41DA-A987-0AD3E8E707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820-41DA-A987-0AD3E8E707D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820-41DA-A987-0AD3E8E707D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820-41DA-A987-0AD3E8E707D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820-41DA-A987-0AD3E8E707D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820-41DA-A987-0AD3E8E707D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820-41DA-A987-0AD3E8E707D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820-41DA-A987-0AD3E8E707D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820-41DA-A987-0AD3E8E707D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820-41DA-A987-0AD3E8E707D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820-41DA-A987-0AD3E8E707D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20-4392-B8BE-C8873991C2A4}"/>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FD-40F4-91FB-B9EDBF6F3853}"/>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FD-40F4-91FB-B9EDBF6F3853}"/>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FD-40F4-91FB-B9EDBF6F385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89-4EA4-8E97-E5A0A718F81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89-4EA4-8E97-E5A0A718F81D}"/>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A7-4621-87C8-4DE9F29AF3B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A7-4621-87C8-4DE9F29AF3B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90-44FB-9BBA-528E9666DA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65.747609999999995</c:v>
                </c:pt>
                <c:pt idx="17">
                  <c:v>#N/A</c:v>
                </c:pt>
                <c:pt idx="18">
                  <c:v>#N/A</c:v>
                </c:pt>
                <c:pt idx="19">
                  <c:v>#N/A</c:v>
                </c:pt>
                <c:pt idx="20">
                  <c:v>75.109926318684487</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80.3</c:v>
                </c:pt>
                <c:pt idx="4">
                  <c:v>80.3</c:v>
                </c:pt>
                <c:pt idx="5">
                  <c:v>80.3</c:v>
                </c:pt>
                <c:pt idx="6">
                  <c:v>80.3</c:v>
                </c:pt>
                <c:pt idx="7">
                  <c:v>80.3</c:v>
                </c:pt>
                <c:pt idx="8">
                  <c:v>80.2</c:v>
                </c:pt>
                <c:pt idx="9">
                  <c:v>80.2</c:v>
                </c:pt>
                <c:pt idx="10">
                  <c:v>80.2</c:v>
                </c:pt>
                <c:pt idx="11">
                  <c:v>80.2</c:v>
                </c:pt>
                <c:pt idx="12">
                  <c:v>80.099999999999994</c:v>
                </c:pt>
                <c:pt idx="13">
                  <c:v>80.099999999999994</c:v>
                </c:pt>
                <c:pt idx="14">
                  <c:v>80.099999999999994</c:v>
                </c:pt>
                <c:pt idx="15">
                  <c:v>80.099999999999994</c:v>
                </c:pt>
                <c:pt idx="16">
                  <c:v>80.099999999999994</c:v>
                </c:pt>
                <c:pt idx="17">
                  <c:v>80</c:v>
                </c:pt>
                <c:pt idx="18">
                  <c:v>80</c:v>
                </c:pt>
                <c:pt idx="19">
                  <c:v>80</c:v>
                </c:pt>
                <c:pt idx="20">
                  <c:v>80</c:v>
                </c:pt>
                <c:pt idx="21">
                  <c:v>79.900000000000006</c:v>
                </c:pt>
                <c:pt idx="22">
                  <c:v>79.900000000000006</c:v>
                </c:pt>
                <c:pt idx="23">
                  <c:v>79.900000000000006</c:v>
                </c:pt>
              </c:numCache>
            </c:numRef>
          </c:yVal>
          <c:smooth val="0"/>
          <c:extLst>
            <c:ext xmlns:c16="http://schemas.microsoft.com/office/drawing/2014/chart" uri="{C3380CC4-5D6E-409C-BE32-E72D297353CC}">
              <c16:uniqueId val="{0000001C-D820-41DA-A987-0AD3E8E707D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820-41DA-A987-0AD3E8E707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820-41DA-A987-0AD3E8E707D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820-41DA-A987-0AD3E8E707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820-41DA-A987-0AD3E8E707D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820-41DA-A987-0AD3E8E707D5}"/>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820-41DA-A987-0AD3E8E707D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820-41DA-A987-0AD3E8E707D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820-41DA-A987-0AD3E8E707D5}"/>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820-41DA-A987-0AD3E8E707D5}"/>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820-41DA-A987-0AD3E8E707D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820-41DA-A987-0AD3E8E707D5}"/>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820-41DA-A987-0AD3E8E707D5}"/>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820-41DA-A987-0AD3E8E707D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820-41DA-A987-0AD3E8E707D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20-4392-B8BE-C8873991C2A4}"/>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FD-40F4-91FB-B9EDBF6F3853}"/>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FD-40F4-91FB-B9EDBF6F3853}"/>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FD-40F4-91FB-B9EDBF6F385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89-4EA4-8E97-E5A0A718F81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89-4EA4-8E97-E5A0A718F81D}"/>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A7-4621-87C8-4DE9F29AF3B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A7-4621-87C8-4DE9F29AF3B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90-44FB-9BBA-528E9666DA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80.206260177311378</c:v>
                </c:pt>
                <c:pt idx="1">
                  <c:v>77.432147725864411</c:v>
                </c:pt>
                <c:pt idx="2">
                  <c:v>78.523489932885909</c:v>
                </c:pt>
                <c:pt idx="3">
                  <c:v>81.049526081225281</c:v>
                </c:pt>
                <c:pt idx="4">
                  <c:v>76.7</c:v>
                </c:pt>
                <c:pt idx="5">
                  <c:v>82.4</c:v>
                </c:pt>
                <c:pt idx="6">
                  <c:v>82.4</c:v>
                </c:pt>
                <c:pt idx="7">
                  <c:v>83.7</c:v>
                </c:pt>
                <c:pt idx="8">
                  <c:v>#N/A</c:v>
                </c:pt>
                <c:pt idx="9">
                  <c:v>#N/A</c:v>
                </c:pt>
                <c:pt idx="10">
                  <c:v>81.8</c:v>
                </c:pt>
                <c:pt idx="11">
                  <c:v>#N/A</c:v>
                </c:pt>
                <c:pt idx="12">
                  <c:v>#N/A</c:v>
                </c:pt>
                <c:pt idx="13">
                  <c:v>#N/A</c:v>
                </c:pt>
                <c:pt idx="14">
                  <c:v>#N/A</c:v>
                </c:pt>
                <c:pt idx="15">
                  <c:v>#N/A</c:v>
                </c:pt>
                <c:pt idx="16">
                  <c:v>#N/A</c:v>
                </c:pt>
                <c:pt idx="17">
                  <c:v>#N/A</c:v>
                </c:pt>
                <c:pt idx="18">
                  <c:v>77.992861746155697</c:v>
                </c:pt>
                <c:pt idx="19">
                  <c:v>#N/A</c:v>
                </c:pt>
                <c:pt idx="20">
                  <c:v>#N/A</c:v>
                </c:pt>
                <c:pt idx="21">
                  <c:v>78.809096827129821</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D820-41DA-A987-0AD3E8E707D5}"/>
            </c:ext>
          </c:extLst>
        </c:ser>
        <c:dLbls>
          <c:showLegendKey val="0"/>
          <c:showVal val="0"/>
          <c:showCatName val="0"/>
          <c:showSerName val="0"/>
          <c:showPercent val="0"/>
          <c:showBubbleSize val="0"/>
        </c:dLbls>
        <c:axId val="84672896"/>
        <c:axId val="84674432"/>
      </c:scatterChart>
      <c:valAx>
        <c:axId val="8467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432"/>
        <c:crosses val="autoZero"/>
        <c:crossBetween val="midCat"/>
        <c:majorUnit val="5"/>
      </c:valAx>
      <c:valAx>
        <c:axId val="8467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8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19-4005-9B18-E7A7549960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19-4005-9B18-E7A75499607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19-4005-9B18-E7A7549960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19-4005-9B18-E7A75499607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19-4005-9B18-E7A75499607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19-4005-9B18-E7A7549960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19-4005-9B18-E7A75499607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51-4417-953F-5C99FF589C49}"/>
                </c:ext>
              </c:extLst>
            </c:dLbl>
            <c:dLbl>
              <c:idx val="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51-4417-953F-5C99FF589C49}"/>
                </c:ext>
              </c:extLst>
            </c:dLbl>
            <c:dLbl>
              <c:idx val="9"/>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51-4417-953F-5C99FF589C4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51-4417-953F-5C99FF589C49}"/>
                </c:ext>
              </c:extLst>
            </c:dLbl>
            <c:dLbl>
              <c:idx val="1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51-4417-953F-5C99FF589C49}"/>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51-4417-953F-5C99FF589C4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51-4417-953F-5C99FF589C4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51-4417-953F-5C99FF589C4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FE-4098-B3E0-58B549821001}"/>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FE-4098-B3E0-58B549821001}"/>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FE-4098-B3E0-58B5498210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BB-4862-A93D-D993EAA0168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BB-4862-A93D-D993EAA01684}"/>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01-4B11-8CE7-22ECB048416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01-4B11-8CE7-22ECB048416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13-4F01-8E72-506839C611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35.6</c:v>
                </c:pt>
                <c:pt idx="14">
                  <c:v>35.6</c:v>
                </c:pt>
                <c:pt idx="15">
                  <c:v>35.6</c:v>
                </c:pt>
                <c:pt idx="16">
                  <c:v>35.6</c:v>
                </c:pt>
                <c:pt idx="17">
                  <c:v>35.6</c:v>
                </c:pt>
                <c:pt idx="18">
                  <c:v>35.6</c:v>
                </c:pt>
                <c:pt idx="19">
                  <c:v>35.6</c:v>
                </c:pt>
                <c:pt idx="20">
                  <c:v>35.6</c:v>
                </c:pt>
                <c:pt idx="21">
                  <c:v>35.6</c:v>
                </c:pt>
                <c:pt idx="22">
                  <c:v>35.6</c:v>
                </c:pt>
                <c:pt idx="23">
                  <c:v>35.6</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19-4005-9B18-E7A7549960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19-4005-9B18-E7A75499607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19-4005-9B18-E7A7549960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19-4005-9B18-E7A75499607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19-4005-9B18-E7A75499607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19-4005-9B18-E7A75499607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19-4005-9B18-E7A75499607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19-4005-9B18-E7A75499607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19-4005-9B18-E7A75499607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919-4005-9B18-E7A75499607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919-4005-9B18-E7A75499607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51-4417-953F-5C99FF589C4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FE-4098-B3E0-58B549821001}"/>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FE-4098-B3E0-58B549821001}"/>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FE-4098-B3E0-58B5498210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BB-4862-A93D-D993EAA0168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BB-4862-A93D-D993EAA01684}"/>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01-4B11-8CE7-22ECB048416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01-4B11-8CE7-22ECB048416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13-4F01-8E72-506839C611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33.65034</c:v>
                </c:pt>
                <c:pt idx="17">
                  <c:v>37.62724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56</c:v>
                </c:pt>
                <c:pt idx="4">
                  <c:v>56</c:v>
                </c:pt>
                <c:pt idx="5">
                  <c:v>56</c:v>
                </c:pt>
                <c:pt idx="6">
                  <c:v>56</c:v>
                </c:pt>
                <c:pt idx="7">
                  <c:v>56</c:v>
                </c:pt>
                <c:pt idx="8">
                  <c:v>57.5</c:v>
                </c:pt>
                <c:pt idx="9">
                  <c:v>59</c:v>
                </c:pt>
                <c:pt idx="10">
                  <c:v>60.5</c:v>
                </c:pt>
                <c:pt idx="11">
                  <c:v>62</c:v>
                </c:pt>
                <c:pt idx="12">
                  <c:v>63.5</c:v>
                </c:pt>
                <c:pt idx="13">
                  <c:v>65</c:v>
                </c:pt>
                <c:pt idx="14">
                  <c:v>66.5</c:v>
                </c:pt>
                <c:pt idx="15">
                  <c:v>68</c:v>
                </c:pt>
                <c:pt idx="16">
                  <c:v>69.5</c:v>
                </c:pt>
                <c:pt idx="17">
                  <c:v>71</c:v>
                </c:pt>
                <c:pt idx="18">
                  <c:v>72.5</c:v>
                </c:pt>
                <c:pt idx="19">
                  <c:v>74</c:v>
                </c:pt>
                <c:pt idx="20">
                  <c:v>75.5</c:v>
                </c:pt>
                <c:pt idx="21">
                  <c:v>77</c:v>
                </c:pt>
                <c:pt idx="22">
                  <c:v>78.5</c:v>
                </c:pt>
                <c:pt idx="23">
                  <c:v>80</c:v>
                </c:pt>
              </c:numCache>
            </c:numRef>
          </c:yVal>
          <c:smooth val="0"/>
          <c:extLst>
            <c:ext xmlns:c16="http://schemas.microsoft.com/office/drawing/2014/chart" uri="{C3380CC4-5D6E-409C-BE32-E72D297353CC}">
              <c16:uniqueId val="{00000015-2919-4005-9B18-E7A75499607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919-4005-9B18-E7A7549960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919-4005-9B18-E7A75499607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919-4005-9B18-E7A7549960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919-4005-9B18-E7A75499607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919-4005-9B18-E7A754996076}"/>
                </c:ext>
              </c:extLst>
            </c:dLbl>
            <c:dLbl>
              <c:idx val="5"/>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919-4005-9B18-E7A7549960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919-4005-9B18-E7A75499607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919-4005-9B18-E7A754996076}"/>
                </c:ext>
              </c:extLst>
            </c:dLbl>
            <c:dLbl>
              <c:idx val="8"/>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919-4005-9B18-E7A754996076}"/>
                </c:ext>
              </c:extLst>
            </c:dLbl>
            <c:dLbl>
              <c:idx val="9"/>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919-4005-9B18-E7A75499607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919-4005-9B18-E7A754996076}"/>
                </c:ext>
              </c:extLst>
            </c:dLbl>
            <c:dLbl>
              <c:idx val="1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919-4005-9B18-E7A754996076}"/>
                </c:ext>
              </c:extLst>
            </c:dLbl>
            <c:dLbl>
              <c:idx val="12"/>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919-4005-9B18-E7A75499607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919-4005-9B18-E7A75499607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51-4417-953F-5C99FF589C49}"/>
                </c:ext>
              </c:extLst>
            </c:dLbl>
            <c:dLbl>
              <c:idx val="15"/>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FE-4098-B3E0-58B549821001}"/>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E-4098-B3E0-58B549821001}"/>
                </c:ext>
              </c:extLst>
            </c:dLbl>
            <c:dLbl>
              <c:idx val="1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E-4098-B3E0-58B5498210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BB-4862-A93D-D993EAA0168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BB-4862-A93D-D993EAA01684}"/>
                </c:ext>
              </c:extLst>
            </c:dLbl>
            <c:dLbl>
              <c:idx val="2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01-4B11-8CE7-22ECB048416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01-4B11-8CE7-22ECB048416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13-4F01-8E72-506839C611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2013</c:v>
                </c:pt>
                <c:pt idx="5">
                  <c:v>2013</c:v>
                </c:pt>
                <c:pt idx="6">
                  <c:v>2014</c:v>
                </c:pt>
                <c:pt idx="7">
                  <c:v>2015</c:v>
                </c:pt>
                <c:pt idx="8">
                  <c:v>2015</c:v>
                </c:pt>
                <c:pt idx="9">
                  <c:v>2015</c:v>
                </c:pt>
                <c:pt idx="10">
                  <c:v>2016</c:v>
                </c:pt>
                <c:pt idx="11">
                  <c:v>2016</c:v>
                </c:pt>
                <c:pt idx="12">
                  <c:v>2016</c:v>
                </c:pt>
                <c:pt idx="13">
                  <c:v>2016</c:v>
                </c:pt>
                <c:pt idx="14">
                  <c:v>2018</c:v>
                </c:pt>
                <c:pt idx="15">
                  <c:v>2018</c:v>
                </c:pt>
                <c:pt idx="16">
                  <c:v>2019</c:v>
                </c:pt>
                <c:pt idx="17">
                  <c:v>2021</c:v>
                </c:pt>
                <c:pt idx="18">
                  <c:v>2021</c:v>
                </c:pt>
                <c:pt idx="19">
                  <c:v>2021</c:v>
                </c:pt>
                <c:pt idx="20">
                  <c:v>2022</c:v>
                </c:pt>
                <c:pt idx="21">
                  <c:v>2022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60.057214988406074</c:v>
                </c:pt>
                <c:pt idx="1">
                  <c:v>59.451650622722575</c:v>
                </c:pt>
                <c:pt idx="2">
                  <c:v>64.698713421136461</c:v>
                </c:pt>
                <c:pt idx="3">
                  <c:v>62.466406856781525</c:v>
                </c:pt>
                <c:pt idx="4">
                  <c:v>61</c:v>
                </c:pt>
                <c:pt idx="5">
                  <c:v>67.099999999999994</c:v>
                </c:pt>
                <c:pt idx="6">
                  <c:v>67.099999999999994</c:v>
                </c:pt>
                <c:pt idx="7">
                  <c:v>66.900000000000006</c:v>
                </c:pt>
                <c:pt idx="8">
                  <c:v>#N/A</c:v>
                </c:pt>
                <c:pt idx="9">
                  <c:v>#N/A</c:v>
                </c:pt>
                <c:pt idx="10">
                  <c:v>69.900000000000006</c:v>
                </c:pt>
                <c:pt idx="11">
                  <c:v>#N/A</c:v>
                </c:pt>
                <c:pt idx="12">
                  <c:v>#N/A</c:v>
                </c:pt>
                <c:pt idx="13">
                  <c:v>#N/A</c:v>
                </c:pt>
                <c:pt idx="14">
                  <c:v>#N/A</c:v>
                </c:pt>
                <c:pt idx="15">
                  <c:v>#N/A</c:v>
                </c:pt>
                <c:pt idx="16">
                  <c:v>#N/A</c:v>
                </c:pt>
                <c:pt idx="17">
                  <c:v>#N/A</c:v>
                </c:pt>
                <c:pt idx="18">
                  <c:v>76.375720533781589</c:v>
                </c:pt>
                <c:pt idx="19">
                  <c:v>#N/A</c:v>
                </c:pt>
                <c:pt idx="20">
                  <c:v>#N/A</c:v>
                </c:pt>
                <c:pt idx="21">
                  <c:v>79.702890900053362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2919-4005-9B18-E7A754996076}"/>
            </c:ext>
          </c:extLst>
        </c:ser>
        <c:dLbls>
          <c:showLegendKey val="0"/>
          <c:showVal val="0"/>
          <c:showCatName val="0"/>
          <c:showSerName val="0"/>
          <c:showPercent val="0"/>
          <c:showBubbleSize val="0"/>
        </c:dLbls>
        <c:axId val="84865792"/>
        <c:axId val="84867328"/>
      </c:scatterChart>
      <c:valAx>
        <c:axId val="84865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7328"/>
        <c:crosses val="autoZero"/>
        <c:crossBetween val="midCat"/>
        <c:majorUnit val="5"/>
      </c:valAx>
      <c:valAx>
        <c:axId val="84867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7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33057E7-713B-4A9D-9609-76A52F3393B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926E62C0-C6B4-41CE-9AA1-6923D9793F9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20E9A4C-58E5-42E0-AC40-87D8A8735CB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9A8A9C7-190E-44CC-A49C-46BD5B1DC65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3D10CEA-31F7-4B15-97E0-9B8E1551875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2C511E9-7472-4604-8C75-84D31E6D9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1B7480D-13BD-412B-86D8-05FD94E9CE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1ED8CD1-0A55-4ACB-A6CA-A6DFDD133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8ED5115-B0CF-4E1A-9506-210683EF651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B11B4FF-BB72-470A-8A3B-D05987C354D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C77B29F-857D-47CC-A87A-62F409DA386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EFDA9B4-6B25-42A3-9084-F25E77E9629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FF41D4E-F2CD-47E7-981C-3C2B49B4E10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FC78CDF-17C3-42FE-9F03-9037B1E65FE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C671A158-58F4-4395-BDB9-9DE188CA357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4A1F5-DFF6-4F80-A670-C46BE1AA38F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6" customWidth="true"/>
    <col min="2" max="2" width="2.375" style="306" customWidth="true"/>
    <col min="3" max="3" width="58" style="306" customWidth="true"/>
    <col min="4" max="4" width="7.75" style="306" customWidth="true"/>
    <col min="5" max="16384" width="7.75" style="306"/>
  </cols>
  <sheetData>
    <row xmlns:x14ac="http://schemas.microsoft.com/office/spreadsheetml/2009/9/ac" r="1" ht="29.25" customHeight="true" x14ac:dyDescent="0.25">
      <c r="A1" s="303"/>
      <c r="B1" s="304"/>
      <c r="C1" s="304"/>
      <c r="D1" s="304"/>
      <c r="E1" s="305"/>
      <c r="F1" s="305"/>
      <c r="G1" s="305"/>
      <c r="H1" s="305"/>
      <c r="I1" s="305"/>
      <c r="J1" s="305"/>
      <c r="K1" s="305"/>
      <c r="L1" s="305"/>
      <c r="M1" s="305"/>
      <c r="N1" s="305"/>
      <c r="O1" s="305"/>
      <c r="P1" s="305"/>
      <c r="Q1" s="305"/>
      <c r="R1" s="305"/>
    </row>
    <row xmlns:x14ac="http://schemas.microsoft.com/office/spreadsheetml/2009/9/ac" r="2" ht="23.25" x14ac:dyDescent="0.35">
      <c r="A2" s="304"/>
      <c r="B2" s="304"/>
      <c r="C2" s="307"/>
      <c r="D2" s="304"/>
      <c r="E2" s="305"/>
      <c r="F2" s="305"/>
      <c r="G2" s="304"/>
      <c r="H2" s="305"/>
      <c r="I2" s="305"/>
      <c r="J2" s="305"/>
      <c r="K2" s="305"/>
      <c r="L2" s="305"/>
      <c r="M2" s="305"/>
      <c r="N2" s="305"/>
      <c r="O2" s="305"/>
      <c r="P2" s="305"/>
      <c r="Q2" s="305"/>
      <c r="R2" s="305"/>
    </row>
    <row xmlns:x14ac="http://schemas.microsoft.com/office/spreadsheetml/2009/9/ac" r="3" ht="15" x14ac:dyDescent="0.2">
      <c r="A3" s="304"/>
      <c r="B3" s="304"/>
      <c r="C3" s="304"/>
      <c r="D3" s="304"/>
      <c r="F3" s="304"/>
      <c r="G3" s="304"/>
      <c r="H3" s="308"/>
      <c r="I3" s="308"/>
      <c r="J3" s="308"/>
      <c r="K3" s="308"/>
      <c r="L3" s="305"/>
      <c r="M3" s="305"/>
      <c r="N3" s="305"/>
      <c r="O3" s="305"/>
      <c r="P3" s="305"/>
      <c r="Q3" s="305"/>
      <c r="R3" s="305"/>
    </row>
    <row xmlns:x14ac="http://schemas.microsoft.com/office/spreadsheetml/2009/9/ac" r="4" ht="40.5" x14ac:dyDescent="0.2">
      <c r="A4" s="304"/>
      <c r="B4" s="304"/>
      <c r="C4" s="309" t="s">
        <v>129</v>
      </c>
      <c r="D4" s="304"/>
      <c r="E4" s="310"/>
      <c r="F4" s="305"/>
      <c r="G4" s="304"/>
      <c r="H4" s="305"/>
      <c r="I4" s="305"/>
      <c r="J4" s="305"/>
      <c r="K4" s="305"/>
      <c r="L4" s="305"/>
      <c r="M4" s="305"/>
      <c r="N4" s="305"/>
      <c r="O4" s="305"/>
      <c r="P4" s="305"/>
      <c r="Q4" s="305"/>
      <c r="R4" s="305"/>
    </row>
    <row xmlns:x14ac="http://schemas.microsoft.com/office/spreadsheetml/2009/9/ac" r="5" ht="20.25" x14ac:dyDescent="0.2">
      <c r="A5" s="304"/>
      <c r="B5" s="304"/>
      <c r="C5" s="311"/>
      <c r="D5" s="304"/>
      <c r="E5" s="310"/>
      <c r="F5" s="305"/>
      <c r="G5" s="304"/>
      <c r="H5" s="305"/>
      <c r="I5" s="305"/>
      <c r="J5" s="305"/>
      <c r="K5" s="305"/>
      <c r="L5" s="305"/>
      <c r="M5" s="305"/>
      <c r="N5" s="305"/>
      <c r="O5" s="305"/>
      <c r="P5" s="305"/>
      <c r="Q5" s="305"/>
      <c r="R5" s="305"/>
    </row>
    <row xmlns:x14ac="http://schemas.microsoft.com/office/spreadsheetml/2009/9/ac" r="6" ht="15" x14ac:dyDescent="0.2">
      <c r="A6" s="304"/>
      <c r="B6" s="304"/>
      <c r="C6" s="312" t="s">
        <v>136</v>
      </c>
      <c r="D6" s="305"/>
      <c r="E6" s="305"/>
      <c r="F6" s="305"/>
      <c r="G6" s="305"/>
      <c r="H6" s="305"/>
      <c r="I6" s="305"/>
      <c r="J6" s="305"/>
      <c r="K6" s="305"/>
      <c r="L6" s="305"/>
      <c r="M6" s="305"/>
      <c r="N6" s="305"/>
      <c r="O6" s="305"/>
      <c r="P6" s="305"/>
      <c r="Q6" s="305"/>
      <c r="R6" s="305"/>
    </row>
    <row xmlns:x14ac="http://schemas.microsoft.com/office/spreadsheetml/2009/9/ac" r="7" ht="26.25" x14ac:dyDescent="0.4">
      <c r="A7" s="304"/>
      <c r="B7" s="304"/>
      <c r="C7" s="313" t="str">
        <f>+'Water Data'!D1</f>
        <v>Pakistan</v>
      </c>
      <c r="D7" s="305"/>
      <c r="E7" s="305"/>
      <c r="F7" s="305"/>
      <c r="G7" s="305"/>
      <c r="H7" s="305"/>
      <c r="I7" s="305"/>
      <c r="J7" s="305"/>
      <c r="K7" s="305"/>
      <c r="L7" s="305"/>
      <c r="M7" s="305"/>
      <c r="N7" s="305"/>
      <c r="O7" s="305"/>
      <c r="P7" s="305"/>
      <c r="Q7" s="305"/>
      <c r="R7" s="305"/>
    </row>
    <row xmlns:x14ac="http://schemas.microsoft.com/office/spreadsheetml/2009/9/ac" r="8" ht="15" x14ac:dyDescent="0.2">
      <c r="A8" s="304"/>
      <c r="B8" s="304"/>
      <c r="C8" s="304"/>
      <c r="D8" s="305"/>
      <c r="E8" s="305"/>
      <c r="F8" s="305"/>
      <c r="G8" s="305"/>
      <c r="H8" s="305"/>
      <c r="I8" s="305"/>
      <c r="J8" s="305"/>
      <c r="K8" s="305"/>
      <c r="L8" s="305"/>
      <c r="M8" s="305"/>
      <c r="N8" s="305"/>
      <c r="O8" s="305"/>
      <c r="P8" s="305"/>
      <c r="Q8" s="305"/>
      <c r="R8" s="305"/>
    </row>
    <row xmlns:x14ac="http://schemas.microsoft.com/office/spreadsheetml/2009/9/ac" r="9" ht="15" x14ac:dyDescent="0.2">
      <c r="A9" s="304"/>
      <c r="B9" s="304"/>
      <c r="C9" s="314" t="s">
        <v>344</v>
      </c>
      <c r="D9" s="305"/>
      <c r="E9" s="305"/>
      <c r="F9" s="305"/>
      <c r="G9" s="305"/>
      <c r="H9" s="305"/>
      <c r="I9" s="305"/>
      <c r="J9" s="305"/>
      <c r="K9" s="305"/>
      <c r="L9" s="305"/>
      <c r="M9" s="305"/>
      <c r="N9" s="305"/>
      <c r="O9" s="305"/>
      <c r="P9" s="305"/>
      <c r="Q9" s="305"/>
      <c r="R9" s="305"/>
    </row>
    <row xmlns:x14ac="http://schemas.microsoft.com/office/spreadsheetml/2009/9/ac" r="10" ht="15" x14ac:dyDescent="0.2">
      <c r="A10" s="304"/>
      <c r="B10" s="304"/>
      <c r="C10" s="312"/>
      <c r="D10" s="305"/>
      <c r="E10" s="305"/>
      <c r="F10" s="305"/>
      <c r="G10" s="305"/>
      <c r="H10" s="305"/>
      <c r="I10" s="305"/>
      <c r="J10" s="305"/>
      <c r="K10" s="305"/>
      <c r="L10" s="305"/>
      <c r="M10" s="305"/>
      <c r="N10" s="305"/>
      <c r="O10" s="305"/>
      <c r="P10" s="305"/>
      <c r="Q10" s="305"/>
      <c r="R10" s="305"/>
    </row>
    <row xmlns:x14ac="http://schemas.microsoft.com/office/spreadsheetml/2009/9/ac" r="11" ht="15.95" customHeight="true" x14ac:dyDescent="0.2">
      <c r="A11" s="304"/>
      <c r="C11" s="338" t="s">
        <v>32</v>
      </c>
      <c r="D11" s="315"/>
      <c r="E11" s="316"/>
      <c r="F11" s="315"/>
      <c r="G11" s="315"/>
      <c r="H11" s="305"/>
      <c r="I11" s="305"/>
      <c r="J11" s="305"/>
      <c r="K11" s="305"/>
      <c r="L11" s="305"/>
      <c r="M11" s="305"/>
      <c r="N11" s="305"/>
      <c r="O11" s="305"/>
      <c r="P11" s="305"/>
      <c r="Q11" s="305"/>
      <c r="R11" s="305"/>
    </row>
    <row xmlns:x14ac="http://schemas.microsoft.com/office/spreadsheetml/2009/9/ac" r="12" ht="9" customHeight="true" x14ac:dyDescent="0.2">
      <c r="A12" s="304"/>
      <c r="B12" s="305"/>
      <c r="C12" s="317"/>
      <c r="D12" s="315"/>
      <c r="E12" s="316"/>
      <c r="F12" s="315"/>
      <c r="G12" s="315"/>
      <c r="H12" s="305"/>
      <c r="I12" s="305"/>
      <c r="J12" s="305"/>
      <c r="K12" s="305"/>
      <c r="L12" s="305"/>
      <c r="M12" s="305"/>
      <c r="N12" s="305"/>
      <c r="O12" s="305"/>
      <c r="P12" s="305"/>
      <c r="Q12" s="305"/>
      <c r="R12" s="305"/>
    </row>
    <row xmlns:x14ac="http://schemas.microsoft.com/office/spreadsheetml/2009/9/ac" r="13" ht="24.95" customHeight="true" x14ac:dyDescent="0.25">
      <c r="A13" s="304"/>
      <c r="B13" s="305"/>
      <c r="C13" s="318" t="s">
        <v>130</v>
      </c>
      <c r="D13" s="315"/>
      <c r="E13" s="316"/>
      <c r="F13" s="315"/>
      <c r="G13" s="315"/>
      <c r="H13" s="305"/>
      <c r="I13" s="305"/>
      <c r="J13" s="305"/>
      <c r="K13" s="305"/>
      <c r="L13" s="305"/>
      <c r="M13" s="305"/>
      <c r="N13" s="305"/>
      <c r="O13" s="305"/>
      <c r="P13" s="305"/>
      <c r="Q13" s="305"/>
      <c r="R13" s="305"/>
    </row>
    <row xmlns:x14ac="http://schemas.microsoft.com/office/spreadsheetml/2009/9/ac" r="14" ht="21.95" customHeight="true" x14ac:dyDescent="0.2">
      <c r="A14" s="304"/>
      <c r="B14" s="319"/>
      <c r="C14" s="320" t="s">
        <v>137</v>
      </c>
      <c r="D14" s="315"/>
      <c r="E14" s="316"/>
      <c r="F14" s="315"/>
      <c r="G14" s="315"/>
      <c r="H14" s="305"/>
      <c r="I14" s="305"/>
      <c r="J14" s="305"/>
      <c r="K14" s="305"/>
      <c r="L14" s="305"/>
      <c r="M14" s="305"/>
      <c r="N14" s="305"/>
      <c r="O14" s="305"/>
      <c r="P14" s="305"/>
      <c r="Q14" s="305"/>
      <c r="R14" s="305"/>
    </row>
    <row xmlns:x14ac="http://schemas.microsoft.com/office/spreadsheetml/2009/9/ac" r="15" ht="15" x14ac:dyDescent="0.2">
      <c r="A15" s="304"/>
      <c r="B15" s="319"/>
      <c r="C15" s="321" t="s">
        <v>138</v>
      </c>
      <c r="D15" s="315"/>
      <c r="E15" s="316"/>
      <c r="F15" s="315"/>
      <c r="G15" s="315"/>
      <c r="H15" s="305"/>
      <c r="I15" s="305"/>
      <c r="J15" s="305"/>
      <c r="K15" s="305"/>
      <c r="L15" s="305"/>
      <c r="M15" s="305"/>
      <c r="N15" s="305"/>
      <c r="O15" s="305"/>
      <c r="P15" s="305"/>
      <c r="Q15" s="305"/>
      <c r="R15" s="305"/>
    </row>
    <row xmlns:x14ac="http://schemas.microsoft.com/office/spreadsheetml/2009/9/ac" r="16" ht="15" x14ac:dyDescent="0.2">
      <c r="A16" s="304"/>
      <c r="B16" s="319"/>
      <c r="C16" s="320" t="s">
        <v>300</v>
      </c>
      <c r="D16" s="315"/>
      <c r="E16" s="316"/>
      <c r="F16" s="315"/>
      <c r="G16" s="315"/>
      <c r="H16" s="305"/>
      <c r="I16" s="305"/>
      <c r="J16" s="305"/>
      <c r="K16" s="305"/>
      <c r="L16" s="305"/>
      <c r="M16" s="305"/>
      <c r="N16" s="305"/>
      <c r="O16" s="305"/>
      <c r="P16" s="305"/>
      <c r="Q16" s="305"/>
      <c r="R16" s="305"/>
    </row>
    <row xmlns:x14ac="http://schemas.microsoft.com/office/spreadsheetml/2009/9/ac" r="17" ht="26.1" customHeight="true" x14ac:dyDescent="0.2">
      <c r="A17" s="304"/>
      <c r="B17" s="316"/>
      <c r="C17" s="322"/>
      <c r="D17" s="315"/>
      <c r="E17" s="319"/>
      <c r="F17" s="315"/>
      <c r="G17" s="315"/>
      <c r="H17" s="305"/>
      <c r="I17" s="305"/>
      <c r="J17" s="305"/>
      <c r="K17" s="305"/>
      <c r="L17" s="305"/>
      <c r="M17" s="305"/>
      <c r="N17" s="305"/>
      <c r="O17" s="305"/>
      <c r="P17" s="305"/>
      <c r="Q17" s="305"/>
      <c r="R17" s="305"/>
    </row>
    <row xmlns:x14ac="http://schemas.microsoft.com/office/spreadsheetml/2009/9/ac" r="18" ht="15.75" x14ac:dyDescent="0.25">
      <c r="A18" s="304"/>
      <c r="B18" s="316"/>
      <c r="C18" s="323" t="s">
        <v>33</v>
      </c>
      <c r="D18" s="315"/>
      <c r="E18" s="324"/>
      <c r="F18" s="315"/>
      <c r="G18" s="315"/>
      <c r="H18" s="305"/>
      <c r="I18" s="305"/>
      <c r="J18" s="305"/>
      <c r="K18" s="305"/>
      <c r="L18" s="305"/>
      <c r="M18" s="305"/>
      <c r="N18" s="305"/>
      <c r="O18" s="305"/>
      <c r="P18" s="305"/>
      <c r="Q18" s="305"/>
      <c r="R18" s="305"/>
    </row>
    <row xmlns:x14ac="http://schemas.microsoft.com/office/spreadsheetml/2009/9/ac" r="19" ht="15" x14ac:dyDescent="0.2">
      <c r="A19" s="304"/>
      <c r="B19" s="316"/>
      <c r="C19" s="325" t="s">
        <v>131</v>
      </c>
      <c r="D19" s="315"/>
      <c r="E19" s="326"/>
      <c r="F19" s="315"/>
      <c r="G19" s="315"/>
      <c r="H19" s="305"/>
      <c r="I19" s="305"/>
      <c r="J19" s="305"/>
      <c r="K19" s="305"/>
      <c r="L19" s="305"/>
      <c r="M19" s="305"/>
      <c r="N19" s="305"/>
      <c r="O19" s="305"/>
      <c r="P19" s="305"/>
      <c r="Q19" s="305"/>
      <c r="R19" s="305"/>
    </row>
    <row xmlns:x14ac="http://schemas.microsoft.com/office/spreadsheetml/2009/9/ac" r="20" ht="15" x14ac:dyDescent="0.2">
      <c r="A20" s="304"/>
      <c r="B20" s="316"/>
      <c r="C20" s="395" t="s">
        <v>132</v>
      </c>
      <c r="D20" s="315"/>
      <c r="E20" s="327"/>
      <c r="F20" s="315"/>
      <c r="G20" s="315"/>
      <c r="H20" s="305"/>
      <c r="I20" s="305"/>
      <c r="J20" s="305"/>
      <c r="K20" s="305"/>
      <c r="L20" s="305"/>
      <c r="M20" s="305"/>
      <c r="N20" s="305"/>
      <c r="O20" s="305"/>
      <c r="P20" s="305"/>
      <c r="Q20" s="305"/>
      <c r="R20" s="305"/>
    </row>
    <row xmlns:x14ac="http://schemas.microsoft.com/office/spreadsheetml/2009/9/ac" r="21" ht="15" x14ac:dyDescent="0.2">
      <c r="A21" s="304"/>
      <c r="B21" s="316"/>
      <c r="C21" s="396" t="s">
        <v>133</v>
      </c>
      <c r="D21" s="315"/>
      <c r="E21" s="328"/>
      <c r="F21" s="315"/>
      <c r="G21" s="315"/>
      <c r="H21" s="305"/>
      <c r="I21" s="305"/>
      <c r="J21" s="305"/>
      <c r="K21" s="305"/>
      <c r="L21" s="305"/>
      <c r="M21" s="305"/>
      <c r="N21" s="305"/>
      <c r="O21" s="305"/>
      <c r="P21" s="305"/>
      <c r="Q21" s="305"/>
      <c r="R21" s="305"/>
    </row>
    <row xmlns:x14ac="http://schemas.microsoft.com/office/spreadsheetml/2009/9/ac" r="22" ht="15" x14ac:dyDescent="0.2">
      <c r="A22" s="304"/>
      <c r="B22" s="316"/>
      <c r="C22" s="397" t="s">
        <v>134</v>
      </c>
      <c r="D22" s="315"/>
      <c r="E22" s="315"/>
      <c r="F22" s="315"/>
      <c r="G22" s="315"/>
      <c r="H22" s="305"/>
      <c r="I22" s="305"/>
      <c r="J22" s="305"/>
      <c r="K22" s="305"/>
      <c r="L22" s="305"/>
      <c r="M22" s="305"/>
      <c r="N22" s="305"/>
      <c r="O22" s="305"/>
      <c r="P22" s="305"/>
      <c r="Q22" s="305"/>
      <c r="R22" s="305"/>
    </row>
    <row xmlns:x14ac="http://schemas.microsoft.com/office/spreadsheetml/2009/9/ac" r="23" ht="15" x14ac:dyDescent="0.2">
      <c r="A23" s="304"/>
      <c r="B23" s="316"/>
      <c r="C23" s="325" t="s">
        <v>135</v>
      </c>
      <c r="D23" s="315"/>
      <c r="E23" s="315"/>
      <c r="F23" s="315"/>
      <c r="G23" s="315"/>
      <c r="H23" s="305"/>
      <c r="I23" s="305"/>
      <c r="J23" s="305"/>
      <c r="K23" s="305"/>
      <c r="L23" s="305"/>
      <c r="M23" s="305"/>
      <c r="N23" s="305"/>
      <c r="O23" s="305"/>
      <c r="P23" s="305"/>
      <c r="Q23" s="305"/>
      <c r="R23" s="305"/>
    </row>
    <row xmlns:x14ac="http://schemas.microsoft.com/office/spreadsheetml/2009/9/ac" r="24" ht="15" x14ac:dyDescent="0.2">
      <c r="A24" s="304"/>
      <c r="B24" s="316"/>
      <c r="C24" s="329"/>
      <c r="D24" s="315"/>
      <c r="E24" s="315"/>
      <c r="F24" s="315"/>
      <c r="G24" s="315"/>
      <c r="H24" s="305"/>
      <c r="I24" s="305"/>
      <c r="J24" s="305"/>
      <c r="K24" s="305"/>
      <c r="L24" s="305"/>
      <c r="M24" s="305"/>
      <c r="N24" s="305"/>
      <c r="O24" s="305"/>
      <c r="P24" s="305"/>
      <c r="Q24" s="305"/>
      <c r="R24" s="305"/>
    </row>
    <row xmlns:x14ac="http://schemas.microsoft.com/office/spreadsheetml/2009/9/ac" r="25" ht="15.95" customHeight="true" x14ac:dyDescent="0.2">
      <c r="A25" s="330"/>
      <c r="B25" s="330"/>
      <c r="C25" s="331"/>
      <c r="D25" s="304"/>
      <c r="E25" s="305"/>
      <c r="F25" s="305"/>
      <c r="G25" s="305"/>
      <c r="H25" s="305"/>
      <c r="I25" s="305"/>
      <c r="J25" s="305"/>
      <c r="K25" s="305"/>
      <c r="L25" s="305"/>
      <c r="M25" s="305"/>
      <c r="N25" s="305"/>
      <c r="O25" s="305"/>
      <c r="P25" s="305"/>
      <c r="Q25" s="305"/>
      <c r="R25" s="305"/>
    </row>
    <row xmlns:x14ac="http://schemas.microsoft.com/office/spreadsheetml/2009/9/ac" r="26" ht="23.25" x14ac:dyDescent="0.2">
      <c r="A26" s="330"/>
      <c r="B26" s="330"/>
      <c r="C26" s="330"/>
      <c r="D26" s="304"/>
      <c r="E26" s="305"/>
      <c r="F26" s="305"/>
      <c r="G26" s="305"/>
      <c r="H26" s="305"/>
      <c r="I26" s="305"/>
      <c r="J26" s="305"/>
      <c r="K26" s="305"/>
      <c r="L26" s="305"/>
      <c r="M26" s="305"/>
      <c r="N26" s="305"/>
      <c r="O26" s="305"/>
      <c r="P26" s="305"/>
      <c r="Q26" s="305"/>
      <c r="R26" s="305"/>
    </row>
    <row xmlns:x14ac="http://schemas.microsoft.com/office/spreadsheetml/2009/9/ac" r="27" ht="15" x14ac:dyDescent="0.2">
      <c r="A27" s="332"/>
      <c r="B27" s="333"/>
      <c r="C27" s="334"/>
      <c r="D27" s="304"/>
      <c r="E27" s="305"/>
      <c r="F27" s="305"/>
      <c r="G27" s="305"/>
      <c r="H27" s="305"/>
      <c r="I27" s="305"/>
      <c r="J27" s="305"/>
      <c r="K27" s="305"/>
      <c r="L27" s="305"/>
      <c r="M27" s="305"/>
      <c r="N27" s="305"/>
      <c r="O27" s="305"/>
      <c r="P27" s="305"/>
      <c r="Q27" s="305"/>
      <c r="R27" s="305"/>
    </row>
    <row xmlns:x14ac="http://schemas.microsoft.com/office/spreadsheetml/2009/9/ac" r="28" ht="15" x14ac:dyDescent="0.2">
      <c r="A28" s="332"/>
      <c r="B28" s="333"/>
      <c r="C28" s="335"/>
      <c r="D28" s="304"/>
      <c r="E28" s="305"/>
      <c r="F28" s="305"/>
      <c r="G28" s="305"/>
      <c r="H28" s="305"/>
      <c r="I28" s="305"/>
      <c r="J28" s="305"/>
      <c r="K28" s="305"/>
      <c r="L28" s="305"/>
      <c r="M28" s="305"/>
      <c r="N28" s="305"/>
      <c r="O28" s="305"/>
      <c r="P28" s="305"/>
      <c r="Q28" s="305"/>
      <c r="R28" s="305"/>
    </row>
    <row xmlns:x14ac="http://schemas.microsoft.com/office/spreadsheetml/2009/9/ac" r="29" ht="15" x14ac:dyDescent="0.2">
      <c r="A29" s="332"/>
      <c r="B29" s="333"/>
      <c r="C29" s="336"/>
      <c r="D29" s="304"/>
      <c r="E29" s="305"/>
      <c r="F29" s="305"/>
      <c r="G29" s="305"/>
      <c r="H29" s="305"/>
      <c r="I29" s="305"/>
      <c r="J29" s="305"/>
      <c r="K29" s="305"/>
      <c r="L29" s="305"/>
      <c r="M29" s="305"/>
      <c r="N29" s="305"/>
      <c r="O29" s="305"/>
      <c r="P29" s="305"/>
      <c r="Q29" s="305"/>
      <c r="R29" s="305"/>
    </row>
    <row xmlns:x14ac="http://schemas.microsoft.com/office/spreadsheetml/2009/9/ac" r="30" ht="15" x14ac:dyDescent="0.2">
      <c r="A30" s="332"/>
      <c r="B30" s="333"/>
      <c r="C30" s="336"/>
      <c r="D30" s="304"/>
      <c r="E30" s="305"/>
      <c r="F30" s="305"/>
      <c r="G30" s="305"/>
      <c r="H30" s="305"/>
      <c r="I30" s="305"/>
      <c r="J30" s="305"/>
      <c r="K30" s="305"/>
      <c r="L30" s="305"/>
      <c r="M30" s="305"/>
      <c r="N30" s="305"/>
      <c r="O30" s="305"/>
      <c r="P30" s="305"/>
      <c r="Q30" s="305"/>
      <c r="R30" s="305"/>
    </row>
    <row xmlns:x14ac="http://schemas.microsoft.com/office/spreadsheetml/2009/9/ac" r="31" ht="15" x14ac:dyDescent="0.2">
      <c r="A31" s="332"/>
      <c r="B31" s="333"/>
      <c r="C31" s="336"/>
      <c r="D31" s="304"/>
      <c r="E31" s="305"/>
      <c r="F31" s="305"/>
      <c r="G31" s="305"/>
      <c r="H31" s="305"/>
      <c r="I31" s="305"/>
      <c r="J31" s="305"/>
      <c r="K31" s="305"/>
      <c r="L31" s="305"/>
      <c r="M31" s="305"/>
      <c r="N31" s="305"/>
      <c r="O31" s="305"/>
      <c r="P31" s="305"/>
      <c r="Q31" s="305"/>
      <c r="R31" s="305"/>
    </row>
    <row xmlns:x14ac="http://schemas.microsoft.com/office/spreadsheetml/2009/9/ac" r="32" ht="15" x14ac:dyDescent="0.2">
      <c r="A32" s="332"/>
      <c r="B32" s="333"/>
      <c r="C32" s="336"/>
      <c r="D32" s="304"/>
      <c r="E32" s="305"/>
      <c r="F32" s="305"/>
      <c r="G32" s="305"/>
      <c r="H32" s="305"/>
      <c r="I32" s="305"/>
      <c r="J32" s="305"/>
      <c r="K32" s="305"/>
      <c r="L32" s="305"/>
      <c r="M32" s="305"/>
      <c r="N32" s="305"/>
      <c r="O32" s="305"/>
      <c r="P32" s="305"/>
      <c r="Q32" s="305"/>
      <c r="R32" s="305"/>
    </row>
    <row xmlns:x14ac="http://schemas.microsoft.com/office/spreadsheetml/2009/9/ac" r="33" ht="15" x14ac:dyDescent="0.2">
      <c r="A33" s="332"/>
      <c r="B33" s="333"/>
      <c r="C33" s="336"/>
      <c r="D33" s="304"/>
      <c r="E33" s="305"/>
      <c r="F33" s="305"/>
      <c r="G33" s="305"/>
      <c r="H33" s="305"/>
      <c r="I33" s="305"/>
      <c r="J33" s="305"/>
      <c r="K33" s="305"/>
      <c r="L33" s="305"/>
      <c r="M33" s="305"/>
      <c r="N33" s="305"/>
      <c r="O33" s="305"/>
      <c r="P33" s="305"/>
      <c r="Q33" s="305"/>
      <c r="R33" s="305"/>
    </row>
    <row xmlns:x14ac="http://schemas.microsoft.com/office/spreadsheetml/2009/9/ac" r="34" ht="15" x14ac:dyDescent="0.2">
      <c r="A34" s="332"/>
      <c r="B34" s="333"/>
      <c r="D34" s="304"/>
      <c r="E34" s="305"/>
      <c r="F34" s="305"/>
      <c r="G34" s="305"/>
      <c r="H34" s="305"/>
      <c r="I34" s="305"/>
      <c r="J34" s="305"/>
      <c r="K34" s="305"/>
      <c r="L34" s="305"/>
      <c r="M34" s="305"/>
      <c r="N34" s="305"/>
      <c r="O34" s="305"/>
      <c r="P34" s="305"/>
      <c r="Q34" s="305"/>
      <c r="R34" s="305"/>
    </row>
    <row xmlns:x14ac="http://schemas.microsoft.com/office/spreadsheetml/2009/9/ac" r="35" ht="15" x14ac:dyDescent="0.2">
      <c r="A35" s="304"/>
      <c r="B35" s="304"/>
      <c r="C35" s="304"/>
      <c r="D35" s="304"/>
      <c r="E35" s="305"/>
      <c r="F35" s="305"/>
      <c r="G35" s="305"/>
      <c r="H35" s="305"/>
      <c r="I35" s="305"/>
      <c r="J35" s="305"/>
      <c r="K35" s="305"/>
      <c r="L35" s="305"/>
      <c r="M35" s="305"/>
      <c r="N35" s="305"/>
      <c r="O35" s="305"/>
      <c r="P35" s="305"/>
      <c r="Q35" s="305"/>
      <c r="R35" s="305"/>
    </row>
    <row xmlns:x14ac="http://schemas.microsoft.com/office/spreadsheetml/2009/9/ac" r="36" ht="15" x14ac:dyDescent="0.2">
      <c r="A36" s="304"/>
      <c r="B36" s="304"/>
      <c r="C36" s="304"/>
      <c r="D36" s="304"/>
      <c r="E36" s="305"/>
      <c r="F36" s="305"/>
      <c r="G36" s="305"/>
      <c r="H36" s="305"/>
      <c r="I36" s="305"/>
      <c r="J36" s="305"/>
      <c r="K36" s="305"/>
      <c r="L36" s="305"/>
      <c r="M36" s="305"/>
      <c r="N36" s="305"/>
      <c r="O36" s="305"/>
      <c r="P36" s="305"/>
      <c r="Q36" s="305"/>
      <c r="R36" s="305"/>
    </row>
    <row xmlns:x14ac="http://schemas.microsoft.com/office/spreadsheetml/2009/9/ac" r="37" ht="15" x14ac:dyDescent="0.2">
      <c r="A37" s="304"/>
      <c r="B37" s="304"/>
      <c r="C37" s="304"/>
      <c r="D37" s="304"/>
    </row>
    <row xmlns:x14ac="http://schemas.microsoft.com/office/spreadsheetml/2009/9/ac" r="38" ht="15" x14ac:dyDescent="0.2">
      <c r="A38" s="304"/>
      <c r="B38" s="304"/>
      <c r="C38" s="304"/>
      <c r="D38" s="304"/>
    </row>
    <row xmlns:x14ac="http://schemas.microsoft.com/office/spreadsheetml/2009/9/ac" r="39" ht="15" x14ac:dyDescent="0.2">
      <c r="A39" s="304"/>
      <c r="B39" s="304"/>
      <c r="C39" s="304"/>
      <c r="D39" s="304"/>
    </row>
    <row xmlns:x14ac="http://schemas.microsoft.com/office/spreadsheetml/2009/9/ac" r="40" ht="15" x14ac:dyDescent="0.2">
      <c r="A40" s="304"/>
      <c r="B40" s="304"/>
      <c r="C40" s="304"/>
      <c r="D40" s="304"/>
    </row>
    <row xmlns:x14ac="http://schemas.microsoft.com/office/spreadsheetml/2009/9/ac" r="46" x14ac:dyDescent="0.2">
      <c r="L46" s="33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44" customWidth="true"/>
    <col min="3" max="3" width="29.75" customWidth="true"/>
    <col min="4" max="9" width="7.875" customWidth="true"/>
    <col min="10" max="11" width="1.125" customWidth="true"/>
    <col min="12" max="12" width="24.625" style="144" customWidth="true"/>
    <col min="13" max="13" width="29.75" customWidth="true"/>
    <col min="14" max="19" width="7.875" customWidth="true"/>
    <col min="20" max="21" width="1.125" customWidth="true"/>
    <col min="22" max="22" width="24.625" style="144" customWidth="true"/>
    <col min="23" max="23" width="29.75" customWidth="true"/>
    <col min="24" max="29" width="7.875" customWidth="true"/>
    <col min="30" max="31" width="1.125" customWidth="true"/>
    <col min="32" max="32" width="24.625" style="144" customWidth="true"/>
    <col min="33" max="33" width="29.75" customWidth="true"/>
    <col min="34" max="39" width="7.875" customWidth="true"/>
    <col min="40" max="41" width="1.125" customWidth="true"/>
    <col min="42" max="42" width="24.625" style="144" customWidth="true"/>
    <col min="43" max="43" width="29.75" customWidth="true"/>
    <col min="44" max="49" width="7.875" customWidth="true"/>
    <col min="50" max="51" width="1.125" customWidth="true"/>
    <col min="52" max="52" width="24.625" style="144" customWidth="true"/>
    <col min="53" max="53" width="29.75" style="144" customWidth="true"/>
    <col min="54" max="59" width="7.875" style="144" customWidth="true"/>
    <col min="60" max="61" width="1.125" customWidth="true"/>
    <col min="62" max="62" width="24.625" style="144" customWidth="true"/>
    <col min="63" max="63" width="29.75" customWidth="true"/>
    <col min="64" max="69" width="7.875" customWidth="true"/>
    <col min="70" max="71" width="1.125" customWidth="true"/>
    <col min="72" max="72" width="24.625" style="144" customWidth="true"/>
    <col min="73" max="73" width="29.75" customWidth="true"/>
    <col min="74" max="79" width="7.875" customWidth="true"/>
    <col min="80" max="81" width="1.125" customWidth="true"/>
    <col min="82" max="82" width="24.625" style="144" customWidth="true"/>
    <col min="83" max="83" width="29.75" customWidth="true"/>
    <col min="84" max="89" width="7.875" customWidth="true"/>
    <col min="90" max="91" width="1.125" customWidth="true"/>
    <col min="92" max="92" width="24.625" style="144" customWidth="true"/>
    <col min="93" max="93" width="29.75" customWidth="true"/>
    <col min="94" max="99" width="7.875" customWidth="true"/>
    <col min="100" max="101" width="1.125" customWidth="true"/>
    <col min="102" max="102" width="24.625" style="144" customWidth="true"/>
    <col min="103" max="103" width="29.75" customWidth="true"/>
    <col min="104" max="109" width="7.875" customWidth="true"/>
    <col min="110" max="111" width="1.125" customWidth="true"/>
    <col min="112" max="112" width="24.625" style="144" customWidth="true"/>
    <col min="113" max="113" width="29.75" customWidth="true"/>
    <col min="114" max="119" width="7.875" customWidth="true"/>
    <col min="120" max="121" width="1.125" customWidth="true"/>
    <col min="122" max="122" width="24.625" style="144" customWidth="true"/>
    <col min="123" max="123" width="29.75" customWidth="true"/>
    <col min="124" max="129" width="7.875" customWidth="true"/>
    <col min="130" max="131" width="1.125" customWidth="true"/>
    <col min="132" max="132" width="24.625" style="144" customWidth="true"/>
    <col min="133" max="133" width="29.75" customWidth="true"/>
    <col min="134" max="139" width="7.875" customWidth="true"/>
    <col min="140" max="141" width="1.125" customWidth="true"/>
    <col min="142" max="142" width="24.625" style="144" customWidth="true"/>
    <col min="143" max="143" width="29.75" customWidth="true"/>
    <col min="144" max="149" width="7.875" customWidth="true"/>
    <col min="150" max="151" width="1.125" customWidth="true"/>
    <col min="152" max="152" width="24.625" style="144" customWidth="true"/>
    <col min="153" max="153" width="29.75" customWidth="true"/>
    <col min="154" max="159" width="7.875" customWidth="true"/>
    <col min="160" max="161" width="1.125" customWidth="true"/>
    <col min="162" max="162" width="24.625" style="144" customWidth="true"/>
    <col min="163" max="163" width="29.75" customWidth="true"/>
    <col min="164" max="169" width="7.875" customWidth="true"/>
    <col min="170" max="171" width="1.125" customWidth="true"/>
    <col min="172" max="172" width="24.625" style="144" customWidth="true"/>
    <col min="173" max="173" width="29.75" customWidth="true"/>
    <col min="174" max="179" width="7.875" customWidth="true"/>
    <col min="180" max="181" width="1.125" customWidth="true"/>
    <col min="182" max="182" width="24.625" style="144" customWidth="true"/>
    <col min="183" max="183" width="29.75" customWidth="true"/>
    <col min="184" max="189" width="7.875" customWidth="true"/>
    <col min="190" max="191" width="1.125" customWidth="true"/>
    <col min="192" max="192" width="24.625" style="144" customWidth="true"/>
    <col min="193" max="193" width="29.75" customWidth="true"/>
    <col min="194" max="199" width="7.875" customWidth="true"/>
    <col min="200" max="201" width="1.125" customWidth="true"/>
    <col min="202" max="202" width="24.625" style="144" customWidth="true"/>
    <col min="203" max="203" width="29.75" customWidth="true"/>
    <col min="204" max="209" width="7.875" customWidth="true"/>
    <col min="210" max="211" width="1.125" customWidth="true"/>
    <col min="212" max="212" width="24.625" style="144" customWidth="true"/>
    <col min="213" max="213" width="29.75" customWidth="true"/>
    <col min="214" max="219" width="7.875" customWidth="true"/>
    <col min="220" max="221" width="1.125" customWidth="true"/>
    <col min="222" max="222" width="24.625" style="144" customWidth="true"/>
    <col min="223" max="223" width="29.75" customWidth="true"/>
    <col min="224" max="229" width="7.875" customWidth="true"/>
    <col min="230" max="231" width="1.125" customWidth="true"/>
    <col min="232" max="232" width="24.625" style="144" customWidth="true"/>
    <col min="233" max="233" width="29.75" customWidth="true"/>
    <col min="234" max="239" width="7.875" customWidth="true"/>
    <col min="240" max="241" width="1.125" customWidth="true"/>
    <col min="242" max="242" width="24.625" style="144" customWidth="true"/>
    <col min="243" max="243" width="29.75" customWidth="true"/>
    <col min="244" max="249" width="7.875" customWidth="true"/>
    <col min="250" max="251" width="1.125" customWidth="true"/>
    <col min="252" max="252" width="24.625" style="144" customWidth="true"/>
    <col min="253" max="253" width="29.75" customWidth="true"/>
    <col min="254" max="259" width="7.875" customWidth="true"/>
    <col min="260" max="261" width="1.125" customWidth="true"/>
  </cols>
  <sheetData>
    <row xmlns:x14ac="http://schemas.microsoft.com/office/spreadsheetml/2009/9/ac" r="1" s="343" customFormat="true" ht="30" customHeight="true" x14ac:dyDescent="0.25">
      <c r="B1" s="361" t="s">
        <v>31</v>
      </c>
      <c r="C1" s="480" t="s">
        <v>228</v>
      </c>
      <c r="D1" s="349" t="s">
        <v>143</v>
      </c>
      <c r="E1" s="349"/>
      <c r="F1" s="349"/>
      <c r="G1" s="349"/>
      <c r="H1" s="349"/>
      <c r="I1" s="350"/>
      <c r="J1" s="340"/>
      <c r="K1" s="340"/>
      <c r="L1" s="361" t="s">
        <v>31</v>
      </c>
      <c r="M1" s="480" t="s">
        <v>229</v>
      </c>
      <c r="N1" s="349" t="s">
        <v>143</v>
      </c>
      <c r="O1" s="349"/>
      <c r="P1" s="349"/>
      <c r="Q1" s="349"/>
      <c r="R1" s="349"/>
      <c r="S1" s="350"/>
      <c r="T1" s="340"/>
      <c r="U1" s="340"/>
      <c r="V1" s="361" t="s">
        <v>31</v>
      </c>
      <c r="W1" s="480" t="s">
        <v>230</v>
      </c>
      <c r="X1" s="349" t="s">
        <v>143</v>
      </c>
      <c r="Y1" s="349"/>
      <c r="Z1" s="349"/>
      <c r="AA1" s="349"/>
      <c r="AB1" s="349"/>
      <c r="AC1" s="350"/>
      <c r="AD1" s="340"/>
      <c r="AE1" s="340"/>
      <c r="AF1" s="361" t="s">
        <v>31</v>
      </c>
      <c r="AG1" s="480" t="s">
        <v>231</v>
      </c>
      <c r="AH1" s="349" t="s">
        <v>143</v>
      </c>
      <c r="AI1" s="349"/>
      <c r="AJ1" s="349"/>
      <c r="AK1" s="349"/>
      <c r="AL1" s="349"/>
      <c r="AM1" s="350"/>
      <c r="AN1" s="340"/>
      <c r="AO1" s="340"/>
      <c r="AP1" s="361" t="s">
        <v>31</v>
      </c>
      <c r="AQ1" s="480" t="s">
        <v>232</v>
      </c>
      <c r="AR1" s="349" t="s">
        <v>143</v>
      </c>
      <c r="AS1" s="349"/>
      <c r="AT1" s="349"/>
      <c r="AU1" s="349"/>
      <c r="AV1" s="349"/>
      <c r="AW1" s="350"/>
      <c r="AX1" s="340"/>
      <c r="AY1" s="340"/>
      <c r="AZ1" s="361" t="s">
        <v>31</v>
      </c>
      <c r="BA1" s="480" t="s">
        <v>232</v>
      </c>
      <c r="BB1" s="349" t="s">
        <v>143</v>
      </c>
      <c r="BC1" s="349"/>
      <c r="BD1" s="349"/>
      <c r="BE1" s="349"/>
      <c r="BF1" s="349"/>
      <c r="BG1" s="350"/>
      <c r="BH1" s="340"/>
      <c r="BI1" s="340"/>
      <c r="BJ1" s="361" t="s">
        <v>31</v>
      </c>
      <c r="BK1" s="480" t="s">
        <v>233</v>
      </c>
      <c r="BL1" s="349" t="s">
        <v>143</v>
      </c>
      <c r="BM1" s="349"/>
      <c r="BN1" s="349"/>
      <c r="BO1" s="349"/>
      <c r="BP1" s="349"/>
      <c r="BQ1" s="350"/>
      <c r="BR1" s="340"/>
      <c r="BS1" s="340"/>
      <c r="BT1" s="361" t="s">
        <v>31</v>
      </c>
      <c r="BU1" s="480" t="s">
        <v>234</v>
      </c>
      <c r="BV1" s="349" t="s">
        <v>143</v>
      </c>
      <c r="BW1" s="349"/>
      <c r="BX1" s="349"/>
      <c r="BY1" s="349"/>
      <c r="BZ1" s="349"/>
      <c r="CA1" s="350"/>
      <c r="CB1" s="340"/>
      <c r="CC1" s="340"/>
      <c r="CD1" s="361" t="s">
        <v>31</v>
      </c>
      <c r="CE1" s="480" t="s">
        <v>234</v>
      </c>
      <c r="CF1" s="349" t="s">
        <v>143</v>
      </c>
      <c r="CG1" s="349"/>
      <c r="CH1" s="349"/>
      <c r="CI1" s="349"/>
      <c r="CJ1" s="349"/>
      <c r="CK1" s="350"/>
      <c r="CL1" s="340"/>
      <c r="CM1" s="340"/>
      <c r="CN1" s="361" t="s">
        <v>31</v>
      </c>
      <c r="CO1" s="480" t="s">
        <v>234</v>
      </c>
      <c r="CP1" s="349" t="s">
        <v>143</v>
      </c>
      <c r="CQ1" s="349"/>
      <c r="CR1" s="349"/>
      <c r="CS1" s="349"/>
      <c r="CT1" s="349"/>
      <c r="CU1" s="350"/>
      <c r="CV1" s="340"/>
      <c r="CW1" s="340"/>
      <c r="CX1" s="361" t="s">
        <v>31</v>
      </c>
      <c r="CY1" s="480" t="s">
        <v>235</v>
      </c>
      <c r="CZ1" s="349" t="s">
        <v>143</v>
      </c>
      <c r="DA1" s="349"/>
      <c r="DB1" s="349"/>
      <c r="DC1" s="349"/>
      <c r="DD1" s="349"/>
      <c r="DE1" s="350"/>
      <c r="DF1" s="340"/>
      <c r="DG1" s="340"/>
      <c r="DH1" s="361" t="s">
        <v>31</v>
      </c>
      <c r="DI1" s="480" t="s">
        <v>235</v>
      </c>
      <c r="DJ1" s="349" t="s">
        <v>143</v>
      </c>
      <c r="DK1" s="349"/>
      <c r="DL1" s="349"/>
      <c r="DM1" s="349"/>
      <c r="DN1" s="349"/>
      <c r="DO1" s="350"/>
      <c r="DP1" s="340"/>
      <c r="DQ1" s="340"/>
      <c r="DR1" s="361" t="s">
        <v>31</v>
      </c>
      <c r="DS1" s="480" t="s">
        <v>235</v>
      </c>
      <c r="DT1" s="349" t="s">
        <v>143</v>
      </c>
      <c r="DU1" s="349"/>
      <c r="DV1" s="349"/>
      <c r="DW1" s="349"/>
      <c r="DX1" s="349"/>
      <c r="DY1" s="350"/>
      <c r="DZ1" s="340"/>
      <c r="EA1" s="340"/>
      <c r="EB1" s="361" t="s">
        <v>31</v>
      </c>
      <c r="EC1" s="480" t="s">
        <v>235</v>
      </c>
      <c r="ED1" s="349" t="s">
        <v>143</v>
      </c>
      <c r="EE1" s="349"/>
      <c r="EF1" s="349"/>
      <c r="EG1" s="349"/>
      <c r="EH1" s="349"/>
      <c r="EI1" s="350"/>
      <c r="EJ1" s="340"/>
      <c r="EK1" s="340"/>
      <c r="EL1" s="361" t="s">
        <v>31</v>
      </c>
      <c r="EM1" s="480">
        <v>2018</v>
      </c>
      <c r="EN1" s="349" t="s">
        <v>143</v>
      </c>
      <c r="EO1" s="349"/>
      <c r="EP1" s="349"/>
      <c r="EQ1" s="349"/>
      <c r="ER1" s="349"/>
      <c r="ES1" s="350"/>
      <c r="ET1" s="340"/>
      <c r="EU1" s="340"/>
      <c r="EV1" s="361" t="s">
        <v>31</v>
      </c>
      <c r="EW1" s="480">
        <v>2018</v>
      </c>
      <c r="EX1" s="349" t="s">
        <v>143</v>
      </c>
      <c r="EY1" s="349"/>
      <c r="EZ1" s="349"/>
      <c r="FA1" s="349"/>
      <c r="FB1" s="349"/>
      <c r="FC1" s="350"/>
      <c r="FD1" s="340"/>
      <c r="FE1" s="340"/>
      <c r="FF1" s="361" t="s">
        <v>31</v>
      </c>
      <c r="FG1" s="480">
        <v>2019</v>
      </c>
      <c r="FH1" s="349" t="s">
        <v>143</v>
      </c>
      <c r="FI1" s="349"/>
      <c r="FJ1" s="349"/>
      <c r="FK1" s="349"/>
      <c r="FL1" s="349"/>
      <c r="FM1" s="350"/>
      <c r="FN1" s="340"/>
      <c r="FO1" s="340"/>
      <c r="FP1" s="361" t="s">
        <v>31</v>
      </c>
      <c r="FQ1" s="480">
        <v>2021</v>
      </c>
      <c r="FR1" s="349" t="s">
        <v>143</v>
      </c>
      <c r="FS1" s="349"/>
      <c r="FT1" s="349"/>
      <c r="FU1" s="349"/>
      <c r="FV1" s="349"/>
      <c r="FW1" s="350"/>
      <c r="FX1" s="340"/>
      <c r="FY1" s="340"/>
      <c r="FZ1" s="361" t="s">
        <v>31</v>
      </c>
      <c r="GA1" s="480">
        <v>2021</v>
      </c>
      <c r="GB1" s="349" t="s">
        <v>143</v>
      </c>
      <c r="GC1" s="349"/>
      <c r="GD1" s="349"/>
      <c r="GE1" s="349"/>
      <c r="GF1" s="349"/>
      <c r="GG1" s="350"/>
      <c r="GH1" s="340"/>
      <c r="GI1" s="340"/>
      <c r="GJ1" s="361" t="s">
        <v>31</v>
      </c>
      <c r="GK1" s="480">
        <v>2021</v>
      </c>
      <c r="GL1" s="349" t="s">
        <v>143</v>
      </c>
      <c r="GM1" s="349"/>
      <c r="GN1" s="349"/>
      <c r="GO1" s="349"/>
      <c r="GP1" s="349"/>
      <c r="GQ1" s="350"/>
      <c r="GR1" s="340"/>
      <c r="GS1" s="340"/>
      <c r="GT1" s="361" t="s">
        <v>31</v>
      </c>
      <c r="GU1" s="480">
        <v>2022</v>
      </c>
      <c r="GV1" s="349" t="s">
        <v>143</v>
      </c>
      <c r="GW1" s="349"/>
      <c r="GX1" s="349"/>
      <c r="GY1" s="349"/>
      <c r="GZ1" s="349"/>
      <c r="HA1" s="350"/>
      <c r="HB1" s="340"/>
      <c r="HC1" s="340"/>
      <c r="HD1" s="361" t="s">
        <v>31</v>
      </c>
      <c r="HE1" s="480">
        <v>2022</v>
      </c>
      <c r="HF1" s="349" t="s">
        <v>143</v>
      </c>
      <c r="HG1" s="349"/>
      <c r="HH1" s="349"/>
      <c r="HI1" s="349"/>
      <c r="HJ1" s="349"/>
      <c r="HK1" s="350"/>
      <c r="HL1" s="340"/>
      <c r="HM1" s="340"/>
    </row>
    <row xmlns:x14ac="http://schemas.microsoft.com/office/spreadsheetml/2009/9/ac" r="2" s="343" customFormat="true" ht="30" customHeight="true" x14ac:dyDescent="0.25">
      <c r="A2" s="660" t="s">
        <v>299</v>
      </c>
      <c r="B2" s="351" t="s">
        <v>215</v>
      </c>
      <c r="C2" s="302" t="s">
        <v>176</v>
      </c>
      <c r="D2" s="302" t="s">
        <v>144</v>
      </c>
      <c r="E2" s="352"/>
      <c r="F2" s="352"/>
      <c r="G2" s="352"/>
      <c r="H2" s="352"/>
      <c r="I2" s="353"/>
      <c r="J2" s="344" t="s">
        <v>236</v>
      </c>
      <c r="K2" s="344"/>
      <c r="L2" s="351" t="s">
        <v>216</v>
      </c>
      <c r="M2" s="302" t="s">
        <v>176</v>
      </c>
      <c r="N2" s="302" t="s">
        <v>145</v>
      </c>
      <c r="O2" s="352"/>
      <c r="P2" s="352"/>
      <c r="Q2" s="352"/>
      <c r="R2" s="352"/>
      <c r="S2" s="353"/>
      <c r="T2" s="344" t="s">
        <v>236</v>
      </c>
      <c r="U2" s="344"/>
      <c r="V2" s="351" t="s">
        <v>217</v>
      </c>
      <c r="W2" s="302" t="s">
        <v>176</v>
      </c>
      <c r="X2" s="302" t="s">
        <v>146</v>
      </c>
      <c r="Y2" s="352"/>
      <c r="Z2" s="352"/>
      <c r="AA2" s="352"/>
      <c r="AB2" s="352"/>
      <c r="AC2" s="353"/>
      <c r="AD2" s="344" t="s">
        <v>236</v>
      </c>
      <c r="AE2" s="344"/>
      <c r="AF2" s="351" t="s">
        <v>218</v>
      </c>
      <c r="AG2" s="302" t="s">
        <v>176</v>
      </c>
      <c r="AH2" s="302" t="s">
        <v>147</v>
      </c>
      <c r="AI2" s="352"/>
      <c r="AJ2" s="352"/>
      <c r="AK2" s="352"/>
      <c r="AL2" s="352"/>
      <c r="AM2" s="353"/>
      <c r="AN2" s="344" t="s">
        <v>236</v>
      </c>
      <c r="AO2" s="344"/>
      <c r="AP2" s="351" t="s">
        <v>219</v>
      </c>
      <c r="AQ2" s="302" t="s">
        <v>176</v>
      </c>
      <c r="AR2" s="302" t="s">
        <v>152</v>
      </c>
      <c r="AS2" s="352"/>
      <c r="AT2" s="352"/>
      <c r="AU2" s="352"/>
      <c r="AV2" s="352"/>
      <c r="AW2" s="353"/>
      <c r="AX2" s="344" t="s">
        <v>236</v>
      </c>
      <c r="AY2" s="344"/>
      <c r="AZ2" s="351" t="s">
        <v>268</v>
      </c>
      <c r="BA2" s="302" t="s">
        <v>160</v>
      </c>
      <c r="BB2" s="302" t="s">
        <v>163</v>
      </c>
      <c r="BC2" s="352"/>
      <c r="BD2" s="352"/>
      <c r="BE2" s="352"/>
      <c r="BF2" s="352"/>
      <c r="BG2" s="353"/>
      <c r="BH2" s="344" t="s">
        <v>236</v>
      </c>
      <c r="BI2" s="344"/>
      <c r="BJ2" s="351" t="s">
        <v>220</v>
      </c>
      <c r="BK2" s="302" t="s">
        <v>176</v>
      </c>
      <c r="BL2" s="302" t="s">
        <v>153</v>
      </c>
      <c r="BM2" s="352"/>
      <c r="BN2" s="352"/>
      <c r="BO2" s="352"/>
      <c r="BP2" s="352"/>
      <c r="BQ2" s="353"/>
      <c r="BR2" s="344" t="s">
        <v>236</v>
      </c>
      <c r="BS2" s="344"/>
      <c r="BT2" s="351" t="s">
        <v>221</v>
      </c>
      <c r="BU2" s="302" t="s">
        <v>176</v>
      </c>
      <c r="BV2" s="302" t="s">
        <v>154</v>
      </c>
      <c r="BW2" s="352"/>
      <c r="BX2" s="352"/>
      <c r="BY2" s="352"/>
      <c r="BZ2" s="352"/>
      <c r="CA2" s="353"/>
      <c r="CB2" s="344" t="s">
        <v>236</v>
      </c>
      <c r="CC2" s="344"/>
      <c r="CD2" s="351" t="s">
        <v>222</v>
      </c>
      <c r="CE2" s="302" t="s">
        <v>160</v>
      </c>
      <c r="CF2" s="302" t="s">
        <v>161</v>
      </c>
      <c r="CG2" s="352"/>
      <c r="CH2" s="352"/>
      <c r="CI2" s="352"/>
      <c r="CJ2" s="352"/>
      <c r="CK2" s="353"/>
      <c r="CL2" s="344" t="s">
        <v>236</v>
      </c>
      <c r="CM2" s="344"/>
      <c r="CN2" s="351" t="s">
        <v>223</v>
      </c>
      <c r="CO2" s="302" t="s">
        <v>148</v>
      </c>
      <c r="CP2" s="302" t="s">
        <v>162</v>
      </c>
      <c r="CQ2" s="352"/>
      <c r="CR2" s="352"/>
      <c r="CS2" s="352"/>
      <c r="CT2" s="352"/>
      <c r="CU2" s="353"/>
      <c r="CV2" s="344" t="s">
        <v>236</v>
      </c>
      <c r="CW2" s="344"/>
      <c r="CX2" s="351" t="s">
        <v>224</v>
      </c>
      <c r="CY2" s="302" t="s">
        <v>176</v>
      </c>
      <c r="CZ2" s="302" t="s">
        <v>155</v>
      </c>
      <c r="DA2" s="352"/>
      <c r="DB2" s="352"/>
      <c r="DC2" s="352"/>
      <c r="DD2" s="352"/>
      <c r="DE2" s="353"/>
      <c r="DF2" s="344" t="s">
        <v>236</v>
      </c>
      <c r="DG2" s="344"/>
      <c r="DH2" s="351" t="s">
        <v>225</v>
      </c>
      <c r="DI2" s="302" t="s">
        <v>160</v>
      </c>
      <c r="DJ2" s="302" t="s">
        <v>159</v>
      </c>
      <c r="DK2" s="352"/>
      <c r="DL2" s="352"/>
      <c r="DM2" s="352"/>
      <c r="DN2" s="352"/>
      <c r="DO2" s="353"/>
      <c r="DP2" s="344" t="s">
        <v>236</v>
      </c>
      <c r="DQ2" s="344"/>
      <c r="DR2" s="351" t="s">
        <v>226</v>
      </c>
      <c r="DS2" s="302" t="s">
        <v>148</v>
      </c>
      <c r="DT2" s="302" t="s">
        <v>162</v>
      </c>
      <c r="DU2" s="352"/>
      <c r="DV2" s="352"/>
      <c r="DW2" s="352"/>
      <c r="DX2" s="352"/>
      <c r="DY2" s="353"/>
      <c r="DZ2" s="344" t="s">
        <v>236</v>
      </c>
      <c r="EA2" s="344"/>
      <c r="EB2" s="351" t="s">
        <v>227</v>
      </c>
      <c r="EC2" s="302" t="s">
        <v>175</v>
      </c>
      <c r="ED2" s="302" t="s">
        <v>178</v>
      </c>
      <c r="EE2" s="352"/>
      <c r="EF2" s="352"/>
      <c r="EG2" s="352"/>
      <c r="EH2" s="352"/>
      <c r="EI2" s="353"/>
      <c r="EJ2" s="344" t="s">
        <v>236</v>
      </c>
      <c r="EK2" s="344"/>
      <c r="EL2" s="351" t="s">
        <v>252</v>
      </c>
      <c r="EM2" s="302" t="s">
        <v>176</v>
      </c>
      <c r="EN2" s="302" t="s">
        <v>253</v>
      </c>
      <c r="EO2" s="352"/>
      <c r="EP2" s="352"/>
      <c r="EQ2" s="352"/>
      <c r="ER2" s="352"/>
      <c r="ES2" s="353"/>
      <c r="ET2" s="344" t="s">
        <v>236</v>
      </c>
      <c r="EU2" s="344"/>
      <c r="EV2" s="351" t="s">
        <v>256</v>
      </c>
      <c r="EW2" s="302" t="s">
        <v>160</v>
      </c>
      <c r="EX2" s="302" t="s">
        <v>257</v>
      </c>
      <c r="EY2" s="352"/>
      <c r="EZ2" s="352"/>
      <c r="FA2" s="352"/>
      <c r="FB2" s="352"/>
      <c r="FC2" s="353"/>
      <c r="FD2" s="344" t="s">
        <v>236</v>
      </c>
      <c r="FE2" s="344"/>
      <c r="FF2" s="351" t="s">
        <v>259</v>
      </c>
      <c r="FG2" s="302" t="s">
        <v>160</v>
      </c>
      <c r="FH2" s="302" t="s">
        <v>257</v>
      </c>
      <c r="FI2" s="352"/>
      <c r="FJ2" s="352"/>
      <c r="FK2" s="352"/>
      <c r="FL2" s="352"/>
      <c r="FM2" s="353"/>
      <c r="FN2" s="344" t="s">
        <v>236</v>
      </c>
      <c r="FO2" s="344"/>
      <c r="FP2" s="351" t="s">
        <v>304</v>
      </c>
      <c r="FQ2" s="302" t="s">
        <v>160</v>
      </c>
      <c r="FR2" s="302" t="s">
        <v>257</v>
      </c>
      <c r="FS2" s="352"/>
      <c r="FT2" s="352"/>
      <c r="FU2" s="352"/>
      <c r="FV2" s="352"/>
      <c r="FW2" s="353"/>
      <c r="FX2" s="344" t="s">
        <v>236</v>
      </c>
      <c r="FY2" s="344"/>
      <c r="FZ2" s="351" t="s">
        <v>311</v>
      </c>
      <c r="GA2" s="302" t="s">
        <v>176</v>
      </c>
      <c r="GB2" s="302" t="s">
        <v>312</v>
      </c>
      <c r="GC2" s="352"/>
      <c r="GD2" s="352"/>
      <c r="GE2" s="352"/>
      <c r="GF2" s="352"/>
      <c r="GG2" s="353"/>
      <c r="GH2" s="344" t="s">
        <v>236</v>
      </c>
      <c r="GI2" s="344"/>
      <c r="GJ2" s="351" t="s">
        <v>314</v>
      </c>
      <c r="GK2" s="302" t="s">
        <v>175</v>
      </c>
      <c r="GL2" s="302" t="s">
        <v>178</v>
      </c>
      <c r="GM2" s="352"/>
      <c r="GN2" s="352"/>
      <c r="GO2" s="352"/>
      <c r="GP2" s="352"/>
      <c r="GQ2" s="353"/>
      <c r="GR2" s="344" t="s">
        <v>236</v>
      </c>
      <c r="GS2" s="344"/>
      <c r="GT2" s="351" t="s">
        <v>305</v>
      </c>
      <c r="GU2" s="302" t="s">
        <v>160</v>
      </c>
      <c r="GV2" s="302" t="s">
        <v>257</v>
      </c>
      <c r="GW2" s="352"/>
      <c r="GX2" s="352"/>
      <c r="GY2" s="352"/>
      <c r="GZ2" s="352"/>
      <c r="HA2" s="353"/>
      <c r="HB2" s="344" t="s">
        <v>236</v>
      </c>
      <c r="HC2" s="344"/>
      <c r="HD2" s="351" t="s">
        <v>342</v>
      </c>
      <c r="HE2" s="302" t="s">
        <v>176</v>
      </c>
      <c r="HF2" s="302" t="s">
        <v>343</v>
      </c>
      <c r="HG2" s="352"/>
      <c r="HH2" s="352"/>
      <c r="HI2" s="352"/>
      <c r="HJ2" s="352"/>
      <c r="HK2" s="353"/>
      <c r="HL2" s="344" t="s">
        <v>236</v>
      </c>
      <c r="HM2" s="344"/>
    </row>
    <row xmlns:x14ac="http://schemas.microsoft.com/office/spreadsheetml/2009/9/ac" r="3" s="274" customFormat="true" ht="18" customHeight="true" x14ac:dyDescent="0.25">
      <c r="A3" s="660"/>
      <c r="B3" s="390" t="s">
        <v>167</v>
      </c>
      <c r="C3" s="391" t="s">
        <v>54</v>
      </c>
      <c r="D3" s="392" t="s">
        <v>7</v>
      </c>
      <c r="E3" s="392" t="s">
        <v>1</v>
      </c>
      <c r="F3" s="392" t="s">
        <v>2</v>
      </c>
      <c r="G3" s="392" t="s">
        <v>16</v>
      </c>
      <c r="H3" s="392" t="s">
        <v>17</v>
      </c>
      <c r="I3" s="393" t="s">
        <v>18</v>
      </c>
      <c r="J3" s="271"/>
      <c r="K3" s="271"/>
      <c r="L3" s="390" t="s">
        <v>167</v>
      </c>
      <c r="M3" s="391" t="s">
        <v>54</v>
      </c>
      <c r="N3" s="392" t="s">
        <v>7</v>
      </c>
      <c r="O3" s="392" t="s">
        <v>1</v>
      </c>
      <c r="P3" s="392" t="s">
        <v>2</v>
      </c>
      <c r="Q3" s="392" t="s">
        <v>16</v>
      </c>
      <c r="R3" s="392" t="s">
        <v>17</v>
      </c>
      <c r="S3" s="393" t="s">
        <v>18</v>
      </c>
      <c r="T3" s="271"/>
      <c r="U3" s="271"/>
      <c r="V3" s="390" t="s">
        <v>167</v>
      </c>
      <c r="W3" s="391" t="s">
        <v>54</v>
      </c>
      <c r="X3" s="392" t="s">
        <v>7</v>
      </c>
      <c r="Y3" s="392" t="s">
        <v>1</v>
      </c>
      <c r="Z3" s="392" t="s">
        <v>2</v>
      </c>
      <c r="AA3" s="392" t="s">
        <v>16</v>
      </c>
      <c r="AB3" s="392" t="s">
        <v>17</v>
      </c>
      <c r="AC3" s="393" t="s">
        <v>18</v>
      </c>
      <c r="AD3" s="271"/>
      <c r="AE3" s="271"/>
      <c r="AF3" s="390" t="s">
        <v>167</v>
      </c>
      <c r="AG3" s="391" t="s">
        <v>54</v>
      </c>
      <c r="AH3" s="392" t="s">
        <v>7</v>
      </c>
      <c r="AI3" s="392" t="s">
        <v>1</v>
      </c>
      <c r="AJ3" s="392" t="s">
        <v>2</v>
      </c>
      <c r="AK3" s="392" t="s">
        <v>16</v>
      </c>
      <c r="AL3" s="392" t="s">
        <v>17</v>
      </c>
      <c r="AM3" s="393" t="s">
        <v>18</v>
      </c>
      <c r="AN3" s="271"/>
      <c r="AO3" s="271"/>
      <c r="AP3" s="390" t="s">
        <v>167</v>
      </c>
      <c r="AQ3" s="391" t="s">
        <v>54</v>
      </c>
      <c r="AR3" s="392" t="s">
        <v>7</v>
      </c>
      <c r="AS3" s="392" t="s">
        <v>1</v>
      </c>
      <c r="AT3" s="392" t="s">
        <v>2</v>
      </c>
      <c r="AU3" s="392" t="s">
        <v>16</v>
      </c>
      <c r="AV3" s="392" t="s">
        <v>17</v>
      </c>
      <c r="AW3" s="393" t="s">
        <v>18</v>
      </c>
      <c r="AX3" s="271"/>
      <c r="AY3" s="271"/>
      <c r="AZ3" s="390" t="s">
        <v>167</v>
      </c>
      <c r="BA3" s="394" t="s">
        <v>54</v>
      </c>
      <c r="BB3" s="392" t="s">
        <v>7</v>
      </c>
      <c r="BC3" s="392" t="s">
        <v>1</v>
      </c>
      <c r="BD3" s="392" t="s">
        <v>2</v>
      </c>
      <c r="BE3" s="392" t="s">
        <v>16</v>
      </c>
      <c r="BF3" s="392" t="s">
        <v>17</v>
      </c>
      <c r="BG3" s="393" t="s">
        <v>18</v>
      </c>
      <c r="BH3" s="271"/>
      <c r="BI3" s="271"/>
      <c r="BJ3" s="390" t="s">
        <v>167</v>
      </c>
      <c r="BK3" s="391" t="s">
        <v>54</v>
      </c>
      <c r="BL3" s="392" t="s">
        <v>7</v>
      </c>
      <c r="BM3" s="392" t="s">
        <v>1</v>
      </c>
      <c r="BN3" s="392" t="s">
        <v>2</v>
      </c>
      <c r="BO3" s="392" t="s">
        <v>16</v>
      </c>
      <c r="BP3" s="392" t="s">
        <v>17</v>
      </c>
      <c r="BQ3" s="393" t="s">
        <v>18</v>
      </c>
      <c r="BR3" s="271"/>
      <c r="BS3" s="271"/>
      <c r="BT3" s="390" t="s">
        <v>167</v>
      </c>
      <c r="BU3" s="391" t="s">
        <v>54</v>
      </c>
      <c r="BV3" s="392" t="s">
        <v>7</v>
      </c>
      <c r="BW3" s="392" t="s">
        <v>1</v>
      </c>
      <c r="BX3" s="392" t="s">
        <v>2</v>
      </c>
      <c r="BY3" s="392" t="s">
        <v>16</v>
      </c>
      <c r="BZ3" s="392" t="s">
        <v>17</v>
      </c>
      <c r="CA3" s="393" t="s">
        <v>18</v>
      </c>
      <c r="CB3" s="271"/>
      <c r="CC3" s="271"/>
      <c r="CD3" s="390" t="s">
        <v>167</v>
      </c>
      <c r="CE3" s="391" t="s">
        <v>54</v>
      </c>
      <c r="CF3" s="392" t="s">
        <v>7</v>
      </c>
      <c r="CG3" s="392" t="s">
        <v>1</v>
      </c>
      <c r="CH3" s="392" t="s">
        <v>2</v>
      </c>
      <c r="CI3" s="392" t="s">
        <v>16</v>
      </c>
      <c r="CJ3" s="392" t="s">
        <v>17</v>
      </c>
      <c r="CK3" s="393" t="s">
        <v>18</v>
      </c>
      <c r="CL3" s="271"/>
      <c r="CM3" s="271"/>
      <c r="CN3" s="390" t="s">
        <v>167</v>
      </c>
      <c r="CO3" s="391" t="s">
        <v>54</v>
      </c>
      <c r="CP3" s="392" t="s">
        <v>7</v>
      </c>
      <c r="CQ3" s="392" t="s">
        <v>1</v>
      </c>
      <c r="CR3" s="392" t="s">
        <v>2</v>
      </c>
      <c r="CS3" s="392" t="s">
        <v>16</v>
      </c>
      <c r="CT3" s="392" t="s">
        <v>17</v>
      </c>
      <c r="CU3" s="393" t="s">
        <v>18</v>
      </c>
      <c r="CV3" s="271"/>
      <c r="CW3" s="271"/>
      <c r="CX3" s="390" t="s">
        <v>167</v>
      </c>
      <c r="CY3" s="391" t="s">
        <v>54</v>
      </c>
      <c r="CZ3" s="392" t="s">
        <v>7</v>
      </c>
      <c r="DA3" s="392" t="s">
        <v>1</v>
      </c>
      <c r="DB3" s="392" t="s">
        <v>2</v>
      </c>
      <c r="DC3" s="392" t="s">
        <v>16</v>
      </c>
      <c r="DD3" s="392" t="s">
        <v>17</v>
      </c>
      <c r="DE3" s="393" t="s">
        <v>18</v>
      </c>
      <c r="DF3" s="271"/>
      <c r="DG3" s="271"/>
      <c r="DH3" s="390" t="s">
        <v>167</v>
      </c>
      <c r="DI3" s="391" t="s">
        <v>54</v>
      </c>
      <c r="DJ3" s="392" t="s">
        <v>7</v>
      </c>
      <c r="DK3" s="392" t="s">
        <v>1</v>
      </c>
      <c r="DL3" s="392" t="s">
        <v>2</v>
      </c>
      <c r="DM3" s="392" t="s">
        <v>16</v>
      </c>
      <c r="DN3" s="392" t="s">
        <v>17</v>
      </c>
      <c r="DO3" s="393" t="s">
        <v>18</v>
      </c>
      <c r="DP3" s="271"/>
      <c r="DQ3" s="271"/>
      <c r="DR3" s="390" t="s">
        <v>167</v>
      </c>
      <c r="DS3" s="391" t="s">
        <v>54</v>
      </c>
      <c r="DT3" s="392" t="s">
        <v>7</v>
      </c>
      <c r="DU3" s="392" t="s">
        <v>1</v>
      </c>
      <c r="DV3" s="392" t="s">
        <v>2</v>
      </c>
      <c r="DW3" s="392" t="s">
        <v>16</v>
      </c>
      <c r="DX3" s="392" t="s">
        <v>17</v>
      </c>
      <c r="DY3" s="393" t="s">
        <v>18</v>
      </c>
      <c r="DZ3" s="271"/>
      <c r="EA3" s="271"/>
      <c r="EB3" s="390" t="s">
        <v>167</v>
      </c>
      <c r="EC3" s="391" t="s">
        <v>54</v>
      </c>
      <c r="ED3" s="392" t="s">
        <v>7</v>
      </c>
      <c r="EE3" s="392" t="s">
        <v>1</v>
      </c>
      <c r="EF3" s="392" t="s">
        <v>2</v>
      </c>
      <c r="EG3" s="392" t="s">
        <v>16</v>
      </c>
      <c r="EH3" s="392" t="s">
        <v>17</v>
      </c>
      <c r="EI3" s="393" t="s">
        <v>18</v>
      </c>
      <c r="EJ3" s="271"/>
      <c r="EK3" s="271"/>
      <c r="EL3" s="390" t="s">
        <v>167</v>
      </c>
      <c r="EM3" s="391" t="s">
        <v>54</v>
      </c>
      <c r="EN3" s="392" t="s">
        <v>7</v>
      </c>
      <c r="EO3" s="392" t="s">
        <v>1</v>
      </c>
      <c r="EP3" s="392" t="s">
        <v>2</v>
      </c>
      <c r="EQ3" s="392" t="s">
        <v>16</v>
      </c>
      <c r="ER3" s="392" t="s">
        <v>17</v>
      </c>
      <c r="ES3" s="393" t="s">
        <v>18</v>
      </c>
      <c r="ET3" s="271"/>
      <c r="EU3" s="271"/>
      <c r="EV3" s="390" t="s">
        <v>167</v>
      </c>
      <c r="EW3" s="391" t="s">
        <v>54</v>
      </c>
      <c r="EX3" s="392" t="s">
        <v>7</v>
      </c>
      <c r="EY3" s="392" t="s">
        <v>1</v>
      </c>
      <c r="EZ3" s="392" t="s">
        <v>2</v>
      </c>
      <c r="FA3" s="392" t="s">
        <v>16</v>
      </c>
      <c r="FB3" s="392" t="s">
        <v>17</v>
      </c>
      <c r="FC3" s="393" t="s">
        <v>18</v>
      </c>
      <c r="FD3" s="271"/>
      <c r="FE3" s="271"/>
      <c r="FF3" s="390" t="s">
        <v>167</v>
      </c>
      <c r="FG3" s="391" t="s">
        <v>54</v>
      </c>
      <c r="FH3" s="392" t="s">
        <v>7</v>
      </c>
      <c r="FI3" s="392" t="s">
        <v>1</v>
      </c>
      <c r="FJ3" s="392" t="s">
        <v>2</v>
      </c>
      <c r="FK3" s="392" t="s">
        <v>16</v>
      </c>
      <c r="FL3" s="392" t="s">
        <v>17</v>
      </c>
      <c r="FM3" s="393" t="s">
        <v>18</v>
      </c>
      <c r="FN3" s="271"/>
      <c r="FO3" s="271"/>
      <c r="FP3" s="390" t="s">
        <v>167</v>
      </c>
      <c r="FQ3" s="391" t="s">
        <v>54</v>
      </c>
      <c r="FR3" s="392" t="s">
        <v>7</v>
      </c>
      <c r="FS3" s="392" t="s">
        <v>1</v>
      </c>
      <c r="FT3" s="392" t="s">
        <v>2</v>
      </c>
      <c r="FU3" s="392" t="s">
        <v>16</v>
      </c>
      <c r="FV3" s="392" t="s">
        <v>17</v>
      </c>
      <c r="FW3" s="393" t="s">
        <v>18</v>
      </c>
      <c r="FX3" s="271"/>
      <c r="FY3" s="271"/>
      <c r="FZ3" s="390" t="s">
        <v>167</v>
      </c>
      <c r="GA3" s="391" t="s">
        <v>54</v>
      </c>
      <c r="GB3" s="392" t="s">
        <v>7</v>
      </c>
      <c r="GC3" s="392" t="s">
        <v>1</v>
      </c>
      <c r="GD3" s="392" t="s">
        <v>2</v>
      </c>
      <c r="GE3" s="392" t="s">
        <v>16</v>
      </c>
      <c r="GF3" s="392" t="s">
        <v>17</v>
      </c>
      <c r="GG3" s="393" t="s">
        <v>18</v>
      </c>
      <c r="GH3" s="271"/>
      <c r="GI3" s="271"/>
      <c r="GJ3" s="390" t="s">
        <v>167</v>
      </c>
      <c r="GK3" s="391" t="s">
        <v>54</v>
      </c>
      <c r="GL3" s="392" t="s">
        <v>7</v>
      </c>
      <c r="GM3" s="392" t="s">
        <v>1</v>
      </c>
      <c r="GN3" s="392" t="s">
        <v>2</v>
      </c>
      <c r="GO3" s="392" t="s">
        <v>16</v>
      </c>
      <c r="GP3" s="392" t="s">
        <v>17</v>
      </c>
      <c r="GQ3" s="393" t="s">
        <v>18</v>
      </c>
      <c r="GR3" s="271"/>
      <c r="GS3" s="271"/>
      <c r="GT3" s="390" t="s">
        <v>167</v>
      </c>
      <c r="GU3" s="391" t="s">
        <v>54</v>
      </c>
      <c r="GV3" s="392" t="s">
        <v>7</v>
      </c>
      <c r="GW3" s="392" t="s">
        <v>1</v>
      </c>
      <c r="GX3" s="392" t="s">
        <v>2</v>
      </c>
      <c r="GY3" s="392" t="s">
        <v>16</v>
      </c>
      <c r="GZ3" s="392" t="s">
        <v>17</v>
      </c>
      <c r="HA3" s="393" t="s">
        <v>18</v>
      </c>
      <c r="HB3" s="271"/>
      <c r="HC3" s="271"/>
      <c r="HD3" s="390" t="s">
        <v>167</v>
      </c>
      <c r="HE3" s="391" t="s">
        <v>54</v>
      </c>
      <c r="HF3" s="392" t="s">
        <v>7</v>
      </c>
      <c r="HG3" s="392" t="s">
        <v>1</v>
      </c>
      <c r="HH3" s="392" t="s">
        <v>2</v>
      </c>
      <c r="HI3" s="392" t="s">
        <v>16</v>
      </c>
      <c r="HJ3" s="392" t="s">
        <v>17</v>
      </c>
      <c r="HK3" s="393" t="s">
        <v>18</v>
      </c>
      <c r="HL3" s="271"/>
      <c r="HM3" s="271"/>
      <c r="HN3" s="273"/>
      <c r="HX3" s="273"/>
      <c r="IH3" s="273"/>
      <c r="IR3" s="273"/>
    </row>
    <row xmlns:x14ac="http://schemas.microsoft.com/office/spreadsheetml/2009/9/ac" r="4" s="4" customFormat="true" x14ac:dyDescent="0.25">
      <c r="A4" s="449" t="str">
        <f>IF(ISBLANK('Data Summary'!A6),"",'Data Summary'!A6)</f>
        <v>PAK_2009_EMIS</v>
      </c>
      <c r="B4" s="153"/>
      <c r="C4" s="94" t="s">
        <v>3</v>
      </c>
      <c r="D4" s="7"/>
      <c r="E4" s="7"/>
      <c r="F4" s="7"/>
      <c r="G4" s="7"/>
      <c r="H4" s="7"/>
      <c r="I4" s="26"/>
      <c r="J4" s="24"/>
      <c r="K4" s="24"/>
      <c r="L4" s="153"/>
      <c r="M4" s="94" t="s">
        <v>3</v>
      </c>
      <c r="N4" s="7"/>
      <c r="O4" s="7"/>
      <c r="P4" s="7"/>
      <c r="Q4" s="7"/>
      <c r="R4" s="7"/>
      <c r="S4" s="26"/>
      <c r="T4" s="24"/>
      <c r="U4" s="24"/>
      <c r="V4" s="153"/>
      <c r="W4" s="94" t="s">
        <v>3</v>
      </c>
      <c r="X4" s="7"/>
      <c r="Y4" s="7"/>
      <c r="Z4" s="7"/>
      <c r="AA4" s="7"/>
      <c r="AB4" s="7"/>
      <c r="AC4" s="26"/>
      <c r="AD4" s="24"/>
      <c r="AE4" s="24"/>
      <c r="AF4" s="153"/>
      <c r="AG4" s="94" t="s">
        <v>3</v>
      </c>
      <c r="AH4" s="7"/>
      <c r="AI4" s="7"/>
      <c r="AJ4" s="7"/>
      <c r="AK4" s="7"/>
      <c r="AL4" s="7"/>
      <c r="AM4" s="26"/>
      <c r="AN4" s="24"/>
      <c r="AO4" s="24"/>
      <c r="AP4" s="153"/>
      <c r="AQ4" s="94" t="s">
        <v>3</v>
      </c>
      <c r="AR4" s="7"/>
      <c r="AS4" s="7"/>
      <c r="AT4" s="7"/>
      <c r="AU4" s="7"/>
      <c r="AV4" s="7"/>
      <c r="AW4" s="26"/>
      <c r="AX4" s="24"/>
      <c r="AY4" s="24"/>
      <c r="AZ4" s="153"/>
      <c r="BA4" s="95" t="s">
        <v>3</v>
      </c>
      <c r="BB4" s="7"/>
      <c r="BC4" s="7"/>
      <c r="BD4" s="7"/>
      <c r="BE4" s="7"/>
      <c r="BF4" s="7"/>
      <c r="BG4" s="26"/>
      <c r="BH4" s="24"/>
      <c r="BI4" s="24"/>
      <c r="BJ4" s="153"/>
      <c r="BK4" s="94" t="s">
        <v>3</v>
      </c>
      <c r="BL4" s="7"/>
      <c r="BM4" s="7"/>
      <c r="BN4" s="7"/>
      <c r="BO4" s="7"/>
      <c r="BP4" s="7"/>
      <c r="BQ4" s="26"/>
      <c r="BR4" s="24"/>
      <c r="BS4" s="24"/>
      <c r="BT4" s="153"/>
      <c r="BU4" s="94" t="s">
        <v>3</v>
      </c>
      <c r="BV4" s="7"/>
      <c r="BW4" s="7"/>
      <c r="BX4" s="7"/>
      <c r="BY4" s="7"/>
      <c r="BZ4" s="7"/>
      <c r="CA4" s="26"/>
      <c r="CB4" s="24"/>
      <c r="CC4" s="24"/>
      <c r="CD4" s="153"/>
      <c r="CE4" s="94" t="s">
        <v>3</v>
      </c>
      <c r="CF4" s="7"/>
      <c r="CG4" s="7"/>
      <c r="CH4" s="7"/>
      <c r="CI4" s="7"/>
      <c r="CJ4" s="7"/>
      <c r="CK4" s="26"/>
      <c r="CL4" s="24"/>
      <c r="CM4" s="24"/>
      <c r="CN4" s="153"/>
      <c r="CO4" s="94" t="s">
        <v>3</v>
      </c>
      <c r="CP4" s="7"/>
      <c r="CQ4" s="7"/>
      <c r="CR4" s="7"/>
      <c r="CS4" s="7"/>
      <c r="CT4" s="7"/>
      <c r="CU4" s="26"/>
      <c r="CV4" s="24"/>
      <c r="CW4" s="24"/>
      <c r="CX4" s="153"/>
      <c r="CY4" s="94" t="s">
        <v>3</v>
      </c>
      <c r="CZ4" s="7"/>
      <c r="DA4" s="7"/>
      <c r="DB4" s="7"/>
      <c r="DC4" s="7"/>
      <c r="DD4" s="7"/>
      <c r="DE4" s="26"/>
      <c r="DF4" s="24"/>
      <c r="DG4" s="24"/>
      <c r="DH4" s="153"/>
      <c r="DI4" s="94" t="s">
        <v>3</v>
      </c>
      <c r="DJ4" s="7"/>
      <c r="DK4" s="7"/>
      <c r="DL4" s="7"/>
      <c r="DM4" s="7"/>
      <c r="DN4" s="7"/>
      <c r="DO4" s="26"/>
      <c r="DP4" s="24"/>
      <c r="DQ4" s="24"/>
      <c r="DR4" s="153"/>
      <c r="DS4" s="94" t="s">
        <v>3</v>
      </c>
      <c r="DT4" s="7"/>
      <c r="DU4" s="7"/>
      <c r="DV4" s="7"/>
      <c r="DW4" s="7"/>
      <c r="DX4" s="7"/>
      <c r="DY4" s="26"/>
      <c r="DZ4" s="24"/>
      <c r="EA4" s="24"/>
      <c r="EB4" s="153"/>
      <c r="EC4" s="94" t="s">
        <v>3</v>
      </c>
      <c r="ED4" s="7"/>
      <c r="EE4" s="7"/>
      <c r="EF4" s="7"/>
      <c r="EG4" s="7"/>
      <c r="EH4" s="7"/>
      <c r="EI4" s="26"/>
      <c r="EJ4" s="24"/>
      <c r="EK4" s="24"/>
      <c r="EL4" s="153"/>
      <c r="EM4" s="94" t="s">
        <v>3</v>
      </c>
      <c r="EN4" s="7"/>
      <c r="EO4" s="7"/>
      <c r="EP4" s="7"/>
      <c r="EQ4" s="7"/>
      <c r="ER4" s="7"/>
      <c r="ES4" s="26"/>
      <c r="ET4" s="24"/>
      <c r="EU4" s="24"/>
      <c r="EV4" s="153"/>
      <c r="EW4" s="94" t="s">
        <v>3</v>
      </c>
      <c r="EX4" s="7"/>
      <c r="EY4" s="7"/>
      <c r="EZ4" s="7"/>
      <c r="FA4" s="7"/>
      <c r="FB4" s="7"/>
      <c r="FC4" s="26"/>
      <c r="FD4" s="24"/>
      <c r="FE4" s="24"/>
      <c r="FF4" s="153"/>
      <c r="FG4" s="94" t="s">
        <v>3</v>
      </c>
      <c r="FH4" s="7"/>
      <c r="FI4" s="7"/>
      <c r="FJ4" s="7"/>
      <c r="FK4" s="7"/>
      <c r="FL4" s="7"/>
      <c r="FM4" s="26"/>
      <c r="FN4" s="24"/>
      <c r="FO4" s="24"/>
      <c r="FP4" s="137"/>
      <c r="FQ4" s="94" t="s">
        <v>3</v>
      </c>
      <c r="FR4" s="7"/>
      <c r="FS4" s="7"/>
      <c r="FT4" s="7"/>
      <c r="FU4" s="7"/>
      <c r="FV4" s="7"/>
      <c r="FW4" s="26"/>
      <c r="FX4" s="24"/>
      <c r="FY4" s="24"/>
      <c r="FZ4" s="137"/>
      <c r="GA4" s="94" t="s">
        <v>3</v>
      </c>
      <c r="GB4" s="7"/>
      <c r="GC4" s="7"/>
      <c r="GD4" s="7"/>
      <c r="GE4" s="7"/>
      <c r="GF4" s="7"/>
      <c r="GG4" s="26"/>
      <c r="GH4" s="24"/>
      <c r="GI4" s="24"/>
      <c r="GJ4" s="153"/>
      <c r="GK4" s="94" t="s">
        <v>3</v>
      </c>
      <c r="GL4" s="7"/>
      <c r="GM4" s="7"/>
      <c r="GN4" s="7"/>
      <c r="GO4" s="7"/>
      <c r="GP4" s="7"/>
      <c r="GQ4" s="26"/>
      <c r="GR4" s="24"/>
      <c r="GS4" s="24"/>
      <c r="GT4" s="137"/>
      <c r="GU4" s="94" t="s">
        <v>3</v>
      </c>
      <c r="GV4" s="7"/>
      <c r="GW4" s="7"/>
      <c r="GX4" s="7"/>
      <c r="GY4" s="7"/>
      <c r="GZ4" s="7"/>
      <c r="HA4" s="26"/>
      <c r="HB4" s="24"/>
      <c r="HC4" s="24"/>
      <c r="HD4" s="137"/>
      <c r="HE4" s="94" t="s">
        <v>3</v>
      </c>
      <c r="HF4" s="7"/>
      <c r="HG4" s="7"/>
      <c r="HH4" s="7"/>
      <c r="HI4" s="7"/>
      <c r="HJ4" s="7"/>
      <c r="HK4" s="26"/>
      <c r="HL4" s="24"/>
      <c r="HM4" s="24"/>
      <c r="HN4" s="149"/>
      <c r="HX4" s="149"/>
      <c r="IH4" s="149"/>
      <c r="IR4" s="149"/>
    </row>
    <row xmlns:x14ac="http://schemas.microsoft.com/office/spreadsheetml/2009/9/ac" r="5" s="4" customFormat="true" x14ac:dyDescent="0.25">
      <c r="A5" s="449" t="str">
        <f ca="true">IF(ISBLANK('Data Summary'!A7),"",'Data Summary'!A7)</f>
        <v>PAK_2010_EMIS</v>
      </c>
      <c r="B5" s="153"/>
      <c r="C5" s="94" t="s">
        <v>25</v>
      </c>
      <c r="D5" s="7"/>
      <c r="E5" s="7"/>
      <c r="F5" s="7"/>
      <c r="G5" s="7"/>
      <c r="H5" s="7"/>
      <c r="I5" s="26"/>
      <c r="J5" s="24"/>
      <c r="K5" s="24"/>
      <c r="L5" s="153"/>
      <c r="M5" s="94" t="s">
        <v>25</v>
      </c>
      <c r="N5" s="7"/>
      <c r="O5" s="7"/>
      <c r="P5" s="7"/>
      <c r="Q5" s="7"/>
      <c r="R5" s="7"/>
      <c r="S5" s="26"/>
      <c r="T5" s="24"/>
      <c r="U5" s="24"/>
      <c r="V5" s="153"/>
      <c r="W5" s="94" t="s">
        <v>25</v>
      </c>
      <c r="X5" s="7"/>
      <c r="Y5" s="7"/>
      <c r="Z5" s="7"/>
      <c r="AA5" s="7"/>
      <c r="AB5" s="7"/>
      <c r="AC5" s="26"/>
      <c r="AD5" s="24"/>
      <c r="AE5" s="24"/>
      <c r="AF5" s="153"/>
      <c r="AG5" s="94" t="s">
        <v>25</v>
      </c>
      <c r="AH5" s="7"/>
      <c r="AI5" s="7"/>
      <c r="AJ5" s="7"/>
      <c r="AK5" s="7"/>
      <c r="AL5" s="7"/>
      <c r="AM5" s="26"/>
      <c r="AN5" s="24"/>
      <c r="AO5" s="24"/>
      <c r="AP5" s="153"/>
      <c r="AQ5" s="94" t="s">
        <v>25</v>
      </c>
      <c r="AR5" s="7"/>
      <c r="AS5" s="7"/>
      <c r="AT5" s="7"/>
      <c r="AU5" s="7"/>
      <c r="AV5" s="7"/>
      <c r="AW5" s="26"/>
      <c r="AX5" s="24"/>
      <c r="AY5" s="24"/>
      <c r="AZ5" s="153"/>
      <c r="BA5" s="95" t="s">
        <v>25</v>
      </c>
      <c r="BB5" s="7"/>
      <c r="BC5" s="7"/>
      <c r="BD5" s="7"/>
      <c r="BE5" s="7"/>
      <c r="BF5" s="7"/>
      <c r="BG5" s="26"/>
      <c r="BH5" s="24"/>
      <c r="BI5" s="24"/>
      <c r="BJ5" s="153"/>
      <c r="BK5" s="94" t="s">
        <v>25</v>
      </c>
      <c r="BL5" s="7"/>
      <c r="BM5" s="7"/>
      <c r="BN5" s="7"/>
      <c r="BO5" s="7"/>
      <c r="BP5" s="7"/>
      <c r="BQ5" s="26"/>
      <c r="BR5" s="24"/>
      <c r="BS5" s="24"/>
      <c r="BT5" s="153"/>
      <c r="BU5" s="94" t="s">
        <v>25</v>
      </c>
      <c r="BV5" s="7"/>
      <c r="BW5" s="7"/>
      <c r="BX5" s="7"/>
      <c r="BY5" s="7"/>
      <c r="BZ5" s="7"/>
      <c r="CA5" s="26"/>
      <c r="CB5" s="24"/>
      <c r="CC5" s="24"/>
      <c r="CD5" s="153"/>
      <c r="CE5" s="94" t="s">
        <v>25</v>
      </c>
      <c r="CF5" s="7"/>
      <c r="CG5" s="7"/>
      <c r="CH5" s="7"/>
      <c r="CI5" s="7"/>
      <c r="CJ5" s="7"/>
      <c r="CK5" s="26"/>
      <c r="CL5" s="24"/>
      <c r="CM5" s="24"/>
      <c r="CN5" s="153"/>
      <c r="CO5" s="94" t="s">
        <v>25</v>
      </c>
      <c r="CP5" s="7"/>
      <c r="CQ5" s="7"/>
      <c r="CR5" s="7"/>
      <c r="CS5" s="7"/>
      <c r="CT5" s="7"/>
      <c r="CU5" s="26"/>
      <c r="CV5" s="24"/>
      <c r="CW5" s="24"/>
      <c r="CX5" s="153"/>
      <c r="CY5" s="94" t="s">
        <v>25</v>
      </c>
      <c r="CZ5" s="7"/>
      <c r="DA5" s="7"/>
      <c r="DB5" s="7"/>
      <c r="DC5" s="7"/>
      <c r="DD5" s="7"/>
      <c r="DE5" s="26"/>
      <c r="DF5" s="24"/>
      <c r="DG5" s="24"/>
      <c r="DH5" s="153"/>
      <c r="DI5" s="94" t="s">
        <v>25</v>
      </c>
      <c r="DJ5" s="7"/>
      <c r="DK5" s="7"/>
      <c r="DL5" s="7"/>
      <c r="DM5" s="7"/>
      <c r="DN5" s="7"/>
      <c r="DO5" s="26"/>
      <c r="DP5" s="24"/>
      <c r="DQ5" s="24"/>
      <c r="DR5" s="153"/>
      <c r="DS5" s="94" t="s">
        <v>25</v>
      </c>
      <c r="DT5" s="7"/>
      <c r="DU5" s="7"/>
      <c r="DV5" s="7"/>
      <c r="DW5" s="7"/>
      <c r="DX5" s="7"/>
      <c r="DY5" s="26"/>
      <c r="DZ5" s="24"/>
      <c r="EA5" s="24"/>
      <c r="EB5" s="153"/>
      <c r="EC5" s="94" t="s">
        <v>25</v>
      </c>
      <c r="ED5" s="7"/>
      <c r="EE5" s="7"/>
      <c r="EF5" s="7"/>
      <c r="EG5" s="7"/>
      <c r="EH5" s="7"/>
      <c r="EI5" s="26"/>
      <c r="EJ5" s="24"/>
      <c r="EK5" s="24"/>
      <c r="EL5" s="153"/>
      <c r="EM5" s="94" t="s">
        <v>25</v>
      </c>
      <c r="EN5" s="7"/>
      <c r="EO5" s="7"/>
      <c r="EP5" s="7"/>
      <c r="EQ5" s="7"/>
      <c r="ER5" s="7"/>
      <c r="ES5" s="26"/>
      <c r="ET5" s="24"/>
      <c r="EU5" s="24"/>
      <c r="EV5" s="153"/>
      <c r="EW5" s="94" t="s">
        <v>25</v>
      </c>
      <c r="EX5" s="7"/>
      <c r="EY5" s="7"/>
      <c r="EZ5" s="7"/>
      <c r="FA5" s="7"/>
      <c r="FB5" s="7"/>
      <c r="FC5" s="26"/>
      <c r="FD5" s="24"/>
      <c r="FE5" s="24"/>
      <c r="FF5" s="153"/>
      <c r="FG5" s="94" t="s">
        <v>25</v>
      </c>
      <c r="FH5" s="7"/>
      <c r="FI5" s="7"/>
      <c r="FJ5" s="7"/>
      <c r="FK5" s="7"/>
      <c r="FL5" s="7"/>
      <c r="FM5" s="26"/>
      <c r="FN5" s="24"/>
      <c r="FO5" s="24"/>
      <c r="FP5" s="137"/>
      <c r="FQ5" s="94" t="s">
        <v>25</v>
      </c>
      <c r="FR5" s="7"/>
      <c r="FS5" s="7"/>
      <c r="FT5" s="7"/>
      <c r="FU5" s="7"/>
      <c r="FV5" s="7"/>
      <c r="FW5" s="26"/>
      <c r="FX5" s="24"/>
      <c r="FY5" s="24"/>
      <c r="FZ5" s="137"/>
      <c r="GA5" s="94" t="s">
        <v>25</v>
      </c>
      <c r="GB5" s="7"/>
      <c r="GC5" s="7"/>
      <c r="GD5" s="7"/>
      <c r="GE5" s="7"/>
      <c r="GF5" s="7"/>
      <c r="GG5" s="26"/>
      <c r="GH5" s="24"/>
      <c r="GI5" s="24"/>
      <c r="GJ5" s="153"/>
      <c r="GK5" s="94" t="s">
        <v>25</v>
      </c>
      <c r="GL5" s="7"/>
      <c r="GM5" s="7"/>
      <c r="GN5" s="7"/>
      <c r="GO5" s="7"/>
      <c r="GP5" s="7"/>
      <c r="GQ5" s="26"/>
      <c r="GR5" s="24"/>
      <c r="GS5" s="24"/>
      <c r="GT5" s="137"/>
      <c r="GU5" s="94" t="s">
        <v>25</v>
      </c>
      <c r="GV5" s="7"/>
      <c r="GW5" s="7"/>
      <c r="GX5" s="7"/>
      <c r="GY5" s="7"/>
      <c r="GZ5" s="7"/>
      <c r="HA5" s="26"/>
      <c r="HB5" s="24"/>
      <c r="HC5" s="24"/>
      <c r="HD5" s="137"/>
      <c r="HE5" s="94" t="s">
        <v>25</v>
      </c>
      <c r="HF5" s="7"/>
      <c r="HG5" s="7"/>
      <c r="HH5" s="7"/>
      <c r="HI5" s="7"/>
      <c r="HJ5" s="7"/>
      <c r="HK5" s="26"/>
      <c r="HL5" s="24"/>
      <c r="HM5" s="24"/>
      <c r="HN5" s="149"/>
      <c r="HX5" s="149"/>
      <c r="IH5" s="149"/>
      <c r="IR5" s="149"/>
    </row>
    <row xmlns:x14ac="http://schemas.microsoft.com/office/spreadsheetml/2009/9/ac" r="6" s="4" customFormat="true" x14ac:dyDescent="0.25">
      <c r="A6" s="449" t="str">
        <f ca="true">IF(ISBLANK('Data Summary'!A8),"",'Data Summary'!A8)</f>
        <v>PAK_2011_EMIS</v>
      </c>
      <c r="B6" s="153"/>
      <c r="C6" s="95" t="s">
        <v>26</v>
      </c>
      <c r="D6" s="19"/>
      <c r="E6" s="7"/>
      <c r="F6" s="7"/>
      <c r="G6" s="7"/>
      <c r="H6" s="7"/>
      <c r="I6" s="26"/>
      <c r="J6" s="24"/>
      <c r="K6" s="24"/>
      <c r="L6" s="153"/>
      <c r="M6" s="95" t="s">
        <v>26</v>
      </c>
      <c r="N6" s="19"/>
      <c r="O6" s="7"/>
      <c r="P6" s="7"/>
      <c r="Q6" s="7"/>
      <c r="R6" s="7"/>
      <c r="S6" s="26"/>
      <c r="T6" s="24"/>
      <c r="U6" s="24"/>
      <c r="V6" s="153"/>
      <c r="W6" s="95" t="s">
        <v>26</v>
      </c>
      <c r="X6" s="19"/>
      <c r="Y6" s="7"/>
      <c r="Z6" s="7"/>
      <c r="AA6" s="7"/>
      <c r="AB6" s="7"/>
      <c r="AC6" s="26"/>
      <c r="AD6" s="24"/>
      <c r="AE6" s="24"/>
      <c r="AF6" s="153"/>
      <c r="AG6" s="95" t="s">
        <v>26</v>
      </c>
      <c r="AH6" s="19"/>
      <c r="AI6" s="7"/>
      <c r="AJ6" s="7"/>
      <c r="AK6" s="7"/>
      <c r="AL6" s="7"/>
      <c r="AM6" s="26"/>
      <c r="AN6" s="24"/>
      <c r="AO6" s="24"/>
      <c r="AP6" s="153"/>
      <c r="AQ6" s="95" t="s">
        <v>26</v>
      </c>
      <c r="AR6" s="19"/>
      <c r="AS6" s="7"/>
      <c r="AT6" s="7"/>
      <c r="AU6" s="7"/>
      <c r="AV6" s="7"/>
      <c r="AW6" s="26"/>
      <c r="AX6" s="24"/>
      <c r="AY6" s="24"/>
      <c r="AZ6" s="153"/>
      <c r="BA6" s="95" t="s">
        <v>26</v>
      </c>
      <c r="BB6" s="19"/>
      <c r="BC6" s="7"/>
      <c r="BD6" s="7"/>
      <c r="BE6" s="7"/>
      <c r="BF6" s="7"/>
      <c r="BG6" s="26"/>
      <c r="BH6" s="24"/>
      <c r="BI6" s="24"/>
      <c r="BJ6" s="153"/>
      <c r="BK6" s="95" t="s">
        <v>26</v>
      </c>
      <c r="BL6" s="19"/>
      <c r="BM6" s="7"/>
      <c r="BN6" s="7"/>
      <c r="BO6" s="7"/>
      <c r="BP6" s="7"/>
      <c r="BQ6" s="26"/>
      <c r="BR6" s="24"/>
      <c r="BS6" s="24"/>
      <c r="BT6" s="153"/>
      <c r="BU6" s="95" t="s">
        <v>26</v>
      </c>
      <c r="BV6" s="19"/>
      <c r="BW6" s="7"/>
      <c r="BX6" s="7"/>
      <c r="BY6" s="7"/>
      <c r="BZ6" s="7"/>
      <c r="CA6" s="26"/>
      <c r="CB6" s="24"/>
      <c r="CC6" s="24"/>
      <c r="CD6" s="153"/>
      <c r="CE6" s="95" t="s">
        <v>26</v>
      </c>
      <c r="CF6" s="19"/>
      <c r="CG6" s="7"/>
      <c r="CH6" s="7"/>
      <c r="CI6" s="7"/>
      <c r="CJ6" s="7"/>
      <c r="CK6" s="26"/>
      <c r="CL6" s="24"/>
      <c r="CM6" s="24"/>
      <c r="CN6" s="153"/>
      <c r="CO6" s="95" t="s">
        <v>26</v>
      </c>
      <c r="CP6" s="19"/>
      <c r="CQ6" s="7"/>
      <c r="CR6" s="7"/>
      <c r="CS6" s="7"/>
      <c r="CT6" s="7"/>
      <c r="CU6" s="26"/>
      <c r="CV6" s="24"/>
      <c r="CW6" s="24"/>
      <c r="CX6" s="153"/>
      <c r="CY6" s="95" t="s">
        <v>26</v>
      </c>
      <c r="CZ6" s="19"/>
      <c r="DA6" s="7"/>
      <c r="DB6" s="7"/>
      <c r="DC6" s="7"/>
      <c r="DD6" s="7"/>
      <c r="DE6" s="26"/>
      <c r="DF6" s="24"/>
      <c r="DG6" s="24"/>
      <c r="DH6" s="153"/>
      <c r="DI6" s="95" t="s">
        <v>26</v>
      </c>
      <c r="DJ6" s="19"/>
      <c r="DK6" s="7"/>
      <c r="DL6" s="7"/>
      <c r="DM6" s="7"/>
      <c r="DN6" s="7"/>
      <c r="DO6" s="26"/>
      <c r="DP6" s="24"/>
      <c r="DQ6" s="24"/>
      <c r="DR6" s="153"/>
      <c r="DS6" s="95" t="s">
        <v>26</v>
      </c>
      <c r="DT6" s="19"/>
      <c r="DU6" s="7"/>
      <c r="DV6" s="7"/>
      <c r="DW6" s="7"/>
      <c r="DX6" s="7"/>
      <c r="DY6" s="26"/>
      <c r="DZ6" s="24"/>
      <c r="EA6" s="24"/>
      <c r="EB6" s="153"/>
      <c r="EC6" s="95" t="s">
        <v>26</v>
      </c>
      <c r="ED6" s="19"/>
      <c r="EE6" s="7"/>
      <c r="EF6" s="7"/>
      <c r="EG6" s="7"/>
      <c r="EH6" s="7"/>
      <c r="EI6" s="26"/>
      <c r="EJ6" s="24"/>
      <c r="EK6" s="24"/>
      <c r="EL6" s="153"/>
      <c r="EM6" s="95" t="s">
        <v>26</v>
      </c>
      <c r="EN6" s="19"/>
      <c r="EO6" s="7"/>
      <c r="EP6" s="7"/>
      <c r="EQ6" s="7"/>
      <c r="ER6" s="7"/>
      <c r="ES6" s="26"/>
      <c r="ET6" s="24"/>
      <c r="EU6" s="24"/>
      <c r="EV6" s="153"/>
      <c r="EW6" s="95" t="s">
        <v>26</v>
      </c>
      <c r="EX6" s="19"/>
      <c r="EY6" s="7"/>
      <c r="EZ6" s="7"/>
      <c r="FA6" s="7"/>
      <c r="FB6" s="7"/>
      <c r="FC6" s="26"/>
      <c r="FD6" s="24"/>
      <c r="FE6" s="24"/>
      <c r="FF6" s="153"/>
      <c r="FG6" s="95" t="s">
        <v>26</v>
      </c>
      <c r="FH6" s="19"/>
      <c r="FI6" s="7"/>
      <c r="FJ6" s="7"/>
      <c r="FK6" s="7"/>
      <c r="FL6" s="7"/>
      <c r="FM6" s="26"/>
      <c r="FN6" s="24"/>
      <c r="FO6" s="24"/>
      <c r="FP6" s="137"/>
      <c r="FQ6" s="95" t="s">
        <v>26</v>
      </c>
      <c r="FR6" s="19"/>
      <c r="FS6" s="7"/>
      <c r="FT6" s="7"/>
      <c r="FU6" s="7"/>
      <c r="FV6" s="7"/>
      <c r="FW6" s="26"/>
      <c r="FX6" s="24"/>
      <c r="FY6" s="24"/>
      <c r="FZ6" s="137"/>
      <c r="GA6" s="95" t="s">
        <v>26</v>
      </c>
      <c r="GB6" s="19"/>
      <c r="GC6" s="7"/>
      <c r="GD6" s="7"/>
      <c r="GE6" s="7"/>
      <c r="GF6" s="7"/>
      <c r="GG6" s="26"/>
      <c r="GH6" s="24"/>
      <c r="GI6" s="24"/>
      <c r="GJ6" s="153"/>
      <c r="GK6" s="95" t="s">
        <v>26</v>
      </c>
      <c r="GL6" s="19"/>
      <c r="GM6" s="7"/>
      <c r="GN6" s="7"/>
      <c r="GO6" s="7"/>
      <c r="GP6" s="7"/>
      <c r="GQ6" s="26"/>
      <c r="GR6" s="24"/>
      <c r="GS6" s="24"/>
      <c r="GT6" s="137"/>
      <c r="GU6" s="95" t="s">
        <v>26</v>
      </c>
      <c r="GV6" s="19"/>
      <c r="GW6" s="7"/>
      <c r="GX6" s="7"/>
      <c r="GY6" s="7"/>
      <c r="GZ6" s="7"/>
      <c r="HA6" s="26"/>
      <c r="HB6" s="24"/>
      <c r="HC6" s="24"/>
      <c r="HD6" s="137"/>
      <c r="HE6" s="95" t="s">
        <v>26</v>
      </c>
      <c r="HF6" s="19"/>
      <c r="HG6" s="7"/>
      <c r="HH6" s="7"/>
      <c r="HI6" s="7"/>
      <c r="HJ6" s="7"/>
      <c r="HK6" s="26"/>
      <c r="HL6" s="24"/>
      <c r="HM6" s="24"/>
      <c r="HN6" s="149"/>
      <c r="HX6" s="149"/>
      <c r="IH6" s="149"/>
      <c r="IR6" s="149"/>
    </row>
    <row xmlns:x14ac="http://schemas.microsoft.com/office/spreadsheetml/2009/9/ac" r="7" s="4" customFormat="true" x14ac:dyDescent="0.25">
      <c r="A7" s="449" t="str">
        <f ca="true">IF(ISBLANK('Data Summary'!A9),"",'Data Summary'!A9)</f>
        <v>PAK_2012_EMIS</v>
      </c>
      <c r="B7" s="153"/>
      <c r="C7" s="95" t="s">
        <v>126</v>
      </c>
      <c r="D7" s="7"/>
      <c r="E7" s="7"/>
      <c r="F7" s="7"/>
      <c r="G7" s="7"/>
      <c r="H7" s="7"/>
      <c r="I7" s="26"/>
      <c r="J7" s="24"/>
      <c r="K7" s="24"/>
      <c r="L7" s="153"/>
      <c r="M7" s="95" t="s">
        <v>126</v>
      </c>
      <c r="N7" s="7"/>
      <c r="O7" s="7"/>
      <c r="P7" s="7"/>
      <c r="Q7" s="7"/>
      <c r="R7" s="7"/>
      <c r="S7" s="26"/>
      <c r="T7" s="24"/>
      <c r="U7" s="24"/>
      <c r="V7" s="153"/>
      <c r="W7" s="95" t="s">
        <v>126</v>
      </c>
      <c r="X7" s="7"/>
      <c r="Y7" s="7"/>
      <c r="Z7" s="7"/>
      <c r="AA7" s="7"/>
      <c r="AB7" s="7"/>
      <c r="AC7" s="26"/>
      <c r="AD7" s="24"/>
      <c r="AE7" s="24"/>
      <c r="AF7" s="153"/>
      <c r="AG7" s="95" t="s">
        <v>126</v>
      </c>
      <c r="AH7" s="7"/>
      <c r="AI7" s="7"/>
      <c r="AJ7" s="7"/>
      <c r="AK7" s="7"/>
      <c r="AL7" s="7"/>
      <c r="AM7" s="26"/>
      <c r="AN7" s="24"/>
      <c r="AO7" s="24"/>
      <c r="AP7" s="153"/>
      <c r="AQ7" s="95" t="s">
        <v>126</v>
      </c>
      <c r="AR7" s="7"/>
      <c r="AS7" s="7"/>
      <c r="AT7" s="7"/>
      <c r="AU7" s="7"/>
      <c r="AV7" s="7"/>
      <c r="AW7" s="26"/>
      <c r="AX7" s="24"/>
      <c r="AY7" s="24"/>
      <c r="AZ7" s="153"/>
      <c r="BA7" s="95" t="s">
        <v>126</v>
      </c>
      <c r="BB7" s="7"/>
      <c r="BC7" s="7"/>
      <c r="BD7" s="7"/>
      <c r="BE7" s="7"/>
      <c r="BF7" s="7"/>
      <c r="BG7" s="26"/>
      <c r="BH7" s="24"/>
      <c r="BI7" s="24"/>
      <c r="BJ7" s="153"/>
      <c r="BK7" s="95" t="s">
        <v>126</v>
      </c>
      <c r="BL7" s="7"/>
      <c r="BM7" s="7"/>
      <c r="BN7" s="7"/>
      <c r="BO7" s="7"/>
      <c r="BP7" s="7"/>
      <c r="BQ7" s="26"/>
      <c r="BR7" s="24"/>
      <c r="BS7" s="24"/>
      <c r="BT7" s="153"/>
      <c r="BU7" s="95" t="s">
        <v>126</v>
      </c>
      <c r="BV7" s="7"/>
      <c r="BW7" s="7"/>
      <c r="BX7" s="7"/>
      <c r="BY7" s="7"/>
      <c r="BZ7" s="7"/>
      <c r="CA7" s="26"/>
      <c r="CB7" s="24"/>
      <c r="CC7" s="24"/>
      <c r="CD7" s="153"/>
      <c r="CE7" s="95" t="s">
        <v>126</v>
      </c>
      <c r="CF7" s="7"/>
      <c r="CG7" s="7"/>
      <c r="CH7" s="7"/>
      <c r="CI7" s="7"/>
      <c r="CJ7" s="7"/>
      <c r="CK7" s="26"/>
      <c r="CL7" s="24"/>
      <c r="CM7" s="24"/>
      <c r="CN7" s="153"/>
      <c r="CO7" s="95" t="s">
        <v>126</v>
      </c>
      <c r="CP7" s="7"/>
      <c r="CQ7" s="7"/>
      <c r="CR7" s="7"/>
      <c r="CS7" s="7"/>
      <c r="CT7" s="7"/>
      <c r="CU7" s="26"/>
      <c r="CV7" s="24"/>
      <c r="CW7" s="24"/>
      <c r="CX7" s="153"/>
      <c r="CY7" s="95" t="s">
        <v>126</v>
      </c>
      <c r="CZ7" s="7"/>
      <c r="DA7" s="7"/>
      <c r="DB7" s="7"/>
      <c r="DC7" s="7"/>
      <c r="DD7" s="7"/>
      <c r="DE7" s="26"/>
      <c r="DF7" s="24"/>
      <c r="DG7" s="24"/>
      <c r="DH7" s="153"/>
      <c r="DI7" s="95" t="s">
        <v>126</v>
      </c>
      <c r="DJ7" s="7"/>
      <c r="DK7" s="7"/>
      <c r="DL7" s="7"/>
      <c r="DM7" s="7"/>
      <c r="DN7" s="7"/>
      <c r="DO7" s="26"/>
      <c r="DP7" s="24"/>
      <c r="DQ7" s="24"/>
      <c r="DR7" s="153"/>
      <c r="DS7" s="95" t="s">
        <v>126</v>
      </c>
      <c r="DT7" s="7"/>
      <c r="DU7" s="7"/>
      <c r="DV7" s="7"/>
      <c r="DW7" s="7"/>
      <c r="DX7" s="7"/>
      <c r="DY7" s="26"/>
      <c r="DZ7" s="24"/>
      <c r="EA7" s="24"/>
      <c r="EB7" s="153"/>
      <c r="EC7" s="95" t="s">
        <v>126</v>
      </c>
      <c r="ED7" s="7"/>
      <c r="EE7" s="7"/>
      <c r="EF7" s="7"/>
      <c r="EG7" s="7"/>
      <c r="EH7" s="7"/>
      <c r="EI7" s="26"/>
      <c r="EJ7" s="24"/>
      <c r="EK7" s="24"/>
      <c r="EL7" s="153"/>
      <c r="EM7" s="95" t="s">
        <v>126</v>
      </c>
      <c r="EN7" s="7"/>
      <c r="EO7" s="7"/>
      <c r="EP7" s="7"/>
      <c r="EQ7" s="7"/>
      <c r="ER7" s="7"/>
      <c r="ES7" s="26"/>
      <c r="ET7" s="24"/>
      <c r="EU7" s="24"/>
      <c r="EV7" s="153"/>
      <c r="EW7" s="95" t="s">
        <v>126</v>
      </c>
      <c r="EX7" s="7"/>
      <c r="EY7" s="7"/>
      <c r="EZ7" s="7"/>
      <c r="FA7" s="7"/>
      <c r="FB7" s="7"/>
      <c r="FC7" s="26"/>
      <c r="FD7" s="24"/>
      <c r="FE7" s="24"/>
      <c r="FF7" s="153"/>
      <c r="FG7" s="95" t="s">
        <v>126</v>
      </c>
      <c r="FH7" s="7"/>
      <c r="FI7" s="7"/>
      <c r="FJ7" s="7"/>
      <c r="FK7" s="7"/>
      <c r="FL7" s="7"/>
      <c r="FM7" s="26"/>
      <c r="FN7" s="24"/>
      <c r="FO7" s="24"/>
      <c r="FP7" s="137" t="s">
        <v>315</v>
      </c>
      <c r="FQ7" s="95" t="s">
        <v>309</v>
      </c>
      <c r="FR7" s="7"/>
      <c r="FS7" s="7"/>
      <c r="FT7" s="7">
        <v>37.26514566514566</v>
      </c>
      <c r="FU7" s="7"/>
      <c r="FV7" s="7">
        <v>35.563525264394826</v>
      </c>
      <c r="FW7" s="26">
        <v>45.625559845559842</v>
      </c>
      <c r="FX7" s="24"/>
      <c r="FY7" s="24"/>
      <c r="FZ7" s="137"/>
      <c r="GA7" s="95" t="s">
        <v>309</v>
      </c>
      <c r="GB7" s="7"/>
      <c r="GC7" s="7"/>
      <c r="GD7" s="7"/>
      <c r="GE7" s="7"/>
      <c r="GF7" s="7"/>
      <c r="GG7" s="26"/>
      <c r="GH7" s="24"/>
      <c r="GI7" s="24"/>
      <c r="GJ7" s="153"/>
      <c r="GK7" s="95" t="s">
        <v>126</v>
      </c>
      <c r="GL7" s="7"/>
      <c r="GM7" s="7"/>
      <c r="GN7" s="7"/>
      <c r="GO7" s="7"/>
      <c r="GP7" s="7"/>
      <c r="GQ7" s="26"/>
      <c r="GR7" s="24"/>
      <c r="GS7" s="24"/>
      <c r="GT7" s="137" t="s">
        <v>315</v>
      </c>
      <c r="GU7" s="95" t="s">
        <v>309</v>
      </c>
      <c r="GV7" s="7"/>
      <c r="GW7" s="7">
        <v>94.802057613168728</v>
      </c>
      <c r="GX7" s="7"/>
      <c r="GY7" s="7"/>
      <c r="GZ7" s="7">
        <v>70.57672131147541</v>
      </c>
      <c r="HA7" s="26">
        <v>90.413934426229503</v>
      </c>
      <c r="HB7" s="24"/>
      <c r="HC7" s="24"/>
      <c r="HD7" s="137"/>
      <c r="HE7" s="95" t="s">
        <v>309</v>
      </c>
      <c r="HF7" s="7"/>
      <c r="HG7" s="7"/>
      <c r="HH7" s="7"/>
      <c r="HI7" s="7"/>
      <c r="HJ7" s="7"/>
      <c r="HK7" s="26"/>
      <c r="HL7" s="24"/>
      <c r="HM7" s="24"/>
      <c r="HN7" s="149"/>
      <c r="HX7" s="149"/>
      <c r="IH7" s="149"/>
      <c r="IR7" s="149"/>
    </row>
    <row xmlns:x14ac="http://schemas.microsoft.com/office/spreadsheetml/2009/9/ac" r="8" s="4" customFormat="true" x14ac:dyDescent="0.25">
      <c r="A8" s="449" t="str">
        <f ca="true">IF(ISBLANK('Data Summary'!A10),"",'Data Summary'!A10)</f>
        <v>PAK_2013_EMIS</v>
      </c>
      <c r="B8" s="153"/>
      <c r="C8" s="95" t="s">
        <v>127</v>
      </c>
      <c r="D8" s="19"/>
      <c r="E8" s="7"/>
      <c r="F8" s="7"/>
      <c r="G8" s="7"/>
      <c r="H8" s="7"/>
      <c r="I8" s="26"/>
      <c r="J8" s="24"/>
      <c r="K8" s="24"/>
      <c r="L8" s="153"/>
      <c r="M8" s="95" t="s">
        <v>127</v>
      </c>
      <c r="N8" s="19"/>
      <c r="O8" s="7"/>
      <c r="P8" s="7"/>
      <c r="Q8" s="7"/>
      <c r="R8" s="7"/>
      <c r="S8" s="26"/>
      <c r="T8" s="24"/>
      <c r="U8" s="24"/>
      <c r="V8" s="153"/>
      <c r="W8" s="95" t="s">
        <v>127</v>
      </c>
      <c r="X8" s="19"/>
      <c r="Y8" s="7"/>
      <c r="Z8" s="7"/>
      <c r="AA8" s="7"/>
      <c r="AB8" s="7"/>
      <c r="AC8" s="26"/>
      <c r="AD8" s="24"/>
      <c r="AE8" s="24"/>
      <c r="AF8" s="153"/>
      <c r="AG8" s="95" t="s">
        <v>127</v>
      </c>
      <c r="AH8" s="19"/>
      <c r="AI8" s="7"/>
      <c r="AJ8" s="7"/>
      <c r="AK8" s="7"/>
      <c r="AL8" s="7"/>
      <c r="AM8" s="26"/>
      <c r="AN8" s="24"/>
      <c r="AO8" s="24"/>
      <c r="AP8" s="153"/>
      <c r="AQ8" s="95" t="s">
        <v>127</v>
      </c>
      <c r="AR8" s="19"/>
      <c r="AS8" s="7"/>
      <c r="AT8" s="7"/>
      <c r="AU8" s="7"/>
      <c r="AV8" s="7"/>
      <c r="AW8" s="26"/>
      <c r="AX8" s="24"/>
      <c r="AY8" s="24"/>
      <c r="AZ8" s="153"/>
      <c r="BA8" s="95" t="s">
        <v>127</v>
      </c>
      <c r="BB8" s="19"/>
      <c r="BC8" s="7"/>
      <c r="BD8" s="7"/>
      <c r="BE8" s="7"/>
      <c r="BF8" s="7"/>
      <c r="BG8" s="26"/>
      <c r="BH8" s="24"/>
      <c r="BI8" s="24"/>
      <c r="BJ8" s="153"/>
      <c r="BK8" s="95" t="s">
        <v>127</v>
      </c>
      <c r="BL8" s="19"/>
      <c r="BM8" s="7"/>
      <c r="BN8" s="7"/>
      <c r="BO8" s="7"/>
      <c r="BP8" s="7"/>
      <c r="BQ8" s="26"/>
      <c r="BR8" s="24"/>
      <c r="BS8" s="24"/>
      <c r="BT8" s="153"/>
      <c r="BU8" s="95" t="s">
        <v>127</v>
      </c>
      <c r="BV8" s="19"/>
      <c r="BW8" s="7"/>
      <c r="BX8" s="7"/>
      <c r="BY8" s="7"/>
      <c r="BZ8" s="7"/>
      <c r="CA8" s="26"/>
      <c r="CB8" s="24"/>
      <c r="CC8" s="24"/>
      <c r="CD8" s="153"/>
      <c r="CE8" s="95" t="s">
        <v>127</v>
      </c>
      <c r="CF8" s="19"/>
      <c r="CG8" s="7"/>
      <c r="CH8" s="7"/>
      <c r="CI8" s="7"/>
      <c r="CJ8" s="7"/>
      <c r="CK8" s="26"/>
      <c r="CL8" s="24"/>
      <c r="CM8" s="24"/>
      <c r="CN8" s="153"/>
      <c r="CO8" s="95" t="s">
        <v>127</v>
      </c>
      <c r="CP8" s="19"/>
      <c r="CQ8" s="7"/>
      <c r="CR8" s="7"/>
      <c r="CS8" s="7"/>
      <c r="CT8" s="7"/>
      <c r="CU8" s="26"/>
      <c r="CV8" s="24"/>
      <c r="CW8" s="24"/>
      <c r="CX8" s="153"/>
      <c r="CY8" s="95" t="s">
        <v>127</v>
      </c>
      <c r="CZ8" s="19"/>
      <c r="DA8" s="7"/>
      <c r="DB8" s="7"/>
      <c r="DC8" s="7"/>
      <c r="DD8" s="7"/>
      <c r="DE8" s="26"/>
      <c r="DF8" s="24"/>
      <c r="DG8" s="24"/>
      <c r="DH8" s="153"/>
      <c r="DI8" s="95" t="s">
        <v>127</v>
      </c>
      <c r="DJ8" s="19"/>
      <c r="DK8" s="7"/>
      <c r="DL8" s="7"/>
      <c r="DM8" s="7"/>
      <c r="DN8" s="7"/>
      <c r="DO8" s="26"/>
      <c r="DP8" s="24"/>
      <c r="DQ8" s="24"/>
      <c r="DR8" s="153"/>
      <c r="DS8" s="95" t="s">
        <v>127</v>
      </c>
      <c r="DT8" s="19"/>
      <c r="DU8" s="7"/>
      <c r="DV8" s="7"/>
      <c r="DW8" s="7"/>
      <c r="DX8" s="7"/>
      <c r="DY8" s="26"/>
      <c r="DZ8" s="24"/>
      <c r="EA8" s="24"/>
      <c r="EB8" s="153"/>
      <c r="EC8" s="95" t="s">
        <v>127</v>
      </c>
      <c r="ED8" s="19"/>
      <c r="EE8" s="7"/>
      <c r="EF8" s="7"/>
      <c r="EG8" s="7"/>
      <c r="EH8" s="7"/>
      <c r="EI8" s="26"/>
      <c r="EJ8" s="24"/>
      <c r="EK8" s="24"/>
      <c r="EL8" s="153"/>
      <c r="EM8" s="95" t="s">
        <v>127</v>
      </c>
      <c r="EN8" s="19"/>
      <c r="EO8" s="7"/>
      <c r="EP8" s="7"/>
      <c r="EQ8" s="7"/>
      <c r="ER8" s="7"/>
      <c r="ES8" s="26"/>
      <c r="ET8" s="24"/>
      <c r="EU8" s="24"/>
      <c r="EV8" s="153"/>
      <c r="EW8" s="95" t="s">
        <v>127</v>
      </c>
      <c r="EX8" s="19"/>
      <c r="EY8" s="7"/>
      <c r="EZ8" s="7"/>
      <c r="FA8" s="7"/>
      <c r="FB8" s="7"/>
      <c r="FC8" s="26"/>
      <c r="FD8" s="24"/>
      <c r="FE8" s="24"/>
      <c r="FF8" s="153"/>
      <c r="FG8" s="95" t="s">
        <v>127</v>
      </c>
      <c r="FH8" s="19"/>
      <c r="FI8" s="7"/>
      <c r="FJ8" s="7"/>
      <c r="FK8" s="7"/>
      <c r="FL8" s="7"/>
      <c r="FM8" s="26"/>
      <c r="FN8" s="24"/>
      <c r="FO8" s="24"/>
      <c r="FP8" s="137" t="s">
        <v>316</v>
      </c>
      <c r="FQ8" s="95" t="s">
        <v>310</v>
      </c>
      <c r="FR8" s="7"/>
      <c r="FS8" s="7"/>
      <c r="FT8" s="7">
        <v>27.949842049842051</v>
      </c>
      <c r="FU8" s="7"/>
      <c r="FV8" s="7">
        <v>25.11621621621622</v>
      </c>
      <c r="FW8" s="26">
        <v>36.864324324324322</v>
      </c>
      <c r="FX8" s="24"/>
      <c r="FY8" s="24"/>
      <c r="FZ8" s="137"/>
      <c r="GA8" s="95" t="s">
        <v>310</v>
      </c>
      <c r="GB8" s="7"/>
      <c r="GC8" s="7"/>
      <c r="GD8" s="7"/>
      <c r="GE8" s="7"/>
      <c r="GF8" s="7"/>
      <c r="GG8" s="26"/>
      <c r="GH8" s="24"/>
      <c r="GI8" s="24"/>
      <c r="GJ8" s="153"/>
      <c r="GK8" s="95" t="s">
        <v>127</v>
      </c>
      <c r="GL8" s="19"/>
      <c r="GM8" s="7"/>
      <c r="GN8" s="7"/>
      <c r="GO8" s="7"/>
      <c r="GP8" s="7"/>
      <c r="GQ8" s="26"/>
      <c r="GR8" s="24"/>
      <c r="GS8" s="24"/>
      <c r="GT8" s="137" t="s">
        <v>316</v>
      </c>
      <c r="GU8" s="95" t="s">
        <v>310</v>
      </c>
      <c r="GV8" s="7"/>
      <c r="GW8" s="7">
        <v>68.084197530864202</v>
      </c>
      <c r="GX8" s="7"/>
      <c r="GY8" s="7"/>
      <c r="GZ8" s="7">
        <v>64.084480874316938</v>
      </c>
      <c r="HA8" s="26">
        <v>82.420491803278694</v>
      </c>
      <c r="HB8" s="24"/>
      <c r="HC8" s="24"/>
      <c r="HD8" s="137"/>
      <c r="HE8" s="95" t="s">
        <v>310</v>
      </c>
      <c r="HF8" s="7"/>
      <c r="HG8" s="7"/>
      <c r="HH8" s="7"/>
      <c r="HI8" s="7"/>
      <c r="HJ8" s="7"/>
      <c r="HK8" s="26"/>
      <c r="HL8" s="24"/>
      <c r="HM8" s="24"/>
      <c r="HN8" s="149"/>
      <c r="HX8" s="149"/>
      <c r="IH8" s="149"/>
      <c r="IR8" s="149"/>
    </row>
    <row xmlns:x14ac="http://schemas.microsoft.com/office/spreadsheetml/2009/9/ac" r="9" s="4" customFormat="true" x14ac:dyDescent="0.25">
      <c r="A9" s="449" t="str">
        <f ca="true">IF(ISBLANK('Data Summary'!A11),"",'Data Summary'!A11)</f>
        <v>PAK_2013_ASER</v>
      </c>
      <c r="B9" s="153"/>
      <c r="C9" s="95" t="s">
        <v>170</v>
      </c>
      <c r="D9" s="19"/>
      <c r="E9" s="7"/>
      <c r="F9" s="7"/>
      <c r="G9" s="7"/>
      <c r="H9" s="7"/>
      <c r="I9" s="26"/>
      <c r="J9" s="24"/>
      <c r="K9" s="24"/>
      <c r="L9" s="153"/>
      <c r="M9" s="95" t="s">
        <v>170</v>
      </c>
      <c r="N9" s="19"/>
      <c r="O9" s="7"/>
      <c r="P9" s="7"/>
      <c r="Q9" s="7"/>
      <c r="R9" s="7"/>
      <c r="S9" s="26"/>
      <c r="T9" s="24"/>
      <c r="U9" s="24"/>
      <c r="V9" s="153"/>
      <c r="W9" s="95" t="s">
        <v>170</v>
      </c>
      <c r="X9" s="19"/>
      <c r="Y9" s="7"/>
      <c r="Z9" s="7"/>
      <c r="AA9" s="7"/>
      <c r="AB9" s="7"/>
      <c r="AC9" s="26"/>
      <c r="AD9" s="24"/>
      <c r="AE9" s="24"/>
      <c r="AF9" s="153"/>
      <c r="AG9" s="95" t="s">
        <v>170</v>
      </c>
      <c r="AH9" s="19"/>
      <c r="AI9" s="7"/>
      <c r="AJ9" s="7"/>
      <c r="AK9" s="7"/>
      <c r="AL9" s="7"/>
      <c r="AM9" s="26"/>
      <c r="AN9" s="24"/>
      <c r="AO9" s="24"/>
      <c r="AP9" s="153"/>
      <c r="AQ9" s="95" t="s">
        <v>170</v>
      </c>
      <c r="AR9" s="19"/>
      <c r="AS9" s="7"/>
      <c r="AT9" s="7"/>
      <c r="AU9" s="7"/>
      <c r="AV9" s="7"/>
      <c r="AW9" s="26"/>
      <c r="AX9" s="24"/>
      <c r="AY9" s="24"/>
      <c r="AZ9" s="153"/>
      <c r="BA9" s="95" t="s">
        <v>170</v>
      </c>
      <c r="BB9" s="19"/>
      <c r="BC9" s="7"/>
      <c r="BD9" s="7"/>
      <c r="BE9" s="7"/>
      <c r="BF9" s="7"/>
      <c r="BG9" s="26"/>
      <c r="BH9" s="24"/>
      <c r="BI9" s="24"/>
      <c r="BJ9" s="153"/>
      <c r="BK9" s="95" t="s">
        <v>170</v>
      </c>
      <c r="BL9" s="19"/>
      <c r="BM9" s="7"/>
      <c r="BN9" s="7"/>
      <c r="BO9" s="7"/>
      <c r="BP9" s="7"/>
      <c r="BQ9" s="26"/>
      <c r="BR9" s="24"/>
      <c r="BS9" s="24"/>
      <c r="BT9" s="153"/>
      <c r="BU9" s="95" t="s">
        <v>170</v>
      </c>
      <c r="BV9" s="19"/>
      <c r="BW9" s="7"/>
      <c r="BX9" s="7"/>
      <c r="BY9" s="7"/>
      <c r="BZ9" s="7"/>
      <c r="CA9" s="26"/>
      <c r="CB9" s="24"/>
      <c r="CC9" s="24"/>
      <c r="CD9" s="153"/>
      <c r="CE9" s="95" t="s">
        <v>170</v>
      </c>
      <c r="CF9" s="19"/>
      <c r="CG9" s="7"/>
      <c r="CH9" s="7"/>
      <c r="CI9" s="7"/>
      <c r="CJ9" s="7"/>
      <c r="CK9" s="26"/>
      <c r="CL9" s="24"/>
      <c r="CM9" s="24"/>
      <c r="CN9" s="153"/>
      <c r="CO9" s="95" t="s">
        <v>170</v>
      </c>
      <c r="CP9" s="19"/>
      <c r="CQ9" s="7"/>
      <c r="CR9" s="7"/>
      <c r="CS9" s="7"/>
      <c r="CT9" s="7"/>
      <c r="CU9" s="26"/>
      <c r="CV9" s="24"/>
      <c r="CW9" s="24"/>
      <c r="CX9" s="153"/>
      <c r="CY9" s="95" t="s">
        <v>170</v>
      </c>
      <c r="CZ9" s="19"/>
      <c r="DA9" s="7"/>
      <c r="DB9" s="7"/>
      <c r="DC9" s="7"/>
      <c r="DD9" s="7"/>
      <c r="DE9" s="26"/>
      <c r="DF9" s="24"/>
      <c r="DG9" s="24"/>
      <c r="DH9" s="153"/>
      <c r="DI9" s="95" t="s">
        <v>170</v>
      </c>
      <c r="DJ9" s="19"/>
      <c r="DK9" s="7"/>
      <c r="DL9" s="7"/>
      <c r="DM9" s="7"/>
      <c r="DN9" s="7"/>
      <c r="DO9" s="26"/>
      <c r="DP9" s="24"/>
      <c r="DQ9" s="24"/>
      <c r="DR9" s="153"/>
      <c r="DS9" s="95" t="s">
        <v>170</v>
      </c>
      <c r="DT9" s="19"/>
      <c r="DU9" s="7"/>
      <c r="DV9" s="7"/>
      <c r="DW9" s="7"/>
      <c r="DX9" s="7"/>
      <c r="DY9" s="26"/>
      <c r="DZ9" s="24"/>
      <c r="EA9" s="24"/>
      <c r="EB9" s="153"/>
      <c r="EC9" s="95" t="s">
        <v>170</v>
      </c>
      <c r="ED9" s="19"/>
      <c r="EE9" s="7"/>
      <c r="EF9" s="7"/>
      <c r="EG9" s="7"/>
      <c r="EH9" s="7"/>
      <c r="EI9" s="26"/>
      <c r="EJ9" s="24"/>
      <c r="EK9" s="24"/>
      <c r="EL9" s="153"/>
      <c r="EM9" s="95" t="s">
        <v>170</v>
      </c>
      <c r="EN9" s="19"/>
      <c r="EO9" s="7"/>
      <c r="EP9" s="7"/>
      <c r="EQ9" s="7"/>
      <c r="ER9" s="7"/>
      <c r="ES9" s="26"/>
      <c r="ET9" s="24"/>
      <c r="EU9" s="24"/>
      <c r="EV9" s="153"/>
      <c r="EW9" s="95" t="s">
        <v>170</v>
      </c>
      <c r="EX9" s="19"/>
      <c r="EY9" s="7"/>
      <c r="EZ9" s="7"/>
      <c r="FA9" s="7"/>
      <c r="FB9" s="7"/>
      <c r="FC9" s="26"/>
      <c r="FD9" s="24"/>
      <c r="FE9" s="24"/>
      <c r="FF9" s="153"/>
      <c r="FG9" s="95" t="s">
        <v>170</v>
      </c>
      <c r="FH9" s="19"/>
      <c r="FI9" s="7"/>
      <c r="FJ9" s="7"/>
      <c r="FK9" s="7"/>
      <c r="FL9" s="7"/>
      <c r="FM9" s="26"/>
      <c r="FN9" s="24"/>
      <c r="FO9" s="24"/>
      <c r="FP9" s="137" t="s">
        <v>322</v>
      </c>
      <c r="FQ9" s="95" t="s">
        <v>170</v>
      </c>
      <c r="FR9" s="19"/>
      <c r="FS9" s="7"/>
      <c r="FT9" s="7">
        <f>FT7*FT8/100</f>
        <v>10.415549353051775</v>
      </c>
      <c r="FU9" s="7"/>
      <c r="FV9" s="7">
        <f>FV7*FV8/100</f>
        <v>8.9322118995140851</v>
      </c>
      <c r="FW9" s="26">
        <f>FW7*FW8/100</f>
        <v>16.819554356255868</v>
      </c>
      <c r="FX9" s="24"/>
      <c r="FY9" s="24"/>
      <c r="FZ9" s="137"/>
      <c r="GA9" s="95" t="s">
        <v>170</v>
      </c>
      <c r="GB9" s="19"/>
      <c r="GC9" s="7"/>
      <c r="GD9" s="7"/>
      <c r="GE9" s="7"/>
      <c r="GF9" s="7"/>
      <c r="GG9" s="26"/>
      <c r="GH9" s="24"/>
      <c r="GI9" s="24"/>
      <c r="GJ9" s="153"/>
      <c r="GK9" s="95" t="s">
        <v>170</v>
      </c>
      <c r="GL9" s="19"/>
      <c r="GM9" s="7"/>
      <c r="GN9" s="7"/>
      <c r="GO9" s="7"/>
      <c r="GP9" s="7"/>
      <c r="GQ9" s="26"/>
      <c r="GR9" s="24"/>
      <c r="GS9" s="24"/>
      <c r="GT9" s="137" t="s">
        <v>322</v>
      </c>
      <c r="GU9" s="95" t="s">
        <v>170</v>
      </c>
      <c r="GV9" s="19"/>
      <c r="GW9" s="7">
        <f>GW7*GW8/100</f>
        <v>64.545220168673481</v>
      </c>
      <c r="GX9" s="7"/>
      <c r="GY9" s="7"/>
      <c r="GZ9" s="7">
        <f>GZ7*GZ8/100</f>
        <v>45.228725470572428</v>
      </c>
      <c r="HA9" s="26">
        <f>HA7*HA8/100</f>
        <v>74.519609412792263</v>
      </c>
      <c r="HB9" s="24"/>
      <c r="HC9" s="24"/>
      <c r="HD9" s="137"/>
      <c r="HE9" s="95" t="s">
        <v>170</v>
      </c>
      <c r="HF9" s="19"/>
      <c r="HG9" s="7"/>
      <c r="HH9" s="7"/>
      <c r="HI9" s="7"/>
      <c r="HJ9" s="7"/>
      <c r="HK9" s="26"/>
      <c r="HL9" s="24"/>
      <c r="HM9" s="24"/>
      <c r="HN9" s="149"/>
      <c r="HX9" s="149"/>
      <c r="IH9" s="149"/>
      <c r="IR9" s="149"/>
    </row>
    <row xmlns:x14ac="http://schemas.microsoft.com/office/spreadsheetml/2009/9/ac" r="10" s="2" customFormat="true" ht="86.45" customHeight="true" x14ac:dyDescent="0.25">
      <c r="A10" s="449" t="str">
        <f ca="true">IF(ISBLANK('Data Summary'!A12),"",'Data Summary'!A12)</f>
        <v>PAK_2014_EMIS</v>
      </c>
      <c r="B10" s="140" t="s">
        <v>12</v>
      </c>
      <c r="C10" s="666" t="s">
        <v>151</v>
      </c>
      <c r="D10" s="664"/>
      <c r="E10" s="664"/>
      <c r="F10" s="664"/>
      <c r="G10" s="664"/>
      <c r="H10" s="664"/>
      <c r="I10" s="665"/>
      <c r="J10" s="11"/>
      <c r="K10" s="11"/>
      <c r="L10" s="140" t="s">
        <v>12</v>
      </c>
      <c r="M10" s="666" t="s">
        <v>151</v>
      </c>
      <c r="N10" s="664"/>
      <c r="O10" s="664"/>
      <c r="P10" s="664"/>
      <c r="Q10" s="664"/>
      <c r="R10" s="664"/>
      <c r="S10" s="665"/>
      <c r="T10" s="11"/>
      <c r="U10" s="11"/>
      <c r="V10" s="140" t="s">
        <v>12</v>
      </c>
      <c r="W10" s="666" t="s">
        <v>151</v>
      </c>
      <c r="X10" s="664"/>
      <c r="Y10" s="664"/>
      <c r="Z10" s="664"/>
      <c r="AA10" s="664"/>
      <c r="AB10" s="664"/>
      <c r="AC10" s="665"/>
      <c r="AD10" s="11"/>
      <c r="AE10" s="11"/>
      <c r="AF10" s="140" t="s">
        <v>12</v>
      </c>
      <c r="AG10" s="666" t="s">
        <v>151</v>
      </c>
      <c r="AH10" s="664"/>
      <c r="AI10" s="664"/>
      <c r="AJ10" s="664"/>
      <c r="AK10" s="664"/>
      <c r="AL10" s="664"/>
      <c r="AM10" s="665"/>
      <c r="AN10" s="11"/>
      <c r="AO10" s="11"/>
      <c r="AP10" s="140" t="s">
        <v>12</v>
      </c>
      <c r="AQ10" s="666" t="s">
        <v>151</v>
      </c>
      <c r="AR10" s="664"/>
      <c r="AS10" s="664"/>
      <c r="AT10" s="664"/>
      <c r="AU10" s="664"/>
      <c r="AV10" s="664"/>
      <c r="AW10" s="665"/>
      <c r="AX10" s="11"/>
      <c r="AY10" s="11"/>
      <c r="AZ10" s="140" t="s">
        <v>12</v>
      </c>
      <c r="BA10" s="654" t="s">
        <v>151</v>
      </c>
      <c r="BB10" s="655"/>
      <c r="BC10" s="655"/>
      <c r="BD10" s="655"/>
      <c r="BE10" s="655"/>
      <c r="BF10" s="655"/>
      <c r="BG10" s="656"/>
      <c r="BH10" s="11"/>
      <c r="BI10" s="11"/>
      <c r="BJ10" s="140" t="s">
        <v>12</v>
      </c>
      <c r="BK10" s="666" t="s">
        <v>151</v>
      </c>
      <c r="BL10" s="664"/>
      <c r="BM10" s="664"/>
      <c r="BN10" s="664"/>
      <c r="BO10" s="664"/>
      <c r="BP10" s="664"/>
      <c r="BQ10" s="665"/>
      <c r="BR10" s="11"/>
      <c r="BS10" s="11"/>
      <c r="BT10" s="140" t="s">
        <v>12</v>
      </c>
      <c r="BU10" s="666" t="s">
        <v>151</v>
      </c>
      <c r="BV10" s="664"/>
      <c r="BW10" s="664"/>
      <c r="BX10" s="664"/>
      <c r="BY10" s="664"/>
      <c r="BZ10" s="664"/>
      <c r="CA10" s="665"/>
      <c r="CB10" s="11"/>
      <c r="CC10" s="11"/>
      <c r="CD10" s="140" t="s">
        <v>12</v>
      </c>
      <c r="CE10" s="666" t="s">
        <v>151</v>
      </c>
      <c r="CF10" s="664"/>
      <c r="CG10" s="664"/>
      <c r="CH10" s="664"/>
      <c r="CI10" s="664"/>
      <c r="CJ10" s="664"/>
      <c r="CK10" s="665"/>
      <c r="CL10" s="11"/>
      <c r="CM10" s="11"/>
      <c r="CN10" s="140" t="s">
        <v>12</v>
      </c>
      <c r="CO10" s="666" t="s">
        <v>151</v>
      </c>
      <c r="CP10" s="664"/>
      <c r="CQ10" s="664"/>
      <c r="CR10" s="664"/>
      <c r="CS10" s="664"/>
      <c r="CT10" s="664"/>
      <c r="CU10" s="665"/>
      <c r="CV10" s="11"/>
      <c r="CW10" s="11"/>
      <c r="CX10" s="140" t="s">
        <v>12</v>
      </c>
      <c r="CY10" s="666" t="s">
        <v>151</v>
      </c>
      <c r="CZ10" s="664"/>
      <c r="DA10" s="664"/>
      <c r="DB10" s="664"/>
      <c r="DC10" s="664"/>
      <c r="DD10" s="664"/>
      <c r="DE10" s="665"/>
      <c r="DF10" s="11"/>
      <c r="DG10" s="11"/>
      <c r="DH10" s="140" t="s">
        <v>12</v>
      </c>
      <c r="DI10" s="666" t="s">
        <v>151</v>
      </c>
      <c r="DJ10" s="664"/>
      <c r="DK10" s="664"/>
      <c r="DL10" s="664"/>
      <c r="DM10" s="664"/>
      <c r="DN10" s="664"/>
      <c r="DO10" s="665"/>
      <c r="DP10" s="11"/>
      <c r="DQ10" s="11"/>
      <c r="DR10" s="140" t="s">
        <v>12</v>
      </c>
      <c r="DS10" s="666" t="s">
        <v>151</v>
      </c>
      <c r="DT10" s="664"/>
      <c r="DU10" s="664"/>
      <c r="DV10" s="664"/>
      <c r="DW10" s="664"/>
      <c r="DX10" s="664"/>
      <c r="DY10" s="665"/>
      <c r="DZ10" s="11"/>
      <c r="EA10" s="11"/>
      <c r="EB10" s="140" t="s">
        <v>12</v>
      </c>
      <c r="EC10" s="666" t="s">
        <v>151</v>
      </c>
      <c r="ED10" s="664"/>
      <c r="EE10" s="664"/>
      <c r="EF10" s="664"/>
      <c r="EG10" s="664"/>
      <c r="EH10" s="664"/>
      <c r="EI10" s="665"/>
      <c r="EJ10" s="11"/>
      <c r="EK10" s="11"/>
      <c r="EL10" s="140" t="s">
        <v>12</v>
      </c>
      <c r="EM10" s="666" t="s">
        <v>151</v>
      </c>
      <c r="EN10" s="664"/>
      <c r="EO10" s="664"/>
      <c r="EP10" s="664"/>
      <c r="EQ10" s="664"/>
      <c r="ER10" s="664"/>
      <c r="ES10" s="665"/>
      <c r="ET10" s="11"/>
      <c r="EU10" s="11"/>
      <c r="EV10" s="140" t="s">
        <v>12</v>
      </c>
      <c r="EW10" s="666" t="s">
        <v>151</v>
      </c>
      <c r="EX10" s="664"/>
      <c r="EY10" s="664"/>
      <c r="EZ10" s="664"/>
      <c r="FA10" s="664"/>
      <c r="FB10" s="664"/>
      <c r="FC10" s="665"/>
      <c r="FD10" s="11"/>
      <c r="FE10" s="11"/>
      <c r="FF10" s="140" t="s">
        <v>12</v>
      </c>
      <c r="FG10" s="654" t="s">
        <v>263</v>
      </c>
      <c r="FH10" s="655"/>
      <c r="FI10" s="655"/>
      <c r="FJ10" s="655"/>
      <c r="FK10" s="655"/>
      <c r="FL10" s="655"/>
      <c r="FM10" s="656"/>
      <c r="FN10" s="11"/>
      <c r="FO10" s="11"/>
      <c r="FP10" s="140" t="s">
        <v>12</v>
      </c>
      <c r="FQ10" s="654" t="s">
        <v>324</v>
      </c>
      <c r="FR10" s="655"/>
      <c r="FS10" s="655"/>
      <c r="FT10" s="655"/>
      <c r="FU10" s="655"/>
      <c r="FV10" s="655"/>
      <c r="FW10" s="656"/>
      <c r="FX10" s="11"/>
      <c r="FY10" s="11"/>
      <c r="FZ10" s="140" t="s">
        <v>12</v>
      </c>
      <c r="GA10" s="654" t="s">
        <v>263</v>
      </c>
      <c r="GB10" s="655"/>
      <c r="GC10" s="655"/>
      <c r="GD10" s="655"/>
      <c r="GE10" s="655"/>
      <c r="GF10" s="655"/>
      <c r="GG10" s="656"/>
      <c r="GH10" s="11"/>
      <c r="GI10" s="11"/>
      <c r="GJ10" s="140" t="s">
        <v>12</v>
      </c>
      <c r="GK10" s="666" t="s">
        <v>151</v>
      </c>
      <c r="GL10" s="664"/>
      <c r="GM10" s="664"/>
      <c r="GN10" s="664"/>
      <c r="GO10" s="664"/>
      <c r="GP10" s="664"/>
      <c r="GQ10" s="665"/>
      <c r="GR10" s="11"/>
      <c r="GS10" s="11"/>
      <c r="GT10" s="140" t="s">
        <v>12</v>
      </c>
      <c r="GU10" s="654" t="s">
        <v>323</v>
      </c>
      <c r="GV10" s="655"/>
      <c r="GW10" s="655"/>
      <c r="GX10" s="655"/>
      <c r="GY10" s="655"/>
      <c r="GZ10" s="655"/>
      <c r="HA10" s="656"/>
      <c r="HB10" s="11"/>
      <c r="HC10" s="11"/>
      <c r="HD10" s="140" t="s">
        <v>12</v>
      </c>
      <c r="HE10" s="654" t="s">
        <v>263</v>
      </c>
      <c r="HF10" s="655"/>
      <c r="HG10" s="655"/>
      <c r="HH10" s="655"/>
      <c r="HI10" s="655"/>
      <c r="HJ10" s="655"/>
      <c r="HK10" s="656"/>
      <c r="HL10" s="11"/>
      <c r="HM10" s="11"/>
      <c r="HN10" s="152"/>
      <c r="HX10" s="152"/>
      <c r="IH10" s="152"/>
      <c r="IR10" s="152"/>
    </row>
    <row xmlns:x14ac="http://schemas.microsoft.com/office/spreadsheetml/2009/9/ac" r="11" s="2" customFormat="true" ht="15.6" customHeight="true" x14ac:dyDescent="0.25">
      <c r="A11" s="449" t="str">
        <f ca="true">IF(ISBLANK('Data Summary'!A13),"",'Data Summary'!A13)</f>
        <v>PAK_2015_EMIS</v>
      </c>
      <c r="B11" s="140"/>
      <c r="C11" s="105" t="s">
        <v>106</v>
      </c>
      <c r="D11" s="103"/>
      <c r="E11" s="103"/>
      <c r="F11" s="103"/>
      <c r="G11" s="103"/>
      <c r="H11" s="103"/>
      <c r="I11" s="104"/>
      <c r="J11" s="11"/>
      <c r="K11" s="11"/>
      <c r="L11" s="140"/>
      <c r="M11" s="105" t="s">
        <v>106</v>
      </c>
      <c r="N11" s="103"/>
      <c r="O11" s="103"/>
      <c r="P11" s="103"/>
      <c r="Q11" s="103"/>
      <c r="R11" s="103"/>
      <c r="S11" s="104"/>
      <c r="T11" s="11"/>
      <c r="U11" s="11"/>
      <c r="V11" s="140"/>
      <c r="W11" s="105" t="s">
        <v>106</v>
      </c>
      <c r="X11" s="103"/>
      <c r="Y11" s="103"/>
      <c r="Z11" s="103"/>
      <c r="AA11" s="103"/>
      <c r="AB11" s="103"/>
      <c r="AC11" s="104"/>
      <c r="AD11" s="11"/>
      <c r="AE11" s="11"/>
      <c r="AF11" s="140"/>
      <c r="AG11" s="105" t="s">
        <v>106</v>
      </c>
      <c r="AH11" s="103"/>
      <c r="AI11" s="103"/>
      <c r="AJ11" s="103"/>
      <c r="AK11" s="103"/>
      <c r="AL11" s="103"/>
      <c r="AM11" s="104"/>
      <c r="AN11" s="11"/>
      <c r="AO11" s="11"/>
      <c r="AP11" s="140"/>
      <c r="AQ11" s="123" t="s">
        <v>106</v>
      </c>
      <c r="AR11" s="121"/>
      <c r="AS11" s="121"/>
      <c r="AT11" s="121"/>
      <c r="AU11" s="121"/>
      <c r="AV11" s="121"/>
      <c r="AW11" s="122"/>
      <c r="AX11" s="11"/>
      <c r="AY11" s="11"/>
      <c r="AZ11" s="140"/>
      <c r="BA11" s="135" t="s">
        <v>106</v>
      </c>
      <c r="BB11" s="55"/>
      <c r="BC11" s="55"/>
      <c r="BD11" s="55"/>
      <c r="BE11" s="55"/>
      <c r="BF11" s="55"/>
      <c r="BG11" s="102"/>
      <c r="BH11" s="11"/>
      <c r="BI11" s="11"/>
      <c r="BJ11" s="140"/>
      <c r="BK11" s="123" t="s">
        <v>106</v>
      </c>
      <c r="BL11" s="121"/>
      <c r="BM11" s="121"/>
      <c r="BN11" s="121"/>
      <c r="BO11" s="121"/>
      <c r="BP11" s="121"/>
      <c r="BQ11" s="122"/>
      <c r="BR11" s="11"/>
      <c r="BS11" s="11"/>
      <c r="BT11" s="140"/>
      <c r="BU11" s="123" t="s">
        <v>106</v>
      </c>
      <c r="BV11" s="121"/>
      <c r="BW11" s="121"/>
      <c r="BX11" s="121"/>
      <c r="BY11" s="121"/>
      <c r="BZ11" s="121"/>
      <c r="CA11" s="122"/>
      <c r="CB11" s="11"/>
      <c r="CC11" s="11"/>
      <c r="CD11" s="140"/>
      <c r="CE11" s="126" t="s">
        <v>106</v>
      </c>
      <c r="CF11" s="124"/>
      <c r="CG11" s="124"/>
      <c r="CH11" s="124"/>
      <c r="CI11" s="124"/>
      <c r="CJ11" s="124"/>
      <c r="CK11" s="125"/>
      <c r="CL11" s="11"/>
      <c r="CM11" s="11"/>
      <c r="CN11" s="140"/>
      <c r="CO11" s="129" t="s">
        <v>106</v>
      </c>
      <c r="CP11" s="127"/>
      <c r="CQ11" s="127"/>
      <c r="CR11" s="127"/>
      <c r="CS11" s="127"/>
      <c r="CT11" s="127"/>
      <c r="CU11" s="128"/>
      <c r="CV11" s="11"/>
      <c r="CW11" s="11"/>
      <c r="CX11" s="140"/>
      <c r="CY11" s="129" t="s">
        <v>106</v>
      </c>
      <c r="CZ11" s="127"/>
      <c r="DA11" s="127"/>
      <c r="DB11" s="127"/>
      <c r="DC11" s="127"/>
      <c r="DD11" s="127"/>
      <c r="DE11" s="128"/>
      <c r="DF11" s="11"/>
      <c r="DG11" s="11"/>
      <c r="DH11" s="140"/>
      <c r="DI11" s="133" t="s">
        <v>106</v>
      </c>
      <c r="DJ11" s="131"/>
      <c r="DK11" s="131"/>
      <c r="DL11" s="131"/>
      <c r="DM11" s="131"/>
      <c r="DN11" s="131"/>
      <c r="DO11" s="132"/>
      <c r="DP11" s="11"/>
      <c r="DQ11" s="11"/>
      <c r="DR11" s="140"/>
      <c r="DS11" s="133" t="s">
        <v>106</v>
      </c>
      <c r="DT11" s="131"/>
      <c r="DU11" s="131"/>
      <c r="DV11" s="131"/>
      <c r="DW11" s="131"/>
      <c r="DX11" s="131"/>
      <c r="DY11" s="132"/>
      <c r="DZ11" s="11"/>
      <c r="EA11" s="11"/>
      <c r="EB11" s="140"/>
      <c r="EC11" s="169" t="s">
        <v>106</v>
      </c>
      <c r="ED11" s="167"/>
      <c r="EE11" s="167"/>
      <c r="EF11" s="167"/>
      <c r="EG11" s="167"/>
      <c r="EH11" s="167"/>
      <c r="EI11" s="168"/>
      <c r="EJ11" s="11"/>
      <c r="EK11" s="11"/>
      <c r="EL11" s="140"/>
      <c r="EM11" s="411" t="s">
        <v>106</v>
      </c>
      <c r="EN11" s="409"/>
      <c r="EO11" s="409"/>
      <c r="EP11" s="409"/>
      <c r="EQ11" s="409"/>
      <c r="ER11" s="409"/>
      <c r="ES11" s="410"/>
      <c r="ET11" s="11"/>
      <c r="EU11" s="11"/>
      <c r="EV11" s="140"/>
      <c r="EW11" s="411" t="s">
        <v>106</v>
      </c>
      <c r="EX11" s="409"/>
      <c r="EY11" s="409"/>
      <c r="EZ11" s="409"/>
      <c r="FA11" s="409"/>
      <c r="FB11" s="409"/>
      <c r="FC11" s="410"/>
      <c r="FD11" s="11"/>
      <c r="FE11" s="11"/>
      <c r="FF11" s="140"/>
      <c r="FG11" s="411" t="s">
        <v>106</v>
      </c>
      <c r="FH11" s="409"/>
      <c r="FI11" s="409"/>
      <c r="FJ11" s="409"/>
      <c r="FK11" s="409"/>
      <c r="FL11" s="409"/>
      <c r="FM11" s="410"/>
      <c r="FN11" s="11"/>
      <c r="FO11" s="11"/>
      <c r="FP11" s="140"/>
      <c r="FQ11" s="443" t="s">
        <v>106</v>
      </c>
      <c r="FR11" s="441"/>
      <c r="FS11" s="441"/>
      <c r="FT11" s="441"/>
      <c r="FU11" s="441"/>
      <c r="FV11" s="441"/>
      <c r="FW11" s="442"/>
      <c r="FX11" s="11"/>
      <c r="FY11" s="11"/>
      <c r="FZ11" s="140"/>
      <c r="GA11" s="474" t="s">
        <v>106</v>
      </c>
      <c r="GB11" s="472"/>
      <c r="GC11" s="472"/>
      <c r="GD11" s="472"/>
      <c r="GE11" s="472"/>
      <c r="GF11" s="472"/>
      <c r="GG11" s="473"/>
      <c r="GH11" s="11"/>
      <c r="GI11" s="11"/>
      <c r="GJ11" s="140"/>
      <c r="GK11" s="478" t="s">
        <v>106</v>
      </c>
      <c r="GL11" s="476"/>
      <c r="GM11" s="476"/>
      <c r="GN11" s="476"/>
      <c r="GO11" s="476"/>
      <c r="GP11" s="476"/>
      <c r="GQ11" s="477"/>
      <c r="GR11" s="11"/>
      <c r="GS11" s="11"/>
      <c r="GT11" s="140"/>
      <c r="GU11" s="443" t="s">
        <v>106</v>
      </c>
      <c r="GV11" s="441"/>
      <c r="GW11" s="441"/>
      <c r="GX11" s="441"/>
      <c r="GY11" s="441"/>
      <c r="GZ11" s="441"/>
      <c r="HA11" s="442"/>
      <c r="HB11" s="11"/>
      <c r="HC11" s="11"/>
      <c r="HD11" s="140"/>
      <c r="HE11" s="499" t="s">
        <v>106</v>
      </c>
      <c r="HF11" s="497"/>
      <c r="HG11" s="497"/>
      <c r="HH11" s="497"/>
      <c r="HI11" s="497"/>
      <c r="HJ11" s="497"/>
      <c r="HK11" s="498"/>
      <c r="HL11" s="11"/>
      <c r="HM11" s="11"/>
      <c r="HN11" s="152"/>
      <c r="HX11" s="152"/>
      <c r="IH11" s="152"/>
      <c r="IR11" s="152"/>
    </row>
    <row xmlns:x14ac="http://schemas.microsoft.com/office/spreadsheetml/2009/9/ac" r="12" s="2" customFormat="true" ht="15" customHeight="true" x14ac:dyDescent="0.25">
      <c r="A12" s="449" t="str">
        <f ca="true">IF(ISBLANK('Data Summary'!A14),"",'Data Summary'!A14)</f>
        <v>PAK_2015_ASER</v>
      </c>
      <c r="B12" s="140"/>
      <c r="C12" s="105" t="s">
        <v>111</v>
      </c>
      <c r="D12" s="55"/>
      <c r="E12" s="55"/>
      <c r="F12" s="55"/>
      <c r="G12" s="55"/>
      <c r="H12" s="55"/>
      <c r="I12" s="102"/>
      <c r="J12" s="11"/>
      <c r="K12" s="11"/>
      <c r="L12" s="140"/>
      <c r="M12" s="105" t="s">
        <v>111</v>
      </c>
      <c r="N12" s="55"/>
      <c r="O12" s="55"/>
      <c r="P12" s="55"/>
      <c r="Q12" s="55"/>
      <c r="R12" s="55"/>
      <c r="S12" s="102"/>
      <c r="T12" s="11"/>
      <c r="U12" s="11"/>
      <c r="V12" s="140"/>
      <c r="W12" s="105" t="s">
        <v>111</v>
      </c>
      <c r="X12" s="55"/>
      <c r="Y12" s="55"/>
      <c r="Z12" s="55"/>
      <c r="AA12" s="55"/>
      <c r="AB12" s="55"/>
      <c r="AC12" s="102"/>
      <c r="AD12" s="11"/>
      <c r="AE12" s="11"/>
      <c r="AF12" s="140"/>
      <c r="AG12" s="105" t="s">
        <v>111</v>
      </c>
      <c r="AH12" s="55"/>
      <c r="AI12" s="55"/>
      <c r="AJ12" s="55"/>
      <c r="AK12" s="55"/>
      <c r="AL12" s="55"/>
      <c r="AM12" s="102"/>
      <c r="AN12" s="11"/>
      <c r="AO12" s="11"/>
      <c r="AP12" s="140"/>
      <c r="AQ12" s="123" t="s">
        <v>111</v>
      </c>
      <c r="AR12" s="55"/>
      <c r="AS12" s="55"/>
      <c r="AT12" s="55"/>
      <c r="AU12" s="55"/>
      <c r="AV12" s="55"/>
      <c r="AW12" s="102"/>
      <c r="AX12" s="11"/>
      <c r="AY12" s="11"/>
      <c r="AZ12" s="140"/>
      <c r="BA12" s="135" t="s">
        <v>111</v>
      </c>
      <c r="BB12" s="55"/>
      <c r="BC12" s="55"/>
      <c r="BD12" s="55"/>
      <c r="BE12" s="55"/>
      <c r="BF12" s="55"/>
      <c r="BG12" s="102"/>
      <c r="BH12" s="11"/>
      <c r="BI12" s="11"/>
      <c r="BJ12" s="140"/>
      <c r="BK12" s="123" t="s">
        <v>111</v>
      </c>
      <c r="BL12" s="55"/>
      <c r="BM12" s="55"/>
      <c r="BN12" s="55"/>
      <c r="BO12" s="55"/>
      <c r="BP12" s="55"/>
      <c r="BQ12" s="102"/>
      <c r="BR12" s="11"/>
      <c r="BS12" s="11"/>
      <c r="BT12" s="140"/>
      <c r="BU12" s="123" t="s">
        <v>111</v>
      </c>
      <c r="BV12" s="55"/>
      <c r="BW12" s="55"/>
      <c r="BX12" s="55"/>
      <c r="BY12" s="55"/>
      <c r="BZ12" s="55"/>
      <c r="CA12" s="102"/>
      <c r="CB12" s="11"/>
      <c r="CC12" s="11"/>
      <c r="CD12" s="140"/>
      <c r="CE12" s="126" t="s">
        <v>111</v>
      </c>
      <c r="CF12" s="55"/>
      <c r="CG12" s="55"/>
      <c r="CH12" s="55"/>
      <c r="CI12" s="55"/>
      <c r="CJ12" s="55"/>
      <c r="CK12" s="102"/>
      <c r="CL12" s="11"/>
      <c r="CM12" s="11"/>
      <c r="CN12" s="140"/>
      <c r="CO12" s="129" t="s">
        <v>111</v>
      </c>
      <c r="CP12" s="55"/>
      <c r="CQ12" s="55"/>
      <c r="CR12" s="55"/>
      <c r="CS12" s="55"/>
      <c r="CT12" s="55"/>
      <c r="CU12" s="102"/>
      <c r="CV12" s="11"/>
      <c r="CW12" s="11"/>
      <c r="CX12" s="140"/>
      <c r="CY12" s="129" t="s">
        <v>111</v>
      </c>
      <c r="CZ12" s="55"/>
      <c r="DA12" s="55"/>
      <c r="DB12" s="55"/>
      <c r="DC12" s="55"/>
      <c r="DD12" s="55"/>
      <c r="DE12" s="102"/>
      <c r="DF12" s="11"/>
      <c r="DG12" s="11"/>
      <c r="DH12" s="140"/>
      <c r="DI12" s="133" t="s">
        <v>111</v>
      </c>
      <c r="DJ12" s="55"/>
      <c r="DK12" s="55"/>
      <c r="DL12" s="55"/>
      <c r="DM12" s="55"/>
      <c r="DN12" s="55"/>
      <c r="DO12" s="102"/>
      <c r="DP12" s="11"/>
      <c r="DQ12" s="11"/>
      <c r="DR12" s="140"/>
      <c r="DS12" s="133" t="s">
        <v>111</v>
      </c>
      <c r="DT12" s="55"/>
      <c r="DU12" s="55"/>
      <c r="DV12" s="55"/>
      <c r="DW12" s="55"/>
      <c r="DX12" s="55"/>
      <c r="DY12" s="102"/>
      <c r="DZ12" s="11"/>
      <c r="EA12" s="11"/>
      <c r="EB12" s="140"/>
      <c r="EC12" s="169" t="s">
        <v>111</v>
      </c>
      <c r="ED12" s="55"/>
      <c r="EE12" s="55"/>
      <c r="EF12" s="55"/>
      <c r="EG12" s="55"/>
      <c r="EH12" s="55"/>
      <c r="EI12" s="102"/>
      <c r="EJ12" s="11"/>
      <c r="EK12" s="11"/>
      <c r="EL12" s="140"/>
      <c r="EM12" s="411" t="s">
        <v>111</v>
      </c>
      <c r="EN12" s="55"/>
      <c r="EO12" s="55"/>
      <c r="EP12" s="55"/>
      <c r="EQ12" s="55"/>
      <c r="ER12" s="55"/>
      <c r="ES12" s="102"/>
      <c r="ET12" s="11"/>
      <c r="EU12" s="11"/>
      <c r="EV12" s="140"/>
      <c r="EW12" s="411" t="s">
        <v>111</v>
      </c>
      <c r="EX12" s="55"/>
      <c r="EY12" s="55"/>
      <c r="EZ12" s="55"/>
      <c r="FA12" s="55"/>
      <c r="FB12" s="55"/>
      <c r="FC12" s="102"/>
      <c r="FD12" s="11"/>
      <c r="FE12" s="11"/>
      <c r="FF12" s="140"/>
      <c r="FG12" s="411" t="s">
        <v>111</v>
      </c>
      <c r="FH12" s="55"/>
      <c r="FI12" s="55"/>
      <c r="FJ12" s="55"/>
      <c r="FK12" s="55"/>
      <c r="FL12" s="55"/>
      <c r="FM12" s="102"/>
      <c r="FN12" s="11"/>
      <c r="FO12" s="11"/>
      <c r="FP12" s="140"/>
      <c r="FQ12" s="443" t="s">
        <v>111</v>
      </c>
      <c r="FR12" s="55"/>
      <c r="FS12" s="55"/>
      <c r="FT12" s="55" t="s">
        <v>150</v>
      </c>
      <c r="FU12" s="55"/>
      <c r="FV12" s="55" t="s">
        <v>267</v>
      </c>
      <c r="FW12" s="102" t="s">
        <v>267</v>
      </c>
      <c r="FX12" s="11"/>
      <c r="FY12" s="11"/>
      <c r="FZ12" s="140"/>
      <c r="GA12" s="474" t="s">
        <v>111</v>
      </c>
      <c r="GB12" s="55"/>
      <c r="GC12" s="55"/>
      <c r="GD12" s="55"/>
      <c r="GE12" s="55"/>
      <c r="GF12" s="55"/>
      <c r="GG12" s="102"/>
      <c r="GH12" s="11"/>
      <c r="GI12" s="11"/>
      <c r="GJ12" s="140"/>
      <c r="GK12" s="478" t="s">
        <v>111</v>
      </c>
      <c r="GL12" s="55"/>
      <c r="GM12" s="55"/>
      <c r="GN12" s="55"/>
      <c r="GO12" s="55"/>
      <c r="GP12" s="55"/>
      <c r="GQ12" s="102"/>
      <c r="GR12" s="11"/>
      <c r="GS12" s="11"/>
      <c r="GT12" s="140"/>
      <c r="GU12" s="443" t="s">
        <v>111</v>
      </c>
      <c r="GV12" s="55"/>
      <c r="GW12" s="55" t="s">
        <v>150</v>
      </c>
      <c r="GX12" s="55"/>
      <c r="GY12" s="55"/>
      <c r="GZ12" s="55" t="s">
        <v>267</v>
      </c>
      <c r="HA12" s="102" t="s">
        <v>267</v>
      </c>
      <c r="HB12" s="11"/>
      <c r="HC12" s="11"/>
      <c r="HD12" s="140"/>
      <c r="HE12" s="499" t="s">
        <v>111</v>
      </c>
      <c r="HF12" s="55"/>
      <c r="HG12" s="55"/>
      <c r="HH12" s="55"/>
      <c r="HI12" s="55"/>
      <c r="HJ12" s="55"/>
      <c r="HK12" s="102"/>
      <c r="HL12" s="11"/>
      <c r="HM12" s="11"/>
      <c r="HN12" s="152"/>
      <c r="HX12" s="152"/>
      <c r="IH12" s="152"/>
      <c r="IR12" s="152"/>
    </row>
    <row xmlns:x14ac="http://schemas.microsoft.com/office/spreadsheetml/2009/9/ac" r="13" s="2" customFormat="true" ht="15" customHeight="true" x14ac:dyDescent="0.25">
      <c r="A13" s="449" t="str">
        <f ca="true">IF(ISBLANK('Data Summary'!A15),"",'Data Summary'!A15)</f>
        <v>PAK_2015_CEN</v>
      </c>
      <c r="B13" s="140"/>
      <c r="C13" s="105" t="s">
        <v>89</v>
      </c>
      <c r="D13" s="55"/>
      <c r="E13" s="55"/>
      <c r="F13" s="55"/>
      <c r="G13" s="55"/>
      <c r="H13" s="55"/>
      <c r="I13" s="102"/>
      <c r="J13" s="11"/>
      <c r="K13" s="11"/>
      <c r="L13" s="140"/>
      <c r="M13" s="105" t="s">
        <v>89</v>
      </c>
      <c r="N13" s="55"/>
      <c r="O13" s="55"/>
      <c r="P13" s="55"/>
      <c r="Q13" s="55"/>
      <c r="R13" s="55"/>
      <c r="S13" s="102"/>
      <c r="T13" s="11"/>
      <c r="U13" s="11"/>
      <c r="V13" s="140"/>
      <c r="W13" s="105" t="s">
        <v>89</v>
      </c>
      <c r="X13" s="55"/>
      <c r="Y13" s="55"/>
      <c r="Z13" s="55"/>
      <c r="AA13" s="55"/>
      <c r="AB13" s="55"/>
      <c r="AC13" s="102"/>
      <c r="AD13" s="11"/>
      <c r="AE13" s="11"/>
      <c r="AF13" s="140"/>
      <c r="AG13" s="105" t="s">
        <v>89</v>
      </c>
      <c r="AH13" s="55"/>
      <c r="AI13" s="55"/>
      <c r="AJ13" s="55"/>
      <c r="AK13" s="55"/>
      <c r="AL13" s="55"/>
      <c r="AM13" s="102"/>
      <c r="AN13" s="11"/>
      <c r="AO13" s="11"/>
      <c r="AP13" s="140"/>
      <c r="AQ13" s="123" t="s">
        <v>89</v>
      </c>
      <c r="AR13" s="55"/>
      <c r="AS13" s="55"/>
      <c r="AT13" s="55"/>
      <c r="AU13" s="55"/>
      <c r="AV13" s="55"/>
      <c r="AW13" s="102"/>
      <c r="AX13" s="11"/>
      <c r="AY13" s="11"/>
      <c r="AZ13" s="140"/>
      <c r="BA13" s="135" t="s">
        <v>89</v>
      </c>
      <c r="BB13" s="55"/>
      <c r="BC13" s="55"/>
      <c r="BD13" s="55"/>
      <c r="BE13" s="55"/>
      <c r="BF13" s="55"/>
      <c r="BG13" s="102"/>
      <c r="BH13" s="11"/>
      <c r="BI13" s="11"/>
      <c r="BJ13" s="140"/>
      <c r="BK13" s="123" t="s">
        <v>89</v>
      </c>
      <c r="BL13" s="55"/>
      <c r="BM13" s="55"/>
      <c r="BN13" s="55"/>
      <c r="BO13" s="55"/>
      <c r="BP13" s="55"/>
      <c r="BQ13" s="102"/>
      <c r="BR13" s="11"/>
      <c r="BS13" s="11"/>
      <c r="BT13" s="140"/>
      <c r="BU13" s="123" t="s">
        <v>89</v>
      </c>
      <c r="BV13" s="55"/>
      <c r="BW13" s="55"/>
      <c r="BX13" s="55"/>
      <c r="BY13" s="55"/>
      <c r="BZ13" s="55"/>
      <c r="CA13" s="102"/>
      <c r="CB13" s="11"/>
      <c r="CC13" s="11"/>
      <c r="CD13" s="140"/>
      <c r="CE13" s="126" t="s">
        <v>89</v>
      </c>
      <c r="CF13" s="55"/>
      <c r="CG13" s="55"/>
      <c r="CH13" s="55"/>
      <c r="CI13" s="55"/>
      <c r="CJ13" s="55"/>
      <c r="CK13" s="102"/>
      <c r="CL13" s="11"/>
      <c r="CM13" s="11"/>
      <c r="CN13" s="140"/>
      <c r="CO13" s="129" t="s">
        <v>89</v>
      </c>
      <c r="CP13" s="55"/>
      <c r="CQ13" s="55"/>
      <c r="CR13" s="55"/>
      <c r="CS13" s="55"/>
      <c r="CT13" s="55"/>
      <c r="CU13" s="102"/>
      <c r="CV13" s="11"/>
      <c r="CW13" s="11"/>
      <c r="CX13" s="140"/>
      <c r="CY13" s="129" t="s">
        <v>89</v>
      </c>
      <c r="CZ13" s="55"/>
      <c r="DA13" s="55"/>
      <c r="DB13" s="55"/>
      <c r="DC13" s="55"/>
      <c r="DD13" s="55"/>
      <c r="DE13" s="102"/>
      <c r="DF13" s="11"/>
      <c r="DG13" s="11"/>
      <c r="DH13" s="140"/>
      <c r="DI13" s="133" t="s">
        <v>89</v>
      </c>
      <c r="DJ13" s="55"/>
      <c r="DK13" s="55"/>
      <c r="DL13" s="55"/>
      <c r="DM13" s="55"/>
      <c r="DN13" s="55"/>
      <c r="DO13" s="102"/>
      <c r="DP13" s="11"/>
      <c r="DQ13" s="11"/>
      <c r="DR13" s="140"/>
      <c r="DS13" s="133" t="s">
        <v>89</v>
      </c>
      <c r="DT13" s="55"/>
      <c r="DU13" s="55"/>
      <c r="DV13" s="55"/>
      <c r="DW13" s="55"/>
      <c r="DX13" s="55"/>
      <c r="DY13" s="102"/>
      <c r="DZ13" s="11"/>
      <c r="EA13" s="11"/>
      <c r="EB13" s="140"/>
      <c r="EC13" s="169" t="s">
        <v>89</v>
      </c>
      <c r="ED13" s="55"/>
      <c r="EE13" s="55"/>
      <c r="EF13" s="55"/>
      <c r="EG13" s="55"/>
      <c r="EH13" s="55"/>
      <c r="EI13" s="102"/>
      <c r="EJ13" s="11"/>
      <c r="EK13" s="11"/>
      <c r="EL13" s="140"/>
      <c r="EM13" s="411" t="s">
        <v>89</v>
      </c>
      <c r="EN13" s="55"/>
      <c r="EO13" s="55"/>
      <c r="EP13" s="55"/>
      <c r="EQ13" s="55"/>
      <c r="ER13" s="55"/>
      <c r="ES13" s="102"/>
      <c r="ET13" s="11"/>
      <c r="EU13" s="11"/>
      <c r="EV13" s="140"/>
      <c r="EW13" s="411" t="s">
        <v>89</v>
      </c>
      <c r="EX13" s="55"/>
      <c r="EY13" s="55"/>
      <c r="EZ13" s="55"/>
      <c r="FA13" s="55"/>
      <c r="FB13" s="55"/>
      <c r="FC13" s="102"/>
      <c r="FD13" s="11"/>
      <c r="FE13" s="11"/>
      <c r="FF13" s="140"/>
      <c r="FG13" s="411" t="s">
        <v>89</v>
      </c>
      <c r="FH13" s="55"/>
      <c r="FI13" s="55"/>
      <c r="FJ13" s="55"/>
      <c r="FK13" s="55"/>
      <c r="FL13" s="55"/>
      <c r="FM13" s="102"/>
      <c r="FN13" s="11"/>
      <c r="FO13" s="11"/>
      <c r="FP13" s="140"/>
      <c r="FQ13" s="443" t="s">
        <v>89</v>
      </c>
      <c r="FR13" s="55"/>
      <c r="FS13" s="55"/>
      <c r="FT13" s="55" t="s">
        <v>150</v>
      </c>
      <c r="FU13" s="55"/>
      <c r="FV13" s="55" t="s">
        <v>267</v>
      </c>
      <c r="FW13" s="102" t="s">
        <v>267</v>
      </c>
      <c r="FX13" s="11"/>
      <c r="FY13" s="11"/>
      <c r="FZ13" s="140"/>
      <c r="GA13" s="474" t="s">
        <v>89</v>
      </c>
      <c r="GB13" s="55"/>
      <c r="GC13" s="55"/>
      <c r="GD13" s="55"/>
      <c r="GE13" s="55"/>
      <c r="GF13" s="55"/>
      <c r="GG13" s="102"/>
      <c r="GH13" s="11"/>
      <c r="GI13" s="11"/>
      <c r="GJ13" s="140"/>
      <c r="GK13" s="478" t="s">
        <v>89</v>
      </c>
      <c r="GL13" s="55"/>
      <c r="GM13" s="55"/>
      <c r="GN13" s="55"/>
      <c r="GO13" s="55"/>
      <c r="GP13" s="55"/>
      <c r="GQ13" s="102"/>
      <c r="GR13" s="11"/>
      <c r="GS13" s="11"/>
      <c r="GT13" s="140"/>
      <c r="GU13" s="443" t="s">
        <v>89</v>
      </c>
      <c r="GV13" s="55"/>
      <c r="GW13" s="55" t="s">
        <v>150</v>
      </c>
      <c r="GX13" s="55"/>
      <c r="GY13" s="55"/>
      <c r="GZ13" s="55" t="s">
        <v>267</v>
      </c>
      <c r="HA13" s="102" t="s">
        <v>267</v>
      </c>
      <c r="HB13" s="11"/>
      <c r="HC13" s="11"/>
      <c r="HD13" s="140"/>
      <c r="HE13" s="499" t="s">
        <v>89</v>
      </c>
      <c r="HF13" s="55"/>
      <c r="HG13" s="55"/>
      <c r="HH13" s="55"/>
      <c r="HI13" s="55"/>
      <c r="HJ13" s="55"/>
      <c r="HK13" s="102"/>
      <c r="HL13" s="11"/>
      <c r="HM13" s="11"/>
      <c r="HN13" s="152"/>
      <c r="HX13" s="152"/>
      <c r="IH13" s="152"/>
      <c r="IR13" s="152"/>
    </row>
    <row xmlns:x14ac="http://schemas.microsoft.com/office/spreadsheetml/2009/9/ac" r="14" ht="15.75" customHeight="true" x14ac:dyDescent="0.25">
      <c r="A14" s="449" t="str">
        <f ca="true">IF(ISBLANK('Data Summary'!A16),"",'Data Summary'!A16)</f>
        <v>PAK_2016_EMIS</v>
      </c>
      <c r="B14" s="141"/>
      <c r="C14" s="96" t="s">
        <v>23</v>
      </c>
      <c r="D14" s="10"/>
      <c r="E14" s="10"/>
      <c r="F14" s="10"/>
      <c r="G14" s="74"/>
      <c r="H14" s="75"/>
      <c r="I14" s="76"/>
      <c r="J14" s="11"/>
      <c r="K14" s="11"/>
      <c r="L14" s="141"/>
      <c r="M14" s="96" t="s">
        <v>23</v>
      </c>
      <c r="N14" s="10"/>
      <c r="O14" s="10"/>
      <c r="P14" s="10"/>
      <c r="Q14" s="74"/>
      <c r="R14" s="75"/>
      <c r="S14" s="76"/>
      <c r="T14" s="11"/>
      <c r="U14" s="11"/>
      <c r="V14" s="141"/>
      <c r="W14" s="96" t="s">
        <v>23</v>
      </c>
      <c r="X14" s="10"/>
      <c r="Y14" s="10"/>
      <c r="Z14" s="10"/>
      <c r="AA14" s="74"/>
      <c r="AB14" s="75"/>
      <c r="AC14" s="76"/>
      <c r="AD14" s="11"/>
      <c r="AE14" s="11"/>
      <c r="AF14" s="141"/>
      <c r="AG14" s="96" t="s">
        <v>23</v>
      </c>
      <c r="AH14" s="10"/>
      <c r="AI14" s="10"/>
      <c r="AJ14" s="10"/>
      <c r="AK14" s="74"/>
      <c r="AL14" s="75"/>
      <c r="AM14" s="76"/>
      <c r="AN14" s="11"/>
      <c r="AO14" s="11"/>
      <c r="AP14" s="141"/>
      <c r="AQ14" s="96" t="s">
        <v>23</v>
      </c>
      <c r="AR14" s="10"/>
      <c r="AS14" s="10"/>
      <c r="AT14" s="10"/>
      <c r="AU14" s="74"/>
      <c r="AV14" s="75"/>
      <c r="AW14" s="76"/>
      <c r="AX14" s="11"/>
      <c r="AY14" s="11"/>
      <c r="AZ14" s="141"/>
      <c r="BA14" s="96" t="s">
        <v>23</v>
      </c>
      <c r="BB14" s="10"/>
      <c r="BC14" s="10"/>
      <c r="BD14" s="10"/>
      <c r="BE14" s="74"/>
      <c r="BF14" s="75"/>
      <c r="BG14" s="76"/>
      <c r="BH14" s="11"/>
      <c r="BI14" s="11"/>
      <c r="BJ14" s="141"/>
      <c r="BK14" s="96" t="s">
        <v>23</v>
      </c>
      <c r="BL14" s="10"/>
      <c r="BM14" s="10"/>
      <c r="BN14" s="10"/>
      <c r="BO14" s="74"/>
      <c r="BP14" s="75"/>
      <c r="BQ14" s="76"/>
      <c r="BR14" s="11"/>
      <c r="BS14" s="11"/>
      <c r="BT14" s="141"/>
      <c r="BU14" s="96" t="s">
        <v>23</v>
      </c>
      <c r="BV14" s="10"/>
      <c r="BW14" s="10"/>
      <c r="BX14" s="10"/>
      <c r="BY14" s="74"/>
      <c r="BZ14" s="75"/>
      <c r="CA14" s="76"/>
      <c r="CB14" s="11"/>
      <c r="CC14" s="11"/>
      <c r="CD14" s="141"/>
      <c r="CE14" s="96" t="s">
        <v>23</v>
      </c>
      <c r="CF14" s="10"/>
      <c r="CG14" s="10"/>
      <c r="CH14" s="10"/>
      <c r="CI14" s="74"/>
      <c r="CJ14" s="75"/>
      <c r="CK14" s="76"/>
      <c r="CL14" s="11"/>
      <c r="CM14" s="11"/>
      <c r="CN14" s="141"/>
      <c r="CO14" s="96" t="s">
        <v>23</v>
      </c>
      <c r="CP14" s="10"/>
      <c r="CQ14" s="10"/>
      <c r="CR14" s="10"/>
      <c r="CS14" s="74"/>
      <c r="CT14" s="75"/>
      <c r="CU14" s="76"/>
      <c r="CV14" s="11"/>
      <c r="CW14" s="11"/>
      <c r="CX14" s="141"/>
      <c r="CY14" s="96" t="s">
        <v>23</v>
      </c>
      <c r="CZ14" s="10"/>
      <c r="DA14" s="10"/>
      <c r="DB14" s="10"/>
      <c r="DC14" s="74"/>
      <c r="DD14" s="75"/>
      <c r="DE14" s="76"/>
      <c r="DF14" s="11"/>
      <c r="DG14" s="11"/>
      <c r="DH14" s="141"/>
      <c r="DI14" s="96" t="s">
        <v>23</v>
      </c>
      <c r="DJ14" s="10"/>
      <c r="DK14" s="10"/>
      <c r="DL14" s="10"/>
      <c r="DM14" s="74"/>
      <c r="DN14" s="75"/>
      <c r="DO14" s="76"/>
      <c r="DP14" s="11"/>
      <c r="DQ14" s="11"/>
      <c r="DR14" s="141"/>
      <c r="DS14" s="96" t="s">
        <v>23</v>
      </c>
      <c r="DT14" s="10"/>
      <c r="DU14" s="10"/>
      <c r="DV14" s="10"/>
      <c r="DW14" s="74"/>
      <c r="DX14" s="75"/>
      <c r="DY14" s="76"/>
      <c r="DZ14" s="11"/>
      <c r="EA14" s="11"/>
      <c r="EB14" s="141"/>
      <c r="EC14" s="96" t="s">
        <v>23</v>
      </c>
      <c r="ED14" s="10"/>
      <c r="EE14" s="10"/>
      <c r="EF14" s="10"/>
      <c r="EG14" s="74"/>
      <c r="EH14" s="75"/>
      <c r="EI14" s="76"/>
      <c r="EJ14" s="11"/>
      <c r="EK14" s="11"/>
      <c r="EL14" s="141"/>
      <c r="EM14" s="96" t="s">
        <v>23</v>
      </c>
      <c r="EN14" s="10">
        <v>223116</v>
      </c>
      <c r="EO14" s="10" t="s">
        <v>255</v>
      </c>
      <c r="EP14" s="10" t="s">
        <v>255</v>
      </c>
      <c r="EQ14" s="74" t="s">
        <v>255</v>
      </c>
      <c r="ER14" s="75">
        <v>137460</v>
      </c>
      <c r="ES14" s="76">
        <v>83811</v>
      </c>
      <c r="ET14" s="11"/>
      <c r="EU14" s="11"/>
      <c r="EV14" s="141"/>
      <c r="EW14" s="96" t="s">
        <v>23</v>
      </c>
      <c r="EX14" s="10" t="s">
        <v>255</v>
      </c>
      <c r="EY14" s="10" t="s">
        <v>255</v>
      </c>
      <c r="EZ14" s="10" t="s">
        <v>255</v>
      </c>
      <c r="FA14" s="74" t="s">
        <v>255</v>
      </c>
      <c r="FB14" s="75" t="s">
        <v>255</v>
      </c>
      <c r="FC14" s="76" t="s">
        <v>255</v>
      </c>
      <c r="FD14" s="11"/>
      <c r="FE14" s="11"/>
      <c r="FF14" s="141"/>
      <c r="FG14" s="96" t="s">
        <v>23</v>
      </c>
      <c r="FH14" s="10" t="s">
        <v>255</v>
      </c>
      <c r="FI14" s="10" t="s">
        <v>255</v>
      </c>
      <c r="FJ14" s="10" t="s">
        <v>255</v>
      </c>
      <c r="FK14" s="74" t="s">
        <v>255</v>
      </c>
      <c r="FL14" s="75" t="s">
        <v>255</v>
      </c>
      <c r="FM14" s="76" t="s">
        <v>255</v>
      </c>
      <c r="FN14" s="11"/>
      <c r="FO14" s="11"/>
      <c r="FP14" s="141"/>
      <c r="FQ14" s="96" t="s">
        <v>23</v>
      </c>
      <c r="FR14" s="10" t="s">
        <v>255</v>
      </c>
      <c r="FS14" s="10" t="s">
        <v>255</v>
      </c>
      <c r="FT14" s="10" t="s">
        <v>255</v>
      </c>
      <c r="FU14" s="74" t="s">
        <v>255</v>
      </c>
      <c r="FV14" s="75" t="s">
        <v>255</v>
      </c>
      <c r="FW14" s="76" t="s">
        <v>255</v>
      </c>
      <c r="FX14" s="11"/>
      <c r="FY14" s="11"/>
      <c r="FZ14" s="141"/>
      <c r="GA14" s="96" t="s">
        <v>23</v>
      </c>
      <c r="GB14" s="10" t="s">
        <v>255</v>
      </c>
      <c r="GC14" s="10" t="s">
        <v>255</v>
      </c>
      <c r="GD14" s="10" t="s">
        <v>255</v>
      </c>
      <c r="GE14" s="74" t="s">
        <v>255</v>
      </c>
      <c r="GF14" s="75" t="s">
        <v>255</v>
      </c>
      <c r="GG14" s="76" t="s">
        <v>255</v>
      </c>
      <c r="GH14" s="11"/>
      <c r="GI14" s="11"/>
      <c r="GJ14" s="141"/>
      <c r="GK14" s="96" t="s">
        <v>23</v>
      </c>
      <c r="GL14" s="10"/>
      <c r="GM14" s="10"/>
      <c r="GN14" s="10"/>
      <c r="GO14" s="74"/>
      <c r="GP14" s="75"/>
      <c r="GQ14" s="76"/>
      <c r="GR14" s="11"/>
      <c r="GS14" s="11"/>
      <c r="GT14" s="141"/>
      <c r="GU14" s="96" t="s">
        <v>23</v>
      </c>
      <c r="GV14" s="10" t="s">
        <v>255</v>
      </c>
      <c r="GW14" s="10" t="s">
        <v>255</v>
      </c>
      <c r="GX14" s="10" t="s">
        <v>255</v>
      </c>
      <c r="GY14" s="74" t="s">
        <v>255</v>
      </c>
      <c r="GZ14" s="75" t="s">
        <v>255</v>
      </c>
      <c r="HA14" s="76" t="s">
        <v>255</v>
      </c>
      <c r="HB14" s="11"/>
      <c r="HC14" s="11"/>
      <c r="HD14" s="141"/>
      <c r="HE14" s="96" t="s">
        <v>23</v>
      </c>
      <c r="HF14" s="10">
        <v>225847</v>
      </c>
      <c r="HG14" s="10" t="s">
        <v>255</v>
      </c>
      <c r="HH14" s="10" t="s">
        <v>255</v>
      </c>
      <c r="HI14" s="74">
        <v>406</v>
      </c>
      <c r="HJ14" s="75">
        <v>136601</v>
      </c>
      <c r="HK14" s="76">
        <v>88840</v>
      </c>
      <c r="HL14" s="11"/>
      <c r="HM14" s="11"/>
    </row>
    <row xmlns:x14ac="http://schemas.microsoft.com/office/spreadsheetml/2009/9/ac" r="15" ht="15.75" customHeight="true" thickBot="true" x14ac:dyDescent="0.3">
      <c r="A15" s="449" t="str">
        <f ca="true">IF(ISBLANK('Data Summary'!A17),"",'Data Summary'!A17)</f>
        <v>PAK_2016_ASER</v>
      </c>
      <c r="B15" s="142"/>
      <c r="C15" s="97" t="s">
        <v>20</v>
      </c>
      <c r="D15" s="29"/>
      <c r="E15" s="29"/>
      <c r="F15" s="29"/>
      <c r="G15" s="29"/>
      <c r="H15" s="29"/>
      <c r="I15" s="30"/>
      <c r="J15" s="25"/>
      <c r="K15" s="25"/>
      <c r="L15" s="142"/>
      <c r="M15" s="97" t="s">
        <v>20</v>
      </c>
      <c r="N15" s="78"/>
      <c r="O15" s="78"/>
      <c r="P15" s="78"/>
      <c r="Q15" s="78"/>
      <c r="R15" s="78"/>
      <c r="S15" s="30"/>
      <c r="T15" s="25"/>
      <c r="U15" s="25"/>
      <c r="V15" s="142"/>
      <c r="W15" s="97" t="s">
        <v>20</v>
      </c>
      <c r="X15" s="78"/>
      <c r="Y15" s="78"/>
      <c r="Z15" s="78"/>
      <c r="AA15" s="78"/>
      <c r="AB15" s="78"/>
      <c r="AC15" s="30"/>
      <c r="AD15" s="25"/>
      <c r="AE15" s="25"/>
      <c r="AF15" s="142"/>
      <c r="AG15" s="97" t="s">
        <v>20</v>
      </c>
      <c r="AH15" s="29"/>
      <c r="AI15" s="29"/>
      <c r="AJ15" s="29"/>
      <c r="AK15" s="29"/>
      <c r="AL15" s="29"/>
      <c r="AM15" s="30"/>
      <c r="AN15" s="25"/>
      <c r="AO15" s="25"/>
      <c r="AP15" s="142"/>
      <c r="AQ15" s="97" t="s">
        <v>20</v>
      </c>
      <c r="AR15" s="29"/>
      <c r="AS15" s="29"/>
      <c r="AT15" s="29"/>
      <c r="AU15" s="29"/>
      <c r="AV15" s="29"/>
      <c r="AW15" s="30"/>
      <c r="AX15" s="25"/>
      <c r="AY15" s="25"/>
      <c r="AZ15" s="142"/>
      <c r="BA15" s="97" t="s">
        <v>20</v>
      </c>
      <c r="BB15" s="29"/>
      <c r="BC15" s="29"/>
      <c r="BD15" s="29"/>
      <c r="BE15" s="29"/>
      <c r="BF15" s="29"/>
      <c r="BG15" s="30"/>
      <c r="BH15" s="25"/>
      <c r="BI15" s="25"/>
      <c r="BJ15" s="142"/>
      <c r="BK15" s="97" t="s">
        <v>20</v>
      </c>
      <c r="BL15" s="29"/>
      <c r="BM15" s="29"/>
      <c r="BN15" s="29"/>
      <c r="BO15" s="29"/>
      <c r="BP15" s="29"/>
      <c r="BQ15" s="30"/>
      <c r="BR15" s="25"/>
      <c r="BS15" s="25"/>
      <c r="BT15" s="142"/>
      <c r="BU15" s="97" t="s">
        <v>20</v>
      </c>
      <c r="BV15" s="29"/>
      <c r="BW15" s="29"/>
      <c r="BX15" s="29"/>
      <c r="BY15" s="29"/>
      <c r="BZ15" s="29"/>
      <c r="CA15" s="30"/>
      <c r="CB15" s="25"/>
      <c r="CC15" s="25"/>
      <c r="CD15" s="142"/>
      <c r="CE15" s="97" t="s">
        <v>20</v>
      </c>
      <c r="CF15" s="29"/>
      <c r="CG15" s="29"/>
      <c r="CH15" s="29"/>
      <c r="CI15" s="29"/>
      <c r="CJ15" s="29"/>
      <c r="CK15" s="30"/>
      <c r="CL15" s="25"/>
      <c r="CM15" s="25"/>
      <c r="CN15" s="142"/>
      <c r="CO15" s="97" t="s">
        <v>20</v>
      </c>
      <c r="CP15" s="29"/>
      <c r="CQ15" s="29"/>
      <c r="CR15" s="29"/>
      <c r="CS15" s="29"/>
      <c r="CT15" s="29"/>
      <c r="CU15" s="30"/>
      <c r="CV15" s="25"/>
      <c r="CW15" s="25"/>
      <c r="CX15" s="142"/>
      <c r="CY15" s="97" t="s">
        <v>20</v>
      </c>
      <c r="CZ15" s="29"/>
      <c r="DA15" s="29"/>
      <c r="DB15" s="29"/>
      <c r="DC15" s="29"/>
      <c r="DD15" s="29"/>
      <c r="DE15" s="30"/>
      <c r="DF15" s="25"/>
      <c r="DG15" s="25"/>
      <c r="DH15" s="142"/>
      <c r="DI15" s="97" t="s">
        <v>20</v>
      </c>
      <c r="DJ15" s="29"/>
      <c r="DK15" s="29"/>
      <c r="DL15" s="29"/>
      <c r="DM15" s="29"/>
      <c r="DN15" s="29"/>
      <c r="DO15" s="30"/>
      <c r="DP15" s="25"/>
      <c r="DQ15" s="25"/>
      <c r="DR15" s="142"/>
      <c r="DS15" s="97" t="s">
        <v>20</v>
      </c>
      <c r="DT15" s="29"/>
      <c r="DU15" s="29"/>
      <c r="DV15" s="29"/>
      <c r="DW15" s="29"/>
      <c r="DX15" s="29"/>
      <c r="DY15" s="30"/>
      <c r="DZ15" s="25"/>
      <c r="EA15" s="25"/>
      <c r="EB15" s="142"/>
      <c r="EC15" s="97" t="s">
        <v>20</v>
      </c>
      <c r="ED15" s="29"/>
      <c r="EE15" s="29"/>
      <c r="EF15" s="29"/>
      <c r="EG15" s="29"/>
      <c r="EH15" s="29"/>
      <c r="EI15" s="30"/>
      <c r="EJ15" s="25"/>
      <c r="EK15" s="25"/>
      <c r="EL15" s="142"/>
      <c r="EM15" s="97" t="s">
        <v>20</v>
      </c>
      <c r="EN15" s="29" t="s">
        <v>255</v>
      </c>
      <c r="EO15" s="29" t="s">
        <v>255</v>
      </c>
      <c r="EP15" s="29" t="s">
        <v>255</v>
      </c>
      <c r="EQ15" s="29" t="s">
        <v>255</v>
      </c>
      <c r="ER15" s="29" t="s">
        <v>255</v>
      </c>
      <c r="ES15" s="30" t="s">
        <v>255</v>
      </c>
      <c r="ET15" s="25"/>
      <c r="EU15" s="25"/>
      <c r="EV15" s="142"/>
      <c r="EW15" s="97" t="s">
        <v>20</v>
      </c>
      <c r="EX15" s="29">
        <v>5455</v>
      </c>
      <c r="EY15" s="29" t="s">
        <v>255</v>
      </c>
      <c r="EZ15" s="29" t="s">
        <v>255</v>
      </c>
      <c r="FA15" s="29" t="s">
        <v>255</v>
      </c>
      <c r="FB15" s="29">
        <v>3263</v>
      </c>
      <c r="FC15" s="30">
        <v>2003</v>
      </c>
      <c r="FD15" s="25"/>
      <c r="FE15" s="25"/>
      <c r="FF15" s="142"/>
      <c r="FG15" s="97" t="s">
        <v>20</v>
      </c>
      <c r="FH15" s="29">
        <v>6321</v>
      </c>
      <c r="FI15" s="29" t="s">
        <v>255</v>
      </c>
      <c r="FJ15" s="29" t="s">
        <v>255</v>
      </c>
      <c r="FK15" s="29" t="s">
        <v>255</v>
      </c>
      <c r="FL15" s="29">
        <v>3978</v>
      </c>
      <c r="FM15" s="30">
        <v>2027</v>
      </c>
      <c r="FN15" s="25"/>
      <c r="FO15" s="25"/>
      <c r="FP15" s="142"/>
      <c r="FQ15" s="97" t="s">
        <v>20</v>
      </c>
      <c r="FR15" s="29"/>
      <c r="FS15" s="29" t="s">
        <v>255</v>
      </c>
      <c r="FT15" s="29">
        <v>5550</v>
      </c>
      <c r="FU15" s="29"/>
      <c r="FV15" s="29">
        <v>4255</v>
      </c>
      <c r="FW15" s="30">
        <v>1295</v>
      </c>
      <c r="FX15" s="25"/>
      <c r="FY15" s="25"/>
      <c r="FZ15" s="142"/>
      <c r="GA15" s="97" t="s">
        <v>20</v>
      </c>
      <c r="GB15" s="29">
        <v>6321</v>
      </c>
      <c r="GC15" s="29" t="s">
        <v>255</v>
      </c>
      <c r="GD15" s="29" t="s">
        <v>255</v>
      </c>
      <c r="GE15" s="29" t="s">
        <v>255</v>
      </c>
      <c r="GF15" s="29">
        <v>3978</v>
      </c>
      <c r="GG15" s="30">
        <v>2027</v>
      </c>
      <c r="GH15" s="25"/>
      <c r="GI15" s="25"/>
      <c r="GJ15" s="142"/>
      <c r="GK15" s="97" t="s">
        <v>20</v>
      </c>
      <c r="GL15" s="29"/>
      <c r="GM15" s="29"/>
      <c r="GN15" s="29"/>
      <c r="GO15" s="29"/>
      <c r="GP15" s="29"/>
      <c r="GQ15" s="30"/>
      <c r="GR15" s="25"/>
      <c r="GS15" s="25"/>
      <c r="GT15" s="142"/>
      <c r="GU15" s="97" t="s">
        <v>20</v>
      </c>
      <c r="GV15" s="435">
        <v>6913</v>
      </c>
      <c r="GW15" s="435">
        <v>1215</v>
      </c>
      <c r="GX15" s="435">
        <v>5550</v>
      </c>
      <c r="GY15" s="435" t="s">
        <v>255</v>
      </c>
      <c r="GZ15" s="435">
        <v>5170</v>
      </c>
      <c r="HA15" s="436">
        <v>1539</v>
      </c>
      <c r="HB15" s="25"/>
      <c r="HC15" s="25"/>
      <c r="HD15" s="142"/>
      <c r="HE15" s="97" t="s">
        <v>20</v>
      </c>
      <c r="HF15" s="29">
        <v>158305</v>
      </c>
      <c r="HG15" s="29" t="s">
        <v>255</v>
      </c>
      <c r="HH15" s="29" t="s">
        <v>255</v>
      </c>
      <c r="HI15" s="29" t="s">
        <v>255</v>
      </c>
      <c r="HJ15" s="29">
        <v>125450</v>
      </c>
      <c r="HK15" s="30">
        <v>32855</v>
      </c>
      <c r="HL15" s="25"/>
      <c r="HM15" s="25"/>
    </row>
    <row xmlns:x14ac="http://schemas.microsoft.com/office/spreadsheetml/2009/9/ac" r="16" s="3" customFormat="true" x14ac:dyDescent="0.25">
      <c r="A16" s="449" t="str">
        <f ca="true">IF(ISBLANK('Data Summary'!A18),"",'Data Summary'!A18)</f>
        <v>PAK_2016_CEN</v>
      </c>
      <c r="B16" s="143"/>
      <c r="L16" s="143"/>
      <c r="V16" s="143"/>
      <c r="AF16" s="143"/>
      <c r="AP16" s="143"/>
      <c r="AZ16" s="143"/>
      <c r="BA16" s="143"/>
      <c r="BB16" s="143"/>
      <c r="BC16" s="143"/>
      <c r="BD16" s="143"/>
      <c r="BE16" s="143"/>
      <c r="BF16" s="143"/>
      <c r="BG16" s="143"/>
      <c r="BJ16" s="143"/>
      <c r="BT16" s="143"/>
      <c r="CD16" s="143"/>
      <c r="CN16" s="143"/>
      <c r="CX16" s="143"/>
      <c r="DH16" s="143"/>
      <c r="DR16" s="143"/>
      <c r="EB16" s="143"/>
      <c r="EL16" s="143"/>
      <c r="EV16" s="143"/>
      <c r="FF16" s="143"/>
      <c r="FP16" s="143"/>
      <c r="FZ16" s="143"/>
      <c r="GJ16" s="143"/>
      <c r="GT16" s="143"/>
      <c r="HD16" s="143"/>
      <c r="HN16" s="143"/>
      <c r="HX16" s="143"/>
      <c r="IH16" s="143"/>
      <c r="IR16" s="143"/>
    </row>
    <row xmlns:x14ac="http://schemas.microsoft.com/office/spreadsheetml/2009/9/ac" r="17" s="3" customFormat="true" x14ac:dyDescent="0.25">
      <c r="A17" s="449" t="str">
        <f ca="true">IF(ISBLANK('Data Summary'!A19),"",'Data Summary'!A19)</f>
        <v>PAK_2016_UIS</v>
      </c>
      <c r="B17" s="143"/>
      <c r="L17" s="143"/>
      <c r="V17" s="143"/>
      <c r="AF17" s="143"/>
      <c r="AP17" s="143"/>
      <c r="AZ17" s="143"/>
      <c r="BA17" s="143"/>
      <c r="BB17" s="143"/>
      <c r="BC17" s="143"/>
      <c r="BD17" s="143"/>
      <c r="BE17" s="143"/>
      <c r="BF17" s="143"/>
      <c r="BG17" s="143"/>
      <c r="BJ17" s="143"/>
      <c r="BT17" s="143"/>
      <c r="CD17" s="143"/>
      <c r="CN17" s="143"/>
      <c r="CX17" s="143"/>
      <c r="DH17" s="143"/>
      <c r="DR17" s="143"/>
      <c r="EB17" s="143"/>
      <c r="EL17" s="143"/>
      <c r="EV17" s="143"/>
      <c r="FF17" s="143"/>
      <c r="FP17" s="143"/>
      <c r="FZ17" s="143"/>
      <c r="GJ17" s="143"/>
      <c r="GT17" s="143"/>
      <c r="HD17" s="143"/>
      <c r="HN17" s="143"/>
      <c r="HX17" s="143"/>
      <c r="IH17" s="143"/>
      <c r="IR17" s="143"/>
    </row>
    <row xmlns:x14ac="http://schemas.microsoft.com/office/spreadsheetml/2009/9/ac" r="18" s="3" customFormat="true" x14ac:dyDescent="0.25">
      <c r="A18" s="449" t="str">
        <f ca="true">IF(ISBLANK('Data Summary'!A20),"",'Data Summary'!A20)</f>
        <v>PAK_2018_EMIS</v>
      </c>
      <c r="B18" s="143"/>
      <c r="L18" s="143"/>
      <c r="V18" s="143"/>
      <c r="AF18" s="143"/>
      <c r="AP18" s="143"/>
      <c r="AZ18" s="143"/>
      <c r="BA18" s="143"/>
      <c r="BB18" s="143"/>
      <c r="BC18" s="143"/>
      <c r="BD18" s="143"/>
      <c r="BE18" s="143"/>
      <c r="BF18" s="143"/>
      <c r="BG18" s="143"/>
      <c r="BJ18" s="143"/>
      <c r="BT18" s="143"/>
      <c r="CD18" s="143"/>
      <c r="CN18" s="143"/>
      <c r="CX18" s="143"/>
      <c r="DH18" s="143"/>
      <c r="DR18" s="143"/>
      <c r="EB18" s="143"/>
      <c r="EL18" s="143"/>
      <c r="EV18" s="143"/>
      <c r="FF18" s="143"/>
      <c r="FP18" s="143"/>
      <c r="FZ18" s="143"/>
      <c r="GJ18" s="143"/>
      <c r="GT18" s="143"/>
      <c r="HD18" s="143"/>
      <c r="HN18" s="143"/>
      <c r="HX18" s="143"/>
      <c r="IH18" s="143"/>
      <c r="IR18" s="143"/>
    </row>
    <row xmlns:x14ac="http://schemas.microsoft.com/office/spreadsheetml/2009/9/ac" r="19" s="3" customFormat="true" x14ac:dyDescent="0.25">
      <c r="A19" s="449" t="str">
        <f ca="true">IF(ISBLANK('Data Summary'!A21),"",'Data Summary'!A21)</f>
        <v>PAK_2018_ASER</v>
      </c>
      <c r="B19" s="143"/>
      <c r="L19" s="143"/>
      <c r="V19" s="143"/>
      <c r="AF19" s="143"/>
      <c r="AP19" s="143"/>
      <c r="AZ19" s="143"/>
      <c r="BA19" s="143"/>
      <c r="BB19" s="143"/>
      <c r="BC19" s="143"/>
      <c r="BD19" s="143"/>
      <c r="BE19" s="143"/>
      <c r="BF19" s="143"/>
      <c r="BG19" s="143"/>
      <c r="BJ19" s="143"/>
      <c r="BT19" s="143"/>
      <c r="CD19" s="143"/>
      <c r="CN19" s="143"/>
      <c r="CX19" s="143"/>
      <c r="DH19" s="143"/>
      <c r="DR19" s="143"/>
      <c r="EB19" s="143"/>
      <c r="EL19" s="143"/>
      <c r="EV19" s="143"/>
      <c r="FF19" s="143"/>
      <c r="FP19" s="143"/>
      <c r="FZ19" s="143"/>
      <c r="GJ19" s="143"/>
      <c r="GT19" s="143"/>
      <c r="HD19" s="143"/>
      <c r="HN19" s="143"/>
      <c r="HX19" s="143"/>
      <c r="IH19" s="143"/>
      <c r="IR19" s="143"/>
    </row>
    <row xmlns:x14ac="http://schemas.microsoft.com/office/spreadsheetml/2009/9/ac" r="20" s="3" customFormat="true" x14ac:dyDescent="0.25">
      <c r="A20" s="449" t="str">
        <f ca="true">IF(ISBLANK('Data Summary'!A22),"",'Data Summary'!A22)</f>
        <v>PAK_2019_ASER</v>
      </c>
      <c r="B20" s="143"/>
      <c r="L20" s="143"/>
      <c r="V20" s="143"/>
      <c r="AF20" s="143"/>
      <c r="AP20" s="143"/>
      <c r="AZ20" s="143"/>
      <c r="BA20" s="143"/>
      <c r="BB20" s="143"/>
      <c r="BC20" s="143"/>
      <c r="BD20" s="143"/>
      <c r="BE20" s="143"/>
      <c r="BF20" s="143"/>
      <c r="BG20" s="143"/>
      <c r="BJ20" s="143"/>
      <c r="BT20" s="143"/>
      <c r="CD20" s="143"/>
      <c r="CN20" s="143"/>
      <c r="CX20" s="143"/>
      <c r="DH20" s="143"/>
      <c r="DR20" s="143"/>
      <c r="EB20" s="143"/>
      <c r="EL20" s="143"/>
      <c r="EV20" s="143"/>
      <c r="FF20" s="143"/>
      <c r="FP20" s="143"/>
      <c r="FZ20" s="143"/>
      <c r="GJ20" s="143"/>
      <c r="GT20" s="143"/>
      <c r="HD20" s="143"/>
      <c r="HN20" s="143"/>
      <c r="HX20" s="143"/>
      <c r="IH20" s="143"/>
      <c r="IR20" s="143"/>
    </row>
    <row xmlns:x14ac="http://schemas.microsoft.com/office/spreadsheetml/2009/9/ac" r="21" s="3" customFormat="true" x14ac:dyDescent="0.25">
      <c r="A21" s="449" t="str">
        <f ca="true">IF(ISBLANK('Data Summary'!A23),"",'Data Summary'!A23)</f>
        <v>PAK_2021_ASER</v>
      </c>
      <c r="B21" s="143"/>
      <c r="L21" s="143"/>
      <c r="V21" s="143"/>
      <c r="AF21" s="143"/>
      <c r="AP21" s="143"/>
      <c r="AZ21" s="143"/>
      <c r="BA21" s="143"/>
      <c r="BB21" s="143"/>
      <c r="BC21" s="143"/>
      <c r="BD21" s="143"/>
      <c r="BE21" s="143"/>
      <c r="BF21" s="143"/>
      <c r="BG21" s="143"/>
      <c r="BJ21" s="143"/>
      <c r="BT21" s="143"/>
      <c r="CD21" s="143"/>
      <c r="CN21" s="143"/>
      <c r="CX21" s="143"/>
      <c r="DH21" s="143"/>
      <c r="DR21" s="143"/>
      <c r="EB21" s="143"/>
      <c r="EL21" s="143"/>
      <c r="EV21" s="143"/>
      <c r="FF21" s="143"/>
      <c r="FP21" s="143"/>
      <c r="FZ21" s="143"/>
      <c r="GJ21" s="143"/>
      <c r="GT21" s="143"/>
      <c r="HD21" s="143"/>
      <c r="HN21" s="143"/>
      <c r="HX21" s="143"/>
      <c r="IH21" s="143"/>
      <c r="IR21" s="143"/>
    </row>
    <row xmlns:x14ac="http://schemas.microsoft.com/office/spreadsheetml/2009/9/ac" r="22" s="3" customFormat="true" x14ac:dyDescent="0.25">
      <c r="A22" s="449" t="str">
        <f ca="true">IF(ISBLANK('Data Summary'!A24),"",'Data Summary'!A24)</f>
        <v>PAK_2021_EMIS</v>
      </c>
      <c r="B22" s="143"/>
      <c r="L22" s="143"/>
      <c r="V22" s="143"/>
      <c r="AF22" s="143"/>
      <c r="AP22" s="143"/>
      <c r="AZ22" s="143"/>
      <c r="BA22" s="143"/>
      <c r="BB22" s="143"/>
      <c r="BC22" s="143"/>
      <c r="BD22" s="143"/>
      <c r="BE22" s="143"/>
      <c r="BF22" s="143"/>
      <c r="BG22" s="143"/>
      <c r="BJ22" s="143"/>
      <c r="BT22" s="143"/>
      <c r="CD22" s="143"/>
      <c r="CN22" s="143"/>
      <c r="CX22" s="143"/>
      <c r="DH22" s="143"/>
      <c r="DR22" s="143"/>
      <c r="EB22" s="143"/>
      <c r="EL22" s="143"/>
      <c r="EV22" s="143"/>
      <c r="FF22" s="143"/>
      <c r="FP22" s="143"/>
      <c r="FZ22" s="143"/>
      <c r="GJ22" s="143"/>
      <c r="GT22" s="143"/>
      <c r="HD22" s="143"/>
      <c r="HN22" s="143"/>
      <c r="HX22" s="143"/>
      <c r="IH22" s="143"/>
      <c r="IR22" s="143"/>
    </row>
    <row xmlns:x14ac="http://schemas.microsoft.com/office/spreadsheetml/2009/9/ac" r="23" s="3" customFormat="true" x14ac:dyDescent="0.25">
      <c r="A23" s="449" t="str">
        <f ca="true">IF(ISBLANK('Data Summary'!A25),"",'Data Summary'!A25)</f>
        <v>PAK_2021_UIS</v>
      </c>
      <c r="B23" s="143"/>
      <c r="L23" s="143"/>
      <c r="V23" s="143"/>
      <c r="AF23" s="143"/>
      <c r="AP23" s="143"/>
      <c r="AZ23" s="143"/>
      <c r="BA23" s="143"/>
      <c r="BB23" s="143"/>
      <c r="BC23" s="143"/>
      <c r="BD23" s="143"/>
      <c r="BE23" s="143"/>
      <c r="BF23" s="143"/>
      <c r="BG23" s="143"/>
      <c r="BJ23" s="143"/>
      <c r="BT23" s="143"/>
      <c r="CD23" s="143"/>
      <c r="CN23" s="143"/>
      <c r="CX23" s="143"/>
      <c r="DH23" s="143"/>
      <c r="DR23" s="143"/>
      <c r="EB23" s="143"/>
      <c r="EL23" s="143"/>
      <c r="EV23" s="143"/>
      <c r="FF23" s="143"/>
      <c r="FP23" s="143"/>
      <c r="FZ23" s="143"/>
      <c r="GJ23" s="143"/>
      <c r="GT23" s="143"/>
      <c r="HD23" s="143"/>
      <c r="HN23" s="143"/>
      <c r="HX23" s="143"/>
      <c r="IH23" s="143"/>
      <c r="IR23" s="143"/>
    </row>
    <row xmlns:x14ac="http://schemas.microsoft.com/office/spreadsheetml/2009/9/ac" r="24" s="3" customFormat="true" x14ac:dyDescent="0.25">
      <c r="A24" s="449" t="str">
        <f ca="true">IF(ISBLANK('Data Summary'!A26),"",'Data Summary'!A26)</f>
        <v>PAK_2022_ASER</v>
      </c>
      <c r="B24" s="143"/>
      <c r="L24" s="143"/>
      <c r="V24" s="143"/>
      <c r="AF24" s="143"/>
      <c r="AP24" s="143"/>
      <c r="AZ24" s="143"/>
      <c r="BA24" s="143"/>
      <c r="BB24" s="143"/>
      <c r="BC24" s="143"/>
      <c r="BD24" s="143"/>
      <c r="BE24" s="143"/>
      <c r="BF24" s="143"/>
      <c r="BG24" s="143"/>
      <c r="BJ24" s="143"/>
      <c r="BT24" s="143"/>
      <c r="CD24" s="143"/>
      <c r="CN24" s="143"/>
      <c r="CX24" s="143"/>
      <c r="DH24" s="143"/>
      <c r="DR24" s="143"/>
      <c r="EB24" s="143"/>
      <c r="EL24" s="143"/>
      <c r="EV24" s="143"/>
      <c r="FF24" s="143"/>
      <c r="FP24" s="143"/>
      <c r="FZ24" s="143"/>
      <c r="GJ24" s="143"/>
      <c r="GT24" s="143"/>
      <c r="HD24" s="143"/>
      <c r="HN24" s="143"/>
      <c r="HX24" s="143"/>
      <c r="IH24" s="143"/>
      <c r="IR24" s="143"/>
    </row>
    <row xmlns:x14ac="http://schemas.microsoft.com/office/spreadsheetml/2009/9/ac" r="25" s="3" customFormat="true" x14ac:dyDescent="0.25">
      <c r="A25" s="449" t="str">
        <f ca="true">IF(ISBLANK('Data Summary'!A27),"",'Data Summary'!A27)</f>
        <v>PAK_2022_EMIS</v>
      </c>
      <c r="B25" s="143"/>
      <c r="L25" s="143"/>
      <c r="V25" s="143"/>
      <c r="AF25" s="143"/>
      <c r="AP25" s="143"/>
      <c r="AZ25" s="143"/>
      <c r="BA25" s="143"/>
      <c r="BB25" s="143"/>
      <c r="BC25" s="143"/>
      <c r="BD25" s="143"/>
      <c r="BE25" s="143"/>
      <c r="BF25" s="143"/>
      <c r="BG25" s="143"/>
      <c r="BJ25" s="143"/>
      <c r="BT25" s="143"/>
      <c r="CD25" s="143"/>
      <c r="CN25" s="143"/>
      <c r="CX25" s="143"/>
      <c r="DH25" s="143"/>
      <c r="DR25" s="143"/>
      <c r="EB25" s="143"/>
      <c r="EL25" s="143"/>
      <c r="EV25" s="143"/>
      <c r="FF25" s="143"/>
      <c r="FP25" s="143"/>
      <c r="FZ25" s="143"/>
      <c r="GJ25" s="143"/>
      <c r="GT25" s="143"/>
      <c r="HD25" s="143"/>
      <c r="HN25" s="143"/>
      <c r="HX25" s="143"/>
      <c r="IH25" s="143"/>
      <c r="IR25" s="143"/>
    </row>
    <row xmlns:x14ac="http://schemas.microsoft.com/office/spreadsheetml/2009/9/ac" r="26" s="3" customFormat="true" x14ac:dyDescent="0.25">
      <c r="A26" s="450" t="str">
        <f ca="true">IF(ISBLANK('Data Summary'!A28),"",'Data Summary'!A28)</f>
        <v/>
      </c>
      <c r="B26" s="143"/>
      <c r="L26" s="143"/>
      <c r="V26" s="143"/>
      <c r="AF26" s="143"/>
      <c r="AP26" s="143"/>
      <c r="AZ26" s="143"/>
      <c r="BA26" s="143"/>
      <c r="BB26" s="143"/>
      <c r="BC26" s="143"/>
      <c r="BD26" s="143"/>
      <c r="BE26" s="143"/>
      <c r="BF26" s="143"/>
      <c r="BG26" s="143"/>
      <c r="BJ26" s="143"/>
      <c r="BT26" s="143"/>
      <c r="CD26" s="143"/>
      <c r="CN26" s="143"/>
      <c r="CX26" s="143"/>
      <c r="DH26" s="143"/>
      <c r="DR26" s="143"/>
      <c r="EB26" s="143"/>
      <c r="EL26" s="143"/>
      <c r="EV26" s="143"/>
      <c r="FF26" s="143"/>
      <c r="FP26" s="143"/>
      <c r="FZ26" s="143"/>
      <c r="GJ26" s="143"/>
      <c r="GT26" s="143"/>
      <c r="HD26" s="143"/>
      <c r="HN26" s="143"/>
      <c r="HX26" s="143"/>
      <c r="IH26" s="143"/>
      <c r="IR26" s="143"/>
    </row>
    <row xmlns:x14ac="http://schemas.microsoft.com/office/spreadsheetml/2009/9/ac" r="27" s="3" customFormat="true" x14ac:dyDescent="0.25">
      <c r="A27" s="450" t="str">
        <f ca="true">IF(ISBLANK('Data Summary'!A29),"",'Data Summary'!A29)</f>
        <v/>
      </c>
      <c r="B27" s="143"/>
      <c r="L27" s="143"/>
      <c r="V27" s="143"/>
      <c r="AF27" s="143"/>
      <c r="AP27" s="143"/>
      <c r="AZ27" s="143"/>
      <c r="BA27" s="143"/>
      <c r="BB27" s="143"/>
      <c r="BC27" s="143"/>
      <c r="BD27" s="143"/>
      <c r="BE27" s="143"/>
      <c r="BF27" s="143"/>
      <c r="BG27" s="143"/>
      <c r="BJ27" s="143"/>
      <c r="BT27" s="143"/>
      <c r="CD27" s="143"/>
      <c r="CN27" s="143"/>
      <c r="CX27" s="143"/>
      <c r="DH27" s="143"/>
      <c r="DR27" s="143"/>
      <c r="EB27" s="143"/>
      <c r="EL27" s="143"/>
      <c r="EV27" s="143"/>
      <c r="FF27" s="143"/>
      <c r="FP27" s="143"/>
      <c r="FZ27" s="143"/>
      <c r="GJ27" s="143"/>
      <c r="GT27" s="143"/>
      <c r="HD27" s="143"/>
      <c r="HN27" s="143"/>
      <c r="HX27" s="143"/>
      <c r="IH27" s="143"/>
      <c r="IR27" s="143"/>
    </row>
    <row xmlns:x14ac="http://schemas.microsoft.com/office/spreadsheetml/2009/9/ac" r="28" s="3" customFormat="true" x14ac:dyDescent="0.25">
      <c r="A28" s="450" t="str">
        <f ca="true">IF(ISBLANK('Data Summary'!A30),"",'Data Summary'!A30)</f>
        <v/>
      </c>
      <c r="B28" s="143"/>
      <c r="L28" s="143"/>
      <c r="V28" s="143"/>
      <c r="AF28" s="143"/>
      <c r="AP28" s="143"/>
      <c r="AZ28" s="143"/>
      <c r="BA28" s="143"/>
      <c r="BB28" s="143"/>
      <c r="BC28" s="143"/>
      <c r="BD28" s="143"/>
      <c r="BE28" s="143"/>
      <c r="BF28" s="143"/>
      <c r="BG28" s="143"/>
      <c r="BJ28" s="143"/>
      <c r="BT28" s="143"/>
      <c r="CD28" s="143"/>
      <c r="CN28" s="143"/>
      <c r="CX28" s="143"/>
      <c r="DH28" s="143"/>
      <c r="DR28" s="143"/>
      <c r="EB28" s="143"/>
      <c r="EL28" s="143"/>
      <c r="EV28" s="143"/>
      <c r="FF28" s="143"/>
      <c r="FP28" s="143"/>
      <c r="FZ28" s="143"/>
      <c r="GJ28" s="143"/>
      <c r="GT28" s="143"/>
      <c r="HD28" s="143"/>
      <c r="HN28" s="143"/>
      <c r="HX28" s="143"/>
      <c r="IH28" s="143"/>
      <c r="IR28" s="143"/>
    </row>
    <row xmlns:x14ac="http://schemas.microsoft.com/office/spreadsheetml/2009/9/ac" r="29" s="3" customFormat="true" x14ac:dyDescent="0.25">
      <c r="A29" s="450" t="str">
        <f ca="true">IF(ISBLANK('Data Summary'!A31),"",'Data Summary'!A31)</f>
        <v/>
      </c>
      <c r="B29" s="143"/>
      <c r="L29" s="143"/>
      <c r="V29" s="143"/>
      <c r="AF29" s="143"/>
      <c r="AP29" s="143"/>
      <c r="AZ29" s="143"/>
      <c r="BA29" s="143"/>
      <c r="BB29" s="143"/>
      <c r="BC29" s="143"/>
      <c r="BD29" s="143"/>
      <c r="BE29" s="143"/>
      <c r="BF29" s="143"/>
      <c r="BG29" s="143"/>
      <c r="BJ29" s="143"/>
      <c r="BT29" s="143"/>
      <c r="CD29" s="143"/>
      <c r="CN29" s="143"/>
      <c r="CX29" s="143"/>
      <c r="DH29" s="143"/>
      <c r="DR29" s="143"/>
      <c r="EB29" s="143"/>
      <c r="EL29" s="143"/>
      <c r="EV29" s="143"/>
      <c r="FF29" s="143"/>
      <c r="FP29" s="143"/>
      <c r="FZ29" s="143"/>
      <c r="GJ29" s="143"/>
      <c r="GT29" s="143"/>
      <c r="HD29" s="143"/>
      <c r="HN29" s="143"/>
      <c r="HX29" s="143"/>
      <c r="IH29" s="143"/>
      <c r="IR29" s="143"/>
    </row>
    <row xmlns:x14ac="http://schemas.microsoft.com/office/spreadsheetml/2009/9/ac" r="30" s="3" customFormat="true" x14ac:dyDescent="0.25">
      <c r="A30" s="450" t="str">
        <f ca="true">IF(ISBLANK('Data Summary'!A32),"",'Data Summary'!A32)</f>
        <v/>
      </c>
      <c r="B30" s="143"/>
      <c r="L30" s="143"/>
      <c r="V30" s="143"/>
      <c r="AF30" s="143"/>
      <c r="AP30" s="143"/>
      <c r="AZ30" s="143"/>
      <c r="BA30" s="143"/>
      <c r="BB30" s="143"/>
      <c r="BC30" s="143"/>
      <c r="BD30" s="143"/>
      <c r="BE30" s="143"/>
      <c r="BF30" s="143"/>
      <c r="BG30" s="143"/>
      <c r="BJ30" s="143"/>
      <c r="BT30" s="143"/>
      <c r="CD30" s="143"/>
      <c r="CN30" s="143"/>
      <c r="CX30" s="143"/>
      <c r="DH30" s="143"/>
      <c r="DR30" s="143"/>
      <c r="EB30" s="143"/>
      <c r="EL30" s="143"/>
      <c r="EV30" s="143"/>
      <c r="FF30" s="143"/>
      <c r="FP30" s="143"/>
      <c r="FZ30" s="143"/>
      <c r="GJ30" s="143"/>
      <c r="GT30" s="143"/>
      <c r="HD30" s="143"/>
      <c r="HN30" s="143"/>
      <c r="HX30" s="143"/>
      <c r="IH30" s="143"/>
      <c r="IR30" s="143"/>
    </row>
    <row xmlns:x14ac="http://schemas.microsoft.com/office/spreadsheetml/2009/9/ac" r="31" s="3" customFormat="true" x14ac:dyDescent="0.25">
      <c r="A31" s="450" t="str">
        <f ca="true">IF(ISBLANK('Data Summary'!A33),"",'Data Summary'!A33)</f>
        <v/>
      </c>
      <c r="B31" s="143"/>
      <c r="L31" s="143"/>
      <c r="V31" s="143"/>
      <c r="AF31" s="143"/>
      <c r="AP31" s="143"/>
      <c r="AZ31" s="143"/>
      <c r="BA31" s="143"/>
      <c r="BB31" s="143"/>
      <c r="BC31" s="143"/>
      <c r="BD31" s="143"/>
      <c r="BE31" s="143"/>
      <c r="BF31" s="143"/>
      <c r="BG31" s="143"/>
      <c r="BJ31" s="143"/>
      <c r="BT31" s="143"/>
      <c r="CD31" s="143"/>
      <c r="CN31" s="143"/>
      <c r="CX31" s="143"/>
      <c r="DH31" s="143"/>
      <c r="DR31" s="143"/>
      <c r="EB31" s="143"/>
      <c r="EL31" s="143"/>
      <c r="EV31" s="143"/>
      <c r="FF31" s="143"/>
      <c r="FP31" s="143"/>
      <c r="FZ31" s="143"/>
      <c r="GJ31" s="143"/>
      <c r="GT31" s="143"/>
      <c r="HD31" s="143"/>
      <c r="HN31" s="143"/>
      <c r="HX31" s="143"/>
      <c r="IH31" s="143"/>
      <c r="IR31" s="143"/>
    </row>
    <row xmlns:x14ac="http://schemas.microsoft.com/office/spreadsheetml/2009/9/ac" r="32" s="3" customFormat="true" x14ac:dyDescent="0.25">
      <c r="A32" s="450" t="str">
        <f ca="true">IF(ISBLANK('Data Summary'!A34),"",'Data Summary'!A34)</f>
        <v/>
      </c>
      <c r="B32" s="143"/>
      <c r="L32" s="143"/>
      <c r="V32" s="143"/>
      <c r="AF32" s="143"/>
      <c r="AP32" s="143"/>
      <c r="AZ32" s="143"/>
      <c r="BA32" s="143"/>
      <c r="BB32" s="143"/>
      <c r="BC32" s="143"/>
      <c r="BD32" s="143"/>
      <c r="BE32" s="143"/>
      <c r="BF32" s="143"/>
      <c r="BG32" s="143"/>
      <c r="BJ32" s="143"/>
      <c r="BT32" s="143"/>
      <c r="CD32" s="143"/>
      <c r="CN32" s="143"/>
      <c r="CX32" s="143"/>
      <c r="DH32" s="143"/>
      <c r="DR32" s="143"/>
      <c r="EB32" s="143"/>
      <c r="EL32" s="143"/>
      <c r="EV32" s="143"/>
      <c r="FF32" s="143"/>
      <c r="FP32" s="143"/>
      <c r="FZ32" s="143"/>
      <c r="GJ32" s="143"/>
      <c r="GT32" s="143"/>
      <c r="HD32" s="143"/>
      <c r="HN32" s="143"/>
      <c r="HX32" s="143"/>
      <c r="IH32" s="143"/>
      <c r="IR32" s="143"/>
    </row>
    <row xmlns:x14ac="http://schemas.microsoft.com/office/spreadsheetml/2009/9/ac" r="33" s="3" customFormat="true" x14ac:dyDescent="0.25">
      <c r="A33" s="450" t="str">
        <f ca="true">IF(ISBLANK('Data Summary'!A35),"",'Data Summary'!A35)</f>
        <v/>
      </c>
      <c r="B33" s="143"/>
      <c r="L33" s="143"/>
      <c r="V33" s="143"/>
      <c r="AF33" s="143"/>
      <c r="AP33" s="143"/>
      <c r="AZ33" s="143"/>
      <c r="BA33" s="143"/>
      <c r="BB33" s="143"/>
      <c r="BC33" s="143"/>
      <c r="BD33" s="143"/>
      <c r="BE33" s="143"/>
      <c r="BF33" s="143"/>
      <c r="BG33" s="143"/>
      <c r="BJ33" s="143"/>
      <c r="BT33" s="143"/>
      <c r="CD33" s="143"/>
      <c r="CN33" s="143"/>
      <c r="CX33" s="143"/>
      <c r="DH33" s="143"/>
      <c r="DR33" s="143"/>
      <c r="EB33" s="143"/>
      <c r="EL33" s="143"/>
      <c r="EV33" s="143"/>
      <c r="FF33" s="143"/>
      <c r="FP33" s="143"/>
      <c r="FZ33" s="143"/>
      <c r="GJ33" s="143"/>
      <c r="GT33" s="143"/>
      <c r="HD33" s="143"/>
      <c r="HN33" s="143"/>
      <c r="HX33" s="143"/>
      <c r="IH33" s="143"/>
      <c r="IR33" s="143"/>
    </row>
    <row xmlns:x14ac="http://schemas.microsoft.com/office/spreadsheetml/2009/9/ac" r="34" s="3" customFormat="true" x14ac:dyDescent="0.25">
      <c r="A34" s="450" t="str">
        <f ca="true">IF(ISBLANK('Data Summary'!A36),"",'Data Summary'!A36)</f>
        <v/>
      </c>
      <c r="B34" s="143"/>
      <c r="L34" s="143"/>
      <c r="V34" s="143"/>
      <c r="AF34" s="143"/>
      <c r="AP34" s="143"/>
      <c r="AZ34" s="143"/>
      <c r="BA34" s="143"/>
      <c r="BB34" s="143"/>
      <c r="BC34" s="143"/>
      <c r="BD34" s="143"/>
      <c r="BE34" s="143"/>
      <c r="BF34" s="143"/>
      <c r="BG34" s="143"/>
      <c r="BJ34" s="143"/>
      <c r="BT34" s="143"/>
      <c r="CD34" s="143"/>
      <c r="CN34" s="143"/>
      <c r="CX34" s="143"/>
      <c r="DH34" s="143"/>
      <c r="DR34" s="143"/>
      <c r="EB34" s="143"/>
      <c r="EL34" s="143"/>
      <c r="EV34" s="143"/>
      <c r="FF34" s="143"/>
      <c r="FP34" s="143"/>
      <c r="FZ34" s="143"/>
      <c r="GJ34" s="143"/>
      <c r="GT34" s="143"/>
      <c r="HD34" s="143"/>
      <c r="HN34" s="143"/>
      <c r="HX34" s="143"/>
      <c r="IH34" s="143"/>
      <c r="IR34" s="143"/>
    </row>
    <row xmlns:x14ac="http://schemas.microsoft.com/office/spreadsheetml/2009/9/ac" r="35" s="3" customFormat="true" x14ac:dyDescent="0.25">
      <c r="A35" s="450" t="str">
        <f ca="true">IF(ISBLANK('Data Summary'!A37),"",'Data Summary'!A37)</f>
        <v/>
      </c>
      <c r="B35" s="143"/>
      <c r="L35" s="143"/>
      <c r="V35" s="143"/>
      <c r="AF35" s="143"/>
      <c r="AP35" s="143"/>
      <c r="AZ35" s="143"/>
      <c r="BA35" s="143"/>
      <c r="BB35" s="143"/>
      <c r="BC35" s="143"/>
      <c r="BD35" s="143"/>
      <c r="BE35" s="143"/>
      <c r="BF35" s="143"/>
      <c r="BG35" s="143"/>
      <c r="BJ35" s="143"/>
      <c r="BT35" s="143"/>
      <c r="CD35" s="143"/>
      <c r="CN35" s="143"/>
      <c r="CX35" s="143"/>
      <c r="DH35" s="143"/>
      <c r="DR35" s="143"/>
      <c r="EB35" s="143"/>
      <c r="EL35" s="143"/>
      <c r="EV35" s="143"/>
      <c r="FF35" s="143"/>
      <c r="FP35" s="143"/>
      <c r="FZ35" s="143"/>
      <c r="GJ35" s="143"/>
      <c r="GT35" s="143"/>
      <c r="HD35" s="143"/>
      <c r="HN35" s="143"/>
      <c r="HX35" s="143"/>
      <c r="IH35" s="143"/>
      <c r="IR35" s="143"/>
    </row>
    <row xmlns:x14ac="http://schemas.microsoft.com/office/spreadsheetml/2009/9/ac" r="36" s="3" customFormat="true" x14ac:dyDescent="0.25">
      <c r="A36" s="450" t="str">
        <f ca="true">IF(ISBLANK('Data Summary'!A38),"",'Data Summary'!A38)</f>
        <v/>
      </c>
      <c r="B36" s="143"/>
      <c r="L36" s="143"/>
      <c r="V36" s="143"/>
      <c r="AF36" s="143"/>
      <c r="AP36" s="143"/>
      <c r="AZ36" s="143"/>
      <c r="BA36" s="143"/>
      <c r="BB36" s="143"/>
      <c r="BC36" s="143"/>
      <c r="BD36" s="143"/>
      <c r="BE36" s="143"/>
      <c r="BF36" s="143"/>
      <c r="BG36" s="143"/>
      <c r="BJ36" s="143"/>
      <c r="BT36" s="143"/>
      <c r="CD36" s="143"/>
      <c r="CN36" s="143"/>
      <c r="CX36" s="143"/>
      <c r="DH36" s="143"/>
      <c r="DR36" s="143"/>
      <c r="EB36" s="143"/>
      <c r="EL36" s="143"/>
      <c r="EV36" s="143"/>
      <c r="FF36" s="143"/>
      <c r="FP36" s="143"/>
      <c r="FZ36" s="143"/>
      <c r="GJ36" s="143"/>
      <c r="GT36" s="143"/>
      <c r="HD36" s="143"/>
      <c r="HN36" s="143"/>
      <c r="HX36" s="143"/>
      <c r="IH36" s="143"/>
      <c r="IR36" s="143"/>
    </row>
    <row xmlns:x14ac="http://schemas.microsoft.com/office/spreadsheetml/2009/9/ac" r="37" s="3" customFormat="true" x14ac:dyDescent="0.25">
      <c r="A37" s="450" t="str">
        <f ca="true">IF(ISBLANK('Data Summary'!A39),"",'Data Summary'!A39)</f>
        <v/>
      </c>
      <c r="B37" s="143"/>
      <c r="L37" s="143"/>
      <c r="V37" s="143"/>
      <c r="AF37" s="143"/>
      <c r="AP37" s="143"/>
      <c r="AZ37" s="143"/>
      <c r="BA37" s="143"/>
      <c r="BB37" s="143"/>
      <c r="BC37" s="143"/>
      <c r="BD37" s="143"/>
      <c r="BE37" s="143"/>
      <c r="BF37" s="143"/>
      <c r="BG37" s="143"/>
      <c r="BJ37" s="143"/>
      <c r="BT37" s="143"/>
      <c r="CD37" s="143"/>
      <c r="CN37" s="143"/>
      <c r="CX37" s="143"/>
      <c r="DH37" s="143"/>
      <c r="DR37" s="143"/>
      <c r="EB37" s="143"/>
      <c r="EL37" s="143"/>
      <c r="EV37" s="143"/>
      <c r="FF37" s="143"/>
      <c r="FP37" s="143"/>
      <c r="FZ37" s="143"/>
      <c r="GJ37" s="143"/>
      <c r="GT37" s="143"/>
      <c r="HD37" s="143"/>
      <c r="HN37" s="143"/>
      <c r="HX37" s="143"/>
      <c r="IH37" s="143"/>
      <c r="IR37" s="143"/>
    </row>
    <row xmlns:x14ac="http://schemas.microsoft.com/office/spreadsheetml/2009/9/ac" r="38" s="3" customFormat="true" x14ac:dyDescent="0.25">
      <c r="A38" s="450" t="str">
        <f ca="true">IF(ISBLANK('Data Summary'!A40),"",'Data Summary'!A40)</f>
        <v/>
      </c>
      <c r="B38" s="143"/>
      <c r="L38" s="143"/>
      <c r="V38" s="143"/>
      <c r="AF38" s="143"/>
      <c r="AP38" s="143"/>
      <c r="AZ38" s="143"/>
      <c r="BA38" s="143"/>
      <c r="BB38" s="143"/>
      <c r="BC38" s="143"/>
      <c r="BD38" s="143"/>
      <c r="BE38" s="143"/>
      <c r="BF38" s="143"/>
      <c r="BG38" s="143"/>
      <c r="BJ38" s="143"/>
      <c r="BT38" s="143"/>
      <c r="CD38" s="143"/>
      <c r="CN38" s="143"/>
      <c r="CX38" s="143"/>
      <c r="DH38" s="143"/>
      <c r="DR38" s="143"/>
      <c r="EB38" s="143"/>
      <c r="EL38" s="143"/>
      <c r="EV38" s="143"/>
      <c r="FF38" s="143"/>
      <c r="FP38" s="143"/>
      <c r="FZ38" s="143"/>
      <c r="GJ38" s="143"/>
      <c r="GT38" s="143"/>
      <c r="HD38" s="143"/>
      <c r="HN38" s="143"/>
      <c r="HX38" s="143"/>
      <c r="IH38" s="143"/>
      <c r="IR38" s="143"/>
    </row>
    <row xmlns:x14ac="http://schemas.microsoft.com/office/spreadsheetml/2009/9/ac" r="39" s="3" customFormat="true" x14ac:dyDescent="0.25">
      <c r="A39" s="450" t="str">
        <f ca="true">IF(ISBLANK('Data Summary'!A41),"",'Data Summary'!A41)</f>
        <v/>
      </c>
      <c r="B39" s="143"/>
      <c r="L39" s="143"/>
      <c r="V39" s="143"/>
      <c r="AF39" s="143"/>
      <c r="AP39" s="143"/>
      <c r="AZ39" s="143"/>
      <c r="BA39" s="143"/>
      <c r="BB39" s="143"/>
      <c r="BC39" s="143"/>
      <c r="BD39" s="143"/>
      <c r="BE39" s="143"/>
      <c r="BF39" s="143"/>
      <c r="BG39" s="143"/>
      <c r="BJ39" s="143"/>
      <c r="BT39" s="143"/>
      <c r="CD39" s="143"/>
      <c r="CN39" s="143"/>
      <c r="CX39" s="143"/>
      <c r="DH39" s="143"/>
      <c r="DR39" s="143"/>
      <c r="EB39" s="143"/>
      <c r="EL39" s="143"/>
      <c r="EV39" s="143"/>
      <c r="FF39" s="143"/>
      <c r="FP39" s="143"/>
      <c r="FZ39" s="143"/>
      <c r="GJ39" s="143"/>
      <c r="GT39" s="143"/>
      <c r="HD39" s="143"/>
      <c r="HN39" s="143"/>
      <c r="HX39" s="143"/>
      <c r="IH39" s="143"/>
      <c r="IR39" s="143"/>
    </row>
    <row xmlns:x14ac="http://schemas.microsoft.com/office/spreadsheetml/2009/9/ac" r="40" s="3" customFormat="true" x14ac:dyDescent="0.25">
      <c r="A40" s="450" t="str">
        <f ca="true">IF(ISBLANK('Data Summary'!A42),"",'Data Summary'!A42)</f>
        <v/>
      </c>
      <c r="B40" s="143"/>
      <c r="L40" s="143"/>
      <c r="V40" s="143"/>
      <c r="AF40" s="143"/>
      <c r="AP40" s="143"/>
      <c r="AZ40" s="143"/>
      <c r="BA40" s="143"/>
      <c r="BB40" s="143"/>
      <c r="BC40" s="143"/>
      <c r="BD40" s="143"/>
      <c r="BE40" s="143"/>
      <c r="BF40" s="143"/>
      <c r="BG40" s="143"/>
      <c r="BJ40" s="143"/>
      <c r="BT40" s="143"/>
      <c r="CD40" s="143"/>
      <c r="CN40" s="143"/>
      <c r="CX40" s="143"/>
      <c r="DH40" s="143"/>
      <c r="DR40" s="143"/>
      <c r="EB40" s="143"/>
      <c r="EL40" s="143"/>
      <c r="EV40" s="143"/>
      <c r="FF40" s="143"/>
      <c r="FP40" s="143"/>
      <c r="FZ40" s="143"/>
      <c r="GJ40" s="143"/>
      <c r="GT40" s="143"/>
      <c r="HD40" s="143"/>
      <c r="HN40" s="143"/>
      <c r="HX40" s="143"/>
      <c r="IH40" s="143"/>
      <c r="IR40" s="143"/>
    </row>
    <row xmlns:x14ac="http://schemas.microsoft.com/office/spreadsheetml/2009/9/ac" r="41" s="3" customFormat="true" x14ac:dyDescent="0.25">
      <c r="A41" s="450" t="str">
        <f ca="true">IF(ISBLANK('Data Summary'!A43),"",'Data Summary'!A43)</f>
        <v/>
      </c>
      <c r="B41" s="143"/>
      <c r="L41" s="143"/>
      <c r="V41" s="143"/>
      <c r="AF41" s="143"/>
      <c r="AP41" s="143"/>
      <c r="AZ41" s="143"/>
      <c r="BA41" s="143"/>
      <c r="BB41" s="143"/>
      <c r="BC41" s="143"/>
      <c r="BD41" s="143"/>
      <c r="BE41" s="143"/>
      <c r="BF41" s="143"/>
      <c r="BG41" s="143"/>
      <c r="BJ41" s="143"/>
      <c r="BT41" s="143"/>
      <c r="CD41" s="143"/>
      <c r="CN41" s="143"/>
      <c r="CX41" s="143"/>
      <c r="DH41" s="143"/>
      <c r="DR41" s="143"/>
      <c r="EB41" s="143"/>
      <c r="EL41" s="143"/>
      <c r="EV41" s="143"/>
      <c r="FF41" s="143"/>
      <c r="FP41" s="143"/>
      <c r="FZ41" s="143"/>
      <c r="GJ41" s="143"/>
      <c r="GT41" s="143"/>
      <c r="HD41" s="143"/>
      <c r="HN41" s="143"/>
      <c r="HX41" s="143"/>
      <c r="IH41" s="143"/>
      <c r="IR41" s="143"/>
    </row>
    <row xmlns:x14ac="http://schemas.microsoft.com/office/spreadsheetml/2009/9/ac" r="42" s="3" customFormat="true" x14ac:dyDescent="0.25">
      <c r="A42" s="450" t="str">
        <f ca="true">IF(ISBLANK('Data Summary'!A44),"",'Data Summary'!A44)</f>
        <v/>
      </c>
      <c r="B42" s="143"/>
      <c r="L42" s="143"/>
      <c r="V42" s="143"/>
      <c r="AF42" s="143"/>
      <c r="AP42" s="143"/>
      <c r="AZ42" s="143"/>
      <c r="BA42" s="143"/>
      <c r="BB42" s="143"/>
      <c r="BC42" s="143"/>
      <c r="BD42" s="143"/>
      <c r="BE42" s="143"/>
      <c r="BF42" s="143"/>
      <c r="BG42" s="143"/>
      <c r="BJ42" s="143"/>
      <c r="BT42" s="143"/>
      <c r="CD42" s="143"/>
      <c r="CN42" s="143"/>
      <c r="CX42" s="143"/>
      <c r="DH42" s="143"/>
      <c r="DR42" s="143"/>
      <c r="EB42" s="143"/>
      <c r="EL42" s="143"/>
      <c r="EV42" s="143"/>
      <c r="FF42" s="143"/>
      <c r="FP42" s="143"/>
      <c r="FZ42" s="143"/>
      <c r="GJ42" s="143"/>
      <c r="GT42" s="143"/>
      <c r="HD42" s="143"/>
      <c r="HN42" s="143"/>
      <c r="HX42" s="143"/>
      <c r="IH42" s="143"/>
      <c r="IR42" s="143"/>
    </row>
    <row xmlns:x14ac="http://schemas.microsoft.com/office/spreadsheetml/2009/9/ac" r="43" s="3" customFormat="true" x14ac:dyDescent="0.25">
      <c r="A43" s="450" t="str">
        <f ca="true">IF(ISBLANK('Data Summary'!A45),"",'Data Summary'!A45)</f>
        <v/>
      </c>
      <c r="B43" s="143"/>
      <c r="L43" s="143"/>
      <c r="V43" s="143"/>
      <c r="AF43" s="143"/>
      <c r="AP43" s="143"/>
      <c r="AZ43" s="143"/>
      <c r="BA43" s="143"/>
      <c r="BB43" s="143"/>
      <c r="BC43" s="143"/>
      <c r="BD43" s="143"/>
      <c r="BE43" s="143"/>
      <c r="BF43" s="143"/>
      <c r="BG43" s="143"/>
      <c r="BJ43" s="143"/>
      <c r="BT43" s="143"/>
      <c r="CD43" s="143"/>
      <c r="CN43" s="143"/>
      <c r="CX43" s="143"/>
      <c r="DH43" s="143"/>
      <c r="DR43" s="143"/>
      <c r="EB43" s="143"/>
      <c r="EL43" s="143"/>
      <c r="EV43" s="143"/>
      <c r="FF43" s="143"/>
      <c r="FP43" s="143"/>
      <c r="FZ43" s="143"/>
      <c r="GJ43" s="143"/>
      <c r="GT43" s="143"/>
      <c r="HD43" s="143"/>
      <c r="HN43" s="143"/>
      <c r="HX43" s="143"/>
      <c r="IH43" s="143"/>
      <c r="IR43" s="143"/>
    </row>
    <row xmlns:x14ac="http://schemas.microsoft.com/office/spreadsheetml/2009/9/ac" r="44" s="3" customFormat="true" x14ac:dyDescent="0.25">
      <c r="A44" s="450" t="str">
        <f ca="true">IF(ISBLANK('Data Summary'!A46),"",'Data Summary'!A46)</f>
        <v/>
      </c>
      <c r="B44" s="143"/>
      <c r="L44" s="143"/>
      <c r="V44" s="143"/>
      <c r="AF44" s="143"/>
      <c r="AP44" s="143"/>
      <c r="AZ44" s="143"/>
      <c r="BA44" s="143"/>
      <c r="BB44" s="143"/>
      <c r="BC44" s="143"/>
      <c r="BD44" s="143"/>
      <c r="BE44" s="143"/>
      <c r="BF44" s="143"/>
      <c r="BG44" s="143"/>
      <c r="BJ44" s="143"/>
      <c r="BT44" s="143"/>
      <c r="CD44" s="143"/>
      <c r="CN44" s="143"/>
      <c r="CX44" s="143"/>
      <c r="DH44" s="143"/>
      <c r="DR44" s="143"/>
      <c r="EB44" s="143"/>
      <c r="EL44" s="143"/>
      <c r="EV44" s="143"/>
      <c r="FF44" s="143"/>
      <c r="FP44" s="143"/>
      <c r="FZ44" s="143"/>
      <c r="GJ44" s="143"/>
      <c r="GT44" s="143"/>
      <c r="HD44" s="143"/>
      <c r="HN44" s="143"/>
      <c r="HX44" s="143"/>
      <c r="IH44" s="143"/>
      <c r="IR44" s="143"/>
    </row>
    <row xmlns:x14ac="http://schemas.microsoft.com/office/spreadsheetml/2009/9/ac" r="45" s="3" customFormat="true" x14ac:dyDescent="0.25">
      <c r="A45" s="450" t="str">
        <f ca="true">IF(ISBLANK('Data Summary'!A47),"",'Data Summary'!A47)</f>
        <v/>
      </c>
      <c r="B45" s="143"/>
      <c r="L45" s="143"/>
      <c r="V45" s="143"/>
      <c r="AF45" s="143"/>
      <c r="AP45" s="143"/>
      <c r="AZ45" s="143"/>
      <c r="BA45" s="143"/>
      <c r="BB45" s="143"/>
      <c r="BC45" s="143"/>
      <c r="BD45" s="143"/>
      <c r="BE45" s="143"/>
      <c r="BF45" s="143"/>
      <c r="BG45" s="143"/>
      <c r="BJ45" s="143"/>
      <c r="BT45" s="143"/>
      <c r="CD45" s="143"/>
      <c r="CN45" s="143"/>
      <c r="CX45" s="143"/>
      <c r="DH45" s="143"/>
      <c r="DR45" s="143"/>
      <c r="EB45" s="143"/>
      <c r="EL45" s="143"/>
      <c r="EV45" s="143"/>
      <c r="FF45" s="143"/>
      <c r="FP45" s="143"/>
      <c r="FZ45" s="143"/>
      <c r="GJ45" s="143"/>
      <c r="GT45" s="143"/>
      <c r="HD45" s="143"/>
      <c r="HN45" s="143"/>
      <c r="HX45" s="143"/>
      <c r="IH45" s="143"/>
      <c r="IR45" s="143"/>
    </row>
    <row xmlns:x14ac="http://schemas.microsoft.com/office/spreadsheetml/2009/9/ac" r="46" s="3" customFormat="true" x14ac:dyDescent="0.25">
      <c r="A46" s="450" t="str">
        <f ca="true">IF(ISBLANK('Data Summary'!A48),"",'Data Summary'!A48)</f>
        <v/>
      </c>
      <c r="B46" s="143"/>
      <c r="L46" s="143"/>
      <c r="V46" s="143"/>
      <c r="AF46" s="143"/>
      <c r="AP46" s="143"/>
      <c r="AZ46" s="143"/>
      <c r="BA46" s="143"/>
      <c r="BB46" s="143"/>
      <c r="BC46" s="143"/>
      <c r="BD46" s="143"/>
      <c r="BE46" s="143"/>
      <c r="BF46" s="143"/>
      <c r="BG46" s="143"/>
      <c r="BJ46" s="143"/>
      <c r="BT46" s="143"/>
      <c r="CD46" s="143"/>
      <c r="CN46" s="143"/>
      <c r="CX46" s="143"/>
      <c r="DH46" s="143"/>
      <c r="DR46" s="143"/>
      <c r="EB46" s="143"/>
      <c r="EL46" s="143"/>
      <c r="EV46" s="143"/>
      <c r="FF46" s="143"/>
      <c r="FP46" s="143"/>
      <c r="FZ46" s="143"/>
      <c r="GJ46" s="143"/>
      <c r="GT46" s="143"/>
      <c r="HD46" s="143"/>
      <c r="HN46" s="143"/>
      <c r="HX46" s="143"/>
      <c r="IH46" s="143"/>
      <c r="IR46" s="143"/>
    </row>
    <row xmlns:x14ac="http://schemas.microsoft.com/office/spreadsheetml/2009/9/ac" r="47" s="3" customFormat="true" x14ac:dyDescent="0.25">
      <c r="A47" s="450" t="str">
        <f ca="true">IF(ISBLANK('Data Summary'!A49),"",'Data Summary'!A49)</f>
        <v/>
      </c>
      <c r="B47" s="143"/>
      <c r="L47" s="143"/>
      <c r="V47" s="143"/>
      <c r="AF47" s="143"/>
      <c r="AP47" s="143"/>
      <c r="AZ47" s="143"/>
      <c r="BA47" s="143"/>
      <c r="BB47" s="143"/>
      <c r="BC47" s="143"/>
      <c r="BD47" s="143"/>
      <c r="BE47" s="143"/>
      <c r="BF47" s="143"/>
      <c r="BG47" s="143"/>
      <c r="BJ47" s="143"/>
      <c r="BT47" s="143"/>
      <c r="CD47" s="143"/>
      <c r="CN47" s="143"/>
      <c r="CX47" s="143"/>
      <c r="DH47" s="143"/>
      <c r="DR47" s="143"/>
      <c r="EB47" s="143"/>
      <c r="EL47" s="143"/>
      <c r="EV47" s="143"/>
      <c r="FF47" s="143"/>
      <c r="FP47" s="143"/>
      <c r="FZ47" s="143"/>
      <c r="GJ47" s="143"/>
      <c r="GT47" s="143"/>
      <c r="HD47" s="143"/>
      <c r="HN47" s="143"/>
      <c r="HX47" s="143"/>
      <c r="IH47" s="143"/>
      <c r="IR47" s="143"/>
    </row>
    <row xmlns:x14ac="http://schemas.microsoft.com/office/spreadsheetml/2009/9/ac" r="48" s="3" customFormat="true" x14ac:dyDescent="0.25">
      <c r="A48" s="450" t="str">
        <f ca="true">IF(ISBLANK('Data Summary'!A50),"",'Data Summary'!A50)</f>
        <v/>
      </c>
      <c r="B48" s="143"/>
      <c r="L48" s="143"/>
      <c r="V48" s="143"/>
      <c r="AF48" s="143"/>
      <c r="AP48" s="143"/>
      <c r="AZ48" s="143"/>
      <c r="BA48" s="143"/>
      <c r="BB48" s="143"/>
      <c r="BC48" s="143"/>
      <c r="BD48" s="143"/>
      <c r="BE48" s="143"/>
      <c r="BF48" s="143"/>
      <c r="BG48" s="143"/>
      <c r="BJ48" s="143"/>
      <c r="BT48" s="143"/>
      <c r="CD48" s="143"/>
      <c r="CN48" s="143"/>
      <c r="CX48" s="143"/>
      <c r="DH48" s="143"/>
      <c r="DR48" s="143"/>
      <c r="EB48" s="143"/>
      <c r="EL48" s="143"/>
      <c r="EV48" s="143"/>
      <c r="FF48" s="143"/>
      <c r="FP48" s="143"/>
      <c r="FZ48" s="143"/>
      <c r="GJ48" s="143"/>
      <c r="GT48" s="143"/>
      <c r="HD48" s="143"/>
      <c r="HN48" s="143"/>
      <c r="HX48" s="143"/>
      <c r="IH48" s="143"/>
      <c r="IR48" s="143"/>
    </row>
    <row xmlns:x14ac="http://schemas.microsoft.com/office/spreadsheetml/2009/9/ac" r="49" s="3" customFormat="true" x14ac:dyDescent="0.25">
      <c r="A49" s="450" t="str">
        <f ca="true">IF(ISBLANK('Data Summary'!A51),"",'Data Summary'!A51)</f>
        <v/>
      </c>
      <c r="B49" s="143"/>
      <c r="L49" s="143"/>
      <c r="V49" s="143"/>
      <c r="AF49" s="143"/>
      <c r="AP49" s="143"/>
      <c r="AZ49" s="143"/>
      <c r="BA49" s="143"/>
      <c r="BB49" s="143"/>
      <c r="BC49" s="143"/>
      <c r="BD49" s="143"/>
      <c r="BE49" s="143"/>
      <c r="BF49" s="143"/>
      <c r="BG49" s="143"/>
      <c r="BJ49" s="143"/>
      <c r="BT49" s="143"/>
      <c r="CD49" s="143"/>
      <c r="CN49" s="143"/>
      <c r="CX49" s="143"/>
      <c r="DH49" s="143"/>
      <c r="DR49" s="143"/>
      <c r="EB49" s="143"/>
      <c r="EL49" s="143"/>
      <c r="EV49" s="143"/>
      <c r="FF49" s="143"/>
      <c r="FP49" s="143"/>
      <c r="FZ49" s="143"/>
      <c r="GJ49" s="143"/>
      <c r="GT49" s="143"/>
      <c r="HD49" s="143"/>
      <c r="HN49" s="143"/>
      <c r="HX49" s="143"/>
      <c r="IH49" s="143"/>
      <c r="IR49" s="143"/>
    </row>
    <row xmlns:x14ac="http://schemas.microsoft.com/office/spreadsheetml/2009/9/ac" r="50" s="3" customFormat="true" x14ac:dyDescent="0.25">
      <c r="A50" s="450" t="str">
        <f ca="true">IF(ISBLANK('Data Summary'!A52),"",'Data Summary'!A52)</f>
        <v/>
      </c>
      <c r="B50" s="143"/>
      <c r="L50" s="143"/>
      <c r="V50" s="143"/>
      <c r="AF50" s="143"/>
      <c r="AP50" s="143"/>
      <c r="AZ50" s="143"/>
      <c r="BA50" s="143"/>
      <c r="BB50" s="143"/>
      <c r="BC50" s="143"/>
      <c r="BD50" s="143"/>
      <c r="BE50" s="143"/>
      <c r="BF50" s="143"/>
      <c r="BG50" s="143"/>
      <c r="BJ50" s="143"/>
      <c r="BT50" s="143"/>
      <c r="CD50" s="143"/>
      <c r="CN50" s="143"/>
      <c r="CX50" s="143"/>
      <c r="DH50" s="143"/>
      <c r="DR50" s="143"/>
      <c r="EB50" s="143"/>
      <c r="EL50" s="143"/>
      <c r="EV50" s="143"/>
      <c r="FF50" s="143"/>
      <c r="FP50" s="143"/>
      <c r="FZ50" s="143"/>
      <c r="GJ50" s="143"/>
      <c r="GT50" s="143"/>
      <c r="HD50" s="143"/>
      <c r="HN50" s="143"/>
      <c r="HX50" s="143"/>
      <c r="IH50" s="143"/>
      <c r="IR50" s="143"/>
    </row>
    <row xmlns:x14ac="http://schemas.microsoft.com/office/spreadsheetml/2009/9/ac" r="51" s="3" customFormat="true" x14ac:dyDescent="0.25">
      <c r="A51" s="450" t="str">
        <f ca="true">IF(ISBLANK('Data Summary'!A53),"",'Data Summary'!A53)</f>
        <v/>
      </c>
      <c r="B51" s="143"/>
      <c r="L51" s="143"/>
      <c r="V51" s="143"/>
      <c r="AF51" s="143"/>
      <c r="AP51" s="143"/>
      <c r="AZ51" s="143"/>
      <c r="BA51" s="143"/>
      <c r="BB51" s="143"/>
      <c r="BC51" s="143"/>
      <c r="BD51" s="143"/>
      <c r="BE51" s="143"/>
      <c r="BF51" s="143"/>
      <c r="BG51" s="143"/>
      <c r="BJ51" s="143"/>
      <c r="BT51" s="143"/>
      <c r="CD51" s="143"/>
      <c r="CN51" s="143"/>
      <c r="CX51" s="143"/>
      <c r="DH51" s="143"/>
      <c r="DR51" s="143"/>
      <c r="EB51" s="143"/>
      <c r="EL51" s="143"/>
      <c r="EV51" s="143"/>
      <c r="FF51" s="143"/>
      <c r="FP51" s="143"/>
      <c r="FZ51" s="143"/>
      <c r="GJ51" s="143"/>
      <c r="GT51" s="143"/>
      <c r="HD51" s="143"/>
      <c r="HN51" s="143"/>
      <c r="HX51" s="143"/>
      <c r="IH51" s="143"/>
      <c r="IR51" s="143"/>
    </row>
    <row xmlns:x14ac="http://schemas.microsoft.com/office/spreadsheetml/2009/9/ac" r="52" s="3" customFormat="true" x14ac:dyDescent="0.25">
      <c r="A52" s="450" t="str">
        <f ca="true">IF(ISBLANK('Data Summary'!A54),"",'Data Summary'!A54)</f>
        <v/>
      </c>
      <c r="B52" s="143"/>
      <c r="L52" s="143"/>
      <c r="V52" s="143"/>
      <c r="AF52" s="143"/>
      <c r="AP52" s="143"/>
      <c r="AZ52" s="143"/>
      <c r="BA52" s="143"/>
      <c r="BB52" s="143"/>
      <c r="BC52" s="143"/>
      <c r="BD52" s="143"/>
      <c r="BE52" s="143"/>
      <c r="BF52" s="143"/>
      <c r="BG52" s="143"/>
      <c r="BJ52" s="143"/>
      <c r="BT52" s="143"/>
      <c r="CD52" s="143"/>
      <c r="CN52" s="143"/>
      <c r="CX52" s="143"/>
      <c r="DH52" s="143"/>
      <c r="DR52" s="143"/>
      <c r="EB52" s="143"/>
      <c r="EL52" s="143"/>
      <c r="EV52" s="143"/>
      <c r="FF52" s="143"/>
      <c r="FP52" s="143"/>
      <c r="FZ52" s="143"/>
      <c r="GJ52" s="143"/>
      <c r="GT52" s="143"/>
      <c r="HD52" s="143"/>
      <c r="HN52" s="143"/>
      <c r="HX52" s="143"/>
      <c r="IH52" s="143"/>
      <c r="IR52" s="143"/>
    </row>
    <row xmlns:x14ac="http://schemas.microsoft.com/office/spreadsheetml/2009/9/ac" r="53" s="3" customFormat="true" x14ac:dyDescent="0.25">
      <c r="A53" s="450" t="str">
        <f ca="true">IF(ISBLANK('Data Summary'!A55),"",'Data Summary'!A55)</f>
        <v/>
      </c>
      <c r="B53" s="143"/>
      <c r="L53" s="143"/>
      <c r="V53" s="143"/>
      <c r="AF53" s="143"/>
      <c r="AP53" s="143"/>
      <c r="AZ53" s="143"/>
      <c r="BA53" s="143"/>
      <c r="BB53" s="143"/>
      <c r="BC53" s="143"/>
      <c r="BD53" s="143"/>
      <c r="BE53" s="143"/>
      <c r="BF53" s="143"/>
      <c r="BG53" s="143"/>
      <c r="BJ53" s="143"/>
      <c r="BT53" s="143"/>
      <c r="CD53" s="143"/>
      <c r="CN53" s="143"/>
      <c r="CX53" s="143"/>
      <c r="DH53" s="143"/>
      <c r="DR53" s="143"/>
      <c r="EB53" s="143"/>
      <c r="EL53" s="143"/>
      <c r="EV53" s="143"/>
      <c r="FF53" s="143"/>
      <c r="FP53" s="143"/>
      <c r="FZ53" s="143"/>
      <c r="GJ53" s="143"/>
      <c r="GT53" s="143"/>
      <c r="HD53" s="143"/>
      <c r="HN53" s="143"/>
      <c r="HX53" s="143"/>
      <c r="IH53" s="143"/>
      <c r="IR53" s="143"/>
    </row>
    <row xmlns:x14ac="http://schemas.microsoft.com/office/spreadsheetml/2009/9/ac" r="54" s="3" customFormat="true" x14ac:dyDescent="0.25">
      <c r="A54" s="450" t="str">
        <f ca="true">IF(ISBLANK('Data Summary'!A56),"",'Data Summary'!A56)</f>
        <v/>
      </c>
      <c r="B54" s="143"/>
      <c r="L54" s="143"/>
      <c r="V54" s="143"/>
      <c r="AF54" s="143"/>
      <c r="AP54" s="143"/>
      <c r="AZ54" s="143"/>
      <c r="BA54" s="143"/>
      <c r="BB54" s="143"/>
      <c r="BC54" s="143"/>
      <c r="BD54" s="143"/>
      <c r="BE54" s="143"/>
      <c r="BF54" s="143"/>
      <c r="BG54" s="143"/>
      <c r="BJ54" s="143"/>
      <c r="BT54" s="143"/>
      <c r="CD54" s="143"/>
      <c r="CN54" s="143"/>
      <c r="CX54" s="143"/>
      <c r="DH54" s="143"/>
      <c r="DR54" s="143"/>
      <c r="EB54" s="143"/>
      <c r="EL54" s="143"/>
      <c r="EV54" s="143"/>
      <c r="FF54" s="143"/>
      <c r="FP54" s="143"/>
      <c r="FZ54" s="143"/>
      <c r="GJ54" s="143"/>
      <c r="GT54" s="143"/>
      <c r="HD54" s="143"/>
      <c r="HN54" s="143"/>
      <c r="HX54" s="143"/>
      <c r="IH54" s="143"/>
      <c r="IR54" s="143"/>
    </row>
    <row xmlns:x14ac="http://schemas.microsoft.com/office/spreadsheetml/2009/9/ac" r="55" s="3" customFormat="true" x14ac:dyDescent="0.25">
      <c r="A55" s="450" t="str">
        <f ca="true">IF(ISBLANK('Data Summary'!A57),"",'Data Summary'!A57)</f>
        <v/>
      </c>
      <c r="B55" s="143"/>
      <c r="L55" s="143"/>
      <c r="V55" s="143"/>
      <c r="AF55" s="143"/>
      <c r="AP55" s="143"/>
      <c r="AZ55" s="143"/>
      <c r="BA55" s="143"/>
      <c r="BB55" s="143"/>
      <c r="BC55" s="143"/>
      <c r="BD55" s="143"/>
      <c r="BE55" s="143"/>
      <c r="BF55" s="143"/>
      <c r="BG55" s="143"/>
      <c r="BJ55" s="143"/>
      <c r="BT55" s="143"/>
      <c r="CD55" s="143"/>
      <c r="CN55" s="143"/>
      <c r="CX55" s="143"/>
      <c r="DH55" s="143"/>
      <c r="DR55" s="143"/>
      <c r="EB55" s="143"/>
      <c r="EL55" s="143"/>
      <c r="EV55" s="143"/>
      <c r="FF55" s="143"/>
      <c r="FP55" s="143"/>
      <c r="FZ55" s="143"/>
      <c r="GJ55" s="143"/>
      <c r="GT55" s="143"/>
      <c r="HD55" s="143"/>
      <c r="HN55" s="143"/>
      <c r="HX55" s="143"/>
      <c r="IH55" s="143"/>
      <c r="IR55" s="143"/>
    </row>
    <row xmlns:x14ac="http://schemas.microsoft.com/office/spreadsheetml/2009/9/ac" r="56" s="3" customFormat="true" x14ac:dyDescent="0.25">
      <c r="A56" s="450" t="str">
        <f ca="true">IF(ISBLANK('Data Summary'!A58),"",'Data Summary'!A58)</f>
        <v/>
      </c>
      <c r="B56" s="143"/>
      <c r="L56" s="143"/>
      <c r="V56" s="143"/>
      <c r="AF56" s="143"/>
      <c r="AP56" s="143"/>
      <c r="AZ56" s="143"/>
      <c r="BA56" s="143"/>
      <c r="BB56" s="143"/>
      <c r="BC56" s="143"/>
      <c r="BD56" s="143"/>
      <c r="BE56" s="143"/>
      <c r="BF56" s="143"/>
      <c r="BG56" s="143"/>
      <c r="BJ56" s="143"/>
      <c r="BT56" s="143"/>
      <c r="CD56" s="143"/>
      <c r="CN56" s="143"/>
      <c r="CX56" s="143"/>
      <c r="DH56" s="143"/>
      <c r="DR56" s="143"/>
      <c r="EB56" s="143"/>
      <c r="EL56" s="143"/>
      <c r="EV56" s="143"/>
      <c r="FF56" s="143"/>
      <c r="FP56" s="143"/>
      <c r="FZ56" s="143"/>
      <c r="GJ56" s="143"/>
      <c r="GT56" s="143"/>
      <c r="HD56" s="143"/>
      <c r="HN56" s="143"/>
      <c r="HX56" s="143"/>
      <c r="IH56" s="143"/>
      <c r="IR56" s="143"/>
    </row>
    <row xmlns:x14ac="http://schemas.microsoft.com/office/spreadsheetml/2009/9/ac" r="57" s="3" customFormat="true" x14ac:dyDescent="0.25">
      <c r="A57" s="450" t="str">
        <f ca="true">IF(ISBLANK('Data Summary'!A59),"",'Data Summary'!A59)</f>
        <v/>
      </c>
      <c r="B57" s="143"/>
      <c r="L57" s="143"/>
      <c r="V57" s="143"/>
      <c r="AF57" s="143"/>
      <c r="AP57" s="143"/>
      <c r="AZ57" s="143"/>
      <c r="BA57" s="143"/>
      <c r="BB57" s="143"/>
      <c r="BC57" s="143"/>
      <c r="BD57" s="143"/>
      <c r="BE57" s="143"/>
      <c r="BF57" s="143"/>
      <c r="BG57" s="143"/>
      <c r="BJ57" s="143"/>
      <c r="BT57" s="143"/>
      <c r="CD57" s="143"/>
      <c r="CN57" s="143"/>
      <c r="CX57" s="143"/>
      <c r="DH57" s="143"/>
      <c r="DR57" s="143"/>
      <c r="EB57" s="143"/>
      <c r="EL57" s="143"/>
      <c r="EV57" s="143"/>
      <c r="FF57" s="143"/>
      <c r="FP57" s="143"/>
      <c r="FZ57" s="143"/>
      <c r="GJ57" s="143"/>
      <c r="GT57" s="143"/>
      <c r="HD57" s="143"/>
      <c r="HN57" s="143"/>
      <c r="HX57" s="143"/>
      <c r="IH57" s="143"/>
      <c r="IR57" s="143"/>
    </row>
    <row xmlns:x14ac="http://schemas.microsoft.com/office/spreadsheetml/2009/9/ac" r="58" s="3" customFormat="true" x14ac:dyDescent="0.25">
      <c r="A58" s="450" t="str">
        <f ca="true">IF(ISBLANK('Data Summary'!A60),"",'Data Summary'!A60)</f>
        <v/>
      </c>
      <c r="B58" s="143"/>
      <c r="L58" s="143"/>
      <c r="V58" s="143"/>
      <c r="AF58" s="143"/>
      <c r="AP58" s="143"/>
      <c r="AZ58" s="143"/>
      <c r="BA58" s="143"/>
      <c r="BB58" s="143"/>
      <c r="BC58" s="143"/>
      <c r="BD58" s="143"/>
      <c r="BE58" s="143"/>
      <c r="BF58" s="143"/>
      <c r="BG58" s="143"/>
      <c r="BJ58" s="143"/>
      <c r="BT58" s="143"/>
      <c r="CD58" s="143"/>
      <c r="CN58" s="143"/>
      <c r="CX58" s="143"/>
      <c r="DH58" s="143"/>
      <c r="DR58" s="143"/>
      <c r="EB58" s="143"/>
      <c r="EL58" s="143"/>
      <c r="EV58" s="143"/>
      <c r="FF58" s="143"/>
      <c r="FP58" s="143"/>
      <c r="FZ58" s="143"/>
      <c r="GJ58" s="143"/>
      <c r="GT58" s="143"/>
      <c r="HD58" s="143"/>
      <c r="HN58" s="143"/>
      <c r="HX58" s="143"/>
      <c r="IH58" s="143"/>
      <c r="IR58" s="143"/>
    </row>
    <row xmlns:x14ac="http://schemas.microsoft.com/office/spreadsheetml/2009/9/ac" r="59" s="3" customFormat="true" x14ac:dyDescent="0.25">
      <c r="A59" s="450" t="str">
        <f ca="true">IF(ISBLANK('Data Summary'!A61),"",'Data Summary'!A61)</f>
        <v/>
      </c>
      <c r="B59" s="143"/>
      <c r="L59" s="143"/>
      <c r="V59" s="143"/>
      <c r="AF59" s="143"/>
      <c r="AP59" s="143"/>
      <c r="AZ59" s="143"/>
      <c r="BA59" s="143"/>
      <c r="BB59" s="143"/>
      <c r="BC59" s="143"/>
      <c r="BD59" s="143"/>
      <c r="BE59" s="143"/>
      <c r="BF59" s="143"/>
      <c r="BG59" s="143"/>
      <c r="BJ59" s="143"/>
      <c r="BT59" s="143"/>
      <c r="CD59" s="143"/>
      <c r="CN59" s="143"/>
      <c r="CX59" s="143"/>
      <c r="DH59" s="143"/>
      <c r="DR59" s="143"/>
      <c r="EB59" s="143"/>
      <c r="EL59" s="143"/>
      <c r="EV59" s="143"/>
      <c r="FF59" s="143"/>
      <c r="FP59" s="143"/>
      <c r="FZ59" s="143"/>
      <c r="GJ59" s="143"/>
      <c r="GT59" s="143"/>
      <c r="HD59" s="143"/>
      <c r="HN59" s="143"/>
      <c r="HX59" s="143"/>
      <c r="IH59" s="143"/>
      <c r="IR59" s="143"/>
    </row>
    <row xmlns:x14ac="http://schemas.microsoft.com/office/spreadsheetml/2009/9/ac" r="60" s="3" customFormat="true" x14ac:dyDescent="0.25">
      <c r="A60" s="450" t="str">
        <f ca="true">IF(ISBLANK('Data Summary'!A62),"",'Data Summary'!A62)</f>
        <v/>
      </c>
      <c r="B60" s="143"/>
      <c r="L60" s="143"/>
      <c r="V60" s="143"/>
      <c r="AF60" s="143"/>
      <c r="AP60" s="143"/>
      <c r="AZ60" s="143"/>
      <c r="BA60" s="143"/>
      <c r="BB60" s="143"/>
      <c r="BC60" s="143"/>
      <c r="BD60" s="143"/>
      <c r="BE60" s="143"/>
      <c r="BF60" s="143"/>
      <c r="BG60" s="143"/>
      <c r="BJ60" s="143"/>
      <c r="BT60" s="143"/>
      <c r="CD60" s="143"/>
      <c r="CN60" s="143"/>
      <c r="CX60" s="143"/>
      <c r="DH60" s="143"/>
      <c r="DR60" s="143"/>
      <c r="EB60" s="143"/>
      <c r="EL60" s="143"/>
      <c r="EV60" s="143"/>
      <c r="FF60" s="143"/>
      <c r="FP60" s="143"/>
      <c r="FZ60" s="143"/>
      <c r="GJ60" s="143"/>
      <c r="GT60" s="143"/>
      <c r="HD60" s="143"/>
      <c r="HN60" s="143"/>
      <c r="HX60" s="143"/>
      <c r="IH60" s="143"/>
      <c r="IR60" s="143"/>
    </row>
    <row xmlns:x14ac="http://schemas.microsoft.com/office/spreadsheetml/2009/9/ac" r="61" s="3" customFormat="true" x14ac:dyDescent="0.25">
      <c r="A61" s="450" t="str">
        <f ca="true">IF(ISBLANK('Data Summary'!A63),"",'Data Summary'!A63)</f>
        <v/>
      </c>
      <c r="B61" s="143"/>
      <c r="L61" s="143"/>
      <c r="V61" s="143"/>
      <c r="AF61" s="143"/>
      <c r="AP61" s="143"/>
      <c r="AZ61" s="143"/>
      <c r="BA61" s="143"/>
      <c r="BB61" s="143"/>
      <c r="BC61" s="143"/>
      <c r="BD61" s="143"/>
      <c r="BE61" s="143"/>
      <c r="BF61" s="143"/>
      <c r="BG61" s="143"/>
      <c r="BJ61" s="143"/>
      <c r="BT61" s="143"/>
      <c r="CD61" s="143"/>
      <c r="CN61" s="143"/>
      <c r="CX61" s="143"/>
      <c r="DH61" s="143"/>
      <c r="DR61" s="143"/>
      <c r="EB61" s="143"/>
      <c r="EL61" s="143"/>
      <c r="EV61" s="143"/>
      <c r="FF61" s="143"/>
      <c r="FP61" s="143"/>
      <c r="FZ61" s="143"/>
      <c r="GJ61" s="143"/>
      <c r="GT61" s="143"/>
      <c r="HD61" s="143"/>
      <c r="HN61" s="143"/>
      <c r="HX61" s="143"/>
      <c r="IH61" s="143"/>
      <c r="IR61" s="143"/>
    </row>
    <row xmlns:x14ac="http://schemas.microsoft.com/office/spreadsheetml/2009/9/ac" r="62" s="3" customFormat="true" x14ac:dyDescent="0.25">
      <c r="A62" s="450" t="str">
        <f ca="true">IF(ISBLANK('Data Summary'!A64),"",'Data Summary'!A64)</f>
        <v/>
      </c>
      <c r="B62" s="143"/>
      <c r="L62" s="143"/>
      <c r="V62" s="143"/>
      <c r="AF62" s="143"/>
      <c r="AP62" s="143"/>
      <c r="AZ62" s="143"/>
      <c r="BA62" s="143"/>
      <c r="BB62" s="143"/>
      <c r="BC62" s="143"/>
      <c r="BD62" s="143"/>
      <c r="BE62" s="143"/>
      <c r="BF62" s="143"/>
      <c r="BG62" s="143"/>
      <c r="BJ62" s="143"/>
      <c r="BT62" s="143"/>
      <c r="CD62" s="143"/>
      <c r="CN62" s="143"/>
      <c r="CX62" s="143"/>
      <c r="DH62" s="143"/>
      <c r="DR62" s="143"/>
      <c r="EB62" s="143"/>
      <c r="EL62" s="143"/>
      <c r="EV62" s="143"/>
      <c r="FF62" s="143"/>
      <c r="FP62" s="143"/>
      <c r="FZ62" s="143"/>
      <c r="GJ62" s="143"/>
      <c r="GT62" s="143"/>
      <c r="HD62" s="143"/>
      <c r="HN62" s="143"/>
      <c r="HX62" s="143"/>
      <c r="IH62" s="143"/>
      <c r="IR62" s="143"/>
    </row>
    <row xmlns:x14ac="http://schemas.microsoft.com/office/spreadsheetml/2009/9/ac" r="63" s="3" customFormat="true" x14ac:dyDescent="0.25">
      <c r="A63" s="450" t="str">
        <f ca="true">IF(ISBLANK('Data Summary'!A65),"",'Data Summary'!A65)</f>
        <v/>
      </c>
      <c r="B63" s="143"/>
      <c r="L63" s="143"/>
      <c r="V63" s="143"/>
      <c r="AF63" s="143"/>
      <c r="AP63" s="143"/>
      <c r="AZ63" s="143"/>
      <c r="BA63" s="143"/>
      <c r="BB63" s="143"/>
      <c r="BC63" s="143"/>
      <c r="BD63" s="143"/>
      <c r="BE63" s="143"/>
      <c r="BF63" s="143"/>
      <c r="BG63" s="143"/>
      <c r="BJ63" s="143"/>
      <c r="BT63" s="143"/>
      <c r="CD63" s="143"/>
      <c r="CN63" s="143"/>
      <c r="CX63" s="143"/>
      <c r="DH63" s="143"/>
      <c r="DR63" s="143"/>
      <c r="EB63" s="143"/>
      <c r="EL63" s="143"/>
      <c r="EV63" s="143"/>
      <c r="FF63" s="143"/>
      <c r="FP63" s="143"/>
      <c r="FZ63" s="143"/>
      <c r="GJ63" s="143"/>
      <c r="GT63" s="143"/>
      <c r="HD63" s="143"/>
      <c r="HN63" s="143"/>
      <c r="HX63" s="143"/>
      <c r="IH63" s="143"/>
      <c r="IR63" s="143"/>
    </row>
    <row xmlns:x14ac="http://schemas.microsoft.com/office/spreadsheetml/2009/9/ac" r="64" s="3" customFormat="true" x14ac:dyDescent="0.25">
      <c r="A64" s="450" t="str">
        <f ca="true">IF(ISBLANK('Data Summary'!A66),"",'Data Summary'!A66)</f>
        <v/>
      </c>
      <c r="B64" s="143"/>
      <c r="L64" s="143"/>
      <c r="V64" s="143"/>
      <c r="AF64" s="143"/>
      <c r="AP64" s="143"/>
      <c r="AZ64" s="143"/>
      <c r="BA64" s="143"/>
      <c r="BB64" s="143"/>
      <c r="BC64" s="143"/>
      <c r="BD64" s="143"/>
      <c r="BE64" s="143"/>
      <c r="BF64" s="143"/>
      <c r="BG64" s="143"/>
      <c r="BJ64" s="143"/>
      <c r="BT64" s="143"/>
      <c r="CD64" s="143"/>
      <c r="CN64" s="143"/>
      <c r="CX64" s="143"/>
      <c r="DH64" s="143"/>
      <c r="DR64" s="143"/>
      <c r="EB64" s="143"/>
      <c r="EL64" s="143"/>
      <c r="EV64" s="143"/>
      <c r="FF64" s="143"/>
      <c r="FP64" s="143"/>
      <c r="FZ64" s="143"/>
      <c r="GJ64" s="143"/>
      <c r="GT64" s="143"/>
      <c r="HD64" s="143"/>
      <c r="HN64" s="143"/>
      <c r="HX64" s="143"/>
      <c r="IH64" s="143"/>
      <c r="IR64" s="143"/>
    </row>
    <row xmlns:x14ac="http://schemas.microsoft.com/office/spreadsheetml/2009/9/ac" r="65" s="3" customFormat="true" x14ac:dyDescent="0.25">
      <c r="A65" s="450" t="str">
        <f ca="true">IF(ISBLANK('Data Summary'!A67),"",'Data Summary'!A67)</f>
        <v/>
      </c>
      <c r="B65" s="143"/>
      <c r="L65" s="143"/>
      <c r="V65" s="143"/>
      <c r="AF65" s="143"/>
      <c r="AP65" s="143"/>
      <c r="AZ65" s="143"/>
      <c r="BA65" s="143"/>
      <c r="BB65" s="143"/>
      <c r="BC65" s="143"/>
      <c r="BD65" s="143"/>
      <c r="BE65" s="143"/>
      <c r="BF65" s="143"/>
      <c r="BG65" s="143"/>
      <c r="BJ65" s="143"/>
      <c r="BT65" s="143"/>
      <c r="CD65" s="143"/>
      <c r="CN65" s="143"/>
      <c r="CX65" s="143"/>
      <c r="DH65" s="143"/>
      <c r="DR65" s="143"/>
      <c r="EB65" s="143"/>
      <c r="EL65" s="143"/>
      <c r="EV65" s="143"/>
      <c r="FF65" s="143"/>
      <c r="FP65" s="143"/>
      <c r="FZ65" s="143"/>
      <c r="GJ65" s="143"/>
      <c r="GT65" s="143"/>
      <c r="HD65" s="143"/>
      <c r="HN65" s="143"/>
      <c r="HX65" s="143"/>
      <c r="IH65" s="143"/>
      <c r="IR65" s="143"/>
    </row>
    <row xmlns:x14ac="http://schemas.microsoft.com/office/spreadsheetml/2009/9/ac" r="66" s="3" customFormat="true" x14ac:dyDescent="0.25">
      <c r="A66" s="450" t="str">
        <f ca="true">IF(ISBLANK('Data Summary'!A68),"",'Data Summary'!A68)</f>
        <v/>
      </c>
      <c r="B66" s="143"/>
      <c r="L66" s="143"/>
      <c r="V66" s="143"/>
      <c r="AF66" s="143"/>
      <c r="AP66" s="143"/>
      <c r="AZ66" s="143"/>
      <c r="BA66" s="143"/>
      <c r="BB66" s="143"/>
      <c r="BC66" s="143"/>
      <c r="BD66" s="143"/>
      <c r="BE66" s="143"/>
      <c r="BF66" s="143"/>
      <c r="BG66" s="143"/>
      <c r="BJ66" s="143"/>
      <c r="BT66" s="143"/>
      <c r="CD66" s="143"/>
      <c r="CN66" s="143"/>
      <c r="CX66" s="143"/>
      <c r="DH66" s="143"/>
      <c r="DR66" s="143"/>
      <c r="EB66" s="143"/>
      <c r="EL66" s="143"/>
      <c r="EV66" s="143"/>
      <c r="FF66" s="143"/>
      <c r="FP66" s="143"/>
      <c r="FZ66" s="143"/>
      <c r="GJ66" s="143"/>
      <c r="GT66" s="143"/>
      <c r="HD66" s="143"/>
      <c r="HN66" s="143"/>
      <c r="HX66" s="143"/>
      <c r="IH66" s="143"/>
      <c r="IR66" s="143"/>
    </row>
    <row xmlns:x14ac="http://schemas.microsoft.com/office/spreadsheetml/2009/9/ac" r="67" s="3" customFormat="true" x14ac:dyDescent="0.25">
      <c r="A67" s="450" t="str">
        <f ca="true">IF(ISBLANK('Data Summary'!A69),"",'Data Summary'!A69)</f>
        <v/>
      </c>
      <c r="B67" s="143"/>
      <c r="L67" s="143"/>
      <c r="V67" s="143"/>
      <c r="AF67" s="143"/>
      <c r="AP67" s="143"/>
      <c r="AZ67" s="143"/>
      <c r="BA67" s="143"/>
      <c r="BB67" s="143"/>
      <c r="BC67" s="143"/>
      <c r="BD67" s="143"/>
      <c r="BE67" s="143"/>
      <c r="BF67" s="143"/>
      <c r="BG67" s="143"/>
      <c r="BJ67" s="143"/>
      <c r="BT67" s="143"/>
      <c r="CD67" s="143"/>
      <c r="CN67" s="143"/>
      <c r="CX67" s="143"/>
      <c r="DH67" s="143"/>
      <c r="DR67" s="143"/>
      <c r="EB67" s="143"/>
      <c r="EL67" s="143"/>
      <c r="EV67" s="143"/>
      <c r="FF67" s="143"/>
      <c r="FP67" s="143"/>
      <c r="FZ67" s="143"/>
      <c r="GJ67" s="143"/>
      <c r="GT67" s="143"/>
      <c r="HD67" s="143"/>
      <c r="HN67" s="143"/>
      <c r="HX67" s="143"/>
      <c r="IH67" s="143"/>
      <c r="IR67" s="143"/>
    </row>
    <row xmlns:x14ac="http://schemas.microsoft.com/office/spreadsheetml/2009/9/ac" r="68" s="3" customFormat="true" x14ac:dyDescent="0.25">
      <c r="A68" s="450" t="str">
        <f ca="true">IF(ISBLANK('Data Summary'!A70),"",'Data Summary'!A70)</f>
        <v/>
      </c>
      <c r="B68" s="143"/>
      <c r="L68" s="143"/>
      <c r="V68" s="143"/>
      <c r="AF68" s="143"/>
      <c r="AP68" s="143"/>
      <c r="AZ68" s="143"/>
      <c r="BA68" s="143"/>
      <c r="BB68" s="143"/>
      <c r="BC68" s="143"/>
      <c r="BD68" s="143"/>
      <c r="BE68" s="143"/>
      <c r="BF68" s="143"/>
      <c r="BG68" s="143"/>
      <c r="BJ68" s="143"/>
      <c r="BT68" s="143"/>
      <c r="CD68" s="143"/>
      <c r="CN68" s="143"/>
      <c r="CX68" s="143"/>
      <c r="DH68" s="143"/>
      <c r="DR68" s="143"/>
      <c r="EB68" s="143"/>
      <c r="EL68" s="143"/>
      <c r="EV68" s="143"/>
      <c r="FF68" s="143"/>
      <c r="FP68" s="143"/>
      <c r="FZ68" s="143"/>
      <c r="GJ68" s="143"/>
      <c r="GT68" s="143"/>
      <c r="HD68" s="143"/>
      <c r="HN68" s="143"/>
      <c r="HX68" s="143"/>
      <c r="IH68" s="143"/>
      <c r="IR68" s="143"/>
    </row>
    <row xmlns:x14ac="http://schemas.microsoft.com/office/spreadsheetml/2009/9/ac" r="69" s="3" customFormat="true" x14ac:dyDescent="0.25">
      <c r="A69" s="450" t="str">
        <f ca="true">IF(ISBLANK('Data Summary'!A71),"",'Data Summary'!A71)</f>
        <v/>
      </c>
      <c r="B69" s="143"/>
      <c r="L69" s="143"/>
      <c r="V69" s="143"/>
      <c r="AF69" s="143"/>
      <c r="AP69" s="143"/>
      <c r="AZ69" s="143"/>
      <c r="BA69" s="143"/>
      <c r="BB69" s="143"/>
      <c r="BC69" s="143"/>
      <c r="BD69" s="143"/>
      <c r="BE69" s="143"/>
      <c r="BF69" s="143"/>
      <c r="BG69" s="143"/>
      <c r="BJ69" s="143"/>
      <c r="BT69" s="143"/>
      <c r="CD69" s="143"/>
      <c r="CN69" s="143"/>
      <c r="CX69" s="143"/>
      <c r="DH69" s="143"/>
      <c r="DR69" s="143"/>
      <c r="EB69" s="143"/>
      <c r="EL69" s="143"/>
      <c r="EV69" s="143"/>
      <c r="FF69" s="143"/>
      <c r="FP69" s="143"/>
      <c r="FZ69" s="143"/>
      <c r="GJ69" s="143"/>
      <c r="GT69" s="143"/>
      <c r="HD69" s="143"/>
      <c r="HN69" s="143"/>
      <c r="HX69" s="143"/>
      <c r="IH69" s="143"/>
      <c r="IR69" s="143"/>
    </row>
    <row xmlns:x14ac="http://schemas.microsoft.com/office/spreadsheetml/2009/9/ac" r="70" s="3" customFormat="true" x14ac:dyDescent="0.25">
      <c r="A70" s="450" t="str">
        <f ca="true">IF(ISBLANK('Data Summary'!A72),"",'Data Summary'!A72)</f>
        <v/>
      </c>
      <c r="B70" s="143"/>
      <c r="L70" s="143"/>
      <c r="V70" s="143"/>
      <c r="AF70" s="143"/>
      <c r="AP70" s="143"/>
      <c r="AZ70" s="143"/>
      <c r="BA70" s="143"/>
      <c r="BB70" s="143"/>
      <c r="BC70" s="143"/>
      <c r="BD70" s="143"/>
      <c r="BE70" s="143"/>
      <c r="BF70" s="143"/>
      <c r="BG70" s="143"/>
      <c r="BJ70" s="143"/>
      <c r="BT70" s="143"/>
      <c r="CD70" s="143"/>
      <c r="CN70" s="143"/>
      <c r="CX70" s="143"/>
      <c r="DH70" s="143"/>
      <c r="DR70" s="143"/>
      <c r="EB70" s="143"/>
      <c r="EL70" s="143"/>
      <c r="EV70" s="143"/>
      <c r="FF70" s="143"/>
      <c r="FP70" s="143"/>
      <c r="FZ70" s="143"/>
      <c r="GJ70" s="143"/>
      <c r="GT70" s="143"/>
      <c r="HD70" s="143"/>
      <c r="HN70" s="143"/>
      <c r="HX70" s="143"/>
      <c r="IH70" s="143"/>
      <c r="IR70" s="143"/>
    </row>
    <row xmlns:x14ac="http://schemas.microsoft.com/office/spreadsheetml/2009/9/ac" r="71" s="3" customFormat="true" x14ac:dyDescent="0.25">
      <c r="A71" s="450" t="str">
        <f ca="true">IF(ISBLANK('Data Summary'!A73),"",'Data Summary'!A73)</f>
        <v/>
      </c>
      <c r="B71" s="143"/>
      <c r="L71" s="143"/>
      <c r="V71" s="143"/>
      <c r="AF71" s="143"/>
      <c r="AP71" s="143"/>
      <c r="AZ71" s="143"/>
      <c r="BA71" s="143"/>
      <c r="BB71" s="143"/>
      <c r="BC71" s="143"/>
      <c r="BD71" s="143"/>
      <c r="BE71" s="143"/>
      <c r="BF71" s="143"/>
      <c r="BG71" s="143"/>
      <c r="BJ71" s="143"/>
      <c r="BT71" s="143"/>
      <c r="CD71" s="143"/>
      <c r="CN71" s="143"/>
      <c r="CX71" s="143"/>
      <c r="DH71" s="143"/>
      <c r="DR71" s="143"/>
      <c r="EB71" s="143"/>
      <c r="EL71" s="143"/>
      <c r="EV71" s="143"/>
      <c r="FF71" s="143"/>
      <c r="FP71" s="143"/>
      <c r="FZ71" s="143"/>
      <c r="GJ71" s="143"/>
      <c r="GT71" s="143"/>
      <c r="HD71" s="143"/>
      <c r="HN71" s="143"/>
      <c r="HX71" s="143"/>
      <c r="IH71" s="143"/>
      <c r="IR71" s="143"/>
    </row>
    <row xmlns:x14ac="http://schemas.microsoft.com/office/spreadsheetml/2009/9/ac" r="72" s="3" customFormat="true" x14ac:dyDescent="0.25">
      <c r="A72" s="450" t="str">
        <f ca="true">IF(ISBLANK('Data Summary'!A74),"",'Data Summary'!A74)</f>
        <v/>
      </c>
      <c r="B72" s="143"/>
      <c r="L72" s="143"/>
      <c r="V72" s="143"/>
      <c r="AF72" s="143"/>
      <c r="AP72" s="143"/>
      <c r="AZ72" s="143"/>
      <c r="BA72" s="143"/>
      <c r="BB72" s="143"/>
      <c r="BC72" s="143"/>
      <c r="BD72" s="143"/>
      <c r="BE72" s="143"/>
      <c r="BF72" s="143"/>
      <c r="BG72" s="143"/>
      <c r="BJ72" s="143"/>
      <c r="BT72" s="143"/>
      <c r="CD72" s="143"/>
      <c r="CN72" s="143"/>
      <c r="CX72" s="143"/>
      <c r="DH72" s="143"/>
      <c r="DR72" s="143"/>
      <c r="EB72" s="143"/>
      <c r="EL72" s="143"/>
      <c r="EV72" s="143"/>
      <c r="FF72" s="143"/>
      <c r="FP72" s="143"/>
      <c r="FZ72" s="143"/>
      <c r="GJ72" s="143"/>
      <c r="GT72" s="143"/>
      <c r="HD72" s="143"/>
      <c r="HN72" s="143"/>
      <c r="HX72" s="143"/>
      <c r="IH72" s="143"/>
      <c r="IR72" s="143"/>
    </row>
    <row xmlns:x14ac="http://schemas.microsoft.com/office/spreadsheetml/2009/9/ac" r="73" s="3" customFormat="true" x14ac:dyDescent="0.25">
      <c r="A73" s="450" t="str">
        <f ca="true">IF(ISBLANK('Data Summary'!A75),"",'Data Summary'!A75)</f>
        <v/>
      </c>
      <c r="B73" s="143"/>
      <c r="L73" s="143"/>
      <c r="V73" s="143"/>
      <c r="AF73" s="143"/>
      <c r="AP73" s="143"/>
      <c r="AZ73" s="143"/>
      <c r="BA73" s="143"/>
      <c r="BB73" s="143"/>
      <c r="BC73" s="143"/>
      <c r="BD73" s="143"/>
      <c r="BE73" s="143"/>
      <c r="BF73" s="143"/>
      <c r="BG73" s="143"/>
      <c r="BJ73" s="143"/>
      <c r="BT73" s="143"/>
      <c r="CD73" s="143"/>
      <c r="CN73" s="143"/>
      <c r="CX73" s="143"/>
      <c r="DH73" s="143"/>
      <c r="DR73" s="143"/>
      <c r="EB73" s="143"/>
      <c r="EL73" s="143"/>
      <c r="EV73" s="143"/>
      <c r="FF73" s="143"/>
      <c r="FP73" s="143"/>
      <c r="FZ73" s="143"/>
      <c r="GJ73" s="143"/>
      <c r="GT73" s="143"/>
      <c r="HD73" s="143"/>
      <c r="HN73" s="143"/>
      <c r="HX73" s="143"/>
      <c r="IH73" s="143"/>
      <c r="IR73" s="143"/>
    </row>
    <row xmlns:x14ac="http://schemas.microsoft.com/office/spreadsheetml/2009/9/ac" r="74" s="3" customFormat="true" x14ac:dyDescent="0.25">
      <c r="A74" s="450" t="str">
        <f ca="true">IF(ISBLANK('Data Summary'!A76),"",'Data Summary'!A76)</f>
        <v/>
      </c>
      <c r="B74" s="143"/>
      <c r="L74" s="143"/>
      <c r="V74" s="143"/>
      <c r="AF74" s="143"/>
      <c r="AP74" s="143"/>
      <c r="AZ74" s="143"/>
      <c r="BA74" s="143"/>
      <c r="BB74" s="143"/>
      <c r="BC74" s="143"/>
      <c r="BD74" s="143"/>
      <c r="BE74" s="143"/>
      <c r="BF74" s="143"/>
      <c r="BG74" s="143"/>
      <c r="BJ74" s="143"/>
      <c r="BT74" s="143"/>
      <c r="CD74" s="143"/>
      <c r="CN74" s="143"/>
      <c r="CX74" s="143"/>
      <c r="DH74" s="143"/>
      <c r="DR74" s="143"/>
      <c r="EB74" s="143"/>
      <c r="EL74" s="143"/>
      <c r="EV74" s="143"/>
      <c r="FF74" s="143"/>
      <c r="FP74" s="143"/>
      <c r="FZ74" s="143"/>
      <c r="GJ74" s="143"/>
      <c r="GT74" s="143"/>
      <c r="HD74" s="143"/>
      <c r="HN74" s="143"/>
      <c r="HX74" s="143"/>
      <c r="IH74" s="143"/>
      <c r="IR74" s="143"/>
    </row>
    <row xmlns:x14ac="http://schemas.microsoft.com/office/spreadsheetml/2009/9/ac" r="75" s="3" customFormat="true" x14ac:dyDescent="0.25">
      <c r="A75" s="450" t="str">
        <f ca="true">IF(ISBLANK('Data Summary'!A77),"",'Data Summary'!A77)</f>
        <v/>
      </c>
      <c r="B75" s="143"/>
      <c r="L75" s="143"/>
      <c r="V75" s="143"/>
      <c r="AF75" s="143"/>
      <c r="AP75" s="143"/>
      <c r="AZ75" s="143"/>
      <c r="BA75" s="143"/>
      <c r="BB75" s="143"/>
      <c r="BC75" s="143"/>
      <c r="BD75" s="143"/>
      <c r="BE75" s="143"/>
      <c r="BF75" s="143"/>
      <c r="BG75" s="143"/>
      <c r="BJ75" s="143"/>
      <c r="BT75" s="143"/>
      <c r="CD75" s="143"/>
      <c r="CN75" s="143"/>
      <c r="CX75" s="143"/>
      <c r="DH75" s="143"/>
      <c r="DR75" s="143"/>
      <c r="EB75" s="143"/>
      <c r="EL75" s="143"/>
      <c r="EV75" s="143"/>
      <c r="FF75" s="143"/>
      <c r="FP75" s="143"/>
      <c r="FZ75" s="143"/>
      <c r="GJ75" s="143"/>
      <c r="GT75" s="143"/>
      <c r="HD75" s="143"/>
      <c r="HN75" s="143"/>
      <c r="HX75" s="143"/>
      <c r="IH75" s="143"/>
      <c r="IR75" s="143"/>
    </row>
    <row xmlns:x14ac="http://schemas.microsoft.com/office/spreadsheetml/2009/9/ac" r="76" s="3" customFormat="true" x14ac:dyDescent="0.25">
      <c r="A76" s="450" t="str">
        <f ca="true">IF(ISBLANK('Data Summary'!A78),"",'Data Summary'!A78)</f>
        <v/>
      </c>
      <c r="B76" s="143"/>
      <c r="L76" s="143"/>
      <c r="V76" s="143"/>
      <c r="AF76" s="143"/>
      <c r="AP76" s="143"/>
      <c r="AZ76" s="143"/>
      <c r="BA76" s="143"/>
      <c r="BB76" s="143"/>
      <c r="BC76" s="143"/>
      <c r="BD76" s="143"/>
      <c r="BE76" s="143"/>
      <c r="BF76" s="143"/>
      <c r="BG76" s="143"/>
      <c r="BJ76" s="143"/>
      <c r="BT76" s="143"/>
      <c r="CD76" s="143"/>
      <c r="CN76" s="143"/>
      <c r="CX76" s="143"/>
      <c r="DH76" s="143"/>
      <c r="DR76" s="143"/>
      <c r="EB76" s="143"/>
      <c r="EL76" s="143"/>
      <c r="EV76" s="143"/>
      <c r="FF76" s="143"/>
      <c r="FP76" s="143"/>
      <c r="FZ76" s="143"/>
      <c r="GJ76" s="143"/>
      <c r="GT76" s="143"/>
      <c r="HD76" s="143"/>
      <c r="HN76" s="143"/>
      <c r="HX76" s="143"/>
      <c r="IH76" s="143"/>
      <c r="IR76" s="143"/>
    </row>
    <row xmlns:x14ac="http://schemas.microsoft.com/office/spreadsheetml/2009/9/ac" r="77" s="3" customFormat="true" x14ac:dyDescent="0.25">
      <c r="A77" s="450" t="str">
        <f ca="true">IF(ISBLANK('Data Summary'!A79),"",'Data Summary'!A79)</f>
        <v/>
      </c>
      <c r="B77" s="143"/>
      <c r="L77" s="143"/>
      <c r="V77" s="143"/>
      <c r="AF77" s="143"/>
      <c r="AP77" s="143"/>
      <c r="AZ77" s="143"/>
      <c r="BA77" s="143"/>
      <c r="BB77" s="143"/>
      <c r="BC77" s="143"/>
      <c r="BD77" s="143"/>
      <c r="BE77" s="143"/>
      <c r="BF77" s="143"/>
      <c r="BG77" s="143"/>
      <c r="BJ77" s="143"/>
      <c r="BT77" s="143"/>
      <c r="CD77" s="143"/>
      <c r="CN77" s="143"/>
      <c r="CX77" s="143"/>
      <c r="DH77" s="143"/>
      <c r="DR77" s="143"/>
      <c r="EB77" s="143"/>
      <c r="EL77" s="143"/>
      <c r="EV77" s="143"/>
      <c r="FF77" s="143"/>
      <c r="FP77" s="143"/>
      <c r="FZ77" s="143"/>
      <c r="GJ77" s="143"/>
      <c r="GT77" s="143"/>
      <c r="HD77" s="143"/>
      <c r="HN77" s="143"/>
      <c r="HX77" s="143"/>
      <c r="IH77" s="143"/>
      <c r="IR77" s="143"/>
    </row>
    <row xmlns:x14ac="http://schemas.microsoft.com/office/spreadsheetml/2009/9/ac" r="78" s="3" customFormat="true" x14ac:dyDescent="0.25">
      <c r="A78" s="450" t="str">
        <f ca="true">IF(ISBLANK('Data Summary'!A80),"",'Data Summary'!A80)</f>
        <v/>
      </c>
      <c r="B78" s="143"/>
      <c r="L78" s="143"/>
      <c r="V78" s="143"/>
      <c r="AF78" s="143"/>
      <c r="AP78" s="143"/>
      <c r="AZ78" s="143"/>
      <c r="BA78" s="143"/>
      <c r="BB78" s="143"/>
      <c r="BC78" s="143"/>
      <c r="BD78" s="143"/>
      <c r="BE78" s="143"/>
      <c r="BF78" s="143"/>
      <c r="BG78" s="143"/>
      <c r="BJ78" s="143"/>
      <c r="BT78" s="143"/>
      <c r="CD78" s="143"/>
      <c r="CN78" s="143"/>
      <c r="CX78" s="143"/>
      <c r="DH78" s="143"/>
      <c r="DR78" s="143"/>
      <c r="EB78" s="143"/>
      <c r="EL78" s="143"/>
      <c r="EV78" s="143"/>
      <c r="FF78" s="143"/>
      <c r="FP78" s="143"/>
      <c r="FZ78" s="143"/>
      <c r="GJ78" s="143"/>
      <c r="GT78" s="143"/>
      <c r="HD78" s="143"/>
      <c r="HN78" s="143"/>
      <c r="HX78" s="143"/>
      <c r="IH78" s="143"/>
      <c r="IR78" s="143"/>
    </row>
    <row xmlns:x14ac="http://schemas.microsoft.com/office/spreadsheetml/2009/9/ac" r="79" s="3" customFormat="true" x14ac:dyDescent="0.25">
      <c r="A79" s="450" t="str">
        <f ca="true">IF(ISBLANK('Data Summary'!A81),"",'Data Summary'!A81)</f>
        <v/>
      </c>
      <c r="B79" s="143"/>
      <c r="L79" s="143"/>
      <c r="V79" s="143"/>
      <c r="AF79" s="143"/>
      <c r="AP79" s="143"/>
      <c r="AZ79" s="143"/>
      <c r="BA79" s="143"/>
      <c r="BB79" s="143"/>
      <c r="BC79" s="143"/>
      <c r="BD79" s="143"/>
      <c r="BE79" s="143"/>
      <c r="BF79" s="143"/>
      <c r="BG79" s="143"/>
      <c r="BJ79" s="143"/>
      <c r="BT79" s="143"/>
      <c r="CD79" s="143"/>
      <c r="CN79" s="143"/>
      <c r="CX79" s="143"/>
      <c r="DH79" s="143"/>
      <c r="DR79" s="143"/>
      <c r="EB79" s="143"/>
      <c r="EL79" s="143"/>
      <c r="EV79" s="143"/>
      <c r="FF79" s="143"/>
      <c r="FP79" s="143"/>
      <c r="FZ79" s="143"/>
      <c r="GJ79" s="143"/>
      <c r="GT79" s="143"/>
      <c r="HD79" s="143"/>
      <c r="HN79" s="143"/>
      <c r="HX79" s="143"/>
      <c r="IH79" s="143"/>
      <c r="IR79" s="143"/>
    </row>
    <row xmlns:x14ac="http://schemas.microsoft.com/office/spreadsheetml/2009/9/ac" r="80" s="3" customFormat="true" x14ac:dyDescent="0.25">
      <c r="A80" s="450" t="str">
        <f ca="true">IF(ISBLANK('Data Summary'!A82),"",'Data Summary'!A82)</f>
        <v/>
      </c>
      <c r="B80" s="143"/>
      <c r="L80" s="143"/>
      <c r="V80" s="143"/>
      <c r="AF80" s="143"/>
      <c r="AP80" s="143"/>
      <c r="AZ80" s="143"/>
      <c r="BA80" s="143"/>
      <c r="BB80" s="143"/>
      <c r="BC80" s="143"/>
      <c r="BD80" s="143"/>
      <c r="BE80" s="143"/>
      <c r="BF80" s="143"/>
      <c r="BG80" s="143"/>
      <c r="BJ80" s="143"/>
      <c r="BT80" s="143"/>
      <c r="CD80" s="143"/>
      <c r="CN80" s="143"/>
      <c r="CX80" s="143"/>
      <c r="DH80" s="143"/>
      <c r="DR80" s="143"/>
      <c r="EB80" s="143"/>
      <c r="EL80" s="143"/>
      <c r="EV80" s="143"/>
      <c r="FF80" s="143"/>
      <c r="FP80" s="143"/>
      <c r="FZ80" s="143"/>
      <c r="GJ80" s="143"/>
      <c r="GT80" s="143"/>
      <c r="HD80" s="143"/>
      <c r="HN80" s="143"/>
      <c r="HX80" s="143"/>
      <c r="IH80" s="143"/>
      <c r="IR80" s="143"/>
    </row>
    <row xmlns:x14ac="http://schemas.microsoft.com/office/spreadsheetml/2009/9/ac" r="81" s="3" customFormat="true" x14ac:dyDescent="0.25">
      <c r="A81" s="450" t="str">
        <f ca="true">IF(ISBLANK('Data Summary'!A83),"",'Data Summary'!A83)</f>
        <v/>
      </c>
      <c r="B81" s="143"/>
      <c r="L81" s="143"/>
      <c r="V81" s="143"/>
      <c r="AF81" s="143"/>
      <c r="AP81" s="143"/>
      <c r="AZ81" s="143"/>
      <c r="BA81" s="143"/>
      <c r="BB81" s="143"/>
      <c r="BC81" s="143"/>
      <c r="BD81" s="143"/>
      <c r="BE81" s="143"/>
      <c r="BF81" s="143"/>
      <c r="BG81" s="143"/>
      <c r="BJ81" s="143"/>
      <c r="BT81" s="143"/>
      <c r="CD81" s="143"/>
      <c r="CN81" s="143"/>
      <c r="CX81" s="143"/>
      <c r="DH81" s="143"/>
      <c r="DR81" s="143"/>
      <c r="EB81" s="143"/>
      <c r="EL81" s="143"/>
      <c r="EV81" s="143"/>
      <c r="FF81" s="143"/>
      <c r="FP81" s="143"/>
      <c r="FZ81" s="143"/>
      <c r="GJ81" s="143"/>
      <c r="GT81" s="143"/>
      <c r="HD81" s="143"/>
      <c r="HN81" s="143"/>
      <c r="HX81" s="143"/>
      <c r="IH81" s="143"/>
      <c r="IR81" s="143"/>
    </row>
    <row xmlns:x14ac="http://schemas.microsoft.com/office/spreadsheetml/2009/9/ac" r="82" s="3" customFormat="true" x14ac:dyDescent="0.25">
      <c r="A82" s="450" t="str">
        <f ca="true">IF(ISBLANK('Data Summary'!A84),"",'Data Summary'!A84)</f>
        <v/>
      </c>
      <c r="B82" s="143"/>
      <c r="L82" s="143"/>
      <c r="V82" s="143"/>
      <c r="AF82" s="143"/>
      <c r="AP82" s="143"/>
      <c r="AZ82" s="143"/>
      <c r="BA82" s="143"/>
      <c r="BB82" s="143"/>
      <c r="BC82" s="143"/>
      <c r="BD82" s="143"/>
      <c r="BE82" s="143"/>
      <c r="BF82" s="143"/>
      <c r="BG82" s="143"/>
      <c r="BJ82" s="143"/>
      <c r="BT82" s="143"/>
      <c r="CD82" s="143"/>
      <c r="CN82" s="143"/>
      <c r="CX82" s="143"/>
      <c r="DH82" s="143"/>
      <c r="DR82" s="143"/>
      <c r="EB82" s="143"/>
      <c r="EL82" s="143"/>
      <c r="EV82" s="143"/>
      <c r="FF82" s="143"/>
      <c r="FP82" s="143"/>
      <c r="FZ82" s="143"/>
      <c r="GJ82" s="143"/>
      <c r="GT82" s="143"/>
      <c r="HD82" s="143"/>
      <c r="HN82" s="143"/>
      <c r="HX82" s="143"/>
      <c r="IH82" s="143"/>
      <c r="IR82" s="143"/>
    </row>
    <row xmlns:x14ac="http://schemas.microsoft.com/office/spreadsheetml/2009/9/ac" r="83" s="3" customFormat="true" x14ac:dyDescent="0.25">
      <c r="A83" s="450" t="str">
        <f ca="true">IF(ISBLANK('Data Summary'!A85),"",'Data Summary'!A85)</f>
        <v/>
      </c>
      <c r="B83" s="143"/>
      <c r="L83" s="143"/>
      <c r="V83" s="143"/>
      <c r="AF83" s="143"/>
      <c r="AP83" s="143"/>
      <c r="AZ83" s="143"/>
      <c r="BA83" s="143"/>
      <c r="BB83" s="143"/>
      <c r="BC83" s="143"/>
      <c r="BD83" s="143"/>
      <c r="BE83" s="143"/>
      <c r="BF83" s="143"/>
      <c r="BG83" s="143"/>
      <c r="BJ83" s="143"/>
      <c r="BT83" s="143"/>
      <c r="CD83" s="143"/>
      <c r="CN83" s="143"/>
      <c r="CX83" s="143"/>
      <c r="DH83" s="143"/>
      <c r="DR83" s="143"/>
      <c r="EB83" s="143"/>
      <c r="EL83" s="143"/>
      <c r="EV83" s="143"/>
      <c r="FF83" s="143"/>
      <c r="FP83" s="143"/>
      <c r="FZ83" s="143"/>
      <c r="GJ83" s="143"/>
      <c r="GT83" s="143"/>
      <c r="HD83" s="143"/>
      <c r="HN83" s="143"/>
      <c r="HX83" s="143"/>
      <c r="IH83" s="143"/>
      <c r="IR83" s="143"/>
    </row>
    <row xmlns:x14ac="http://schemas.microsoft.com/office/spreadsheetml/2009/9/ac" r="84" s="3" customFormat="true" x14ac:dyDescent="0.25">
      <c r="A84" s="450" t="str">
        <f ca="true">IF(ISBLANK('Data Summary'!A86),"",'Data Summary'!A86)</f>
        <v/>
      </c>
      <c r="B84" s="143"/>
      <c r="L84" s="143"/>
      <c r="V84" s="143"/>
      <c r="AF84" s="143"/>
      <c r="AP84" s="143"/>
      <c r="AZ84" s="143"/>
      <c r="BA84" s="143"/>
      <c r="BB84" s="143"/>
      <c r="BC84" s="143"/>
      <c r="BD84" s="143"/>
      <c r="BE84" s="143"/>
      <c r="BF84" s="143"/>
      <c r="BG84" s="143"/>
      <c r="BJ84" s="143"/>
      <c r="BT84" s="143"/>
      <c r="CD84" s="143"/>
      <c r="CN84" s="143"/>
      <c r="CX84" s="143"/>
      <c r="DH84" s="143"/>
      <c r="DR84" s="143"/>
      <c r="EB84" s="143"/>
      <c r="EL84" s="143"/>
      <c r="EV84" s="143"/>
      <c r="FF84" s="143"/>
      <c r="FP84" s="143"/>
      <c r="FZ84" s="143"/>
      <c r="GJ84" s="143"/>
      <c r="GT84" s="143"/>
      <c r="HD84" s="143"/>
      <c r="HN84" s="143"/>
      <c r="HX84" s="143"/>
      <c r="IH84" s="143"/>
      <c r="IR84" s="143"/>
    </row>
    <row xmlns:x14ac="http://schemas.microsoft.com/office/spreadsheetml/2009/9/ac" r="85" s="3" customFormat="true" x14ac:dyDescent="0.25">
      <c r="A85" s="450" t="str">
        <f ca="true">IF(ISBLANK('Data Summary'!A87),"",'Data Summary'!A87)</f>
        <v/>
      </c>
      <c r="B85" s="143"/>
      <c r="L85" s="143"/>
      <c r="V85" s="143"/>
      <c r="AF85" s="143"/>
      <c r="AP85" s="143"/>
      <c r="AZ85" s="143"/>
      <c r="BA85" s="143"/>
      <c r="BB85" s="143"/>
      <c r="BC85" s="143"/>
      <c r="BD85" s="143"/>
      <c r="BE85" s="143"/>
      <c r="BF85" s="143"/>
      <c r="BG85" s="143"/>
      <c r="BJ85" s="143"/>
      <c r="BT85" s="143"/>
      <c r="CD85" s="143"/>
      <c r="CN85" s="143"/>
      <c r="CX85" s="143"/>
      <c r="DH85" s="143"/>
      <c r="DR85" s="143"/>
      <c r="EB85" s="143"/>
      <c r="EL85" s="143"/>
      <c r="EV85" s="143"/>
      <c r="FF85" s="143"/>
      <c r="FP85" s="143"/>
      <c r="FZ85" s="143"/>
      <c r="GJ85" s="143"/>
      <c r="GT85" s="143"/>
      <c r="HD85" s="143"/>
      <c r="HN85" s="143"/>
      <c r="HX85" s="143"/>
      <c r="IH85" s="143"/>
      <c r="IR85" s="143"/>
    </row>
    <row xmlns:x14ac="http://schemas.microsoft.com/office/spreadsheetml/2009/9/ac" r="86" s="3" customFormat="true" x14ac:dyDescent="0.25">
      <c r="A86" s="450" t="str">
        <f ca="true">IF(ISBLANK('Data Summary'!A88),"",'Data Summary'!A88)</f>
        <v/>
      </c>
      <c r="B86" s="143"/>
      <c r="L86" s="143"/>
      <c r="V86" s="143"/>
      <c r="AF86" s="143"/>
      <c r="AP86" s="143"/>
      <c r="AZ86" s="143"/>
      <c r="BA86" s="143"/>
      <c r="BB86" s="143"/>
      <c r="BC86" s="143"/>
      <c r="BD86" s="143"/>
      <c r="BE86" s="143"/>
      <c r="BF86" s="143"/>
      <c r="BG86" s="143"/>
      <c r="BJ86" s="143"/>
      <c r="BT86" s="143"/>
      <c r="CD86" s="143"/>
      <c r="CN86" s="143"/>
      <c r="CX86" s="143"/>
      <c r="DH86" s="143"/>
      <c r="DR86" s="143"/>
      <c r="EB86" s="143"/>
      <c r="EL86" s="143"/>
      <c r="EV86" s="143"/>
      <c r="FF86" s="143"/>
      <c r="FP86" s="143"/>
      <c r="FZ86" s="143"/>
      <c r="GJ86" s="143"/>
      <c r="GT86" s="143"/>
      <c r="HD86" s="143"/>
      <c r="HN86" s="143"/>
      <c r="HX86" s="143"/>
      <c r="IH86" s="143"/>
      <c r="IR86" s="143"/>
    </row>
    <row xmlns:x14ac="http://schemas.microsoft.com/office/spreadsheetml/2009/9/ac" r="87" s="3" customFormat="true" x14ac:dyDescent="0.25">
      <c r="A87" s="450" t="str">
        <f ca="true">IF(ISBLANK('Data Summary'!A89),"",'Data Summary'!A89)</f>
        <v/>
      </c>
      <c r="B87" s="143"/>
      <c r="L87" s="143"/>
      <c r="V87" s="143"/>
      <c r="AF87" s="143"/>
      <c r="AP87" s="143"/>
      <c r="AZ87" s="143"/>
      <c r="BA87" s="143"/>
      <c r="BB87" s="143"/>
      <c r="BC87" s="143"/>
      <c r="BD87" s="143"/>
      <c r="BE87" s="143"/>
      <c r="BF87" s="143"/>
      <c r="BG87" s="143"/>
      <c r="BJ87" s="143"/>
      <c r="BT87" s="143"/>
      <c r="CD87" s="143"/>
      <c r="CN87" s="143"/>
      <c r="CX87" s="143"/>
      <c r="DH87" s="143"/>
      <c r="DR87" s="143"/>
      <c r="EB87" s="143"/>
      <c r="EL87" s="143"/>
      <c r="EV87" s="143"/>
      <c r="FF87" s="143"/>
      <c r="FP87" s="143"/>
      <c r="FZ87" s="143"/>
      <c r="GJ87" s="143"/>
      <c r="GT87" s="143"/>
      <c r="HD87" s="143"/>
      <c r="HN87" s="143"/>
      <c r="HX87" s="143"/>
      <c r="IH87" s="143"/>
      <c r="IR87" s="143"/>
    </row>
    <row xmlns:x14ac="http://schemas.microsoft.com/office/spreadsheetml/2009/9/ac" r="88" s="3" customFormat="true" x14ac:dyDescent="0.25">
      <c r="A88" s="450" t="str">
        <f ca="true">IF(ISBLANK('Data Summary'!A90),"",'Data Summary'!A90)</f>
        <v/>
      </c>
      <c r="B88" s="143"/>
      <c r="L88" s="143"/>
      <c r="V88" s="143"/>
      <c r="AF88" s="143"/>
      <c r="AP88" s="143"/>
      <c r="AZ88" s="143"/>
      <c r="BA88" s="143"/>
      <c r="BB88" s="143"/>
      <c r="BC88" s="143"/>
      <c r="BD88" s="143"/>
      <c r="BE88" s="143"/>
      <c r="BF88" s="143"/>
      <c r="BG88" s="143"/>
      <c r="BJ88" s="143"/>
      <c r="BT88" s="143"/>
      <c r="CD88" s="143"/>
      <c r="CN88" s="143"/>
      <c r="CX88" s="143"/>
      <c r="DH88" s="143"/>
      <c r="DR88" s="143"/>
      <c r="EB88" s="143"/>
      <c r="EL88" s="143"/>
      <c r="EV88" s="143"/>
      <c r="FF88" s="143"/>
      <c r="FP88" s="143"/>
      <c r="FZ88" s="143"/>
      <c r="GJ88" s="143"/>
      <c r="GT88" s="143"/>
      <c r="HD88" s="143"/>
      <c r="HN88" s="143"/>
      <c r="HX88" s="143"/>
      <c r="IH88" s="143"/>
      <c r="IR88" s="143"/>
    </row>
    <row xmlns:x14ac="http://schemas.microsoft.com/office/spreadsheetml/2009/9/ac" r="89" s="3" customFormat="true" x14ac:dyDescent="0.25">
      <c r="A89" s="450" t="str">
        <f ca="true">IF(ISBLANK('Data Summary'!A91),"",'Data Summary'!A91)</f>
        <v/>
      </c>
      <c r="B89" s="143"/>
      <c r="L89" s="143"/>
      <c r="V89" s="143"/>
      <c r="AF89" s="143"/>
      <c r="AP89" s="143"/>
      <c r="AZ89" s="143"/>
      <c r="BA89" s="143"/>
      <c r="BB89" s="143"/>
      <c r="BC89" s="143"/>
      <c r="BD89" s="143"/>
      <c r="BE89" s="143"/>
      <c r="BF89" s="143"/>
      <c r="BG89" s="143"/>
      <c r="BJ89" s="143"/>
      <c r="BT89" s="143"/>
      <c r="CD89" s="143"/>
      <c r="CN89" s="143"/>
      <c r="CX89" s="143"/>
      <c r="DH89" s="143"/>
      <c r="DR89" s="143"/>
      <c r="EB89" s="143"/>
      <c r="EL89" s="143"/>
      <c r="EV89" s="143"/>
      <c r="FF89" s="143"/>
      <c r="FP89" s="143"/>
      <c r="FZ89" s="143"/>
      <c r="GJ89" s="143"/>
      <c r="GT89" s="143"/>
      <c r="HD89" s="143"/>
      <c r="HN89" s="143"/>
      <c r="HX89" s="143"/>
      <c r="IH89" s="143"/>
      <c r="IR89" s="143"/>
    </row>
    <row xmlns:x14ac="http://schemas.microsoft.com/office/spreadsheetml/2009/9/ac" r="90" s="3" customFormat="true" x14ac:dyDescent="0.25">
      <c r="A90" s="450" t="str">
        <f ca="true">IF(ISBLANK('Data Summary'!A92),"",'Data Summary'!A92)</f>
        <v/>
      </c>
      <c r="B90" s="143"/>
      <c r="L90" s="143"/>
      <c r="V90" s="143"/>
      <c r="AF90" s="143"/>
      <c r="AP90" s="143"/>
      <c r="AZ90" s="143"/>
      <c r="BA90" s="143"/>
      <c r="BB90" s="143"/>
      <c r="BC90" s="143"/>
      <c r="BD90" s="143"/>
      <c r="BE90" s="143"/>
      <c r="BF90" s="143"/>
      <c r="BG90" s="143"/>
      <c r="BJ90" s="143"/>
      <c r="BT90" s="143"/>
      <c r="CD90" s="143"/>
      <c r="CN90" s="143"/>
      <c r="CX90" s="143"/>
      <c r="DH90" s="143"/>
      <c r="DR90" s="143"/>
      <c r="EB90" s="143"/>
      <c r="EL90" s="143"/>
      <c r="EV90" s="143"/>
      <c r="FF90" s="143"/>
      <c r="FP90" s="143"/>
      <c r="FZ90" s="143"/>
      <c r="GJ90" s="143"/>
      <c r="GT90" s="143"/>
      <c r="HD90" s="143"/>
      <c r="HN90" s="143"/>
      <c r="HX90" s="143"/>
      <c r="IH90" s="143"/>
      <c r="IR90" s="143"/>
    </row>
    <row xmlns:x14ac="http://schemas.microsoft.com/office/spreadsheetml/2009/9/ac" r="91" s="3" customFormat="true" x14ac:dyDescent="0.25">
      <c r="A91" s="450" t="str">
        <f ca="true">IF(ISBLANK('Data Summary'!A93),"",'Data Summary'!A93)</f>
        <v/>
      </c>
      <c r="B91" s="143"/>
      <c r="L91" s="143"/>
      <c r="V91" s="143"/>
      <c r="AF91" s="143"/>
      <c r="AP91" s="143"/>
      <c r="AZ91" s="143"/>
      <c r="BA91" s="143"/>
      <c r="BB91" s="143"/>
      <c r="BC91" s="143"/>
      <c r="BD91" s="143"/>
      <c r="BE91" s="143"/>
      <c r="BF91" s="143"/>
      <c r="BG91" s="143"/>
      <c r="BJ91" s="143"/>
      <c r="BT91" s="143"/>
      <c r="CD91" s="143"/>
      <c r="CN91" s="143"/>
      <c r="CX91" s="143"/>
      <c r="DH91" s="143"/>
      <c r="DR91" s="143"/>
      <c r="EB91" s="143"/>
      <c r="EL91" s="143"/>
      <c r="EV91" s="143"/>
      <c r="FF91" s="143"/>
      <c r="FP91" s="143"/>
      <c r="FZ91" s="143"/>
      <c r="GJ91" s="143"/>
      <c r="GT91" s="143"/>
      <c r="HD91" s="143"/>
      <c r="HN91" s="143"/>
      <c r="HX91" s="143"/>
      <c r="IH91" s="143"/>
      <c r="IR91" s="143"/>
    </row>
    <row xmlns:x14ac="http://schemas.microsoft.com/office/spreadsheetml/2009/9/ac" r="92" s="3" customFormat="true" x14ac:dyDescent="0.25">
      <c r="A92" s="450" t="str">
        <f ca="true">IF(ISBLANK('Data Summary'!A94),"",'Data Summary'!A94)</f>
        <v/>
      </c>
      <c r="B92" s="143"/>
      <c r="L92" s="143"/>
      <c r="V92" s="143"/>
      <c r="AF92" s="143"/>
      <c r="AP92" s="143"/>
      <c r="AZ92" s="143"/>
      <c r="BA92" s="143"/>
      <c r="BB92" s="143"/>
      <c r="BC92" s="143"/>
      <c r="BD92" s="143"/>
      <c r="BE92" s="143"/>
      <c r="BF92" s="143"/>
      <c r="BG92" s="143"/>
      <c r="BJ92" s="143"/>
      <c r="BT92" s="143"/>
      <c r="CD92" s="143"/>
      <c r="CN92" s="143"/>
      <c r="CX92" s="143"/>
      <c r="DH92" s="143"/>
      <c r="DR92" s="143"/>
      <c r="EB92" s="143"/>
      <c r="EL92" s="143"/>
      <c r="EV92" s="143"/>
      <c r="FF92" s="143"/>
      <c r="FP92" s="143"/>
      <c r="FZ92" s="143"/>
      <c r="GJ92" s="143"/>
      <c r="GT92" s="143"/>
      <c r="HD92" s="143"/>
      <c r="HN92" s="143"/>
      <c r="HX92" s="143"/>
      <c r="IH92" s="143"/>
      <c r="IR92" s="143"/>
    </row>
    <row xmlns:x14ac="http://schemas.microsoft.com/office/spreadsheetml/2009/9/ac" r="93" s="3" customFormat="true" x14ac:dyDescent="0.25">
      <c r="A93" s="450" t="str">
        <f ca="true">IF(ISBLANK('Data Summary'!A95),"",'Data Summary'!A95)</f>
        <v/>
      </c>
      <c r="B93" s="143"/>
      <c r="L93" s="143"/>
      <c r="V93" s="143"/>
      <c r="AF93" s="143"/>
      <c r="AP93" s="143"/>
      <c r="AZ93" s="143"/>
      <c r="BA93" s="143"/>
      <c r="BB93" s="143"/>
      <c r="BC93" s="143"/>
      <c r="BD93" s="143"/>
      <c r="BE93" s="143"/>
      <c r="BF93" s="143"/>
      <c r="BG93" s="143"/>
      <c r="BJ93" s="143"/>
      <c r="BT93" s="143"/>
      <c r="CD93" s="143"/>
      <c r="CN93" s="143"/>
      <c r="CX93" s="143"/>
      <c r="DH93" s="143"/>
      <c r="DR93" s="143"/>
      <c r="EB93" s="143"/>
      <c r="EL93" s="143"/>
      <c r="EV93" s="143"/>
      <c r="FF93" s="143"/>
      <c r="FP93" s="143"/>
      <c r="FZ93" s="143"/>
      <c r="GJ93" s="143"/>
      <c r="GT93" s="143"/>
      <c r="HD93" s="143"/>
      <c r="HN93" s="143"/>
      <c r="HX93" s="143"/>
      <c r="IH93" s="143"/>
      <c r="IR93" s="143"/>
    </row>
    <row xmlns:x14ac="http://schemas.microsoft.com/office/spreadsheetml/2009/9/ac" r="94" s="3" customFormat="true" x14ac:dyDescent="0.25">
      <c r="A94" s="450" t="str">
        <f ca="true">IF(ISBLANK('Data Summary'!A96),"",'Data Summary'!A96)</f>
        <v/>
      </c>
      <c r="B94" s="143"/>
      <c r="L94" s="143"/>
      <c r="V94" s="143"/>
      <c r="AF94" s="143"/>
      <c r="AP94" s="143"/>
      <c r="AZ94" s="143"/>
      <c r="BA94" s="143"/>
      <c r="BB94" s="143"/>
      <c r="BC94" s="143"/>
      <c r="BD94" s="143"/>
      <c r="BE94" s="143"/>
      <c r="BF94" s="143"/>
      <c r="BG94" s="143"/>
      <c r="BJ94" s="143"/>
      <c r="BT94" s="143"/>
      <c r="CD94" s="143"/>
      <c r="CN94" s="143"/>
      <c r="CX94" s="143"/>
      <c r="DH94" s="143"/>
      <c r="DR94" s="143"/>
      <c r="EB94" s="143"/>
      <c r="EL94" s="143"/>
      <c r="EV94" s="143"/>
      <c r="FF94" s="143"/>
      <c r="FP94" s="143"/>
      <c r="FZ94" s="143"/>
      <c r="GJ94" s="143"/>
      <c r="GT94" s="143"/>
      <c r="HD94" s="143"/>
      <c r="HN94" s="143"/>
      <c r="HX94" s="143"/>
      <c r="IH94" s="143"/>
      <c r="IR94" s="143"/>
    </row>
    <row xmlns:x14ac="http://schemas.microsoft.com/office/spreadsheetml/2009/9/ac" r="95" s="3" customFormat="true" x14ac:dyDescent="0.25">
      <c r="A95" s="450" t="str">
        <f ca="true">IF(ISBLANK('Data Summary'!A97),"",'Data Summary'!A97)</f>
        <v/>
      </c>
      <c r="B95" s="143"/>
      <c r="L95" s="143"/>
      <c r="V95" s="143"/>
      <c r="AF95" s="143"/>
      <c r="AP95" s="143"/>
      <c r="AZ95" s="143"/>
      <c r="BA95" s="143"/>
      <c r="BB95" s="143"/>
      <c r="BC95" s="143"/>
      <c r="BD95" s="143"/>
      <c r="BE95" s="143"/>
      <c r="BF95" s="143"/>
      <c r="BG95" s="143"/>
      <c r="BJ95" s="143"/>
      <c r="BT95" s="143"/>
      <c r="CD95" s="143"/>
      <c r="CN95" s="143"/>
      <c r="CX95" s="143"/>
      <c r="DH95" s="143"/>
      <c r="DR95" s="143"/>
      <c r="EB95" s="143"/>
      <c r="EL95" s="143"/>
      <c r="EV95" s="143"/>
      <c r="FF95" s="143"/>
      <c r="FP95" s="143"/>
      <c r="FZ95" s="143"/>
      <c r="GJ95" s="143"/>
      <c r="GT95" s="143"/>
      <c r="HD95" s="143"/>
      <c r="HN95" s="143"/>
      <c r="HX95" s="143"/>
      <c r="IH95" s="143"/>
      <c r="IR95" s="143"/>
    </row>
    <row xmlns:x14ac="http://schemas.microsoft.com/office/spreadsheetml/2009/9/ac" r="96" s="3" customFormat="true" x14ac:dyDescent="0.25">
      <c r="A96" s="450" t="str">
        <f ca="true">IF(ISBLANK('Data Summary'!A98),"",'Data Summary'!A98)</f>
        <v/>
      </c>
      <c r="B96" s="143"/>
      <c r="L96" s="143"/>
      <c r="V96" s="143"/>
      <c r="AF96" s="143"/>
      <c r="AP96" s="143"/>
      <c r="AZ96" s="143"/>
      <c r="BA96" s="143"/>
      <c r="BB96" s="143"/>
      <c r="BC96" s="143"/>
      <c r="BD96" s="143"/>
      <c r="BE96" s="143"/>
      <c r="BF96" s="143"/>
      <c r="BG96" s="143"/>
      <c r="BJ96" s="143"/>
      <c r="BT96" s="143"/>
      <c r="CD96" s="143"/>
      <c r="CN96" s="143"/>
      <c r="CX96" s="143"/>
      <c r="DH96" s="143"/>
      <c r="DR96" s="143"/>
      <c r="EB96" s="143"/>
      <c r="EL96" s="143"/>
      <c r="EV96" s="143"/>
      <c r="FF96" s="143"/>
      <c r="FP96" s="143"/>
      <c r="FZ96" s="143"/>
      <c r="GJ96" s="143"/>
      <c r="GT96" s="143"/>
      <c r="HD96" s="143"/>
      <c r="HN96" s="143"/>
      <c r="HX96" s="143"/>
      <c r="IH96" s="143"/>
      <c r="IR96" s="143"/>
    </row>
    <row xmlns:x14ac="http://schemas.microsoft.com/office/spreadsheetml/2009/9/ac" r="97" s="3" customFormat="true" x14ac:dyDescent="0.25">
      <c r="A97" s="450" t="str">
        <f ca="true">IF(ISBLANK('Data Summary'!A99),"",'Data Summary'!A99)</f>
        <v/>
      </c>
      <c r="B97" s="143"/>
      <c r="L97" s="143"/>
      <c r="V97" s="143"/>
      <c r="AF97" s="143"/>
      <c r="AP97" s="143"/>
      <c r="AZ97" s="143"/>
      <c r="BA97" s="143"/>
      <c r="BB97" s="143"/>
      <c r="BC97" s="143"/>
      <c r="BD97" s="143"/>
      <c r="BE97" s="143"/>
      <c r="BF97" s="143"/>
      <c r="BG97" s="143"/>
      <c r="BJ97" s="143"/>
      <c r="BT97" s="143"/>
      <c r="CD97" s="143"/>
      <c r="CN97" s="143"/>
      <c r="CX97" s="143"/>
      <c r="DH97" s="143"/>
      <c r="DR97" s="143"/>
      <c r="EB97" s="143"/>
      <c r="EL97" s="143"/>
      <c r="EV97" s="143"/>
      <c r="FF97" s="143"/>
      <c r="FP97" s="143"/>
      <c r="FZ97" s="143"/>
      <c r="GJ97" s="143"/>
      <c r="GT97" s="143"/>
      <c r="HD97" s="143"/>
      <c r="HN97" s="143"/>
      <c r="HX97" s="143"/>
      <c r="IH97" s="143"/>
      <c r="IR97" s="143"/>
    </row>
    <row xmlns:x14ac="http://schemas.microsoft.com/office/spreadsheetml/2009/9/ac" r="98" s="3" customFormat="true" x14ac:dyDescent="0.25">
      <c r="A98" s="450" t="str">
        <f ca="true">IF(ISBLANK('Data Summary'!A100),"",'Data Summary'!A100)</f>
        <v/>
      </c>
      <c r="B98" s="143"/>
      <c r="L98" s="143"/>
      <c r="V98" s="143"/>
      <c r="AF98" s="143"/>
      <c r="AP98" s="143"/>
      <c r="AZ98" s="143"/>
      <c r="BA98" s="143"/>
      <c r="BB98" s="143"/>
      <c r="BC98" s="143"/>
      <c r="BD98" s="143"/>
      <c r="BE98" s="143"/>
      <c r="BF98" s="143"/>
      <c r="BG98" s="143"/>
      <c r="BJ98" s="143"/>
      <c r="BT98" s="143"/>
      <c r="CD98" s="143"/>
      <c r="CN98" s="143"/>
      <c r="CX98" s="143"/>
      <c r="DH98" s="143"/>
      <c r="DR98" s="143"/>
      <c r="EB98" s="143"/>
      <c r="EL98" s="143"/>
      <c r="EV98" s="143"/>
      <c r="FF98" s="143"/>
      <c r="FP98" s="143"/>
      <c r="FZ98" s="143"/>
      <c r="GJ98" s="143"/>
      <c r="GT98" s="143"/>
      <c r="HD98" s="143"/>
      <c r="HN98" s="143"/>
      <c r="HX98" s="143"/>
      <c r="IH98" s="143"/>
      <c r="IR98" s="143"/>
    </row>
    <row xmlns:x14ac="http://schemas.microsoft.com/office/spreadsheetml/2009/9/ac" r="99" s="3" customFormat="true" x14ac:dyDescent="0.25">
      <c r="A99" s="450" t="str">
        <f ca="true">IF(ISBLANK('Data Summary'!A101),"",'Data Summary'!A101)</f>
        <v/>
      </c>
      <c r="B99" s="143"/>
      <c r="L99" s="143"/>
      <c r="V99" s="143"/>
      <c r="AF99" s="143"/>
      <c r="AP99" s="143"/>
      <c r="AZ99" s="143"/>
      <c r="BA99" s="143"/>
      <c r="BB99" s="143"/>
      <c r="BC99" s="143"/>
      <c r="BD99" s="143"/>
      <c r="BE99" s="143"/>
      <c r="BF99" s="143"/>
      <c r="BG99" s="143"/>
      <c r="BJ99" s="143"/>
      <c r="BT99" s="143"/>
      <c r="CD99" s="143"/>
      <c r="CN99" s="143"/>
      <c r="CX99" s="143"/>
      <c r="DH99" s="143"/>
      <c r="DR99" s="143"/>
      <c r="EB99" s="143"/>
      <c r="EL99" s="143"/>
      <c r="EV99" s="143"/>
      <c r="FF99" s="143"/>
      <c r="FP99" s="143"/>
      <c r="FZ99" s="143"/>
      <c r="GJ99" s="143"/>
      <c r="GT99" s="143"/>
      <c r="HD99" s="143"/>
      <c r="HN99" s="143"/>
      <c r="HX99" s="143"/>
      <c r="IH99" s="143"/>
      <c r="IR99" s="143"/>
    </row>
    <row xmlns:x14ac="http://schemas.microsoft.com/office/spreadsheetml/2009/9/ac" r="100" s="3" customFormat="true" x14ac:dyDescent="0.25">
      <c r="A100" s="450" t="str">
        <f ca="true">IF(ISBLANK('Data Summary'!A102),"",'Data Summary'!A102)</f>
        <v/>
      </c>
      <c r="B100" s="143"/>
      <c r="L100" s="143"/>
      <c r="V100" s="143"/>
      <c r="AF100" s="143"/>
      <c r="AP100" s="143"/>
      <c r="AZ100" s="143"/>
      <c r="BA100" s="143"/>
      <c r="BB100" s="143"/>
      <c r="BC100" s="143"/>
      <c r="BD100" s="143"/>
      <c r="BE100" s="143"/>
      <c r="BF100" s="143"/>
      <c r="BG100" s="143"/>
      <c r="BJ100" s="143"/>
      <c r="BT100" s="143"/>
      <c r="CD100" s="143"/>
      <c r="CN100" s="143"/>
      <c r="CX100" s="143"/>
      <c r="DH100" s="143"/>
      <c r="DR100" s="143"/>
      <c r="EB100" s="143"/>
      <c r="EL100" s="143"/>
      <c r="EV100" s="143"/>
      <c r="FF100" s="143"/>
      <c r="FP100" s="143"/>
      <c r="FZ100" s="143"/>
      <c r="GJ100" s="143"/>
      <c r="GT100" s="143"/>
      <c r="HD100" s="143"/>
      <c r="HN100" s="143"/>
      <c r="HX100" s="143"/>
      <c r="IH100" s="143"/>
      <c r="IR100" s="143"/>
    </row>
    <row xmlns:x14ac="http://schemas.microsoft.com/office/spreadsheetml/2009/9/ac" r="101" s="3" customFormat="true" x14ac:dyDescent="0.25">
      <c r="A101" s="450" t="str">
        <f ca="true">IF(ISBLANK('Data Summary'!A103),"",'Data Summary'!A103)</f>
        <v/>
      </c>
      <c r="B101" s="143"/>
      <c r="L101" s="143"/>
      <c r="V101" s="143"/>
      <c r="AF101" s="143"/>
      <c r="AP101" s="143"/>
      <c r="AZ101" s="143"/>
      <c r="BA101" s="143"/>
      <c r="BB101" s="143"/>
      <c r="BC101" s="143"/>
      <c r="BD101" s="143"/>
      <c r="BE101" s="143"/>
      <c r="BF101" s="143"/>
      <c r="BG101" s="143"/>
      <c r="BJ101" s="143"/>
      <c r="BT101" s="143"/>
      <c r="CD101" s="143"/>
      <c r="CN101" s="143"/>
      <c r="CX101" s="143"/>
      <c r="DH101" s="143"/>
      <c r="DR101" s="143"/>
      <c r="EB101" s="143"/>
      <c r="EL101" s="143"/>
      <c r="EV101" s="143"/>
      <c r="FF101" s="143"/>
      <c r="FP101" s="143"/>
      <c r="FZ101" s="143"/>
      <c r="GJ101" s="143"/>
      <c r="GT101" s="143"/>
      <c r="HD101" s="143"/>
      <c r="HN101" s="143"/>
      <c r="HX101" s="143"/>
      <c r="IH101" s="143"/>
      <c r="IR101" s="143"/>
    </row>
    <row xmlns:x14ac="http://schemas.microsoft.com/office/spreadsheetml/2009/9/ac" r="102" s="3" customFormat="true" x14ac:dyDescent="0.25">
      <c r="A102" s="450" t="str">
        <f ca="true">IF(ISBLANK('Data Summary'!A104),"",'Data Summary'!A104)</f>
        <v/>
      </c>
      <c r="B102" s="143"/>
      <c r="L102" s="143"/>
      <c r="V102" s="143"/>
      <c r="AF102" s="143"/>
      <c r="AP102" s="143"/>
      <c r="AZ102" s="143"/>
      <c r="BA102" s="143"/>
      <c r="BB102" s="143"/>
      <c r="BC102" s="143"/>
      <c r="BD102" s="143"/>
      <c r="BE102" s="143"/>
      <c r="BF102" s="143"/>
      <c r="BG102" s="143"/>
      <c r="BJ102" s="143"/>
      <c r="BT102" s="143"/>
      <c r="CD102" s="143"/>
      <c r="CN102" s="143"/>
      <c r="CX102" s="143"/>
      <c r="DH102" s="143"/>
      <c r="DR102" s="143"/>
      <c r="EB102" s="143"/>
      <c r="EL102" s="143"/>
      <c r="EV102" s="143"/>
      <c r="FF102" s="143"/>
      <c r="FP102" s="143"/>
      <c r="FZ102" s="143"/>
      <c r="GJ102" s="143"/>
      <c r="GT102" s="143"/>
      <c r="HD102" s="143"/>
      <c r="HN102" s="143"/>
      <c r="HX102" s="143"/>
      <c r="IH102" s="143"/>
      <c r="IR102" s="143"/>
    </row>
    <row xmlns:x14ac="http://schemas.microsoft.com/office/spreadsheetml/2009/9/ac" r="103" s="3" customFormat="true" x14ac:dyDescent="0.25">
      <c r="A103" s="450" t="str">
        <f ca="true">IF(ISBLANK('Data Summary'!A105),"",'Data Summary'!A105)</f>
        <v/>
      </c>
      <c r="B103" s="143"/>
      <c r="L103" s="143"/>
      <c r="V103" s="143"/>
      <c r="AF103" s="143"/>
      <c r="AP103" s="143"/>
      <c r="AZ103" s="143"/>
      <c r="BA103" s="143"/>
      <c r="BB103" s="143"/>
      <c r="BC103" s="143"/>
      <c r="BD103" s="143"/>
      <c r="BE103" s="143"/>
      <c r="BF103" s="143"/>
      <c r="BG103" s="143"/>
      <c r="BJ103" s="143"/>
      <c r="BT103" s="143"/>
      <c r="CD103" s="143"/>
      <c r="CN103" s="143"/>
      <c r="CX103" s="143"/>
      <c r="DH103" s="143"/>
      <c r="DR103" s="143"/>
      <c r="EB103" s="143"/>
      <c r="EL103" s="143"/>
      <c r="EV103" s="143"/>
      <c r="FF103" s="143"/>
      <c r="FP103" s="143"/>
      <c r="FZ103" s="143"/>
      <c r="GJ103" s="143"/>
      <c r="GT103" s="143"/>
      <c r="HD103" s="143"/>
      <c r="HN103" s="143"/>
      <c r="HX103" s="143"/>
      <c r="IH103" s="143"/>
      <c r="IR103" s="143"/>
    </row>
    <row xmlns:x14ac="http://schemas.microsoft.com/office/spreadsheetml/2009/9/ac" r="104" s="3" customFormat="true" x14ac:dyDescent="0.25">
      <c r="A104" s="450" t="str">
        <f ca="true">IF(ISBLANK('Data Summary'!A106),"",'Data Summary'!A106)</f>
        <v/>
      </c>
      <c r="B104" s="143"/>
      <c r="L104" s="143"/>
      <c r="V104" s="143"/>
      <c r="AF104" s="143"/>
      <c r="AP104" s="143"/>
      <c r="AZ104" s="143"/>
      <c r="BA104" s="143"/>
      <c r="BB104" s="143"/>
      <c r="BC104" s="143"/>
      <c r="BD104" s="143"/>
      <c r="BE104" s="143"/>
      <c r="BF104" s="143"/>
      <c r="BG104" s="143"/>
      <c r="BJ104" s="143"/>
      <c r="BT104" s="143"/>
      <c r="CD104" s="143"/>
      <c r="CN104" s="143"/>
      <c r="CX104" s="143"/>
      <c r="DH104" s="143"/>
      <c r="DR104" s="143"/>
      <c r="EB104" s="143"/>
      <c r="EL104" s="143"/>
      <c r="EV104" s="143"/>
      <c r="FF104" s="143"/>
      <c r="FP104" s="143"/>
      <c r="FZ104" s="143"/>
      <c r="GJ104" s="143"/>
      <c r="GT104" s="143"/>
      <c r="HD104" s="143"/>
      <c r="HN104" s="143"/>
      <c r="HX104" s="143"/>
      <c r="IH104" s="143"/>
      <c r="IR104" s="143"/>
    </row>
    <row xmlns:x14ac="http://schemas.microsoft.com/office/spreadsheetml/2009/9/ac" r="105" s="3" customFormat="true" x14ac:dyDescent="0.25">
      <c r="A105" s="450" t="str">
        <f ca="true">IF(ISBLANK('Data Summary'!A107),"",'Data Summary'!A107)</f>
        <v/>
      </c>
      <c r="B105" s="143"/>
      <c r="L105" s="143"/>
      <c r="V105" s="143"/>
      <c r="AF105" s="143"/>
      <c r="AP105" s="143"/>
      <c r="AZ105" s="143"/>
      <c r="BA105" s="143"/>
      <c r="BB105" s="143"/>
      <c r="BC105" s="143"/>
      <c r="BD105" s="143"/>
      <c r="BE105" s="143"/>
      <c r="BF105" s="143"/>
      <c r="BG105" s="143"/>
      <c r="BJ105" s="143"/>
      <c r="BT105" s="143"/>
      <c r="CD105" s="143"/>
      <c r="CN105" s="143"/>
      <c r="CX105" s="143"/>
      <c r="DH105" s="143"/>
      <c r="DR105" s="143"/>
      <c r="EB105" s="143"/>
      <c r="EL105" s="143"/>
      <c r="EV105" s="143"/>
      <c r="FF105" s="143"/>
      <c r="FP105" s="143"/>
      <c r="FZ105" s="143"/>
      <c r="GJ105" s="143"/>
      <c r="GT105" s="143"/>
      <c r="HD105" s="143"/>
      <c r="HN105" s="143"/>
      <c r="HX105" s="143"/>
      <c r="IH105" s="143"/>
      <c r="IR105" s="143"/>
    </row>
    <row xmlns:x14ac="http://schemas.microsoft.com/office/spreadsheetml/2009/9/ac" r="106" s="3" customFormat="true" x14ac:dyDescent="0.25">
      <c r="A106" s="450" t="str">
        <f ca="true">IF(ISBLANK('Data Summary'!A108),"",'Data Summary'!A108)</f>
        <v/>
      </c>
      <c r="B106" s="143"/>
      <c r="L106" s="143"/>
      <c r="V106" s="143"/>
      <c r="AF106" s="143"/>
      <c r="AP106" s="143"/>
      <c r="AZ106" s="143"/>
      <c r="BA106" s="143"/>
      <c r="BB106" s="143"/>
      <c r="BC106" s="143"/>
      <c r="BD106" s="143"/>
      <c r="BE106" s="143"/>
      <c r="BF106" s="143"/>
      <c r="BG106" s="143"/>
      <c r="BJ106" s="143"/>
      <c r="BT106" s="143"/>
      <c r="CD106" s="143"/>
      <c r="CN106" s="143"/>
      <c r="CX106" s="143"/>
      <c r="DH106" s="143"/>
      <c r="DR106" s="143"/>
      <c r="EB106" s="143"/>
      <c r="EL106" s="143"/>
      <c r="EV106" s="143"/>
      <c r="FF106" s="143"/>
      <c r="FP106" s="143"/>
      <c r="FZ106" s="143"/>
      <c r="GJ106" s="143"/>
      <c r="GT106" s="143"/>
      <c r="HD106" s="143"/>
      <c r="HN106" s="143"/>
      <c r="HX106" s="143"/>
      <c r="IH106" s="143"/>
      <c r="IR106" s="143"/>
    </row>
    <row xmlns:x14ac="http://schemas.microsoft.com/office/spreadsheetml/2009/9/ac" r="107" s="3" customFormat="true" x14ac:dyDescent="0.25">
      <c r="A107" s="450" t="str">
        <f ca="true">IF(ISBLANK('Data Summary'!A109),"",'Data Summary'!A109)</f>
        <v/>
      </c>
      <c r="B107" s="143"/>
      <c r="L107" s="143"/>
      <c r="V107" s="143"/>
      <c r="AF107" s="143"/>
      <c r="AP107" s="143"/>
      <c r="AZ107" s="143"/>
      <c r="BA107" s="143"/>
      <c r="BB107" s="143"/>
      <c r="BC107" s="143"/>
      <c r="BD107" s="143"/>
      <c r="BE107" s="143"/>
      <c r="BF107" s="143"/>
      <c r="BG107" s="143"/>
      <c r="BJ107" s="143"/>
      <c r="BT107" s="143"/>
      <c r="CD107" s="143"/>
      <c r="CN107" s="143"/>
      <c r="CX107" s="143"/>
      <c r="DH107" s="143"/>
      <c r="DR107" s="143"/>
      <c r="EB107" s="143"/>
      <c r="EL107" s="143"/>
      <c r="EV107" s="143"/>
      <c r="FF107" s="143"/>
      <c r="FP107" s="143"/>
      <c r="FZ107" s="143"/>
      <c r="GJ107" s="143"/>
      <c r="GT107" s="143"/>
      <c r="HD107" s="143"/>
      <c r="HN107" s="143"/>
      <c r="HX107" s="143"/>
      <c r="IH107" s="143"/>
      <c r="IR107" s="143"/>
    </row>
    <row xmlns:x14ac="http://schemas.microsoft.com/office/spreadsheetml/2009/9/ac" r="108" s="3" customFormat="true" x14ac:dyDescent="0.25">
      <c r="A108" s="450" t="str">
        <f ca="true">IF(ISBLANK('Data Summary'!A110),"",'Data Summary'!A110)</f>
        <v/>
      </c>
      <c r="B108" s="143"/>
      <c r="L108" s="143"/>
      <c r="V108" s="143"/>
      <c r="AF108" s="143"/>
      <c r="AP108" s="143"/>
      <c r="AZ108" s="143"/>
      <c r="BA108" s="143"/>
      <c r="BB108" s="143"/>
      <c r="BC108" s="143"/>
      <c r="BD108" s="143"/>
      <c r="BE108" s="143"/>
      <c r="BF108" s="143"/>
      <c r="BG108" s="143"/>
      <c r="BJ108" s="143"/>
      <c r="BT108" s="143"/>
      <c r="CD108" s="143"/>
      <c r="CN108" s="143"/>
      <c r="CX108" s="143"/>
      <c r="DH108" s="143"/>
      <c r="DR108" s="143"/>
      <c r="EB108" s="143"/>
      <c r="EL108" s="143"/>
      <c r="EV108" s="143"/>
      <c r="FF108" s="143"/>
      <c r="FP108" s="143"/>
      <c r="FZ108" s="143"/>
      <c r="GJ108" s="143"/>
      <c r="GT108" s="143"/>
      <c r="HD108" s="143"/>
      <c r="HN108" s="143"/>
      <c r="HX108" s="143"/>
      <c r="IH108" s="143"/>
      <c r="IR108" s="143"/>
    </row>
    <row xmlns:x14ac="http://schemas.microsoft.com/office/spreadsheetml/2009/9/ac" r="109" s="3" customFormat="true" x14ac:dyDescent="0.25">
      <c r="A109" s="450" t="str">
        <f ca="true">IF(ISBLANK('Data Summary'!A111),"",'Data Summary'!A111)</f>
        <v/>
      </c>
      <c r="B109" s="143"/>
      <c r="L109" s="143"/>
      <c r="V109" s="143"/>
      <c r="AF109" s="143"/>
      <c r="AP109" s="143"/>
      <c r="AZ109" s="143"/>
      <c r="BA109" s="143"/>
      <c r="BB109" s="143"/>
      <c r="BC109" s="143"/>
      <c r="BD109" s="143"/>
      <c r="BE109" s="143"/>
      <c r="BF109" s="143"/>
      <c r="BG109" s="143"/>
      <c r="BJ109" s="143"/>
      <c r="BT109" s="143"/>
      <c r="CD109" s="143"/>
      <c r="CN109" s="143"/>
      <c r="CX109" s="143"/>
      <c r="DH109" s="143"/>
      <c r="DR109" s="143"/>
      <c r="EB109" s="143"/>
      <c r="EL109" s="143"/>
      <c r="EV109" s="143"/>
      <c r="FF109" s="143"/>
      <c r="FP109" s="143"/>
      <c r="FZ109" s="143"/>
      <c r="GJ109" s="143"/>
      <c r="GT109" s="143"/>
      <c r="HD109" s="143"/>
      <c r="HN109" s="143"/>
      <c r="HX109" s="143"/>
      <c r="IH109" s="143"/>
      <c r="IR109" s="143"/>
    </row>
    <row xmlns:x14ac="http://schemas.microsoft.com/office/spreadsheetml/2009/9/ac" r="110" s="3" customFormat="true" x14ac:dyDescent="0.25">
      <c r="A110" s="450" t="str">
        <f ca="true">IF(ISBLANK('Data Summary'!A112),"",'Data Summary'!A112)</f>
        <v/>
      </c>
      <c r="B110" s="143"/>
      <c r="L110" s="143"/>
      <c r="V110" s="143"/>
      <c r="AF110" s="143"/>
      <c r="AP110" s="143"/>
      <c r="AZ110" s="143"/>
      <c r="BA110" s="143"/>
      <c r="BB110" s="143"/>
      <c r="BC110" s="143"/>
      <c r="BD110" s="143"/>
      <c r="BE110" s="143"/>
      <c r="BF110" s="143"/>
      <c r="BG110" s="143"/>
      <c r="BJ110" s="143"/>
      <c r="BT110" s="143"/>
      <c r="CD110" s="143"/>
      <c r="CN110" s="143"/>
      <c r="CX110" s="143"/>
      <c r="DH110" s="143"/>
      <c r="DR110" s="143"/>
      <c r="EB110" s="143"/>
      <c r="EL110" s="143"/>
      <c r="EV110" s="143"/>
      <c r="FF110" s="143"/>
      <c r="FP110" s="143"/>
      <c r="FZ110" s="143"/>
      <c r="GJ110" s="143"/>
      <c r="GT110" s="143"/>
      <c r="HD110" s="143"/>
      <c r="HN110" s="143"/>
      <c r="HX110" s="143"/>
      <c r="IH110" s="143"/>
      <c r="IR110" s="143"/>
    </row>
    <row xmlns:x14ac="http://schemas.microsoft.com/office/spreadsheetml/2009/9/ac" r="111" s="3" customFormat="true" x14ac:dyDescent="0.25">
      <c r="A111" s="450" t="str">
        <f ca="true">IF(ISBLANK('Data Summary'!A113),"",'Data Summary'!A113)</f>
        <v/>
      </c>
      <c r="B111" s="143"/>
      <c r="L111" s="143"/>
      <c r="V111" s="143"/>
      <c r="AF111" s="143"/>
      <c r="AP111" s="143"/>
      <c r="AZ111" s="143"/>
      <c r="BA111" s="143"/>
      <c r="BB111" s="143"/>
      <c r="BC111" s="143"/>
      <c r="BD111" s="143"/>
      <c r="BE111" s="143"/>
      <c r="BF111" s="143"/>
      <c r="BG111" s="143"/>
      <c r="BJ111" s="143"/>
      <c r="BT111" s="143"/>
      <c r="CD111" s="143"/>
      <c r="CN111" s="143"/>
      <c r="CX111" s="143"/>
      <c r="DH111" s="143"/>
      <c r="DR111" s="143"/>
      <c r="EB111" s="143"/>
      <c r="EL111" s="143"/>
      <c r="EV111" s="143"/>
      <c r="FF111" s="143"/>
      <c r="FP111" s="143"/>
      <c r="FZ111" s="143"/>
      <c r="GJ111" s="143"/>
      <c r="GT111" s="143"/>
      <c r="HD111" s="143"/>
      <c r="HN111" s="143"/>
      <c r="HX111" s="143"/>
      <c r="IH111" s="143"/>
      <c r="IR111" s="143"/>
    </row>
    <row xmlns:x14ac="http://schemas.microsoft.com/office/spreadsheetml/2009/9/ac" r="112" s="3" customFormat="true" x14ac:dyDescent="0.25">
      <c r="A112" s="450" t="str">
        <f ca="true">IF(ISBLANK('Data Summary'!A114),"",'Data Summary'!A114)</f>
        <v/>
      </c>
      <c r="B112" s="143"/>
      <c r="L112" s="143"/>
      <c r="V112" s="143"/>
      <c r="AF112" s="143"/>
      <c r="AP112" s="143"/>
      <c r="AZ112" s="143"/>
      <c r="BA112" s="143"/>
      <c r="BB112" s="143"/>
      <c r="BC112" s="143"/>
      <c r="BD112" s="143"/>
      <c r="BE112" s="143"/>
      <c r="BF112" s="143"/>
      <c r="BG112" s="143"/>
      <c r="BJ112" s="143"/>
      <c r="BT112" s="143"/>
      <c r="CD112" s="143"/>
      <c r="CN112" s="143"/>
      <c r="CX112" s="143"/>
      <c r="DH112" s="143"/>
      <c r="DR112" s="143"/>
      <c r="EB112" s="143"/>
      <c r="EL112" s="143"/>
      <c r="EV112" s="143"/>
      <c r="FF112" s="143"/>
      <c r="FP112" s="143"/>
      <c r="FZ112" s="143"/>
      <c r="GJ112" s="143"/>
      <c r="GT112" s="143"/>
      <c r="HD112" s="143"/>
      <c r="HN112" s="143"/>
      <c r="HX112" s="143"/>
      <c r="IH112" s="143"/>
      <c r="IR112" s="143"/>
    </row>
    <row xmlns:x14ac="http://schemas.microsoft.com/office/spreadsheetml/2009/9/ac" r="113" s="3" customFormat="true" x14ac:dyDescent="0.25">
      <c r="A113" s="450" t="str">
        <f ca="true">IF(ISBLANK('Data Summary'!A115),"",'Data Summary'!A115)</f>
        <v/>
      </c>
      <c r="B113" s="143"/>
      <c r="L113" s="143"/>
      <c r="V113" s="143"/>
      <c r="AF113" s="143"/>
      <c r="AP113" s="143"/>
      <c r="AZ113" s="143"/>
      <c r="BA113" s="143"/>
      <c r="BB113" s="143"/>
      <c r="BC113" s="143"/>
      <c r="BD113" s="143"/>
      <c r="BE113" s="143"/>
      <c r="BF113" s="143"/>
      <c r="BG113" s="143"/>
      <c r="BJ113" s="143"/>
      <c r="BT113" s="143"/>
      <c r="CD113" s="143"/>
      <c r="CN113" s="143"/>
      <c r="CX113" s="143"/>
      <c r="DH113" s="143"/>
      <c r="DR113" s="143"/>
      <c r="EB113" s="143"/>
      <c r="EL113" s="143"/>
      <c r="EV113" s="143"/>
      <c r="FF113" s="143"/>
      <c r="FP113" s="143"/>
      <c r="FZ113" s="143"/>
      <c r="GJ113" s="143"/>
      <c r="GT113" s="143"/>
      <c r="HD113" s="143"/>
      <c r="HN113" s="143"/>
      <c r="HX113" s="143"/>
      <c r="IH113" s="143"/>
      <c r="IR113" s="143"/>
    </row>
    <row xmlns:x14ac="http://schemas.microsoft.com/office/spreadsheetml/2009/9/ac" r="114" s="3" customFormat="true" x14ac:dyDescent="0.25">
      <c r="A114" s="450" t="str">
        <f ca="true">IF(ISBLANK('Data Summary'!A116),"",'Data Summary'!A116)</f>
        <v/>
      </c>
      <c r="B114" s="143"/>
      <c r="L114" s="143"/>
      <c r="V114" s="143"/>
      <c r="AF114" s="143"/>
      <c r="AP114" s="143"/>
      <c r="AZ114" s="143"/>
      <c r="BA114" s="143"/>
      <c r="BB114" s="143"/>
      <c r="BC114" s="143"/>
      <c r="BD114" s="143"/>
      <c r="BE114" s="143"/>
      <c r="BF114" s="143"/>
      <c r="BG114" s="143"/>
      <c r="BJ114" s="143"/>
      <c r="BT114" s="143"/>
      <c r="CD114" s="143"/>
      <c r="CN114" s="143"/>
      <c r="CX114" s="143"/>
      <c r="DH114" s="143"/>
      <c r="DR114" s="143"/>
      <c r="EB114" s="143"/>
      <c r="EL114" s="143"/>
      <c r="EV114" s="143"/>
      <c r="FF114" s="143"/>
      <c r="FP114" s="143"/>
      <c r="FZ114" s="143"/>
      <c r="GJ114" s="143"/>
      <c r="GT114" s="143"/>
      <c r="HD114" s="143"/>
      <c r="HN114" s="143"/>
      <c r="HX114" s="143"/>
      <c r="IH114" s="143"/>
      <c r="IR114" s="143"/>
    </row>
    <row xmlns:x14ac="http://schemas.microsoft.com/office/spreadsheetml/2009/9/ac" r="115" s="3" customFormat="true" x14ac:dyDescent="0.25">
      <c r="A115" s="450" t="str">
        <f ca="true">IF(ISBLANK('Data Summary'!A117),"",'Data Summary'!A117)</f>
        <v/>
      </c>
      <c r="B115" s="143"/>
      <c r="L115" s="143"/>
      <c r="V115" s="143"/>
      <c r="AF115" s="143"/>
      <c r="AP115" s="143"/>
      <c r="AZ115" s="143"/>
      <c r="BA115" s="143"/>
      <c r="BB115" s="143"/>
      <c r="BC115" s="143"/>
      <c r="BD115" s="143"/>
      <c r="BE115" s="143"/>
      <c r="BF115" s="143"/>
      <c r="BG115" s="143"/>
      <c r="BJ115" s="143"/>
      <c r="BT115" s="143"/>
      <c r="CD115" s="143"/>
      <c r="CN115" s="143"/>
      <c r="CX115" s="143"/>
      <c r="DH115" s="143"/>
      <c r="DR115" s="143"/>
      <c r="EB115" s="143"/>
      <c r="EL115" s="143"/>
      <c r="EV115" s="143"/>
      <c r="FF115" s="143"/>
      <c r="FP115" s="143"/>
      <c r="FZ115" s="143"/>
      <c r="GJ115" s="143"/>
      <c r="GT115" s="143"/>
      <c r="HD115" s="143"/>
      <c r="HN115" s="143"/>
      <c r="HX115" s="143"/>
      <c r="IH115" s="143"/>
      <c r="IR115" s="143"/>
    </row>
    <row xmlns:x14ac="http://schemas.microsoft.com/office/spreadsheetml/2009/9/ac" r="116" s="3" customFormat="true" x14ac:dyDescent="0.25">
      <c r="A116" s="450" t="str">
        <f ca="true">IF(ISBLANK('Data Summary'!A118),"",'Data Summary'!A118)</f>
        <v/>
      </c>
      <c r="B116" s="143"/>
      <c r="L116" s="143"/>
      <c r="V116" s="143"/>
      <c r="AF116" s="143"/>
      <c r="AP116" s="143"/>
      <c r="AZ116" s="143"/>
      <c r="BA116" s="143"/>
      <c r="BB116" s="143"/>
      <c r="BC116" s="143"/>
      <c r="BD116" s="143"/>
      <c r="BE116" s="143"/>
      <c r="BF116" s="143"/>
      <c r="BG116" s="143"/>
      <c r="BJ116" s="143"/>
      <c r="BT116" s="143"/>
      <c r="CD116" s="143"/>
      <c r="CN116" s="143"/>
      <c r="CX116" s="143"/>
      <c r="DH116" s="143"/>
      <c r="DR116" s="143"/>
      <c r="EB116" s="143"/>
      <c r="EL116" s="143"/>
      <c r="EV116" s="143"/>
      <c r="FF116" s="143"/>
      <c r="FP116" s="143"/>
      <c r="FZ116" s="143"/>
      <c r="GJ116" s="143"/>
      <c r="GT116" s="143"/>
      <c r="HD116" s="143"/>
      <c r="HN116" s="143"/>
      <c r="HX116" s="143"/>
      <c r="IH116" s="143"/>
      <c r="IR116" s="143"/>
    </row>
    <row xmlns:x14ac="http://schemas.microsoft.com/office/spreadsheetml/2009/9/ac" r="117" s="3" customFormat="true" x14ac:dyDescent="0.25">
      <c r="A117" s="450" t="str">
        <f ca="true">IF(ISBLANK('Data Summary'!A119),"",'Data Summary'!A119)</f>
        <v/>
      </c>
      <c r="B117" s="143"/>
      <c r="L117" s="143"/>
      <c r="V117" s="143"/>
      <c r="AF117" s="143"/>
      <c r="AP117" s="143"/>
      <c r="AZ117" s="143"/>
      <c r="BA117" s="143"/>
      <c r="BB117" s="143"/>
      <c r="BC117" s="143"/>
      <c r="BD117" s="143"/>
      <c r="BE117" s="143"/>
      <c r="BF117" s="143"/>
      <c r="BG117" s="143"/>
      <c r="BJ117" s="143"/>
      <c r="BT117" s="143"/>
      <c r="CD117" s="143"/>
      <c r="CN117" s="143"/>
      <c r="CX117" s="143"/>
      <c r="DH117" s="143"/>
      <c r="DR117" s="143"/>
      <c r="EB117" s="143"/>
      <c r="EL117" s="143"/>
      <c r="EV117" s="143"/>
      <c r="FF117" s="143"/>
      <c r="FP117" s="143"/>
      <c r="FZ117" s="143"/>
      <c r="GJ117" s="143"/>
      <c r="GT117" s="143"/>
      <c r="HD117" s="143"/>
      <c r="HN117" s="143"/>
      <c r="HX117" s="143"/>
      <c r="IH117" s="143"/>
      <c r="IR117" s="143"/>
    </row>
    <row xmlns:x14ac="http://schemas.microsoft.com/office/spreadsheetml/2009/9/ac" r="118" s="3" customFormat="true" x14ac:dyDescent="0.25">
      <c r="A118" s="450" t="str">
        <f ca="true">IF(ISBLANK('Data Summary'!A120),"",'Data Summary'!A120)</f>
        <v/>
      </c>
      <c r="B118" s="143"/>
      <c r="L118" s="143"/>
      <c r="V118" s="143"/>
      <c r="AF118" s="143"/>
      <c r="AP118" s="143"/>
      <c r="AZ118" s="143"/>
      <c r="BA118" s="143"/>
      <c r="BB118" s="143"/>
      <c r="BC118" s="143"/>
      <c r="BD118" s="143"/>
      <c r="BE118" s="143"/>
      <c r="BF118" s="143"/>
      <c r="BG118" s="143"/>
      <c r="BJ118" s="143"/>
      <c r="BT118" s="143"/>
      <c r="CD118" s="143"/>
      <c r="CN118" s="143"/>
      <c r="CX118" s="143"/>
      <c r="DH118" s="143"/>
      <c r="DR118" s="143"/>
      <c r="EB118" s="143"/>
      <c r="EL118" s="143"/>
      <c r="EV118" s="143"/>
      <c r="FF118" s="143"/>
      <c r="FP118" s="143"/>
      <c r="FZ118" s="143"/>
      <c r="GJ118" s="143"/>
      <c r="GT118" s="143"/>
      <c r="HD118" s="143"/>
      <c r="HN118" s="143"/>
      <c r="HX118" s="143"/>
      <c r="IH118" s="143"/>
      <c r="IR118" s="143"/>
    </row>
    <row xmlns:x14ac="http://schemas.microsoft.com/office/spreadsheetml/2009/9/ac" r="119" s="3" customFormat="true" x14ac:dyDescent="0.25">
      <c r="A119" s="450" t="str">
        <f ca="true">IF(ISBLANK('Data Summary'!A121),"",'Data Summary'!A121)</f>
        <v/>
      </c>
      <c r="B119" s="143"/>
      <c r="L119" s="143"/>
      <c r="V119" s="143"/>
      <c r="AF119" s="143"/>
      <c r="AP119" s="143"/>
      <c r="AZ119" s="143"/>
      <c r="BA119" s="143"/>
      <c r="BB119" s="143"/>
      <c r="BC119" s="143"/>
      <c r="BD119" s="143"/>
      <c r="BE119" s="143"/>
      <c r="BF119" s="143"/>
      <c r="BG119" s="143"/>
      <c r="BJ119" s="143"/>
      <c r="BT119" s="143"/>
      <c r="CD119" s="143"/>
      <c r="CN119" s="143"/>
      <c r="CX119" s="143"/>
      <c r="DH119" s="143"/>
      <c r="DR119" s="143"/>
      <c r="EB119" s="143"/>
      <c r="EL119" s="143"/>
      <c r="EV119" s="143"/>
      <c r="FF119" s="143"/>
      <c r="FP119" s="143"/>
      <c r="FZ119" s="143"/>
      <c r="GJ119" s="143"/>
      <c r="GT119" s="143"/>
      <c r="HD119" s="143"/>
      <c r="HN119" s="143"/>
      <c r="HX119" s="143"/>
      <c r="IH119" s="143"/>
      <c r="IR119" s="143"/>
    </row>
    <row xmlns:x14ac="http://schemas.microsoft.com/office/spreadsheetml/2009/9/ac" r="120" s="3" customFormat="true" x14ac:dyDescent="0.25">
      <c r="A120" s="450" t="str">
        <f ca="true">IF(ISBLANK('Data Summary'!A122),"",'Data Summary'!A122)</f>
        <v/>
      </c>
      <c r="B120" s="143"/>
      <c r="L120" s="143"/>
      <c r="V120" s="143"/>
      <c r="AF120" s="143"/>
      <c r="AP120" s="143"/>
      <c r="AZ120" s="143"/>
      <c r="BA120" s="143"/>
      <c r="BB120" s="143"/>
      <c r="BC120" s="143"/>
      <c r="BD120" s="143"/>
      <c r="BE120" s="143"/>
      <c r="BF120" s="143"/>
      <c r="BG120" s="143"/>
      <c r="BJ120" s="143"/>
      <c r="BT120" s="143"/>
      <c r="CD120" s="143"/>
      <c r="CN120" s="143"/>
      <c r="CX120" s="143"/>
      <c r="DH120" s="143"/>
      <c r="DR120" s="143"/>
      <c r="EB120" s="143"/>
      <c r="EL120" s="143"/>
      <c r="EV120" s="143"/>
      <c r="FF120" s="143"/>
      <c r="FP120" s="143"/>
      <c r="FZ120" s="143"/>
      <c r="GJ120" s="143"/>
      <c r="GT120" s="143"/>
      <c r="HD120" s="143"/>
      <c r="HN120" s="143"/>
      <c r="HX120" s="143"/>
      <c r="IH120" s="143"/>
      <c r="IR120" s="143"/>
    </row>
    <row xmlns:x14ac="http://schemas.microsoft.com/office/spreadsheetml/2009/9/ac" r="121" s="3" customFormat="true" x14ac:dyDescent="0.25">
      <c r="A121" s="450" t="str">
        <f ca="true">IF(ISBLANK('Data Summary'!A123),"",'Data Summary'!A123)</f>
        <v/>
      </c>
      <c r="B121" s="143"/>
      <c r="L121" s="143"/>
      <c r="V121" s="143"/>
      <c r="AF121" s="143"/>
      <c r="AP121" s="143"/>
      <c r="AZ121" s="143"/>
      <c r="BA121" s="143"/>
      <c r="BB121" s="143"/>
      <c r="BC121" s="143"/>
      <c r="BD121" s="143"/>
      <c r="BE121" s="143"/>
      <c r="BF121" s="143"/>
      <c r="BG121" s="143"/>
      <c r="BJ121" s="143"/>
      <c r="BT121" s="143"/>
      <c r="CD121" s="143"/>
      <c r="CN121" s="143"/>
      <c r="CX121" s="143"/>
      <c r="DH121" s="143"/>
      <c r="DR121" s="143"/>
      <c r="EB121" s="143"/>
      <c r="EL121" s="143"/>
      <c r="EV121" s="143"/>
      <c r="FF121" s="143"/>
      <c r="FP121" s="143"/>
      <c r="FZ121" s="143"/>
      <c r="GJ121" s="143"/>
      <c r="GT121" s="143"/>
      <c r="HD121" s="143"/>
      <c r="HN121" s="143"/>
      <c r="HX121" s="143"/>
      <c r="IH121" s="143"/>
      <c r="IR121" s="143"/>
    </row>
    <row xmlns:x14ac="http://schemas.microsoft.com/office/spreadsheetml/2009/9/ac" r="122" s="3" customFormat="true" x14ac:dyDescent="0.25">
      <c r="A122" s="450" t="str">
        <f ca="true">IF(ISBLANK('Data Summary'!A124),"",'Data Summary'!A124)</f>
        <v/>
      </c>
      <c r="B122" s="143"/>
      <c r="L122" s="143"/>
      <c r="V122" s="143"/>
      <c r="AF122" s="143"/>
      <c r="AP122" s="143"/>
      <c r="AZ122" s="143"/>
      <c r="BA122" s="143"/>
      <c r="BB122" s="143"/>
      <c r="BC122" s="143"/>
      <c r="BD122" s="143"/>
      <c r="BE122" s="143"/>
      <c r="BF122" s="143"/>
      <c r="BG122" s="143"/>
      <c r="BJ122" s="143"/>
      <c r="BT122" s="143"/>
      <c r="CD122" s="143"/>
      <c r="CN122" s="143"/>
      <c r="CX122" s="143"/>
      <c r="DH122" s="143"/>
      <c r="DR122" s="143"/>
      <c r="EB122" s="143"/>
      <c r="EL122" s="143"/>
      <c r="EV122" s="143"/>
      <c r="FF122" s="143"/>
      <c r="FP122" s="143"/>
      <c r="FZ122" s="143"/>
      <c r="GJ122" s="143"/>
      <c r="GT122" s="143"/>
      <c r="HD122" s="143"/>
      <c r="HN122" s="143"/>
      <c r="HX122" s="143"/>
      <c r="IH122" s="143"/>
      <c r="IR122" s="143"/>
    </row>
    <row xmlns:x14ac="http://schemas.microsoft.com/office/spreadsheetml/2009/9/ac" r="123" s="3" customFormat="true" x14ac:dyDescent="0.25">
      <c r="A123" s="450" t="str">
        <f ca="true">IF(ISBLANK('Data Summary'!A125),"",'Data Summary'!A125)</f>
        <v/>
      </c>
      <c r="B123" s="143"/>
      <c r="L123" s="143"/>
      <c r="V123" s="143"/>
      <c r="AF123" s="143"/>
      <c r="AP123" s="143"/>
      <c r="AZ123" s="143"/>
      <c r="BA123" s="143"/>
      <c r="BB123" s="143"/>
      <c r="BC123" s="143"/>
      <c r="BD123" s="143"/>
      <c r="BE123" s="143"/>
      <c r="BF123" s="143"/>
      <c r="BG123" s="143"/>
      <c r="BJ123" s="143"/>
      <c r="BT123" s="143"/>
      <c r="CD123" s="143"/>
      <c r="CN123" s="143"/>
      <c r="CX123" s="143"/>
      <c r="DH123" s="143"/>
      <c r="DR123" s="143"/>
      <c r="EB123" s="143"/>
      <c r="EL123" s="143"/>
      <c r="EV123" s="143"/>
      <c r="FF123" s="143"/>
      <c r="FP123" s="143"/>
      <c r="FZ123" s="143"/>
      <c r="GJ123" s="143"/>
      <c r="GT123" s="143"/>
      <c r="HD123" s="143"/>
      <c r="HN123" s="143"/>
      <c r="HX123" s="143"/>
      <c r="IH123" s="143"/>
      <c r="IR123" s="143"/>
    </row>
    <row xmlns:x14ac="http://schemas.microsoft.com/office/spreadsheetml/2009/9/ac" r="124" s="3" customFormat="true" x14ac:dyDescent="0.25">
      <c r="A124" s="450" t="str">
        <f ca="true">IF(ISBLANK('Data Summary'!A126),"",'Data Summary'!A126)</f>
        <v/>
      </c>
      <c r="B124" s="143"/>
      <c r="L124" s="143"/>
      <c r="V124" s="143"/>
      <c r="AF124" s="143"/>
      <c r="AP124" s="143"/>
      <c r="AZ124" s="143"/>
      <c r="BA124" s="143"/>
      <c r="BB124" s="143"/>
      <c r="BC124" s="143"/>
      <c r="BD124" s="143"/>
      <c r="BE124" s="143"/>
      <c r="BF124" s="143"/>
      <c r="BG124" s="143"/>
      <c r="BJ124" s="143"/>
      <c r="BT124" s="143"/>
      <c r="CD124" s="143"/>
      <c r="CN124" s="143"/>
      <c r="CX124" s="143"/>
      <c r="DH124" s="143"/>
      <c r="DR124" s="143"/>
      <c r="EB124" s="143"/>
      <c r="EL124" s="143"/>
      <c r="EV124" s="143"/>
      <c r="FF124" s="143"/>
      <c r="FP124" s="143"/>
      <c r="FZ124" s="143"/>
      <c r="GJ124" s="143"/>
      <c r="GT124" s="143"/>
      <c r="HD124" s="143"/>
      <c r="HN124" s="143"/>
      <c r="HX124" s="143"/>
      <c r="IH124" s="143"/>
      <c r="IR124" s="143"/>
    </row>
    <row xmlns:x14ac="http://schemas.microsoft.com/office/spreadsheetml/2009/9/ac" r="125" s="3" customFormat="true" x14ac:dyDescent="0.25">
      <c r="A125" s="450" t="str">
        <f ca="true">IF(ISBLANK('Data Summary'!A127),"",'Data Summary'!A127)</f>
        <v/>
      </c>
      <c r="B125" s="143"/>
      <c r="L125" s="143"/>
      <c r="V125" s="143"/>
      <c r="AF125" s="143"/>
      <c r="AP125" s="143"/>
      <c r="AZ125" s="143"/>
      <c r="BA125" s="143"/>
      <c r="BB125" s="143"/>
      <c r="BC125" s="143"/>
      <c r="BD125" s="143"/>
      <c r="BE125" s="143"/>
      <c r="BF125" s="143"/>
      <c r="BG125" s="143"/>
      <c r="BJ125" s="143"/>
      <c r="BT125" s="143"/>
      <c r="CD125" s="143"/>
      <c r="CN125" s="143"/>
      <c r="CX125" s="143"/>
      <c r="DH125" s="143"/>
      <c r="DR125" s="143"/>
      <c r="EB125" s="143"/>
      <c r="EL125" s="143"/>
      <c r="EV125" s="143"/>
      <c r="FF125" s="143"/>
      <c r="FP125" s="143"/>
      <c r="FZ125" s="143"/>
      <c r="GJ125" s="143"/>
      <c r="GT125" s="143"/>
      <c r="HD125" s="143"/>
      <c r="HN125" s="143"/>
      <c r="HX125" s="143"/>
      <c r="IH125" s="143"/>
      <c r="IR125" s="143"/>
    </row>
    <row xmlns:x14ac="http://schemas.microsoft.com/office/spreadsheetml/2009/9/ac" r="126" s="3" customFormat="true" x14ac:dyDescent="0.25">
      <c r="A126" s="450" t="str">
        <f ca="true">IF(ISBLANK('Data Summary'!A128),"",'Data Summary'!A128)</f>
        <v/>
      </c>
      <c r="B126" s="143"/>
      <c r="L126" s="143"/>
      <c r="V126" s="143"/>
      <c r="AF126" s="143"/>
      <c r="AP126" s="143"/>
      <c r="AZ126" s="143"/>
      <c r="BA126" s="143"/>
      <c r="BB126" s="143"/>
      <c r="BC126" s="143"/>
      <c r="BD126" s="143"/>
      <c r="BE126" s="143"/>
      <c r="BF126" s="143"/>
      <c r="BG126" s="143"/>
      <c r="BJ126" s="143"/>
      <c r="BT126" s="143"/>
      <c r="CD126" s="143"/>
      <c r="CN126" s="143"/>
      <c r="CX126" s="143"/>
      <c r="DH126" s="143"/>
      <c r="DR126" s="143"/>
      <c r="EB126" s="143"/>
      <c r="EL126" s="143"/>
      <c r="EV126" s="143"/>
      <c r="FF126" s="143"/>
      <c r="FP126" s="143"/>
      <c r="FZ126" s="143"/>
      <c r="GJ126" s="143"/>
      <c r="GT126" s="143"/>
      <c r="HD126" s="143"/>
      <c r="HN126" s="143"/>
      <c r="HX126" s="143"/>
      <c r="IH126" s="143"/>
      <c r="IR126" s="143"/>
    </row>
    <row xmlns:x14ac="http://schemas.microsoft.com/office/spreadsheetml/2009/9/ac" r="127" s="3" customFormat="true" x14ac:dyDescent="0.25">
      <c r="A127" s="450" t="str">
        <f ca="true">IF(ISBLANK('Data Summary'!A129),"",'Data Summary'!A129)</f>
        <v/>
      </c>
      <c r="B127" s="143"/>
      <c r="L127" s="143"/>
      <c r="V127" s="143"/>
      <c r="AF127" s="143"/>
      <c r="AP127" s="143"/>
      <c r="AZ127" s="143"/>
      <c r="BA127" s="143"/>
      <c r="BB127" s="143"/>
      <c r="BC127" s="143"/>
      <c r="BD127" s="143"/>
      <c r="BE127" s="143"/>
      <c r="BF127" s="143"/>
      <c r="BG127" s="143"/>
      <c r="BJ127" s="143"/>
      <c r="BT127" s="143"/>
      <c r="CD127" s="143"/>
      <c r="CN127" s="143"/>
      <c r="CX127" s="143"/>
      <c r="DH127" s="143"/>
      <c r="DR127" s="143"/>
      <c r="EB127" s="143"/>
      <c r="EL127" s="143"/>
      <c r="EV127" s="143"/>
      <c r="FF127" s="143"/>
      <c r="FP127" s="143"/>
      <c r="FZ127" s="143"/>
      <c r="GJ127" s="143"/>
      <c r="GT127" s="143"/>
      <c r="HD127" s="143"/>
      <c r="HN127" s="143"/>
      <c r="HX127" s="143"/>
      <c r="IH127" s="143"/>
      <c r="IR127" s="143"/>
    </row>
    <row xmlns:x14ac="http://schemas.microsoft.com/office/spreadsheetml/2009/9/ac" r="128" s="3" customFormat="true" x14ac:dyDescent="0.25">
      <c r="A128" s="450" t="str">
        <f ca="true">IF(ISBLANK('Data Summary'!A130),"",'Data Summary'!A130)</f>
        <v/>
      </c>
      <c r="B128" s="143"/>
      <c r="L128" s="143"/>
      <c r="V128" s="143"/>
      <c r="AF128" s="143"/>
      <c r="AP128" s="143"/>
      <c r="AZ128" s="143"/>
      <c r="BA128" s="143"/>
      <c r="BB128" s="143"/>
      <c r="BC128" s="143"/>
      <c r="BD128" s="143"/>
      <c r="BE128" s="143"/>
      <c r="BF128" s="143"/>
      <c r="BG128" s="143"/>
      <c r="BJ128" s="143"/>
      <c r="BT128" s="143"/>
      <c r="CD128" s="143"/>
      <c r="CN128" s="143"/>
      <c r="CX128" s="143"/>
      <c r="DH128" s="143"/>
      <c r="DR128" s="143"/>
      <c r="EB128" s="143"/>
      <c r="EL128" s="143"/>
      <c r="EV128" s="143"/>
      <c r="FF128" s="143"/>
      <c r="FP128" s="143"/>
      <c r="FZ128" s="143"/>
      <c r="GJ128" s="143"/>
      <c r="GT128" s="143"/>
      <c r="HD128" s="143"/>
      <c r="HN128" s="143"/>
      <c r="HX128" s="143"/>
      <c r="IH128" s="143"/>
      <c r="IR128" s="143"/>
    </row>
    <row xmlns:x14ac="http://schemas.microsoft.com/office/spreadsheetml/2009/9/ac" r="129" s="3" customFormat="true" x14ac:dyDescent="0.25">
      <c r="A129" s="450" t="str">
        <f ca="true">IF(ISBLANK('Data Summary'!A131),"",'Data Summary'!A131)</f>
        <v/>
      </c>
      <c r="B129" s="143"/>
      <c r="L129" s="143"/>
      <c r="V129" s="143"/>
      <c r="AF129" s="143"/>
      <c r="AP129" s="143"/>
      <c r="AZ129" s="143"/>
      <c r="BA129" s="143"/>
      <c r="BB129" s="143"/>
      <c r="BC129" s="143"/>
      <c r="BD129" s="143"/>
      <c r="BE129" s="143"/>
      <c r="BF129" s="143"/>
      <c r="BG129" s="143"/>
      <c r="BJ129" s="143"/>
      <c r="BT129" s="143"/>
      <c r="CD129" s="143"/>
      <c r="CN129" s="143"/>
      <c r="CX129" s="143"/>
      <c r="DH129" s="143"/>
      <c r="DR129" s="143"/>
      <c r="EB129" s="143"/>
      <c r="EL129" s="143"/>
      <c r="EV129" s="143"/>
      <c r="FF129" s="143"/>
      <c r="FP129" s="143"/>
      <c r="FZ129" s="143"/>
      <c r="GJ129" s="143"/>
      <c r="GT129" s="143"/>
      <c r="HD129" s="143"/>
      <c r="HN129" s="143"/>
      <c r="HX129" s="143"/>
      <c r="IH129" s="143"/>
      <c r="IR129" s="143"/>
    </row>
    <row xmlns:x14ac="http://schemas.microsoft.com/office/spreadsheetml/2009/9/ac" r="130" s="3" customFormat="true" x14ac:dyDescent="0.25">
      <c r="A130" s="450" t="str">
        <f ca="true">IF(ISBLANK('Data Summary'!A132),"",'Data Summary'!A132)</f>
        <v/>
      </c>
      <c r="B130" s="143"/>
      <c r="L130" s="143"/>
      <c r="V130" s="143"/>
      <c r="AF130" s="143"/>
      <c r="AP130" s="143"/>
      <c r="AZ130" s="143"/>
      <c r="BA130" s="143"/>
      <c r="BB130" s="143"/>
      <c r="BC130" s="143"/>
      <c r="BD130" s="143"/>
      <c r="BE130" s="143"/>
      <c r="BF130" s="143"/>
      <c r="BG130" s="143"/>
      <c r="BJ130" s="143"/>
      <c r="BT130" s="143"/>
      <c r="CD130" s="143"/>
      <c r="CN130" s="143"/>
      <c r="CX130" s="143"/>
      <c r="DH130" s="143"/>
      <c r="DR130" s="143"/>
      <c r="EB130" s="143"/>
      <c r="EL130" s="143"/>
      <c r="EV130" s="143"/>
      <c r="FF130" s="143"/>
      <c r="FP130" s="143"/>
      <c r="FZ130" s="143"/>
      <c r="GJ130" s="143"/>
      <c r="GT130" s="143"/>
      <c r="HD130" s="143"/>
      <c r="HN130" s="143"/>
      <c r="HX130" s="143"/>
      <c r="IH130" s="143"/>
      <c r="IR130" s="143"/>
    </row>
    <row xmlns:x14ac="http://schemas.microsoft.com/office/spreadsheetml/2009/9/ac" r="131" s="3" customFormat="true" x14ac:dyDescent="0.25">
      <c r="A131" s="450" t="str">
        <f ca="true">IF(ISBLANK('Data Summary'!A133),"",'Data Summary'!A133)</f>
        <v/>
      </c>
      <c r="B131" s="143"/>
      <c r="L131" s="143"/>
      <c r="V131" s="143"/>
      <c r="AF131" s="143"/>
      <c r="AP131" s="143"/>
      <c r="AZ131" s="143"/>
      <c r="BA131" s="143"/>
      <c r="BB131" s="143"/>
      <c r="BC131" s="143"/>
      <c r="BD131" s="143"/>
      <c r="BE131" s="143"/>
      <c r="BF131" s="143"/>
      <c r="BG131" s="143"/>
      <c r="BJ131" s="143"/>
      <c r="BT131" s="143"/>
      <c r="CD131" s="143"/>
      <c r="CN131" s="143"/>
      <c r="CX131" s="143"/>
      <c r="DH131" s="143"/>
      <c r="DR131" s="143"/>
      <c r="EB131" s="143"/>
      <c r="EL131" s="143"/>
      <c r="EV131" s="143"/>
      <c r="FF131" s="143"/>
      <c r="FP131" s="143"/>
      <c r="FZ131" s="143"/>
      <c r="GJ131" s="143"/>
      <c r="GT131" s="143"/>
      <c r="HD131" s="143"/>
      <c r="HN131" s="143"/>
      <c r="HX131" s="143"/>
      <c r="IH131" s="143"/>
      <c r="IR131" s="143"/>
    </row>
    <row xmlns:x14ac="http://schemas.microsoft.com/office/spreadsheetml/2009/9/ac" r="132" s="3" customFormat="true" x14ac:dyDescent="0.25">
      <c r="A132" s="450" t="str">
        <f ca="true">IF(ISBLANK('Data Summary'!A134),"",'Data Summary'!A134)</f>
        <v/>
      </c>
      <c r="B132" s="143"/>
      <c r="L132" s="143"/>
      <c r="V132" s="143"/>
      <c r="AF132" s="143"/>
      <c r="AP132" s="143"/>
      <c r="AZ132" s="143"/>
      <c r="BA132" s="143"/>
      <c r="BB132" s="143"/>
      <c r="BC132" s="143"/>
      <c r="BD132" s="143"/>
      <c r="BE132" s="143"/>
      <c r="BF132" s="143"/>
      <c r="BG132" s="143"/>
      <c r="BJ132" s="143"/>
      <c r="BT132" s="143"/>
      <c r="CD132" s="143"/>
      <c r="CN132" s="143"/>
      <c r="CX132" s="143"/>
      <c r="DH132" s="143"/>
      <c r="DR132" s="143"/>
      <c r="EB132" s="143"/>
      <c r="EL132" s="143"/>
      <c r="EV132" s="143"/>
      <c r="FF132" s="143"/>
      <c r="FP132" s="143"/>
      <c r="FZ132" s="143"/>
      <c r="GJ132" s="143"/>
      <c r="GT132" s="143"/>
      <c r="HD132" s="143"/>
      <c r="HN132" s="143"/>
      <c r="HX132" s="143"/>
      <c r="IH132" s="143"/>
      <c r="IR132" s="143"/>
    </row>
    <row xmlns:x14ac="http://schemas.microsoft.com/office/spreadsheetml/2009/9/ac" r="133" s="3" customFormat="true" x14ac:dyDescent="0.25">
      <c r="A133" s="450" t="str">
        <f ca="true">IF(ISBLANK('Data Summary'!A135),"",'Data Summary'!A135)</f>
        <v/>
      </c>
      <c r="B133" s="143"/>
      <c r="L133" s="143"/>
      <c r="V133" s="143"/>
      <c r="AF133" s="143"/>
      <c r="AP133" s="143"/>
      <c r="AZ133" s="143"/>
      <c r="BA133" s="143"/>
      <c r="BB133" s="143"/>
      <c r="BC133" s="143"/>
      <c r="BD133" s="143"/>
      <c r="BE133" s="143"/>
      <c r="BF133" s="143"/>
      <c r="BG133" s="143"/>
      <c r="BJ133" s="143"/>
      <c r="BT133" s="143"/>
      <c r="CD133" s="143"/>
      <c r="CN133" s="143"/>
      <c r="CX133" s="143"/>
      <c r="DH133" s="143"/>
      <c r="DR133" s="143"/>
      <c r="EB133" s="143"/>
      <c r="EL133" s="143"/>
      <c r="EV133" s="143"/>
      <c r="FF133" s="143"/>
      <c r="FP133" s="143"/>
      <c r="FZ133" s="143"/>
      <c r="GJ133" s="143"/>
      <c r="GT133" s="143"/>
      <c r="HD133" s="143"/>
      <c r="HN133" s="143"/>
      <c r="HX133" s="143"/>
      <c r="IH133" s="143"/>
      <c r="IR133" s="143"/>
    </row>
    <row xmlns:x14ac="http://schemas.microsoft.com/office/spreadsheetml/2009/9/ac" r="134" s="3" customFormat="true" x14ac:dyDescent="0.25">
      <c r="A134" s="450" t="str">
        <f ca="true">IF(ISBLANK('Data Summary'!A136),"",'Data Summary'!A136)</f>
        <v/>
      </c>
      <c r="B134" s="143"/>
      <c r="L134" s="143"/>
      <c r="V134" s="143"/>
      <c r="AF134" s="143"/>
      <c r="AP134" s="143"/>
      <c r="AZ134" s="143"/>
      <c r="BA134" s="143"/>
      <c r="BB134" s="143"/>
      <c r="BC134" s="143"/>
      <c r="BD134" s="143"/>
      <c r="BE134" s="143"/>
      <c r="BF134" s="143"/>
      <c r="BG134" s="143"/>
      <c r="BJ134" s="143"/>
      <c r="BT134" s="143"/>
      <c r="CD134" s="143"/>
      <c r="CN134" s="143"/>
      <c r="CX134" s="143"/>
      <c r="DH134" s="143"/>
      <c r="DR134" s="143"/>
      <c r="EB134" s="143"/>
      <c r="EL134" s="143"/>
      <c r="EV134" s="143"/>
      <c r="FF134" s="143"/>
      <c r="FP134" s="143"/>
      <c r="FZ134" s="143"/>
      <c r="GJ134" s="143"/>
      <c r="GT134" s="143"/>
      <c r="HD134" s="143"/>
      <c r="HN134" s="143"/>
      <c r="HX134" s="143"/>
      <c r="IH134" s="143"/>
      <c r="IR134" s="143"/>
    </row>
    <row xmlns:x14ac="http://schemas.microsoft.com/office/spreadsheetml/2009/9/ac" r="135" s="3" customFormat="true" x14ac:dyDescent="0.25">
      <c r="A135" s="450" t="str">
        <f ca="true">IF(ISBLANK('Data Summary'!A137),"",'Data Summary'!A137)</f>
        <v/>
      </c>
      <c r="B135" s="143"/>
      <c r="L135" s="143"/>
      <c r="V135" s="143"/>
      <c r="AF135" s="143"/>
      <c r="AP135" s="143"/>
      <c r="AZ135" s="143"/>
      <c r="BA135" s="143"/>
      <c r="BB135" s="143"/>
      <c r="BC135" s="143"/>
      <c r="BD135" s="143"/>
      <c r="BE135" s="143"/>
      <c r="BF135" s="143"/>
      <c r="BG135" s="143"/>
      <c r="BJ135" s="143"/>
      <c r="BT135" s="143"/>
      <c r="CD135" s="143"/>
      <c r="CN135" s="143"/>
      <c r="CX135" s="143"/>
      <c r="DH135" s="143"/>
      <c r="DR135" s="143"/>
      <c r="EB135" s="143"/>
      <c r="EL135" s="143"/>
      <c r="EV135" s="143"/>
      <c r="FF135" s="143"/>
      <c r="FP135" s="143"/>
      <c r="FZ135" s="143"/>
      <c r="GJ135" s="143"/>
      <c r="GT135" s="143"/>
      <c r="HD135" s="143"/>
      <c r="HN135" s="143"/>
      <c r="HX135" s="143"/>
      <c r="IH135" s="143"/>
      <c r="IR135" s="143"/>
    </row>
    <row xmlns:x14ac="http://schemas.microsoft.com/office/spreadsheetml/2009/9/ac" r="136" s="3" customFormat="true" x14ac:dyDescent="0.25">
      <c r="A136" s="450" t="str">
        <f ca="true">IF(ISBLANK('Data Summary'!A138),"",'Data Summary'!A138)</f>
        <v/>
      </c>
      <c r="B136" s="143"/>
      <c r="L136" s="143"/>
      <c r="V136" s="143"/>
      <c r="AF136" s="143"/>
      <c r="AP136" s="143"/>
      <c r="AZ136" s="143"/>
      <c r="BA136" s="143"/>
      <c r="BB136" s="143"/>
      <c r="BC136" s="143"/>
      <c r="BD136" s="143"/>
      <c r="BE136" s="143"/>
      <c r="BF136" s="143"/>
      <c r="BG136" s="143"/>
      <c r="BJ136" s="143"/>
      <c r="BT136" s="143"/>
      <c r="CD136" s="143"/>
      <c r="CN136" s="143"/>
      <c r="CX136" s="143"/>
      <c r="DH136" s="143"/>
      <c r="DR136" s="143"/>
      <c r="EB136" s="143"/>
      <c r="EL136" s="143"/>
      <c r="EV136" s="143"/>
      <c r="FF136" s="143"/>
      <c r="FP136" s="143"/>
      <c r="FZ136" s="143"/>
      <c r="GJ136" s="143"/>
      <c r="GT136" s="143"/>
      <c r="HD136" s="143"/>
      <c r="HN136" s="143"/>
      <c r="HX136" s="143"/>
      <c r="IH136" s="143"/>
      <c r="IR136" s="143"/>
    </row>
    <row xmlns:x14ac="http://schemas.microsoft.com/office/spreadsheetml/2009/9/ac" r="137" s="3" customFormat="true" x14ac:dyDescent="0.25">
      <c r="A137" s="450" t="str">
        <f ca="true">IF(ISBLANK('Data Summary'!A139),"",'Data Summary'!A139)</f>
        <v/>
      </c>
      <c r="B137" s="143"/>
      <c r="L137" s="143"/>
      <c r="V137" s="143"/>
      <c r="AF137" s="143"/>
      <c r="AP137" s="143"/>
      <c r="AZ137" s="143"/>
      <c r="BA137" s="143"/>
      <c r="BB137" s="143"/>
      <c r="BC137" s="143"/>
      <c r="BD137" s="143"/>
      <c r="BE137" s="143"/>
      <c r="BF137" s="143"/>
      <c r="BG137" s="143"/>
      <c r="BJ137" s="143"/>
      <c r="BT137" s="143"/>
      <c r="CD137" s="143"/>
      <c r="CN137" s="143"/>
      <c r="CX137" s="143"/>
      <c r="DH137" s="143"/>
      <c r="DR137" s="143"/>
      <c r="EB137" s="143"/>
      <c r="EL137" s="143"/>
      <c r="EV137" s="143"/>
      <c r="FF137" s="143"/>
      <c r="FP137" s="143"/>
      <c r="FZ137" s="143"/>
      <c r="GJ137" s="143"/>
      <c r="GT137" s="143"/>
      <c r="HD137" s="143"/>
      <c r="HN137" s="143"/>
      <c r="HX137" s="143"/>
      <c r="IH137" s="143"/>
      <c r="IR137" s="143"/>
    </row>
    <row xmlns:x14ac="http://schemas.microsoft.com/office/spreadsheetml/2009/9/ac" r="138" s="3" customFormat="true" x14ac:dyDescent="0.25">
      <c r="A138" s="450" t="str">
        <f ca="true">IF(ISBLANK('Data Summary'!A140),"",'Data Summary'!A140)</f>
        <v/>
      </c>
      <c r="B138" s="143"/>
      <c r="L138" s="143"/>
      <c r="V138" s="143"/>
      <c r="AF138" s="143"/>
      <c r="AP138" s="143"/>
      <c r="AZ138" s="143"/>
      <c r="BA138" s="143"/>
      <c r="BB138" s="143"/>
      <c r="BC138" s="143"/>
      <c r="BD138" s="143"/>
      <c r="BE138" s="143"/>
      <c r="BF138" s="143"/>
      <c r="BG138" s="143"/>
      <c r="BJ138" s="143"/>
      <c r="BT138" s="143"/>
      <c r="CD138" s="143"/>
      <c r="CN138" s="143"/>
      <c r="CX138" s="143"/>
      <c r="DH138" s="143"/>
      <c r="DR138" s="143"/>
      <c r="EB138" s="143"/>
      <c r="EL138" s="143"/>
      <c r="EV138" s="143"/>
      <c r="FF138" s="143"/>
      <c r="FP138" s="143"/>
      <c r="FZ138" s="143"/>
      <c r="GJ138" s="143"/>
      <c r="GT138" s="143"/>
      <c r="HD138" s="143"/>
      <c r="HN138" s="143"/>
      <c r="HX138" s="143"/>
      <c r="IH138" s="143"/>
      <c r="IR138" s="143"/>
    </row>
    <row xmlns:x14ac="http://schemas.microsoft.com/office/spreadsheetml/2009/9/ac" r="139" s="3" customFormat="true" x14ac:dyDescent="0.25">
      <c r="A139" s="450" t="str">
        <f ca="true">IF(ISBLANK('Data Summary'!A141),"",'Data Summary'!A141)</f>
        <v/>
      </c>
      <c r="B139" s="143"/>
      <c r="L139" s="143"/>
      <c r="V139" s="143"/>
      <c r="AF139" s="143"/>
      <c r="AP139" s="143"/>
      <c r="AZ139" s="143"/>
      <c r="BA139" s="143"/>
      <c r="BB139" s="143"/>
      <c r="BC139" s="143"/>
      <c r="BD139" s="143"/>
      <c r="BE139" s="143"/>
      <c r="BF139" s="143"/>
      <c r="BG139" s="143"/>
      <c r="BJ139" s="143"/>
      <c r="BT139" s="143"/>
      <c r="CD139" s="143"/>
      <c r="CN139" s="143"/>
      <c r="CX139" s="143"/>
      <c r="DH139" s="143"/>
      <c r="DR139" s="143"/>
      <c r="EB139" s="143"/>
      <c r="EL139" s="143"/>
      <c r="EV139" s="143"/>
      <c r="FF139" s="143"/>
      <c r="FP139" s="143"/>
      <c r="FZ139" s="143"/>
      <c r="GJ139" s="143"/>
      <c r="GT139" s="143"/>
      <c r="HD139" s="143"/>
      <c r="HN139" s="143"/>
      <c r="HX139" s="143"/>
      <c r="IH139" s="143"/>
      <c r="IR139" s="143"/>
    </row>
    <row xmlns:x14ac="http://schemas.microsoft.com/office/spreadsheetml/2009/9/ac" r="140" s="3" customFormat="true" x14ac:dyDescent="0.25">
      <c r="A140" s="450" t="str">
        <f ca="true">IF(ISBLANK('Data Summary'!A142),"",'Data Summary'!A142)</f>
        <v/>
      </c>
      <c r="B140" s="143"/>
      <c r="L140" s="143"/>
      <c r="V140" s="143"/>
      <c r="AF140" s="143"/>
      <c r="AP140" s="143"/>
      <c r="AZ140" s="143"/>
      <c r="BA140" s="143"/>
      <c r="BB140" s="143"/>
      <c r="BC140" s="143"/>
      <c r="BD140" s="143"/>
      <c r="BE140" s="143"/>
      <c r="BF140" s="143"/>
      <c r="BG140" s="143"/>
      <c r="BJ140" s="143"/>
      <c r="BT140" s="143"/>
      <c r="CD140" s="143"/>
      <c r="CN140" s="143"/>
      <c r="CX140" s="143"/>
      <c r="DH140" s="143"/>
      <c r="DR140" s="143"/>
      <c r="EB140" s="143"/>
      <c r="EL140" s="143"/>
      <c r="EV140" s="143"/>
      <c r="FF140" s="143"/>
      <c r="FP140" s="143"/>
      <c r="FZ140" s="143"/>
      <c r="GJ140" s="143"/>
      <c r="GT140" s="143"/>
      <c r="HD140" s="143"/>
      <c r="HN140" s="143"/>
      <c r="HX140" s="143"/>
      <c r="IH140" s="143"/>
      <c r="IR140" s="143"/>
    </row>
    <row xmlns:x14ac="http://schemas.microsoft.com/office/spreadsheetml/2009/9/ac" r="141" s="3" customFormat="true" x14ac:dyDescent="0.25">
      <c r="A141" s="450" t="str">
        <f ca="true">IF(ISBLANK('Data Summary'!A143),"",'Data Summary'!A143)</f>
        <v/>
      </c>
      <c r="B141" s="143"/>
      <c r="L141" s="143"/>
      <c r="V141" s="143"/>
      <c r="AF141" s="143"/>
      <c r="AP141" s="143"/>
      <c r="AZ141" s="143"/>
      <c r="BA141" s="143"/>
      <c r="BB141" s="143"/>
      <c r="BC141" s="143"/>
      <c r="BD141" s="143"/>
      <c r="BE141" s="143"/>
      <c r="BF141" s="143"/>
      <c r="BG141" s="143"/>
      <c r="BJ141" s="143"/>
      <c r="BT141" s="143"/>
      <c r="CD141" s="143"/>
      <c r="CN141" s="143"/>
      <c r="CX141" s="143"/>
      <c r="DH141" s="143"/>
      <c r="DR141" s="143"/>
      <c r="EB141" s="143"/>
      <c r="EL141" s="143"/>
      <c r="EV141" s="143"/>
      <c r="FF141" s="143"/>
      <c r="FP141" s="143"/>
      <c r="FZ141" s="143"/>
      <c r="GJ141" s="143"/>
      <c r="GT141" s="143"/>
      <c r="HD141" s="143"/>
      <c r="HN141" s="143"/>
      <c r="HX141" s="143"/>
      <c r="IH141" s="143"/>
      <c r="IR141" s="143"/>
    </row>
    <row xmlns:x14ac="http://schemas.microsoft.com/office/spreadsheetml/2009/9/ac" r="142" s="3" customFormat="true" x14ac:dyDescent="0.25">
      <c r="A142" s="450" t="str">
        <f ca="true">IF(ISBLANK('Data Summary'!A144),"",'Data Summary'!A144)</f>
        <v/>
      </c>
      <c r="B142" s="143"/>
      <c r="L142" s="143"/>
      <c r="V142" s="143"/>
      <c r="AF142" s="143"/>
      <c r="AP142" s="143"/>
      <c r="AZ142" s="143"/>
      <c r="BA142" s="143"/>
      <c r="BB142" s="143"/>
      <c r="BC142" s="143"/>
      <c r="BD142" s="143"/>
      <c r="BE142" s="143"/>
      <c r="BF142" s="143"/>
      <c r="BG142" s="143"/>
      <c r="BJ142" s="143"/>
      <c r="BT142" s="143"/>
      <c r="CD142" s="143"/>
      <c r="CN142" s="143"/>
      <c r="CX142" s="143"/>
      <c r="DH142" s="143"/>
      <c r="DR142" s="143"/>
      <c r="EB142" s="143"/>
      <c r="EL142" s="143"/>
      <c r="EV142" s="143"/>
      <c r="FF142" s="143"/>
      <c r="FP142" s="143"/>
      <c r="FZ142" s="143"/>
      <c r="GJ142" s="143"/>
      <c r="GT142" s="143"/>
      <c r="HD142" s="143"/>
      <c r="HN142" s="143"/>
      <c r="HX142" s="143"/>
      <c r="IH142" s="143"/>
      <c r="IR142" s="143"/>
    </row>
    <row xmlns:x14ac="http://schemas.microsoft.com/office/spreadsheetml/2009/9/ac" r="143" s="3" customFormat="true" x14ac:dyDescent="0.25">
      <c r="A143" s="450" t="str">
        <f ca="true">IF(ISBLANK('Data Summary'!A145),"",'Data Summary'!A145)</f>
        <v/>
      </c>
      <c r="B143" s="143"/>
      <c r="L143" s="143"/>
      <c r="V143" s="143"/>
      <c r="AF143" s="143"/>
      <c r="AP143" s="143"/>
      <c r="AZ143" s="143"/>
      <c r="BA143" s="143"/>
      <c r="BB143" s="143"/>
      <c r="BC143" s="143"/>
      <c r="BD143" s="143"/>
      <c r="BE143" s="143"/>
      <c r="BF143" s="143"/>
      <c r="BG143" s="143"/>
      <c r="BJ143" s="143"/>
      <c r="BT143" s="143"/>
      <c r="CD143" s="143"/>
      <c r="CN143" s="143"/>
      <c r="CX143" s="143"/>
      <c r="DH143" s="143"/>
      <c r="DR143" s="143"/>
      <c r="EB143" s="143"/>
      <c r="EL143" s="143"/>
      <c r="EV143" s="143"/>
      <c r="FF143" s="143"/>
      <c r="FP143" s="143"/>
      <c r="FZ143" s="143"/>
      <c r="GJ143" s="143"/>
      <c r="GT143" s="143"/>
      <c r="HD143" s="143"/>
      <c r="HN143" s="143"/>
      <c r="HX143" s="143"/>
      <c r="IH143" s="143"/>
      <c r="IR143" s="143"/>
    </row>
    <row xmlns:x14ac="http://schemas.microsoft.com/office/spreadsheetml/2009/9/ac" r="144" s="3" customFormat="true" x14ac:dyDescent="0.25">
      <c r="A144" s="450" t="str">
        <f ca="true">IF(ISBLANK('Data Summary'!A146),"",'Data Summary'!A146)</f>
        <v/>
      </c>
      <c r="B144" s="143"/>
      <c r="L144" s="143"/>
      <c r="V144" s="143"/>
      <c r="AF144" s="143"/>
      <c r="AP144" s="143"/>
      <c r="AZ144" s="143"/>
      <c r="BA144" s="143"/>
      <c r="BB144" s="143"/>
      <c r="BC144" s="143"/>
      <c r="BD144" s="143"/>
      <c r="BE144" s="143"/>
      <c r="BF144" s="143"/>
      <c r="BG144" s="143"/>
      <c r="BJ144" s="143"/>
      <c r="BT144" s="143"/>
      <c r="CD144" s="143"/>
      <c r="CN144" s="143"/>
      <c r="CX144" s="143"/>
      <c r="DH144" s="143"/>
      <c r="DR144" s="143"/>
      <c r="EB144" s="143"/>
      <c r="EL144" s="143"/>
      <c r="EV144" s="143"/>
      <c r="FF144" s="143"/>
      <c r="FP144" s="143"/>
      <c r="FZ144" s="143"/>
      <c r="GJ144" s="143"/>
      <c r="GT144" s="143"/>
      <c r="HD144" s="143"/>
      <c r="HN144" s="143"/>
      <c r="HX144" s="143"/>
      <c r="IH144" s="143"/>
      <c r="IR144" s="143"/>
    </row>
    <row xmlns:x14ac="http://schemas.microsoft.com/office/spreadsheetml/2009/9/ac" r="145" s="3" customFormat="true" x14ac:dyDescent="0.25">
      <c r="A145" s="450" t="str">
        <f ca="true">IF(ISBLANK('Data Summary'!A147),"",'Data Summary'!A147)</f>
        <v/>
      </c>
      <c r="B145" s="143"/>
      <c r="L145" s="143"/>
      <c r="V145" s="143"/>
      <c r="AF145" s="143"/>
      <c r="AP145" s="143"/>
      <c r="AZ145" s="143"/>
      <c r="BA145" s="143"/>
      <c r="BB145" s="143"/>
      <c r="BC145" s="143"/>
      <c r="BD145" s="143"/>
      <c r="BE145" s="143"/>
      <c r="BF145" s="143"/>
      <c r="BG145" s="143"/>
      <c r="BJ145" s="143"/>
      <c r="BT145" s="143"/>
      <c r="CD145" s="143"/>
      <c r="CN145" s="143"/>
      <c r="CX145" s="143"/>
      <c r="DH145" s="143"/>
      <c r="DR145" s="143"/>
      <c r="EB145" s="143"/>
      <c r="EL145" s="143"/>
      <c r="EV145" s="143"/>
      <c r="FF145" s="143"/>
      <c r="FP145" s="143"/>
      <c r="FZ145" s="143"/>
      <c r="GJ145" s="143"/>
      <c r="GT145" s="143"/>
      <c r="HD145" s="143"/>
      <c r="HN145" s="143"/>
      <c r="HX145" s="143"/>
      <c r="IH145" s="143"/>
      <c r="IR145" s="143"/>
    </row>
    <row xmlns:x14ac="http://schemas.microsoft.com/office/spreadsheetml/2009/9/ac" r="146" s="3" customFormat="true" x14ac:dyDescent="0.25">
      <c r="A146" s="450" t="str">
        <f ca="true">IF(ISBLANK('Data Summary'!A148),"",'Data Summary'!A148)</f>
        <v/>
      </c>
      <c r="B146" s="143"/>
      <c r="L146" s="143"/>
      <c r="V146" s="143"/>
      <c r="AF146" s="143"/>
      <c r="AP146" s="143"/>
      <c r="AZ146" s="143"/>
      <c r="BA146" s="143"/>
      <c r="BB146" s="143"/>
      <c r="BC146" s="143"/>
      <c r="BD146" s="143"/>
      <c r="BE146" s="143"/>
      <c r="BF146" s="143"/>
      <c r="BG146" s="143"/>
      <c r="BJ146" s="143"/>
      <c r="BT146" s="143"/>
      <c r="CD146" s="143"/>
      <c r="CN146" s="143"/>
      <c r="CX146" s="143"/>
      <c r="DH146" s="143"/>
      <c r="DR146" s="143"/>
      <c r="EB146" s="143"/>
      <c r="EL146" s="143"/>
      <c r="EV146" s="143"/>
      <c r="FF146" s="143"/>
      <c r="FP146" s="143"/>
      <c r="FZ146" s="143"/>
      <c r="GJ146" s="143"/>
      <c r="GT146" s="143"/>
      <c r="HD146" s="143"/>
      <c r="HN146" s="143"/>
      <c r="HX146" s="143"/>
      <c r="IH146" s="143"/>
      <c r="IR146" s="143"/>
    </row>
    <row xmlns:x14ac="http://schemas.microsoft.com/office/spreadsheetml/2009/9/ac" r="147" s="3" customFormat="true" x14ac:dyDescent="0.25">
      <c r="A147" s="450" t="str">
        <f ca="true">IF(ISBLANK('Data Summary'!A149),"",'Data Summary'!A149)</f>
        <v/>
      </c>
      <c r="B147" s="143"/>
      <c r="L147" s="143"/>
      <c r="V147" s="143"/>
      <c r="AF147" s="143"/>
      <c r="AP147" s="143"/>
      <c r="AZ147" s="143"/>
      <c r="BA147" s="143"/>
      <c r="BB147" s="143"/>
      <c r="BC147" s="143"/>
      <c r="BD147" s="143"/>
      <c r="BE147" s="143"/>
      <c r="BF147" s="143"/>
      <c r="BG147" s="143"/>
      <c r="BJ147" s="143"/>
      <c r="BT147" s="143"/>
      <c r="CD147" s="143"/>
      <c r="CN147" s="143"/>
      <c r="CX147" s="143"/>
      <c r="DH147" s="143"/>
      <c r="DR147" s="143"/>
      <c r="EB147" s="143"/>
      <c r="EL147" s="143"/>
      <c r="EV147" s="143"/>
      <c r="FF147" s="143"/>
      <c r="FP147" s="143"/>
      <c r="FZ147" s="143"/>
      <c r="GJ147" s="143"/>
      <c r="GT147" s="143"/>
      <c r="HD147" s="143"/>
      <c r="HN147" s="143"/>
      <c r="HX147" s="143"/>
      <c r="IH147" s="143"/>
      <c r="IR147" s="143"/>
    </row>
    <row xmlns:x14ac="http://schemas.microsoft.com/office/spreadsheetml/2009/9/ac" r="148" s="3" customFormat="true" x14ac:dyDescent="0.25">
      <c r="A148" s="450" t="str">
        <f ca="true">IF(ISBLANK('Data Summary'!A150),"",'Data Summary'!A150)</f>
        <v/>
      </c>
      <c r="B148" s="143"/>
      <c r="L148" s="143"/>
      <c r="V148" s="143"/>
      <c r="AF148" s="143"/>
      <c r="AP148" s="143"/>
      <c r="AZ148" s="143"/>
      <c r="BA148" s="143"/>
      <c r="BB148" s="143"/>
      <c r="BC148" s="143"/>
      <c r="BD148" s="143"/>
      <c r="BE148" s="143"/>
      <c r="BF148" s="143"/>
      <c r="BG148" s="143"/>
      <c r="BJ148" s="143"/>
      <c r="BT148" s="143"/>
      <c r="CD148" s="143"/>
      <c r="CN148" s="143"/>
      <c r="CX148" s="143"/>
      <c r="DH148" s="143"/>
      <c r="DR148" s="143"/>
      <c r="EB148" s="143"/>
      <c r="EL148" s="143"/>
      <c r="EV148" s="143"/>
      <c r="FF148" s="143"/>
      <c r="FP148" s="143"/>
      <c r="FZ148" s="143"/>
      <c r="GJ148" s="143"/>
      <c r="GT148" s="143"/>
      <c r="HD148" s="143"/>
      <c r="HN148" s="143"/>
      <c r="HX148" s="143"/>
      <c r="IH148" s="143"/>
      <c r="IR148" s="143"/>
    </row>
    <row xmlns:x14ac="http://schemas.microsoft.com/office/spreadsheetml/2009/9/ac" r="149" s="3" customFormat="true" x14ac:dyDescent="0.25">
      <c r="A149" s="450" t="str">
        <f ca="true">IF(ISBLANK('Data Summary'!A151),"",'Data Summary'!A151)</f>
        <v/>
      </c>
      <c r="B149" s="143"/>
      <c r="L149" s="143"/>
      <c r="V149" s="143"/>
      <c r="AF149" s="143"/>
      <c r="AP149" s="143"/>
      <c r="AZ149" s="143"/>
      <c r="BA149" s="143"/>
      <c r="BB149" s="143"/>
      <c r="BC149" s="143"/>
      <c r="BD149" s="143"/>
      <c r="BE149" s="143"/>
      <c r="BF149" s="143"/>
      <c r="BG149" s="143"/>
      <c r="BJ149" s="143"/>
      <c r="BT149" s="143"/>
      <c r="CD149" s="143"/>
      <c r="CN149" s="143"/>
      <c r="CX149" s="143"/>
      <c r="DH149" s="143"/>
      <c r="DR149" s="143"/>
      <c r="EB149" s="143"/>
      <c r="EL149" s="143"/>
      <c r="EV149" s="143"/>
      <c r="FF149" s="143"/>
      <c r="FP149" s="143"/>
      <c r="FZ149" s="143"/>
      <c r="GJ149" s="143"/>
      <c r="GT149" s="143"/>
      <c r="HD149" s="143"/>
      <c r="HN149" s="143"/>
      <c r="HX149" s="143"/>
      <c r="IH149" s="143"/>
      <c r="IR149" s="143"/>
    </row>
    <row xmlns:x14ac="http://schemas.microsoft.com/office/spreadsheetml/2009/9/ac" r="150" s="3" customFormat="true" x14ac:dyDescent="0.25">
      <c r="A150" s="450" t="str">
        <f ca="true">IF(ISBLANK('Data Summary'!A152),"",'Data Summary'!A152)</f>
        <v/>
      </c>
      <c r="B150" s="143"/>
      <c r="L150" s="143"/>
      <c r="V150" s="143"/>
      <c r="AF150" s="143"/>
      <c r="AP150" s="143"/>
      <c r="AZ150" s="143"/>
      <c r="BA150" s="143"/>
      <c r="BB150" s="143"/>
      <c r="BC150" s="143"/>
      <c r="BD150" s="143"/>
      <c r="BE150" s="143"/>
      <c r="BF150" s="143"/>
      <c r="BG150" s="143"/>
      <c r="BJ150" s="143"/>
      <c r="BT150" s="143"/>
      <c r="CD150" s="143"/>
      <c r="CN150" s="143"/>
      <c r="CX150" s="143"/>
      <c r="DH150" s="143"/>
      <c r="DR150" s="143"/>
      <c r="EB150" s="143"/>
      <c r="EL150" s="143"/>
      <c r="EV150" s="143"/>
      <c r="FF150" s="143"/>
      <c r="FP150" s="143"/>
      <c r="FZ150" s="143"/>
      <c r="GJ150" s="143"/>
      <c r="GT150" s="143"/>
      <c r="HD150" s="143"/>
      <c r="HN150" s="143"/>
      <c r="HX150" s="143"/>
      <c r="IH150" s="143"/>
      <c r="IR150" s="143"/>
    </row>
    <row xmlns:x14ac="http://schemas.microsoft.com/office/spreadsheetml/2009/9/ac" r="151" s="3" customFormat="true" x14ac:dyDescent="0.25">
      <c r="A151" s="450" t="str">
        <f ca="true">IF(ISBLANK('Data Summary'!A153),"",'Data Summary'!A153)</f>
        <v/>
      </c>
      <c r="B151" s="143"/>
      <c r="L151" s="143"/>
      <c r="V151" s="143"/>
      <c r="AF151" s="143"/>
      <c r="AP151" s="143"/>
      <c r="AZ151" s="143"/>
      <c r="BA151" s="143"/>
      <c r="BB151" s="143"/>
      <c r="BC151" s="143"/>
      <c r="BD151" s="143"/>
      <c r="BE151" s="143"/>
      <c r="BF151" s="143"/>
      <c r="BG151" s="143"/>
      <c r="BJ151" s="143"/>
      <c r="BT151" s="143"/>
      <c r="CD151" s="143"/>
      <c r="CN151" s="143"/>
      <c r="CX151" s="143"/>
      <c r="DH151" s="143"/>
      <c r="DR151" s="143"/>
      <c r="EB151" s="143"/>
      <c r="EL151" s="143"/>
      <c r="EV151" s="143"/>
      <c r="FF151" s="143"/>
      <c r="FP151" s="143"/>
      <c r="FZ151" s="143"/>
      <c r="GJ151" s="143"/>
      <c r="GT151" s="143"/>
      <c r="HD151" s="143"/>
      <c r="HN151" s="143"/>
      <c r="HX151" s="143"/>
      <c r="IH151" s="143"/>
      <c r="IR151" s="143"/>
    </row>
    <row xmlns:x14ac="http://schemas.microsoft.com/office/spreadsheetml/2009/9/ac" r="152" s="3" customFormat="true" x14ac:dyDescent="0.25">
      <c r="A152" s="444"/>
      <c r="B152" s="143"/>
      <c r="L152" s="143"/>
      <c r="V152" s="143"/>
      <c r="AF152" s="143"/>
      <c r="AP152" s="143"/>
      <c r="AZ152" s="143"/>
      <c r="BA152" s="143"/>
      <c r="BB152" s="143"/>
      <c r="BC152" s="143"/>
      <c r="BD152" s="143"/>
      <c r="BE152" s="143"/>
      <c r="BF152" s="143"/>
      <c r="BG152" s="143"/>
      <c r="BJ152" s="143"/>
      <c r="BT152" s="143"/>
      <c r="CD152" s="143"/>
      <c r="CN152" s="143"/>
      <c r="CX152" s="143"/>
      <c r="DH152" s="143"/>
      <c r="DR152" s="143"/>
      <c r="EB152" s="143"/>
      <c r="EL152" s="143"/>
      <c r="EV152" s="143"/>
      <c r="FF152" s="143"/>
      <c r="FP152" s="143"/>
      <c r="FZ152" s="143"/>
      <c r="GJ152" s="143"/>
      <c r="GT152" s="143"/>
      <c r="HD152" s="143"/>
      <c r="HN152" s="143"/>
      <c r="HX152" s="143"/>
      <c r="IH152" s="143"/>
      <c r="IR152" s="143"/>
    </row>
    <row xmlns:x14ac="http://schemas.microsoft.com/office/spreadsheetml/2009/9/ac" r="153" s="3" customFormat="true" x14ac:dyDescent="0.25">
      <c r="A153" s="444"/>
      <c r="B153" s="143"/>
      <c r="L153" s="143"/>
      <c r="V153" s="143"/>
      <c r="AF153" s="143"/>
      <c r="AP153" s="143"/>
      <c r="AZ153" s="143"/>
      <c r="BA153" s="143"/>
      <c r="BB153" s="143"/>
      <c r="BC153" s="143"/>
      <c r="BD153" s="143"/>
      <c r="BE153" s="143"/>
      <c r="BF153" s="143"/>
      <c r="BG153" s="143"/>
      <c r="BJ153" s="143"/>
      <c r="BT153" s="143"/>
      <c r="CD153" s="143"/>
      <c r="CN153" s="143"/>
      <c r="CX153" s="143"/>
      <c r="DH153" s="143"/>
      <c r="DR153" s="143"/>
      <c r="EB153" s="143"/>
      <c r="EL153" s="143"/>
      <c r="EV153" s="143"/>
      <c r="FF153" s="143"/>
      <c r="FP153" s="143"/>
      <c r="FZ153" s="143"/>
      <c r="GJ153" s="143"/>
      <c r="GT153" s="143"/>
      <c r="HD153" s="143"/>
      <c r="HN153" s="143"/>
      <c r="HX153" s="143"/>
      <c r="IH153" s="143"/>
      <c r="IR153" s="143"/>
    </row>
    <row xmlns:x14ac="http://schemas.microsoft.com/office/spreadsheetml/2009/9/ac" r="154" s="3" customFormat="true" x14ac:dyDescent="0.25">
      <c r="A154" s="444"/>
      <c r="B154" s="143"/>
      <c r="L154" s="143"/>
      <c r="V154" s="143"/>
      <c r="AF154" s="143"/>
      <c r="AP154" s="143"/>
      <c r="AZ154" s="143"/>
      <c r="BA154" s="143"/>
      <c r="BB154" s="143"/>
      <c r="BC154" s="143"/>
      <c r="BD154" s="143"/>
      <c r="BE154" s="143"/>
      <c r="BF154" s="143"/>
      <c r="BG154" s="143"/>
      <c r="BJ154" s="143"/>
      <c r="BT154" s="143"/>
      <c r="CD154" s="143"/>
      <c r="CN154" s="143"/>
      <c r="CX154" s="143"/>
      <c r="DH154" s="143"/>
      <c r="DR154" s="143"/>
      <c r="EB154" s="143"/>
      <c r="EL154" s="143"/>
      <c r="EV154" s="143"/>
      <c r="FF154" s="143"/>
      <c r="FP154" s="143"/>
      <c r="FZ154" s="143"/>
      <c r="GJ154" s="143"/>
      <c r="GT154" s="143"/>
      <c r="HD154" s="143"/>
      <c r="HN154" s="143"/>
      <c r="HX154" s="143"/>
      <c r="IH154" s="143"/>
      <c r="IR154" s="143"/>
    </row>
    <row xmlns:x14ac="http://schemas.microsoft.com/office/spreadsheetml/2009/9/ac" r="155" s="3" customFormat="true" x14ac:dyDescent="0.25">
      <c r="A155" s="444"/>
      <c r="B155" s="143"/>
      <c r="L155" s="143"/>
      <c r="V155" s="143"/>
      <c r="AF155" s="143"/>
      <c r="AP155" s="143"/>
      <c r="AZ155" s="143"/>
      <c r="BA155" s="143"/>
      <c r="BB155" s="143"/>
      <c r="BC155" s="143"/>
      <c r="BD155" s="143"/>
      <c r="BE155" s="143"/>
      <c r="BF155" s="143"/>
      <c r="BG155" s="143"/>
      <c r="BJ155" s="143"/>
      <c r="BT155" s="143"/>
      <c r="CD155" s="143"/>
      <c r="CN155" s="143"/>
      <c r="CX155" s="143"/>
      <c r="DH155" s="143"/>
      <c r="DR155" s="143"/>
      <c r="EB155" s="143"/>
      <c r="EL155" s="143"/>
      <c r="EV155" s="143"/>
      <c r="FF155" s="143"/>
      <c r="FP155" s="143"/>
      <c r="FZ155" s="143"/>
      <c r="GJ155" s="143"/>
      <c r="GT155" s="143"/>
      <c r="HD155" s="143"/>
      <c r="HN155" s="143"/>
      <c r="HX155" s="143"/>
      <c r="IH155" s="143"/>
      <c r="IR155" s="143"/>
    </row>
    <row xmlns:x14ac="http://schemas.microsoft.com/office/spreadsheetml/2009/9/ac" r="156" s="3" customFormat="true" x14ac:dyDescent="0.25">
      <c r="A156" s="444"/>
      <c r="B156" s="143"/>
      <c r="L156" s="143"/>
      <c r="V156" s="143"/>
      <c r="AF156" s="143"/>
      <c r="AP156" s="143"/>
      <c r="AZ156" s="143"/>
      <c r="BA156" s="143"/>
      <c r="BB156" s="143"/>
      <c r="BC156" s="143"/>
      <c r="BD156" s="143"/>
      <c r="BE156" s="143"/>
      <c r="BF156" s="143"/>
      <c r="BG156" s="143"/>
      <c r="BJ156" s="143"/>
      <c r="BT156" s="143"/>
      <c r="CD156" s="143"/>
      <c r="CN156" s="143"/>
      <c r="CX156" s="143"/>
      <c r="DH156" s="143"/>
      <c r="DR156" s="143"/>
      <c r="EB156" s="143"/>
      <c r="EL156" s="143"/>
      <c r="EV156" s="143"/>
      <c r="FF156" s="143"/>
      <c r="FP156" s="143"/>
      <c r="FZ156" s="143"/>
      <c r="GJ156" s="143"/>
      <c r="GT156" s="143"/>
      <c r="HD156" s="143"/>
      <c r="HN156" s="143"/>
      <c r="HX156" s="143"/>
      <c r="IH156" s="143"/>
      <c r="IR156" s="143"/>
    </row>
    <row xmlns:x14ac="http://schemas.microsoft.com/office/spreadsheetml/2009/9/ac" r="157" s="3" customFormat="true" x14ac:dyDescent="0.25">
      <c r="A157" s="444"/>
      <c r="B157" s="143"/>
      <c r="L157" s="143"/>
      <c r="V157" s="143"/>
      <c r="AF157" s="143"/>
      <c r="AP157" s="143"/>
      <c r="AZ157" s="143"/>
      <c r="BA157" s="143"/>
      <c r="BB157" s="143"/>
      <c r="BC157" s="143"/>
      <c r="BD157" s="143"/>
      <c r="BE157" s="143"/>
      <c r="BF157" s="143"/>
      <c r="BG157" s="143"/>
      <c r="BJ157" s="143"/>
      <c r="BT157" s="143"/>
      <c r="CD157" s="143"/>
      <c r="CN157" s="143"/>
      <c r="CX157" s="143"/>
      <c r="DH157" s="143"/>
      <c r="DR157" s="143"/>
      <c r="EB157" s="143"/>
      <c r="EL157" s="143"/>
      <c r="EV157" s="143"/>
      <c r="FF157" s="143"/>
      <c r="FP157" s="143"/>
      <c r="FZ157" s="143"/>
      <c r="GJ157" s="143"/>
      <c r="GT157" s="143"/>
      <c r="HD157" s="143"/>
      <c r="HN157" s="143"/>
      <c r="HX157" s="143"/>
      <c r="IH157" s="143"/>
      <c r="IR157" s="143"/>
    </row>
    <row xmlns:x14ac="http://schemas.microsoft.com/office/spreadsheetml/2009/9/ac" r="158" s="3" customFormat="true" x14ac:dyDescent="0.25">
      <c r="A158" s="444"/>
      <c r="B158" s="143"/>
      <c r="L158" s="143"/>
      <c r="V158" s="143"/>
      <c r="AF158" s="143"/>
      <c r="AP158" s="143"/>
      <c r="AZ158" s="143"/>
      <c r="BA158" s="143"/>
      <c r="BB158" s="143"/>
      <c r="BC158" s="143"/>
      <c r="BD158" s="143"/>
      <c r="BE158" s="143"/>
      <c r="BF158" s="143"/>
      <c r="BG158" s="143"/>
      <c r="BJ158" s="143"/>
      <c r="BT158" s="143"/>
      <c r="CD158" s="143"/>
      <c r="CN158" s="143"/>
      <c r="CX158" s="143"/>
      <c r="DH158" s="143"/>
      <c r="DR158" s="143"/>
      <c r="EB158" s="143"/>
      <c r="EL158" s="143"/>
      <c r="EV158" s="143"/>
      <c r="FF158" s="143"/>
      <c r="FP158" s="143"/>
      <c r="FZ158" s="143"/>
      <c r="GJ158" s="143"/>
      <c r="GT158" s="143"/>
      <c r="HD158" s="143"/>
      <c r="HN158" s="143"/>
      <c r="HX158" s="143"/>
      <c r="IH158" s="143"/>
      <c r="IR158" s="143"/>
    </row>
    <row xmlns:x14ac="http://schemas.microsoft.com/office/spreadsheetml/2009/9/ac" r="159" s="3" customFormat="true" x14ac:dyDescent="0.25">
      <c r="A159" s="444"/>
      <c r="B159" s="143"/>
      <c r="L159" s="143"/>
      <c r="V159" s="143"/>
      <c r="AF159" s="143"/>
      <c r="AP159" s="143"/>
      <c r="AZ159" s="143"/>
      <c r="BA159" s="143"/>
      <c r="BB159" s="143"/>
      <c r="BC159" s="143"/>
      <c r="BD159" s="143"/>
      <c r="BE159" s="143"/>
      <c r="BF159" s="143"/>
      <c r="BG159" s="143"/>
      <c r="BJ159" s="143"/>
      <c r="BT159" s="143"/>
      <c r="CD159" s="143"/>
      <c r="CN159" s="143"/>
      <c r="CX159" s="143"/>
      <c r="DH159" s="143"/>
      <c r="DR159" s="143"/>
      <c r="EB159" s="143"/>
      <c r="EL159" s="143"/>
      <c r="EV159" s="143"/>
      <c r="FF159" s="143"/>
      <c r="FP159" s="143"/>
      <c r="FZ159" s="143"/>
      <c r="GJ159" s="143"/>
      <c r="GT159" s="143"/>
      <c r="HD159" s="143"/>
      <c r="HN159" s="143"/>
      <c r="HX159" s="143"/>
      <c r="IH159" s="143"/>
      <c r="IR159" s="143"/>
    </row>
    <row xmlns:x14ac="http://schemas.microsoft.com/office/spreadsheetml/2009/9/ac" r="160" s="3" customFormat="true" x14ac:dyDescent="0.25">
      <c r="A160" s="444"/>
      <c r="B160" s="143"/>
      <c r="L160" s="143"/>
      <c r="V160" s="143"/>
      <c r="AF160" s="143"/>
      <c r="AP160" s="143"/>
      <c r="AZ160" s="143"/>
      <c r="BA160" s="143"/>
      <c r="BB160" s="143"/>
      <c r="BC160" s="143"/>
      <c r="BD160" s="143"/>
      <c r="BE160" s="143"/>
      <c r="BF160" s="143"/>
      <c r="BG160" s="143"/>
      <c r="BJ160" s="143"/>
      <c r="BT160" s="143"/>
      <c r="CD160" s="143"/>
      <c r="CN160" s="143"/>
      <c r="CX160" s="143"/>
      <c r="DH160" s="143"/>
      <c r="DR160" s="143"/>
      <c r="EB160" s="143"/>
      <c r="EL160" s="143"/>
      <c r="EV160" s="143"/>
      <c r="FF160" s="143"/>
      <c r="FP160" s="143"/>
      <c r="FZ160" s="143"/>
      <c r="GJ160" s="143"/>
      <c r="GT160" s="143"/>
      <c r="HD160" s="143"/>
      <c r="HN160" s="143"/>
      <c r="HX160" s="143"/>
      <c r="IH160" s="143"/>
      <c r="IR160" s="143"/>
    </row>
    <row xmlns:x14ac="http://schemas.microsoft.com/office/spreadsheetml/2009/9/ac" r="161" s="3" customFormat="true" x14ac:dyDescent="0.25">
      <c r="A161" s="444"/>
      <c r="B161" s="143"/>
      <c r="L161" s="143"/>
      <c r="V161" s="143"/>
      <c r="AF161" s="143"/>
      <c r="AP161" s="143"/>
      <c r="AZ161" s="143"/>
      <c r="BA161" s="143"/>
      <c r="BB161" s="143"/>
      <c r="BC161" s="143"/>
      <c r="BD161" s="143"/>
      <c r="BE161" s="143"/>
      <c r="BF161" s="143"/>
      <c r="BG161" s="143"/>
      <c r="BJ161" s="143"/>
      <c r="BT161" s="143"/>
      <c r="CD161" s="143"/>
      <c r="CN161" s="143"/>
      <c r="CX161" s="143"/>
      <c r="DH161" s="143"/>
      <c r="DR161" s="143"/>
      <c r="EB161" s="143"/>
      <c r="EL161" s="143"/>
      <c r="EV161" s="143"/>
      <c r="FF161" s="143"/>
      <c r="FP161" s="143"/>
      <c r="FZ161" s="143"/>
      <c r="GJ161" s="143"/>
      <c r="GT161" s="143"/>
      <c r="HD161" s="143"/>
      <c r="HN161" s="143"/>
      <c r="HX161" s="143"/>
      <c r="IH161" s="143"/>
      <c r="IR161" s="143"/>
    </row>
    <row xmlns:x14ac="http://schemas.microsoft.com/office/spreadsheetml/2009/9/ac" r="162" s="3" customFormat="true" x14ac:dyDescent="0.25">
      <c r="A162" s="444"/>
      <c r="B162" s="143"/>
      <c r="L162" s="143"/>
      <c r="V162" s="143"/>
      <c r="AF162" s="143"/>
      <c r="AP162" s="143"/>
      <c r="AZ162" s="143"/>
      <c r="BA162" s="143"/>
      <c r="BB162" s="143"/>
      <c r="BC162" s="143"/>
      <c r="BD162" s="143"/>
      <c r="BE162" s="143"/>
      <c r="BF162" s="143"/>
      <c r="BG162" s="143"/>
      <c r="BJ162" s="143"/>
      <c r="BT162" s="143"/>
      <c r="CD162" s="143"/>
      <c r="CN162" s="143"/>
      <c r="CX162" s="143"/>
      <c r="DH162" s="143"/>
      <c r="DR162" s="143"/>
      <c r="EB162" s="143"/>
      <c r="EL162" s="143"/>
      <c r="EV162" s="143"/>
      <c r="FF162" s="143"/>
      <c r="FP162" s="143"/>
      <c r="FZ162" s="143"/>
      <c r="GJ162" s="143"/>
      <c r="GT162" s="143"/>
      <c r="HD162" s="143"/>
      <c r="HN162" s="143"/>
      <c r="HX162" s="143"/>
      <c r="IH162" s="143"/>
      <c r="IR162" s="143"/>
    </row>
    <row xmlns:x14ac="http://schemas.microsoft.com/office/spreadsheetml/2009/9/ac" r="163" s="3" customFormat="true" x14ac:dyDescent="0.25">
      <c r="A163" s="444"/>
      <c r="B163" s="143"/>
      <c r="L163" s="143"/>
      <c r="V163" s="143"/>
      <c r="AF163" s="143"/>
      <c r="AP163" s="143"/>
      <c r="AZ163" s="143"/>
      <c r="BA163" s="143"/>
      <c r="BB163" s="143"/>
      <c r="BC163" s="143"/>
      <c r="BD163" s="143"/>
      <c r="BE163" s="143"/>
      <c r="BF163" s="143"/>
      <c r="BG163" s="143"/>
      <c r="BJ163" s="143"/>
      <c r="BT163" s="143"/>
      <c r="CD163" s="143"/>
      <c r="CN163" s="143"/>
      <c r="CX163" s="143"/>
      <c r="DH163" s="143"/>
      <c r="DR163" s="143"/>
      <c r="EB163" s="143"/>
      <c r="EL163" s="143"/>
      <c r="EV163" s="143"/>
      <c r="FF163" s="143"/>
      <c r="FP163" s="143"/>
      <c r="FZ163" s="143"/>
      <c r="GJ163" s="143"/>
      <c r="GT163" s="143"/>
      <c r="HD163" s="143"/>
      <c r="HN163" s="143"/>
      <c r="HX163" s="143"/>
      <c r="IH163" s="143"/>
      <c r="IR163" s="143"/>
    </row>
    <row xmlns:x14ac="http://schemas.microsoft.com/office/spreadsheetml/2009/9/ac" r="164" s="3" customFormat="true" x14ac:dyDescent="0.25">
      <c r="A164" s="444"/>
      <c r="B164" s="143"/>
      <c r="L164" s="143"/>
      <c r="V164" s="143"/>
      <c r="AF164" s="143"/>
      <c r="AP164" s="143"/>
      <c r="AZ164" s="143"/>
      <c r="BA164" s="143"/>
      <c r="BB164" s="143"/>
      <c r="BC164" s="143"/>
      <c r="BD164" s="143"/>
      <c r="BE164" s="143"/>
      <c r="BF164" s="143"/>
      <c r="BG164" s="143"/>
      <c r="BJ164" s="143"/>
      <c r="BT164" s="143"/>
      <c r="CD164" s="143"/>
      <c r="CN164" s="143"/>
      <c r="CX164" s="143"/>
      <c r="DH164" s="143"/>
      <c r="DR164" s="143"/>
      <c r="EB164" s="143"/>
      <c r="EL164" s="143"/>
      <c r="EV164" s="143"/>
      <c r="FF164" s="143"/>
      <c r="FP164" s="143"/>
      <c r="FZ164" s="143"/>
      <c r="GJ164" s="143"/>
      <c r="GT164" s="143"/>
      <c r="HD164" s="143"/>
      <c r="HN164" s="143"/>
      <c r="HX164" s="143"/>
      <c r="IH164" s="143"/>
      <c r="IR164" s="143"/>
    </row>
    <row xmlns:x14ac="http://schemas.microsoft.com/office/spreadsheetml/2009/9/ac" r="165" s="3" customFormat="true" x14ac:dyDescent="0.25">
      <c r="A165" s="444"/>
      <c r="B165" s="143"/>
      <c r="L165" s="143"/>
      <c r="V165" s="143"/>
      <c r="AF165" s="143"/>
      <c r="AP165" s="143"/>
      <c r="AZ165" s="143"/>
      <c r="BA165" s="143"/>
      <c r="BB165" s="143"/>
      <c r="BC165" s="143"/>
      <c r="BD165" s="143"/>
      <c r="BE165" s="143"/>
      <c r="BF165" s="143"/>
      <c r="BG165" s="143"/>
      <c r="BJ165" s="143"/>
      <c r="BT165" s="143"/>
      <c r="CD165" s="143"/>
      <c r="CN165" s="143"/>
      <c r="CX165" s="143"/>
      <c r="DH165" s="143"/>
      <c r="DR165" s="143"/>
      <c r="EB165" s="143"/>
      <c r="EL165" s="143"/>
      <c r="EV165" s="143"/>
      <c r="FF165" s="143"/>
      <c r="FP165" s="143"/>
      <c r="FZ165" s="143"/>
      <c r="GJ165" s="143"/>
      <c r="GT165" s="143"/>
      <c r="HD165" s="143"/>
      <c r="HN165" s="143"/>
      <c r="HX165" s="143"/>
      <c r="IH165" s="143"/>
      <c r="IR165" s="143"/>
    </row>
    <row xmlns:x14ac="http://schemas.microsoft.com/office/spreadsheetml/2009/9/ac" r="166" s="3" customFormat="true" x14ac:dyDescent="0.25">
      <c r="A166" s="444"/>
      <c r="B166" s="143"/>
      <c r="L166" s="143"/>
      <c r="V166" s="143"/>
      <c r="AF166" s="143"/>
      <c r="AP166" s="143"/>
      <c r="AZ166" s="143"/>
      <c r="BA166" s="143"/>
      <c r="BB166" s="143"/>
      <c r="BC166" s="143"/>
      <c r="BD166" s="143"/>
      <c r="BE166" s="143"/>
      <c r="BF166" s="143"/>
      <c r="BG166" s="143"/>
      <c r="BJ166" s="143"/>
      <c r="BT166" s="143"/>
      <c r="CD166" s="143"/>
      <c r="CN166" s="143"/>
      <c r="CX166" s="143"/>
      <c r="DH166" s="143"/>
      <c r="DR166" s="143"/>
      <c r="EB166" s="143"/>
      <c r="EL166" s="143"/>
      <c r="EV166" s="143"/>
      <c r="FF166" s="143"/>
      <c r="FP166" s="143"/>
      <c r="FZ166" s="143"/>
      <c r="GJ166" s="143"/>
      <c r="GT166" s="143"/>
      <c r="HD166" s="143"/>
      <c r="HN166" s="143"/>
      <c r="HX166" s="143"/>
      <c r="IH166" s="143"/>
      <c r="IR166" s="143"/>
    </row>
    <row xmlns:x14ac="http://schemas.microsoft.com/office/spreadsheetml/2009/9/ac" r="167" s="3" customFormat="true" x14ac:dyDescent="0.25">
      <c r="A167" s="444"/>
      <c r="B167" s="143"/>
      <c r="L167" s="143"/>
      <c r="V167" s="143"/>
      <c r="AF167" s="143"/>
      <c r="AP167" s="143"/>
      <c r="AZ167" s="143"/>
      <c r="BA167" s="143"/>
      <c r="BB167" s="143"/>
      <c r="BC167" s="143"/>
      <c r="BD167" s="143"/>
      <c r="BE167" s="143"/>
      <c r="BF167" s="143"/>
      <c r="BG167" s="143"/>
      <c r="BJ167" s="143"/>
      <c r="BT167" s="143"/>
      <c r="CD167" s="143"/>
      <c r="CN167" s="143"/>
      <c r="CX167" s="143"/>
      <c r="DH167" s="143"/>
      <c r="DR167" s="143"/>
      <c r="EB167" s="143"/>
      <c r="EL167" s="143"/>
      <c r="EV167" s="143"/>
      <c r="FF167" s="143"/>
      <c r="FP167" s="143"/>
      <c r="FZ167" s="143"/>
      <c r="GJ167" s="143"/>
      <c r="GT167" s="143"/>
      <c r="HD167" s="143"/>
      <c r="HN167" s="143"/>
      <c r="HX167" s="143"/>
      <c r="IH167" s="143"/>
      <c r="IR167" s="143"/>
    </row>
    <row xmlns:x14ac="http://schemas.microsoft.com/office/spreadsheetml/2009/9/ac" r="168" s="3" customFormat="true" x14ac:dyDescent="0.25">
      <c r="A168" s="444"/>
      <c r="B168" s="143"/>
      <c r="L168" s="143"/>
      <c r="V168" s="143"/>
      <c r="AF168" s="143"/>
      <c r="AP168" s="143"/>
      <c r="AZ168" s="143"/>
      <c r="BA168" s="143"/>
      <c r="BB168" s="143"/>
      <c r="BC168" s="143"/>
      <c r="BD168" s="143"/>
      <c r="BE168" s="143"/>
      <c r="BF168" s="143"/>
      <c r="BG168" s="143"/>
      <c r="BJ168" s="143"/>
      <c r="BT168" s="143"/>
      <c r="CD168" s="143"/>
      <c r="CN168" s="143"/>
      <c r="CX168" s="143"/>
      <c r="DH168" s="143"/>
      <c r="DR168" s="143"/>
      <c r="EB168" s="143"/>
      <c r="EL168" s="143"/>
      <c r="EV168" s="143"/>
      <c r="FF168" s="143"/>
      <c r="FP168" s="143"/>
      <c r="FZ168" s="143"/>
      <c r="GJ168" s="143"/>
      <c r="GT168" s="143"/>
      <c r="HD168" s="143"/>
      <c r="HN168" s="143"/>
      <c r="HX168" s="143"/>
      <c r="IH168" s="143"/>
      <c r="IR168" s="143"/>
    </row>
    <row xmlns:x14ac="http://schemas.microsoft.com/office/spreadsheetml/2009/9/ac" r="169" s="3" customFormat="true" x14ac:dyDescent="0.25">
      <c r="A169" s="444"/>
      <c r="B169" s="143"/>
      <c r="L169" s="143"/>
      <c r="V169" s="143"/>
      <c r="AF169" s="143"/>
      <c r="AP169" s="143"/>
      <c r="AZ169" s="143"/>
      <c r="BA169" s="143"/>
      <c r="BB169" s="143"/>
      <c r="BC169" s="143"/>
      <c r="BD169" s="143"/>
      <c r="BE169" s="143"/>
      <c r="BF169" s="143"/>
      <c r="BG169" s="143"/>
      <c r="BJ169" s="143"/>
      <c r="BT169" s="143"/>
      <c r="CD169" s="143"/>
      <c r="CN169" s="143"/>
      <c r="CX169" s="143"/>
      <c r="DH169" s="143"/>
      <c r="DR169" s="143"/>
      <c r="EB169" s="143"/>
      <c r="EL169" s="143"/>
      <c r="EV169" s="143"/>
      <c r="FF169" s="143"/>
      <c r="FP169" s="143"/>
      <c r="FZ169" s="143"/>
      <c r="GJ169" s="143"/>
      <c r="GT169" s="143"/>
      <c r="HD169" s="143"/>
      <c r="HN169" s="143"/>
      <c r="HX169" s="143"/>
      <c r="IH169" s="143"/>
      <c r="IR169" s="143"/>
    </row>
    <row xmlns:x14ac="http://schemas.microsoft.com/office/spreadsheetml/2009/9/ac" r="170" s="3" customFormat="true" x14ac:dyDescent="0.25">
      <c r="A170" s="444"/>
      <c r="B170" s="143"/>
      <c r="L170" s="143"/>
      <c r="V170" s="143"/>
      <c r="AF170" s="143"/>
      <c r="AP170" s="143"/>
      <c r="AZ170" s="143"/>
      <c r="BA170" s="143"/>
      <c r="BB170" s="143"/>
      <c r="BC170" s="143"/>
      <c r="BD170" s="143"/>
      <c r="BE170" s="143"/>
      <c r="BF170" s="143"/>
      <c r="BG170" s="143"/>
      <c r="BJ170" s="143"/>
      <c r="BT170" s="143"/>
      <c r="CD170" s="143"/>
      <c r="CN170" s="143"/>
      <c r="CX170" s="143"/>
      <c r="DH170" s="143"/>
      <c r="DR170" s="143"/>
      <c r="EB170" s="143"/>
      <c r="EL170" s="143"/>
      <c r="EV170" s="143"/>
      <c r="FF170" s="143"/>
      <c r="FP170" s="143"/>
      <c r="FZ170" s="143"/>
      <c r="GJ170" s="143"/>
      <c r="GT170" s="143"/>
      <c r="HD170" s="143"/>
      <c r="HN170" s="143"/>
      <c r="HX170" s="143"/>
      <c r="IH170" s="143"/>
      <c r="IR170" s="143"/>
    </row>
    <row xmlns:x14ac="http://schemas.microsoft.com/office/spreadsheetml/2009/9/ac" r="171" s="3" customFormat="true" x14ac:dyDescent="0.25">
      <c r="A171" s="444"/>
      <c r="B171" s="143"/>
      <c r="L171" s="143"/>
      <c r="V171" s="143"/>
      <c r="AF171" s="143"/>
      <c r="AP171" s="143"/>
      <c r="AZ171" s="143"/>
      <c r="BA171" s="143"/>
      <c r="BB171" s="143"/>
      <c r="BC171" s="143"/>
      <c r="BD171" s="143"/>
      <c r="BE171" s="143"/>
      <c r="BF171" s="143"/>
      <c r="BG171" s="143"/>
      <c r="BJ171" s="143"/>
      <c r="BT171" s="143"/>
      <c r="CD171" s="143"/>
      <c r="CN171" s="143"/>
      <c r="CX171" s="143"/>
      <c r="DH171" s="143"/>
      <c r="DR171" s="143"/>
      <c r="EB171" s="143"/>
      <c r="EL171" s="143"/>
      <c r="EV171" s="143"/>
      <c r="FF171" s="143"/>
      <c r="FP171" s="143"/>
      <c r="FZ171" s="143"/>
      <c r="GJ171" s="143"/>
      <c r="GT171" s="143"/>
      <c r="HD171" s="143"/>
      <c r="HN171" s="143"/>
      <c r="HX171" s="143"/>
      <c r="IH171" s="143"/>
      <c r="IR171" s="143"/>
    </row>
    <row xmlns:x14ac="http://schemas.microsoft.com/office/spreadsheetml/2009/9/ac" r="172" s="3" customFormat="true" x14ac:dyDescent="0.25">
      <c r="A172" s="444"/>
      <c r="B172" s="143"/>
      <c r="L172" s="143"/>
      <c r="V172" s="143"/>
      <c r="AF172" s="143"/>
      <c r="AP172" s="143"/>
      <c r="AZ172" s="143"/>
      <c r="BA172" s="143"/>
      <c r="BB172" s="143"/>
      <c r="BC172" s="143"/>
      <c r="BD172" s="143"/>
      <c r="BE172" s="143"/>
      <c r="BF172" s="143"/>
      <c r="BG172" s="143"/>
      <c r="BJ172" s="143"/>
      <c r="BT172" s="143"/>
      <c r="CD172" s="143"/>
      <c r="CN172" s="143"/>
      <c r="CX172" s="143"/>
      <c r="DH172" s="143"/>
      <c r="DR172" s="143"/>
      <c r="EB172" s="143"/>
      <c r="EL172" s="143"/>
      <c r="EV172" s="143"/>
      <c r="FF172" s="143"/>
      <c r="FP172" s="143"/>
      <c r="FZ172" s="143"/>
      <c r="GJ172" s="143"/>
      <c r="GT172" s="143"/>
      <c r="HD172" s="143"/>
      <c r="HN172" s="143"/>
      <c r="HX172" s="143"/>
      <c r="IH172" s="143"/>
      <c r="IR172" s="143"/>
    </row>
    <row xmlns:x14ac="http://schemas.microsoft.com/office/spreadsheetml/2009/9/ac" r="173" s="3" customFormat="true" x14ac:dyDescent="0.25">
      <c r="A173" s="444"/>
      <c r="B173" s="143"/>
      <c r="L173" s="143"/>
      <c r="V173" s="143"/>
      <c r="AF173" s="143"/>
      <c r="AP173" s="143"/>
      <c r="AZ173" s="143"/>
      <c r="BA173" s="143"/>
      <c r="BB173" s="143"/>
      <c r="BC173" s="143"/>
      <c r="BD173" s="143"/>
      <c r="BE173" s="143"/>
      <c r="BF173" s="143"/>
      <c r="BG173" s="143"/>
      <c r="BJ173" s="143"/>
      <c r="BT173" s="143"/>
      <c r="CD173" s="143"/>
      <c r="CN173" s="143"/>
      <c r="CX173" s="143"/>
      <c r="DH173" s="143"/>
      <c r="DR173" s="143"/>
      <c r="EB173" s="143"/>
      <c r="EL173" s="143"/>
      <c r="EV173" s="143"/>
      <c r="FF173" s="143"/>
      <c r="FP173" s="143"/>
      <c r="FZ173" s="143"/>
      <c r="GJ173" s="143"/>
      <c r="GT173" s="143"/>
      <c r="HD173" s="143"/>
      <c r="HN173" s="143"/>
      <c r="HX173" s="143"/>
      <c r="IH173" s="143"/>
      <c r="IR173" s="143"/>
    </row>
    <row xmlns:x14ac="http://schemas.microsoft.com/office/spreadsheetml/2009/9/ac" r="174" s="3" customFormat="true" x14ac:dyDescent="0.25">
      <c r="A174" s="444"/>
      <c r="B174" s="143"/>
      <c r="L174" s="143"/>
      <c r="V174" s="143"/>
      <c r="AF174" s="143"/>
      <c r="AP174" s="143"/>
      <c r="AZ174" s="143"/>
      <c r="BA174" s="143"/>
      <c r="BB174" s="143"/>
      <c r="BC174" s="143"/>
      <c r="BD174" s="143"/>
      <c r="BE174" s="143"/>
      <c r="BF174" s="143"/>
      <c r="BG174" s="143"/>
      <c r="BJ174" s="143"/>
      <c r="BT174" s="143"/>
      <c r="CD174" s="143"/>
      <c r="CN174" s="143"/>
      <c r="CX174" s="143"/>
      <c r="DH174" s="143"/>
      <c r="DR174" s="143"/>
      <c r="EB174" s="143"/>
      <c r="EL174" s="143"/>
      <c r="EV174" s="143"/>
      <c r="FF174" s="143"/>
      <c r="FP174" s="143"/>
      <c r="FZ174" s="143"/>
      <c r="GJ174" s="143"/>
      <c r="GT174" s="143"/>
      <c r="HD174" s="143"/>
      <c r="HN174" s="143"/>
      <c r="HX174" s="143"/>
      <c r="IH174" s="143"/>
      <c r="IR174" s="143"/>
    </row>
    <row xmlns:x14ac="http://schemas.microsoft.com/office/spreadsheetml/2009/9/ac" r="175" s="3" customFormat="true" x14ac:dyDescent="0.25">
      <c r="A175" s="444"/>
      <c r="B175" s="143"/>
      <c r="L175" s="143"/>
      <c r="V175" s="143"/>
      <c r="AF175" s="143"/>
      <c r="AP175" s="143"/>
      <c r="AZ175" s="143"/>
      <c r="BA175" s="143"/>
      <c r="BB175" s="143"/>
      <c r="BC175" s="143"/>
      <c r="BD175" s="143"/>
      <c r="BE175" s="143"/>
      <c r="BF175" s="143"/>
      <c r="BG175" s="143"/>
      <c r="BJ175" s="143"/>
      <c r="BT175" s="143"/>
      <c r="CD175" s="143"/>
      <c r="CN175" s="143"/>
      <c r="CX175" s="143"/>
      <c r="DH175" s="143"/>
      <c r="DR175" s="143"/>
      <c r="EB175" s="143"/>
      <c r="EL175" s="143"/>
      <c r="EV175" s="143"/>
      <c r="FF175" s="143"/>
      <c r="FP175" s="143"/>
      <c r="FZ175" s="143"/>
      <c r="GJ175" s="143"/>
      <c r="GT175" s="143"/>
      <c r="HD175" s="143"/>
      <c r="HN175" s="143"/>
      <c r="HX175" s="143"/>
      <c r="IH175" s="143"/>
      <c r="IR175" s="143"/>
    </row>
    <row xmlns:x14ac="http://schemas.microsoft.com/office/spreadsheetml/2009/9/ac" r="176" s="3" customFormat="true" x14ac:dyDescent="0.25">
      <c r="A176" s="444"/>
      <c r="B176" s="143"/>
      <c r="L176" s="143"/>
      <c r="V176" s="143"/>
      <c r="AF176" s="143"/>
      <c r="AP176" s="143"/>
      <c r="AZ176" s="143"/>
      <c r="BA176" s="143"/>
      <c r="BB176" s="143"/>
      <c r="BC176" s="143"/>
      <c r="BD176" s="143"/>
      <c r="BE176" s="143"/>
      <c r="BF176" s="143"/>
      <c r="BG176" s="143"/>
      <c r="BJ176" s="143"/>
      <c r="BT176" s="143"/>
      <c r="CD176" s="143"/>
      <c r="CN176" s="143"/>
      <c r="CX176" s="143"/>
      <c r="DH176" s="143"/>
      <c r="DR176" s="143"/>
      <c r="EB176" s="143"/>
      <c r="EL176" s="143"/>
      <c r="EV176" s="143"/>
      <c r="FF176" s="143"/>
      <c r="FP176" s="143"/>
      <c r="FZ176" s="143"/>
      <c r="GJ176" s="143"/>
      <c r="GT176" s="143"/>
      <c r="HD176" s="143"/>
      <c r="HN176" s="143"/>
      <c r="HX176" s="143"/>
      <c r="IH176" s="143"/>
      <c r="IR176" s="143"/>
    </row>
    <row xmlns:x14ac="http://schemas.microsoft.com/office/spreadsheetml/2009/9/ac" r="177" s="3" customFormat="true" x14ac:dyDescent="0.25">
      <c r="A177" s="444"/>
      <c r="B177" s="143"/>
      <c r="L177" s="143"/>
      <c r="V177" s="143"/>
      <c r="AF177" s="143"/>
      <c r="AP177" s="143"/>
      <c r="AZ177" s="143"/>
      <c r="BA177" s="143"/>
      <c r="BB177" s="143"/>
      <c r="BC177" s="143"/>
      <c r="BD177" s="143"/>
      <c r="BE177" s="143"/>
      <c r="BF177" s="143"/>
      <c r="BG177" s="143"/>
      <c r="BJ177" s="143"/>
      <c r="BT177" s="143"/>
      <c r="CD177" s="143"/>
      <c r="CN177" s="143"/>
      <c r="CX177" s="143"/>
      <c r="DH177" s="143"/>
      <c r="DR177" s="143"/>
      <c r="EB177" s="143"/>
      <c r="EL177" s="143"/>
      <c r="EV177" s="143"/>
      <c r="FF177" s="143"/>
      <c r="FP177" s="143"/>
      <c r="FZ177" s="143"/>
      <c r="GJ177" s="143"/>
      <c r="GT177" s="143"/>
      <c r="HD177" s="143"/>
      <c r="HN177" s="143"/>
      <c r="HX177" s="143"/>
      <c r="IH177" s="143"/>
      <c r="IR177" s="143"/>
    </row>
    <row xmlns:x14ac="http://schemas.microsoft.com/office/spreadsheetml/2009/9/ac" r="178" s="3" customFormat="true" x14ac:dyDescent="0.25">
      <c r="A178" s="444"/>
      <c r="B178" s="143"/>
      <c r="L178" s="143"/>
      <c r="V178" s="143"/>
      <c r="AF178" s="143"/>
      <c r="AP178" s="143"/>
      <c r="AZ178" s="143"/>
      <c r="BA178" s="143"/>
      <c r="BB178" s="143"/>
      <c r="BC178" s="143"/>
      <c r="BD178" s="143"/>
      <c r="BE178" s="143"/>
      <c r="BF178" s="143"/>
      <c r="BG178" s="143"/>
      <c r="BJ178" s="143"/>
      <c r="BT178" s="143"/>
      <c r="CD178" s="143"/>
      <c r="CN178" s="143"/>
      <c r="CX178" s="143"/>
      <c r="DH178" s="143"/>
      <c r="DR178" s="143"/>
      <c r="EB178" s="143"/>
      <c r="EL178" s="143"/>
      <c r="EV178" s="143"/>
      <c r="FF178" s="143"/>
      <c r="FP178" s="143"/>
      <c r="FZ178" s="143"/>
      <c r="GJ178" s="143"/>
      <c r="GT178" s="143"/>
      <c r="HD178" s="143"/>
      <c r="HN178" s="143"/>
      <c r="HX178" s="143"/>
      <c r="IH178" s="143"/>
      <c r="IR178" s="143"/>
    </row>
    <row xmlns:x14ac="http://schemas.microsoft.com/office/spreadsheetml/2009/9/ac" r="179" s="3" customFormat="true" x14ac:dyDescent="0.25">
      <c r="A179" s="444"/>
      <c r="B179" s="143"/>
      <c r="L179" s="143"/>
      <c r="V179" s="143"/>
      <c r="AF179" s="143"/>
      <c r="AP179" s="143"/>
      <c r="AZ179" s="143"/>
      <c r="BA179" s="143"/>
      <c r="BB179" s="143"/>
      <c r="BC179" s="143"/>
      <c r="BD179" s="143"/>
      <c r="BE179" s="143"/>
      <c r="BF179" s="143"/>
      <c r="BG179" s="143"/>
      <c r="BJ179" s="143"/>
      <c r="BT179" s="143"/>
      <c r="CD179" s="143"/>
      <c r="CN179" s="143"/>
      <c r="CX179" s="143"/>
      <c r="DH179" s="143"/>
      <c r="DR179" s="143"/>
      <c r="EB179" s="143"/>
      <c r="EL179" s="143"/>
      <c r="EV179" s="143"/>
      <c r="FF179" s="143"/>
      <c r="FP179" s="143"/>
      <c r="FZ179" s="143"/>
      <c r="GJ179" s="143"/>
      <c r="GT179" s="143"/>
      <c r="HD179" s="143"/>
      <c r="HN179" s="143"/>
      <c r="HX179" s="143"/>
      <c r="IH179" s="143"/>
      <c r="IR179" s="143"/>
    </row>
    <row xmlns:x14ac="http://schemas.microsoft.com/office/spreadsheetml/2009/9/ac" r="180" s="3" customFormat="true" x14ac:dyDescent="0.25">
      <c r="A180" s="444"/>
      <c r="B180" s="143"/>
      <c r="L180" s="143"/>
      <c r="V180" s="143"/>
      <c r="AF180" s="143"/>
      <c r="AP180" s="143"/>
      <c r="AZ180" s="143"/>
      <c r="BA180" s="143"/>
      <c r="BB180" s="143"/>
      <c r="BC180" s="143"/>
      <c r="BD180" s="143"/>
      <c r="BE180" s="143"/>
      <c r="BF180" s="143"/>
      <c r="BG180" s="143"/>
      <c r="BJ180" s="143"/>
      <c r="BT180" s="143"/>
      <c r="CD180" s="143"/>
      <c r="CN180" s="143"/>
      <c r="CX180" s="143"/>
      <c r="DH180" s="143"/>
      <c r="DR180" s="143"/>
      <c r="EB180" s="143"/>
      <c r="EL180" s="143"/>
      <c r="EV180" s="143"/>
      <c r="FF180" s="143"/>
      <c r="FP180" s="143"/>
      <c r="FZ180" s="143"/>
      <c r="GJ180" s="143"/>
      <c r="GT180" s="143"/>
      <c r="HD180" s="143"/>
      <c r="HN180" s="143"/>
      <c r="HX180" s="143"/>
      <c r="IH180" s="143"/>
      <c r="IR180" s="143"/>
    </row>
    <row xmlns:x14ac="http://schemas.microsoft.com/office/spreadsheetml/2009/9/ac" r="181" s="3" customFormat="true" x14ac:dyDescent="0.25">
      <c r="A181" s="444"/>
      <c r="B181" s="143"/>
      <c r="L181" s="143"/>
      <c r="V181" s="143"/>
      <c r="AF181" s="143"/>
      <c r="AP181" s="143"/>
      <c r="AZ181" s="143"/>
      <c r="BA181" s="143"/>
      <c r="BB181" s="143"/>
      <c r="BC181" s="143"/>
      <c r="BD181" s="143"/>
      <c r="BE181" s="143"/>
      <c r="BF181" s="143"/>
      <c r="BG181" s="143"/>
      <c r="BJ181" s="143"/>
      <c r="BT181" s="143"/>
      <c r="CD181" s="143"/>
      <c r="CN181" s="143"/>
      <c r="CX181" s="143"/>
      <c r="DH181" s="143"/>
      <c r="DR181" s="143"/>
      <c r="EB181" s="143"/>
      <c r="EL181" s="143"/>
      <c r="EV181" s="143"/>
      <c r="FF181" s="143"/>
      <c r="FP181" s="143"/>
      <c r="FZ181" s="143"/>
      <c r="GJ181" s="143"/>
      <c r="GT181" s="143"/>
      <c r="HD181" s="143"/>
      <c r="HN181" s="143"/>
      <c r="HX181" s="143"/>
      <c r="IH181" s="143"/>
      <c r="IR181" s="143"/>
    </row>
    <row xmlns:x14ac="http://schemas.microsoft.com/office/spreadsheetml/2009/9/ac" r="182" s="3" customFormat="true" x14ac:dyDescent="0.25">
      <c r="A182" s="444"/>
      <c r="B182" s="143"/>
      <c r="L182" s="143"/>
      <c r="V182" s="143"/>
      <c r="AF182" s="143"/>
      <c r="AP182" s="143"/>
      <c r="AZ182" s="143"/>
      <c r="BA182" s="143"/>
      <c r="BB182" s="143"/>
      <c r="BC182" s="143"/>
      <c r="BD182" s="143"/>
      <c r="BE182" s="143"/>
      <c r="BF182" s="143"/>
      <c r="BG182" s="143"/>
      <c r="BJ182" s="143"/>
      <c r="BT182" s="143"/>
      <c r="CD182" s="143"/>
      <c r="CN182" s="143"/>
      <c r="CX182" s="143"/>
      <c r="DH182" s="143"/>
      <c r="DR182" s="143"/>
      <c r="EB182" s="143"/>
      <c r="EL182" s="143"/>
      <c r="EV182" s="143"/>
      <c r="FF182" s="143"/>
      <c r="FP182" s="143"/>
      <c r="FZ182" s="143"/>
      <c r="GJ182" s="143"/>
      <c r="GT182" s="143"/>
      <c r="HD182" s="143"/>
      <c r="HN182" s="143"/>
      <c r="HX182" s="143"/>
      <c r="IH182" s="143"/>
      <c r="IR182" s="143"/>
    </row>
    <row xmlns:x14ac="http://schemas.microsoft.com/office/spreadsheetml/2009/9/ac" r="183" s="3" customFormat="true" x14ac:dyDescent="0.25">
      <c r="A183" s="444"/>
      <c r="B183" s="143"/>
      <c r="L183" s="143"/>
      <c r="V183" s="143"/>
      <c r="AF183" s="143"/>
      <c r="AP183" s="143"/>
      <c r="AZ183" s="143"/>
      <c r="BA183" s="143"/>
      <c r="BB183" s="143"/>
      <c r="BC183" s="143"/>
      <c r="BD183" s="143"/>
      <c r="BE183" s="143"/>
      <c r="BF183" s="143"/>
      <c r="BG183" s="143"/>
      <c r="BJ183" s="143"/>
      <c r="BT183" s="143"/>
      <c r="CD183" s="143"/>
      <c r="CN183" s="143"/>
      <c r="CX183" s="143"/>
      <c r="DH183" s="143"/>
      <c r="DR183" s="143"/>
      <c r="EB183" s="143"/>
      <c r="EL183" s="143"/>
      <c r="EV183" s="143"/>
      <c r="FF183" s="143"/>
      <c r="FP183" s="143"/>
      <c r="FZ183" s="143"/>
      <c r="GJ183" s="143"/>
      <c r="GT183" s="143"/>
      <c r="HD183" s="143"/>
      <c r="HN183" s="143"/>
      <c r="HX183" s="143"/>
      <c r="IH183" s="143"/>
      <c r="IR183" s="143"/>
    </row>
    <row xmlns:x14ac="http://schemas.microsoft.com/office/spreadsheetml/2009/9/ac" r="184" s="3" customFormat="true" x14ac:dyDescent="0.25">
      <c r="A184" s="444"/>
      <c r="B184" s="143"/>
      <c r="L184" s="143"/>
      <c r="V184" s="143"/>
      <c r="AF184" s="143"/>
      <c r="AP184" s="143"/>
      <c r="AZ184" s="143"/>
      <c r="BA184" s="143"/>
      <c r="BB184" s="143"/>
      <c r="BC184" s="143"/>
      <c r="BD184" s="143"/>
      <c r="BE184" s="143"/>
      <c r="BF184" s="143"/>
      <c r="BG184" s="143"/>
      <c r="BJ184" s="143"/>
      <c r="BT184" s="143"/>
      <c r="CD184" s="143"/>
      <c r="CN184" s="143"/>
      <c r="CX184" s="143"/>
      <c r="DH184" s="143"/>
      <c r="DR184" s="143"/>
      <c r="EB184" s="143"/>
      <c r="EL184" s="143"/>
      <c r="EV184" s="143"/>
      <c r="FF184" s="143"/>
      <c r="FP184" s="143"/>
      <c r="FZ184" s="143"/>
      <c r="GJ184" s="143"/>
      <c r="GT184" s="143"/>
      <c r="HD184" s="143"/>
      <c r="HN184" s="143"/>
      <c r="HX184" s="143"/>
      <c r="IH184" s="143"/>
      <c r="IR184" s="143"/>
    </row>
    <row xmlns:x14ac="http://schemas.microsoft.com/office/spreadsheetml/2009/9/ac" r="185" s="3" customFormat="true" x14ac:dyDescent="0.25">
      <c r="A185" s="444"/>
      <c r="B185" s="143"/>
      <c r="L185" s="143"/>
      <c r="V185" s="143"/>
      <c r="AF185" s="143"/>
      <c r="AP185" s="143"/>
      <c r="AZ185" s="143"/>
      <c r="BA185" s="143"/>
      <c r="BB185" s="143"/>
      <c r="BC185" s="143"/>
      <c r="BD185" s="143"/>
      <c r="BE185" s="143"/>
      <c r="BF185" s="143"/>
      <c r="BG185" s="143"/>
      <c r="BJ185" s="143"/>
      <c r="BT185" s="143"/>
      <c r="CD185" s="143"/>
      <c r="CN185" s="143"/>
      <c r="CX185" s="143"/>
      <c r="DH185" s="143"/>
      <c r="DR185" s="143"/>
      <c r="EB185" s="143"/>
      <c r="EL185" s="143"/>
      <c r="EV185" s="143"/>
      <c r="FF185" s="143"/>
      <c r="FP185" s="143"/>
      <c r="FZ185" s="143"/>
      <c r="GJ185" s="143"/>
      <c r="GT185" s="143"/>
      <c r="HD185" s="143"/>
      <c r="HN185" s="143"/>
      <c r="HX185" s="143"/>
      <c r="IH185" s="143"/>
      <c r="IR185" s="143"/>
    </row>
    <row xmlns:x14ac="http://schemas.microsoft.com/office/spreadsheetml/2009/9/ac" r="186" s="3" customFormat="true" x14ac:dyDescent="0.25">
      <c r="A186" s="444"/>
      <c r="B186" s="143"/>
      <c r="L186" s="143"/>
      <c r="V186" s="143"/>
      <c r="AF186" s="143"/>
      <c r="AP186" s="143"/>
      <c r="AZ186" s="143"/>
      <c r="BA186" s="143"/>
      <c r="BB186" s="143"/>
      <c r="BC186" s="143"/>
      <c r="BD186" s="143"/>
      <c r="BE186" s="143"/>
      <c r="BF186" s="143"/>
      <c r="BG186" s="143"/>
      <c r="BJ186" s="143"/>
      <c r="BT186" s="143"/>
      <c r="CD186" s="143"/>
      <c r="CN186" s="143"/>
      <c r="CX186" s="143"/>
      <c r="DH186" s="143"/>
      <c r="DR186" s="143"/>
      <c r="EB186" s="143"/>
      <c r="EL186" s="143"/>
      <c r="EV186" s="143"/>
      <c r="FF186" s="143"/>
      <c r="FP186" s="143"/>
      <c r="FZ186" s="143"/>
      <c r="GJ186" s="143"/>
      <c r="GT186" s="143"/>
      <c r="HD186" s="143"/>
      <c r="HN186" s="143"/>
      <c r="HX186" s="143"/>
      <c r="IH186" s="143"/>
      <c r="IR186" s="143"/>
    </row>
    <row xmlns:x14ac="http://schemas.microsoft.com/office/spreadsheetml/2009/9/ac" r="187" s="3" customFormat="true" x14ac:dyDescent="0.25">
      <c r="A187" s="444"/>
      <c r="B187" s="143"/>
      <c r="L187" s="143"/>
      <c r="V187" s="143"/>
      <c r="AF187" s="143"/>
      <c r="AP187" s="143"/>
      <c r="AZ187" s="143"/>
      <c r="BA187" s="143"/>
      <c r="BB187" s="143"/>
      <c r="BC187" s="143"/>
      <c r="BD187" s="143"/>
      <c r="BE187" s="143"/>
      <c r="BF187" s="143"/>
      <c r="BG187" s="143"/>
      <c r="BJ187" s="143"/>
      <c r="BT187" s="143"/>
      <c r="CD187" s="143"/>
      <c r="CN187" s="143"/>
      <c r="CX187" s="143"/>
      <c r="DH187" s="143"/>
      <c r="DR187" s="143"/>
      <c r="EB187" s="143"/>
      <c r="EL187" s="143"/>
      <c r="EV187" s="143"/>
      <c r="FF187" s="143"/>
      <c r="FP187" s="143"/>
      <c r="FZ187" s="143"/>
      <c r="GJ187" s="143"/>
      <c r="GT187" s="143"/>
      <c r="HD187" s="143"/>
      <c r="HN187" s="143"/>
      <c r="HX187" s="143"/>
      <c r="IH187" s="143"/>
      <c r="IR187" s="143"/>
    </row>
    <row xmlns:x14ac="http://schemas.microsoft.com/office/spreadsheetml/2009/9/ac" r="188" s="3" customFormat="true" x14ac:dyDescent="0.25">
      <c r="A188" s="444"/>
      <c r="B188" s="143"/>
      <c r="L188" s="143"/>
      <c r="V188" s="143"/>
      <c r="AF188" s="143"/>
      <c r="AP188" s="143"/>
      <c r="AZ188" s="143"/>
      <c r="BA188" s="143"/>
      <c r="BB188" s="143"/>
      <c r="BC188" s="143"/>
      <c r="BD188" s="143"/>
      <c r="BE188" s="143"/>
      <c r="BF188" s="143"/>
      <c r="BG188" s="143"/>
      <c r="BJ188" s="143"/>
      <c r="BT188" s="143"/>
      <c r="CD188" s="143"/>
      <c r="CN188" s="143"/>
      <c r="CX188" s="143"/>
      <c r="DH188" s="143"/>
      <c r="DR188" s="143"/>
      <c r="EB188" s="143"/>
      <c r="EL188" s="143"/>
      <c r="EV188" s="143"/>
      <c r="FF188" s="143"/>
      <c r="FP188" s="143"/>
      <c r="FZ188" s="143"/>
      <c r="GJ188" s="143"/>
      <c r="GT188" s="143"/>
      <c r="HD188" s="143"/>
      <c r="HN188" s="143"/>
      <c r="HX188" s="143"/>
      <c r="IH188" s="143"/>
      <c r="IR188" s="143"/>
    </row>
    <row xmlns:x14ac="http://schemas.microsoft.com/office/spreadsheetml/2009/9/ac" r="189" s="3" customFormat="true" x14ac:dyDescent="0.25">
      <c r="A189" s="444"/>
      <c r="B189" s="143"/>
      <c r="L189" s="143"/>
      <c r="V189" s="143"/>
      <c r="AF189" s="143"/>
      <c r="AP189" s="143"/>
      <c r="AZ189" s="143"/>
      <c r="BA189" s="143"/>
      <c r="BB189" s="143"/>
      <c r="BC189" s="143"/>
      <c r="BD189" s="143"/>
      <c r="BE189" s="143"/>
      <c r="BF189" s="143"/>
      <c r="BG189" s="143"/>
      <c r="BJ189" s="143"/>
      <c r="BT189" s="143"/>
      <c r="CD189" s="143"/>
      <c r="CN189" s="143"/>
      <c r="CX189" s="143"/>
      <c r="DH189" s="143"/>
      <c r="DR189" s="143"/>
      <c r="EB189" s="143"/>
      <c r="EL189" s="143"/>
      <c r="EV189" s="143"/>
      <c r="FF189" s="143"/>
      <c r="FP189" s="143"/>
      <c r="FZ189" s="143"/>
      <c r="GJ189" s="143"/>
      <c r="GT189" s="143"/>
      <c r="HD189" s="143"/>
      <c r="HN189" s="143"/>
      <c r="HX189" s="143"/>
      <c r="IH189" s="143"/>
      <c r="IR189" s="143"/>
    </row>
    <row xmlns:x14ac="http://schemas.microsoft.com/office/spreadsheetml/2009/9/ac" r="190" s="3" customFormat="true" x14ac:dyDescent="0.25">
      <c r="A190" s="444"/>
      <c r="B190" s="143"/>
      <c r="L190" s="143"/>
      <c r="V190" s="143"/>
      <c r="AF190" s="143"/>
      <c r="AP190" s="143"/>
      <c r="AZ190" s="143"/>
      <c r="BA190" s="143"/>
      <c r="BB190" s="143"/>
      <c r="BC190" s="143"/>
      <c r="BD190" s="143"/>
      <c r="BE190" s="143"/>
      <c r="BF190" s="143"/>
      <c r="BG190" s="143"/>
      <c r="BJ190" s="143"/>
      <c r="BT190" s="143"/>
      <c r="CD190" s="143"/>
      <c r="CN190" s="143"/>
      <c r="CX190" s="143"/>
      <c r="DH190" s="143"/>
      <c r="DR190" s="143"/>
      <c r="EB190" s="143"/>
      <c r="EL190" s="143"/>
      <c r="EV190" s="143"/>
      <c r="FF190" s="143"/>
      <c r="FP190" s="143"/>
      <c r="FZ190" s="143"/>
      <c r="GJ190" s="143"/>
      <c r="GT190" s="143"/>
      <c r="HD190" s="143"/>
      <c r="HN190" s="143"/>
      <c r="HX190" s="143"/>
      <c r="IH190" s="143"/>
      <c r="IR190" s="143"/>
    </row>
    <row xmlns:x14ac="http://schemas.microsoft.com/office/spreadsheetml/2009/9/ac" r="191" s="3" customFormat="true" x14ac:dyDescent="0.25">
      <c r="A191" s="444"/>
      <c r="B191" s="143"/>
      <c r="L191" s="143"/>
      <c r="V191" s="143"/>
      <c r="AF191" s="143"/>
      <c r="AP191" s="143"/>
      <c r="AZ191" s="143"/>
      <c r="BA191" s="143"/>
      <c r="BB191" s="143"/>
      <c r="BC191" s="143"/>
      <c r="BD191" s="143"/>
      <c r="BE191" s="143"/>
      <c r="BF191" s="143"/>
      <c r="BG191" s="143"/>
      <c r="BJ191" s="143"/>
      <c r="BT191" s="143"/>
      <c r="CD191" s="143"/>
      <c r="CN191" s="143"/>
      <c r="CX191" s="143"/>
      <c r="DH191" s="143"/>
      <c r="DR191" s="143"/>
      <c r="EB191" s="143"/>
      <c r="EL191" s="143"/>
      <c r="EV191" s="143"/>
      <c r="FF191" s="143"/>
      <c r="FP191" s="143"/>
      <c r="FZ191" s="143"/>
      <c r="GJ191" s="143"/>
      <c r="GT191" s="143"/>
      <c r="HD191" s="143"/>
      <c r="HN191" s="143"/>
      <c r="HX191" s="143"/>
      <c r="IH191" s="143"/>
      <c r="IR191" s="143"/>
    </row>
    <row xmlns:x14ac="http://schemas.microsoft.com/office/spreadsheetml/2009/9/ac" r="192" s="3" customFormat="true" x14ac:dyDescent="0.25">
      <c r="A192" s="444"/>
      <c r="B192" s="143"/>
      <c r="L192" s="143"/>
      <c r="V192" s="143"/>
      <c r="AF192" s="143"/>
      <c r="AP192" s="143"/>
      <c r="AZ192" s="143"/>
      <c r="BA192" s="143"/>
      <c r="BB192" s="143"/>
      <c r="BC192" s="143"/>
      <c r="BD192" s="143"/>
      <c r="BE192" s="143"/>
      <c r="BF192" s="143"/>
      <c r="BG192" s="143"/>
      <c r="BJ192" s="143"/>
      <c r="BT192" s="143"/>
      <c r="CD192" s="143"/>
      <c r="CN192" s="143"/>
      <c r="CX192" s="143"/>
      <c r="DH192" s="143"/>
      <c r="DR192" s="143"/>
      <c r="EB192" s="143"/>
      <c r="EL192" s="143"/>
      <c r="EV192" s="143"/>
      <c r="FF192" s="143"/>
      <c r="FP192" s="143"/>
      <c r="FZ192" s="143"/>
      <c r="GJ192" s="143"/>
      <c r="GT192" s="143"/>
      <c r="HD192" s="143"/>
      <c r="HN192" s="143"/>
      <c r="HX192" s="143"/>
      <c r="IH192" s="143"/>
      <c r="IR192" s="143"/>
    </row>
    <row xmlns:x14ac="http://schemas.microsoft.com/office/spreadsheetml/2009/9/ac" r="193" s="3" customFormat="true" x14ac:dyDescent="0.25">
      <c r="A193" s="444"/>
      <c r="B193" s="143"/>
      <c r="L193" s="143"/>
      <c r="V193" s="143"/>
      <c r="AF193" s="143"/>
      <c r="AP193" s="143"/>
      <c r="AZ193" s="143"/>
      <c r="BA193" s="143"/>
      <c r="BB193" s="143"/>
      <c r="BC193" s="143"/>
      <c r="BD193" s="143"/>
      <c r="BE193" s="143"/>
      <c r="BF193" s="143"/>
      <c r="BG193" s="143"/>
      <c r="BJ193" s="143"/>
      <c r="BT193" s="143"/>
      <c r="CD193" s="143"/>
      <c r="CN193" s="143"/>
      <c r="CX193" s="143"/>
      <c r="DH193" s="143"/>
      <c r="DR193" s="143"/>
      <c r="EB193" s="143"/>
      <c r="EL193" s="143"/>
      <c r="EV193" s="143"/>
      <c r="FF193" s="143"/>
      <c r="FP193" s="143"/>
      <c r="FZ193" s="143"/>
      <c r="GJ193" s="143"/>
      <c r="GT193" s="143"/>
      <c r="HD193" s="143"/>
      <c r="HN193" s="143"/>
      <c r="HX193" s="143"/>
      <c r="IH193" s="143"/>
      <c r="IR193" s="143"/>
    </row>
    <row xmlns:x14ac="http://schemas.microsoft.com/office/spreadsheetml/2009/9/ac" r="194" s="3" customFormat="true" x14ac:dyDescent="0.25">
      <c r="A194" s="444"/>
      <c r="B194" s="143"/>
      <c r="L194" s="143"/>
      <c r="V194" s="143"/>
      <c r="AF194" s="143"/>
      <c r="AP194" s="143"/>
      <c r="AZ194" s="143"/>
      <c r="BA194" s="143"/>
      <c r="BB194" s="143"/>
      <c r="BC194" s="143"/>
      <c r="BD194" s="143"/>
      <c r="BE194" s="143"/>
      <c r="BF194" s="143"/>
      <c r="BG194" s="143"/>
      <c r="BJ194" s="143"/>
      <c r="BT194" s="143"/>
      <c r="CD194" s="143"/>
      <c r="CN194" s="143"/>
      <c r="CX194" s="143"/>
      <c r="DH194" s="143"/>
      <c r="DR194" s="143"/>
      <c r="EB194" s="143"/>
      <c r="EL194" s="143"/>
      <c r="EV194" s="143"/>
      <c r="FF194" s="143"/>
      <c r="FP194" s="143"/>
      <c r="FZ194" s="143"/>
      <c r="GJ194" s="143"/>
      <c r="GT194" s="143"/>
      <c r="HD194" s="143"/>
      <c r="HN194" s="143"/>
      <c r="HX194" s="143"/>
      <c r="IH194" s="143"/>
      <c r="IR194" s="143"/>
    </row>
    <row xmlns:x14ac="http://schemas.microsoft.com/office/spreadsheetml/2009/9/ac" r="195" s="3" customFormat="true" x14ac:dyDescent="0.25">
      <c r="A195" s="444"/>
      <c r="B195" s="143"/>
      <c r="L195" s="143"/>
      <c r="V195" s="143"/>
      <c r="AF195" s="143"/>
      <c r="AP195" s="143"/>
      <c r="AZ195" s="143"/>
      <c r="BA195" s="143"/>
      <c r="BB195" s="143"/>
      <c r="BC195" s="143"/>
      <c r="BD195" s="143"/>
      <c r="BE195" s="143"/>
      <c r="BF195" s="143"/>
      <c r="BG195" s="143"/>
      <c r="BJ195" s="143"/>
      <c r="BT195" s="143"/>
      <c r="CD195" s="143"/>
      <c r="CN195" s="143"/>
      <c r="CX195" s="143"/>
      <c r="DH195" s="143"/>
      <c r="DR195" s="143"/>
      <c r="EB195" s="143"/>
      <c r="EL195" s="143"/>
      <c r="EV195" s="143"/>
      <c r="FF195" s="143"/>
      <c r="FP195" s="143"/>
      <c r="FZ195" s="143"/>
      <c r="GJ195" s="143"/>
      <c r="GT195" s="143"/>
      <c r="HD195" s="143"/>
      <c r="HN195" s="143"/>
      <c r="HX195" s="143"/>
      <c r="IH195" s="143"/>
      <c r="IR195" s="143"/>
    </row>
    <row xmlns:x14ac="http://schemas.microsoft.com/office/spreadsheetml/2009/9/ac" r="196" s="3" customFormat="true" x14ac:dyDescent="0.25">
      <c r="A196" s="444"/>
      <c r="B196" s="143"/>
      <c r="L196" s="143"/>
      <c r="V196" s="143"/>
      <c r="AF196" s="143"/>
      <c r="AP196" s="143"/>
      <c r="AZ196" s="143"/>
      <c r="BA196" s="143"/>
      <c r="BB196" s="143"/>
      <c r="BC196" s="143"/>
      <c r="BD196" s="143"/>
      <c r="BE196" s="143"/>
      <c r="BF196" s="143"/>
      <c r="BG196" s="143"/>
      <c r="BJ196" s="143"/>
      <c r="BT196" s="143"/>
      <c r="CD196" s="143"/>
      <c r="CN196" s="143"/>
      <c r="CX196" s="143"/>
      <c r="DH196" s="143"/>
      <c r="DR196" s="143"/>
      <c r="EB196" s="143"/>
      <c r="EL196" s="143"/>
      <c r="EV196" s="143"/>
      <c r="FF196" s="143"/>
      <c r="FP196" s="143"/>
      <c r="FZ196" s="143"/>
      <c r="GJ196" s="143"/>
      <c r="GT196" s="143"/>
      <c r="HD196" s="143"/>
      <c r="HN196" s="143"/>
      <c r="HX196" s="143"/>
      <c r="IH196" s="143"/>
      <c r="IR196" s="143"/>
    </row>
    <row xmlns:x14ac="http://schemas.microsoft.com/office/spreadsheetml/2009/9/ac" r="197" s="3" customFormat="true" x14ac:dyDescent="0.25">
      <c r="A197" s="444"/>
      <c r="B197" s="143"/>
      <c r="L197" s="143"/>
      <c r="V197" s="143"/>
      <c r="AF197" s="143"/>
      <c r="AP197" s="143"/>
      <c r="AZ197" s="143"/>
      <c r="BA197" s="143"/>
      <c r="BB197" s="143"/>
      <c r="BC197" s="143"/>
      <c r="BD197" s="143"/>
      <c r="BE197" s="143"/>
      <c r="BF197" s="143"/>
      <c r="BG197" s="143"/>
      <c r="BJ197" s="143"/>
      <c r="BT197" s="143"/>
      <c r="CD197" s="143"/>
      <c r="CN197" s="143"/>
      <c r="CX197" s="143"/>
      <c r="DH197" s="143"/>
      <c r="DR197" s="143"/>
      <c r="EB197" s="143"/>
      <c r="EL197" s="143"/>
      <c r="EV197" s="143"/>
      <c r="FF197" s="143"/>
      <c r="FP197" s="143"/>
      <c r="FZ197" s="143"/>
      <c r="GJ197" s="143"/>
      <c r="GT197" s="143"/>
      <c r="HD197" s="143"/>
      <c r="HN197" s="143"/>
      <c r="HX197" s="143"/>
      <c r="IH197" s="143"/>
      <c r="IR197" s="143"/>
    </row>
    <row xmlns:x14ac="http://schemas.microsoft.com/office/spreadsheetml/2009/9/ac" r="198" s="3" customFormat="true" x14ac:dyDescent="0.25">
      <c r="A198" s="444"/>
      <c r="B198" s="143"/>
      <c r="L198" s="143"/>
      <c r="V198" s="143"/>
      <c r="AF198" s="143"/>
      <c r="AP198" s="143"/>
      <c r="AZ198" s="143"/>
      <c r="BA198" s="143"/>
      <c r="BB198" s="143"/>
      <c r="BC198" s="143"/>
      <c r="BD198" s="143"/>
      <c r="BE198" s="143"/>
      <c r="BF198" s="143"/>
      <c r="BG198" s="143"/>
      <c r="BJ198" s="143"/>
      <c r="BT198" s="143"/>
      <c r="CD198" s="143"/>
      <c r="CN198" s="143"/>
      <c r="CX198" s="143"/>
      <c r="DH198" s="143"/>
      <c r="DR198" s="143"/>
      <c r="EB198" s="143"/>
      <c r="EL198" s="143"/>
      <c r="EV198" s="143"/>
      <c r="FF198" s="143"/>
      <c r="FP198" s="143"/>
      <c r="FZ198" s="143"/>
      <c r="GJ198" s="143"/>
      <c r="GT198" s="143"/>
      <c r="HD198" s="143"/>
      <c r="HN198" s="143"/>
      <c r="HX198" s="143"/>
      <c r="IH198" s="143"/>
      <c r="IR198" s="143"/>
    </row>
    <row xmlns:x14ac="http://schemas.microsoft.com/office/spreadsheetml/2009/9/ac" r="199" s="3" customFormat="true" x14ac:dyDescent="0.25">
      <c r="A199" s="444"/>
      <c r="B199" s="143"/>
      <c r="L199" s="143"/>
      <c r="V199" s="143"/>
      <c r="AF199" s="143"/>
      <c r="AP199" s="143"/>
      <c r="AZ199" s="143"/>
      <c r="BA199" s="143"/>
      <c r="BB199" s="143"/>
      <c r="BC199" s="143"/>
      <c r="BD199" s="143"/>
      <c r="BE199" s="143"/>
      <c r="BF199" s="143"/>
      <c r="BG199" s="143"/>
      <c r="BJ199" s="143"/>
      <c r="BT199" s="143"/>
      <c r="CD199" s="143"/>
      <c r="CN199" s="143"/>
      <c r="CX199" s="143"/>
      <c r="DH199" s="143"/>
      <c r="DR199" s="143"/>
      <c r="EB199" s="143"/>
      <c r="EL199" s="143"/>
      <c r="EV199" s="143"/>
      <c r="FF199" s="143"/>
      <c r="FP199" s="143"/>
      <c r="FZ199" s="143"/>
      <c r="GJ199" s="143"/>
      <c r="GT199" s="143"/>
      <c r="HD199" s="143"/>
      <c r="HN199" s="143"/>
      <c r="HX199" s="143"/>
      <c r="IH199" s="143"/>
      <c r="IR199" s="143"/>
    </row>
    <row xmlns:x14ac="http://schemas.microsoft.com/office/spreadsheetml/2009/9/ac" r="200" s="3" customFormat="true" x14ac:dyDescent="0.25">
      <c r="A200" s="444"/>
      <c r="B200" s="143"/>
      <c r="L200" s="143"/>
      <c r="V200" s="143"/>
      <c r="AF200" s="143"/>
      <c r="AP200" s="143"/>
      <c r="AZ200" s="143"/>
      <c r="BA200" s="143"/>
      <c r="BB200" s="143"/>
      <c r="BC200" s="143"/>
      <c r="BD200" s="143"/>
      <c r="BE200" s="143"/>
      <c r="BF200" s="143"/>
      <c r="BG200" s="143"/>
      <c r="BJ200" s="143"/>
      <c r="BT200" s="143"/>
      <c r="CD200" s="143"/>
      <c r="CN200" s="143"/>
      <c r="CX200" s="143"/>
      <c r="DH200" s="143"/>
      <c r="DR200" s="143"/>
      <c r="EB200" s="143"/>
      <c r="EL200" s="143"/>
      <c r="EV200" s="143"/>
      <c r="FF200" s="143"/>
      <c r="FP200" s="143"/>
      <c r="FZ200" s="143"/>
      <c r="GJ200" s="143"/>
      <c r="GT200" s="143"/>
      <c r="HD200" s="143"/>
      <c r="HN200" s="143"/>
      <c r="HX200" s="143"/>
      <c r="IH200" s="143"/>
      <c r="IR200" s="143"/>
    </row>
    <row xmlns:x14ac="http://schemas.microsoft.com/office/spreadsheetml/2009/9/ac" r="201" s="3" customFormat="true" x14ac:dyDescent="0.25">
      <c r="A201" s="444"/>
      <c r="B201" s="143"/>
      <c r="L201" s="143"/>
      <c r="V201" s="143"/>
      <c r="AF201" s="143"/>
      <c r="AP201" s="143"/>
      <c r="AZ201" s="143"/>
      <c r="BA201" s="143"/>
      <c r="BB201" s="143"/>
      <c r="BC201" s="143"/>
      <c r="BD201" s="143"/>
      <c r="BE201" s="143"/>
      <c r="BF201" s="143"/>
      <c r="BG201" s="143"/>
      <c r="BJ201" s="143"/>
      <c r="BT201" s="143"/>
      <c r="CD201" s="143"/>
      <c r="CN201" s="143"/>
      <c r="CX201" s="143"/>
      <c r="DH201" s="143"/>
      <c r="DR201" s="143"/>
      <c r="EB201" s="143"/>
      <c r="EL201" s="143"/>
      <c r="EV201" s="143"/>
      <c r="FF201" s="143"/>
      <c r="FP201" s="143"/>
      <c r="FZ201" s="143"/>
      <c r="GJ201" s="143"/>
      <c r="GT201" s="143"/>
      <c r="HD201" s="143"/>
      <c r="HN201" s="143"/>
      <c r="HX201" s="143"/>
      <c r="IH201" s="143"/>
      <c r="IR201" s="143"/>
    </row>
    <row xmlns:x14ac="http://schemas.microsoft.com/office/spreadsheetml/2009/9/ac" r="202" s="3" customFormat="true" x14ac:dyDescent="0.25">
      <c r="A202" s="444"/>
      <c r="B202" s="143"/>
      <c r="L202" s="143"/>
      <c r="V202" s="143"/>
      <c r="AF202" s="143"/>
      <c r="AP202" s="143"/>
      <c r="AZ202" s="143"/>
      <c r="BA202" s="143"/>
      <c r="BB202" s="143"/>
      <c r="BC202" s="143"/>
      <c r="BD202" s="143"/>
      <c r="BE202" s="143"/>
      <c r="BF202" s="143"/>
      <c r="BG202" s="143"/>
      <c r="BJ202" s="143"/>
      <c r="BT202" s="143"/>
      <c r="CD202" s="143"/>
      <c r="CN202" s="143"/>
      <c r="CX202" s="143"/>
      <c r="DH202" s="143"/>
      <c r="DR202" s="143"/>
      <c r="EB202" s="143"/>
      <c r="EL202" s="143"/>
      <c r="EV202" s="143"/>
      <c r="FF202" s="143"/>
      <c r="FP202" s="143"/>
      <c r="FZ202" s="143"/>
      <c r="GJ202" s="143"/>
      <c r="GT202" s="143"/>
      <c r="HD202" s="143"/>
      <c r="HN202" s="143"/>
      <c r="HX202" s="143"/>
      <c r="IH202" s="143"/>
      <c r="IR202" s="143"/>
    </row>
    <row xmlns:x14ac="http://schemas.microsoft.com/office/spreadsheetml/2009/9/ac" r="203" s="3" customFormat="true" x14ac:dyDescent="0.25">
      <c r="A203" s="444"/>
      <c r="B203" s="143"/>
      <c r="L203" s="143"/>
      <c r="V203" s="143"/>
      <c r="AF203" s="143"/>
      <c r="AP203" s="143"/>
      <c r="AZ203" s="143"/>
      <c r="BA203" s="143"/>
      <c r="BB203" s="143"/>
      <c r="BC203" s="143"/>
      <c r="BD203" s="143"/>
      <c r="BE203" s="143"/>
      <c r="BF203" s="143"/>
      <c r="BG203" s="143"/>
      <c r="BJ203" s="143"/>
      <c r="BT203" s="143"/>
      <c r="CD203" s="143"/>
      <c r="CN203" s="143"/>
      <c r="CX203" s="143"/>
      <c r="DH203" s="143"/>
      <c r="DR203" s="143"/>
      <c r="EB203" s="143"/>
      <c r="EL203" s="143"/>
      <c r="EV203" s="143"/>
      <c r="FF203" s="143"/>
      <c r="FP203" s="143"/>
      <c r="FZ203" s="143"/>
      <c r="GJ203" s="143"/>
      <c r="GT203" s="143"/>
      <c r="HD203" s="143"/>
      <c r="HN203" s="143"/>
      <c r="HX203" s="143"/>
      <c r="IH203" s="143"/>
      <c r="IR203" s="143"/>
    </row>
    <row xmlns:x14ac="http://schemas.microsoft.com/office/spreadsheetml/2009/9/ac" r="204" s="3" customFormat="true" x14ac:dyDescent="0.25">
      <c r="A204" s="444"/>
      <c r="B204" s="143"/>
      <c r="L204" s="143"/>
      <c r="V204" s="143"/>
      <c r="AF204" s="143"/>
      <c r="AP204" s="143"/>
      <c r="AZ204" s="143"/>
      <c r="BA204" s="143"/>
      <c r="BB204" s="143"/>
      <c r="BC204" s="143"/>
      <c r="BD204" s="143"/>
      <c r="BE204" s="143"/>
      <c r="BF204" s="143"/>
      <c r="BG204" s="143"/>
      <c r="BJ204" s="143"/>
      <c r="BT204" s="143"/>
      <c r="CD204" s="143"/>
      <c r="CN204" s="143"/>
      <c r="CX204" s="143"/>
      <c r="DH204" s="143"/>
      <c r="DR204" s="143"/>
      <c r="EB204" s="143"/>
      <c r="EL204" s="143"/>
      <c r="EV204" s="143"/>
      <c r="FF204" s="143"/>
      <c r="FP204" s="143"/>
      <c r="FZ204" s="143"/>
      <c r="GJ204" s="143"/>
      <c r="GT204" s="143"/>
      <c r="HD204" s="143"/>
      <c r="HN204" s="143"/>
      <c r="HX204" s="143"/>
      <c r="IH204" s="143"/>
      <c r="IR204" s="143"/>
    </row>
    <row xmlns:x14ac="http://schemas.microsoft.com/office/spreadsheetml/2009/9/ac" r="205" s="3" customFormat="true" x14ac:dyDescent="0.25">
      <c r="A205" s="444"/>
      <c r="B205" s="143"/>
      <c r="L205" s="143"/>
      <c r="V205" s="143"/>
      <c r="AF205" s="143"/>
      <c r="AP205" s="143"/>
      <c r="AZ205" s="143"/>
      <c r="BA205" s="143"/>
      <c r="BB205" s="143"/>
      <c r="BC205" s="143"/>
      <c r="BD205" s="143"/>
      <c r="BE205" s="143"/>
      <c r="BF205" s="143"/>
      <c r="BG205" s="143"/>
      <c r="BJ205" s="143"/>
      <c r="BT205" s="143"/>
      <c r="CD205" s="143"/>
      <c r="CN205" s="143"/>
      <c r="CX205" s="143"/>
      <c r="DH205" s="143"/>
      <c r="DR205" s="143"/>
      <c r="EB205" s="143"/>
      <c r="EL205" s="143"/>
      <c r="EV205" s="143"/>
      <c r="FF205" s="143"/>
      <c r="FP205" s="143"/>
      <c r="FZ205" s="143"/>
      <c r="GJ205" s="143"/>
      <c r="GT205" s="143"/>
      <c r="HD205" s="143"/>
      <c r="HN205" s="143"/>
      <c r="HX205" s="143"/>
      <c r="IH205" s="143"/>
      <c r="IR205" s="143"/>
    </row>
    <row xmlns:x14ac="http://schemas.microsoft.com/office/spreadsheetml/2009/9/ac" r="206" s="3" customFormat="true" x14ac:dyDescent="0.25">
      <c r="A206" s="444"/>
      <c r="B206" s="143"/>
      <c r="L206" s="143"/>
      <c r="V206" s="143"/>
      <c r="AF206" s="143"/>
      <c r="AP206" s="143"/>
      <c r="AZ206" s="143"/>
      <c r="BA206" s="143"/>
      <c r="BB206" s="143"/>
      <c r="BC206" s="143"/>
      <c r="BD206" s="143"/>
      <c r="BE206" s="143"/>
      <c r="BF206" s="143"/>
      <c r="BG206" s="143"/>
      <c r="BJ206" s="143"/>
      <c r="BT206" s="143"/>
      <c r="CD206" s="143"/>
      <c r="CN206" s="143"/>
      <c r="CX206" s="143"/>
      <c r="DH206" s="143"/>
      <c r="DR206" s="143"/>
      <c r="EB206" s="143"/>
      <c r="EL206" s="143"/>
      <c r="EV206" s="143"/>
      <c r="FF206" s="143"/>
      <c r="FP206" s="143"/>
      <c r="FZ206" s="143"/>
      <c r="GJ206" s="143"/>
      <c r="GT206" s="143"/>
      <c r="HD206" s="143"/>
      <c r="HN206" s="143"/>
      <c r="HX206" s="143"/>
      <c r="IH206" s="143"/>
      <c r="IR206" s="143"/>
    </row>
    <row xmlns:x14ac="http://schemas.microsoft.com/office/spreadsheetml/2009/9/ac" r="207" s="3" customFormat="true" x14ac:dyDescent="0.25">
      <c r="A207" s="444"/>
      <c r="B207" s="143"/>
      <c r="L207" s="143"/>
      <c r="V207" s="143"/>
      <c r="AF207" s="143"/>
      <c r="AP207" s="143"/>
      <c r="AZ207" s="143"/>
      <c r="BA207" s="143"/>
      <c r="BB207" s="143"/>
      <c r="BC207" s="143"/>
      <c r="BD207" s="143"/>
      <c r="BE207" s="143"/>
      <c r="BF207" s="143"/>
      <c r="BG207" s="143"/>
      <c r="BJ207" s="143"/>
      <c r="BT207" s="143"/>
      <c r="CD207" s="143"/>
      <c r="CN207" s="143"/>
      <c r="CX207" s="143"/>
      <c r="DH207" s="143"/>
      <c r="DR207" s="143"/>
      <c r="EB207" s="143"/>
      <c r="EL207" s="143"/>
      <c r="EV207" s="143"/>
      <c r="FF207" s="143"/>
      <c r="FP207" s="143"/>
      <c r="FZ207" s="143"/>
      <c r="GJ207" s="143"/>
      <c r="GT207" s="143"/>
      <c r="HD207" s="143"/>
      <c r="HN207" s="143"/>
      <c r="HX207" s="143"/>
      <c r="IH207" s="143"/>
      <c r="IR207" s="143"/>
    </row>
    <row xmlns:x14ac="http://schemas.microsoft.com/office/spreadsheetml/2009/9/ac" r="208" s="3" customFormat="true" x14ac:dyDescent="0.25">
      <c r="A208" s="444"/>
      <c r="B208" s="143"/>
      <c r="L208" s="143"/>
      <c r="V208" s="143"/>
      <c r="AF208" s="143"/>
      <c r="AP208" s="143"/>
      <c r="AZ208" s="143"/>
      <c r="BA208" s="143"/>
      <c r="BB208" s="143"/>
      <c r="BC208" s="143"/>
      <c r="BD208" s="143"/>
      <c r="BE208" s="143"/>
      <c r="BF208" s="143"/>
      <c r="BG208" s="143"/>
      <c r="BJ208" s="143"/>
      <c r="BT208" s="143"/>
      <c r="CD208" s="143"/>
      <c r="CN208" s="143"/>
      <c r="CX208" s="143"/>
      <c r="DH208" s="143"/>
      <c r="DR208" s="143"/>
      <c r="EB208" s="143"/>
      <c r="EL208" s="143"/>
      <c r="EV208" s="143"/>
      <c r="FF208" s="143"/>
      <c r="FP208" s="143"/>
      <c r="FZ208" s="143"/>
      <c r="GJ208" s="143"/>
      <c r="GT208" s="143"/>
      <c r="HD208" s="143"/>
      <c r="HN208" s="143"/>
      <c r="HX208" s="143"/>
      <c r="IH208" s="143"/>
      <c r="IR208" s="143"/>
    </row>
    <row xmlns:x14ac="http://schemas.microsoft.com/office/spreadsheetml/2009/9/ac" r="209" s="3" customFormat="true" x14ac:dyDescent="0.25">
      <c r="A209" s="444"/>
      <c r="B209" s="143"/>
      <c r="L209" s="143"/>
      <c r="V209" s="143"/>
      <c r="AF209" s="143"/>
      <c r="AP209" s="143"/>
      <c r="AZ209" s="143"/>
      <c r="BA209" s="143"/>
      <c r="BB209" s="143"/>
      <c r="BC209" s="143"/>
      <c r="BD209" s="143"/>
      <c r="BE209" s="143"/>
      <c r="BF209" s="143"/>
      <c r="BG209" s="143"/>
      <c r="BJ209" s="143"/>
      <c r="BT209" s="143"/>
      <c r="CD209" s="143"/>
      <c r="CN209" s="143"/>
      <c r="CX209" s="143"/>
      <c r="DH209" s="143"/>
      <c r="DR209" s="143"/>
      <c r="EB209" s="143"/>
      <c r="EL209" s="143"/>
      <c r="EV209" s="143"/>
      <c r="FF209" s="143"/>
      <c r="FP209" s="143"/>
      <c r="FZ209" s="143"/>
      <c r="GJ209" s="143"/>
      <c r="GT209" s="143"/>
      <c r="HD209" s="143"/>
      <c r="HN209" s="143"/>
      <c r="HX209" s="143"/>
      <c r="IH209" s="143"/>
      <c r="IR209" s="143"/>
    </row>
    <row xmlns:x14ac="http://schemas.microsoft.com/office/spreadsheetml/2009/9/ac" r="210" s="3" customFormat="true" x14ac:dyDescent="0.25">
      <c r="A210" s="444"/>
      <c r="B210" s="143"/>
      <c r="L210" s="143"/>
      <c r="V210" s="143"/>
      <c r="AF210" s="143"/>
      <c r="AP210" s="143"/>
      <c r="AZ210" s="143"/>
      <c r="BA210" s="143"/>
      <c r="BB210" s="143"/>
      <c r="BC210" s="143"/>
      <c r="BD210" s="143"/>
      <c r="BE210" s="143"/>
      <c r="BF210" s="143"/>
      <c r="BG210" s="143"/>
      <c r="BJ210" s="143"/>
      <c r="BT210" s="143"/>
      <c r="CD210" s="143"/>
      <c r="CN210" s="143"/>
      <c r="CX210" s="143"/>
      <c r="DH210" s="143"/>
      <c r="DR210" s="143"/>
      <c r="EB210" s="143"/>
      <c r="EL210" s="143"/>
      <c r="EV210" s="143"/>
      <c r="FF210" s="143"/>
      <c r="FP210" s="143"/>
      <c r="FZ210" s="143"/>
      <c r="GJ210" s="143"/>
      <c r="GT210" s="143"/>
      <c r="HD210" s="143"/>
      <c r="HN210" s="143"/>
      <c r="HX210" s="143"/>
      <c r="IH210" s="143"/>
      <c r="IR210" s="143"/>
    </row>
    <row xmlns:x14ac="http://schemas.microsoft.com/office/spreadsheetml/2009/9/ac" r="211" s="3" customFormat="true" x14ac:dyDescent="0.25">
      <c r="A211" s="444"/>
      <c r="B211" s="143"/>
      <c r="L211" s="143"/>
      <c r="V211" s="143"/>
      <c r="AF211" s="143"/>
      <c r="AP211" s="143"/>
      <c r="AZ211" s="143"/>
      <c r="BA211" s="143"/>
      <c r="BB211" s="143"/>
      <c r="BC211" s="143"/>
      <c r="BD211" s="143"/>
      <c r="BE211" s="143"/>
      <c r="BF211" s="143"/>
      <c r="BG211" s="143"/>
      <c r="BJ211" s="143"/>
      <c r="BT211" s="143"/>
      <c r="CD211" s="143"/>
      <c r="CN211" s="143"/>
      <c r="CX211" s="143"/>
      <c r="DH211" s="143"/>
      <c r="DR211" s="143"/>
      <c r="EB211" s="143"/>
      <c r="EL211" s="143"/>
      <c r="EV211" s="143"/>
      <c r="FF211" s="143"/>
      <c r="FP211" s="143"/>
      <c r="FZ211" s="143"/>
      <c r="GJ211" s="143"/>
      <c r="GT211" s="143"/>
      <c r="HD211" s="143"/>
      <c r="HN211" s="143"/>
      <c r="HX211" s="143"/>
      <c r="IH211" s="143"/>
      <c r="IR211" s="143"/>
    </row>
    <row xmlns:x14ac="http://schemas.microsoft.com/office/spreadsheetml/2009/9/ac" r="212" s="3" customFormat="true" x14ac:dyDescent="0.25">
      <c r="A212" s="444"/>
      <c r="B212" s="143"/>
      <c r="L212" s="143"/>
      <c r="V212" s="143"/>
      <c r="AF212" s="143"/>
      <c r="AP212" s="143"/>
      <c r="AZ212" s="143"/>
      <c r="BA212" s="143"/>
      <c r="BB212" s="143"/>
      <c r="BC212" s="143"/>
      <c r="BD212" s="143"/>
      <c r="BE212" s="143"/>
      <c r="BF212" s="143"/>
      <c r="BG212" s="143"/>
      <c r="BJ212" s="143"/>
      <c r="BT212" s="143"/>
      <c r="CD212" s="143"/>
      <c r="CN212" s="143"/>
      <c r="CX212" s="143"/>
      <c r="DH212" s="143"/>
      <c r="DR212" s="143"/>
      <c r="EB212" s="143"/>
      <c r="EL212" s="143"/>
      <c r="EV212" s="143"/>
      <c r="FF212" s="143"/>
      <c r="FP212" s="143"/>
      <c r="FZ212" s="143"/>
      <c r="GJ212" s="143"/>
      <c r="GT212" s="143"/>
      <c r="HD212" s="143"/>
      <c r="HN212" s="143"/>
      <c r="HX212" s="143"/>
      <c r="IH212" s="143"/>
      <c r="IR212" s="143"/>
    </row>
    <row xmlns:x14ac="http://schemas.microsoft.com/office/spreadsheetml/2009/9/ac" r="213" s="3" customFormat="true" x14ac:dyDescent="0.25">
      <c r="A213" s="444"/>
      <c r="B213" s="143"/>
      <c r="L213" s="143"/>
      <c r="V213" s="143"/>
      <c r="AF213" s="143"/>
      <c r="AP213" s="143"/>
      <c r="AZ213" s="143"/>
      <c r="BA213" s="143"/>
      <c r="BB213" s="143"/>
      <c r="BC213" s="143"/>
      <c r="BD213" s="143"/>
      <c r="BE213" s="143"/>
      <c r="BF213" s="143"/>
      <c r="BG213" s="143"/>
      <c r="BJ213" s="143"/>
      <c r="BT213" s="143"/>
      <c r="CD213" s="143"/>
      <c r="CN213" s="143"/>
      <c r="CX213" s="143"/>
      <c r="DH213" s="143"/>
      <c r="DR213" s="143"/>
      <c r="EB213" s="143"/>
      <c r="EL213" s="143"/>
      <c r="EV213" s="143"/>
      <c r="FF213" s="143"/>
      <c r="FP213" s="143"/>
      <c r="FZ213" s="143"/>
      <c r="GJ213" s="143"/>
      <c r="GT213" s="143"/>
      <c r="HD213" s="143"/>
      <c r="HN213" s="143"/>
      <c r="HX213" s="143"/>
      <c r="IH213" s="143"/>
      <c r="IR213" s="143"/>
    </row>
    <row xmlns:x14ac="http://schemas.microsoft.com/office/spreadsheetml/2009/9/ac" r="214" s="3" customFormat="true" x14ac:dyDescent="0.25">
      <c r="A214" s="444"/>
      <c r="B214" s="143"/>
      <c r="L214" s="143"/>
      <c r="V214" s="143"/>
      <c r="AF214" s="143"/>
      <c r="AP214" s="143"/>
      <c r="AZ214" s="143"/>
      <c r="BA214" s="143"/>
      <c r="BB214" s="143"/>
      <c r="BC214" s="143"/>
      <c r="BD214" s="143"/>
      <c r="BE214" s="143"/>
      <c r="BF214" s="143"/>
      <c r="BG214" s="143"/>
      <c r="BJ214" s="143"/>
      <c r="BT214" s="143"/>
      <c r="CD214" s="143"/>
      <c r="CN214" s="143"/>
      <c r="CX214" s="143"/>
      <c r="DH214" s="143"/>
      <c r="DR214" s="143"/>
      <c r="EB214" s="143"/>
      <c r="EL214" s="143"/>
      <c r="EV214" s="143"/>
      <c r="FF214" s="143"/>
      <c r="FP214" s="143"/>
      <c r="FZ214" s="143"/>
      <c r="GJ214" s="143"/>
      <c r="GT214" s="143"/>
      <c r="HD214" s="143"/>
      <c r="HN214" s="143"/>
      <c r="HX214" s="143"/>
      <c r="IH214" s="143"/>
      <c r="IR214" s="143"/>
    </row>
    <row xmlns:x14ac="http://schemas.microsoft.com/office/spreadsheetml/2009/9/ac" r="215" s="3" customFormat="true" x14ac:dyDescent="0.25">
      <c r="A215" s="444"/>
      <c r="B215" s="143"/>
      <c r="L215" s="143"/>
      <c r="V215" s="143"/>
      <c r="AF215" s="143"/>
      <c r="AP215" s="143"/>
      <c r="AZ215" s="143"/>
      <c r="BA215" s="143"/>
      <c r="BB215" s="143"/>
      <c r="BC215" s="143"/>
      <c r="BD215" s="143"/>
      <c r="BE215" s="143"/>
      <c r="BF215" s="143"/>
      <c r="BG215" s="143"/>
      <c r="BJ215" s="143"/>
      <c r="BT215" s="143"/>
      <c r="CD215" s="143"/>
      <c r="CN215" s="143"/>
      <c r="CX215" s="143"/>
      <c r="DH215" s="143"/>
      <c r="DR215" s="143"/>
      <c r="EB215" s="143"/>
      <c r="EL215" s="143"/>
      <c r="EV215" s="143"/>
      <c r="FF215" s="143"/>
      <c r="FP215" s="143"/>
      <c r="FZ215" s="143"/>
      <c r="GJ215" s="143"/>
      <c r="GT215" s="143"/>
      <c r="HD215" s="143"/>
      <c r="HN215" s="143"/>
      <c r="HX215" s="143"/>
      <c r="IH215" s="143"/>
      <c r="IR215" s="143"/>
    </row>
    <row xmlns:x14ac="http://schemas.microsoft.com/office/spreadsheetml/2009/9/ac" r="216" s="3" customFormat="true" x14ac:dyDescent="0.25">
      <c r="A216" s="444"/>
      <c r="B216" s="143"/>
      <c r="L216" s="143"/>
      <c r="V216" s="143"/>
      <c r="AF216" s="143"/>
      <c r="AP216" s="143"/>
      <c r="AZ216" s="143"/>
      <c r="BA216" s="143"/>
      <c r="BB216" s="143"/>
      <c r="BC216" s="143"/>
      <c r="BD216" s="143"/>
      <c r="BE216" s="143"/>
      <c r="BF216" s="143"/>
      <c r="BG216" s="143"/>
      <c r="BJ216" s="143"/>
      <c r="BT216" s="143"/>
      <c r="CD216" s="143"/>
      <c r="CN216" s="143"/>
      <c r="CX216" s="143"/>
      <c r="DH216" s="143"/>
      <c r="DR216" s="143"/>
      <c r="EB216" s="143"/>
      <c r="EL216" s="143"/>
      <c r="EV216" s="143"/>
      <c r="FF216" s="143"/>
      <c r="FP216" s="143"/>
      <c r="FZ216" s="143"/>
      <c r="GJ216" s="143"/>
      <c r="GT216" s="143"/>
      <c r="HD216" s="143"/>
      <c r="HN216" s="143"/>
      <c r="HX216" s="143"/>
      <c r="IH216" s="143"/>
      <c r="IR216" s="143"/>
    </row>
    <row xmlns:x14ac="http://schemas.microsoft.com/office/spreadsheetml/2009/9/ac" r="217" s="3" customFormat="true" x14ac:dyDescent="0.25">
      <c r="A217" s="444"/>
      <c r="B217" s="143"/>
      <c r="L217" s="143"/>
      <c r="V217" s="143"/>
      <c r="AF217" s="143"/>
      <c r="AP217" s="143"/>
      <c r="AZ217" s="143"/>
      <c r="BA217" s="143"/>
      <c r="BB217" s="143"/>
      <c r="BC217" s="143"/>
      <c r="BD217" s="143"/>
      <c r="BE217" s="143"/>
      <c r="BF217" s="143"/>
      <c r="BG217" s="143"/>
      <c r="BJ217" s="143"/>
      <c r="BT217" s="143"/>
      <c r="CD217" s="143"/>
      <c r="CN217" s="143"/>
      <c r="CX217" s="143"/>
      <c r="DH217" s="143"/>
      <c r="DR217" s="143"/>
      <c r="EB217" s="143"/>
      <c r="EL217" s="143"/>
      <c r="EV217" s="143"/>
      <c r="FF217" s="143"/>
      <c r="FP217" s="143"/>
      <c r="FZ217" s="143"/>
      <c r="GJ217" s="143"/>
      <c r="GT217" s="143"/>
      <c r="HD217" s="143"/>
      <c r="HN217" s="143"/>
      <c r="HX217" s="143"/>
      <c r="IH217" s="143"/>
      <c r="IR217" s="143"/>
    </row>
    <row xmlns:x14ac="http://schemas.microsoft.com/office/spreadsheetml/2009/9/ac" r="218" s="3" customFormat="true" x14ac:dyDescent="0.25">
      <c r="A218" s="444"/>
      <c r="B218" s="143"/>
      <c r="L218" s="143"/>
      <c r="V218" s="143"/>
      <c r="AF218" s="143"/>
      <c r="AP218" s="143"/>
      <c r="AZ218" s="143"/>
      <c r="BA218" s="143"/>
      <c r="BB218" s="143"/>
      <c r="BC218" s="143"/>
      <c r="BD218" s="143"/>
      <c r="BE218" s="143"/>
      <c r="BF218" s="143"/>
      <c r="BG218" s="143"/>
      <c r="BJ218" s="143"/>
      <c r="BT218" s="143"/>
      <c r="CD218" s="143"/>
      <c r="CN218" s="143"/>
      <c r="CX218" s="143"/>
      <c r="DH218" s="143"/>
      <c r="DR218" s="143"/>
      <c r="EB218" s="143"/>
      <c r="EL218" s="143"/>
      <c r="EV218" s="143"/>
      <c r="FF218" s="143"/>
      <c r="FP218" s="143"/>
      <c r="FZ218" s="143"/>
      <c r="GJ218" s="143"/>
      <c r="GT218" s="143"/>
      <c r="HD218" s="143"/>
      <c r="HN218" s="143"/>
      <c r="HX218" s="143"/>
      <c r="IH218" s="143"/>
      <c r="IR218" s="143"/>
    </row>
    <row xmlns:x14ac="http://schemas.microsoft.com/office/spreadsheetml/2009/9/ac" r="219" s="3" customFormat="true" x14ac:dyDescent="0.25">
      <c r="A219" s="444"/>
      <c r="B219" s="143"/>
      <c r="L219" s="143"/>
      <c r="V219" s="143"/>
      <c r="AF219" s="143"/>
      <c r="AP219" s="143"/>
      <c r="AZ219" s="143"/>
      <c r="BA219" s="143"/>
      <c r="BB219" s="143"/>
      <c r="BC219" s="143"/>
      <c r="BD219" s="143"/>
      <c r="BE219" s="143"/>
      <c r="BF219" s="143"/>
      <c r="BG219" s="143"/>
      <c r="BJ219" s="143"/>
      <c r="BT219" s="143"/>
      <c r="CD219" s="143"/>
      <c r="CN219" s="143"/>
      <c r="CX219" s="143"/>
      <c r="DH219" s="143"/>
      <c r="DR219" s="143"/>
      <c r="EB219" s="143"/>
      <c r="EL219" s="143"/>
      <c r="EV219" s="143"/>
      <c r="FF219" s="143"/>
      <c r="FP219" s="143"/>
      <c r="FZ219" s="143"/>
      <c r="GJ219" s="143"/>
      <c r="GT219" s="143"/>
      <c r="HD219" s="143"/>
      <c r="HN219" s="143"/>
      <c r="HX219" s="143"/>
      <c r="IH219" s="143"/>
      <c r="IR219" s="143"/>
    </row>
    <row xmlns:x14ac="http://schemas.microsoft.com/office/spreadsheetml/2009/9/ac" r="220" s="3" customFormat="true" x14ac:dyDescent="0.25">
      <c r="A220" s="444"/>
      <c r="B220" s="143"/>
      <c r="L220" s="143"/>
      <c r="V220" s="143"/>
      <c r="AF220" s="143"/>
      <c r="AP220" s="143"/>
      <c r="AZ220" s="143"/>
      <c r="BA220" s="143"/>
      <c r="BB220" s="143"/>
      <c r="BC220" s="143"/>
      <c r="BD220" s="143"/>
      <c r="BE220" s="143"/>
      <c r="BF220" s="143"/>
      <c r="BG220" s="143"/>
      <c r="BJ220" s="143"/>
      <c r="BT220" s="143"/>
      <c r="CD220" s="143"/>
      <c r="CN220" s="143"/>
      <c r="CX220" s="143"/>
      <c r="DH220" s="143"/>
      <c r="DR220" s="143"/>
      <c r="EB220" s="143"/>
      <c r="EL220" s="143"/>
      <c r="EV220" s="143"/>
      <c r="FF220" s="143"/>
      <c r="FP220" s="143"/>
      <c r="FZ220" s="143"/>
      <c r="GJ220" s="143"/>
      <c r="GT220" s="143"/>
      <c r="HD220" s="143"/>
      <c r="HN220" s="143"/>
      <c r="HX220" s="143"/>
      <c r="IH220" s="143"/>
      <c r="IR220" s="143"/>
    </row>
    <row xmlns:x14ac="http://schemas.microsoft.com/office/spreadsheetml/2009/9/ac" r="221" s="3" customFormat="true" x14ac:dyDescent="0.25">
      <c r="A221" s="444"/>
      <c r="B221" s="143"/>
      <c r="L221" s="143"/>
      <c r="V221" s="143"/>
      <c r="AF221" s="143"/>
      <c r="AP221" s="143"/>
      <c r="AZ221" s="143"/>
      <c r="BA221" s="143"/>
      <c r="BB221" s="143"/>
      <c r="BC221" s="143"/>
      <c r="BD221" s="143"/>
      <c r="BE221" s="143"/>
      <c r="BF221" s="143"/>
      <c r="BG221" s="143"/>
      <c r="BJ221" s="143"/>
      <c r="BT221" s="143"/>
      <c r="CD221" s="143"/>
      <c r="CN221" s="143"/>
      <c r="CX221" s="143"/>
      <c r="DH221" s="143"/>
      <c r="DR221" s="143"/>
      <c r="EB221" s="143"/>
      <c r="EL221" s="143"/>
      <c r="EV221" s="143"/>
      <c r="FF221" s="143"/>
      <c r="FP221" s="143"/>
      <c r="FZ221" s="143"/>
      <c r="GJ221" s="143"/>
      <c r="GT221" s="143"/>
      <c r="HD221" s="143"/>
      <c r="HN221" s="143"/>
      <c r="HX221" s="143"/>
      <c r="IH221" s="143"/>
      <c r="IR221" s="143"/>
    </row>
    <row xmlns:x14ac="http://schemas.microsoft.com/office/spreadsheetml/2009/9/ac" r="222" s="3" customFormat="true" x14ac:dyDescent="0.25">
      <c r="A222" s="444"/>
      <c r="B222" s="143"/>
      <c r="L222" s="143"/>
      <c r="V222" s="143"/>
      <c r="AF222" s="143"/>
      <c r="AP222" s="143"/>
      <c r="AZ222" s="143"/>
      <c r="BA222" s="143"/>
      <c r="BB222" s="143"/>
      <c r="BC222" s="143"/>
      <c r="BD222" s="143"/>
      <c r="BE222" s="143"/>
      <c r="BF222" s="143"/>
      <c r="BG222" s="143"/>
      <c r="BJ222" s="143"/>
      <c r="BT222" s="143"/>
      <c r="CD222" s="143"/>
      <c r="CN222" s="143"/>
      <c r="CX222" s="143"/>
      <c r="DH222" s="143"/>
      <c r="DR222" s="143"/>
      <c r="EB222" s="143"/>
      <c r="EL222" s="143"/>
      <c r="EV222" s="143"/>
      <c r="FF222" s="143"/>
      <c r="FP222" s="143"/>
      <c r="FZ222" s="143"/>
      <c r="GJ222" s="143"/>
      <c r="GT222" s="143"/>
      <c r="HD222" s="143"/>
      <c r="HN222" s="143"/>
      <c r="HX222" s="143"/>
      <c r="IH222" s="143"/>
      <c r="IR222" s="143"/>
    </row>
    <row xmlns:x14ac="http://schemas.microsoft.com/office/spreadsheetml/2009/9/ac" r="223" s="3" customFormat="true" x14ac:dyDescent="0.25">
      <c r="A223" s="444"/>
      <c r="B223" s="143"/>
      <c r="L223" s="143"/>
      <c r="V223" s="143"/>
      <c r="AF223" s="143"/>
      <c r="AP223" s="143"/>
      <c r="AZ223" s="143"/>
      <c r="BA223" s="143"/>
      <c r="BB223" s="143"/>
      <c r="BC223" s="143"/>
      <c r="BD223" s="143"/>
      <c r="BE223" s="143"/>
      <c r="BF223" s="143"/>
      <c r="BG223" s="143"/>
      <c r="BJ223" s="143"/>
      <c r="BT223" s="143"/>
      <c r="CD223" s="143"/>
      <c r="CN223" s="143"/>
      <c r="CX223" s="143"/>
      <c r="DH223" s="143"/>
      <c r="DR223" s="143"/>
      <c r="EB223" s="143"/>
      <c r="EL223" s="143"/>
      <c r="EV223" s="143"/>
      <c r="FF223" s="143"/>
      <c r="FP223" s="143"/>
      <c r="FZ223" s="143"/>
      <c r="GJ223" s="143"/>
      <c r="GT223" s="143"/>
      <c r="HD223" s="143"/>
      <c r="HN223" s="143"/>
      <c r="HX223" s="143"/>
      <c r="IH223" s="143"/>
      <c r="IR223" s="143"/>
    </row>
    <row xmlns:x14ac="http://schemas.microsoft.com/office/spreadsheetml/2009/9/ac" r="224" s="3" customFormat="true" x14ac:dyDescent="0.25">
      <c r="A224" s="444"/>
      <c r="B224" s="143"/>
      <c r="L224" s="143"/>
      <c r="V224" s="143"/>
      <c r="AF224" s="143"/>
      <c r="AP224" s="143"/>
      <c r="AZ224" s="143"/>
      <c r="BA224" s="143"/>
      <c r="BB224" s="143"/>
      <c r="BC224" s="143"/>
      <c r="BD224" s="143"/>
      <c r="BE224" s="143"/>
      <c r="BF224" s="143"/>
      <c r="BG224" s="143"/>
      <c r="BJ224" s="143"/>
      <c r="BT224" s="143"/>
      <c r="CD224" s="143"/>
      <c r="CN224" s="143"/>
      <c r="CX224" s="143"/>
      <c r="DH224" s="143"/>
      <c r="DR224" s="143"/>
      <c r="EB224" s="143"/>
      <c r="EL224" s="143"/>
      <c r="EV224" s="143"/>
      <c r="FF224" s="143"/>
      <c r="FP224" s="143"/>
      <c r="FZ224" s="143"/>
      <c r="GJ224" s="143"/>
      <c r="GT224" s="143"/>
      <c r="HD224" s="143"/>
      <c r="HN224" s="143"/>
      <c r="HX224" s="143"/>
      <c r="IH224" s="143"/>
      <c r="IR224" s="143"/>
    </row>
    <row xmlns:x14ac="http://schemas.microsoft.com/office/spreadsheetml/2009/9/ac" r="225" s="3" customFormat="true" x14ac:dyDescent="0.25">
      <c r="A225" s="444"/>
      <c r="B225" s="143"/>
      <c r="L225" s="143"/>
      <c r="V225" s="143"/>
      <c r="AF225" s="143"/>
      <c r="AP225" s="143"/>
      <c r="AZ225" s="143"/>
      <c r="BA225" s="143"/>
      <c r="BB225" s="143"/>
      <c r="BC225" s="143"/>
      <c r="BD225" s="143"/>
      <c r="BE225" s="143"/>
      <c r="BF225" s="143"/>
      <c r="BG225" s="143"/>
      <c r="BJ225" s="143"/>
      <c r="BT225" s="143"/>
      <c r="CD225" s="143"/>
      <c r="CN225" s="143"/>
      <c r="CX225" s="143"/>
      <c r="DH225" s="143"/>
      <c r="DR225" s="143"/>
      <c r="EB225" s="143"/>
      <c r="EL225" s="143"/>
      <c r="EV225" s="143"/>
      <c r="FF225" s="143"/>
      <c r="FP225" s="143"/>
      <c r="FZ225" s="143"/>
      <c r="GJ225" s="143"/>
      <c r="GT225" s="143"/>
      <c r="HD225" s="143"/>
      <c r="HN225" s="143"/>
      <c r="HX225" s="143"/>
      <c r="IH225" s="143"/>
      <c r="IR225" s="143"/>
    </row>
    <row xmlns:x14ac="http://schemas.microsoft.com/office/spreadsheetml/2009/9/ac" r="226" s="3" customFormat="true" x14ac:dyDescent="0.25">
      <c r="A226" s="444"/>
      <c r="B226" s="143"/>
      <c r="L226" s="143"/>
      <c r="V226" s="143"/>
      <c r="AF226" s="143"/>
      <c r="AP226" s="143"/>
      <c r="AZ226" s="143"/>
      <c r="BA226" s="143"/>
      <c r="BB226" s="143"/>
      <c r="BC226" s="143"/>
      <c r="BD226" s="143"/>
      <c r="BE226" s="143"/>
      <c r="BF226" s="143"/>
      <c r="BG226" s="143"/>
      <c r="BJ226" s="143"/>
      <c r="BT226" s="143"/>
      <c r="CD226" s="143"/>
      <c r="CN226" s="143"/>
      <c r="CX226" s="143"/>
      <c r="DH226" s="143"/>
      <c r="DR226" s="143"/>
      <c r="EB226" s="143"/>
      <c r="EL226" s="143"/>
      <c r="EV226" s="143"/>
      <c r="FF226" s="143"/>
      <c r="FP226" s="143"/>
      <c r="FZ226" s="143"/>
      <c r="GJ226" s="143"/>
      <c r="GT226" s="143"/>
      <c r="HD226" s="143"/>
      <c r="HN226" s="143"/>
      <c r="HX226" s="143"/>
      <c r="IH226" s="143"/>
      <c r="IR226" s="143"/>
    </row>
    <row xmlns:x14ac="http://schemas.microsoft.com/office/spreadsheetml/2009/9/ac" r="227" s="3" customFormat="true" x14ac:dyDescent="0.25">
      <c r="A227" s="444"/>
      <c r="B227" s="143"/>
      <c r="L227" s="143"/>
      <c r="V227" s="143"/>
      <c r="AF227" s="143"/>
      <c r="AP227" s="143"/>
      <c r="AZ227" s="143"/>
      <c r="BA227" s="143"/>
      <c r="BB227" s="143"/>
      <c r="BC227" s="143"/>
      <c r="BD227" s="143"/>
      <c r="BE227" s="143"/>
      <c r="BF227" s="143"/>
      <c r="BG227" s="143"/>
      <c r="BJ227" s="143"/>
      <c r="BT227" s="143"/>
      <c r="CD227" s="143"/>
      <c r="CN227" s="143"/>
      <c r="CX227" s="143"/>
      <c r="DH227" s="143"/>
      <c r="DR227" s="143"/>
      <c r="EB227" s="143"/>
      <c r="EL227" s="143"/>
      <c r="EV227" s="143"/>
      <c r="FF227" s="143"/>
      <c r="FP227" s="143"/>
      <c r="FZ227" s="143"/>
      <c r="GJ227" s="143"/>
      <c r="GT227" s="143"/>
      <c r="HD227" s="143"/>
      <c r="HN227" s="143"/>
      <c r="HX227" s="143"/>
      <c r="IH227" s="143"/>
      <c r="IR227" s="143"/>
    </row>
    <row xmlns:x14ac="http://schemas.microsoft.com/office/spreadsheetml/2009/9/ac" r="228" s="3" customFormat="true" x14ac:dyDescent="0.25">
      <c r="A228" s="444"/>
      <c r="B228" s="143"/>
      <c r="L228" s="143"/>
      <c r="V228" s="143"/>
      <c r="AF228" s="143"/>
      <c r="AP228" s="143"/>
      <c r="AZ228" s="143"/>
      <c r="BA228" s="143"/>
      <c r="BB228" s="143"/>
      <c r="BC228" s="143"/>
      <c r="BD228" s="143"/>
      <c r="BE228" s="143"/>
      <c r="BF228" s="143"/>
      <c r="BG228" s="143"/>
      <c r="BJ228" s="143"/>
      <c r="BT228" s="143"/>
      <c r="CD228" s="143"/>
      <c r="CN228" s="143"/>
      <c r="CX228" s="143"/>
      <c r="DH228" s="143"/>
      <c r="DR228" s="143"/>
      <c r="EB228" s="143"/>
      <c r="EL228" s="143"/>
      <c r="EV228" s="143"/>
      <c r="FF228" s="143"/>
      <c r="FP228" s="143"/>
      <c r="FZ228" s="143"/>
      <c r="GJ228" s="143"/>
      <c r="GT228" s="143"/>
      <c r="HD228" s="143"/>
      <c r="HN228" s="143"/>
      <c r="HX228" s="143"/>
      <c r="IH228" s="143"/>
      <c r="IR228" s="143"/>
    </row>
    <row xmlns:x14ac="http://schemas.microsoft.com/office/spreadsheetml/2009/9/ac" r="229" s="3" customFormat="true" x14ac:dyDescent="0.25">
      <c r="A229" s="444"/>
      <c r="B229" s="143"/>
      <c r="L229" s="143"/>
      <c r="V229" s="143"/>
      <c r="AF229" s="143"/>
      <c r="AP229" s="143"/>
      <c r="AZ229" s="143"/>
      <c r="BA229" s="143"/>
      <c r="BB229" s="143"/>
      <c r="BC229" s="143"/>
      <c r="BD229" s="143"/>
      <c r="BE229" s="143"/>
      <c r="BF229" s="143"/>
      <c r="BG229" s="143"/>
      <c r="BJ229" s="143"/>
      <c r="BT229" s="143"/>
      <c r="CD229" s="143"/>
      <c r="CN229" s="143"/>
      <c r="CX229" s="143"/>
      <c r="DH229" s="143"/>
      <c r="DR229" s="143"/>
      <c r="EB229" s="143"/>
      <c r="EL229" s="143"/>
      <c r="EV229" s="143"/>
      <c r="FF229" s="143"/>
      <c r="FP229" s="143"/>
      <c r="FZ229" s="143"/>
      <c r="GJ229" s="143"/>
      <c r="GT229" s="143"/>
      <c r="HD229" s="143"/>
      <c r="HN229" s="143"/>
      <c r="HX229" s="143"/>
      <c r="IH229" s="143"/>
      <c r="IR229" s="143"/>
    </row>
    <row xmlns:x14ac="http://schemas.microsoft.com/office/spreadsheetml/2009/9/ac" r="230" s="3" customFormat="true" x14ac:dyDescent="0.25">
      <c r="A230" s="444"/>
      <c r="B230" s="143"/>
      <c r="L230" s="143"/>
      <c r="V230" s="143"/>
      <c r="AF230" s="143"/>
      <c r="AP230" s="143"/>
      <c r="AZ230" s="143"/>
      <c r="BA230" s="143"/>
      <c r="BB230" s="143"/>
      <c r="BC230" s="143"/>
      <c r="BD230" s="143"/>
      <c r="BE230" s="143"/>
      <c r="BF230" s="143"/>
      <c r="BG230" s="143"/>
      <c r="BJ230" s="143"/>
      <c r="BT230" s="143"/>
      <c r="CD230" s="143"/>
      <c r="CN230" s="143"/>
      <c r="CX230" s="143"/>
      <c r="DH230" s="143"/>
      <c r="DR230" s="143"/>
      <c r="EB230" s="143"/>
      <c r="EL230" s="143"/>
      <c r="EV230" s="143"/>
      <c r="FF230" s="143"/>
      <c r="FP230" s="143"/>
      <c r="FZ230" s="143"/>
      <c r="GJ230" s="143"/>
      <c r="GT230" s="143"/>
      <c r="HD230" s="143"/>
      <c r="HN230" s="143"/>
      <c r="HX230" s="143"/>
      <c r="IH230" s="143"/>
      <c r="IR230" s="143"/>
    </row>
    <row xmlns:x14ac="http://schemas.microsoft.com/office/spreadsheetml/2009/9/ac" r="231" s="3" customFormat="true" x14ac:dyDescent="0.25">
      <c r="A231" s="444"/>
      <c r="B231" s="143"/>
      <c r="L231" s="143"/>
      <c r="V231" s="143"/>
      <c r="AF231" s="143"/>
      <c r="AP231" s="143"/>
      <c r="AZ231" s="143"/>
      <c r="BA231" s="143"/>
      <c r="BB231" s="143"/>
      <c r="BC231" s="143"/>
      <c r="BD231" s="143"/>
      <c r="BE231" s="143"/>
      <c r="BF231" s="143"/>
      <c r="BG231" s="143"/>
      <c r="BJ231" s="143"/>
      <c r="BT231" s="143"/>
      <c r="CD231" s="143"/>
      <c r="CN231" s="143"/>
      <c r="CX231" s="143"/>
      <c r="DH231" s="143"/>
      <c r="DR231" s="143"/>
      <c r="EB231" s="143"/>
      <c r="EL231" s="143"/>
      <c r="EV231" s="143"/>
      <c r="FF231" s="143"/>
      <c r="FP231" s="143"/>
      <c r="FZ231" s="143"/>
      <c r="GJ231" s="143"/>
      <c r="GT231" s="143"/>
      <c r="HD231" s="143"/>
      <c r="HN231" s="143"/>
      <c r="HX231" s="143"/>
      <c r="IH231" s="143"/>
      <c r="IR231" s="143"/>
    </row>
    <row xmlns:x14ac="http://schemas.microsoft.com/office/spreadsheetml/2009/9/ac" r="232" s="3" customFormat="true" x14ac:dyDescent="0.25">
      <c r="A232" s="444"/>
      <c r="B232" s="143"/>
      <c r="L232" s="143"/>
      <c r="V232" s="143"/>
      <c r="AF232" s="143"/>
      <c r="AP232" s="143"/>
      <c r="AZ232" s="143"/>
      <c r="BA232" s="143"/>
      <c r="BB232" s="143"/>
      <c r="BC232" s="143"/>
      <c r="BD232" s="143"/>
      <c r="BE232" s="143"/>
      <c r="BF232" s="143"/>
      <c r="BG232" s="143"/>
      <c r="BJ232" s="143"/>
      <c r="BT232" s="143"/>
      <c r="CD232" s="143"/>
      <c r="CN232" s="143"/>
      <c r="CX232" s="143"/>
      <c r="DH232" s="143"/>
      <c r="DR232" s="143"/>
      <c r="EB232" s="143"/>
      <c r="EL232" s="143"/>
      <c r="EV232" s="143"/>
      <c r="FF232" s="143"/>
      <c r="FP232" s="143"/>
      <c r="FZ232" s="143"/>
      <c r="GJ232" s="143"/>
      <c r="GT232" s="143"/>
      <c r="HD232" s="143"/>
      <c r="HN232" s="143"/>
      <c r="HX232" s="143"/>
      <c r="IH232" s="143"/>
      <c r="IR232" s="143"/>
    </row>
    <row xmlns:x14ac="http://schemas.microsoft.com/office/spreadsheetml/2009/9/ac" r="233" s="3" customFormat="true" x14ac:dyDescent="0.25">
      <c r="A233" s="444"/>
      <c r="B233" s="143"/>
      <c r="L233" s="143"/>
      <c r="V233" s="143"/>
      <c r="AF233" s="143"/>
      <c r="AP233" s="143"/>
      <c r="AZ233" s="143"/>
      <c r="BA233" s="143"/>
      <c r="BB233" s="143"/>
      <c r="BC233" s="143"/>
      <c r="BD233" s="143"/>
      <c r="BE233" s="143"/>
      <c r="BF233" s="143"/>
      <c r="BG233" s="143"/>
      <c r="BJ233" s="143"/>
      <c r="BT233" s="143"/>
      <c r="CD233" s="143"/>
      <c r="CN233" s="143"/>
      <c r="CX233" s="143"/>
      <c r="DH233" s="143"/>
      <c r="DR233" s="143"/>
      <c r="EB233" s="143"/>
      <c r="EL233" s="143"/>
      <c r="EV233" s="143"/>
      <c r="FF233" s="143"/>
      <c r="FP233" s="143"/>
      <c r="FZ233" s="143"/>
      <c r="GJ233" s="143"/>
      <c r="GT233" s="143"/>
      <c r="HD233" s="143"/>
      <c r="HN233" s="143"/>
      <c r="HX233" s="143"/>
      <c r="IH233" s="143"/>
      <c r="IR233" s="143"/>
    </row>
    <row xmlns:x14ac="http://schemas.microsoft.com/office/spreadsheetml/2009/9/ac" r="234" s="3" customFormat="true" x14ac:dyDescent="0.25">
      <c r="A234" s="444"/>
      <c r="B234" s="143"/>
      <c r="L234" s="143"/>
      <c r="V234" s="143"/>
      <c r="AF234" s="143"/>
      <c r="AP234" s="143"/>
      <c r="AZ234" s="143"/>
      <c r="BA234" s="143"/>
      <c r="BB234" s="143"/>
      <c r="BC234" s="143"/>
      <c r="BD234" s="143"/>
      <c r="BE234" s="143"/>
      <c r="BF234" s="143"/>
      <c r="BG234" s="143"/>
      <c r="BJ234" s="143"/>
      <c r="BT234" s="143"/>
      <c r="CD234" s="143"/>
      <c r="CN234" s="143"/>
      <c r="CX234" s="143"/>
      <c r="DH234" s="143"/>
      <c r="DR234" s="143"/>
      <c r="EB234" s="143"/>
      <c r="EL234" s="143"/>
      <c r="EV234" s="143"/>
      <c r="FF234" s="143"/>
      <c r="FP234" s="143"/>
      <c r="FZ234" s="143"/>
      <c r="GJ234" s="143"/>
      <c r="GT234" s="143"/>
      <c r="HD234" s="143"/>
      <c r="HN234" s="143"/>
      <c r="HX234" s="143"/>
      <c r="IH234" s="143"/>
      <c r="IR234" s="143"/>
    </row>
    <row xmlns:x14ac="http://schemas.microsoft.com/office/spreadsheetml/2009/9/ac" r="235" s="3" customFormat="true" x14ac:dyDescent="0.25">
      <c r="A235" s="444"/>
      <c r="B235" s="143"/>
      <c r="L235" s="143"/>
      <c r="V235" s="143"/>
      <c r="AF235" s="143"/>
      <c r="AP235" s="143"/>
      <c r="AZ235" s="143"/>
      <c r="BA235" s="143"/>
      <c r="BB235" s="143"/>
      <c r="BC235" s="143"/>
      <c r="BD235" s="143"/>
      <c r="BE235" s="143"/>
      <c r="BF235" s="143"/>
      <c r="BG235" s="143"/>
      <c r="BJ235" s="143"/>
      <c r="BT235" s="143"/>
      <c r="CD235" s="143"/>
      <c r="CN235" s="143"/>
      <c r="CX235" s="143"/>
      <c r="DH235" s="143"/>
      <c r="DR235" s="143"/>
      <c r="EB235" s="143"/>
      <c r="EL235" s="143"/>
      <c r="EV235" s="143"/>
      <c r="FF235" s="143"/>
      <c r="FP235" s="143"/>
      <c r="FZ235" s="143"/>
      <c r="GJ235" s="143"/>
      <c r="GT235" s="143"/>
      <c r="HD235" s="143"/>
      <c r="HN235" s="143"/>
      <c r="HX235" s="143"/>
      <c r="IH235" s="143"/>
      <c r="IR235" s="143"/>
    </row>
    <row xmlns:x14ac="http://schemas.microsoft.com/office/spreadsheetml/2009/9/ac" r="236" s="3" customFormat="true" x14ac:dyDescent="0.25">
      <c r="A236" s="444"/>
      <c r="B236" s="143"/>
      <c r="L236" s="143"/>
      <c r="V236" s="143"/>
      <c r="AF236" s="143"/>
      <c r="AP236" s="143"/>
      <c r="AZ236" s="143"/>
      <c r="BA236" s="143"/>
      <c r="BB236" s="143"/>
      <c r="BC236" s="143"/>
      <c r="BD236" s="143"/>
      <c r="BE236" s="143"/>
      <c r="BF236" s="143"/>
      <c r="BG236" s="143"/>
      <c r="BJ236" s="143"/>
      <c r="BT236" s="143"/>
      <c r="CD236" s="143"/>
      <c r="CN236" s="143"/>
      <c r="CX236" s="143"/>
      <c r="DH236" s="143"/>
      <c r="DR236" s="143"/>
      <c r="EB236" s="143"/>
      <c r="EL236" s="143"/>
      <c r="EV236" s="143"/>
      <c r="FF236" s="143"/>
      <c r="FP236" s="143"/>
      <c r="FZ236" s="143"/>
      <c r="GJ236" s="143"/>
      <c r="GT236" s="143"/>
      <c r="HD236" s="143"/>
      <c r="HN236" s="143"/>
      <c r="HX236" s="143"/>
      <c r="IH236" s="143"/>
      <c r="IR236" s="143"/>
    </row>
    <row xmlns:x14ac="http://schemas.microsoft.com/office/spreadsheetml/2009/9/ac" r="237" s="3" customFormat="true" x14ac:dyDescent="0.25">
      <c r="A237" s="444"/>
      <c r="B237" s="143"/>
      <c r="L237" s="143"/>
      <c r="V237" s="143"/>
      <c r="AF237" s="143"/>
      <c r="AP237" s="143"/>
      <c r="AZ237" s="143"/>
      <c r="BA237" s="143"/>
      <c r="BB237" s="143"/>
      <c r="BC237" s="143"/>
      <c r="BD237" s="143"/>
      <c r="BE237" s="143"/>
      <c r="BF237" s="143"/>
      <c r="BG237" s="143"/>
      <c r="BJ237" s="143"/>
      <c r="BT237" s="143"/>
      <c r="CD237" s="143"/>
      <c r="CN237" s="143"/>
      <c r="CX237" s="143"/>
      <c r="DH237" s="143"/>
      <c r="DR237" s="143"/>
      <c r="EB237" s="143"/>
      <c r="EL237" s="143"/>
      <c r="EV237" s="143"/>
      <c r="FF237" s="143"/>
      <c r="FP237" s="143"/>
      <c r="FZ237" s="143"/>
      <c r="GJ237" s="143"/>
      <c r="GT237" s="143"/>
      <c r="HD237" s="143"/>
      <c r="HN237" s="143"/>
      <c r="HX237" s="143"/>
      <c r="IH237" s="143"/>
      <c r="IR237" s="143"/>
    </row>
    <row xmlns:x14ac="http://schemas.microsoft.com/office/spreadsheetml/2009/9/ac" r="238" s="3" customFormat="true" x14ac:dyDescent="0.25">
      <c r="A238" s="444"/>
      <c r="B238" s="143"/>
      <c r="L238" s="143"/>
      <c r="V238" s="143"/>
      <c r="AF238" s="143"/>
      <c r="AP238" s="143"/>
      <c r="AZ238" s="143"/>
      <c r="BA238" s="143"/>
      <c r="BB238" s="143"/>
      <c r="BC238" s="143"/>
      <c r="BD238" s="143"/>
      <c r="BE238" s="143"/>
      <c r="BF238" s="143"/>
      <c r="BG238" s="143"/>
      <c r="BJ238" s="143"/>
      <c r="BT238" s="143"/>
      <c r="CD238" s="143"/>
      <c r="CN238" s="143"/>
      <c r="CX238" s="143"/>
      <c r="DH238" s="143"/>
      <c r="DR238" s="143"/>
      <c r="EB238" s="143"/>
      <c r="EL238" s="143"/>
      <c r="EV238" s="143"/>
      <c r="FF238" s="143"/>
      <c r="FP238" s="143"/>
      <c r="FZ238" s="143"/>
      <c r="GJ238" s="143"/>
      <c r="GT238" s="143"/>
      <c r="HD238" s="143"/>
      <c r="HN238" s="143"/>
      <c r="HX238" s="143"/>
      <c r="IH238" s="143"/>
      <c r="IR238" s="143"/>
    </row>
    <row xmlns:x14ac="http://schemas.microsoft.com/office/spreadsheetml/2009/9/ac" r="239" s="3" customFormat="true" x14ac:dyDescent="0.25">
      <c r="A239" s="444"/>
      <c r="B239" s="143"/>
      <c r="L239" s="143"/>
      <c r="V239" s="143"/>
      <c r="AF239" s="143"/>
      <c r="AP239" s="143"/>
      <c r="AZ239" s="143"/>
      <c r="BA239" s="143"/>
      <c r="BB239" s="143"/>
      <c r="BC239" s="143"/>
      <c r="BD239" s="143"/>
      <c r="BE239" s="143"/>
      <c r="BF239" s="143"/>
      <c r="BG239" s="143"/>
      <c r="BJ239" s="143"/>
      <c r="BT239" s="143"/>
      <c r="CD239" s="143"/>
      <c r="CN239" s="143"/>
      <c r="CX239" s="143"/>
      <c r="DH239" s="143"/>
      <c r="DR239" s="143"/>
      <c r="EB239" s="143"/>
      <c r="EL239" s="143"/>
      <c r="EV239" s="143"/>
      <c r="FF239" s="143"/>
      <c r="FP239" s="143"/>
      <c r="FZ239" s="143"/>
      <c r="GJ239" s="143"/>
      <c r="GT239" s="143"/>
      <c r="HD239" s="143"/>
      <c r="HN239" s="143"/>
      <c r="HX239" s="143"/>
      <c r="IH239" s="143"/>
      <c r="IR239" s="143"/>
    </row>
    <row xmlns:x14ac="http://schemas.microsoft.com/office/spreadsheetml/2009/9/ac" r="240" s="3" customFormat="true" x14ac:dyDescent="0.25">
      <c r="A240" s="444"/>
      <c r="B240" s="143"/>
      <c r="L240" s="143"/>
      <c r="V240" s="143"/>
      <c r="AF240" s="143"/>
      <c r="AP240" s="143"/>
      <c r="AZ240" s="143"/>
      <c r="BA240" s="143"/>
      <c r="BB240" s="143"/>
      <c r="BC240" s="143"/>
      <c r="BD240" s="143"/>
      <c r="BE240" s="143"/>
      <c r="BF240" s="143"/>
      <c r="BG240" s="143"/>
      <c r="BJ240" s="143"/>
      <c r="BT240" s="143"/>
      <c r="CD240" s="143"/>
      <c r="CN240" s="143"/>
      <c r="CX240" s="143"/>
      <c r="DH240" s="143"/>
      <c r="DR240" s="143"/>
      <c r="EB240" s="143"/>
      <c r="EL240" s="143"/>
      <c r="EV240" s="143"/>
      <c r="FF240" s="143"/>
      <c r="FP240" s="143"/>
      <c r="FZ240" s="143"/>
      <c r="GJ240" s="143"/>
      <c r="GT240" s="143"/>
      <c r="HD240" s="143"/>
      <c r="HN240" s="143"/>
      <c r="HX240" s="143"/>
      <c r="IH240" s="143"/>
      <c r="IR240" s="143"/>
    </row>
    <row xmlns:x14ac="http://schemas.microsoft.com/office/spreadsheetml/2009/9/ac" r="241" s="3" customFormat="true" x14ac:dyDescent="0.25">
      <c r="A241" s="444"/>
      <c r="B241" s="143"/>
      <c r="L241" s="143"/>
      <c r="V241" s="143"/>
      <c r="AF241" s="143"/>
      <c r="AP241" s="143"/>
      <c r="AZ241" s="143"/>
      <c r="BA241" s="143"/>
      <c r="BB241" s="143"/>
      <c r="BC241" s="143"/>
      <c r="BD241" s="143"/>
      <c r="BE241" s="143"/>
      <c r="BF241" s="143"/>
      <c r="BG241" s="143"/>
      <c r="BJ241" s="143"/>
      <c r="BT241" s="143"/>
      <c r="CD241" s="143"/>
      <c r="CN241" s="143"/>
      <c r="CX241" s="143"/>
      <c r="DH241" s="143"/>
      <c r="DR241" s="143"/>
      <c r="EB241" s="143"/>
      <c r="EL241" s="143"/>
      <c r="EV241" s="143"/>
      <c r="FF241" s="143"/>
      <c r="FP241" s="143"/>
      <c r="FZ241" s="143"/>
      <c r="GJ241" s="143"/>
      <c r="GT241" s="143"/>
      <c r="HD241" s="143"/>
      <c r="HN241" s="143"/>
      <c r="HX241" s="143"/>
      <c r="IH241" s="143"/>
      <c r="IR241" s="143"/>
    </row>
    <row xmlns:x14ac="http://schemas.microsoft.com/office/spreadsheetml/2009/9/ac" r="242" s="3" customFormat="true" x14ac:dyDescent="0.25">
      <c r="A242" s="444"/>
      <c r="B242" s="143"/>
      <c r="L242" s="143"/>
      <c r="V242" s="143"/>
      <c r="AF242" s="143"/>
      <c r="AP242" s="143"/>
      <c r="AZ242" s="143"/>
      <c r="BA242" s="143"/>
      <c r="BB242" s="143"/>
      <c r="BC242" s="143"/>
      <c r="BD242" s="143"/>
      <c r="BE242" s="143"/>
      <c r="BF242" s="143"/>
      <c r="BG242" s="143"/>
      <c r="BJ242" s="143"/>
      <c r="BT242" s="143"/>
      <c r="CD242" s="143"/>
      <c r="CN242" s="143"/>
      <c r="CX242" s="143"/>
      <c r="DH242" s="143"/>
      <c r="DR242" s="143"/>
      <c r="EB242" s="143"/>
      <c r="EL242" s="143"/>
      <c r="EV242" s="143"/>
      <c r="FF242" s="143"/>
      <c r="FP242" s="143"/>
      <c r="FZ242" s="143"/>
      <c r="GJ242" s="143"/>
      <c r="GT242" s="143"/>
      <c r="HD242" s="143"/>
      <c r="HN242" s="143"/>
      <c r="HX242" s="143"/>
      <c r="IH242" s="143"/>
      <c r="IR242" s="143"/>
    </row>
    <row xmlns:x14ac="http://schemas.microsoft.com/office/spreadsheetml/2009/9/ac" r="243" s="3" customFormat="true" x14ac:dyDescent="0.25">
      <c r="A243" s="444"/>
      <c r="B243" s="143"/>
      <c r="L243" s="143"/>
      <c r="V243" s="143"/>
      <c r="AF243" s="143"/>
      <c r="AP243" s="143"/>
      <c r="AZ243" s="143"/>
      <c r="BA243" s="143"/>
      <c r="BB243" s="143"/>
      <c r="BC243" s="143"/>
      <c r="BD243" s="143"/>
      <c r="BE243" s="143"/>
      <c r="BF243" s="143"/>
      <c r="BG243" s="143"/>
      <c r="BJ243" s="143"/>
      <c r="BT243" s="143"/>
      <c r="CD243" s="143"/>
      <c r="CN243" s="143"/>
      <c r="CX243" s="143"/>
      <c r="DH243" s="143"/>
      <c r="DR243" s="143"/>
      <c r="EB243" s="143"/>
      <c r="EL243" s="143"/>
      <c r="EV243" s="143"/>
      <c r="FF243" s="143"/>
      <c r="FP243" s="143"/>
      <c r="FZ243" s="143"/>
      <c r="GJ243" s="143"/>
      <c r="GT243" s="143"/>
      <c r="HD243" s="143"/>
      <c r="HN243" s="143"/>
      <c r="HX243" s="143"/>
      <c r="IH243" s="143"/>
      <c r="IR243" s="143"/>
    </row>
    <row xmlns:x14ac="http://schemas.microsoft.com/office/spreadsheetml/2009/9/ac" r="244" s="3" customFormat="true" x14ac:dyDescent="0.25">
      <c r="A244" s="444"/>
      <c r="B244" s="143"/>
      <c r="L244" s="143"/>
      <c r="V244" s="143"/>
      <c r="AF244" s="143"/>
      <c r="AP244" s="143"/>
      <c r="AZ244" s="143"/>
      <c r="BA244" s="143"/>
      <c r="BB244" s="143"/>
      <c r="BC244" s="143"/>
      <c r="BD244" s="143"/>
      <c r="BE244" s="143"/>
      <c r="BF244" s="143"/>
      <c r="BG244" s="143"/>
      <c r="BJ244" s="143"/>
      <c r="BT244" s="143"/>
      <c r="CD244" s="143"/>
      <c r="CN244" s="143"/>
      <c r="CX244" s="143"/>
      <c r="DH244" s="143"/>
      <c r="DR244" s="143"/>
      <c r="EB244" s="143"/>
      <c r="EL244" s="143"/>
      <c r="EV244" s="143"/>
      <c r="FF244" s="143"/>
      <c r="FP244" s="143"/>
      <c r="FZ244" s="143"/>
      <c r="GJ244" s="143"/>
      <c r="GT244" s="143"/>
      <c r="HD244" s="143"/>
      <c r="HN244" s="143"/>
      <c r="HX244" s="143"/>
      <c r="IH244" s="143"/>
      <c r="IR244" s="143"/>
    </row>
    <row xmlns:x14ac="http://schemas.microsoft.com/office/spreadsheetml/2009/9/ac" r="245" s="3" customFormat="true" x14ac:dyDescent="0.25">
      <c r="A245" s="444"/>
      <c r="B245" s="143"/>
      <c r="L245" s="143"/>
      <c r="V245" s="143"/>
      <c r="AF245" s="143"/>
      <c r="AP245" s="143"/>
      <c r="AZ245" s="143"/>
      <c r="BA245" s="143"/>
      <c r="BB245" s="143"/>
      <c r="BC245" s="143"/>
      <c r="BD245" s="143"/>
      <c r="BE245" s="143"/>
      <c r="BF245" s="143"/>
      <c r="BG245" s="143"/>
      <c r="BJ245" s="143"/>
      <c r="BT245" s="143"/>
      <c r="CD245" s="143"/>
      <c r="CN245" s="143"/>
      <c r="CX245" s="143"/>
      <c r="DH245" s="143"/>
      <c r="DR245" s="143"/>
      <c r="EB245" s="143"/>
      <c r="EL245" s="143"/>
      <c r="EV245" s="143"/>
      <c r="FF245" s="143"/>
      <c r="FP245" s="143"/>
      <c r="FZ245" s="143"/>
      <c r="GJ245" s="143"/>
      <c r="GT245" s="143"/>
      <c r="HD245" s="143"/>
      <c r="HN245" s="143"/>
      <c r="HX245" s="143"/>
      <c r="IH245" s="143"/>
      <c r="IR245" s="143"/>
    </row>
    <row xmlns:x14ac="http://schemas.microsoft.com/office/spreadsheetml/2009/9/ac" r="246" s="3" customFormat="true" x14ac:dyDescent="0.25">
      <c r="A246" s="444"/>
      <c r="B246" s="143"/>
      <c r="L246" s="143"/>
      <c r="V246" s="143"/>
      <c r="AF246" s="143"/>
      <c r="AP246" s="143"/>
      <c r="AZ246" s="143"/>
      <c r="BA246" s="143"/>
      <c r="BB246" s="143"/>
      <c r="BC246" s="143"/>
      <c r="BD246" s="143"/>
      <c r="BE246" s="143"/>
      <c r="BF246" s="143"/>
      <c r="BG246" s="143"/>
      <c r="BJ246" s="143"/>
      <c r="BT246" s="143"/>
      <c r="CD246" s="143"/>
      <c r="CN246" s="143"/>
      <c r="CX246" s="143"/>
      <c r="DH246" s="143"/>
      <c r="DR246" s="143"/>
      <c r="EB246" s="143"/>
      <c r="EL246" s="143"/>
      <c r="EV246" s="143"/>
      <c r="FF246" s="143"/>
      <c r="FP246" s="143"/>
      <c r="FZ246" s="143"/>
      <c r="GJ246" s="143"/>
      <c r="GT246" s="143"/>
      <c r="HD246" s="143"/>
      <c r="HN246" s="143"/>
      <c r="HX246" s="143"/>
      <c r="IH246" s="143"/>
      <c r="IR246" s="143"/>
    </row>
    <row xmlns:x14ac="http://schemas.microsoft.com/office/spreadsheetml/2009/9/ac" r="247" s="3" customFormat="true" x14ac:dyDescent="0.25">
      <c r="A247" s="444"/>
      <c r="B247" s="143"/>
      <c r="L247" s="143"/>
      <c r="V247" s="143"/>
      <c r="AF247" s="143"/>
      <c r="AP247" s="143"/>
      <c r="AZ247" s="143"/>
      <c r="BA247" s="143"/>
      <c r="BB247" s="143"/>
      <c r="BC247" s="143"/>
      <c r="BD247" s="143"/>
      <c r="BE247" s="143"/>
      <c r="BF247" s="143"/>
      <c r="BG247" s="143"/>
      <c r="BJ247" s="143"/>
      <c r="BT247" s="143"/>
      <c r="CD247" s="143"/>
      <c r="CN247" s="143"/>
      <c r="CX247" s="143"/>
      <c r="DH247" s="143"/>
      <c r="DR247" s="143"/>
      <c r="EB247" s="143"/>
      <c r="EL247" s="143"/>
      <c r="EV247" s="143"/>
      <c r="FF247" s="143"/>
      <c r="FP247" s="143"/>
      <c r="FZ247" s="143"/>
      <c r="GJ247" s="143"/>
      <c r="GT247" s="143"/>
      <c r="HD247" s="143"/>
      <c r="HN247" s="143"/>
      <c r="HX247" s="143"/>
      <c r="IH247" s="143"/>
      <c r="IR247" s="143"/>
    </row>
    <row xmlns:x14ac="http://schemas.microsoft.com/office/spreadsheetml/2009/9/ac" r="248" s="3" customFormat="true" x14ac:dyDescent="0.25">
      <c r="A248" s="444"/>
      <c r="B248" s="143"/>
      <c r="L248" s="143"/>
      <c r="V248" s="143"/>
      <c r="AF248" s="143"/>
      <c r="AP248" s="143"/>
      <c r="AZ248" s="143"/>
      <c r="BA248" s="143"/>
      <c r="BB248" s="143"/>
      <c r="BC248" s="143"/>
      <c r="BD248" s="143"/>
      <c r="BE248" s="143"/>
      <c r="BF248" s="143"/>
      <c r="BG248" s="143"/>
      <c r="BJ248" s="143"/>
      <c r="BT248" s="143"/>
      <c r="CD248" s="143"/>
      <c r="CN248" s="143"/>
      <c r="CX248" s="143"/>
      <c r="DH248" s="143"/>
      <c r="DR248" s="143"/>
      <c r="EB248" s="143"/>
      <c r="EL248" s="143"/>
      <c r="EV248" s="143"/>
      <c r="FF248" s="143"/>
      <c r="FP248" s="143"/>
      <c r="FZ248" s="143"/>
      <c r="GJ248" s="143"/>
      <c r="GT248" s="143"/>
      <c r="HD248" s="143"/>
      <c r="HN248" s="143"/>
      <c r="HX248" s="143"/>
      <c r="IH248" s="143"/>
      <c r="IR248" s="143"/>
    </row>
    <row xmlns:x14ac="http://schemas.microsoft.com/office/spreadsheetml/2009/9/ac" r="249" s="3" customFormat="true" x14ac:dyDescent="0.25">
      <c r="A249" s="444"/>
      <c r="B249" s="143"/>
      <c r="L249" s="143"/>
      <c r="V249" s="143"/>
      <c r="AF249" s="143"/>
      <c r="AP249" s="143"/>
      <c r="AZ249" s="143"/>
      <c r="BA249" s="143"/>
      <c r="BB249" s="143"/>
      <c r="BC249" s="143"/>
      <c r="BD249" s="143"/>
      <c r="BE249" s="143"/>
      <c r="BF249" s="143"/>
      <c r="BG249" s="143"/>
      <c r="BJ249" s="143"/>
      <c r="BT249" s="143"/>
      <c r="CD249" s="143"/>
      <c r="CN249" s="143"/>
      <c r="CX249" s="143"/>
      <c r="DH249" s="143"/>
      <c r="DR249" s="143"/>
      <c r="EB249" s="143"/>
      <c r="EL249" s="143"/>
      <c r="EV249" s="143"/>
      <c r="FF249" s="143"/>
      <c r="FP249" s="143"/>
      <c r="FZ249" s="143"/>
      <c r="GJ249" s="143"/>
      <c r="GT249" s="143"/>
      <c r="HD249" s="143"/>
      <c r="HN249" s="143"/>
      <c r="HX249" s="143"/>
      <c r="IH249" s="143"/>
      <c r="IR249" s="143"/>
    </row>
    <row xmlns:x14ac="http://schemas.microsoft.com/office/spreadsheetml/2009/9/ac" r="250" s="3" customFormat="true" x14ac:dyDescent="0.25">
      <c r="A250" s="444"/>
      <c r="B250" s="143"/>
      <c r="L250" s="143"/>
      <c r="V250" s="143"/>
      <c r="AF250" s="143"/>
      <c r="AP250" s="143"/>
      <c r="AZ250" s="143"/>
      <c r="BA250" s="143"/>
      <c r="BB250" s="143"/>
      <c r="BC250" s="143"/>
      <c r="BD250" s="143"/>
      <c r="BE250" s="143"/>
      <c r="BF250" s="143"/>
      <c r="BG250" s="143"/>
      <c r="BJ250" s="143"/>
      <c r="BT250" s="143"/>
      <c r="CD250" s="143"/>
      <c r="CN250" s="143"/>
      <c r="CX250" s="143"/>
      <c r="DH250" s="143"/>
      <c r="DR250" s="143"/>
      <c r="EB250" s="143"/>
      <c r="EL250" s="143"/>
      <c r="EV250" s="143"/>
      <c r="FF250" s="143"/>
      <c r="FP250" s="143"/>
      <c r="FZ250" s="143"/>
      <c r="GJ250" s="143"/>
      <c r="GT250" s="143"/>
      <c r="HD250" s="143"/>
      <c r="HN250" s="143"/>
      <c r="HX250" s="143"/>
      <c r="IH250" s="143"/>
      <c r="IR250" s="143"/>
    </row>
    <row xmlns:x14ac="http://schemas.microsoft.com/office/spreadsheetml/2009/9/ac" r="251" s="3" customFormat="true" x14ac:dyDescent="0.25">
      <c r="A251" s="444"/>
      <c r="B251" s="143"/>
      <c r="L251" s="143"/>
      <c r="V251" s="143"/>
      <c r="AF251" s="143"/>
      <c r="AP251" s="143"/>
      <c r="AZ251" s="143"/>
      <c r="BA251" s="143"/>
      <c r="BB251" s="143"/>
      <c r="BC251" s="143"/>
      <c r="BD251" s="143"/>
      <c r="BE251" s="143"/>
      <c r="BF251" s="143"/>
      <c r="BG251" s="143"/>
      <c r="BJ251" s="143"/>
      <c r="BT251" s="143"/>
      <c r="CD251" s="143"/>
      <c r="CN251" s="143"/>
      <c r="CX251" s="143"/>
      <c r="DH251" s="143"/>
      <c r="DR251" s="143"/>
      <c r="EB251" s="143"/>
      <c r="EL251" s="143"/>
      <c r="EV251" s="143"/>
      <c r="FF251" s="143"/>
      <c r="FP251" s="143"/>
      <c r="FZ251" s="143"/>
      <c r="GJ251" s="143"/>
      <c r="GT251" s="143"/>
      <c r="HD251" s="143"/>
      <c r="HN251" s="143"/>
      <c r="HX251" s="143"/>
      <c r="IH251" s="143"/>
      <c r="IR251" s="143"/>
    </row>
    <row xmlns:x14ac="http://schemas.microsoft.com/office/spreadsheetml/2009/9/ac" r="252" s="3" customFormat="true" x14ac:dyDescent="0.25">
      <c r="A252" s="444"/>
      <c r="B252" s="143"/>
      <c r="L252" s="143"/>
      <c r="V252" s="143"/>
      <c r="AF252" s="143"/>
      <c r="AP252" s="143"/>
      <c r="AZ252" s="143"/>
      <c r="BA252" s="143"/>
      <c r="BB252" s="143"/>
      <c r="BC252" s="143"/>
      <c r="BD252" s="143"/>
      <c r="BE252" s="143"/>
      <c r="BF252" s="143"/>
      <c r="BG252" s="143"/>
      <c r="BJ252" s="143"/>
      <c r="BT252" s="143"/>
      <c r="CD252" s="143"/>
      <c r="CN252" s="143"/>
      <c r="CX252" s="143"/>
      <c r="DH252" s="143"/>
      <c r="DR252" s="143"/>
      <c r="EB252" s="143"/>
      <c r="EL252" s="143"/>
      <c r="EV252" s="143"/>
      <c r="FF252" s="143"/>
      <c r="FP252" s="143"/>
      <c r="FZ252" s="143"/>
      <c r="GJ252" s="143"/>
      <c r="GT252" s="143"/>
      <c r="HD252" s="143"/>
      <c r="HN252" s="143"/>
      <c r="HX252" s="143"/>
      <c r="IH252" s="143"/>
      <c r="IR252" s="143"/>
    </row>
    <row xmlns:x14ac="http://schemas.microsoft.com/office/spreadsheetml/2009/9/ac" r="253" s="3" customFormat="true" x14ac:dyDescent="0.25">
      <c r="A253" s="444"/>
      <c r="B253" s="143"/>
      <c r="L253" s="143"/>
      <c r="V253" s="143"/>
      <c r="AF253" s="143"/>
      <c r="AP253" s="143"/>
      <c r="AZ253" s="143"/>
      <c r="BA253" s="143"/>
      <c r="BB253" s="143"/>
      <c r="BC253" s="143"/>
      <c r="BD253" s="143"/>
      <c r="BE253" s="143"/>
      <c r="BF253" s="143"/>
      <c r="BG253" s="143"/>
      <c r="BJ253" s="143"/>
      <c r="BT253" s="143"/>
      <c r="CD253" s="143"/>
      <c r="CN253" s="143"/>
      <c r="CX253" s="143"/>
      <c r="DH253" s="143"/>
      <c r="DR253" s="143"/>
      <c r="EB253" s="143"/>
      <c r="EL253" s="143"/>
      <c r="EV253" s="143"/>
      <c r="FF253" s="143"/>
      <c r="FP253" s="143"/>
      <c r="FZ253" s="143"/>
      <c r="GJ253" s="143"/>
      <c r="GT253" s="143"/>
      <c r="HD253" s="143"/>
      <c r="HN253" s="143"/>
      <c r="HX253" s="143"/>
      <c r="IH253" s="143"/>
      <c r="IR253" s="143"/>
    </row>
    <row xmlns:x14ac="http://schemas.microsoft.com/office/spreadsheetml/2009/9/ac" r="254" s="3" customFormat="true" x14ac:dyDescent="0.25">
      <c r="A254" s="444"/>
      <c r="B254" s="143"/>
      <c r="L254" s="143"/>
      <c r="V254" s="143"/>
      <c r="AF254" s="143"/>
      <c r="AP254" s="143"/>
      <c r="AZ254" s="143"/>
      <c r="BA254" s="143"/>
      <c r="BB254" s="143"/>
      <c r="BC254" s="143"/>
      <c r="BD254" s="143"/>
      <c r="BE254" s="143"/>
      <c r="BF254" s="143"/>
      <c r="BG254" s="143"/>
      <c r="BJ254" s="143"/>
      <c r="BT254" s="143"/>
      <c r="CD254" s="143"/>
      <c r="CN254" s="143"/>
      <c r="CX254" s="143"/>
      <c r="DH254" s="143"/>
      <c r="DR254" s="143"/>
      <c r="EB254" s="143"/>
      <c r="EL254" s="143"/>
      <c r="EV254" s="143"/>
      <c r="FF254" s="143"/>
      <c r="FP254" s="143"/>
      <c r="FZ254" s="143"/>
      <c r="GJ254" s="143"/>
      <c r="GT254" s="143"/>
      <c r="HD254" s="143"/>
      <c r="HN254" s="143"/>
      <c r="HX254" s="143"/>
      <c r="IH254" s="143"/>
      <c r="IR254" s="143"/>
    </row>
    <row xmlns:x14ac="http://schemas.microsoft.com/office/spreadsheetml/2009/9/ac" r="255" s="3" customFormat="true" x14ac:dyDescent="0.25">
      <c r="A255" s="444"/>
      <c r="B255" s="143"/>
      <c r="L255" s="143"/>
      <c r="V255" s="143"/>
      <c r="AF255" s="143"/>
      <c r="AP255" s="143"/>
      <c r="AZ255" s="143"/>
      <c r="BA255" s="143"/>
      <c r="BB255" s="143"/>
      <c r="BC255" s="143"/>
      <c r="BD255" s="143"/>
      <c r="BE255" s="143"/>
      <c r="BF255" s="143"/>
      <c r="BG255" s="143"/>
      <c r="BJ255" s="143"/>
      <c r="BT255" s="143"/>
      <c r="CD255" s="143"/>
      <c r="CN255" s="143"/>
      <c r="CX255" s="143"/>
      <c r="DH255" s="143"/>
      <c r="DR255" s="143"/>
      <c r="EB255" s="143"/>
      <c r="EL255" s="143"/>
      <c r="EV255" s="143"/>
      <c r="FF255" s="143"/>
      <c r="FP255" s="143"/>
      <c r="FZ255" s="143"/>
      <c r="GJ255" s="143"/>
      <c r="GT255" s="143"/>
      <c r="HD255" s="143"/>
      <c r="HN255" s="143"/>
      <c r="HX255" s="143"/>
      <c r="IH255" s="143"/>
      <c r="IR255" s="143"/>
    </row>
    <row xmlns:x14ac="http://schemas.microsoft.com/office/spreadsheetml/2009/9/ac" r="256" s="3" customFormat="true" x14ac:dyDescent="0.25">
      <c r="A256" s="444"/>
      <c r="B256" s="143"/>
      <c r="L256" s="143"/>
      <c r="V256" s="143"/>
      <c r="AF256" s="143"/>
      <c r="AP256" s="143"/>
      <c r="AZ256" s="143"/>
      <c r="BA256" s="143"/>
      <c r="BB256" s="143"/>
      <c r="BC256" s="143"/>
      <c r="BD256" s="143"/>
      <c r="BE256" s="143"/>
      <c r="BF256" s="143"/>
      <c r="BG256" s="143"/>
      <c r="BJ256" s="143"/>
      <c r="BT256" s="143"/>
      <c r="CD256" s="143"/>
      <c r="CN256" s="143"/>
      <c r="CX256" s="143"/>
      <c r="DH256" s="143"/>
      <c r="DR256" s="143"/>
      <c r="EB256" s="143"/>
      <c r="EL256" s="143"/>
      <c r="EV256" s="143"/>
      <c r="FF256" s="143"/>
      <c r="FP256" s="143"/>
      <c r="FZ256" s="143"/>
      <c r="GJ256" s="143"/>
      <c r="GT256" s="143"/>
      <c r="HD256" s="143"/>
      <c r="HN256" s="143"/>
      <c r="HX256" s="143"/>
      <c r="IH256" s="143"/>
      <c r="IR256" s="143"/>
    </row>
    <row xmlns:x14ac="http://schemas.microsoft.com/office/spreadsheetml/2009/9/ac" r="257" s="3" customFormat="true" x14ac:dyDescent="0.25">
      <c r="A257" s="444"/>
      <c r="B257" s="143"/>
      <c r="L257" s="143"/>
      <c r="V257" s="143"/>
      <c r="AF257" s="143"/>
      <c r="AP257" s="143"/>
      <c r="AZ257" s="143"/>
      <c r="BA257" s="143"/>
      <c r="BB257" s="143"/>
      <c r="BC257" s="143"/>
      <c r="BD257" s="143"/>
      <c r="BE257" s="143"/>
      <c r="BF257" s="143"/>
      <c r="BG257" s="143"/>
      <c r="BJ257" s="143"/>
      <c r="BT257" s="143"/>
      <c r="CD257" s="143"/>
      <c r="CN257" s="143"/>
      <c r="CX257" s="143"/>
      <c r="DH257" s="143"/>
      <c r="DR257" s="143"/>
      <c r="EB257" s="143"/>
      <c r="EL257" s="143"/>
      <c r="EV257" s="143"/>
      <c r="FF257" s="143"/>
      <c r="FP257" s="143"/>
      <c r="FZ257" s="143"/>
      <c r="GJ257" s="143"/>
      <c r="GT257" s="143"/>
      <c r="HD257" s="143"/>
      <c r="HN257" s="143"/>
      <c r="HX257" s="143"/>
      <c r="IH257" s="143"/>
      <c r="IR257" s="143"/>
    </row>
    <row xmlns:x14ac="http://schemas.microsoft.com/office/spreadsheetml/2009/9/ac" r="258" s="3" customFormat="true" x14ac:dyDescent="0.25">
      <c r="A258" s="444"/>
      <c r="B258" s="143"/>
      <c r="L258" s="143"/>
      <c r="V258" s="143"/>
      <c r="AF258" s="143"/>
      <c r="AP258" s="143"/>
      <c r="AZ258" s="143"/>
      <c r="BA258" s="143"/>
      <c r="BB258" s="143"/>
      <c r="BC258" s="143"/>
      <c r="BD258" s="143"/>
      <c r="BE258" s="143"/>
      <c r="BF258" s="143"/>
      <c r="BG258" s="143"/>
      <c r="BJ258" s="143"/>
      <c r="BT258" s="143"/>
      <c r="CD258" s="143"/>
      <c r="CN258" s="143"/>
      <c r="CX258" s="143"/>
      <c r="DH258" s="143"/>
      <c r="DR258" s="143"/>
      <c r="EB258" s="143"/>
      <c r="EL258" s="143"/>
      <c r="EV258" s="143"/>
      <c r="FF258" s="143"/>
      <c r="FP258" s="143"/>
      <c r="FZ258" s="143"/>
      <c r="GJ258" s="143"/>
      <c r="GT258" s="143"/>
      <c r="HD258" s="143"/>
      <c r="HN258" s="143"/>
      <c r="HX258" s="143"/>
      <c r="IH258" s="143"/>
      <c r="IR258" s="143"/>
    </row>
    <row xmlns:x14ac="http://schemas.microsoft.com/office/spreadsheetml/2009/9/ac" r="259" s="3" customFormat="true" x14ac:dyDescent="0.25">
      <c r="A259" s="444"/>
      <c r="B259" s="143"/>
      <c r="L259" s="143"/>
      <c r="V259" s="143"/>
      <c r="AF259" s="143"/>
      <c r="AP259" s="143"/>
      <c r="AZ259" s="143"/>
      <c r="BA259" s="143"/>
      <c r="BB259" s="143"/>
      <c r="BC259" s="143"/>
      <c r="BD259" s="143"/>
      <c r="BE259" s="143"/>
      <c r="BF259" s="143"/>
      <c r="BG259" s="143"/>
      <c r="BJ259" s="143"/>
      <c r="BT259" s="143"/>
      <c r="CD259" s="143"/>
      <c r="CN259" s="143"/>
      <c r="CX259" s="143"/>
      <c r="DH259" s="143"/>
      <c r="DR259" s="143"/>
      <c r="EB259" s="143"/>
      <c r="EL259" s="143"/>
      <c r="EV259" s="143"/>
      <c r="FF259" s="143"/>
      <c r="FP259" s="143"/>
      <c r="FZ259" s="143"/>
      <c r="GJ259" s="143"/>
      <c r="GT259" s="143"/>
      <c r="HD259" s="143"/>
      <c r="HN259" s="143"/>
      <c r="HX259" s="143"/>
      <c r="IH259" s="143"/>
      <c r="IR259" s="143"/>
    </row>
    <row xmlns:x14ac="http://schemas.microsoft.com/office/spreadsheetml/2009/9/ac" r="260" s="3" customFormat="true" x14ac:dyDescent="0.25">
      <c r="A260" s="444"/>
      <c r="B260" s="143"/>
      <c r="L260" s="143"/>
      <c r="V260" s="143"/>
      <c r="AF260" s="143"/>
      <c r="AP260" s="143"/>
      <c r="AZ260" s="143"/>
      <c r="BA260" s="143"/>
      <c r="BB260" s="143"/>
      <c r="BC260" s="143"/>
      <c r="BD260" s="143"/>
      <c r="BE260" s="143"/>
      <c r="BF260" s="143"/>
      <c r="BG260" s="143"/>
      <c r="BJ260" s="143"/>
      <c r="BT260" s="143"/>
      <c r="CD260" s="143"/>
      <c r="CN260" s="143"/>
      <c r="CX260" s="143"/>
      <c r="DH260" s="143"/>
      <c r="DR260" s="143"/>
      <c r="EB260" s="143"/>
      <c r="EL260" s="143"/>
      <c r="EV260" s="143"/>
      <c r="FF260" s="143"/>
      <c r="FP260" s="143"/>
      <c r="FZ260" s="143"/>
      <c r="GJ260" s="143"/>
      <c r="GT260" s="143"/>
      <c r="HD260" s="143"/>
      <c r="HN260" s="143"/>
      <c r="HX260" s="143"/>
      <c r="IH260" s="143"/>
      <c r="IR260" s="143"/>
    </row>
    <row xmlns:x14ac="http://schemas.microsoft.com/office/spreadsheetml/2009/9/ac" r="261" s="3" customFormat="true" x14ac:dyDescent="0.25">
      <c r="A261" s="444"/>
      <c r="B261" s="143"/>
      <c r="L261" s="143"/>
      <c r="V261" s="143"/>
      <c r="AF261" s="143"/>
      <c r="AP261" s="143"/>
      <c r="AZ261" s="143"/>
      <c r="BA261" s="143"/>
      <c r="BB261" s="143"/>
      <c r="BC261" s="143"/>
      <c r="BD261" s="143"/>
      <c r="BE261" s="143"/>
      <c r="BF261" s="143"/>
      <c r="BG261" s="143"/>
      <c r="BJ261" s="143"/>
      <c r="BT261" s="143"/>
      <c r="CD261" s="143"/>
      <c r="CN261" s="143"/>
      <c r="CX261" s="143"/>
      <c r="DH261" s="143"/>
      <c r="DR261" s="143"/>
      <c r="EB261" s="143"/>
      <c r="EL261" s="143"/>
      <c r="EV261" s="143"/>
      <c r="FF261" s="143"/>
      <c r="FP261" s="143"/>
      <c r="FZ261" s="143"/>
      <c r="GJ261" s="143"/>
      <c r="GT261" s="143"/>
      <c r="HD261" s="143"/>
      <c r="HN261" s="143"/>
      <c r="HX261" s="143"/>
      <c r="IH261" s="143"/>
      <c r="IR261" s="143"/>
    </row>
    <row xmlns:x14ac="http://schemas.microsoft.com/office/spreadsheetml/2009/9/ac" r="262" s="3" customFormat="true" x14ac:dyDescent="0.25">
      <c r="A262" s="444"/>
      <c r="B262" s="143"/>
      <c r="L262" s="143"/>
      <c r="V262" s="143"/>
      <c r="AF262" s="143"/>
      <c r="AP262" s="143"/>
      <c r="AZ262" s="143"/>
      <c r="BA262" s="143"/>
      <c r="BB262" s="143"/>
      <c r="BC262" s="143"/>
      <c r="BD262" s="143"/>
      <c r="BE262" s="143"/>
      <c r="BF262" s="143"/>
      <c r="BG262" s="143"/>
      <c r="BJ262" s="143"/>
      <c r="BT262" s="143"/>
      <c r="CD262" s="143"/>
      <c r="CN262" s="143"/>
      <c r="CX262" s="143"/>
      <c r="DH262" s="143"/>
      <c r="DR262" s="143"/>
      <c r="EB262" s="143"/>
      <c r="EL262" s="143"/>
      <c r="EV262" s="143"/>
      <c r="FF262" s="143"/>
      <c r="FP262" s="143"/>
      <c r="FZ262" s="143"/>
      <c r="GJ262" s="143"/>
      <c r="GT262" s="143"/>
      <c r="HD262" s="143"/>
      <c r="HN262" s="143"/>
      <c r="HX262" s="143"/>
      <c r="IH262" s="143"/>
      <c r="IR262" s="143"/>
    </row>
    <row xmlns:x14ac="http://schemas.microsoft.com/office/spreadsheetml/2009/9/ac" r="263" s="3" customFormat="true" x14ac:dyDescent="0.25">
      <c r="A263" s="444"/>
      <c r="B263" s="143"/>
      <c r="L263" s="143"/>
      <c r="V263" s="143"/>
      <c r="AF263" s="143"/>
      <c r="AP263" s="143"/>
      <c r="AZ263" s="143"/>
      <c r="BA263" s="143"/>
      <c r="BB263" s="143"/>
      <c r="BC263" s="143"/>
      <c r="BD263" s="143"/>
      <c r="BE263" s="143"/>
      <c r="BF263" s="143"/>
      <c r="BG263" s="143"/>
      <c r="BJ263" s="143"/>
      <c r="BT263" s="143"/>
      <c r="CD263" s="143"/>
      <c r="CN263" s="143"/>
      <c r="CX263" s="143"/>
      <c r="DH263" s="143"/>
      <c r="DR263" s="143"/>
      <c r="EB263" s="143"/>
      <c r="EL263" s="143"/>
      <c r="EV263" s="143"/>
      <c r="FF263" s="143"/>
      <c r="FP263" s="143"/>
      <c r="FZ263" s="143"/>
      <c r="GJ263" s="143"/>
      <c r="GT263" s="143"/>
      <c r="HD263" s="143"/>
      <c r="HN263" s="143"/>
      <c r="HX263" s="143"/>
      <c r="IH263" s="143"/>
      <c r="IR263" s="143"/>
    </row>
    <row xmlns:x14ac="http://schemas.microsoft.com/office/spreadsheetml/2009/9/ac" r="264" s="3" customFormat="true" x14ac:dyDescent="0.25">
      <c r="A264" s="444"/>
      <c r="B264" s="143"/>
      <c r="L264" s="143"/>
      <c r="V264" s="143"/>
      <c r="AF264" s="143"/>
      <c r="AP264" s="143"/>
      <c r="AZ264" s="143"/>
      <c r="BA264" s="143"/>
      <c r="BB264" s="143"/>
      <c r="BC264" s="143"/>
      <c r="BD264" s="143"/>
      <c r="BE264" s="143"/>
      <c r="BF264" s="143"/>
      <c r="BG264" s="143"/>
      <c r="BJ264" s="143"/>
      <c r="BT264" s="143"/>
      <c r="CD264" s="143"/>
      <c r="CN264" s="143"/>
      <c r="CX264" s="143"/>
      <c r="DH264" s="143"/>
      <c r="DR264" s="143"/>
      <c r="EB264" s="143"/>
      <c r="EL264" s="143"/>
      <c r="EV264" s="143"/>
      <c r="FF264" s="143"/>
      <c r="FP264" s="143"/>
      <c r="FZ264" s="143"/>
      <c r="GJ264" s="143"/>
      <c r="GT264" s="143"/>
      <c r="HD264" s="143"/>
      <c r="HN264" s="143"/>
      <c r="HX264" s="143"/>
      <c r="IH264" s="143"/>
      <c r="IR264" s="143"/>
    </row>
    <row xmlns:x14ac="http://schemas.microsoft.com/office/spreadsheetml/2009/9/ac" r="265" s="3" customFormat="true" x14ac:dyDescent="0.25">
      <c r="A265" s="444"/>
      <c r="B265" s="143"/>
      <c r="L265" s="143"/>
      <c r="V265" s="143"/>
      <c r="AF265" s="143"/>
      <c r="AP265" s="143"/>
      <c r="AZ265" s="143"/>
      <c r="BA265" s="143"/>
      <c r="BB265" s="143"/>
      <c r="BC265" s="143"/>
      <c r="BD265" s="143"/>
      <c r="BE265" s="143"/>
      <c r="BF265" s="143"/>
      <c r="BG265" s="143"/>
      <c r="BJ265" s="143"/>
      <c r="BT265" s="143"/>
      <c r="CD265" s="143"/>
      <c r="CN265" s="143"/>
      <c r="CX265" s="143"/>
      <c r="DH265" s="143"/>
      <c r="DR265" s="143"/>
      <c r="EB265" s="143"/>
      <c r="EL265" s="143"/>
      <c r="EV265" s="143"/>
      <c r="FF265" s="143"/>
      <c r="FP265" s="143"/>
      <c r="FZ265" s="143"/>
      <c r="GJ265" s="143"/>
      <c r="GT265" s="143"/>
      <c r="HD265" s="143"/>
      <c r="HN265" s="143"/>
      <c r="HX265" s="143"/>
      <c r="IH265" s="143"/>
      <c r="IR265" s="143"/>
    </row>
    <row xmlns:x14ac="http://schemas.microsoft.com/office/spreadsheetml/2009/9/ac" r="266" s="3" customFormat="true" x14ac:dyDescent="0.25">
      <c r="A266" s="444"/>
      <c r="B266" s="143"/>
      <c r="L266" s="143"/>
      <c r="V266" s="143"/>
      <c r="AF266" s="143"/>
      <c r="AP266" s="143"/>
      <c r="AZ266" s="143"/>
      <c r="BA266" s="143"/>
      <c r="BB266" s="143"/>
      <c r="BC266" s="143"/>
      <c r="BD266" s="143"/>
      <c r="BE266" s="143"/>
      <c r="BF266" s="143"/>
      <c r="BG266" s="143"/>
      <c r="BJ266" s="143"/>
      <c r="BT266" s="143"/>
      <c r="CD266" s="143"/>
      <c r="CN266" s="143"/>
      <c r="CX266" s="143"/>
      <c r="DH266" s="143"/>
      <c r="DR266" s="143"/>
      <c r="EB266" s="143"/>
      <c r="EL266" s="143"/>
      <c r="EV266" s="143"/>
      <c r="FF266" s="143"/>
      <c r="FP266" s="143"/>
      <c r="FZ266" s="143"/>
      <c r="GJ266" s="143"/>
      <c r="GT266" s="143"/>
      <c r="HD266" s="143"/>
      <c r="HN266" s="143"/>
      <c r="HX266" s="143"/>
      <c r="IH266" s="143"/>
      <c r="IR266" s="143"/>
    </row>
    <row xmlns:x14ac="http://schemas.microsoft.com/office/spreadsheetml/2009/9/ac" r="267" s="3" customFormat="true" x14ac:dyDescent="0.25">
      <c r="A267" s="444"/>
      <c r="B267" s="143"/>
      <c r="L267" s="143"/>
      <c r="V267" s="143"/>
      <c r="AF267" s="143"/>
      <c r="AP267" s="143"/>
      <c r="AZ267" s="143"/>
      <c r="BA267" s="143"/>
      <c r="BB267" s="143"/>
      <c r="BC267" s="143"/>
      <c r="BD267" s="143"/>
      <c r="BE267" s="143"/>
      <c r="BF267" s="143"/>
      <c r="BG267" s="143"/>
      <c r="BJ267" s="143"/>
      <c r="BT267" s="143"/>
      <c r="CD267" s="143"/>
      <c r="CN267" s="143"/>
      <c r="CX267" s="143"/>
      <c r="DH267" s="143"/>
      <c r="DR267" s="143"/>
      <c r="EB267" s="143"/>
      <c r="EL267" s="143"/>
      <c r="EV267" s="143"/>
      <c r="FF267" s="143"/>
      <c r="FP267" s="143"/>
      <c r="FZ267" s="143"/>
      <c r="GJ267" s="143"/>
      <c r="GT267" s="143"/>
      <c r="HD267" s="143"/>
      <c r="HN267" s="143"/>
      <c r="HX267" s="143"/>
      <c r="IH267" s="143"/>
      <c r="IR267" s="143"/>
    </row>
    <row xmlns:x14ac="http://schemas.microsoft.com/office/spreadsheetml/2009/9/ac" r="268" s="3" customFormat="true" x14ac:dyDescent="0.25">
      <c r="A268" s="444"/>
      <c r="B268" s="143"/>
      <c r="L268" s="143"/>
      <c r="V268" s="143"/>
      <c r="AF268" s="143"/>
      <c r="AP268" s="143"/>
      <c r="AZ268" s="143"/>
      <c r="BA268" s="143"/>
      <c r="BB268" s="143"/>
      <c r="BC268" s="143"/>
      <c r="BD268" s="143"/>
      <c r="BE268" s="143"/>
      <c r="BF268" s="143"/>
      <c r="BG268" s="143"/>
      <c r="BJ268" s="143"/>
      <c r="BT268" s="143"/>
      <c r="CD268" s="143"/>
      <c r="CN268" s="143"/>
      <c r="CX268" s="143"/>
      <c r="DH268" s="143"/>
      <c r="DR268" s="143"/>
      <c r="EB268" s="143"/>
      <c r="EL268" s="143"/>
      <c r="EV268" s="143"/>
      <c r="FF268" s="143"/>
      <c r="FP268" s="143"/>
      <c r="FZ268" s="143"/>
      <c r="GJ268" s="143"/>
      <c r="GT268" s="143"/>
      <c r="HD268" s="143"/>
      <c r="HN268" s="143"/>
      <c r="HX268" s="143"/>
      <c r="IH268" s="143"/>
      <c r="IR268" s="143"/>
    </row>
    <row xmlns:x14ac="http://schemas.microsoft.com/office/spreadsheetml/2009/9/ac" r="269" s="3" customFormat="true" x14ac:dyDescent="0.25">
      <c r="A269" s="444"/>
      <c r="B269" s="143"/>
      <c r="L269" s="143"/>
      <c r="V269" s="143"/>
      <c r="AF269" s="143"/>
      <c r="AP269" s="143"/>
      <c r="AZ269" s="143"/>
      <c r="BA269" s="143"/>
      <c r="BB269" s="143"/>
      <c r="BC269" s="143"/>
      <c r="BD269" s="143"/>
      <c r="BE269" s="143"/>
      <c r="BF269" s="143"/>
      <c r="BG269" s="143"/>
      <c r="BJ269" s="143"/>
      <c r="BT269" s="143"/>
      <c r="CD269" s="143"/>
      <c r="CN269" s="143"/>
      <c r="CX269" s="143"/>
      <c r="DH269" s="143"/>
      <c r="DR269" s="143"/>
      <c r="EB269" s="143"/>
      <c r="EL269" s="143"/>
      <c r="EV269" s="143"/>
      <c r="FF269" s="143"/>
      <c r="FP269" s="143"/>
      <c r="FZ269" s="143"/>
      <c r="GJ269" s="143"/>
      <c r="GT269" s="143"/>
      <c r="HD269" s="143"/>
      <c r="HN269" s="143"/>
      <c r="HX269" s="143"/>
      <c r="IH269" s="143"/>
      <c r="IR269" s="143"/>
    </row>
    <row xmlns:x14ac="http://schemas.microsoft.com/office/spreadsheetml/2009/9/ac" r="270" s="3" customFormat="true" x14ac:dyDescent="0.25">
      <c r="A270" s="444"/>
      <c r="B270" s="143"/>
      <c r="L270" s="143"/>
      <c r="V270" s="143"/>
      <c r="AF270" s="143"/>
      <c r="AP270" s="143"/>
      <c r="AZ270" s="143"/>
      <c r="BA270" s="143"/>
      <c r="BB270" s="143"/>
      <c r="BC270" s="143"/>
      <c r="BD270" s="143"/>
      <c r="BE270" s="143"/>
      <c r="BF270" s="143"/>
      <c r="BG270" s="143"/>
      <c r="BJ270" s="143"/>
      <c r="BT270" s="143"/>
      <c r="CD270" s="143"/>
      <c r="CN270" s="143"/>
      <c r="CX270" s="143"/>
      <c r="DH270" s="143"/>
      <c r="DR270" s="143"/>
      <c r="EB270" s="143"/>
      <c r="EL270" s="143"/>
      <c r="EV270" s="143"/>
      <c r="FF270" s="143"/>
      <c r="FP270" s="143"/>
      <c r="FZ270" s="143"/>
      <c r="GJ270" s="143"/>
      <c r="GT270" s="143"/>
      <c r="HD270" s="143"/>
      <c r="HN270" s="143"/>
      <c r="HX270" s="143"/>
      <c r="IH270" s="143"/>
      <c r="IR270" s="143"/>
    </row>
    <row xmlns:x14ac="http://schemas.microsoft.com/office/spreadsheetml/2009/9/ac" r="271" s="3" customFormat="true" x14ac:dyDescent="0.25">
      <c r="A271" s="444"/>
      <c r="B271" s="143"/>
      <c r="L271" s="143"/>
      <c r="V271" s="143"/>
      <c r="AF271" s="143"/>
      <c r="AP271" s="143"/>
      <c r="AZ271" s="143"/>
      <c r="BA271" s="143"/>
      <c r="BB271" s="143"/>
      <c r="BC271" s="143"/>
      <c r="BD271" s="143"/>
      <c r="BE271" s="143"/>
      <c r="BF271" s="143"/>
      <c r="BG271" s="143"/>
      <c r="BJ271" s="143"/>
      <c r="BT271" s="143"/>
      <c r="CD271" s="143"/>
      <c r="CN271" s="143"/>
      <c r="CX271" s="143"/>
      <c r="DH271" s="143"/>
      <c r="DR271" s="143"/>
      <c r="EB271" s="143"/>
      <c r="EL271" s="143"/>
      <c r="EV271" s="143"/>
      <c r="FF271" s="143"/>
      <c r="FP271" s="143"/>
      <c r="FZ271" s="143"/>
      <c r="GJ271" s="143"/>
      <c r="GT271" s="143"/>
      <c r="HD271" s="143"/>
      <c r="HN271" s="143"/>
      <c r="HX271" s="143"/>
      <c r="IH271" s="143"/>
      <c r="IR271" s="143"/>
    </row>
    <row xmlns:x14ac="http://schemas.microsoft.com/office/spreadsheetml/2009/9/ac" r="272" s="3" customFormat="true" x14ac:dyDescent="0.25">
      <c r="A272" s="444"/>
      <c r="B272" s="143"/>
      <c r="L272" s="143"/>
      <c r="V272" s="143"/>
      <c r="AF272" s="143"/>
      <c r="AP272" s="143"/>
      <c r="AZ272" s="143"/>
      <c r="BA272" s="143"/>
      <c r="BB272" s="143"/>
      <c r="BC272" s="143"/>
      <c r="BD272" s="143"/>
      <c r="BE272" s="143"/>
      <c r="BF272" s="143"/>
      <c r="BG272" s="143"/>
      <c r="BJ272" s="143"/>
      <c r="BT272" s="143"/>
      <c r="CD272" s="143"/>
      <c r="CN272" s="143"/>
      <c r="CX272" s="143"/>
      <c r="DH272" s="143"/>
      <c r="DR272" s="143"/>
      <c r="EB272" s="143"/>
      <c r="EL272" s="143"/>
      <c r="EV272" s="143"/>
      <c r="FF272" s="143"/>
      <c r="FP272" s="143"/>
      <c r="FZ272" s="143"/>
      <c r="GJ272" s="143"/>
      <c r="GT272" s="143"/>
      <c r="HD272" s="143"/>
      <c r="HN272" s="143"/>
      <c r="HX272" s="143"/>
      <c r="IH272" s="143"/>
      <c r="IR272" s="143"/>
    </row>
    <row xmlns:x14ac="http://schemas.microsoft.com/office/spreadsheetml/2009/9/ac" r="273" s="3" customFormat="true" x14ac:dyDescent="0.25">
      <c r="A273" s="444"/>
      <c r="B273" s="143"/>
      <c r="L273" s="143"/>
      <c r="V273" s="143"/>
      <c r="AF273" s="143"/>
      <c r="AP273" s="143"/>
      <c r="AZ273" s="143"/>
      <c r="BA273" s="143"/>
      <c r="BB273" s="143"/>
      <c r="BC273" s="143"/>
      <c r="BD273" s="143"/>
      <c r="BE273" s="143"/>
      <c r="BF273" s="143"/>
      <c r="BG273" s="143"/>
      <c r="BJ273" s="143"/>
      <c r="BT273" s="143"/>
      <c r="CD273" s="143"/>
      <c r="CN273" s="143"/>
      <c r="CX273" s="143"/>
      <c r="DH273" s="143"/>
      <c r="DR273" s="143"/>
      <c r="EB273" s="143"/>
      <c r="EL273" s="143"/>
      <c r="EV273" s="143"/>
      <c r="FF273" s="143"/>
      <c r="FP273" s="143"/>
      <c r="FZ273" s="143"/>
      <c r="GJ273" s="143"/>
      <c r="GT273" s="143"/>
      <c r="HD273" s="143"/>
      <c r="HN273" s="143"/>
      <c r="HX273" s="143"/>
      <c r="IH273" s="143"/>
      <c r="IR273" s="143"/>
    </row>
    <row xmlns:x14ac="http://schemas.microsoft.com/office/spreadsheetml/2009/9/ac" r="274" s="3" customFormat="true" x14ac:dyDescent="0.25">
      <c r="A274" s="444"/>
      <c r="B274" s="143"/>
      <c r="L274" s="143"/>
      <c r="V274" s="143"/>
      <c r="AF274" s="143"/>
      <c r="AP274" s="143"/>
      <c r="AZ274" s="143"/>
      <c r="BA274" s="143"/>
      <c r="BB274" s="143"/>
      <c r="BC274" s="143"/>
      <c r="BD274" s="143"/>
      <c r="BE274" s="143"/>
      <c r="BF274" s="143"/>
      <c r="BG274" s="143"/>
      <c r="BJ274" s="143"/>
      <c r="BT274" s="143"/>
      <c r="CD274" s="143"/>
      <c r="CN274" s="143"/>
      <c r="CX274" s="143"/>
      <c r="DH274" s="143"/>
      <c r="DR274" s="143"/>
      <c r="EB274" s="143"/>
      <c r="EL274" s="143"/>
      <c r="EV274" s="143"/>
      <c r="FF274" s="143"/>
      <c r="FP274" s="143"/>
      <c r="FZ274" s="143"/>
      <c r="GJ274" s="143"/>
      <c r="GT274" s="143"/>
      <c r="HD274" s="143"/>
      <c r="HN274" s="143"/>
      <c r="HX274" s="143"/>
      <c r="IH274" s="143"/>
      <c r="IR274" s="143"/>
    </row>
    <row xmlns:x14ac="http://schemas.microsoft.com/office/spreadsheetml/2009/9/ac" r="275" s="3" customFormat="true" x14ac:dyDescent="0.25">
      <c r="A275" s="444"/>
      <c r="B275" s="143"/>
      <c r="L275" s="143"/>
      <c r="V275" s="143"/>
      <c r="AF275" s="143"/>
      <c r="AP275" s="143"/>
      <c r="AZ275" s="143"/>
      <c r="BA275" s="143"/>
      <c r="BB275" s="143"/>
      <c r="BC275" s="143"/>
      <c r="BD275" s="143"/>
      <c r="BE275" s="143"/>
      <c r="BF275" s="143"/>
      <c r="BG275" s="143"/>
      <c r="BJ275" s="143"/>
      <c r="BT275" s="143"/>
      <c r="CD275" s="143"/>
      <c r="CN275" s="143"/>
      <c r="CX275" s="143"/>
      <c r="DH275" s="143"/>
      <c r="DR275" s="143"/>
      <c r="EB275" s="143"/>
      <c r="EL275" s="143"/>
      <c r="EV275" s="143"/>
      <c r="FF275" s="143"/>
      <c r="FP275" s="143"/>
      <c r="FZ275" s="143"/>
      <c r="GJ275" s="143"/>
      <c r="GT275" s="143"/>
      <c r="HD275" s="143"/>
      <c r="HN275" s="143"/>
      <c r="HX275" s="143"/>
      <c r="IH275" s="143"/>
      <c r="IR275" s="143"/>
    </row>
    <row xmlns:x14ac="http://schemas.microsoft.com/office/spreadsheetml/2009/9/ac" r="276" s="3" customFormat="true" x14ac:dyDescent="0.25">
      <c r="A276" s="444"/>
      <c r="B276" s="143"/>
      <c r="L276" s="143"/>
      <c r="V276" s="143"/>
      <c r="AF276" s="143"/>
      <c r="AP276" s="143"/>
      <c r="AZ276" s="143"/>
      <c r="BA276" s="143"/>
      <c r="BB276" s="143"/>
      <c r="BC276" s="143"/>
      <c r="BD276" s="143"/>
      <c r="BE276" s="143"/>
      <c r="BF276" s="143"/>
      <c r="BG276" s="143"/>
      <c r="BJ276" s="143"/>
      <c r="BT276" s="143"/>
      <c r="CD276" s="143"/>
      <c r="CN276" s="143"/>
      <c r="CX276" s="143"/>
      <c r="DH276" s="143"/>
      <c r="DR276" s="143"/>
      <c r="EB276" s="143"/>
      <c r="EL276" s="143"/>
      <c r="EV276" s="143"/>
      <c r="FF276" s="143"/>
      <c r="FP276" s="143"/>
      <c r="FZ276" s="143"/>
      <c r="GJ276" s="143"/>
      <c r="GT276" s="143"/>
      <c r="HD276" s="143"/>
      <c r="HN276" s="143"/>
      <c r="HX276" s="143"/>
      <c r="IH276" s="143"/>
      <c r="IR276" s="143"/>
    </row>
    <row xmlns:x14ac="http://schemas.microsoft.com/office/spreadsheetml/2009/9/ac" r="277" s="3" customFormat="true" x14ac:dyDescent="0.25">
      <c r="A277" s="444"/>
      <c r="B277" s="143"/>
      <c r="L277" s="143"/>
      <c r="V277" s="143"/>
      <c r="AF277" s="143"/>
      <c r="AP277" s="143"/>
      <c r="AZ277" s="143"/>
      <c r="BA277" s="143"/>
      <c r="BB277" s="143"/>
      <c r="BC277" s="143"/>
      <c r="BD277" s="143"/>
      <c r="BE277" s="143"/>
      <c r="BF277" s="143"/>
      <c r="BG277" s="143"/>
      <c r="BJ277" s="143"/>
      <c r="BT277" s="143"/>
      <c r="CD277" s="143"/>
      <c r="CN277" s="143"/>
      <c r="CX277" s="143"/>
      <c r="DH277" s="143"/>
      <c r="DR277" s="143"/>
      <c r="EB277" s="143"/>
      <c r="EL277" s="143"/>
      <c r="EV277" s="143"/>
      <c r="FF277" s="143"/>
      <c r="FP277" s="143"/>
      <c r="FZ277" s="143"/>
      <c r="GJ277" s="143"/>
      <c r="GT277" s="143"/>
      <c r="HD277" s="143"/>
      <c r="HN277" s="143"/>
      <c r="HX277" s="143"/>
      <c r="IH277" s="143"/>
      <c r="IR277" s="143"/>
    </row>
    <row xmlns:x14ac="http://schemas.microsoft.com/office/spreadsheetml/2009/9/ac" r="278" s="3" customFormat="true" x14ac:dyDescent="0.25">
      <c r="A278" s="444"/>
      <c r="B278" s="143"/>
      <c r="L278" s="143"/>
      <c r="V278" s="143"/>
      <c r="AF278" s="143"/>
      <c r="AP278" s="143"/>
      <c r="AZ278" s="143"/>
      <c r="BA278" s="143"/>
      <c r="BB278" s="143"/>
      <c r="BC278" s="143"/>
      <c r="BD278" s="143"/>
      <c r="BE278" s="143"/>
      <c r="BF278" s="143"/>
      <c r="BG278" s="143"/>
      <c r="BJ278" s="143"/>
      <c r="BT278" s="143"/>
      <c r="CD278" s="143"/>
      <c r="CN278" s="143"/>
      <c r="CX278" s="143"/>
      <c r="DH278" s="143"/>
      <c r="DR278" s="143"/>
      <c r="EB278" s="143"/>
      <c r="EL278" s="143"/>
      <c r="EV278" s="143"/>
      <c r="FF278" s="143"/>
      <c r="FP278" s="143"/>
      <c r="FZ278" s="143"/>
      <c r="GJ278" s="143"/>
      <c r="GT278" s="143"/>
      <c r="HD278" s="143"/>
      <c r="HN278" s="143"/>
      <c r="HX278" s="143"/>
      <c r="IH278" s="143"/>
      <c r="IR278" s="143"/>
    </row>
    <row xmlns:x14ac="http://schemas.microsoft.com/office/spreadsheetml/2009/9/ac" r="279" s="3" customFormat="true" x14ac:dyDescent="0.25">
      <c r="A279" s="444"/>
      <c r="B279" s="143"/>
      <c r="L279" s="143"/>
      <c r="V279" s="143"/>
      <c r="AF279" s="143"/>
      <c r="AP279" s="143"/>
      <c r="AZ279" s="143"/>
      <c r="BA279" s="143"/>
      <c r="BB279" s="143"/>
      <c r="BC279" s="143"/>
      <c r="BD279" s="143"/>
      <c r="BE279" s="143"/>
      <c r="BF279" s="143"/>
      <c r="BG279" s="143"/>
      <c r="BJ279" s="143"/>
      <c r="BT279" s="143"/>
      <c r="CD279" s="143"/>
      <c r="CN279" s="143"/>
      <c r="CX279" s="143"/>
      <c r="DH279" s="143"/>
      <c r="DR279" s="143"/>
      <c r="EB279" s="143"/>
      <c r="EL279" s="143"/>
      <c r="EV279" s="143"/>
      <c r="FF279" s="143"/>
      <c r="FP279" s="143"/>
      <c r="FZ279" s="143"/>
      <c r="GJ279" s="143"/>
      <c r="GT279" s="143"/>
      <c r="HD279" s="143"/>
      <c r="HN279" s="143"/>
      <c r="HX279" s="143"/>
      <c r="IH279" s="143"/>
      <c r="IR279" s="143"/>
    </row>
    <row xmlns:x14ac="http://schemas.microsoft.com/office/spreadsheetml/2009/9/ac" r="280" s="3" customFormat="true" x14ac:dyDescent="0.25">
      <c r="A280" s="444"/>
      <c r="B280" s="143"/>
      <c r="L280" s="143"/>
      <c r="V280" s="143"/>
      <c r="AF280" s="143"/>
      <c r="AP280" s="143"/>
      <c r="AZ280" s="143"/>
      <c r="BA280" s="143"/>
      <c r="BB280" s="143"/>
      <c r="BC280" s="143"/>
      <c r="BD280" s="143"/>
      <c r="BE280" s="143"/>
      <c r="BF280" s="143"/>
      <c r="BG280" s="143"/>
      <c r="BJ280" s="143"/>
      <c r="BT280" s="143"/>
      <c r="CD280" s="143"/>
      <c r="CN280" s="143"/>
      <c r="CX280" s="143"/>
      <c r="DH280" s="143"/>
      <c r="DR280" s="143"/>
      <c r="EB280" s="143"/>
      <c r="EL280" s="143"/>
      <c r="EV280" s="143"/>
      <c r="FF280" s="143"/>
      <c r="FP280" s="143"/>
      <c r="FZ280" s="143"/>
      <c r="GJ280" s="143"/>
      <c r="GT280" s="143"/>
      <c r="HD280" s="143"/>
      <c r="HN280" s="143"/>
      <c r="HX280" s="143"/>
      <c r="IH280" s="143"/>
      <c r="IR280" s="143"/>
    </row>
    <row xmlns:x14ac="http://schemas.microsoft.com/office/spreadsheetml/2009/9/ac" r="281" s="3" customFormat="true" x14ac:dyDescent="0.25">
      <c r="A281" s="444"/>
      <c r="B281" s="143"/>
      <c r="L281" s="143"/>
      <c r="V281" s="143"/>
      <c r="AF281" s="143"/>
      <c r="AP281" s="143"/>
      <c r="AZ281" s="143"/>
      <c r="BA281" s="143"/>
      <c r="BB281" s="143"/>
      <c r="BC281" s="143"/>
      <c r="BD281" s="143"/>
      <c r="BE281" s="143"/>
      <c r="BF281" s="143"/>
      <c r="BG281" s="143"/>
      <c r="BJ281" s="143"/>
      <c r="BT281" s="143"/>
      <c r="CD281" s="143"/>
      <c r="CN281" s="143"/>
      <c r="CX281" s="143"/>
      <c r="DH281" s="143"/>
      <c r="DR281" s="143"/>
      <c r="EB281" s="143"/>
      <c r="EL281" s="143"/>
      <c r="EV281" s="143"/>
      <c r="FF281" s="143"/>
      <c r="FP281" s="143"/>
      <c r="FZ281" s="143"/>
      <c r="GJ281" s="143"/>
      <c r="GT281" s="143"/>
      <c r="HD281" s="143"/>
      <c r="HN281" s="143"/>
      <c r="HX281" s="143"/>
      <c r="IH281" s="143"/>
      <c r="IR281" s="143"/>
    </row>
    <row xmlns:x14ac="http://schemas.microsoft.com/office/spreadsheetml/2009/9/ac" r="282" s="3" customFormat="true" x14ac:dyDescent="0.25">
      <c r="A282" s="444"/>
      <c r="B282" s="143"/>
      <c r="L282" s="143"/>
      <c r="V282" s="143"/>
      <c r="AF282" s="143"/>
      <c r="AP282" s="143"/>
      <c r="AZ282" s="143"/>
      <c r="BA282" s="143"/>
      <c r="BB282" s="143"/>
      <c r="BC282" s="143"/>
      <c r="BD282" s="143"/>
      <c r="BE282" s="143"/>
      <c r="BF282" s="143"/>
      <c r="BG282" s="143"/>
      <c r="BJ282" s="143"/>
      <c r="BT282" s="143"/>
      <c r="CD282" s="143"/>
      <c r="CN282" s="143"/>
      <c r="CX282" s="143"/>
      <c r="DH282" s="143"/>
      <c r="DR282" s="143"/>
      <c r="EB282" s="143"/>
      <c r="EL282" s="143"/>
      <c r="EV282" s="143"/>
      <c r="FF282" s="143"/>
      <c r="FP282" s="143"/>
      <c r="FZ282" s="143"/>
      <c r="GJ282" s="143"/>
      <c r="GT282" s="143"/>
      <c r="HD282" s="143"/>
      <c r="HN282" s="143"/>
      <c r="HX282" s="143"/>
      <c r="IH282" s="143"/>
      <c r="IR282" s="143"/>
    </row>
    <row xmlns:x14ac="http://schemas.microsoft.com/office/spreadsheetml/2009/9/ac" r="283" s="3" customFormat="true" x14ac:dyDescent="0.25">
      <c r="A283" s="444"/>
      <c r="B283" s="143"/>
      <c r="L283" s="143"/>
      <c r="V283" s="143"/>
      <c r="AF283" s="143"/>
      <c r="AP283" s="143"/>
      <c r="AZ283" s="143"/>
      <c r="BA283" s="143"/>
      <c r="BB283" s="143"/>
      <c r="BC283" s="143"/>
      <c r="BD283" s="143"/>
      <c r="BE283" s="143"/>
      <c r="BF283" s="143"/>
      <c r="BG283" s="143"/>
      <c r="BJ283" s="143"/>
      <c r="BT283" s="143"/>
      <c r="CD283" s="143"/>
      <c r="CN283" s="143"/>
      <c r="CX283" s="143"/>
      <c r="DH283" s="143"/>
      <c r="DR283" s="143"/>
      <c r="EB283" s="143"/>
      <c r="EL283" s="143"/>
      <c r="EV283" s="143"/>
      <c r="FF283" s="143"/>
      <c r="FP283" s="143"/>
      <c r="FZ283" s="143"/>
      <c r="GJ283" s="143"/>
      <c r="GT283" s="143"/>
      <c r="HD283" s="143"/>
      <c r="HN283" s="143"/>
      <c r="HX283" s="143"/>
      <c r="IH283" s="143"/>
      <c r="IR283" s="143"/>
    </row>
    <row xmlns:x14ac="http://schemas.microsoft.com/office/spreadsheetml/2009/9/ac" r="284" s="3" customFormat="true" x14ac:dyDescent="0.25">
      <c r="A284" s="444"/>
      <c r="B284" s="143"/>
      <c r="L284" s="143"/>
      <c r="V284" s="143"/>
      <c r="AF284" s="143"/>
      <c r="AP284" s="143"/>
      <c r="AZ284" s="143"/>
      <c r="BA284" s="143"/>
      <c r="BB284" s="143"/>
      <c r="BC284" s="143"/>
      <c r="BD284" s="143"/>
      <c r="BE284" s="143"/>
      <c r="BF284" s="143"/>
      <c r="BG284" s="143"/>
      <c r="BJ284" s="143"/>
      <c r="BT284" s="143"/>
      <c r="CD284" s="143"/>
      <c r="CN284" s="143"/>
      <c r="CX284" s="143"/>
      <c r="DH284" s="143"/>
      <c r="DR284" s="143"/>
      <c r="EB284" s="143"/>
      <c r="EL284" s="143"/>
      <c r="EV284" s="143"/>
      <c r="FF284" s="143"/>
      <c r="FP284" s="143"/>
      <c r="FZ284" s="143"/>
      <c r="GJ284" s="143"/>
      <c r="GT284" s="143"/>
      <c r="HD284" s="143"/>
      <c r="HN284" s="143"/>
      <c r="HX284" s="143"/>
      <c r="IH284" s="143"/>
      <c r="IR284" s="143"/>
    </row>
    <row xmlns:x14ac="http://schemas.microsoft.com/office/spreadsheetml/2009/9/ac" r="285" s="3" customFormat="true" x14ac:dyDescent="0.25">
      <c r="A285" s="444"/>
      <c r="B285" s="143"/>
      <c r="L285" s="143"/>
      <c r="V285" s="143"/>
      <c r="AF285" s="143"/>
      <c r="AP285" s="143"/>
      <c r="AZ285" s="143"/>
      <c r="BA285" s="143"/>
      <c r="BB285" s="143"/>
      <c r="BC285" s="143"/>
      <c r="BD285" s="143"/>
      <c r="BE285" s="143"/>
      <c r="BF285" s="143"/>
      <c r="BG285" s="143"/>
      <c r="BJ285" s="143"/>
      <c r="BT285" s="143"/>
      <c r="CD285" s="143"/>
      <c r="CN285" s="143"/>
      <c r="CX285" s="143"/>
      <c r="DH285" s="143"/>
      <c r="DR285" s="143"/>
      <c r="EB285" s="143"/>
      <c r="EL285" s="143"/>
      <c r="EV285" s="143"/>
      <c r="FF285" s="143"/>
      <c r="FP285" s="143"/>
      <c r="FZ285" s="143"/>
      <c r="GJ285" s="143"/>
      <c r="GT285" s="143"/>
      <c r="HD285" s="143"/>
      <c r="HN285" s="143"/>
      <c r="HX285" s="143"/>
      <c r="IH285" s="143"/>
      <c r="IR285" s="143"/>
    </row>
    <row xmlns:x14ac="http://schemas.microsoft.com/office/spreadsheetml/2009/9/ac" r="286" s="3" customFormat="true" x14ac:dyDescent="0.25">
      <c r="A286" s="444"/>
      <c r="B286" s="143"/>
      <c r="L286" s="143"/>
      <c r="V286" s="143"/>
      <c r="AF286" s="143"/>
      <c r="AP286" s="143"/>
      <c r="AZ286" s="143"/>
      <c r="BA286" s="143"/>
      <c r="BB286" s="143"/>
      <c r="BC286" s="143"/>
      <c r="BD286" s="143"/>
      <c r="BE286" s="143"/>
      <c r="BF286" s="143"/>
      <c r="BG286" s="143"/>
      <c r="BJ286" s="143"/>
      <c r="BT286" s="143"/>
      <c r="CD286" s="143"/>
      <c r="CN286" s="143"/>
      <c r="CX286" s="143"/>
      <c r="DH286" s="143"/>
      <c r="DR286" s="143"/>
      <c r="EB286" s="143"/>
      <c r="EL286" s="143"/>
      <c r="EV286" s="143"/>
      <c r="FF286" s="143"/>
      <c r="FP286" s="143"/>
      <c r="FZ286" s="143"/>
      <c r="GJ286" s="143"/>
      <c r="GT286" s="143"/>
      <c r="HD286" s="143"/>
      <c r="HN286" s="143"/>
      <c r="HX286" s="143"/>
      <c r="IH286" s="143"/>
      <c r="IR286" s="143"/>
    </row>
    <row xmlns:x14ac="http://schemas.microsoft.com/office/spreadsheetml/2009/9/ac" r="287" s="3" customFormat="true" x14ac:dyDescent="0.25">
      <c r="A287" s="444"/>
      <c r="B287" s="143"/>
      <c r="L287" s="143"/>
      <c r="V287" s="143"/>
      <c r="AF287" s="143"/>
      <c r="AP287" s="143"/>
      <c r="AZ287" s="143"/>
      <c r="BA287" s="143"/>
      <c r="BB287" s="143"/>
      <c r="BC287" s="143"/>
      <c r="BD287" s="143"/>
      <c r="BE287" s="143"/>
      <c r="BF287" s="143"/>
      <c r="BG287" s="143"/>
      <c r="BJ287" s="143"/>
      <c r="BT287" s="143"/>
      <c r="CD287" s="143"/>
      <c r="CN287" s="143"/>
      <c r="CX287" s="143"/>
      <c r="DH287" s="143"/>
      <c r="DR287" s="143"/>
      <c r="EB287" s="143"/>
      <c r="EL287" s="143"/>
      <c r="EV287" s="143"/>
      <c r="FF287" s="143"/>
      <c r="FP287" s="143"/>
      <c r="FZ287" s="143"/>
      <c r="GJ287" s="143"/>
      <c r="GT287" s="143"/>
      <c r="HD287" s="143"/>
      <c r="HN287" s="143"/>
      <c r="HX287" s="143"/>
      <c r="IH287" s="143"/>
      <c r="IR287" s="143"/>
    </row>
    <row xmlns:x14ac="http://schemas.microsoft.com/office/spreadsheetml/2009/9/ac" r="288" s="3" customFormat="true" x14ac:dyDescent="0.25">
      <c r="A288" s="444"/>
      <c r="B288" s="143"/>
      <c r="L288" s="143"/>
      <c r="V288" s="143"/>
      <c r="AF288" s="143"/>
      <c r="AP288" s="143"/>
      <c r="AZ288" s="143"/>
      <c r="BA288" s="143"/>
      <c r="BB288" s="143"/>
      <c r="BC288" s="143"/>
      <c r="BD288" s="143"/>
      <c r="BE288" s="143"/>
      <c r="BF288" s="143"/>
      <c r="BG288" s="143"/>
      <c r="BJ288" s="143"/>
      <c r="BT288" s="143"/>
      <c r="CD288" s="143"/>
      <c r="CN288" s="143"/>
      <c r="CX288" s="143"/>
      <c r="DH288" s="143"/>
      <c r="DR288" s="143"/>
      <c r="EB288" s="143"/>
      <c r="EL288" s="143"/>
      <c r="EV288" s="143"/>
      <c r="FF288" s="143"/>
      <c r="FP288" s="143"/>
      <c r="FZ288" s="143"/>
      <c r="GJ288" s="143"/>
      <c r="GT288" s="143"/>
      <c r="HD288" s="143"/>
      <c r="HN288" s="143"/>
      <c r="HX288" s="143"/>
      <c r="IH288" s="143"/>
      <c r="IR288" s="143"/>
    </row>
    <row xmlns:x14ac="http://schemas.microsoft.com/office/spreadsheetml/2009/9/ac" r="289" s="3" customFormat="true" x14ac:dyDescent="0.25">
      <c r="A289" s="444"/>
      <c r="B289" s="143"/>
      <c r="L289" s="143"/>
      <c r="V289" s="143"/>
      <c r="AF289" s="143"/>
      <c r="AP289" s="143"/>
      <c r="AZ289" s="143"/>
      <c r="BA289" s="143"/>
      <c r="BB289" s="143"/>
      <c r="BC289" s="143"/>
      <c r="BD289" s="143"/>
      <c r="BE289" s="143"/>
      <c r="BF289" s="143"/>
      <c r="BG289" s="143"/>
      <c r="BJ289" s="143"/>
      <c r="BT289" s="143"/>
      <c r="CD289" s="143"/>
      <c r="CN289" s="143"/>
      <c r="CX289" s="143"/>
      <c r="DH289" s="143"/>
      <c r="DR289" s="143"/>
      <c r="EB289" s="143"/>
      <c r="EL289" s="143"/>
      <c r="EV289" s="143"/>
      <c r="FF289" s="143"/>
      <c r="FP289" s="143"/>
      <c r="FZ289" s="143"/>
      <c r="GJ289" s="143"/>
      <c r="GT289" s="143"/>
      <c r="HD289" s="143"/>
      <c r="HN289" s="143"/>
      <c r="HX289" s="143"/>
      <c r="IH289" s="143"/>
      <c r="IR289" s="143"/>
    </row>
    <row xmlns:x14ac="http://schemas.microsoft.com/office/spreadsheetml/2009/9/ac" r="290" s="3" customFormat="true" x14ac:dyDescent="0.25">
      <c r="A290" s="444"/>
      <c r="B290" s="143"/>
      <c r="L290" s="143"/>
      <c r="V290" s="143"/>
      <c r="AF290" s="143"/>
      <c r="AP290" s="143"/>
      <c r="AZ290" s="143"/>
      <c r="BA290" s="143"/>
      <c r="BB290" s="143"/>
      <c r="BC290" s="143"/>
      <c r="BD290" s="143"/>
      <c r="BE290" s="143"/>
      <c r="BF290" s="143"/>
      <c r="BG290" s="143"/>
      <c r="BJ290" s="143"/>
      <c r="BT290" s="143"/>
      <c r="CD290" s="143"/>
      <c r="CN290" s="143"/>
      <c r="CX290" s="143"/>
      <c r="DH290" s="143"/>
      <c r="DR290" s="143"/>
      <c r="EB290" s="143"/>
      <c r="EL290" s="143"/>
      <c r="EV290" s="143"/>
      <c r="FF290" s="143"/>
      <c r="FP290" s="143"/>
      <c r="FZ290" s="143"/>
      <c r="GJ290" s="143"/>
      <c r="GT290" s="143"/>
      <c r="HD290" s="143"/>
      <c r="HN290" s="143"/>
      <c r="HX290" s="143"/>
      <c r="IH290" s="143"/>
      <c r="IR290" s="143"/>
    </row>
    <row xmlns:x14ac="http://schemas.microsoft.com/office/spreadsheetml/2009/9/ac" r="291" s="3" customFormat="true" x14ac:dyDescent="0.25">
      <c r="A291" s="444"/>
      <c r="B291" s="143"/>
      <c r="L291" s="143"/>
      <c r="V291" s="143"/>
      <c r="AF291" s="143"/>
      <c r="AP291" s="143"/>
      <c r="AZ291" s="143"/>
      <c r="BA291" s="143"/>
      <c r="BB291" s="143"/>
      <c r="BC291" s="143"/>
      <c r="BD291" s="143"/>
      <c r="BE291" s="143"/>
      <c r="BF291" s="143"/>
      <c r="BG291" s="143"/>
      <c r="BJ291" s="143"/>
      <c r="BT291" s="143"/>
      <c r="CD291" s="143"/>
      <c r="CN291" s="143"/>
      <c r="CX291" s="143"/>
      <c r="DH291" s="143"/>
      <c r="DR291" s="143"/>
      <c r="EB291" s="143"/>
      <c r="EL291" s="143"/>
      <c r="EV291" s="143"/>
      <c r="FF291" s="143"/>
      <c r="FP291" s="143"/>
      <c r="FZ291" s="143"/>
      <c r="GJ291" s="143"/>
      <c r="GT291" s="143"/>
      <c r="HD291" s="143"/>
      <c r="HN291" s="143"/>
      <c r="HX291" s="143"/>
      <c r="IH291" s="143"/>
      <c r="IR291" s="143"/>
    </row>
    <row xmlns:x14ac="http://schemas.microsoft.com/office/spreadsheetml/2009/9/ac" r="292" s="3" customFormat="true" x14ac:dyDescent="0.25">
      <c r="A292" s="444"/>
      <c r="B292" s="143"/>
      <c r="L292" s="143"/>
      <c r="V292" s="143"/>
      <c r="AF292" s="143"/>
      <c r="AP292" s="143"/>
      <c r="AZ292" s="143"/>
      <c r="BA292" s="143"/>
      <c r="BB292" s="143"/>
      <c r="BC292" s="143"/>
      <c r="BD292" s="143"/>
      <c r="BE292" s="143"/>
      <c r="BF292" s="143"/>
      <c r="BG292" s="143"/>
      <c r="BJ292" s="143"/>
      <c r="BT292" s="143"/>
      <c r="CD292" s="143"/>
      <c r="CN292" s="143"/>
      <c r="CX292" s="143"/>
      <c r="DH292" s="143"/>
      <c r="DR292" s="143"/>
      <c r="EB292" s="143"/>
      <c r="EL292" s="143"/>
      <c r="EV292" s="143"/>
      <c r="FF292" s="143"/>
      <c r="FP292" s="143"/>
      <c r="FZ292" s="143"/>
      <c r="GJ292" s="143"/>
      <c r="GT292" s="143"/>
      <c r="HD292" s="143"/>
      <c r="HN292" s="143"/>
      <c r="HX292" s="143"/>
      <c r="IH292" s="143"/>
      <c r="IR292" s="143"/>
    </row>
    <row xmlns:x14ac="http://schemas.microsoft.com/office/spreadsheetml/2009/9/ac" r="293" s="3" customFormat="true" x14ac:dyDescent="0.25">
      <c r="A293" s="444"/>
      <c r="B293" s="143"/>
      <c r="L293" s="143"/>
      <c r="V293" s="143"/>
      <c r="AF293" s="143"/>
      <c r="AP293" s="143"/>
      <c r="AZ293" s="143"/>
      <c r="BA293" s="143"/>
      <c r="BB293" s="143"/>
      <c r="BC293" s="143"/>
      <c r="BD293" s="143"/>
      <c r="BE293" s="143"/>
      <c r="BF293" s="143"/>
      <c r="BG293" s="143"/>
      <c r="BJ293" s="143"/>
      <c r="BT293" s="143"/>
      <c r="CD293" s="143"/>
      <c r="CN293" s="143"/>
      <c r="CX293" s="143"/>
      <c r="DH293" s="143"/>
      <c r="DR293" s="143"/>
      <c r="EB293" s="143"/>
      <c r="EL293" s="143"/>
      <c r="EV293" s="143"/>
      <c r="FF293" s="143"/>
      <c r="FP293" s="143"/>
      <c r="FZ293" s="143"/>
      <c r="GJ293" s="143"/>
      <c r="GT293" s="143"/>
      <c r="HD293" s="143"/>
      <c r="HN293" s="143"/>
      <c r="HX293" s="143"/>
      <c r="IH293" s="143"/>
      <c r="IR293" s="143"/>
    </row>
    <row xmlns:x14ac="http://schemas.microsoft.com/office/spreadsheetml/2009/9/ac" r="294" s="3" customFormat="true" x14ac:dyDescent="0.25">
      <c r="A294" s="444"/>
      <c r="B294" s="143"/>
      <c r="L294" s="143"/>
      <c r="V294" s="143"/>
      <c r="AF294" s="143"/>
      <c r="AP294" s="143"/>
      <c r="AZ294" s="143"/>
      <c r="BA294" s="143"/>
      <c r="BB294" s="143"/>
      <c r="BC294" s="143"/>
      <c r="BD294" s="143"/>
      <c r="BE294" s="143"/>
      <c r="BF294" s="143"/>
      <c r="BG294" s="143"/>
      <c r="BJ294" s="143"/>
      <c r="BT294" s="143"/>
      <c r="CD294" s="143"/>
      <c r="CN294" s="143"/>
      <c r="CX294" s="143"/>
      <c r="DH294" s="143"/>
      <c r="DR294" s="143"/>
      <c r="EB294" s="143"/>
      <c r="EL294" s="143"/>
      <c r="EV294" s="143"/>
      <c r="FF294" s="143"/>
      <c r="FP294" s="143"/>
      <c r="FZ294" s="143"/>
      <c r="GJ294" s="143"/>
      <c r="GT294" s="143"/>
      <c r="HD294" s="143"/>
      <c r="HN294" s="143"/>
      <c r="HX294" s="143"/>
      <c r="IH294" s="143"/>
      <c r="IR294" s="143"/>
    </row>
    <row xmlns:x14ac="http://schemas.microsoft.com/office/spreadsheetml/2009/9/ac" r="295" s="3" customFormat="true" x14ac:dyDescent="0.25">
      <c r="A295" s="444"/>
      <c r="B295" s="143"/>
      <c r="L295" s="143"/>
      <c r="V295" s="143"/>
      <c r="AF295" s="143"/>
      <c r="AP295" s="143"/>
      <c r="AZ295" s="143"/>
      <c r="BA295" s="143"/>
      <c r="BB295" s="143"/>
      <c r="BC295" s="143"/>
      <c r="BD295" s="143"/>
      <c r="BE295" s="143"/>
      <c r="BF295" s="143"/>
      <c r="BG295" s="143"/>
      <c r="BJ295" s="143"/>
      <c r="BT295" s="143"/>
      <c r="CD295" s="143"/>
      <c r="CN295" s="143"/>
      <c r="CX295" s="143"/>
      <c r="DH295" s="143"/>
      <c r="DR295" s="143"/>
      <c r="EB295" s="143"/>
      <c r="EL295" s="143"/>
      <c r="EV295" s="143"/>
      <c r="FF295" s="143"/>
      <c r="FP295" s="143"/>
      <c r="FZ295" s="143"/>
      <c r="GJ295" s="143"/>
      <c r="GT295" s="143"/>
      <c r="HD295" s="143"/>
      <c r="HN295" s="143"/>
      <c r="HX295" s="143"/>
      <c r="IH295" s="143"/>
      <c r="IR295" s="143"/>
    </row>
    <row xmlns:x14ac="http://schemas.microsoft.com/office/spreadsheetml/2009/9/ac" r="296" s="3" customFormat="true" x14ac:dyDescent="0.25">
      <c r="A296" s="444"/>
      <c r="B296" s="143"/>
      <c r="L296" s="143"/>
      <c r="V296" s="143"/>
      <c r="AF296" s="143"/>
      <c r="AP296" s="143"/>
      <c r="AZ296" s="143"/>
      <c r="BA296" s="143"/>
      <c r="BB296" s="143"/>
      <c r="BC296" s="143"/>
      <c r="BD296" s="143"/>
      <c r="BE296" s="143"/>
      <c r="BF296" s="143"/>
      <c r="BG296" s="143"/>
      <c r="BJ296" s="143"/>
      <c r="BT296" s="143"/>
      <c r="CD296" s="143"/>
      <c r="CN296" s="143"/>
      <c r="CX296" s="143"/>
      <c r="DH296" s="143"/>
      <c r="DR296" s="143"/>
      <c r="EB296" s="143"/>
      <c r="EL296" s="143"/>
      <c r="EV296" s="143"/>
      <c r="FF296" s="143"/>
      <c r="FP296" s="143"/>
      <c r="FZ296" s="143"/>
      <c r="GJ296" s="143"/>
      <c r="GT296" s="143"/>
      <c r="HD296" s="143"/>
      <c r="HN296" s="143"/>
      <c r="HX296" s="143"/>
      <c r="IH296" s="143"/>
      <c r="IR296" s="143"/>
    </row>
    <row xmlns:x14ac="http://schemas.microsoft.com/office/spreadsheetml/2009/9/ac" r="297" s="3" customFormat="true" x14ac:dyDescent="0.25">
      <c r="A297" s="444"/>
      <c r="B297" s="143"/>
      <c r="L297" s="143"/>
      <c r="V297" s="143"/>
      <c r="AF297" s="143"/>
      <c r="AP297" s="143"/>
      <c r="AZ297" s="143"/>
      <c r="BA297" s="143"/>
      <c r="BB297" s="143"/>
      <c r="BC297" s="143"/>
      <c r="BD297" s="143"/>
      <c r="BE297" s="143"/>
      <c r="BF297" s="143"/>
      <c r="BG297" s="143"/>
      <c r="BJ297" s="143"/>
      <c r="BT297" s="143"/>
      <c r="CD297" s="143"/>
      <c r="CN297" s="143"/>
      <c r="CX297" s="143"/>
      <c r="DH297" s="143"/>
      <c r="DR297" s="143"/>
      <c r="EB297" s="143"/>
      <c r="EL297" s="143"/>
      <c r="EV297" s="143"/>
      <c r="FF297" s="143"/>
      <c r="FP297" s="143"/>
      <c r="FZ297" s="143"/>
      <c r="GJ297" s="143"/>
      <c r="GT297" s="143"/>
      <c r="HD297" s="143"/>
      <c r="HN297" s="143"/>
      <c r="HX297" s="143"/>
      <c r="IH297" s="143"/>
      <c r="IR297" s="143"/>
    </row>
    <row xmlns:x14ac="http://schemas.microsoft.com/office/spreadsheetml/2009/9/ac" r="298" s="3" customFormat="true" x14ac:dyDescent="0.25">
      <c r="A298" s="444"/>
      <c r="B298" s="143"/>
      <c r="L298" s="143"/>
      <c r="V298" s="143"/>
      <c r="AF298" s="143"/>
      <c r="AP298" s="143"/>
      <c r="AZ298" s="143"/>
      <c r="BA298" s="143"/>
      <c r="BB298" s="143"/>
      <c r="BC298" s="143"/>
      <c r="BD298" s="143"/>
      <c r="BE298" s="143"/>
      <c r="BF298" s="143"/>
      <c r="BG298" s="143"/>
      <c r="BJ298" s="143"/>
      <c r="BT298" s="143"/>
      <c r="CD298" s="143"/>
      <c r="CN298" s="143"/>
      <c r="CX298" s="143"/>
      <c r="DH298" s="143"/>
      <c r="DR298" s="143"/>
      <c r="EB298" s="143"/>
      <c r="EL298" s="143"/>
      <c r="EV298" s="143"/>
      <c r="FF298" s="143"/>
      <c r="FP298" s="143"/>
      <c r="FZ298" s="143"/>
      <c r="GJ298" s="143"/>
      <c r="GT298" s="143"/>
      <c r="HD298" s="143"/>
      <c r="HN298" s="143"/>
      <c r="HX298" s="143"/>
      <c r="IH298" s="143"/>
      <c r="IR298" s="143"/>
    </row>
    <row xmlns:x14ac="http://schemas.microsoft.com/office/spreadsheetml/2009/9/ac" r="299" s="3" customFormat="true" x14ac:dyDescent="0.25">
      <c r="A299" s="444"/>
      <c r="B299" s="143"/>
      <c r="L299" s="143"/>
      <c r="V299" s="143"/>
      <c r="AF299" s="143"/>
      <c r="AP299" s="143"/>
      <c r="AZ299" s="143"/>
      <c r="BA299" s="143"/>
      <c r="BB299" s="143"/>
      <c r="BC299" s="143"/>
      <c r="BD299" s="143"/>
      <c r="BE299" s="143"/>
      <c r="BF299" s="143"/>
      <c r="BG299" s="143"/>
      <c r="BJ299" s="143"/>
      <c r="BT299" s="143"/>
      <c r="CD299" s="143"/>
      <c r="CN299" s="143"/>
      <c r="CX299" s="143"/>
      <c r="DH299" s="143"/>
      <c r="DR299" s="143"/>
      <c r="EB299" s="143"/>
      <c r="EL299" s="143"/>
      <c r="EV299" s="143"/>
      <c r="FF299" s="143"/>
      <c r="FP299" s="143"/>
      <c r="FZ299" s="143"/>
      <c r="GJ299" s="143"/>
      <c r="GT299" s="143"/>
      <c r="HD299" s="143"/>
      <c r="HN299" s="143"/>
      <c r="HX299" s="143"/>
      <c r="IH299" s="143"/>
      <c r="IR299" s="143"/>
    </row>
    <row xmlns:x14ac="http://schemas.microsoft.com/office/spreadsheetml/2009/9/ac" r="300" s="3" customFormat="true" x14ac:dyDescent="0.25">
      <c r="A300" s="444"/>
      <c r="B300" s="143"/>
      <c r="L300" s="143"/>
      <c r="V300" s="143"/>
      <c r="AF300" s="143"/>
      <c r="AP300" s="143"/>
      <c r="AZ300" s="143"/>
      <c r="BA300" s="143"/>
      <c r="BB300" s="143"/>
      <c r="BC300" s="143"/>
      <c r="BD300" s="143"/>
      <c r="BE300" s="143"/>
      <c r="BF300" s="143"/>
      <c r="BG300" s="143"/>
      <c r="BJ300" s="143"/>
      <c r="BT300" s="143"/>
      <c r="CD300" s="143"/>
      <c r="CN300" s="143"/>
      <c r="CX300" s="143"/>
      <c r="DH300" s="143"/>
      <c r="DR300" s="143"/>
      <c r="EB300" s="143"/>
      <c r="EL300" s="143"/>
      <c r="EV300" s="143"/>
      <c r="FF300" s="143"/>
      <c r="FP300" s="143"/>
      <c r="FZ300" s="143"/>
      <c r="GJ300" s="143"/>
      <c r="GT300" s="143"/>
      <c r="HD300" s="143"/>
      <c r="HN300" s="143"/>
      <c r="HX300" s="143"/>
      <c r="IH300" s="143"/>
      <c r="IR300" s="143"/>
    </row>
    <row xmlns:x14ac="http://schemas.microsoft.com/office/spreadsheetml/2009/9/ac" r="301" s="3" customFormat="true" x14ac:dyDescent="0.25">
      <c r="A301" s="444"/>
      <c r="B301" s="143"/>
      <c r="L301" s="143"/>
      <c r="V301" s="143"/>
      <c r="AF301" s="143"/>
      <c r="AP301" s="143"/>
      <c r="AZ301" s="143"/>
      <c r="BA301" s="143"/>
      <c r="BB301" s="143"/>
      <c r="BC301" s="143"/>
      <c r="BD301" s="143"/>
      <c r="BE301" s="143"/>
      <c r="BF301" s="143"/>
      <c r="BG301" s="143"/>
      <c r="BJ301" s="143"/>
      <c r="BT301" s="143"/>
      <c r="CD301" s="143"/>
      <c r="CN301" s="143"/>
      <c r="CX301" s="143"/>
      <c r="DH301" s="143"/>
      <c r="DR301" s="143"/>
      <c r="EB301" s="143"/>
      <c r="EL301" s="143"/>
      <c r="EV301" s="143"/>
      <c r="FF301" s="143"/>
      <c r="FP301" s="143"/>
      <c r="FZ301" s="143"/>
      <c r="GJ301" s="143"/>
      <c r="GT301" s="143"/>
      <c r="HD301" s="143"/>
      <c r="HN301" s="143"/>
      <c r="HX301" s="143"/>
      <c r="IH301" s="143"/>
      <c r="IR301" s="143"/>
    </row>
    <row xmlns:x14ac="http://schemas.microsoft.com/office/spreadsheetml/2009/9/ac" r="302" s="3" customFormat="true" x14ac:dyDescent="0.25">
      <c r="A302" s="444"/>
      <c r="B302" s="143"/>
      <c r="L302" s="143"/>
      <c r="V302" s="143"/>
      <c r="AF302" s="143"/>
      <c r="AP302" s="143"/>
      <c r="AZ302" s="143"/>
      <c r="BA302" s="143"/>
      <c r="BB302" s="143"/>
      <c r="BC302" s="143"/>
      <c r="BD302" s="143"/>
      <c r="BE302" s="143"/>
      <c r="BF302" s="143"/>
      <c r="BG302" s="143"/>
      <c r="BJ302" s="143"/>
      <c r="BT302" s="143"/>
      <c r="CD302" s="143"/>
      <c r="CN302" s="143"/>
      <c r="CX302" s="143"/>
      <c r="DH302" s="143"/>
      <c r="DR302" s="143"/>
      <c r="EB302" s="143"/>
      <c r="EL302" s="143"/>
      <c r="EV302" s="143"/>
      <c r="FF302" s="143"/>
      <c r="FP302" s="143"/>
      <c r="FZ302" s="143"/>
      <c r="GJ302" s="143"/>
      <c r="GT302" s="143"/>
      <c r="HD302" s="143"/>
      <c r="HN302" s="143"/>
      <c r="HX302" s="143"/>
      <c r="IH302" s="143"/>
      <c r="IR302" s="143"/>
    </row>
    <row xmlns:x14ac="http://schemas.microsoft.com/office/spreadsheetml/2009/9/ac" r="303" s="3" customFormat="true" x14ac:dyDescent="0.25">
      <c r="A303" s="444"/>
      <c r="B303" s="143"/>
      <c r="L303" s="143"/>
      <c r="V303" s="143"/>
      <c r="AF303" s="143"/>
      <c r="AP303" s="143"/>
      <c r="AZ303" s="143"/>
      <c r="BA303" s="143"/>
      <c r="BB303" s="143"/>
      <c r="BC303" s="143"/>
      <c r="BD303" s="143"/>
      <c r="BE303" s="143"/>
      <c r="BF303" s="143"/>
      <c r="BG303" s="143"/>
      <c r="BJ303" s="143"/>
      <c r="BT303" s="143"/>
      <c r="CD303" s="143"/>
      <c r="CN303" s="143"/>
      <c r="CX303" s="143"/>
      <c r="DH303" s="143"/>
      <c r="DR303" s="143"/>
      <c r="EB303" s="143"/>
      <c r="EL303" s="143"/>
      <c r="EV303" s="143"/>
      <c r="FF303" s="143"/>
      <c r="FP303" s="143"/>
      <c r="FZ303" s="143"/>
      <c r="GJ303" s="143"/>
      <c r="GT303" s="143"/>
      <c r="HD303" s="143"/>
      <c r="HN303" s="143"/>
      <c r="HX303" s="143"/>
      <c r="IH303" s="143"/>
      <c r="IR303" s="143"/>
    </row>
    <row xmlns:x14ac="http://schemas.microsoft.com/office/spreadsheetml/2009/9/ac" r="304" s="3" customFormat="true" x14ac:dyDescent="0.25">
      <c r="A304" s="444"/>
      <c r="B304" s="143"/>
      <c r="L304" s="143"/>
      <c r="V304" s="143"/>
      <c r="AF304" s="143"/>
      <c r="AP304" s="143"/>
      <c r="AZ304" s="143"/>
      <c r="BA304" s="143"/>
      <c r="BB304" s="143"/>
      <c r="BC304" s="143"/>
      <c r="BD304" s="143"/>
      <c r="BE304" s="143"/>
      <c r="BF304" s="143"/>
      <c r="BG304" s="143"/>
      <c r="BJ304" s="143"/>
      <c r="BT304" s="143"/>
      <c r="CD304" s="143"/>
      <c r="CN304" s="143"/>
      <c r="CX304" s="143"/>
      <c r="DH304" s="143"/>
      <c r="DR304" s="143"/>
      <c r="EB304" s="143"/>
      <c r="EL304" s="143"/>
      <c r="EV304" s="143"/>
      <c r="FF304" s="143"/>
      <c r="FP304" s="143"/>
      <c r="FZ304" s="143"/>
      <c r="GJ304" s="143"/>
      <c r="GT304" s="143"/>
      <c r="HD304" s="143"/>
      <c r="HN304" s="143"/>
      <c r="HX304" s="143"/>
      <c r="IH304" s="143"/>
      <c r="IR304" s="143"/>
    </row>
    <row xmlns:x14ac="http://schemas.microsoft.com/office/spreadsheetml/2009/9/ac" r="305" s="3" customFormat="true" x14ac:dyDescent="0.25">
      <c r="A305" s="444"/>
      <c r="B305" s="143"/>
      <c r="L305" s="143"/>
      <c r="V305" s="143"/>
      <c r="AF305" s="143"/>
      <c r="AP305" s="143"/>
      <c r="AZ305" s="143"/>
      <c r="BA305" s="143"/>
      <c r="BB305" s="143"/>
      <c r="BC305" s="143"/>
      <c r="BD305" s="143"/>
      <c r="BE305" s="143"/>
      <c r="BF305" s="143"/>
      <c r="BG305" s="143"/>
      <c r="BJ305" s="143"/>
      <c r="BT305" s="143"/>
      <c r="CD305" s="143"/>
      <c r="CN305" s="143"/>
      <c r="CX305" s="143"/>
      <c r="DH305" s="143"/>
      <c r="DR305" s="143"/>
      <c r="EB305" s="143"/>
      <c r="EL305" s="143"/>
      <c r="EV305" s="143"/>
      <c r="FF305" s="143"/>
      <c r="FP305" s="143"/>
      <c r="FZ305" s="143"/>
      <c r="GJ305" s="143"/>
      <c r="GT305" s="143"/>
      <c r="HD305" s="143"/>
      <c r="HN305" s="143"/>
      <c r="HX305" s="143"/>
      <c r="IH305" s="143"/>
      <c r="IR305" s="143"/>
    </row>
    <row xmlns:x14ac="http://schemas.microsoft.com/office/spreadsheetml/2009/9/ac" r="306" s="3" customFormat="true" x14ac:dyDescent="0.25">
      <c r="A306" s="444"/>
      <c r="B306" s="143"/>
      <c r="L306" s="143"/>
      <c r="V306" s="143"/>
      <c r="AF306" s="143"/>
      <c r="AP306" s="143"/>
      <c r="AZ306" s="143"/>
      <c r="BA306" s="143"/>
      <c r="BB306" s="143"/>
      <c r="BC306" s="143"/>
      <c r="BD306" s="143"/>
      <c r="BE306" s="143"/>
      <c r="BF306" s="143"/>
      <c r="BG306" s="143"/>
      <c r="BJ306" s="143"/>
      <c r="BT306" s="143"/>
      <c r="CD306" s="143"/>
      <c r="CN306" s="143"/>
      <c r="CX306" s="143"/>
      <c r="DH306" s="143"/>
      <c r="DR306" s="143"/>
      <c r="EB306" s="143"/>
      <c r="EL306" s="143"/>
      <c r="EV306" s="143"/>
      <c r="FF306" s="143"/>
      <c r="FP306" s="143"/>
      <c r="FZ306" s="143"/>
      <c r="GJ306" s="143"/>
      <c r="GT306" s="143"/>
      <c r="HD306" s="143"/>
      <c r="HN306" s="143"/>
      <c r="HX306" s="143"/>
      <c r="IH306" s="143"/>
      <c r="IR306" s="143"/>
    </row>
    <row xmlns:x14ac="http://schemas.microsoft.com/office/spreadsheetml/2009/9/ac" r="307" s="3" customFormat="true" x14ac:dyDescent="0.25">
      <c r="A307" s="444"/>
      <c r="B307" s="143"/>
      <c r="L307" s="143"/>
      <c r="V307" s="143"/>
      <c r="AF307" s="143"/>
      <c r="AP307" s="143"/>
      <c r="AZ307" s="143"/>
      <c r="BA307" s="143"/>
      <c r="BB307" s="143"/>
      <c r="BC307" s="143"/>
      <c r="BD307" s="143"/>
      <c r="BE307" s="143"/>
      <c r="BF307" s="143"/>
      <c r="BG307" s="143"/>
      <c r="BJ307" s="143"/>
      <c r="BT307" s="143"/>
      <c r="CD307" s="143"/>
      <c r="CN307" s="143"/>
      <c r="CX307" s="143"/>
      <c r="DH307" s="143"/>
      <c r="DR307" s="143"/>
      <c r="EB307" s="143"/>
      <c r="EL307" s="143"/>
      <c r="EV307" s="143"/>
      <c r="FF307" s="143"/>
      <c r="FP307" s="143"/>
      <c r="FZ307" s="143"/>
      <c r="GJ307" s="143"/>
      <c r="GT307" s="143"/>
      <c r="HD307" s="143"/>
      <c r="HN307" s="143"/>
      <c r="HX307" s="143"/>
      <c r="IH307" s="143"/>
      <c r="IR307" s="143"/>
    </row>
    <row xmlns:x14ac="http://schemas.microsoft.com/office/spreadsheetml/2009/9/ac" r="308" s="3" customFormat="true" x14ac:dyDescent="0.25">
      <c r="A308" s="444"/>
      <c r="B308" s="143"/>
      <c r="L308" s="143"/>
      <c r="V308" s="143"/>
      <c r="AF308" s="143"/>
      <c r="AP308" s="143"/>
      <c r="AZ308" s="143"/>
      <c r="BA308" s="143"/>
      <c r="BB308" s="143"/>
      <c r="BC308" s="143"/>
      <c r="BD308" s="143"/>
      <c r="BE308" s="143"/>
      <c r="BF308" s="143"/>
      <c r="BG308" s="143"/>
      <c r="BJ308" s="143"/>
      <c r="BT308" s="143"/>
      <c r="CD308" s="143"/>
      <c r="CN308" s="143"/>
      <c r="CX308" s="143"/>
      <c r="DH308" s="143"/>
      <c r="DR308" s="143"/>
      <c r="EB308" s="143"/>
      <c r="EL308" s="143"/>
      <c r="EV308" s="143"/>
      <c r="FF308" s="143"/>
      <c r="FP308" s="143"/>
      <c r="FZ308" s="143"/>
      <c r="GJ308" s="143"/>
      <c r="GT308" s="143"/>
      <c r="HD308" s="143"/>
      <c r="HN308" s="143"/>
      <c r="HX308" s="143"/>
      <c r="IH308" s="143"/>
      <c r="IR308" s="143"/>
    </row>
    <row xmlns:x14ac="http://schemas.microsoft.com/office/spreadsheetml/2009/9/ac" r="309" s="3" customFormat="true" x14ac:dyDescent="0.25">
      <c r="A309" s="444"/>
      <c r="B309" s="143"/>
      <c r="L309" s="143"/>
      <c r="V309" s="143"/>
      <c r="AF309" s="143"/>
      <c r="AP309" s="143"/>
      <c r="AZ309" s="143"/>
      <c r="BA309" s="143"/>
      <c r="BB309" s="143"/>
      <c r="BC309" s="143"/>
      <c r="BD309" s="143"/>
      <c r="BE309" s="143"/>
      <c r="BF309" s="143"/>
      <c r="BG309" s="143"/>
      <c r="BJ309" s="143"/>
      <c r="BT309" s="143"/>
      <c r="CD309" s="143"/>
      <c r="CN309" s="143"/>
      <c r="CX309" s="143"/>
      <c r="DH309" s="143"/>
      <c r="DR309" s="143"/>
      <c r="EB309" s="143"/>
      <c r="EL309" s="143"/>
      <c r="EV309" s="143"/>
      <c r="FF309" s="143"/>
      <c r="FP309" s="143"/>
      <c r="FZ309" s="143"/>
      <c r="GJ309" s="143"/>
      <c r="GT309" s="143"/>
      <c r="HD309" s="143"/>
      <c r="HN309" s="143"/>
      <c r="HX309" s="143"/>
      <c r="IH309" s="143"/>
      <c r="IR309" s="143"/>
    </row>
    <row xmlns:x14ac="http://schemas.microsoft.com/office/spreadsheetml/2009/9/ac" r="310" s="3" customFormat="true" x14ac:dyDescent="0.25">
      <c r="A310" s="444"/>
      <c r="B310" s="143"/>
      <c r="L310" s="143"/>
      <c r="V310" s="143"/>
      <c r="AF310" s="143"/>
      <c r="AP310" s="143"/>
      <c r="AZ310" s="143"/>
      <c r="BA310" s="143"/>
      <c r="BB310" s="143"/>
      <c r="BC310" s="143"/>
      <c r="BD310" s="143"/>
      <c r="BE310" s="143"/>
      <c r="BF310" s="143"/>
      <c r="BG310" s="143"/>
      <c r="BJ310" s="143"/>
      <c r="BT310" s="143"/>
      <c r="CD310" s="143"/>
      <c r="CN310" s="143"/>
      <c r="CX310" s="143"/>
      <c r="DH310" s="143"/>
      <c r="DR310" s="143"/>
      <c r="EB310" s="143"/>
      <c r="EL310" s="143"/>
      <c r="EV310" s="143"/>
      <c r="FF310" s="143"/>
      <c r="FP310" s="143"/>
      <c r="FZ310" s="143"/>
      <c r="GJ310" s="143"/>
      <c r="GT310" s="143"/>
      <c r="HD310" s="143"/>
      <c r="HN310" s="143"/>
      <c r="HX310" s="143"/>
      <c r="IH310" s="143"/>
      <c r="IR310" s="143"/>
    </row>
    <row xmlns:x14ac="http://schemas.microsoft.com/office/spreadsheetml/2009/9/ac" r="311" s="3" customFormat="true" x14ac:dyDescent="0.25">
      <c r="A311" s="444"/>
      <c r="B311" s="143"/>
      <c r="L311" s="143"/>
      <c r="V311" s="143"/>
      <c r="AF311" s="143"/>
      <c r="AP311" s="143"/>
      <c r="AZ311" s="143"/>
      <c r="BA311" s="143"/>
      <c r="BB311" s="143"/>
      <c r="BC311" s="143"/>
      <c r="BD311" s="143"/>
      <c r="BE311" s="143"/>
      <c r="BF311" s="143"/>
      <c r="BG311" s="143"/>
      <c r="BJ311" s="143"/>
      <c r="BT311" s="143"/>
      <c r="CD311" s="143"/>
      <c r="CN311" s="143"/>
      <c r="CX311" s="143"/>
      <c r="DH311" s="143"/>
      <c r="DR311" s="143"/>
      <c r="EB311" s="143"/>
      <c r="EL311" s="143"/>
      <c r="EV311" s="143"/>
      <c r="FF311" s="143"/>
      <c r="FP311" s="143"/>
      <c r="FZ311" s="143"/>
      <c r="GJ311" s="143"/>
      <c r="GT311" s="143"/>
      <c r="HD311" s="143"/>
      <c r="HN311" s="143"/>
      <c r="HX311" s="143"/>
      <c r="IH311" s="143"/>
      <c r="IR311" s="143"/>
    </row>
    <row xmlns:x14ac="http://schemas.microsoft.com/office/spreadsheetml/2009/9/ac" r="312" s="3" customFormat="true" x14ac:dyDescent="0.25">
      <c r="A312" s="444"/>
      <c r="B312" s="143"/>
      <c r="L312" s="143"/>
      <c r="V312" s="143"/>
      <c r="AF312" s="143"/>
      <c r="AP312" s="143"/>
      <c r="AZ312" s="143"/>
      <c r="BA312" s="143"/>
      <c r="BB312" s="143"/>
      <c r="BC312" s="143"/>
      <c r="BD312" s="143"/>
      <c r="BE312" s="143"/>
      <c r="BF312" s="143"/>
      <c r="BG312" s="143"/>
      <c r="BJ312" s="143"/>
      <c r="BT312" s="143"/>
      <c r="CD312" s="143"/>
      <c r="CN312" s="143"/>
      <c r="CX312" s="143"/>
      <c r="DH312" s="143"/>
      <c r="DR312" s="143"/>
      <c r="EB312" s="143"/>
      <c r="EL312" s="143"/>
      <c r="EV312" s="143"/>
      <c r="FF312" s="143"/>
      <c r="FP312" s="143"/>
      <c r="FZ312" s="143"/>
      <c r="GJ312" s="143"/>
      <c r="GT312" s="143"/>
      <c r="HD312" s="143"/>
      <c r="HN312" s="143"/>
      <c r="HX312" s="143"/>
      <c r="IH312" s="143"/>
      <c r="IR312" s="143"/>
    </row>
    <row xmlns:x14ac="http://schemas.microsoft.com/office/spreadsheetml/2009/9/ac" r="313" s="3" customFormat="true" x14ac:dyDescent="0.25">
      <c r="A313" s="444"/>
      <c r="B313" s="143"/>
      <c r="L313" s="143"/>
      <c r="V313" s="143"/>
      <c r="AF313" s="143"/>
      <c r="AP313" s="143"/>
      <c r="AZ313" s="143"/>
      <c r="BA313" s="143"/>
      <c r="BB313" s="143"/>
      <c r="BC313" s="143"/>
      <c r="BD313" s="143"/>
      <c r="BE313" s="143"/>
      <c r="BF313" s="143"/>
      <c r="BG313" s="143"/>
      <c r="BJ313" s="143"/>
      <c r="BT313" s="143"/>
      <c r="CD313" s="143"/>
      <c r="CN313" s="143"/>
      <c r="CX313" s="143"/>
      <c r="DH313" s="143"/>
      <c r="DR313" s="143"/>
      <c r="EB313" s="143"/>
      <c r="EL313" s="143"/>
      <c r="EV313" s="143"/>
      <c r="FF313" s="143"/>
      <c r="FP313" s="143"/>
      <c r="FZ313" s="143"/>
      <c r="GJ313" s="143"/>
      <c r="GT313" s="143"/>
      <c r="HD313" s="143"/>
      <c r="HN313" s="143"/>
      <c r="HX313" s="143"/>
      <c r="IH313" s="143"/>
      <c r="IR313" s="143"/>
    </row>
    <row xmlns:x14ac="http://schemas.microsoft.com/office/spreadsheetml/2009/9/ac" r="314" s="3" customFormat="true" x14ac:dyDescent="0.25">
      <c r="A314" s="444"/>
      <c r="B314" s="143"/>
      <c r="L314" s="143"/>
      <c r="V314" s="143"/>
      <c r="AF314" s="143"/>
      <c r="AP314" s="143"/>
      <c r="AZ314" s="143"/>
      <c r="BA314" s="143"/>
      <c r="BB314" s="143"/>
      <c r="BC314" s="143"/>
      <c r="BD314" s="143"/>
      <c r="BE314" s="143"/>
      <c r="BF314" s="143"/>
      <c r="BG314" s="143"/>
      <c r="BJ314" s="143"/>
      <c r="BT314" s="143"/>
      <c r="CD314" s="143"/>
      <c r="CN314" s="143"/>
      <c r="CX314" s="143"/>
      <c r="DH314" s="143"/>
      <c r="DR314" s="143"/>
      <c r="EB314" s="143"/>
      <c r="EL314" s="143"/>
      <c r="EV314" s="143"/>
      <c r="FF314" s="143"/>
      <c r="FP314" s="143"/>
      <c r="FZ314" s="143"/>
      <c r="GJ314" s="143"/>
      <c r="GT314" s="143"/>
      <c r="HD314" s="143"/>
      <c r="HN314" s="143"/>
      <c r="HX314" s="143"/>
      <c r="IH314" s="143"/>
      <c r="IR314" s="143"/>
    </row>
    <row xmlns:x14ac="http://schemas.microsoft.com/office/spreadsheetml/2009/9/ac" r="315" s="3" customFormat="true" x14ac:dyDescent="0.25">
      <c r="A315" s="444"/>
      <c r="B315" s="143"/>
      <c r="L315" s="143"/>
      <c r="V315" s="143"/>
      <c r="AF315" s="143"/>
      <c r="AP315" s="143"/>
      <c r="AZ315" s="143"/>
      <c r="BA315" s="143"/>
      <c r="BB315" s="143"/>
      <c r="BC315" s="143"/>
      <c r="BD315" s="143"/>
      <c r="BE315" s="143"/>
      <c r="BF315" s="143"/>
      <c r="BG315" s="143"/>
      <c r="BJ315" s="143"/>
      <c r="BT315" s="143"/>
      <c r="CD315" s="143"/>
      <c r="CN315" s="143"/>
      <c r="CX315" s="143"/>
      <c r="DH315" s="143"/>
      <c r="DR315" s="143"/>
      <c r="EB315" s="143"/>
      <c r="EL315" s="143"/>
      <c r="EV315" s="143"/>
      <c r="FF315" s="143"/>
      <c r="FP315" s="143"/>
      <c r="FZ315" s="143"/>
      <c r="GJ315" s="143"/>
      <c r="GT315" s="143"/>
      <c r="HD315" s="143"/>
      <c r="HN315" s="143"/>
      <c r="HX315" s="143"/>
      <c r="IH315" s="143"/>
      <c r="IR315" s="143"/>
    </row>
    <row xmlns:x14ac="http://schemas.microsoft.com/office/spreadsheetml/2009/9/ac" r="316" s="3" customFormat="true" x14ac:dyDescent="0.25">
      <c r="A316" s="444"/>
      <c r="B316" s="143"/>
      <c r="L316" s="143"/>
      <c r="V316" s="143"/>
      <c r="AF316" s="143"/>
      <c r="AP316" s="143"/>
      <c r="AZ316" s="143"/>
      <c r="BA316" s="143"/>
      <c r="BB316" s="143"/>
      <c r="BC316" s="143"/>
      <c r="BD316" s="143"/>
      <c r="BE316" s="143"/>
      <c r="BF316" s="143"/>
      <c r="BG316" s="143"/>
      <c r="BJ316" s="143"/>
      <c r="BT316" s="143"/>
      <c r="CD316" s="143"/>
      <c r="CN316" s="143"/>
      <c r="CX316" s="143"/>
      <c r="DH316" s="143"/>
      <c r="DR316" s="143"/>
      <c r="EB316" s="143"/>
      <c r="EL316" s="143"/>
      <c r="EV316" s="143"/>
      <c r="FF316" s="143"/>
      <c r="FP316" s="143"/>
      <c r="FZ316" s="143"/>
      <c r="GJ316" s="143"/>
      <c r="GT316" s="143"/>
      <c r="HD316" s="143"/>
      <c r="HN316" s="143"/>
      <c r="HX316" s="143"/>
      <c r="IH316" s="143"/>
      <c r="IR316" s="143"/>
    </row>
    <row xmlns:x14ac="http://schemas.microsoft.com/office/spreadsheetml/2009/9/ac" r="317" s="3" customFormat="true" x14ac:dyDescent="0.25">
      <c r="A317" s="444"/>
      <c r="B317" s="143"/>
      <c r="L317" s="143"/>
      <c r="V317" s="143"/>
      <c r="AF317" s="143"/>
      <c r="AP317" s="143"/>
      <c r="AZ317" s="143"/>
      <c r="BA317" s="143"/>
      <c r="BB317" s="143"/>
      <c r="BC317" s="143"/>
      <c r="BD317" s="143"/>
      <c r="BE317" s="143"/>
      <c r="BF317" s="143"/>
      <c r="BG317" s="143"/>
      <c r="BJ317" s="143"/>
      <c r="BT317" s="143"/>
      <c r="CD317" s="143"/>
      <c r="CN317" s="143"/>
      <c r="CX317" s="143"/>
      <c r="DH317" s="143"/>
      <c r="DR317" s="143"/>
      <c r="EB317" s="143"/>
      <c r="EL317" s="143"/>
      <c r="EV317" s="143"/>
      <c r="FF317" s="143"/>
      <c r="FP317" s="143"/>
      <c r="FZ317" s="143"/>
      <c r="GJ317" s="143"/>
      <c r="GT317" s="143"/>
      <c r="HD317" s="143"/>
      <c r="HN317" s="143"/>
      <c r="HX317" s="143"/>
      <c r="IH317" s="143"/>
      <c r="IR317" s="143"/>
    </row>
    <row xmlns:x14ac="http://schemas.microsoft.com/office/spreadsheetml/2009/9/ac" r="318" s="3" customFormat="true" x14ac:dyDescent="0.25">
      <c r="A318" s="444"/>
      <c r="B318" s="143"/>
      <c r="L318" s="143"/>
      <c r="V318" s="143"/>
      <c r="AF318" s="143"/>
      <c r="AP318" s="143"/>
      <c r="AZ318" s="143"/>
      <c r="BA318" s="143"/>
      <c r="BB318" s="143"/>
      <c r="BC318" s="143"/>
      <c r="BD318" s="143"/>
      <c r="BE318" s="143"/>
      <c r="BF318" s="143"/>
      <c r="BG318" s="143"/>
      <c r="BJ318" s="143"/>
      <c r="BT318" s="143"/>
      <c r="CD318" s="143"/>
      <c r="CN318" s="143"/>
      <c r="CX318" s="143"/>
      <c r="DH318" s="143"/>
      <c r="DR318" s="143"/>
      <c r="EB318" s="143"/>
      <c r="EL318" s="143"/>
      <c r="EV318" s="143"/>
      <c r="FF318" s="143"/>
      <c r="FP318" s="143"/>
      <c r="FZ318" s="143"/>
      <c r="GJ318" s="143"/>
      <c r="GT318" s="143"/>
      <c r="HD318" s="143"/>
      <c r="HN318" s="143"/>
      <c r="HX318" s="143"/>
      <c r="IH318" s="143"/>
      <c r="IR318" s="143"/>
    </row>
    <row xmlns:x14ac="http://schemas.microsoft.com/office/spreadsheetml/2009/9/ac" r="319" s="3" customFormat="true" x14ac:dyDescent="0.25">
      <c r="A319" s="444"/>
      <c r="B319" s="143"/>
      <c r="L319" s="143"/>
      <c r="V319" s="143"/>
      <c r="AF319" s="143"/>
      <c r="AP319" s="143"/>
      <c r="AZ319" s="143"/>
      <c r="BA319" s="143"/>
      <c r="BB319" s="143"/>
      <c r="BC319" s="143"/>
      <c r="BD319" s="143"/>
      <c r="BE319" s="143"/>
      <c r="BF319" s="143"/>
      <c r="BG319" s="143"/>
      <c r="BJ319" s="143"/>
      <c r="BT319" s="143"/>
      <c r="CD319" s="143"/>
      <c r="CN319" s="143"/>
      <c r="CX319" s="143"/>
      <c r="DH319" s="143"/>
      <c r="DR319" s="143"/>
      <c r="EB319" s="143"/>
      <c r="EL319" s="143"/>
      <c r="EV319" s="143"/>
      <c r="FF319" s="143"/>
      <c r="FP319" s="143"/>
      <c r="FZ319" s="143"/>
      <c r="GJ319" s="143"/>
      <c r="GT319" s="143"/>
      <c r="HD319" s="143"/>
      <c r="HN319" s="143"/>
      <c r="HX319" s="143"/>
      <c r="IH319" s="143"/>
      <c r="IR319" s="143"/>
    </row>
    <row xmlns:x14ac="http://schemas.microsoft.com/office/spreadsheetml/2009/9/ac" r="320" s="3" customFormat="true" x14ac:dyDescent="0.25">
      <c r="A320" s="444"/>
      <c r="B320" s="143"/>
      <c r="L320" s="143"/>
      <c r="V320" s="143"/>
      <c r="AF320" s="143"/>
      <c r="AP320" s="143"/>
      <c r="AZ320" s="143"/>
      <c r="BA320" s="143"/>
      <c r="BB320" s="143"/>
      <c r="BC320" s="143"/>
      <c r="BD320" s="143"/>
      <c r="BE320" s="143"/>
      <c r="BF320" s="143"/>
      <c r="BG320" s="143"/>
      <c r="BJ320" s="143"/>
      <c r="BT320" s="143"/>
      <c r="CD320" s="143"/>
      <c r="CN320" s="143"/>
      <c r="CX320" s="143"/>
      <c r="DH320" s="143"/>
      <c r="DR320" s="143"/>
      <c r="EB320" s="143"/>
      <c r="EL320" s="143"/>
      <c r="EV320" s="143"/>
      <c r="FF320" s="143"/>
      <c r="FP320" s="143"/>
      <c r="FZ320" s="143"/>
      <c r="GJ320" s="143"/>
      <c r="GT320" s="143"/>
      <c r="HD320" s="143"/>
      <c r="HN320" s="143"/>
      <c r="HX320" s="143"/>
      <c r="IH320" s="143"/>
      <c r="IR320" s="143"/>
    </row>
    <row xmlns:x14ac="http://schemas.microsoft.com/office/spreadsheetml/2009/9/ac" r="321" s="3" customFormat="true" x14ac:dyDescent="0.25">
      <c r="A321" s="444"/>
      <c r="B321" s="143"/>
      <c r="L321" s="143"/>
      <c r="V321" s="143"/>
      <c r="AF321" s="143"/>
      <c r="AP321" s="143"/>
      <c r="AZ321" s="143"/>
      <c r="BA321" s="143"/>
      <c r="BB321" s="143"/>
      <c r="BC321" s="143"/>
      <c r="BD321" s="143"/>
      <c r="BE321" s="143"/>
      <c r="BF321" s="143"/>
      <c r="BG321" s="143"/>
      <c r="BJ321" s="143"/>
      <c r="BT321" s="143"/>
      <c r="CD321" s="143"/>
      <c r="CN321" s="143"/>
      <c r="CX321" s="143"/>
      <c r="DH321" s="143"/>
      <c r="DR321" s="143"/>
      <c r="EB321" s="143"/>
      <c r="EL321" s="143"/>
      <c r="EV321" s="143"/>
      <c r="FF321" s="143"/>
      <c r="FP321" s="143"/>
      <c r="FZ321" s="143"/>
      <c r="GJ321" s="143"/>
      <c r="GT321" s="143"/>
      <c r="HD321" s="143"/>
      <c r="HN321" s="143"/>
      <c r="HX321" s="143"/>
      <c r="IH321" s="143"/>
      <c r="IR321" s="143"/>
    </row>
    <row xmlns:x14ac="http://schemas.microsoft.com/office/spreadsheetml/2009/9/ac" r="322" s="3" customFormat="true" x14ac:dyDescent="0.25">
      <c r="A322" s="444"/>
      <c r="B322" s="143"/>
      <c r="L322" s="143"/>
      <c r="V322" s="143"/>
      <c r="AF322" s="143"/>
      <c r="AP322" s="143"/>
      <c r="AZ322" s="143"/>
      <c r="BA322" s="143"/>
      <c r="BB322" s="143"/>
      <c r="BC322" s="143"/>
      <c r="BD322" s="143"/>
      <c r="BE322" s="143"/>
      <c r="BF322" s="143"/>
      <c r="BG322" s="143"/>
      <c r="BJ322" s="143"/>
      <c r="BT322" s="143"/>
      <c r="CD322" s="143"/>
      <c r="CN322" s="143"/>
      <c r="CX322" s="143"/>
      <c r="DH322" s="143"/>
      <c r="DR322" s="143"/>
      <c r="EB322" s="143"/>
      <c r="EL322" s="143"/>
      <c r="EV322" s="143"/>
      <c r="FF322" s="143"/>
      <c r="FP322" s="143"/>
      <c r="FZ322" s="143"/>
      <c r="GJ322" s="143"/>
      <c r="GT322" s="143"/>
      <c r="HD322" s="143"/>
      <c r="HN322" s="143"/>
      <c r="HX322" s="143"/>
      <c r="IH322" s="143"/>
      <c r="IR322" s="143"/>
    </row>
    <row xmlns:x14ac="http://schemas.microsoft.com/office/spreadsheetml/2009/9/ac" r="323" s="3" customFormat="true" x14ac:dyDescent="0.25">
      <c r="A323" s="444"/>
      <c r="B323" s="143"/>
      <c r="L323" s="143"/>
      <c r="V323" s="143"/>
      <c r="AF323" s="143"/>
      <c r="AP323" s="143"/>
      <c r="AZ323" s="143"/>
      <c r="BA323" s="143"/>
      <c r="BB323" s="143"/>
      <c r="BC323" s="143"/>
      <c r="BD323" s="143"/>
      <c r="BE323" s="143"/>
      <c r="BF323" s="143"/>
      <c r="BG323" s="143"/>
      <c r="BJ323" s="143"/>
      <c r="BT323" s="143"/>
      <c r="CD323" s="143"/>
      <c r="CN323" s="143"/>
      <c r="CX323" s="143"/>
      <c r="DH323" s="143"/>
      <c r="DR323" s="143"/>
      <c r="EB323" s="143"/>
      <c r="EL323" s="143"/>
      <c r="EV323" s="143"/>
      <c r="FF323" s="143"/>
      <c r="FP323" s="143"/>
      <c r="FZ323" s="143"/>
      <c r="GJ323" s="143"/>
      <c r="GT323" s="143"/>
      <c r="HD323" s="143"/>
      <c r="HN323" s="143"/>
      <c r="HX323" s="143"/>
      <c r="IH323" s="143"/>
      <c r="IR323" s="143"/>
    </row>
    <row xmlns:x14ac="http://schemas.microsoft.com/office/spreadsheetml/2009/9/ac" r="324" s="3" customFormat="true" x14ac:dyDescent="0.25">
      <c r="A324" s="444"/>
      <c r="B324" s="143"/>
      <c r="L324" s="143"/>
      <c r="V324" s="143"/>
      <c r="AF324" s="143"/>
      <c r="AP324" s="143"/>
      <c r="AZ324" s="143"/>
      <c r="BA324" s="143"/>
      <c r="BB324" s="143"/>
      <c r="BC324" s="143"/>
      <c r="BD324" s="143"/>
      <c r="BE324" s="143"/>
      <c r="BF324" s="143"/>
      <c r="BG324" s="143"/>
      <c r="BJ324" s="143"/>
      <c r="BT324" s="143"/>
      <c r="CD324" s="143"/>
      <c r="CN324" s="143"/>
      <c r="CX324" s="143"/>
      <c r="DH324" s="143"/>
      <c r="DR324" s="143"/>
      <c r="EB324" s="143"/>
      <c r="EL324" s="143"/>
      <c r="EV324" s="143"/>
      <c r="FF324" s="143"/>
      <c r="FP324" s="143"/>
      <c r="FZ324" s="143"/>
      <c r="GJ324" s="143"/>
      <c r="GT324" s="143"/>
      <c r="HD324" s="143"/>
      <c r="HN324" s="143"/>
      <c r="HX324" s="143"/>
      <c r="IH324" s="143"/>
      <c r="IR324" s="143"/>
    </row>
    <row xmlns:x14ac="http://schemas.microsoft.com/office/spreadsheetml/2009/9/ac" r="325" s="3" customFormat="true" x14ac:dyDescent="0.25">
      <c r="A325" s="444"/>
      <c r="B325" s="143"/>
      <c r="L325" s="143"/>
      <c r="V325" s="143"/>
      <c r="AF325" s="143"/>
      <c r="AP325" s="143"/>
      <c r="AZ325" s="143"/>
      <c r="BA325" s="143"/>
      <c r="BB325" s="143"/>
      <c r="BC325" s="143"/>
      <c r="BD325" s="143"/>
      <c r="BE325" s="143"/>
      <c r="BF325" s="143"/>
      <c r="BG325" s="143"/>
      <c r="BJ325" s="143"/>
      <c r="BT325" s="143"/>
      <c r="CD325" s="143"/>
      <c r="CN325" s="143"/>
      <c r="CX325" s="143"/>
      <c r="DH325" s="143"/>
      <c r="DR325" s="143"/>
      <c r="EB325" s="143"/>
      <c r="EL325" s="143"/>
      <c r="EV325" s="143"/>
      <c r="FF325" s="143"/>
      <c r="FP325" s="143"/>
      <c r="FZ325" s="143"/>
      <c r="GJ325" s="143"/>
      <c r="GT325" s="143"/>
      <c r="HD325" s="143"/>
      <c r="HN325" s="143"/>
      <c r="HX325" s="143"/>
      <c r="IH325" s="143"/>
      <c r="IR325" s="143"/>
    </row>
    <row xmlns:x14ac="http://schemas.microsoft.com/office/spreadsheetml/2009/9/ac" r="326" s="3" customFormat="true" x14ac:dyDescent="0.25">
      <c r="A326" s="444"/>
      <c r="B326" s="143"/>
      <c r="L326" s="143"/>
      <c r="V326" s="143"/>
      <c r="AF326" s="143"/>
      <c r="AP326" s="143"/>
      <c r="AZ326" s="143"/>
      <c r="BA326" s="143"/>
      <c r="BB326" s="143"/>
      <c r="BC326" s="143"/>
      <c r="BD326" s="143"/>
      <c r="BE326" s="143"/>
      <c r="BF326" s="143"/>
      <c r="BG326" s="143"/>
      <c r="BJ326" s="143"/>
      <c r="BT326" s="143"/>
      <c r="CD326" s="143"/>
      <c r="CN326" s="143"/>
      <c r="CX326" s="143"/>
      <c r="DH326" s="143"/>
      <c r="DR326" s="143"/>
      <c r="EB326" s="143"/>
      <c r="EL326" s="143"/>
      <c r="EV326" s="143"/>
      <c r="FF326" s="143"/>
      <c r="FP326" s="143"/>
      <c r="FZ326" s="143"/>
      <c r="GJ326" s="143"/>
      <c r="GT326" s="143"/>
      <c r="HD326" s="143"/>
      <c r="HN326" s="143"/>
      <c r="HX326" s="143"/>
      <c r="IH326" s="143"/>
      <c r="IR326" s="143"/>
    </row>
    <row xmlns:x14ac="http://schemas.microsoft.com/office/spreadsheetml/2009/9/ac" r="327" s="3" customFormat="true" x14ac:dyDescent="0.25">
      <c r="A327" s="444"/>
      <c r="B327" s="143"/>
      <c r="L327" s="143"/>
      <c r="V327" s="143"/>
      <c r="AF327" s="143"/>
      <c r="AP327" s="143"/>
      <c r="AZ327" s="143"/>
      <c r="BA327" s="143"/>
      <c r="BB327" s="143"/>
      <c r="BC327" s="143"/>
      <c r="BD327" s="143"/>
      <c r="BE327" s="143"/>
      <c r="BF327" s="143"/>
      <c r="BG327" s="143"/>
      <c r="BJ327" s="143"/>
      <c r="BT327" s="143"/>
      <c r="CD327" s="143"/>
      <c r="CN327" s="143"/>
      <c r="CX327" s="143"/>
      <c r="DH327" s="143"/>
      <c r="DR327" s="143"/>
      <c r="EB327" s="143"/>
      <c r="EL327" s="143"/>
      <c r="EV327" s="143"/>
      <c r="FF327" s="143"/>
      <c r="FP327" s="143"/>
      <c r="FZ327" s="143"/>
      <c r="GJ327" s="143"/>
      <c r="GT327" s="143"/>
      <c r="HD327" s="143"/>
      <c r="HN327" s="143"/>
      <c r="HX327" s="143"/>
      <c r="IH327" s="143"/>
      <c r="IR327" s="143"/>
    </row>
    <row xmlns:x14ac="http://schemas.microsoft.com/office/spreadsheetml/2009/9/ac" r="328" s="3" customFormat="true" x14ac:dyDescent="0.25">
      <c r="A328" s="444"/>
      <c r="B328" s="143"/>
      <c r="L328" s="143"/>
      <c r="V328" s="143"/>
      <c r="AF328" s="143"/>
      <c r="AP328" s="143"/>
      <c r="AZ328" s="143"/>
      <c r="BA328" s="143"/>
      <c r="BB328" s="143"/>
      <c r="BC328" s="143"/>
      <c r="BD328" s="143"/>
      <c r="BE328" s="143"/>
      <c r="BF328" s="143"/>
      <c r="BG328" s="143"/>
      <c r="BJ328" s="143"/>
      <c r="BT328" s="143"/>
      <c r="CD328" s="143"/>
      <c r="CN328" s="143"/>
      <c r="CX328" s="143"/>
      <c r="DH328" s="143"/>
      <c r="DR328" s="143"/>
      <c r="EB328" s="143"/>
      <c r="EL328" s="143"/>
      <c r="EV328" s="143"/>
      <c r="FF328" s="143"/>
      <c r="FP328" s="143"/>
      <c r="FZ328" s="143"/>
      <c r="GJ328" s="143"/>
      <c r="GT328" s="143"/>
      <c r="HD328" s="143"/>
      <c r="HN328" s="143"/>
      <c r="HX328" s="143"/>
      <c r="IH328" s="143"/>
      <c r="IR328" s="143"/>
    </row>
    <row xmlns:x14ac="http://schemas.microsoft.com/office/spreadsheetml/2009/9/ac" r="329" s="3" customFormat="true" x14ac:dyDescent="0.25">
      <c r="A329" s="444"/>
      <c r="B329" s="143"/>
      <c r="L329" s="143"/>
      <c r="V329" s="143"/>
      <c r="AF329" s="143"/>
      <c r="AP329" s="143"/>
      <c r="AZ329" s="143"/>
      <c r="BA329" s="143"/>
      <c r="BB329" s="143"/>
      <c r="BC329" s="143"/>
      <c r="BD329" s="143"/>
      <c r="BE329" s="143"/>
      <c r="BF329" s="143"/>
      <c r="BG329" s="143"/>
      <c r="BJ329" s="143"/>
      <c r="BT329" s="143"/>
      <c r="CD329" s="143"/>
      <c r="CN329" s="143"/>
      <c r="CX329" s="143"/>
      <c r="DH329" s="143"/>
      <c r="DR329" s="143"/>
      <c r="EB329" s="143"/>
      <c r="EL329" s="143"/>
      <c r="EV329" s="143"/>
      <c r="FF329" s="143"/>
      <c r="FP329" s="143"/>
      <c r="FZ329" s="143"/>
      <c r="GJ329" s="143"/>
      <c r="GT329" s="143"/>
      <c r="HD329" s="143"/>
      <c r="HN329" s="143"/>
      <c r="HX329" s="143"/>
      <c r="IH329" s="143"/>
      <c r="IR329" s="143"/>
    </row>
    <row xmlns:x14ac="http://schemas.microsoft.com/office/spreadsheetml/2009/9/ac" r="330" s="3" customFormat="true" x14ac:dyDescent="0.25">
      <c r="A330" s="444"/>
      <c r="B330" s="143"/>
      <c r="L330" s="143"/>
      <c r="V330" s="143"/>
      <c r="AF330" s="143"/>
      <c r="AP330" s="143"/>
      <c r="AZ330" s="143"/>
      <c r="BA330" s="143"/>
      <c r="BB330" s="143"/>
      <c r="BC330" s="143"/>
      <c r="BD330" s="143"/>
      <c r="BE330" s="143"/>
      <c r="BF330" s="143"/>
      <c r="BG330" s="143"/>
      <c r="BJ330" s="143"/>
      <c r="BT330" s="143"/>
      <c r="CD330" s="143"/>
      <c r="CN330" s="143"/>
      <c r="CX330" s="143"/>
      <c r="DH330" s="143"/>
      <c r="DR330" s="143"/>
      <c r="EB330" s="143"/>
      <c r="EL330" s="143"/>
      <c r="EV330" s="143"/>
      <c r="FF330" s="143"/>
      <c r="FP330" s="143"/>
      <c r="FZ330" s="143"/>
      <c r="GJ330" s="143"/>
      <c r="GT330" s="143"/>
      <c r="HD330" s="143"/>
      <c r="HN330" s="143"/>
      <c r="HX330" s="143"/>
      <c r="IH330" s="143"/>
      <c r="IR330" s="143"/>
    </row>
    <row xmlns:x14ac="http://schemas.microsoft.com/office/spreadsheetml/2009/9/ac" r="331" s="3" customFormat="true" x14ac:dyDescent="0.25">
      <c r="A331" s="444"/>
      <c r="B331" s="143"/>
      <c r="L331" s="143"/>
      <c r="V331" s="143"/>
      <c r="AF331" s="143"/>
      <c r="AP331" s="143"/>
      <c r="AZ331" s="143"/>
      <c r="BA331" s="143"/>
      <c r="BB331" s="143"/>
      <c r="BC331" s="143"/>
      <c r="BD331" s="143"/>
      <c r="BE331" s="143"/>
      <c r="BF331" s="143"/>
      <c r="BG331" s="143"/>
      <c r="BJ331" s="143"/>
      <c r="BT331" s="143"/>
      <c r="CD331" s="143"/>
      <c r="CN331" s="143"/>
      <c r="CX331" s="143"/>
      <c r="DH331" s="143"/>
      <c r="DR331" s="143"/>
      <c r="EB331" s="143"/>
      <c r="EL331" s="143"/>
      <c r="EV331" s="143"/>
      <c r="FF331" s="143"/>
      <c r="FP331" s="143"/>
      <c r="FZ331" s="143"/>
      <c r="GJ331" s="143"/>
      <c r="GT331" s="143"/>
      <c r="HD331" s="143"/>
      <c r="HN331" s="143"/>
      <c r="HX331" s="143"/>
      <c r="IH331" s="143"/>
      <c r="IR331" s="143"/>
    </row>
    <row xmlns:x14ac="http://schemas.microsoft.com/office/spreadsheetml/2009/9/ac" r="332" s="3" customFormat="true" x14ac:dyDescent="0.25">
      <c r="A332" s="444"/>
      <c r="B332" s="143"/>
      <c r="L332" s="143"/>
      <c r="V332" s="143"/>
      <c r="AF332" s="143"/>
      <c r="AP332" s="143"/>
      <c r="AZ332" s="143"/>
      <c r="BA332" s="143"/>
      <c r="BB332" s="143"/>
      <c r="BC332" s="143"/>
      <c r="BD332" s="143"/>
      <c r="BE332" s="143"/>
      <c r="BF332" s="143"/>
      <c r="BG332" s="143"/>
      <c r="BJ332" s="143"/>
      <c r="BT332" s="143"/>
      <c r="CD332" s="143"/>
      <c r="CN332" s="143"/>
      <c r="CX332" s="143"/>
      <c r="DH332" s="143"/>
      <c r="DR332" s="143"/>
      <c r="EB332" s="143"/>
      <c r="EL332" s="143"/>
      <c r="EV332" s="143"/>
      <c r="FF332" s="143"/>
      <c r="FP332" s="143"/>
      <c r="FZ332" s="143"/>
      <c r="GJ332" s="143"/>
      <c r="GT332" s="143"/>
      <c r="HD332" s="143"/>
      <c r="HN332" s="143"/>
      <c r="HX332" s="143"/>
      <c r="IH332" s="143"/>
      <c r="IR332" s="143"/>
    </row>
    <row xmlns:x14ac="http://schemas.microsoft.com/office/spreadsheetml/2009/9/ac" r="333" s="3" customFormat="true" x14ac:dyDescent="0.25">
      <c r="A333" s="444"/>
      <c r="B333" s="143"/>
      <c r="L333" s="143"/>
      <c r="V333" s="143"/>
      <c r="AF333" s="143"/>
      <c r="AP333" s="143"/>
      <c r="AZ333" s="143"/>
      <c r="BA333" s="143"/>
      <c r="BB333" s="143"/>
      <c r="BC333" s="143"/>
      <c r="BD333" s="143"/>
      <c r="BE333" s="143"/>
      <c r="BF333" s="143"/>
      <c r="BG333" s="143"/>
      <c r="BJ333" s="143"/>
      <c r="BT333" s="143"/>
      <c r="CD333" s="143"/>
      <c r="CN333" s="143"/>
      <c r="CX333" s="143"/>
      <c r="DH333" s="143"/>
      <c r="DR333" s="143"/>
      <c r="EB333" s="143"/>
      <c r="EL333" s="143"/>
      <c r="EV333" s="143"/>
      <c r="FF333" s="143"/>
      <c r="FP333" s="143"/>
      <c r="FZ333" s="143"/>
      <c r="GJ333" s="143"/>
      <c r="GT333" s="143"/>
      <c r="HD333" s="143"/>
      <c r="HN333" s="143"/>
      <c r="HX333" s="143"/>
      <c r="IH333" s="143"/>
      <c r="IR333" s="143"/>
    </row>
    <row xmlns:x14ac="http://schemas.microsoft.com/office/spreadsheetml/2009/9/ac" r="334" s="3" customFormat="true" x14ac:dyDescent="0.25">
      <c r="A334" s="444"/>
      <c r="B334" s="143"/>
      <c r="L334" s="143"/>
      <c r="V334" s="143"/>
      <c r="AF334" s="143"/>
      <c r="AP334" s="143"/>
      <c r="AZ334" s="143"/>
      <c r="BA334" s="143"/>
      <c r="BB334" s="143"/>
      <c r="BC334" s="143"/>
      <c r="BD334" s="143"/>
      <c r="BE334" s="143"/>
      <c r="BF334" s="143"/>
      <c r="BG334" s="143"/>
      <c r="BJ334" s="143"/>
      <c r="BT334" s="143"/>
      <c r="CD334" s="143"/>
      <c r="CN334" s="143"/>
      <c r="CX334" s="143"/>
      <c r="DH334" s="143"/>
      <c r="DR334" s="143"/>
      <c r="EB334" s="143"/>
      <c r="EL334" s="143"/>
      <c r="EV334" s="143"/>
      <c r="FF334" s="143"/>
      <c r="FP334" s="143"/>
      <c r="FZ334" s="143"/>
      <c r="GJ334" s="143"/>
      <c r="GT334" s="143"/>
      <c r="HD334" s="143"/>
      <c r="HN334" s="143"/>
      <c r="HX334" s="143"/>
      <c r="IH334" s="143"/>
      <c r="IR334" s="143"/>
    </row>
    <row xmlns:x14ac="http://schemas.microsoft.com/office/spreadsheetml/2009/9/ac" r="335" s="3" customFormat="true" x14ac:dyDescent="0.25">
      <c r="A335" s="444"/>
      <c r="B335" s="143"/>
      <c r="L335" s="143"/>
      <c r="V335" s="143"/>
      <c r="AF335" s="143"/>
      <c r="AP335" s="143"/>
      <c r="AZ335" s="143"/>
      <c r="BA335" s="143"/>
      <c r="BB335" s="143"/>
      <c r="BC335" s="143"/>
      <c r="BD335" s="143"/>
      <c r="BE335" s="143"/>
      <c r="BF335" s="143"/>
      <c r="BG335" s="143"/>
      <c r="BJ335" s="143"/>
      <c r="BT335" s="143"/>
      <c r="CD335" s="143"/>
      <c r="CN335" s="143"/>
      <c r="CX335" s="143"/>
      <c r="DH335" s="143"/>
      <c r="DR335" s="143"/>
      <c r="EB335" s="143"/>
      <c r="EL335" s="143"/>
      <c r="EV335" s="143"/>
      <c r="FF335" s="143"/>
      <c r="FP335" s="143"/>
      <c r="FZ335" s="143"/>
      <c r="GJ335" s="143"/>
      <c r="GT335" s="143"/>
      <c r="HD335" s="143"/>
      <c r="HN335" s="143"/>
      <c r="HX335" s="143"/>
      <c r="IH335" s="143"/>
      <c r="IR335" s="143"/>
    </row>
    <row xmlns:x14ac="http://schemas.microsoft.com/office/spreadsheetml/2009/9/ac" r="336" s="3" customFormat="true" x14ac:dyDescent="0.25">
      <c r="A336" s="444"/>
      <c r="B336" s="143"/>
      <c r="L336" s="143"/>
      <c r="V336" s="143"/>
      <c r="AF336" s="143"/>
      <c r="AP336" s="143"/>
      <c r="AZ336" s="143"/>
      <c r="BA336" s="143"/>
      <c r="BB336" s="143"/>
      <c r="BC336" s="143"/>
      <c r="BD336" s="143"/>
      <c r="BE336" s="143"/>
      <c r="BF336" s="143"/>
      <c r="BG336" s="143"/>
      <c r="BJ336" s="143"/>
      <c r="BT336" s="143"/>
      <c r="CD336" s="143"/>
      <c r="CN336" s="143"/>
      <c r="CX336" s="143"/>
      <c r="DH336" s="143"/>
      <c r="DR336" s="143"/>
      <c r="EB336" s="143"/>
      <c r="EL336" s="143"/>
      <c r="EV336" s="143"/>
      <c r="FF336" s="143"/>
      <c r="FP336" s="143"/>
      <c r="FZ336" s="143"/>
      <c r="GJ336" s="143"/>
      <c r="GT336" s="143"/>
      <c r="HD336" s="143"/>
      <c r="HN336" s="143"/>
      <c r="HX336" s="143"/>
      <c r="IH336" s="143"/>
      <c r="IR336" s="143"/>
    </row>
    <row xmlns:x14ac="http://schemas.microsoft.com/office/spreadsheetml/2009/9/ac" r="337" s="3" customFormat="true" x14ac:dyDescent="0.25">
      <c r="A337" s="444"/>
      <c r="B337" s="143"/>
      <c r="L337" s="143"/>
      <c r="V337" s="143"/>
      <c r="AF337" s="143"/>
      <c r="AP337" s="143"/>
      <c r="AZ337" s="143"/>
      <c r="BA337" s="143"/>
      <c r="BB337" s="143"/>
      <c r="BC337" s="143"/>
      <c r="BD337" s="143"/>
      <c r="BE337" s="143"/>
      <c r="BF337" s="143"/>
      <c r="BG337" s="143"/>
      <c r="BJ337" s="143"/>
      <c r="BT337" s="143"/>
      <c r="CD337" s="143"/>
      <c r="CN337" s="143"/>
      <c r="CX337" s="143"/>
      <c r="DH337" s="143"/>
      <c r="DR337" s="143"/>
      <c r="EB337" s="143"/>
      <c r="EL337" s="143"/>
      <c r="EV337" s="143"/>
      <c r="FF337" s="143"/>
      <c r="FP337" s="143"/>
      <c r="FZ337" s="143"/>
      <c r="GJ337" s="143"/>
      <c r="GT337" s="143"/>
      <c r="HD337" s="143"/>
      <c r="HN337" s="143"/>
      <c r="HX337" s="143"/>
      <c r="IH337" s="143"/>
      <c r="IR337" s="143"/>
    </row>
    <row xmlns:x14ac="http://schemas.microsoft.com/office/spreadsheetml/2009/9/ac" r="338" s="3" customFormat="true" x14ac:dyDescent="0.25">
      <c r="A338" s="444"/>
      <c r="B338" s="143"/>
      <c r="L338" s="143"/>
      <c r="V338" s="143"/>
      <c r="AF338" s="143"/>
      <c r="AP338" s="143"/>
      <c r="AZ338" s="143"/>
      <c r="BA338" s="143"/>
      <c r="BB338" s="143"/>
      <c r="BC338" s="143"/>
      <c r="BD338" s="143"/>
      <c r="BE338" s="143"/>
      <c r="BF338" s="143"/>
      <c r="BG338" s="143"/>
      <c r="BJ338" s="143"/>
      <c r="BT338" s="143"/>
      <c r="CD338" s="143"/>
      <c r="CN338" s="143"/>
      <c r="CX338" s="143"/>
      <c r="DH338" s="143"/>
      <c r="DR338" s="143"/>
      <c r="EB338" s="143"/>
      <c r="EL338" s="143"/>
      <c r="EV338" s="143"/>
      <c r="FF338" s="143"/>
      <c r="FP338" s="143"/>
      <c r="FZ338" s="143"/>
      <c r="GJ338" s="143"/>
      <c r="GT338" s="143"/>
      <c r="HD338" s="143"/>
      <c r="HN338" s="143"/>
      <c r="HX338" s="143"/>
      <c r="IH338" s="143"/>
      <c r="IR338" s="143"/>
    </row>
    <row xmlns:x14ac="http://schemas.microsoft.com/office/spreadsheetml/2009/9/ac" r="339" s="3" customFormat="true" x14ac:dyDescent="0.25">
      <c r="A339" s="444"/>
      <c r="B339" s="143"/>
      <c r="L339" s="143"/>
      <c r="V339" s="143"/>
      <c r="AF339" s="143"/>
      <c r="AP339" s="143"/>
      <c r="AZ339" s="143"/>
      <c r="BA339" s="143"/>
      <c r="BB339" s="143"/>
      <c r="BC339" s="143"/>
      <c r="BD339" s="143"/>
      <c r="BE339" s="143"/>
      <c r="BF339" s="143"/>
      <c r="BG339" s="143"/>
      <c r="BJ339" s="143"/>
      <c r="BT339" s="143"/>
      <c r="CD339" s="143"/>
      <c r="CN339" s="143"/>
      <c r="CX339" s="143"/>
      <c r="DH339" s="143"/>
      <c r="DR339" s="143"/>
      <c r="EB339" s="143"/>
      <c r="EL339" s="143"/>
      <c r="EV339" s="143"/>
      <c r="FF339" s="143"/>
      <c r="FP339" s="143"/>
      <c r="FZ339" s="143"/>
      <c r="GJ339" s="143"/>
      <c r="GT339" s="143"/>
      <c r="HD339" s="143"/>
      <c r="HN339" s="143"/>
      <c r="HX339" s="143"/>
      <c r="IH339" s="143"/>
      <c r="IR339" s="143"/>
    </row>
    <row xmlns:x14ac="http://schemas.microsoft.com/office/spreadsheetml/2009/9/ac" r="340" s="3" customFormat="true" x14ac:dyDescent="0.25">
      <c r="A340" s="444"/>
      <c r="B340" s="143"/>
      <c r="L340" s="143"/>
      <c r="V340" s="143"/>
      <c r="AF340" s="143"/>
      <c r="AP340" s="143"/>
      <c r="AZ340" s="143"/>
      <c r="BA340" s="143"/>
      <c r="BB340" s="143"/>
      <c r="BC340" s="143"/>
      <c r="BD340" s="143"/>
      <c r="BE340" s="143"/>
      <c r="BF340" s="143"/>
      <c r="BG340" s="143"/>
      <c r="BJ340" s="143"/>
      <c r="BT340" s="143"/>
      <c r="CD340" s="143"/>
      <c r="CN340" s="143"/>
      <c r="CX340" s="143"/>
      <c r="DH340" s="143"/>
      <c r="DR340" s="143"/>
      <c r="EB340" s="143"/>
      <c r="EL340" s="143"/>
      <c r="EV340" s="143"/>
      <c r="FF340" s="143"/>
      <c r="FP340" s="143"/>
      <c r="FZ340" s="143"/>
      <c r="GJ340" s="143"/>
      <c r="GT340" s="143"/>
      <c r="HD340" s="143"/>
      <c r="HN340" s="143"/>
      <c r="HX340" s="143"/>
      <c r="IH340" s="143"/>
      <c r="IR340" s="143"/>
    </row>
    <row xmlns:x14ac="http://schemas.microsoft.com/office/spreadsheetml/2009/9/ac" r="341" s="3" customFormat="true" x14ac:dyDescent="0.25">
      <c r="A341" s="444"/>
      <c r="B341" s="143"/>
      <c r="L341" s="143"/>
      <c r="V341" s="143"/>
      <c r="AF341" s="143"/>
      <c r="AP341" s="143"/>
      <c r="AZ341" s="143"/>
      <c r="BA341" s="143"/>
      <c r="BB341" s="143"/>
      <c r="BC341" s="143"/>
      <c r="BD341" s="143"/>
      <c r="BE341" s="143"/>
      <c r="BF341" s="143"/>
      <c r="BG341" s="143"/>
      <c r="BJ341" s="143"/>
      <c r="BT341" s="143"/>
      <c r="CD341" s="143"/>
      <c r="CN341" s="143"/>
      <c r="CX341" s="143"/>
      <c r="DH341" s="143"/>
      <c r="DR341" s="143"/>
      <c r="EB341" s="143"/>
      <c r="EL341" s="143"/>
      <c r="EV341" s="143"/>
      <c r="FF341" s="143"/>
      <c r="FP341" s="143"/>
      <c r="FZ341" s="143"/>
      <c r="GJ341" s="143"/>
      <c r="GT341" s="143"/>
      <c r="HD341" s="143"/>
      <c r="HN341" s="143"/>
      <c r="HX341" s="143"/>
      <c r="IH341" s="143"/>
      <c r="IR341" s="143"/>
    </row>
    <row xmlns:x14ac="http://schemas.microsoft.com/office/spreadsheetml/2009/9/ac" r="342" s="3" customFormat="true" x14ac:dyDescent="0.25">
      <c r="A342" s="444"/>
      <c r="B342" s="143"/>
      <c r="L342" s="143"/>
      <c r="V342" s="143"/>
      <c r="AF342" s="143"/>
      <c r="AP342" s="143"/>
      <c r="AZ342" s="143"/>
      <c r="BA342" s="143"/>
      <c r="BB342" s="143"/>
      <c r="BC342" s="143"/>
      <c r="BD342" s="143"/>
      <c r="BE342" s="143"/>
      <c r="BF342" s="143"/>
      <c r="BG342" s="143"/>
      <c r="BJ342" s="143"/>
      <c r="BT342" s="143"/>
      <c r="CD342" s="143"/>
      <c r="CN342" s="143"/>
      <c r="CX342" s="143"/>
      <c r="DH342" s="143"/>
      <c r="DR342" s="143"/>
      <c r="EB342" s="143"/>
      <c r="EL342" s="143"/>
      <c r="EV342" s="143"/>
      <c r="FF342" s="143"/>
      <c r="FP342" s="143"/>
      <c r="FZ342" s="143"/>
      <c r="GJ342" s="143"/>
      <c r="GT342" s="143"/>
      <c r="HD342" s="143"/>
      <c r="HN342" s="143"/>
      <c r="HX342" s="143"/>
      <c r="IH342" s="143"/>
      <c r="IR342" s="143"/>
    </row>
    <row xmlns:x14ac="http://schemas.microsoft.com/office/spreadsheetml/2009/9/ac" r="343" s="3" customFormat="true" x14ac:dyDescent="0.25">
      <c r="A343" s="444"/>
      <c r="B343" s="143"/>
      <c r="L343" s="143"/>
      <c r="V343" s="143"/>
      <c r="AF343" s="143"/>
      <c r="AP343" s="143"/>
      <c r="AZ343" s="143"/>
      <c r="BA343" s="143"/>
      <c r="BB343" s="143"/>
      <c r="BC343" s="143"/>
      <c r="BD343" s="143"/>
      <c r="BE343" s="143"/>
      <c r="BF343" s="143"/>
      <c r="BG343" s="143"/>
      <c r="BJ343" s="143"/>
      <c r="BT343" s="143"/>
      <c r="CD343" s="143"/>
      <c r="CN343" s="143"/>
      <c r="CX343" s="143"/>
      <c r="DH343" s="143"/>
      <c r="DR343" s="143"/>
      <c r="EB343" s="143"/>
      <c r="EL343" s="143"/>
      <c r="EV343" s="143"/>
      <c r="FF343" s="143"/>
      <c r="FP343" s="143"/>
      <c r="FZ343" s="143"/>
      <c r="GJ343" s="143"/>
      <c r="GT343" s="143"/>
      <c r="HD343" s="143"/>
      <c r="HN343" s="143"/>
      <c r="HX343" s="143"/>
      <c r="IH343" s="143"/>
      <c r="IR343" s="143"/>
    </row>
    <row xmlns:x14ac="http://schemas.microsoft.com/office/spreadsheetml/2009/9/ac" r="344" s="3" customFormat="true" x14ac:dyDescent="0.25">
      <c r="A344" s="444"/>
      <c r="B344" s="143"/>
      <c r="L344" s="143"/>
      <c r="V344" s="143"/>
      <c r="AF344" s="143"/>
      <c r="AP344" s="143"/>
      <c r="AZ344" s="143"/>
      <c r="BA344" s="143"/>
      <c r="BB344" s="143"/>
      <c r="BC344" s="143"/>
      <c r="BD344" s="143"/>
      <c r="BE344" s="143"/>
      <c r="BF344" s="143"/>
      <c r="BG344" s="143"/>
      <c r="BJ344" s="143"/>
      <c r="BT344" s="143"/>
      <c r="CD344" s="143"/>
      <c r="CN344" s="143"/>
      <c r="CX344" s="143"/>
      <c r="DH344" s="143"/>
      <c r="DR344" s="143"/>
      <c r="EB344" s="143"/>
      <c r="EL344" s="143"/>
      <c r="EV344" s="143"/>
      <c r="FF344" s="143"/>
      <c r="FP344" s="143"/>
      <c r="FZ344" s="143"/>
      <c r="GJ344" s="143"/>
      <c r="GT344" s="143"/>
      <c r="HD344" s="143"/>
      <c r="HN344" s="143"/>
      <c r="HX344" s="143"/>
      <c r="IH344" s="143"/>
      <c r="IR344" s="143"/>
    </row>
    <row xmlns:x14ac="http://schemas.microsoft.com/office/spreadsheetml/2009/9/ac" r="345" s="3" customFormat="true" x14ac:dyDescent="0.25">
      <c r="A345" s="444"/>
      <c r="B345" s="143"/>
      <c r="L345" s="143"/>
      <c r="V345" s="143"/>
      <c r="AF345" s="143"/>
      <c r="AP345" s="143"/>
      <c r="AZ345" s="143"/>
      <c r="BA345" s="143"/>
      <c r="BB345" s="143"/>
      <c r="BC345" s="143"/>
      <c r="BD345" s="143"/>
      <c r="BE345" s="143"/>
      <c r="BF345" s="143"/>
      <c r="BG345" s="143"/>
      <c r="BJ345" s="143"/>
      <c r="BT345" s="143"/>
      <c r="CD345" s="143"/>
      <c r="CN345" s="143"/>
      <c r="CX345" s="143"/>
      <c r="DH345" s="143"/>
      <c r="DR345" s="143"/>
      <c r="EB345" s="143"/>
      <c r="EL345" s="143"/>
      <c r="EV345" s="143"/>
      <c r="FF345" s="143"/>
      <c r="FP345" s="143"/>
      <c r="FZ345" s="143"/>
      <c r="GJ345" s="143"/>
      <c r="GT345" s="143"/>
      <c r="HD345" s="143"/>
      <c r="HN345" s="143"/>
      <c r="HX345" s="143"/>
      <c r="IH345" s="143"/>
      <c r="IR345" s="143"/>
    </row>
    <row xmlns:x14ac="http://schemas.microsoft.com/office/spreadsheetml/2009/9/ac" r="346" s="3" customFormat="true" x14ac:dyDescent="0.25">
      <c r="A346" s="444"/>
      <c r="B346" s="143"/>
      <c r="L346" s="143"/>
      <c r="V346" s="143"/>
      <c r="AF346" s="143"/>
      <c r="AP346" s="143"/>
      <c r="AZ346" s="143"/>
      <c r="BA346" s="143"/>
      <c r="BB346" s="143"/>
      <c r="BC346" s="143"/>
      <c r="BD346" s="143"/>
      <c r="BE346" s="143"/>
      <c r="BF346" s="143"/>
      <c r="BG346" s="143"/>
      <c r="BJ346" s="143"/>
      <c r="BT346" s="143"/>
      <c r="CD346" s="143"/>
      <c r="CN346" s="143"/>
      <c r="CX346" s="143"/>
      <c r="DH346" s="143"/>
      <c r="DR346" s="143"/>
      <c r="EB346" s="143"/>
      <c r="EL346" s="143"/>
      <c r="EV346" s="143"/>
      <c r="FF346" s="143"/>
      <c r="FP346" s="143"/>
      <c r="FZ346" s="143"/>
      <c r="GJ346" s="143"/>
      <c r="GT346" s="143"/>
      <c r="HD346" s="143"/>
      <c r="HN346" s="143"/>
      <c r="HX346" s="143"/>
      <c r="IH346" s="143"/>
      <c r="IR346" s="143"/>
    </row>
    <row xmlns:x14ac="http://schemas.microsoft.com/office/spreadsheetml/2009/9/ac" r="347" s="3" customFormat="true" x14ac:dyDescent="0.25">
      <c r="A347" s="444"/>
      <c r="B347" s="143"/>
      <c r="L347" s="143"/>
      <c r="V347" s="143"/>
      <c r="AF347" s="143"/>
      <c r="AP347" s="143"/>
      <c r="AZ347" s="143"/>
      <c r="BA347" s="143"/>
      <c r="BB347" s="143"/>
      <c r="BC347" s="143"/>
      <c r="BD347" s="143"/>
      <c r="BE347" s="143"/>
      <c r="BF347" s="143"/>
      <c r="BG347" s="143"/>
      <c r="BJ347" s="143"/>
      <c r="BT347" s="143"/>
      <c r="CD347" s="143"/>
      <c r="CN347" s="143"/>
      <c r="CX347" s="143"/>
      <c r="DH347" s="143"/>
      <c r="DR347" s="143"/>
      <c r="EB347" s="143"/>
      <c r="EL347" s="143"/>
      <c r="EV347" s="143"/>
      <c r="FF347" s="143"/>
      <c r="FP347" s="143"/>
      <c r="FZ347" s="143"/>
      <c r="GJ347" s="143"/>
      <c r="GT347" s="143"/>
      <c r="HD347" s="143"/>
      <c r="HN347" s="143"/>
      <c r="HX347" s="143"/>
      <c r="IH347" s="143"/>
      <c r="IR347" s="143"/>
    </row>
    <row xmlns:x14ac="http://schemas.microsoft.com/office/spreadsheetml/2009/9/ac" r="348" s="3" customFormat="true" x14ac:dyDescent="0.25">
      <c r="A348" s="444"/>
      <c r="B348" s="143"/>
      <c r="L348" s="143"/>
      <c r="V348" s="143"/>
      <c r="AF348" s="143"/>
      <c r="AP348" s="143"/>
      <c r="AZ348" s="143"/>
      <c r="BA348" s="143"/>
      <c r="BB348" s="143"/>
      <c r="BC348" s="143"/>
      <c r="BD348" s="143"/>
      <c r="BE348" s="143"/>
      <c r="BF348" s="143"/>
      <c r="BG348" s="143"/>
      <c r="BJ348" s="143"/>
      <c r="BT348" s="143"/>
      <c r="CD348" s="143"/>
      <c r="CN348" s="143"/>
      <c r="CX348" s="143"/>
      <c r="DH348" s="143"/>
      <c r="DR348" s="143"/>
      <c r="EB348" s="143"/>
      <c r="EL348" s="143"/>
      <c r="EV348" s="143"/>
      <c r="FF348" s="143"/>
      <c r="FP348" s="143"/>
      <c r="FZ348" s="143"/>
      <c r="GJ348" s="143"/>
      <c r="GT348" s="143"/>
      <c r="HD348" s="143"/>
      <c r="HN348" s="143"/>
      <c r="HX348" s="143"/>
      <c r="IH348" s="143"/>
      <c r="IR348" s="143"/>
    </row>
    <row xmlns:x14ac="http://schemas.microsoft.com/office/spreadsheetml/2009/9/ac" r="349" s="3" customFormat="true" x14ac:dyDescent="0.25">
      <c r="A349" s="444"/>
      <c r="B349" s="143"/>
      <c r="L349" s="143"/>
      <c r="V349" s="143"/>
      <c r="AF349" s="143"/>
      <c r="AP349" s="143"/>
      <c r="AZ349" s="143"/>
      <c r="BA349" s="143"/>
      <c r="BB349" s="143"/>
      <c r="BC349" s="143"/>
      <c r="BD349" s="143"/>
      <c r="BE349" s="143"/>
      <c r="BF349" s="143"/>
      <c r="BG349" s="143"/>
      <c r="BJ349" s="143"/>
      <c r="BT349" s="143"/>
      <c r="CD349" s="143"/>
      <c r="CN349" s="143"/>
      <c r="CX349" s="143"/>
      <c r="DH349" s="143"/>
      <c r="DR349" s="143"/>
      <c r="EB349" s="143"/>
      <c r="EL349" s="143"/>
      <c r="EV349" s="143"/>
      <c r="FF349" s="143"/>
      <c r="FP349" s="143"/>
      <c r="FZ349" s="143"/>
      <c r="GJ349" s="143"/>
      <c r="GT349" s="143"/>
      <c r="HD349" s="143"/>
      <c r="HN349" s="143"/>
      <c r="HX349" s="143"/>
      <c r="IH349" s="143"/>
      <c r="IR349" s="143"/>
    </row>
    <row xmlns:x14ac="http://schemas.microsoft.com/office/spreadsheetml/2009/9/ac" r="350" s="3" customFormat="true" x14ac:dyDescent="0.25">
      <c r="A350" s="444"/>
      <c r="B350" s="143"/>
      <c r="L350" s="143"/>
      <c r="V350" s="143"/>
      <c r="AF350" s="143"/>
      <c r="AP350" s="143"/>
      <c r="AZ350" s="143"/>
      <c r="BA350" s="143"/>
      <c r="BB350" s="143"/>
      <c r="BC350" s="143"/>
      <c r="BD350" s="143"/>
      <c r="BE350" s="143"/>
      <c r="BF350" s="143"/>
      <c r="BG350" s="143"/>
      <c r="BJ350" s="143"/>
      <c r="BT350" s="143"/>
      <c r="CD350" s="143"/>
      <c r="CN350" s="143"/>
      <c r="CX350" s="143"/>
      <c r="DH350" s="143"/>
      <c r="DR350" s="143"/>
      <c r="EB350" s="143"/>
      <c r="EL350" s="143"/>
      <c r="EV350" s="143"/>
      <c r="FF350" s="143"/>
      <c r="FP350" s="143"/>
      <c r="FZ350" s="143"/>
      <c r="GJ350" s="143"/>
      <c r="GT350" s="143"/>
      <c r="HD350" s="143"/>
      <c r="HN350" s="143"/>
      <c r="HX350" s="143"/>
      <c r="IH350" s="143"/>
      <c r="IR350" s="143"/>
    </row>
    <row xmlns:x14ac="http://schemas.microsoft.com/office/spreadsheetml/2009/9/ac" r="351" s="3" customFormat="true" x14ac:dyDescent="0.25">
      <c r="A351" s="444"/>
      <c r="B351" s="143"/>
      <c r="L351" s="143"/>
      <c r="V351" s="143"/>
      <c r="AF351" s="143"/>
      <c r="AP351" s="143"/>
      <c r="AZ351" s="143"/>
      <c r="BA351" s="143"/>
      <c r="BB351" s="143"/>
      <c r="BC351" s="143"/>
      <c r="BD351" s="143"/>
      <c r="BE351" s="143"/>
      <c r="BF351" s="143"/>
      <c r="BG351" s="143"/>
      <c r="BJ351" s="143"/>
      <c r="BT351" s="143"/>
      <c r="CD351" s="143"/>
      <c r="CN351" s="143"/>
      <c r="CX351" s="143"/>
      <c r="DH351" s="143"/>
      <c r="DR351" s="143"/>
      <c r="EB351" s="143"/>
      <c r="EL351" s="143"/>
      <c r="EV351" s="143"/>
      <c r="FF351" s="143"/>
      <c r="FP351" s="143"/>
      <c r="FZ351" s="143"/>
      <c r="GJ351" s="143"/>
      <c r="GT351" s="143"/>
      <c r="HD351" s="143"/>
      <c r="HN351" s="143"/>
      <c r="HX351" s="143"/>
      <c r="IH351" s="143"/>
      <c r="IR351" s="143"/>
    </row>
    <row xmlns:x14ac="http://schemas.microsoft.com/office/spreadsheetml/2009/9/ac" r="352" s="3" customFormat="true" x14ac:dyDescent="0.25">
      <c r="A352" s="444"/>
      <c r="B352" s="143"/>
      <c r="L352" s="143"/>
      <c r="V352" s="143"/>
      <c r="AF352" s="143"/>
      <c r="AP352" s="143"/>
      <c r="AZ352" s="143"/>
      <c r="BA352" s="143"/>
      <c r="BB352" s="143"/>
      <c r="BC352" s="143"/>
      <c r="BD352" s="143"/>
      <c r="BE352" s="143"/>
      <c r="BF352" s="143"/>
      <c r="BG352" s="143"/>
      <c r="BJ352" s="143"/>
      <c r="BT352" s="143"/>
      <c r="CD352" s="143"/>
      <c r="CN352" s="143"/>
      <c r="CX352" s="143"/>
      <c r="DH352" s="143"/>
      <c r="DR352" s="143"/>
      <c r="EB352" s="143"/>
      <c r="EL352" s="143"/>
      <c r="EV352" s="143"/>
      <c r="FF352" s="143"/>
      <c r="FP352" s="143"/>
      <c r="FZ352" s="143"/>
      <c r="GJ352" s="143"/>
      <c r="GT352" s="143"/>
      <c r="HD352" s="143"/>
      <c r="HN352" s="143"/>
      <c r="HX352" s="143"/>
      <c r="IH352" s="143"/>
      <c r="IR352" s="143"/>
    </row>
    <row xmlns:x14ac="http://schemas.microsoft.com/office/spreadsheetml/2009/9/ac" r="353" s="3" customFormat="true" x14ac:dyDescent="0.25">
      <c r="A353" s="444"/>
      <c r="B353" s="143"/>
      <c r="L353" s="143"/>
      <c r="V353" s="143"/>
      <c r="AF353" s="143"/>
      <c r="AP353" s="143"/>
      <c r="AZ353" s="143"/>
      <c r="BA353" s="143"/>
      <c r="BB353" s="143"/>
      <c r="BC353" s="143"/>
      <c r="BD353" s="143"/>
      <c r="BE353" s="143"/>
      <c r="BF353" s="143"/>
      <c r="BG353" s="143"/>
      <c r="BJ353" s="143"/>
      <c r="BT353" s="143"/>
      <c r="CD353" s="143"/>
      <c r="CN353" s="143"/>
      <c r="CX353" s="143"/>
      <c r="DH353" s="143"/>
      <c r="DR353" s="143"/>
      <c r="EB353" s="143"/>
      <c r="EL353" s="143"/>
      <c r="EV353" s="143"/>
      <c r="FF353" s="143"/>
      <c r="FP353" s="143"/>
      <c r="FZ353" s="143"/>
      <c r="GJ353" s="143"/>
      <c r="GT353" s="143"/>
      <c r="HD353" s="143"/>
      <c r="HN353" s="143"/>
      <c r="HX353" s="143"/>
      <c r="IH353" s="143"/>
      <c r="IR353" s="143"/>
    </row>
    <row xmlns:x14ac="http://schemas.microsoft.com/office/spreadsheetml/2009/9/ac" r="354" s="3" customFormat="true" x14ac:dyDescent="0.25">
      <c r="A354" s="444"/>
      <c r="B354" s="143"/>
      <c r="L354" s="143"/>
      <c r="V354" s="143"/>
      <c r="AF354" s="143"/>
      <c r="AP354" s="143"/>
      <c r="AZ354" s="143"/>
      <c r="BA354" s="143"/>
      <c r="BB354" s="143"/>
      <c r="BC354" s="143"/>
      <c r="BD354" s="143"/>
      <c r="BE354" s="143"/>
      <c r="BF354" s="143"/>
      <c r="BG354" s="143"/>
      <c r="BJ354" s="143"/>
      <c r="BT354" s="143"/>
      <c r="CD354" s="143"/>
      <c r="CN354" s="143"/>
      <c r="CX354" s="143"/>
      <c r="DH354" s="143"/>
      <c r="DR354" s="143"/>
      <c r="EB354" s="143"/>
      <c r="EL354" s="143"/>
      <c r="EV354" s="143"/>
      <c r="FF354" s="143"/>
      <c r="FP354" s="143"/>
      <c r="FZ354" s="143"/>
      <c r="GJ354" s="143"/>
      <c r="GT354" s="143"/>
      <c r="HD354" s="143"/>
      <c r="HN354" s="143"/>
      <c r="HX354" s="143"/>
      <c r="IH354" s="143"/>
      <c r="IR354" s="143"/>
    </row>
    <row xmlns:x14ac="http://schemas.microsoft.com/office/spreadsheetml/2009/9/ac" r="355" s="3" customFormat="true" x14ac:dyDescent="0.25">
      <c r="A355" s="444"/>
      <c r="B355" s="143"/>
      <c r="L355" s="143"/>
      <c r="V355" s="143"/>
      <c r="AF355" s="143"/>
      <c r="AP355" s="143"/>
      <c r="AZ355" s="143"/>
      <c r="BA355" s="143"/>
      <c r="BB355" s="143"/>
      <c r="BC355" s="143"/>
      <c r="BD355" s="143"/>
      <c r="BE355" s="143"/>
      <c r="BF355" s="143"/>
      <c r="BG355" s="143"/>
      <c r="BJ355" s="143"/>
      <c r="BT355" s="143"/>
      <c r="CD355" s="143"/>
      <c r="CN355" s="143"/>
      <c r="CX355" s="143"/>
      <c r="DH355" s="143"/>
      <c r="DR355" s="143"/>
      <c r="EB355" s="143"/>
      <c r="EL355" s="143"/>
      <c r="EV355" s="143"/>
      <c r="FF355" s="143"/>
      <c r="FP355" s="143"/>
      <c r="FZ355" s="143"/>
      <c r="GJ355" s="143"/>
      <c r="GT355" s="143"/>
      <c r="HD355" s="143"/>
      <c r="HN355" s="143"/>
      <c r="HX355" s="143"/>
      <c r="IH355" s="143"/>
      <c r="IR355" s="143"/>
    </row>
    <row xmlns:x14ac="http://schemas.microsoft.com/office/spreadsheetml/2009/9/ac" r="356" s="3" customFormat="true" x14ac:dyDescent="0.25">
      <c r="A356" s="444"/>
      <c r="B356" s="143"/>
      <c r="L356" s="143"/>
      <c r="V356" s="143"/>
      <c r="AF356" s="143"/>
      <c r="AP356" s="143"/>
      <c r="AZ356" s="143"/>
      <c r="BA356" s="143"/>
      <c r="BB356" s="143"/>
      <c r="BC356" s="143"/>
      <c r="BD356" s="143"/>
      <c r="BE356" s="143"/>
      <c r="BF356" s="143"/>
      <c r="BG356" s="143"/>
      <c r="BJ356" s="143"/>
      <c r="BT356" s="143"/>
      <c r="CD356" s="143"/>
      <c r="CN356" s="143"/>
      <c r="CX356" s="143"/>
      <c r="DH356" s="143"/>
      <c r="DR356" s="143"/>
      <c r="EB356" s="143"/>
      <c r="EL356" s="143"/>
      <c r="EV356" s="143"/>
      <c r="FF356" s="143"/>
      <c r="FP356" s="143"/>
      <c r="FZ356" s="143"/>
      <c r="GJ356" s="143"/>
      <c r="GT356" s="143"/>
      <c r="HD356" s="143"/>
      <c r="HN356" s="143"/>
      <c r="HX356" s="143"/>
      <c r="IH356" s="143"/>
      <c r="IR356" s="143"/>
    </row>
    <row xmlns:x14ac="http://schemas.microsoft.com/office/spreadsheetml/2009/9/ac" r="357" s="3" customFormat="true" x14ac:dyDescent="0.25">
      <c r="A357" s="444"/>
      <c r="B357" s="143"/>
      <c r="L357" s="143"/>
      <c r="V357" s="143"/>
      <c r="AF357" s="143"/>
      <c r="AP357" s="143"/>
      <c r="AZ357" s="143"/>
      <c r="BA357" s="143"/>
      <c r="BB357" s="143"/>
      <c r="BC357" s="143"/>
      <c r="BD357" s="143"/>
      <c r="BE357" s="143"/>
      <c r="BF357" s="143"/>
      <c r="BG357" s="143"/>
      <c r="BJ357" s="143"/>
      <c r="BT357" s="143"/>
      <c r="CD357" s="143"/>
      <c r="CN357" s="143"/>
      <c r="CX357" s="143"/>
      <c r="DH357" s="143"/>
      <c r="DR357" s="143"/>
      <c r="EB357" s="143"/>
      <c r="EL357" s="143"/>
      <c r="EV357" s="143"/>
      <c r="FF357" s="143"/>
      <c r="FP357" s="143"/>
      <c r="FZ357" s="143"/>
      <c r="GJ357" s="143"/>
      <c r="GT357" s="143"/>
      <c r="HD357" s="143"/>
      <c r="HN357" s="143"/>
      <c r="HX357" s="143"/>
      <c r="IH357" s="143"/>
      <c r="IR357" s="143"/>
    </row>
    <row xmlns:x14ac="http://schemas.microsoft.com/office/spreadsheetml/2009/9/ac" r="358" s="3" customFormat="true" x14ac:dyDescent="0.25">
      <c r="A358" s="444"/>
      <c r="B358" s="143"/>
      <c r="L358" s="143"/>
      <c r="V358" s="143"/>
      <c r="AF358" s="143"/>
      <c r="AP358" s="143"/>
      <c r="AZ358" s="143"/>
      <c r="BA358" s="143"/>
      <c r="BB358" s="143"/>
      <c r="BC358" s="143"/>
      <c r="BD358" s="143"/>
      <c r="BE358" s="143"/>
      <c r="BF358" s="143"/>
      <c r="BG358" s="143"/>
      <c r="BJ358" s="143"/>
      <c r="BT358" s="143"/>
      <c r="CD358" s="143"/>
      <c r="CN358" s="143"/>
      <c r="CX358" s="143"/>
      <c r="DH358" s="143"/>
      <c r="DR358" s="143"/>
      <c r="EB358" s="143"/>
      <c r="EL358" s="143"/>
      <c r="EV358" s="143"/>
      <c r="FF358" s="143"/>
      <c r="FP358" s="143"/>
      <c r="FZ358" s="143"/>
      <c r="GJ358" s="143"/>
      <c r="GT358" s="143"/>
      <c r="HD358" s="143"/>
      <c r="HN358" s="143"/>
      <c r="HX358" s="143"/>
      <c r="IH358" s="143"/>
      <c r="IR358" s="143"/>
    </row>
    <row xmlns:x14ac="http://schemas.microsoft.com/office/spreadsheetml/2009/9/ac" r="359" s="3" customFormat="true" x14ac:dyDescent="0.25">
      <c r="A359" s="444"/>
      <c r="B359" s="143"/>
      <c r="L359" s="143"/>
      <c r="V359" s="143"/>
      <c r="AF359" s="143"/>
      <c r="AP359" s="143"/>
      <c r="AZ359" s="143"/>
      <c r="BA359" s="143"/>
      <c r="BB359" s="143"/>
      <c r="BC359" s="143"/>
      <c r="BD359" s="143"/>
      <c r="BE359" s="143"/>
      <c r="BF359" s="143"/>
      <c r="BG359" s="143"/>
      <c r="BJ359" s="143"/>
      <c r="BT359" s="143"/>
      <c r="CD359" s="143"/>
      <c r="CN359" s="143"/>
      <c r="CX359" s="143"/>
      <c r="DH359" s="143"/>
      <c r="DR359" s="143"/>
      <c r="EB359" s="143"/>
      <c r="EL359" s="143"/>
      <c r="EV359" s="143"/>
      <c r="FF359" s="143"/>
      <c r="FP359" s="143"/>
      <c r="FZ359" s="143"/>
      <c r="GJ359" s="143"/>
      <c r="GT359" s="143"/>
      <c r="HD359" s="143"/>
      <c r="HN359" s="143"/>
      <c r="HX359" s="143"/>
      <c r="IH359" s="143"/>
      <c r="IR359" s="143"/>
    </row>
    <row xmlns:x14ac="http://schemas.microsoft.com/office/spreadsheetml/2009/9/ac" r="360" s="3" customFormat="true" x14ac:dyDescent="0.25">
      <c r="A360" s="444"/>
      <c r="B360" s="143"/>
      <c r="L360" s="143"/>
      <c r="V360" s="143"/>
      <c r="AF360" s="143"/>
      <c r="AP360" s="143"/>
      <c r="AZ360" s="143"/>
      <c r="BA360" s="143"/>
      <c r="BB360" s="143"/>
      <c r="BC360" s="143"/>
      <c r="BD360" s="143"/>
      <c r="BE360" s="143"/>
      <c r="BF360" s="143"/>
      <c r="BG360" s="143"/>
      <c r="BJ360" s="143"/>
      <c r="BT360" s="143"/>
      <c r="CD360" s="143"/>
      <c r="CN360" s="143"/>
      <c r="CX360" s="143"/>
      <c r="DH360" s="143"/>
      <c r="DR360" s="143"/>
      <c r="EB360" s="143"/>
      <c r="EL360" s="143"/>
      <c r="EV360" s="143"/>
      <c r="FF360" s="143"/>
      <c r="FP360" s="143"/>
      <c r="FZ360" s="143"/>
      <c r="GJ360" s="143"/>
      <c r="GT360" s="143"/>
      <c r="HD360" s="143"/>
      <c r="HN360" s="143"/>
      <c r="HX360" s="143"/>
      <c r="IH360" s="143"/>
      <c r="IR360" s="143"/>
    </row>
    <row xmlns:x14ac="http://schemas.microsoft.com/office/spreadsheetml/2009/9/ac" r="361" s="3" customFormat="true" x14ac:dyDescent="0.25">
      <c r="A361" s="444"/>
      <c r="B361" s="143"/>
      <c r="L361" s="143"/>
      <c r="V361" s="143"/>
      <c r="AF361" s="143"/>
      <c r="AP361" s="143"/>
      <c r="AZ361" s="143"/>
      <c r="BA361" s="143"/>
      <c r="BB361" s="143"/>
      <c r="BC361" s="143"/>
      <c r="BD361" s="143"/>
      <c r="BE361" s="143"/>
      <c r="BF361" s="143"/>
      <c r="BG361" s="143"/>
      <c r="BJ361" s="143"/>
      <c r="BT361" s="143"/>
      <c r="CD361" s="143"/>
      <c r="CN361" s="143"/>
      <c r="CX361" s="143"/>
      <c r="DH361" s="143"/>
      <c r="DR361" s="143"/>
      <c r="EB361" s="143"/>
      <c r="EL361" s="143"/>
      <c r="EV361" s="143"/>
      <c r="FF361" s="143"/>
      <c r="FP361" s="143"/>
      <c r="FZ361" s="143"/>
      <c r="GJ361" s="143"/>
      <c r="GT361" s="143"/>
      <c r="HD361" s="143"/>
      <c r="HN361" s="143"/>
      <c r="HX361" s="143"/>
      <c r="IH361" s="143"/>
      <c r="IR361" s="143"/>
    </row>
    <row xmlns:x14ac="http://schemas.microsoft.com/office/spreadsheetml/2009/9/ac" r="362" s="3" customFormat="true" x14ac:dyDescent="0.25">
      <c r="A362" s="444"/>
      <c r="B362" s="143"/>
      <c r="L362" s="143"/>
      <c r="V362" s="143"/>
      <c r="AF362" s="143"/>
      <c r="AP362" s="143"/>
      <c r="AZ362" s="143"/>
      <c r="BA362" s="143"/>
      <c r="BB362" s="143"/>
      <c r="BC362" s="143"/>
      <c r="BD362" s="143"/>
      <c r="BE362" s="143"/>
      <c r="BF362" s="143"/>
      <c r="BG362" s="143"/>
      <c r="BJ362" s="143"/>
      <c r="BT362" s="143"/>
      <c r="CD362" s="143"/>
      <c r="CN362" s="143"/>
      <c r="CX362" s="143"/>
      <c r="DH362" s="143"/>
      <c r="DR362" s="143"/>
      <c r="EB362" s="143"/>
      <c r="EL362" s="143"/>
      <c r="EV362" s="143"/>
      <c r="FF362" s="143"/>
      <c r="FP362" s="143"/>
      <c r="FZ362" s="143"/>
      <c r="GJ362" s="143"/>
      <c r="GT362" s="143"/>
      <c r="HD362" s="143"/>
      <c r="HN362" s="143"/>
      <c r="HX362" s="143"/>
      <c r="IH362" s="143"/>
      <c r="IR362" s="143"/>
    </row>
    <row xmlns:x14ac="http://schemas.microsoft.com/office/spreadsheetml/2009/9/ac" r="363" s="3" customFormat="true" x14ac:dyDescent="0.25">
      <c r="A363" s="444"/>
      <c r="B363" s="143"/>
      <c r="L363" s="143"/>
      <c r="V363" s="143"/>
      <c r="AF363" s="143"/>
      <c r="AP363" s="143"/>
      <c r="AZ363" s="143"/>
      <c r="BA363" s="143"/>
      <c r="BB363" s="143"/>
      <c r="BC363" s="143"/>
      <c r="BD363" s="143"/>
      <c r="BE363" s="143"/>
      <c r="BF363" s="143"/>
      <c r="BG363" s="143"/>
      <c r="BJ363" s="143"/>
      <c r="BT363" s="143"/>
      <c r="CD363" s="143"/>
      <c r="CN363" s="143"/>
      <c r="CX363" s="143"/>
      <c r="DH363" s="143"/>
      <c r="DR363" s="143"/>
      <c r="EB363" s="143"/>
      <c r="EL363" s="143"/>
      <c r="EV363" s="143"/>
      <c r="FF363" s="143"/>
      <c r="FP363" s="143"/>
      <c r="FZ363" s="143"/>
      <c r="GJ363" s="143"/>
      <c r="GT363" s="143"/>
      <c r="HD363" s="143"/>
      <c r="HN363" s="143"/>
      <c r="HX363" s="143"/>
      <c r="IH363" s="143"/>
      <c r="IR363" s="143"/>
    </row>
    <row xmlns:x14ac="http://schemas.microsoft.com/office/spreadsheetml/2009/9/ac" r="364" s="3" customFormat="true" x14ac:dyDescent="0.25">
      <c r="A364" s="444"/>
      <c r="B364" s="143"/>
      <c r="L364" s="143"/>
      <c r="V364" s="143"/>
      <c r="AF364" s="143"/>
      <c r="AP364" s="143"/>
      <c r="AZ364" s="143"/>
      <c r="BA364" s="143"/>
      <c r="BB364" s="143"/>
      <c r="BC364" s="143"/>
      <c r="BD364" s="143"/>
      <c r="BE364" s="143"/>
      <c r="BF364" s="143"/>
      <c r="BG364" s="143"/>
      <c r="BJ364" s="143"/>
      <c r="BT364" s="143"/>
      <c r="CD364" s="143"/>
      <c r="CN364" s="143"/>
      <c r="CX364" s="143"/>
      <c r="DH364" s="143"/>
      <c r="DR364" s="143"/>
      <c r="EB364" s="143"/>
      <c r="EL364" s="143"/>
      <c r="EV364" s="143"/>
      <c r="FF364" s="143"/>
      <c r="FP364" s="143"/>
      <c r="FZ364" s="143"/>
      <c r="GJ364" s="143"/>
      <c r="GT364" s="143"/>
      <c r="HD364" s="143"/>
      <c r="HN364" s="143"/>
      <c r="HX364" s="143"/>
      <c r="IH364" s="143"/>
      <c r="IR364" s="143"/>
    </row>
    <row xmlns:x14ac="http://schemas.microsoft.com/office/spreadsheetml/2009/9/ac" r="365" s="3" customFormat="true" x14ac:dyDescent="0.25">
      <c r="A365" s="444"/>
      <c r="B365" s="143"/>
      <c r="L365" s="143"/>
      <c r="V365" s="143"/>
      <c r="AF365" s="143"/>
      <c r="AP365" s="143"/>
      <c r="AZ365" s="143"/>
      <c r="BA365" s="143"/>
      <c r="BB365" s="143"/>
      <c r="BC365" s="143"/>
      <c r="BD365" s="143"/>
      <c r="BE365" s="143"/>
      <c r="BF365" s="143"/>
      <c r="BG365" s="143"/>
      <c r="BJ365" s="143"/>
      <c r="BT365" s="143"/>
      <c r="CD365" s="143"/>
      <c r="CN365" s="143"/>
      <c r="CX365" s="143"/>
      <c r="DH365" s="143"/>
      <c r="DR365" s="143"/>
      <c r="EB365" s="143"/>
      <c r="EL365" s="143"/>
      <c r="EV365" s="143"/>
      <c r="FF365" s="143"/>
      <c r="FP365" s="143"/>
      <c r="FZ365" s="143"/>
      <c r="GJ365" s="143"/>
      <c r="GT365" s="143"/>
      <c r="HD365" s="143"/>
      <c r="HN365" s="143"/>
      <c r="HX365" s="143"/>
      <c r="IH365" s="143"/>
      <c r="IR365" s="143"/>
    </row>
    <row xmlns:x14ac="http://schemas.microsoft.com/office/spreadsheetml/2009/9/ac" r="366" s="3" customFormat="true" x14ac:dyDescent="0.25">
      <c r="A366" s="444"/>
      <c r="B366" s="143"/>
      <c r="L366" s="143"/>
      <c r="V366" s="143"/>
      <c r="AF366" s="143"/>
      <c r="AP366" s="143"/>
      <c r="AZ366" s="143"/>
      <c r="BA366" s="143"/>
      <c r="BB366" s="143"/>
      <c r="BC366" s="143"/>
      <c r="BD366" s="143"/>
      <c r="BE366" s="143"/>
      <c r="BF366" s="143"/>
      <c r="BG366" s="143"/>
      <c r="BJ366" s="143"/>
      <c r="BT366" s="143"/>
      <c r="CD366" s="143"/>
      <c r="CN366" s="143"/>
      <c r="CX366" s="143"/>
      <c r="DH366" s="143"/>
      <c r="DR366" s="143"/>
      <c r="EB366" s="143"/>
      <c r="EL366" s="143"/>
      <c r="EV366" s="143"/>
      <c r="FF366" s="143"/>
      <c r="FP366" s="143"/>
      <c r="FZ366" s="143"/>
      <c r="GJ366" s="143"/>
      <c r="GT366" s="143"/>
      <c r="HD366" s="143"/>
      <c r="HN366" s="143"/>
      <c r="HX366" s="143"/>
      <c r="IH366" s="143"/>
      <c r="IR366" s="143"/>
    </row>
    <row xmlns:x14ac="http://schemas.microsoft.com/office/spreadsheetml/2009/9/ac" r="367" s="3" customFormat="true" x14ac:dyDescent="0.25">
      <c r="A367" s="444"/>
      <c r="B367" s="143"/>
      <c r="L367" s="143"/>
      <c r="V367" s="143"/>
      <c r="AF367" s="143"/>
      <c r="AP367" s="143"/>
      <c r="AZ367" s="143"/>
      <c r="BA367" s="143"/>
      <c r="BB367" s="143"/>
      <c r="BC367" s="143"/>
      <c r="BD367" s="143"/>
      <c r="BE367" s="143"/>
      <c r="BF367" s="143"/>
      <c r="BG367" s="143"/>
      <c r="BJ367" s="143"/>
      <c r="BT367" s="143"/>
      <c r="CD367" s="143"/>
      <c r="CN367" s="143"/>
      <c r="CX367" s="143"/>
      <c r="DH367" s="143"/>
      <c r="DR367" s="143"/>
      <c r="EB367" s="143"/>
      <c r="EL367" s="143"/>
      <c r="EV367" s="143"/>
      <c r="FF367" s="143"/>
      <c r="FP367" s="143"/>
      <c r="FZ367" s="143"/>
      <c r="GJ367" s="143"/>
      <c r="GT367" s="143"/>
      <c r="HD367" s="143"/>
      <c r="HN367" s="143"/>
      <c r="HX367" s="143"/>
      <c r="IH367" s="143"/>
      <c r="IR367" s="143"/>
    </row>
    <row xmlns:x14ac="http://schemas.microsoft.com/office/spreadsheetml/2009/9/ac" r="368" s="3" customFormat="true" x14ac:dyDescent="0.25">
      <c r="A368" s="444"/>
      <c r="B368" s="143"/>
      <c r="L368" s="143"/>
      <c r="V368" s="143"/>
      <c r="AF368" s="143"/>
      <c r="AP368" s="143"/>
      <c r="AZ368" s="143"/>
      <c r="BA368" s="143"/>
      <c r="BB368" s="143"/>
      <c r="BC368" s="143"/>
      <c r="BD368" s="143"/>
      <c r="BE368" s="143"/>
      <c r="BF368" s="143"/>
      <c r="BG368" s="143"/>
      <c r="BJ368" s="143"/>
      <c r="BT368" s="143"/>
      <c r="CD368" s="143"/>
      <c r="CN368" s="143"/>
      <c r="CX368" s="143"/>
      <c r="DH368" s="143"/>
      <c r="DR368" s="143"/>
      <c r="EB368" s="143"/>
      <c r="EL368" s="143"/>
      <c r="EV368" s="143"/>
      <c r="FF368" s="143"/>
      <c r="FP368" s="143"/>
      <c r="FZ368" s="143"/>
      <c r="GJ368" s="143"/>
      <c r="GT368" s="143"/>
      <c r="HD368" s="143"/>
      <c r="HN368" s="143"/>
      <c r="HX368" s="143"/>
      <c r="IH368" s="143"/>
      <c r="IR368" s="143"/>
    </row>
    <row xmlns:x14ac="http://schemas.microsoft.com/office/spreadsheetml/2009/9/ac" r="369" s="3" customFormat="true" x14ac:dyDescent="0.25">
      <c r="A369" s="444"/>
      <c r="B369" s="143"/>
      <c r="L369" s="143"/>
      <c r="V369" s="143"/>
      <c r="AF369" s="143"/>
      <c r="AP369" s="143"/>
      <c r="AZ369" s="143"/>
      <c r="BA369" s="143"/>
      <c r="BB369" s="143"/>
      <c r="BC369" s="143"/>
      <c r="BD369" s="143"/>
      <c r="BE369" s="143"/>
      <c r="BF369" s="143"/>
      <c r="BG369" s="143"/>
      <c r="BJ369" s="143"/>
      <c r="BT369" s="143"/>
      <c r="CD369" s="143"/>
      <c r="CN369" s="143"/>
      <c r="CX369" s="143"/>
      <c r="DH369" s="143"/>
      <c r="DR369" s="143"/>
      <c r="EB369" s="143"/>
      <c r="EL369" s="143"/>
      <c r="EV369" s="143"/>
      <c r="FF369" s="143"/>
      <c r="FP369" s="143"/>
      <c r="FZ369" s="143"/>
      <c r="GJ369" s="143"/>
      <c r="GT369" s="143"/>
      <c r="HD369" s="143"/>
      <c r="HN369" s="143"/>
      <c r="HX369" s="143"/>
      <c r="IH369" s="143"/>
      <c r="IR369" s="143"/>
    </row>
    <row xmlns:x14ac="http://schemas.microsoft.com/office/spreadsheetml/2009/9/ac" r="370" s="3" customFormat="true" x14ac:dyDescent="0.25">
      <c r="A370" s="444"/>
      <c r="B370" s="143"/>
      <c r="L370" s="143"/>
      <c r="V370" s="143"/>
      <c r="AF370" s="143"/>
      <c r="AP370" s="143"/>
      <c r="AZ370" s="143"/>
      <c r="BA370" s="143"/>
      <c r="BB370" s="143"/>
      <c r="BC370" s="143"/>
      <c r="BD370" s="143"/>
      <c r="BE370" s="143"/>
      <c r="BF370" s="143"/>
      <c r="BG370" s="143"/>
      <c r="BJ370" s="143"/>
      <c r="BT370" s="143"/>
      <c r="CD370" s="143"/>
      <c r="CN370" s="143"/>
      <c r="CX370" s="143"/>
      <c r="DH370" s="143"/>
      <c r="DR370" s="143"/>
      <c r="EB370" s="143"/>
      <c r="EL370" s="143"/>
      <c r="EV370" s="143"/>
      <c r="FF370" s="143"/>
      <c r="FP370" s="143"/>
      <c r="FZ370" s="143"/>
      <c r="GJ370" s="143"/>
      <c r="GT370" s="143"/>
      <c r="HD370" s="143"/>
      <c r="HN370" s="143"/>
      <c r="HX370" s="143"/>
      <c r="IH370" s="143"/>
      <c r="IR370" s="143"/>
    </row>
    <row xmlns:x14ac="http://schemas.microsoft.com/office/spreadsheetml/2009/9/ac" r="371" s="3" customFormat="true" x14ac:dyDescent="0.25">
      <c r="A371" s="444"/>
      <c r="B371" s="143"/>
      <c r="L371" s="143"/>
      <c r="V371" s="143"/>
      <c r="AF371" s="143"/>
      <c r="AP371" s="143"/>
      <c r="AZ371" s="143"/>
      <c r="BA371" s="143"/>
      <c r="BB371" s="143"/>
      <c r="BC371" s="143"/>
      <c r="BD371" s="143"/>
      <c r="BE371" s="143"/>
      <c r="BF371" s="143"/>
      <c r="BG371" s="143"/>
      <c r="BJ371" s="143"/>
      <c r="BT371" s="143"/>
      <c r="CD371" s="143"/>
      <c r="CN371" s="143"/>
      <c r="CX371" s="143"/>
      <c r="DH371" s="143"/>
      <c r="DR371" s="143"/>
      <c r="EB371" s="143"/>
      <c r="EL371" s="143"/>
      <c r="EV371" s="143"/>
      <c r="FF371" s="143"/>
      <c r="FP371" s="143"/>
      <c r="FZ371" s="143"/>
      <c r="GJ371" s="143"/>
      <c r="GT371" s="143"/>
      <c r="HD371" s="143"/>
      <c r="HN371" s="143"/>
      <c r="HX371" s="143"/>
      <c r="IH371" s="143"/>
      <c r="IR371" s="143"/>
    </row>
    <row xmlns:x14ac="http://schemas.microsoft.com/office/spreadsheetml/2009/9/ac" r="372" s="3" customFormat="true" x14ac:dyDescent="0.25">
      <c r="A372" s="444"/>
      <c r="B372" s="143"/>
      <c r="L372" s="143"/>
      <c r="V372" s="143"/>
      <c r="AF372" s="143"/>
      <c r="AP372" s="143"/>
      <c r="AZ372" s="143"/>
      <c r="BA372" s="143"/>
      <c r="BB372" s="143"/>
      <c r="BC372" s="143"/>
      <c r="BD372" s="143"/>
      <c r="BE372" s="143"/>
      <c r="BF372" s="143"/>
      <c r="BG372" s="143"/>
      <c r="BJ372" s="143"/>
      <c r="BT372" s="143"/>
      <c r="CD372" s="143"/>
      <c r="CN372" s="143"/>
      <c r="CX372" s="143"/>
      <c r="DH372" s="143"/>
      <c r="DR372" s="143"/>
      <c r="EB372" s="143"/>
      <c r="EL372" s="143"/>
      <c r="EV372" s="143"/>
      <c r="FF372" s="143"/>
      <c r="FP372" s="143"/>
      <c r="FZ372" s="143"/>
      <c r="GJ372" s="143"/>
      <c r="GT372" s="143"/>
      <c r="HD372" s="143"/>
      <c r="HN372" s="143"/>
      <c r="HX372" s="143"/>
      <c r="IH372" s="143"/>
      <c r="IR372" s="143"/>
    </row>
    <row xmlns:x14ac="http://schemas.microsoft.com/office/spreadsheetml/2009/9/ac" r="373" s="3" customFormat="true" x14ac:dyDescent="0.25">
      <c r="A373" s="444"/>
      <c r="B373" s="143"/>
      <c r="L373" s="143"/>
      <c r="V373" s="143"/>
      <c r="AF373" s="143"/>
      <c r="AP373" s="143"/>
      <c r="AZ373" s="143"/>
      <c r="BA373" s="143"/>
      <c r="BB373" s="143"/>
      <c r="BC373" s="143"/>
      <c r="BD373" s="143"/>
      <c r="BE373" s="143"/>
      <c r="BF373" s="143"/>
      <c r="BG373" s="143"/>
      <c r="BJ373" s="143"/>
      <c r="BT373" s="143"/>
      <c r="CD373" s="143"/>
      <c r="CN373" s="143"/>
      <c r="CX373" s="143"/>
      <c r="DH373" s="143"/>
      <c r="DR373" s="143"/>
      <c r="EB373" s="143"/>
      <c r="EL373" s="143"/>
      <c r="EV373" s="143"/>
      <c r="FF373" s="143"/>
      <c r="FP373" s="143"/>
      <c r="FZ373" s="143"/>
      <c r="GJ373" s="143"/>
      <c r="GT373" s="143"/>
      <c r="HD373" s="143"/>
      <c r="HN373" s="143"/>
      <c r="HX373" s="143"/>
      <c r="IH373" s="143"/>
      <c r="IR373" s="143"/>
    </row>
    <row xmlns:x14ac="http://schemas.microsoft.com/office/spreadsheetml/2009/9/ac" r="374" s="3" customFormat="true" x14ac:dyDescent="0.25">
      <c r="A374" s="444"/>
      <c r="B374" s="143"/>
      <c r="L374" s="143"/>
      <c r="V374" s="143"/>
      <c r="AF374" s="143"/>
      <c r="AP374" s="143"/>
      <c r="AZ374" s="143"/>
      <c r="BA374" s="143"/>
      <c r="BB374" s="143"/>
      <c r="BC374" s="143"/>
      <c r="BD374" s="143"/>
      <c r="BE374" s="143"/>
      <c r="BF374" s="143"/>
      <c r="BG374" s="143"/>
      <c r="BJ374" s="143"/>
      <c r="BT374" s="143"/>
      <c r="CD374" s="143"/>
      <c r="CN374" s="143"/>
      <c r="CX374" s="143"/>
      <c r="DH374" s="143"/>
      <c r="DR374" s="143"/>
      <c r="EB374" s="143"/>
      <c r="EL374" s="143"/>
      <c r="EV374" s="143"/>
      <c r="FF374" s="143"/>
      <c r="FP374" s="143"/>
      <c r="FZ374" s="143"/>
      <c r="GJ374" s="143"/>
      <c r="GT374" s="143"/>
      <c r="HD374" s="143"/>
      <c r="HN374" s="143"/>
      <c r="HX374" s="143"/>
      <c r="IH374" s="143"/>
      <c r="IR374" s="143"/>
    </row>
    <row xmlns:x14ac="http://schemas.microsoft.com/office/spreadsheetml/2009/9/ac" r="375" s="3" customFormat="true" x14ac:dyDescent="0.25">
      <c r="A375" s="444"/>
      <c r="B375" s="143"/>
      <c r="L375" s="143"/>
      <c r="V375" s="143"/>
      <c r="AF375" s="143"/>
      <c r="AP375" s="143"/>
      <c r="AZ375" s="143"/>
      <c r="BA375" s="143"/>
      <c r="BB375" s="143"/>
      <c r="BC375" s="143"/>
      <c r="BD375" s="143"/>
      <c r="BE375" s="143"/>
      <c r="BF375" s="143"/>
      <c r="BG375" s="143"/>
      <c r="BJ375" s="143"/>
      <c r="BT375" s="143"/>
      <c r="CD375" s="143"/>
      <c r="CN375" s="143"/>
      <c r="CX375" s="143"/>
      <c r="DH375" s="143"/>
      <c r="DR375" s="143"/>
      <c r="EB375" s="143"/>
      <c r="EL375" s="143"/>
      <c r="EV375" s="143"/>
      <c r="FF375" s="143"/>
      <c r="FP375" s="143"/>
      <c r="FZ375" s="143"/>
      <c r="GJ375" s="143"/>
      <c r="GT375" s="143"/>
      <c r="HD375" s="143"/>
      <c r="HN375" s="143"/>
      <c r="HX375" s="143"/>
      <c r="IH375" s="143"/>
      <c r="IR375" s="143"/>
    </row>
    <row xmlns:x14ac="http://schemas.microsoft.com/office/spreadsheetml/2009/9/ac" r="376" s="3" customFormat="true" x14ac:dyDescent="0.25">
      <c r="A376" s="444"/>
      <c r="B376" s="143"/>
      <c r="L376" s="143"/>
      <c r="V376" s="143"/>
      <c r="AF376" s="143"/>
      <c r="AP376" s="143"/>
      <c r="AZ376" s="143"/>
      <c r="BA376" s="143"/>
      <c r="BB376" s="143"/>
      <c r="BC376" s="143"/>
      <c r="BD376" s="143"/>
      <c r="BE376" s="143"/>
      <c r="BF376" s="143"/>
      <c r="BG376" s="143"/>
      <c r="BJ376" s="143"/>
      <c r="BT376" s="143"/>
      <c r="CD376" s="143"/>
      <c r="CN376" s="143"/>
      <c r="CX376" s="143"/>
      <c r="DH376" s="143"/>
      <c r="DR376" s="143"/>
      <c r="EB376" s="143"/>
      <c r="EL376" s="143"/>
      <c r="EV376" s="143"/>
      <c r="FF376" s="143"/>
      <c r="FP376" s="143"/>
      <c r="FZ376" s="143"/>
      <c r="GJ376" s="143"/>
      <c r="GT376" s="143"/>
      <c r="HD376" s="143"/>
      <c r="HN376" s="143"/>
      <c r="HX376" s="143"/>
      <c r="IH376" s="143"/>
      <c r="IR376" s="143"/>
    </row>
    <row xmlns:x14ac="http://schemas.microsoft.com/office/spreadsheetml/2009/9/ac" r="377" s="3" customFormat="true" x14ac:dyDescent="0.25">
      <c r="A377" s="444"/>
      <c r="B377" s="143"/>
      <c r="L377" s="143"/>
      <c r="V377" s="143"/>
      <c r="AF377" s="143"/>
      <c r="AP377" s="143"/>
      <c r="AZ377" s="143"/>
      <c r="BA377" s="143"/>
      <c r="BB377" s="143"/>
      <c r="BC377" s="143"/>
      <c r="BD377" s="143"/>
      <c r="BE377" s="143"/>
      <c r="BF377" s="143"/>
      <c r="BG377" s="143"/>
      <c r="BJ377" s="143"/>
      <c r="BT377" s="143"/>
      <c r="CD377" s="143"/>
      <c r="CN377" s="143"/>
      <c r="CX377" s="143"/>
      <c r="DH377" s="143"/>
      <c r="DR377" s="143"/>
      <c r="EB377" s="143"/>
      <c r="EL377" s="143"/>
      <c r="EV377" s="143"/>
      <c r="FF377" s="143"/>
      <c r="FP377" s="143"/>
      <c r="FZ377" s="143"/>
      <c r="GJ377" s="143"/>
      <c r="GT377" s="143"/>
      <c r="HD377" s="143"/>
      <c r="HN377" s="143"/>
      <c r="HX377" s="143"/>
      <c r="IH377" s="143"/>
      <c r="IR377" s="143"/>
    </row>
    <row xmlns:x14ac="http://schemas.microsoft.com/office/spreadsheetml/2009/9/ac" r="378" s="3" customFormat="true" x14ac:dyDescent="0.25">
      <c r="A378" s="444"/>
      <c r="B378" s="143"/>
      <c r="L378" s="143"/>
      <c r="V378" s="143"/>
      <c r="AF378" s="143"/>
      <c r="AP378" s="143"/>
      <c r="AZ378" s="143"/>
      <c r="BA378" s="143"/>
      <c r="BB378" s="143"/>
      <c r="BC378" s="143"/>
      <c r="BD378" s="143"/>
      <c r="BE378" s="143"/>
      <c r="BF378" s="143"/>
      <c r="BG378" s="143"/>
      <c r="BJ378" s="143"/>
      <c r="BT378" s="143"/>
      <c r="CD378" s="143"/>
      <c r="CN378" s="143"/>
      <c r="CX378" s="143"/>
      <c r="DH378" s="143"/>
      <c r="DR378" s="143"/>
      <c r="EB378" s="143"/>
      <c r="EL378" s="143"/>
      <c r="EV378" s="143"/>
      <c r="FF378" s="143"/>
      <c r="FP378" s="143"/>
      <c r="FZ378" s="143"/>
      <c r="GJ378" s="143"/>
      <c r="GT378" s="143"/>
      <c r="HD378" s="143"/>
      <c r="HN378" s="143"/>
      <c r="HX378" s="143"/>
      <c r="IH378" s="143"/>
      <c r="IR378" s="143"/>
    </row>
    <row xmlns:x14ac="http://schemas.microsoft.com/office/spreadsheetml/2009/9/ac" r="379" s="3" customFormat="true" x14ac:dyDescent="0.25">
      <c r="A379" s="444"/>
      <c r="B379" s="143"/>
      <c r="L379" s="143"/>
      <c r="V379" s="143"/>
      <c r="AF379" s="143"/>
      <c r="AP379" s="143"/>
      <c r="AZ379" s="143"/>
      <c r="BA379" s="143"/>
      <c r="BB379" s="143"/>
      <c r="BC379" s="143"/>
      <c r="BD379" s="143"/>
      <c r="BE379" s="143"/>
      <c r="BF379" s="143"/>
      <c r="BG379" s="143"/>
      <c r="BJ379" s="143"/>
      <c r="BT379" s="143"/>
      <c r="CD379" s="143"/>
      <c r="CN379" s="143"/>
      <c r="CX379" s="143"/>
      <c r="DH379" s="143"/>
      <c r="DR379" s="143"/>
      <c r="EB379" s="143"/>
      <c r="EL379" s="143"/>
      <c r="EV379" s="143"/>
      <c r="FF379" s="143"/>
      <c r="FP379" s="143"/>
      <c r="FZ379" s="143"/>
      <c r="GJ379" s="143"/>
      <c r="GT379" s="143"/>
      <c r="HD379" s="143"/>
      <c r="HN379" s="143"/>
      <c r="HX379" s="143"/>
      <c r="IH379" s="143"/>
      <c r="IR379" s="143"/>
    </row>
    <row xmlns:x14ac="http://schemas.microsoft.com/office/spreadsheetml/2009/9/ac" r="380" s="3" customFormat="true" x14ac:dyDescent="0.25">
      <c r="A380" s="444"/>
      <c r="B380" s="143"/>
      <c r="L380" s="143"/>
      <c r="V380" s="143"/>
      <c r="AF380" s="143"/>
      <c r="AP380" s="143"/>
      <c r="AZ380" s="143"/>
      <c r="BA380" s="143"/>
      <c r="BB380" s="143"/>
      <c r="BC380" s="143"/>
      <c r="BD380" s="143"/>
      <c r="BE380" s="143"/>
      <c r="BF380" s="143"/>
      <c r="BG380" s="143"/>
      <c r="BJ380" s="143"/>
      <c r="BT380" s="143"/>
      <c r="CD380" s="143"/>
      <c r="CN380" s="143"/>
      <c r="CX380" s="143"/>
      <c r="DH380" s="143"/>
      <c r="DR380" s="143"/>
      <c r="EB380" s="143"/>
      <c r="EL380" s="143"/>
      <c r="EV380" s="143"/>
      <c r="FF380" s="143"/>
      <c r="FP380" s="143"/>
      <c r="FZ380" s="143"/>
      <c r="GJ380" s="143"/>
      <c r="GT380" s="143"/>
      <c r="HD380" s="143"/>
      <c r="HN380" s="143"/>
      <c r="HX380" s="143"/>
      <c r="IH380" s="143"/>
      <c r="IR380" s="143"/>
    </row>
    <row xmlns:x14ac="http://schemas.microsoft.com/office/spreadsheetml/2009/9/ac" r="381" s="3" customFormat="true" x14ac:dyDescent="0.25">
      <c r="A381" s="444"/>
      <c r="B381" s="143"/>
      <c r="L381" s="143"/>
      <c r="V381" s="143"/>
      <c r="AF381" s="143"/>
      <c r="AP381" s="143"/>
      <c r="AZ381" s="143"/>
      <c r="BA381" s="143"/>
      <c r="BB381" s="143"/>
      <c r="BC381" s="143"/>
      <c r="BD381" s="143"/>
      <c r="BE381" s="143"/>
      <c r="BF381" s="143"/>
      <c r="BG381" s="143"/>
      <c r="BJ381" s="143"/>
      <c r="BT381" s="143"/>
      <c r="CD381" s="143"/>
      <c r="CN381" s="143"/>
      <c r="CX381" s="143"/>
      <c r="DH381" s="143"/>
      <c r="DR381" s="143"/>
      <c r="EB381" s="143"/>
      <c r="EL381" s="143"/>
      <c r="EV381" s="143"/>
      <c r="FF381" s="143"/>
      <c r="FP381" s="143"/>
      <c r="FZ381" s="143"/>
      <c r="GJ381" s="143"/>
      <c r="GT381" s="143"/>
      <c r="HD381" s="143"/>
      <c r="HN381" s="143"/>
      <c r="HX381" s="143"/>
      <c r="IH381" s="143"/>
      <c r="IR381" s="143"/>
    </row>
    <row xmlns:x14ac="http://schemas.microsoft.com/office/spreadsheetml/2009/9/ac" r="382" s="3" customFormat="true" x14ac:dyDescent="0.25">
      <c r="A382" s="444"/>
      <c r="B382" s="143"/>
      <c r="L382" s="143"/>
      <c r="V382" s="143"/>
      <c r="AF382" s="143"/>
      <c r="AP382" s="143"/>
      <c r="AZ382" s="143"/>
      <c r="BA382" s="143"/>
      <c r="BB382" s="143"/>
      <c r="BC382" s="143"/>
      <c r="BD382" s="143"/>
      <c r="BE382" s="143"/>
      <c r="BF382" s="143"/>
      <c r="BG382" s="143"/>
      <c r="BJ382" s="143"/>
      <c r="BT382" s="143"/>
      <c r="CD382" s="143"/>
      <c r="CN382" s="143"/>
      <c r="CX382" s="143"/>
      <c r="DH382" s="143"/>
      <c r="DR382" s="143"/>
      <c r="EB382" s="143"/>
      <c r="EL382" s="143"/>
      <c r="EV382" s="143"/>
      <c r="FF382" s="143"/>
      <c r="FP382" s="143"/>
      <c r="FZ382" s="143"/>
      <c r="GJ382" s="143"/>
      <c r="GT382" s="143"/>
      <c r="HD382" s="143"/>
      <c r="HN382" s="143"/>
      <c r="HX382" s="143"/>
      <c r="IH382" s="143"/>
      <c r="IR382" s="143"/>
    </row>
    <row xmlns:x14ac="http://schemas.microsoft.com/office/spreadsheetml/2009/9/ac" r="383" s="3" customFormat="true" x14ac:dyDescent="0.25">
      <c r="A383" s="444"/>
      <c r="B383" s="143"/>
      <c r="L383" s="143"/>
      <c r="V383" s="143"/>
      <c r="AF383" s="143"/>
      <c r="AP383" s="143"/>
      <c r="AZ383" s="143"/>
      <c r="BA383" s="143"/>
      <c r="BB383" s="143"/>
      <c r="BC383" s="143"/>
      <c r="BD383" s="143"/>
      <c r="BE383" s="143"/>
      <c r="BF383" s="143"/>
      <c r="BG383" s="143"/>
      <c r="BJ383" s="143"/>
      <c r="BT383" s="143"/>
      <c r="CD383" s="143"/>
      <c r="CN383" s="143"/>
      <c r="CX383" s="143"/>
      <c r="DH383" s="143"/>
      <c r="DR383" s="143"/>
      <c r="EB383" s="143"/>
      <c r="EL383" s="143"/>
      <c r="EV383" s="143"/>
      <c r="FF383" s="143"/>
      <c r="FP383" s="143"/>
      <c r="FZ383" s="143"/>
      <c r="GJ383" s="143"/>
      <c r="GT383" s="143"/>
      <c r="HD383" s="143"/>
      <c r="HN383" s="143"/>
      <c r="HX383" s="143"/>
      <c r="IH383" s="143"/>
      <c r="IR383" s="143"/>
    </row>
    <row xmlns:x14ac="http://schemas.microsoft.com/office/spreadsheetml/2009/9/ac" r="384" s="3" customFormat="true" x14ac:dyDescent="0.25">
      <c r="A384" s="444"/>
      <c r="B384" s="143"/>
      <c r="L384" s="143"/>
      <c r="V384" s="143"/>
      <c r="AF384" s="143"/>
      <c r="AP384" s="143"/>
      <c r="AZ384" s="143"/>
      <c r="BA384" s="143"/>
      <c r="BB384" s="143"/>
      <c r="BC384" s="143"/>
      <c r="BD384" s="143"/>
      <c r="BE384" s="143"/>
      <c r="BF384" s="143"/>
      <c r="BG384" s="143"/>
      <c r="BJ384" s="143"/>
      <c r="BT384" s="143"/>
      <c r="CD384" s="143"/>
      <c r="CN384" s="143"/>
      <c r="CX384" s="143"/>
      <c r="DH384" s="143"/>
      <c r="DR384" s="143"/>
      <c r="EB384" s="143"/>
      <c r="EL384" s="143"/>
      <c r="EV384" s="143"/>
      <c r="FF384" s="143"/>
      <c r="FP384" s="143"/>
      <c r="FZ384" s="143"/>
      <c r="GJ384" s="143"/>
      <c r="GT384" s="143"/>
      <c r="HD384" s="143"/>
      <c r="HN384" s="143"/>
      <c r="HX384" s="143"/>
      <c r="IH384" s="143"/>
      <c r="IR384" s="143"/>
    </row>
    <row xmlns:x14ac="http://schemas.microsoft.com/office/spreadsheetml/2009/9/ac" r="385" s="3" customFormat="true" x14ac:dyDescent="0.25">
      <c r="A385" s="444"/>
      <c r="B385" s="143"/>
      <c r="L385" s="143"/>
      <c r="V385" s="143"/>
      <c r="AF385" s="143"/>
      <c r="AP385" s="143"/>
      <c r="AZ385" s="143"/>
      <c r="BA385" s="143"/>
      <c r="BB385" s="143"/>
      <c r="BC385" s="143"/>
      <c r="BD385" s="143"/>
      <c r="BE385" s="143"/>
      <c r="BF385" s="143"/>
      <c r="BG385" s="143"/>
      <c r="BJ385" s="143"/>
      <c r="BT385" s="143"/>
      <c r="CD385" s="143"/>
      <c r="CN385" s="143"/>
      <c r="CX385" s="143"/>
      <c r="DH385" s="143"/>
      <c r="DR385" s="143"/>
      <c r="EB385" s="143"/>
      <c r="EL385" s="143"/>
      <c r="EV385" s="143"/>
      <c r="FF385" s="143"/>
      <c r="FP385" s="143"/>
      <c r="FZ385" s="143"/>
      <c r="GJ385" s="143"/>
      <c r="GT385" s="143"/>
      <c r="HD385" s="143"/>
      <c r="HN385" s="143"/>
      <c r="HX385" s="143"/>
      <c r="IH385" s="143"/>
      <c r="IR385" s="143"/>
    </row>
    <row xmlns:x14ac="http://schemas.microsoft.com/office/spreadsheetml/2009/9/ac" r="386" s="3" customFormat="true" x14ac:dyDescent="0.25">
      <c r="A386" s="444"/>
      <c r="B386" s="143"/>
      <c r="L386" s="143"/>
      <c r="V386" s="143"/>
      <c r="AF386" s="143"/>
      <c r="AP386" s="143"/>
      <c r="AZ386" s="143"/>
      <c r="BA386" s="143"/>
      <c r="BB386" s="143"/>
      <c r="BC386" s="143"/>
      <c r="BD386" s="143"/>
      <c r="BE386" s="143"/>
      <c r="BF386" s="143"/>
      <c r="BG386" s="143"/>
      <c r="BJ386" s="143"/>
      <c r="BT386" s="143"/>
      <c r="CD386" s="143"/>
      <c r="CN386" s="143"/>
      <c r="CX386" s="143"/>
      <c r="DH386" s="143"/>
      <c r="DR386" s="143"/>
      <c r="EB386" s="143"/>
      <c r="EL386" s="143"/>
      <c r="EV386" s="143"/>
      <c r="FF386" s="143"/>
      <c r="FP386" s="143"/>
      <c r="FZ386" s="143"/>
      <c r="GJ386" s="143"/>
      <c r="GT386" s="143"/>
      <c r="HD386" s="143"/>
      <c r="HN386" s="143"/>
      <c r="HX386" s="143"/>
      <c r="IH386" s="143"/>
      <c r="IR386" s="143"/>
    </row>
    <row xmlns:x14ac="http://schemas.microsoft.com/office/spreadsheetml/2009/9/ac" r="387" s="3" customFormat="true" x14ac:dyDescent="0.25">
      <c r="A387" s="444"/>
      <c r="B387" s="143"/>
      <c r="L387" s="143"/>
      <c r="V387" s="143"/>
      <c r="AF387" s="143"/>
      <c r="AP387" s="143"/>
      <c r="AZ387" s="143"/>
      <c r="BA387" s="143"/>
      <c r="BB387" s="143"/>
      <c r="BC387" s="143"/>
      <c r="BD387" s="143"/>
      <c r="BE387" s="143"/>
      <c r="BF387" s="143"/>
      <c r="BG387" s="143"/>
      <c r="BJ387" s="143"/>
      <c r="BT387" s="143"/>
      <c r="CD387" s="143"/>
      <c r="CN387" s="143"/>
      <c r="CX387" s="143"/>
      <c r="DH387" s="143"/>
      <c r="DR387" s="143"/>
      <c r="EB387" s="143"/>
      <c r="EL387" s="143"/>
      <c r="EV387" s="143"/>
      <c r="FF387" s="143"/>
      <c r="FP387" s="143"/>
      <c r="FZ387" s="143"/>
      <c r="GJ387" s="143"/>
      <c r="GT387" s="143"/>
      <c r="HD387" s="143"/>
      <c r="HN387" s="143"/>
      <c r="HX387" s="143"/>
      <c r="IH387" s="143"/>
      <c r="IR387" s="143"/>
    </row>
    <row xmlns:x14ac="http://schemas.microsoft.com/office/spreadsheetml/2009/9/ac" r="388" s="3" customFormat="true" x14ac:dyDescent="0.25">
      <c r="A388" s="444"/>
      <c r="B388" s="143"/>
      <c r="L388" s="143"/>
      <c r="V388" s="143"/>
      <c r="AF388" s="143"/>
      <c r="AP388" s="143"/>
      <c r="AZ388" s="143"/>
      <c r="BA388" s="143"/>
      <c r="BB388" s="143"/>
      <c r="BC388" s="143"/>
      <c r="BD388" s="143"/>
      <c r="BE388" s="143"/>
      <c r="BF388" s="143"/>
      <c r="BG388" s="143"/>
      <c r="BJ388" s="143"/>
      <c r="BT388" s="143"/>
      <c r="CD388" s="143"/>
      <c r="CN388" s="143"/>
      <c r="CX388" s="143"/>
      <c r="DH388" s="143"/>
      <c r="DR388" s="143"/>
      <c r="EB388" s="143"/>
      <c r="EL388" s="143"/>
      <c r="EV388" s="143"/>
      <c r="FF388" s="143"/>
      <c r="FP388" s="143"/>
      <c r="FZ388" s="143"/>
      <c r="GJ388" s="143"/>
      <c r="GT388" s="143"/>
      <c r="HD388" s="143"/>
      <c r="HN388" s="143"/>
      <c r="HX388" s="143"/>
      <c r="IH388" s="143"/>
      <c r="IR388" s="143"/>
    </row>
    <row xmlns:x14ac="http://schemas.microsoft.com/office/spreadsheetml/2009/9/ac" r="389" s="3" customFormat="true" x14ac:dyDescent="0.25">
      <c r="A389" s="444"/>
      <c r="B389" s="143"/>
      <c r="L389" s="143"/>
      <c r="V389" s="143"/>
      <c r="AF389" s="143"/>
      <c r="AP389" s="143"/>
      <c r="AZ389" s="143"/>
      <c r="BA389" s="143"/>
      <c r="BB389" s="143"/>
      <c r="BC389" s="143"/>
      <c r="BD389" s="143"/>
      <c r="BE389" s="143"/>
      <c r="BF389" s="143"/>
      <c r="BG389" s="143"/>
      <c r="BJ389" s="143"/>
      <c r="BT389" s="143"/>
      <c r="CD389" s="143"/>
      <c r="CN389" s="143"/>
      <c r="CX389" s="143"/>
      <c r="DH389" s="143"/>
      <c r="DR389" s="143"/>
      <c r="EB389" s="143"/>
      <c r="EL389" s="143"/>
      <c r="EV389" s="143"/>
      <c r="FF389" s="143"/>
      <c r="FP389" s="143"/>
      <c r="FZ389" s="143"/>
      <c r="GJ389" s="143"/>
      <c r="GT389" s="143"/>
      <c r="HD389" s="143"/>
      <c r="HN389" s="143"/>
      <c r="HX389" s="143"/>
      <c r="IH389" s="143"/>
      <c r="IR389" s="143"/>
    </row>
    <row xmlns:x14ac="http://schemas.microsoft.com/office/spreadsheetml/2009/9/ac" r="390" s="3" customFormat="true" x14ac:dyDescent="0.25">
      <c r="A390" s="444"/>
      <c r="B390" s="143"/>
      <c r="L390" s="143"/>
      <c r="V390" s="143"/>
      <c r="AF390" s="143"/>
      <c r="AP390" s="143"/>
      <c r="AZ390" s="143"/>
      <c r="BA390" s="143"/>
      <c r="BB390" s="143"/>
      <c r="BC390" s="143"/>
      <c r="BD390" s="143"/>
      <c r="BE390" s="143"/>
      <c r="BF390" s="143"/>
      <c r="BG390" s="143"/>
      <c r="BJ390" s="143"/>
      <c r="BT390" s="143"/>
      <c r="CD390" s="143"/>
      <c r="CN390" s="143"/>
      <c r="CX390" s="143"/>
      <c r="DH390" s="143"/>
      <c r="DR390" s="143"/>
      <c r="EB390" s="143"/>
      <c r="EL390" s="143"/>
      <c r="EV390" s="143"/>
      <c r="FF390" s="143"/>
      <c r="FP390" s="143"/>
      <c r="FZ390" s="143"/>
      <c r="GJ390" s="143"/>
      <c r="GT390" s="143"/>
      <c r="HD390" s="143"/>
      <c r="HN390" s="143"/>
      <c r="HX390" s="143"/>
      <c r="IH390" s="143"/>
      <c r="IR390" s="143"/>
    </row>
    <row xmlns:x14ac="http://schemas.microsoft.com/office/spreadsheetml/2009/9/ac" r="391" s="3" customFormat="true" x14ac:dyDescent="0.25">
      <c r="A391" s="444"/>
      <c r="B391" s="143"/>
      <c r="L391" s="143"/>
      <c r="V391" s="143"/>
      <c r="AF391" s="143"/>
      <c r="AP391" s="143"/>
      <c r="AZ391" s="143"/>
      <c r="BA391" s="143"/>
      <c r="BB391" s="143"/>
      <c r="BC391" s="143"/>
      <c r="BD391" s="143"/>
      <c r="BE391" s="143"/>
      <c r="BF391" s="143"/>
      <c r="BG391" s="143"/>
      <c r="BJ391" s="143"/>
      <c r="BT391" s="143"/>
      <c r="CD391" s="143"/>
      <c r="CN391" s="143"/>
      <c r="CX391" s="143"/>
      <c r="DH391" s="143"/>
      <c r="DR391" s="143"/>
      <c r="EB391" s="143"/>
      <c r="EL391" s="143"/>
      <c r="EV391" s="143"/>
      <c r="FF391" s="143"/>
      <c r="FP391" s="143"/>
      <c r="FZ391" s="143"/>
      <c r="GJ391" s="143"/>
      <c r="GT391" s="143"/>
      <c r="HD391" s="143"/>
      <c r="HN391" s="143"/>
      <c r="HX391" s="143"/>
      <c r="IH391" s="143"/>
      <c r="IR391" s="143"/>
    </row>
    <row xmlns:x14ac="http://schemas.microsoft.com/office/spreadsheetml/2009/9/ac" r="392" s="3" customFormat="true" x14ac:dyDescent="0.25">
      <c r="A392" s="444"/>
      <c r="B392" s="143"/>
      <c r="L392" s="143"/>
      <c r="V392" s="143"/>
      <c r="AF392" s="143"/>
      <c r="AP392" s="143"/>
      <c r="AZ392" s="143"/>
      <c r="BA392" s="143"/>
      <c r="BB392" s="143"/>
      <c r="BC392" s="143"/>
      <c r="BD392" s="143"/>
      <c r="BE392" s="143"/>
      <c r="BF392" s="143"/>
      <c r="BG392" s="143"/>
      <c r="BJ392" s="143"/>
      <c r="BT392" s="143"/>
      <c r="CD392" s="143"/>
      <c r="CN392" s="143"/>
      <c r="CX392" s="143"/>
      <c r="DH392" s="143"/>
      <c r="DR392" s="143"/>
      <c r="EB392" s="143"/>
      <c r="EL392" s="143"/>
      <c r="EV392" s="143"/>
      <c r="FF392" s="143"/>
      <c r="FP392" s="143"/>
      <c r="FZ392" s="143"/>
      <c r="GJ392" s="143"/>
      <c r="GT392" s="143"/>
      <c r="HD392" s="143"/>
      <c r="HN392" s="143"/>
      <c r="HX392" s="143"/>
      <c r="IH392" s="143"/>
      <c r="IR392" s="143"/>
    </row>
    <row xmlns:x14ac="http://schemas.microsoft.com/office/spreadsheetml/2009/9/ac" r="393" s="3" customFormat="true" x14ac:dyDescent="0.25">
      <c r="A393" s="444"/>
      <c r="B393" s="143"/>
      <c r="L393" s="143"/>
      <c r="V393" s="143"/>
      <c r="AF393" s="143"/>
      <c r="AP393" s="143"/>
      <c r="AZ393" s="143"/>
      <c r="BA393" s="143"/>
      <c r="BB393" s="143"/>
      <c r="BC393" s="143"/>
      <c r="BD393" s="143"/>
      <c r="BE393" s="143"/>
      <c r="BF393" s="143"/>
      <c r="BG393" s="143"/>
      <c r="BJ393" s="143"/>
      <c r="BT393" s="143"/>
      <c r="CD393" s="143"/>
      <c r="CN393" s="143"/>
      <c r="CX393" s="143"/>
      <c r="DH393" s="143"/>
      <c r="DR393" s="143"/>
      <c r="EB393" s="143"/>
      <c r="EL393" s="143"/>
      <c r="EV393" s="143"/>
      <c r="FF393" s="143"/>
      <c r="FP393" s="143"/>
      <c r="FZ393" s="143"/>
      <c r="GJ393" s="143"/>
      <c r="GT393" s="143"/>
      <c r="HD393" s="143"/>
      <c r="HN393" s="143"/>
      <c r="HX393" s="143"/>
      <c r="IH393" s="143"/>
      <c r="IR393" s="143"/>
    </row>
    <row xmlns:x14ac="http://schemas.microsoft.com/office/spreadsheetml/2009/9/ac" r="394" s="3" customFormat="true" x14ac:dyDescent="0.25">
      <c r="A394" s="444"/>
      <c r="B394" s="143"/>
      <c r="L394" s="143"/>
      <c r="V394" s="143"/>
      <c r="AF394" s="143"/>
      <c r="AP394" s="143"/>
      <c r="AZ394" s="143"/>
      <c r="BA394" s="143"/>
      <c r="BB394" s="143"/>
      <c r="BC394" s="143"/>
      <c r="BD394" s="143"/>
      <c r="BE394" s="143"/>
      <c r="BF394" s="143"/>
      <c r="BG394" s="143"/>
      <c r="BJ394" s="143"/>
      <c r="BT394" s="143"/>
      <c r="CD394" s="143"/>
      <c r="CN394" s="143"/>
      <c r="CX394" s="143"/>
      <c r="DH394" s="143"/>
      <c r="DR394" s="143"/>
      <c r="EB394" s="143"/>
      <c r="EL394" s="143"/>
      <c r="EV394" s="143"/>
      <c r="FF394" s="143"/>
      <c r="FP394" s="143"/>
      <c r="FZ394" s="143"/>
      <c r="GJ394" s="143"/>
      <c r="GT394" s="143"/>
      <c r="HD394" s="143"/>
      <c r="HN394" s="143"/>
      <c r="HX394" s="143"/>
      <c r="IH394" s="143"/>
      <c r="IR394" s="143"/>
    </row>
    <row xmlns:x14ac="http://schemas.microsoft.com/office/spreadsheetml/2009/9/ac" r="395" s="3" customFormat="true" x14ac:dyDescent="0.25">
      <c r="A395" s="444"/>
      <c r="B395" s="143"/>
      <c r="L395" s="143"/>
      <c r="V395" s="143"/>
      <c r="AF395" s="143"/>
      <c r="AP395" s="143"/>
      <c r="AZ395" s="143"/>
      <c r="BA395" s="143"/>
      <c r="BB395" s="143"/>
      <c r="BC395" s="143"/>
      <c r="BD395" s="143"/>
      <c r="BE395" s="143"/>
      <c r="BF395" s="143"/>
      <c r="BG395" s="143"/>
      <c r="BJ395" s="143"/>
      <c r="BT395" s="143"/>
      <c r="CD395" s="143"/>
      <c r="CN395" s="143"/>
      <c r="CX395" s="143"/>
      <c r="DH395" s="143"/>
      <c r="DR395" s="143"/>
      <c r="EB395" s="143"/>
      <c r="EL395" s="143"/>
      <c r="EV395" s="143"/>
      <c r="FF395" s="143"/>
      <c r="FP395" s="143"/>
      <c r="FZ395" s="143"/>
      <c r="GJ395" s="143"/>
      <c r="GT395" s="143"/>
      <c r="HD395" s="143"/>
      <c r="HN395" s="143"/>
      <c r="HX395" s="143"/>
      <c r="IH395" s="143"/>
      <c r="IR395" s="143"/>
    </row>
    <row xmlns:x14ac="http://schemas.microsoft.com/office/spreadsheetml/2009/9/ac" r="396" s="3" customFormat="true" x14ac:dyDescent="0.25">
      <c r="A396" s="444"/>
      <c r="B396" s="143"/>
      <c r="L396" s="143"/>
      <c r="V396" s="143"/>
      <c r="AF396" s="143"/>
      <c r="AP396" s="143"/>
      <c r="AZ396" s="143"/>
      <c r="BA396" s="143"/>
      <c r="BB396" s="143"/>
      <c r="BC396" s="143"/>
      <c r="BD396" s="143"/>
      <c r="BE396" s="143"/>
      <c r="BF396" s="143"/>
      <c r="BG396" s="143"/>
      <c r="BJ396" s="143"/>
      <c r="BT396" s="143"/>
      <c r="CD396" s="143"/>
      <c r="CN396" s="143"/>
      <c r="CX396" s="143"/>
      <c r="DH396" s="143"/>
      <c r="DR396" s="143"/>
      <c r="EB396" s="143"/>
      <c r="EL396" s="143"/>
      <c r="EV396" s="143"/>
      <c r="FF396" s="143"/>
      <c r="FP396" s="143"/>
      <c r="FZ396" s="143"/>
      <c r="GJ396" s="143"/>
      <c r="GT396" s="143"/>
      <c r="HD396" s="143"/>
      <c r="HN396" s="143"/>
      <c r="HX396" s="143"/>
      <c r="IH396" s="143"/>
      <c r="IR396" s="143"/>
    </row>
    <row xmlns:x14ac="http://schemas.microsoft.com/office/spreadsheetml/2009/9/ac" r="397" s="3" customFormat="true" x14ac:dyDescent="0.25">
      <c r="A397" s="444"/>
      <c r="B397" s="143"/>
      <c r="L397" s="143"/>
      <c r="V397" s="143"/>
      <c r="AF397" s="143"/>
      <c r="AP397" s="143"/>
      <c r="AZ397" s="143"/>
      <c r="BA397" s="143"/>
      <c r="BB397" s="143"/>
      <c r="BC397" s="143"/>
      <c r="BD397" s="143"/>
      <c r="BE397" s="143"/>
      <c r="BF397" s="143"/>
      <c r="BG397" s="143"/>
      <c r="BJ397" s="143"/>
      <c r="BT397" s="143"/>
      <c r="CD397" s="143"/>
      <c r="CN397" s="143"/>
      <c r="CX397" s="143"/>
      <c r="DH397" s="143"/>
      <c r="DR397" s="143"/>
      <c r="EB397" s="143"/>
      <c r="EL397" s="143"/>
      <c r="EV397" s="143"/>
      <c r="FF397" s="143"/>
      <c r="FP397" s="143"/>
      <c r="FZ397" s="143"/>
      <c r="GJ397" s="143"/>
      <c r="GT397" s="143"/>
      <c r="HD397" s="143"/>
      <c r="HN397" s="143"/>
      <c r="HX397" s="143"/>
      <c r="IH397" s="143"/>
      <c r="IR397" s="143"/>
    </row>
    <row xmlns:x14ac="http://schemas.microsoft.com/office/spreadsheetml/2009/9/ac" r="398" s="3" customFormat="true" x14ac:dyDescent="0.25">
      <c r="A398" s="444"/>
      <c r="B398" s="143"/>
      <c r="L398" s="143"/>
      <c r="V398" s="143"/>
      <c r="AF398" s="143"/>
      <c r="AP398" s="143"/>
      <c r="AZ398" s="143"/>
      <c r="BA398" s="143"/>
      <c r="BB398" s="143"/>
      <c r="BC398" s="143"/>
      <c r="BD398" s="143"/>
      <c r="BE398" s="143"/>
      <c r="BF398" s="143"/>
      <c r="BG398" s="143"/>
      <c r="BJ398" s="143"/>
      <c r="BT398" s="143"/>
      <c r="CD398" s="143"/>
      <c r="CN398" s="143"/>
      <c r="CX398" s="143"/>
      <c r="DH398" s="143"/>
      <c r="DR398" s="143"/>
      <c r="EB398" s="143"/>
      <c r="EL398" s="143"/>
      <c r="EV398" s="143"/>
      <c r="FF398" s="143"/>
      <c r="FP398" s="143"/>
      <c r="FZ398" s="143"/>
      <c r="GJ398" s="143"/>
      <c r="GT398" s="143"/>
      <c r="HD398" s="143"/>
      <c r="HN398" s="143"/>
      <c r="HX398" s="143"/>
      <c r="IH398" s="143"/>
      <c r="IR398" s="143"/>
    </row>
    <row xmlns:x14ac="http://schemas.microsoft.com/office/spreadsheetml/2009/9/ac" r="399" s="3" customFormat="true" x14ac:dyDescent="0.25">
      <c r="A399" s="444"/>
      <c r="B399" s="143"/>
      <c r="L399" s="143"/>
      <c r="V399" s="143"/>
      <c r="AF399" s="143"/>
      <c r="AP399" s="143"/>
      <c r="AZ399" s="143"/>
      <c r="BA399" s="143"/>
      <c r="BB399" s="143"/>
      <c r="BC399" s="143"/>
      <c r="BD399" s="143"/>
      <c r="BE399" s="143"/>
      <c r="BF399" s="143"/>
      <c r="BG399" s="143"/>
      <c r="BJ399" s="143"/>
      <c r="BT399" s="143"/>
      <c r="CD399" s="143"/>
      <c r="CN399" s="143"/>
      <c r="CX399" s="143"/>
      <c r="DH399" s="143"/>
      <c r="DR399" s="143"/>
      <c r="EB399" s="143"/>
      <c r="EL399" s="143"/>
      <c r="EV399" s="143"/>
      <c r="FF399" s="143"/>
      <c r="FP399" s="143"/>
      <c r="FZ399" s="143"/>
      <c r="GJ399" s="143"/>
      <c r="GT399" s="143"/>
      <c r="HD399" s="143"/>
      <c r="HN399" s="143"/>
      <c r="HX399" s="143"/>
      <c r="IH399" s="143"/>
      <c r="IR399" s="143"/>
    </row>
    <row xmlns:x14ac="http://schemas.microsoft.com/office/spreadsheetml/2009/9/ac" r="400" s="3" customFormat="true" x14ac:dyDescent="0.25">
      <c r="A400" s="444"/>
      <c r="B400" s="143"/>
      <c r="L400" s="143"/>
      <c r="V400" s="143"/>
      <c r="AF400" s="143"/>
      <c r="AP400" s="143"/>
      <c r="AZ400" s="143"/>
      <c r="BA400" s="143"/>
      <c r="BB400" s="143"/>
      <c r="BC400" s="143"/>
      <c r="BD400" s="143"/>
      <c r="BE400" s="143"/>
      <c r="BF400" s="143"/>
      <c r="BG400" s="143"/>
      <c r="BJ400" s="143"/>
      <c r="BT400" s="143"/>
      <c r="CD400" s="143"/>
      <c r="CN400" s="143"/>
      <c r="CX400" s="143"/>
      <c r="DH400" s="143"/>
      <c r="DR400" s="143"/>
      <c r="EB400" s="143"/>
      <c r="EL400" s="143"/>
      <c r="EV400" s="143"/>
      <c r="FF400" s="143"/>
      <c r="FP400" s="143"/>
      <c r="FZ400" s="143"/>
      <c r="GJ400" s="143"/>
      <c r="GT400" s="143"/>
      <c r="HD400" s="143"/>
      <c r="HN400" s="143"/>
      <c r="HX400" s="143"/>
      <c r="IH400" s="143"/>
      <c r="IR400" s="143"/>
    </row>
    <row xmlns:x14ac="http://schemas.microsoft.com/office/spreadsheetml/2009/9/ac" r="401" s="3" customFormat="true" x14ac:dyDescent="0.25">
      <c r="A401" s="444"/>
      <c r="B401" s="143"/>
      <c r="L401" s="143"/>
      <c r="V401" s="143"/>
      <c r="AF401" s="143"/>
      <c r="AP401" s="143"/>
      <c r="AZ401" s="143"/>
      <c r="BA401" s="143"/>
      <c r="BB401" s="143"/>
      <c r="BC401" s="143"/>
      <c r="BD401" s="143"/>
      <c r="BE401" s="143"/>
      <c r="BF401" s="143"/>
      <c r="BG401" s="143"/>
      <c r="BJ401" s="143"/>
      <c r="BT401" s="143"/>
      <c r="CD401" s="143"/>
      <c r="CN401" s="143"/>
      <c r="CX401" s="143"/>
      <c r="DH401" s="143"/>
      <c r="DR401" s="143"/>
      <c r="EB401" s="143"/>
      <c r="EL401" s="143"/>
      <c r="EV401" s="143"/>
      <c r="FF401" s="143"/>
      <c r="FP401" s="143"/>
      <c r="FZ401" s="143"/>
      <c r="GJ401" s="143"/>
      <c r="GT401" s="143"/>
      <c r="HD401" s="143"/>
      <c r="HN401" s="143"/>
      <c r="HX401" s="143"/>
      <c r="IH401" s="143"/>
      <c r="IR401" s="143"/>
    </row>
    <row xmlns:x14ac="http://schemas.microsoft.com/office/spreadsheetml/2009/9/ac" r="402" s="3" customFormat="true" x14ac:dyDescent="0.25">
      <c r="A402" s="444"/>
      <c r="B402" s="143"/>
      <c r="L402" s="143"/>
      <c r="V402" s="143"/>
      <c r="AF402" s="143"/>
      <c r="AP402" s="143"/>
      <c r="AZ402" s="143"/>
      <c r="BA402" s="143"/>
      <c r="BB402" s="143"/>
      <c r="BC402" s="143"/>
      <c r="BD402" s="143"/>
      <c r="BE402" s="143"/>
      <c r="BF402" s="143"/>
      <c r="BG402" s="143"/>
      <c r="BJ402" s="143"/>
      <c r="BT402" s="143"/>
      <c r="CD402" s="143"/>
      <c r="CN402" s="143"/>
      <c r="CX402" s="143"/>
      <c r="DH402" s="143"/>
      <c r="DR402" s="143"/>
      <c r="EB402" s="143"/>
      <c r="EL402" s="143"/>
      <c r="EV402" s="143"/>
      <c r="FF402" s="143"/>
      <c r="FP402" s="143"/>
      <c r="FZ402" s="143"/>
      <c r="GJ402" s="143"/>
      <c r="GT402" s="143"/>
      <c r="HD402" s="143"/>
      <c r="HN402" s="143"/>
      <c r="HX402" s="143"/>
      <c r="IH402" s="143"/>
      <c r="IR402" s="143"/>
    </row>
    <row xmlns:x14ac="http://schemas.microsoft.com/office/spreadsheetml/2009/9/ac" r="403" s="3" customFormat="true" x14ac:dyDescent="0.25">
      <c r="A403" s="444"/>
      <c r="B403" s="143"/>
      <c r="L403" s="143"/>
      <c r="V403" s="143"/>
      <c r="AF403" s="143"/>
      <c r="AP403" s="143"/>
      <c r="AZ403" s="143"/>
      <c r="BA403" s="143"/>
      <c r="BB403" s="143"/>
      <c r="BC403" s="143"/>
      <c r="BD403" s="143"/>
      <c r="BE403" s="143"/>
      <c r="BF403" s="143"/>
      <c r="BG403" s="143"/>
      <c r="BJ403" s="143"/>
      <c r="BT403" s="143"/>
      <c r="CD403" s="143"/>
      <c r="CN403" s="143"/>
      <c r="CX403" s="143"/>
      <c r="DH403" s="143"/>
      <c r="DR403" s="143"/>
      <c r="EB403" s="143"/>
      <c r="EL403" s="143"/>
      <c r="EV403" s="143"/>
      <c r="FF403" s="143"/>
      <c r="FP403" s="143"/>
      <c r="FZ403" s="143"/>
      <c r="GJ403" s="143"/>
      <c r="GT403" s="143"/>
      <c r="HD403" s="143"/>
      <c r="HN403" s="143"/>
      <c r="HX403" s="143"/>
      <c r="IH403" s="143"/>
      <c r="IR403" s="143"/>
    </row>
    <row xmlns:x14ac="http://schemas.microsoft.com/office/spreadsheetml/2009/9/ac" r="404" s="3" customFormat="true" x14ac:dyDescent="0.25">
      <c r="A404" s="444"/>
      <c r="B404" s="143"/>
      <c r="L404" s="143"/>
      <c r="V404" s="143"/>
      <c r="AF404" s="143"/>
      <c r="AP404" s="143"/>
      <c r="AZ404" s="143"/>
      <c r="BA404" s="143"/>
      <c r="BB404" s="143"/>
      <c r="BC404" s="143"/>
      <c r="BD404" s="143"/>
      <c r="BE404" s="143"/>
      <c r="BF404" s="143"/>
      <c r="BG404" s="143"/>
      <c r="BJ404" s="143"/>
      <c r="BT404" s="143"/>
      <c r="CD404" s="143"/>
      <c r="CN404" s="143"/>
      <c r="CX404" s="143"/>
      <c r="DH404" s="143"/>
      <c r="DR404" s="143"/>
      <c r="EB404" s="143"/>
      <c r="EL404" s="143"/>
      <c r="EV404" s="143"/>
      <c r="FF404" s="143"/>
      <c r="FP404" s="143"/>
      <c r="FZ404" s="143"/>
      <c r="GJ404" s="143"/>
      <c r="GT404" s="143"/>
      <c r="HD404" s="143"/>
      <c r="HN404" s="143"/>
      <c r="HX404" s="143"/>
      <c r="IH404" s="143"/>
      <c r="IR404" s="143"/>
    </row>
    <row xmlns:x14ac="http://schemas.microsoft.com/office/spreadsheetml/2009/9/ac" r="405" s="3" customFormat="true" x14ac:dyDescent="0.25">
      <c r="A405" s="444"/>
      <c r="B405" s="143"/>
      <c r="L405" s="143"/>
      <c r="V405" s="143"/>
      <c r="AF405" s="143"/>
      <c r="AP405" s="143"/>
      <c r="AZ405" s="143"/>
      <c r="BA405" s="143"/>
      <c r="BB405" s="143"/>
      <c r="BC405" s="143"/>
      <c r="BD405" s="143"/>
      <c r="BE405" s="143"/>
      <c r="BF405" s="143"/>
      <c r="BG405" s="143"/>
      <c r="BJ405" s="143"/>
      <c r="BT405" s="143"/>
      <c r="CD405" s="143"/>
      <c r="CN405" s="143"/>
      <c r="CX405" s="143"/>
      <c r="DH405" s="143"/>
      <c r="DR405" s="143"/>
      <c r="EB405" s="143"/>
      <c r="EL405" s="143"/>
      <c r="EV405" s="143"/>
      <c r="FF405" s="143"/>
      <c r="FP405" s="143"/>
      <c r="FZ405" s="143"/>
      <c r="GJ405" s="143"/>
      <c r="GT405" s="143"/>
      <c r="HD405" s="143"/>
      <c r="HN405" s="143"/>
      <c r="HX405" s="143"/>
      <c r="IH405" s="143"/>
      <c r="IR405" s="143"/>
    </row>
    <row xmlns:x14ac="http://schemas.microsoft.com/office/spreadsheetml/2009/9/ac" r="406" s="3" customFormat="true" x14ac:dyDescent="0.25">
      <c r="A406" s="444"/>
      <c r="B406" s="143"/>
      <c r="L406" s="143"/>
      <c r="V406" s="143"/>
      <c r="AF406" s="143"/>
      <c r="AP406" s="143"/>
      <c r="AZ406" s="143"/>
      <c r="BA406" s="143"/>
      <c r="BB406" s="143"/>
      <c r="BC406" s="143"/>
      <c r="BD406" s="143"/>
      <c r="BE406" s="143"/>
      <c r="BF406" s="143"/>
      <c r="BG406" s="143"/>
      <c r="BJ406" s="143"/>
      <c r="BT406" s="143"/>
      <c r="CD406" s="143"/>
      <c r="CN406" s="143"/>
      <c r="CX406" s="143"/>
      <c r="DH406" s="143"/>
      <c r="DR406" s="143"/>
      <c r="EB406" s="143"/>
      <c r="EL406" s="143"/>
      <c r="EV406" s="143"/>
      <c r="FF406" s="143"/>
      <c r="FP406" s="143"/>
      <c r="FZ406" s="143"/>
      <c r="GJ406" s="143"/>
      <c r="GT406" s="143"/>
      <c r="HD406" s="143"/>
      <c r="HN406" s="143"/>
      <c r="HX406" s="143"/>
      <c r="IH406" s="143"/>
      <c r="IR406" s="143"/>
    </row>
    <row xmlns:x14ac="http://schemas.microsoft.com/office/spreadsheetml/2009/9/ac" r="407" s="3" customFormat="true" x14ac:dyDescent="0.25">
      <c r="A407" s="444"/>
      <c r="B407" s="143"/>
      <c r="L407" s="143"/>
      <c r="V407" s="143"/>
      <c r="AF407" s="143"/>
      <c r="AP407" s="143"/>
      <c r="AZ407" s="143"/>
      <c r="BA407" s="143"/>
      <c r="BB407" s="143"/>
      <c r="BC407" s="143"/>
      <c r="BD407" s="143"/>
      <c r="BE407" s="143"/>
      <c r="BF407" s="143"/>
      <c r="BG407" s="143"/>
      <c r="BJ407" s="143"/>
      <c r="BT407" s="143"/>
      <c r="CD407" s="143"/>
      <c r="CN407" s="143"/>
      <c r="CX407" s="143"/>
      <c r="DH407" s="143"/>
      <c r="DR407" s="143"/>
      <c r="EB407" s="143"/>
      <c r="EL407" s="143"/>
      <c r="EV407" s="143"/>
      <c r="FF407" s="143"/>
      <c r="FP407" s="143"/>
      <c r="FZ407" s="143"/>
      <c r="GJ407" s="143"/>
      <c r="GT407" s="143"/>
      <c r="HD407" s="143"/>
      <c r="HN407" s="143"/>
      <c r="HX407" s="143"/>
      <c r="IH407" s="143"/>
      <c r="IR407" s="143"/>
    </row>
    <row xmlns:x14ac="http://schemas.microsoft.com/office/spreadsheetml/2009/9/ac" r="408" s="3" customFormat="true" x14ac:dyDescent="0.25">
      <c r="A408" s="444"/>
      <c r="B408" s="143"/>
      <c r="L408" s="143"/>
      <c r="V408" s="143"/>
      <c r="AF408" s="143"/>
      <c r="AP408" s="143"/>
      <c r="AZ408" s="143"/>
      <c r="BA408" s="143"/>
      <c r="BB408" s="143"/>
      <c r="BC408" s="143"/>
      <c r="BD408" s="143"/>
      <c r="BE408" s="143"/>
      <c r="BF408" s="143"/>
      <c r="BG408" s="143"/>
      <c r="BJ408" s="143"/>
      <c r="BT408" s="143"/>
      <c r="CD408" s="143"/>
      <c r="CN408" s="143"/>
      <c r="CX408" s="143"/>
      <c r="DH408" s="143"/>
      <c r="DR408" s="143"/>
      <c r="EB408" s="143"/>
      <c r="EL408" s="143"/>
      <c r="EV408" s="143"/>
      <c r="FF408" s="143"/>
      <c r="FP408" s="143"/>
      <c r="FZ408" s="143"/>
      <c r="GJ408" s="143"/>
      <c r="GT408" s="143"/>
      <c r="HD408" s="143"/>
      <c r="HN408" s="143"/>
      <c r="HX408" s="143"/>
      <c r="IH408" s="143"/>
      <c r="IR408" s="143"/>
    </row>
    <row xmlns:x14ac="http://schemas.microsoft.com/office/spreadsheetml/2009/9/ac" r="409" s="3" customFormat="true" x14ac:dyDescent="0.25">
      <c r="A409" s="444"/>
      <c r="B409" s="143"/>
      <c r="L409" s="143"/>
      <c r="V409" s="143"/>
      <c r="AF409" s="143"/>
      <c r="AP409" s="143"/>
      <c r="AZ409" s="143"/>
      <c r="BA409" s="143"/>
      <c r="BB409" s="143"/>
      <c r="BC409" s="143"/>
      <c r="BD409" s="143"/>
      <c r="BE409" s="143"/>
      <c r="BF409" s="143"/>
      <c r="BG409" s="143"/>
      <c r="BJ409" s="143"/>
      <c r="BT409" s="143"/>
      <c r="CD409" s="143"/>
      <c r="CN409" s="143"/>
      <c r="CX409" s="143"/>
      <c r="DH409" s="143"/>
      <c r="DR409" s="143"/>
      <c r="EB409" s="143"/>
      <c r="EL409" s="143"/>
      <c r="EV409" s="143"/>
      <c r="FF409" s="143"/>
      <c r="FP409" s="143"/>
      <c r="FZ409" s="143"/>
      <c r="GJ409" s="143"/>
      <c r="GT409" s="143"/>
      <c r="HD409" s="143"/>
      <c r="HN409" s="143"/>
      <c r="HX409" s="143"/>
      <c r="IH409" s="143"/>
      <c r="IR409" s="143"/>
    </row>
    <row xmlns:x14ac="http://schemas.microsoft.com/office/spreadsheetml/2009/9/ac" r="410" s="3" customFormat="true" x14ac:dyDescent="0.25">
      <c r="A410" s="444"/>
      <c r="B410" s="143"/>
      <c r="L410" s="143"/>
      <c r="V410" s="143"/>
      <c r="AF410" s="143"/>
      <c r="AP410" s="143"/>
      <c r="AZ410" s="143"/>
      <c r="BA410" s="143"/>
      <c r="BB410" s="143"/>
      <c r="BC410" s="143"/>
      <c r="BD410" s="143"/>
      <c r="BE410" s="143"/>
      <c r="BF410" s="143"/>
      <c r="BG410" s="143"/>
      <c r="BJ410" s="143"/>
      <c r="BT410" s="143"/>
      <c r="CD410" s="143"/>
      <c r="CN410" s="143"/>
      <c r="CX410" s="143"/>
      <c r="DH410" s="143"/>
      <c r="DR410" s="143"/>
      <c r="EB410" s="143"/>
      <c r="EL410" s="143"/>
      <c r="EV410" s="143"/>
      <c r="FF410" s="143"/>
      <c r="FP410" s="143"/>
      <c r="FZ410" s="143"/>
      <c r="GJ410" s="143"/>
      <c r="GT410" s="143"/>
      <c r="HD410" s="143"/>
      <c r="HN410" s="143"/>
      <c r="HX410" s="143"/>
      <c r="IH410" s="143"/>
      <c r="IR410" s="143"/>
    </row>
    <row xmlns:x14ac="http://schemas.microsoft.com/office/spreadsheetml/2009/9/ac" r="411" s="3" customFormat="true" x14ac:dyDescent="0.25">
      <c r="A411" s="444"/>
      <c r="B411" s="143"/>
      <c r="L411" s="143"/>
      <c r="V411" s="143"/>
      <c r="AF411" s="143"/>
      <c r="AP411" s="143"/>
      <c r="AZ411" s="143"/>
      <c r="BA411" s="143"/>
      <c r="BB411" s="143"/>
      <c r="BC411" s="143"/>
      <c r="BD411" s="143"/>
      <c r="BE411" s="143"/>
      <c r="BF411" s="143"/>
      <c r="BG411" s="143"/>
      <c r="BJ411" s="143"/>
      <c r="BT411" s="143"/>
      <c r="CD411" s="143"/>
      <c r="CN411" s="143"/>
      <c r="CX411" s="143"/>
      <c r="DH411" s="143"/>
      <c r="DR411" s="143"/>
      <c r="EB411" s="143"/>
      <c r="EL411" s="143"/>
      <c r="EV411" s="143"/>
      <c r="FF411" s="143"/>
      <c r="FP411" s="143"/>
      <c r="FZ411" s="143"/>
      <c r="GJ411" s="143"/>
      <c r="GT411" s="143"/>
      <c r="HD411" s="143"/>
      <c r="HN411" s="143"/>
      <c r="HX411" s="143"/>
      <c r="IH411" s="143"/>
      <c r="IR411" s="143"/>
    </row>
    <row xmlns:x14ac="http://schemas.microsoft.com/office/spreadsheetml/2009/9/ac" r="412" s="3" customFormat="true" x14ac:dyDescent="0.25">
      <c r="A412" s="444"/>
      <c r="B412" s="143"/>
      <c r="L412" s="143"/>
      <c r="V412" s="143"/>
      <c r="AF412" s="143"/>
      <c r="AP412" s="143"/>
      <c r="AZ412" s="143"/>
      <c r="BA412" s="143"/>
      <c r="BB412" s="143"/>
      <c r="BC412" s="143"/>
      <c r="BD412" s="143"/>
      <c r="BE412" s="143"/>
      <c r="BF412" s="143"/>
      <c r="BG412" s="143"/>
      <c r="BJ412" s="143"/>
      <c r="BT412" s="143"/>
      <c r="CD412" s="143"/>
      <c r="CN412" s="143"/>
      <c r="CX412" s="143"/>
      <c r="DH412" s="143"/>
      <c r="DR412" s="143"/>
      <c r="EB412" s="143"/>
      <c r="EL412" s="143"/>
      <c r="EV412" s="143"/>
      <c r="FF412" s="143"/>
      <c r="FP412" s="143"/>
      <c r="FZ412" s="143"/>
      <c r="GJ412" s="143"/>
      <c r="GT412" s="143"/>
      <c r="HD412" s="143"/>
      <c r="HN412" s="143"/>
      <c r="HX412" s="143"/>
      <c r="IH412" s="143"/>
      <c r="IR412" s="143"/>
    </row>
    <row xmlns:x14ac="http://schemas.microsoft.com/office/spreadsheetml/2009/9/ac" r="413" s="3" customFormat="true" x14ac:dyDescent="0.25">
      <c r="A413" s="444"/>
      <c r="B413" s="143"/>
      <c r="L413" s="143"/>
      <c r="V413" s="143"/>
      <c r="AF413" s="143"/>
      <c r="AP413" s="143"/>
      <c r="AZ413" s="143"/>
      <c r="BA413" s="143"/>
      <c r="BB413" s="143"/>
      <c r="BC413" s="143"/>
      <c r="BD413" s="143"/>
      <c r="BE413" s="143"/>
      <c r="BF413" s="143"/>
      <c r="BG413" s="143"/>
      <c r="BJ413" s="143"/>
      <c r="BT413" s="143"/>
      <c r="CD413" s="143"/>
      <c r="CN413" s="143"/>
      <c r="CX413" s="143"/>
      <c r="DH413" s="143"/>
      <c r="DR413" s="143"/>
      <c r="EB413" s="143"/>
      <c r="EL413" s="143"/>
      <c r="EV413" s="143"/>
      <c r="FF413" s="143"/>
      <c r="FP413" s="143"/>
      <c r="FZ413" s="143"/>
      <c r="GJ413" s="143"/>
      <c r="GT413" s="143"/>
      <c r="HD413" s="143"/>
      <c r="HN413" s="143"/>
      <c r="HX413" s="143"/>
      <c r="IH413" s="143"/>
      <c r="IR413" s="143"/>
    </row>
    <row xmlns:x14ac="http://schemas.microsoft.com/office/spreadsheetml/2009/9/ac" r="414" s="3" customFormat="true" x14ac:dyDescent="0.25">
      <c r="A414" s="444"/>
      <c r="B414" s="143"/>
      <c r="L414" s="143"/>
      <c r="V414" s="143"/>
      <c r="AF414" s="143"/>
      <c r="AP414" s="143"/>
      <c r="AZ414" s="143"/>
      <c r="BA414" s="143"/>
      <c r="BB414" s="143"/>
      <c r="BC414" s="143"/>
      <c r="BD414" s="143"/>
      <c r="BE414" s="143"/>
      <c r="BF414" s="143"/>
      <c r="BG414" s="143"/>
      <c r="BJ414" s="143"/>
      <c r="BT414" s="143"/>
      <c r="CD414" s="143"/>
      <c r="CN414" s="143"/>
      <c r="CX414" s="143"/>
      <c r="DH414" s="143"/>
      <c r="DR414" s="143"/>
      <c r="EB414" s="143"/>
      <c r="EL414" s="143"/>
      <c r="EV414" s="143"/>
      <c r="FF414" s="143"/>
      <c r="FP414" s="143"/>
      <c r="FZ414" s="143"/>
      <c r="GJ414" s="143"/>
      <c r="GT414" s="143"/>
      <c r="HD414" s="143"/>
      <c r="HN414" s="143"/>
      <c r="HX414" s="143"/>
      <c r="IH414" s="143"/>
      <c r="IR414" s="143"/>
    </row>
    <row xmlns:x14ac="http://schemas.microsoft.com/office/spreadsheetml/2009/9/ac" r="415" s="3" customFormat="true" x14ac:dyDescent="0.25">
      <c r="A415" s="444"/>
      <c r="B415" s="143"/>
      <c r="L415" s="143"/>
      <c r="V415" s="143"/>
      <c r="AF415" s="143"/>
      <c r="AP415" s="143"/>
      <c r="AZ415" s="143"/>
      <c r="BA415" s="143"/>
      <c r="BB415" s="143"/>
      <c r="BC415" s="143"/>
      <c r="BD415" s="143"/>
      <c r="BE415" s="143"/>
      <c r="BF415" s="143"/>
      <c r="BG415" s="143"/>
      <c r="BJ415" s="143"/>
      <c r="BT415" s="143"/>
      <c r="CD415" s="143"/>
      <c r="CN415" s="143"/>
      <c r="CX415" s="143"/>
      <c r="DH415" s="143"/>
      <c r="DR415" s="143"/>
      <c r="EB415" s="143"/>
      <c r="EL415" s="143"/>
      <c r="EV415" s="143"/>
      <c r="FF415" s="143"/>
      <c r="FP415" s="143"/>
      <c r="FZ415" s="143"/>
      <c r="GJ415" s="143"/>
      <c r="GT415" s="143"/>
      <c r="HD415" s="143"/>
      <c r="HN415" s="143"/>
      <c r="HX415" s="143"/>
      <c r="IH415" s="143"/>
      <c r="IR415" s="143"/>
    </row>
    <row xmlns:x14ac="http://schemas.microsoft.com/office/spreadsheetml/2009/9/ac" r="416" s="3" customFormat="true" x14ac:dyDescent="0.25">
      <c r="A416" s="444"/>
      <c r="B416" s="143"/>
      <c r="L416" s="143"/>
      <c r="V416" s="143"/>
      <c r="AF416" s="143"/>
      <c r="AP416" s="143"/>
      <c r="AZ416" s="143"/>
      <c r="BA416" s="143"/>
      <c r="BB416" s="143"/>
      <c r="BC416" s="143"/>
      <c r="BD416" s="143"/>
      <c r="BE416" s="143"/>
      <c r="BF416" s="143"/>
      <c r="BG416" s="143"/>
      <c r="BJ416" s="143"/>
      <c r="BT416" s="143"/>
      <c r="CD416" s="143"/>
      <c r="CN416" s="143"/>
      <c r="CX416" s="143"/>
      <c r="DH416" s="143"/>
      <c r="DR416" s="143"/>
      <c r="EB416" s="143"/>
      <c r="EL416" s="143"/>
      <c r="EV416" s="143"/>
      <c r="FF416" s="143"/>
      <c r="FP416" s="143"/>
      <c r="FZ416" s="143"/>
      <c r="GJ416" s="143"/>
      <c r="GT416" s="143"/>
      <c r="HD416" s="143"/>
      <c r="HN416" s="143"/>
      <c r="HX416" s="143"/>
      <c r="IH416" s="143"/>
      <c r="IR416" s="143"/>
    </row>
    <row xmlns:x14ac="http://schemas.microsoft.com/office/spreadsheetml/2009/9/ac" r="417" s="3" customFormat="true" x14ac:dyDescent="0.25">
      <c r="A417" s="444"/>
      <c r="B417" s="143"/>
      <c r="L417" s="143"/>
      <c r="V417" s="143"/>
      <c r="AF417" s="143"/>
      <c r="AP417" s="143"/>
      <c r="AZ417" s="143"/>
      <c r="BA417" s="143"/>
      <c r="BB417" s="143"/>
      <c r="BC417" s="143"/>
      <c r="BD417" s="143"/>
      <c r="BE417" s="143"/>
      <c r="BF417" s="143"/>
      <c r="BG417" s="143"/>
      <c r="BJ417" s="143"/>
      <c r="BT417" s="143"/>
      <c r="CD417" s="143"/>
      <c r="CN417" s="143"/>
      <c r="CX417" s="143"/>
      <c r="DH417" s="143"/>
      <c r="DR417" s="143"/>
      <c r="EB417" s="143"/>
      <c r="EL417" s="143"/>
      <c r="EV417" s="143"/>
      <c r="FF417" s="143"/>
      <c r="FP417" s="143"/>
      <c r="FZ417" s="143"/>
      <c r="GJ417" s="143"/>
      <c r="GT417" s="143"/>
      <c r="HD417" s="143"/>
      <c r="HN417" s="143"/>
      <c r="HX417" s="143"/>
      <c r="IH417" s="143"/>
      <c r="IR417" s="143"/>
    </row>
    <row xmlns:x14ac="http://schemas.microsoft.com/office/spreadsheetml/2009/9/ac" r="418" s="3" customFormat="true" x14ac:dyDescent="0.25">
      <c r="A418" s="444"/>
      <c r="B418" s="143"/>
      <c r="L418" s="143"/>
      <c r="V418" s="143"/>
      <c r="AF418" s="143"/>
      <c r="AP418" s="143"/>
      <c r="AZ418" s="143"/>
      <c r="BA418" s="143"/>
      <c r="BB418" s="143"/>
      <c r="BC418" s="143"/>
      <c r="BD418" s="143"/>
      <c r="BE418" s="143"/>
      <c r="BF418" s="143"/>
      <c r="BG418" s="143"/>
      <c r="BJ418" s="143"/>
      <c r="BT418" s="143"/>
      <c r="CD418" s="143"/>
      <c r="CN418" s="143"/>
      <c r="CX418" s="143"/>
      <c r="DH418" s="143"/>
      <c r="DR418" s="143"/>
      <c r="EB418" s="143"/>
      <c r="EL418" s="143"/>
      <c r="EV418" s="143"/>
      <c r="FF418" s="143"/>
      <c r="FP418" s="143"/>
      <c r="FZ418" s="143"/>
      <c r="GJ418" s="143"/>
      <c r="GT418" s="143"/>
      <c r="HD418" s="143"/>
      <c r="HN418" s="143"/>
      <c r="HX418" s="143"/>
      <c r="IH418" s="143"/>
      <c r="IR418" s="143"/>
    </row>
    <row xmlns:x14ac="http://schemas.microsoft.com/office/spreadsheetml/2009/9/ac" r="419" s="3" customFormat="true" x14ac:dyDescent="0.25">
      <c r="A419" s="444"/>
      <c r="B419" s="143"/>
      <c r="L419" s="143"/>
      <c r="V419" s="143"/>
      <c r="AF419" s="143"/>
      <c r="AP419" s="143"/>
      <c r="AZ419" s="143"/>
      <c r="BA419" s="143"/>
      <c r="BB419" s="143"/>
      <c r="BC419" s="143"/>
      <c r="BD419" s="143"/>
      <c r="BE419" s="143"/>
      <c r="BF419" s="143"/>
      <c r="BG419" s="143"/>
      <c r="BJ419" s="143"/>
      <c r="BT419" s="143"/>
      <c r="CD419" s="143"/>
      <c r="CN419" s="143"/>
      <c r="CX419" s="143"/>
      <c r="DH419" s="143"/>
      <c r="DR419" s="143"/>
      <c r="EB419" s="143"/>
      <c r="EL419" s="143"/>
      <c r="EV419" s="143"/>
      <c r="FF419" s="143"/>
      <c r="FP419" s="143"/>
      <c r="FZ419" s="143"/>
      <c r="GJ419" s="143"/>
      <c r="GT419" s="143"/>
      <c r="HD419" s="143"/>
      <c r="HN419" s="143"/>
      <c r="HX419" s="143"/>
      <c r="IH419" s="143"/>
      <c r="IR419" s="143"/>
    </row>
    <row xmlns:x14ac="http://schemas.microsoft.com/office/spreadsheetml/2009/9/ac" r="420" s="3" customFormat="true" x14ac:dyDescent="0.25">
      <c r="A420" s="444"/>
      <c r="B420" s="143"/>
      <c r="L420" s="143"/>
      <c r="V420" s="143"/>
      <c r="AF420" s="143"/>
      <c r="AP420" s="143"/>
      <c r="AZ420" s="143"/>
      <c r="BA420" s="143"/>
      <c r="BB420" s="143"/>
      <c r="BC420" s="143"/>
      <c r="BD420" s="143"/>
      <c r="BE420" s="143"/>
      <c r="BF420" s="143"/>
      <c r="BG420" s="143"/>
      <c r="BJ420" s="143"/>
      <c r="BT420" s="143"/>
      <c r="CD420" s="143"/>
      <c r="CN420" s="143"/>
      <c r="CX420" s="143"/>
      <c r="DH420" s="143"/>
      <c r="DR420" s="143"/>
      <c r="EB420" s="143"/>
      <c r="EL420" s="143"/>
      <c r="EV420" s="143"/>
      <c r="FF420" s="143"/>
      <c r="FP420" s="143"/>
      <c r="FZ420" s="143"/>
      <c r="GJ420" s="143"/>
      <c r="GT420" s="143"/>
      <c r="HD420" s="143"/>
      <c r="HN420" s="143"/>
      <c r="HX420" s="143"/>
      <c r="IH420" s="143"/>
      <c r="IR420" s="143"/>
    </row>
    <row xmlns:x14ac="http://schemas.microsoft.com/office/spreadsheetml/2009/9/ac" r="421" s="3" customFormat="true" x14ac:dyDescent="0.25">
      <c r="A421" s="444"/>
      <c r="B421" s="143"/>
      <c r="L421" s="143"/>
      <c r="V421" s="143"/>
      <c r="AF421" s="143"/>
      <c r="AP421" s="143"/>
      <c r="AZ421" s="143"/>
      <c r="BA421" s="143"/>
      <c r="BB421" s="143"/>
      <c r="BC421" s="143"/>
      <c r="BD421" s="143"/>
      <c r="BE421" s="143"/>
      <c r="BF421" s="143"/>
      <c r="BG421" s="143"/>
      <c r="BJ421" s="143"/>
      <c r="BT421" s="143"/>
      <c r="CD421" s="143"/>
      <c r="CN421" s="143"/>
      <c r="CX421" s="143"/>
      <c r="DH421" s="143"/>
      <c r="DR421" s="143"/>
      <c r="EB421" s="143"/>
      <c r="EL421" s="143"/>
      <c r="EV421" s="143"/>
      <c r="FF421" s="143"/>
      <c r="FP421" s="143"/>
      <c r="FZ421" s="143"/>
      <c r="GJ421" s="143"/>
      <c r="GT421" s="143"/>
      <c r="HD421" s="143"/>
      <c r="HN421" s="143"/>
      <c r="HX421" s="143"/>
      <c r="IH421" s="143"/>
      <c r="IR421" s="143"/>
    </row>
    <row xmlns:x14ac="http://schemas.microsoft.com/office/spreadsheetml/2009/9/ac" r="422" s="3" customFormat="true" x14ac:dyDescent="0.25">
      <c r="A422" s="444"/>
      <c r="B422" s="143"/>
      <c r="L422" s="143"/>
      <c r="V422" s="143"/>
      <c r="AF422" s="143"/>
      <c r="AP422" s="143"/>
      <c r="AZ422" s="143"/>
      <c r="BA422" s="143"/>
      <c r="BB422" s="143"/>
      <c r="BC422" s="143"/>
      <c r="BD422" s="143"/>
      <c r="BE422" s="143"/>
      <c r="BF422" s="143"/>
      <c r="BG422" s="143"/>
      <c r="BJ422" s="143"/>
      <c r="BT422" s="143"/>
      <c r="CD422" s="143"/>
      <c r="CN422" s="143"/>
      <c r="CX422" s="143"/>
      <c r="DH422" s="143"/>
      <c r="DR422" s="143"/>
      <c r="EB422" s="143"/>
      <c r="EL422" s="143"/>
      <c r="EV422" s="143"/>
      <c r="FF422" s="143"/>
      <c r="FP422" s="143"/>
      <c r="FZ422" s="143"/>
      <c r="GJ422" s="143"/>
      <c r="GT422" s="143"/>
      <c r="HD422" s="143"/>
      <c r="HN422" s="143"/>
      <c r="HX422" s="143"/>
      <c r="IH422" s="143"/>
      <c r="IR422" s="143"/>
    </row>
    <row xmlns:x14ac="http://schemas.microsoft.com/office/spreadsheetml/2009/9/ac" r="423" s="3" customFormat="true" x14ac:dyDescent="0.25">
      <c r="A423" s="444"/>
      <c r="B423" s="143"/>
      <c r="L423" s="143"/>
      <c r="V423" s="143"/>
      <c r="AF423" s="143"/>
      <c r="AP423" s="143"/>
      <c r="AZ423" s="143"/>
      <c r="BA423" s="143"/>
      <c r="BB423" s="143"/>
      <c r="BC423" s="143"/>
      <c r="BD423" s="143"/>
      <c r="BE423" s="143"/>
      <c r="BF423" s="143"/>
      <c r="BG423" s="143"/>
      <c r="BJ423" s="143"/>
      <c r="BT423" s="143"/>
      <c r="CD423" s="143"/>
      <c r="CN423" s="143"/>
      <c r="CX423" s="143"/>
      <c r="DH423" s="143"/>
      <c r="DR423" s="143"/>
      <c r="EB423" s="143"/>
      <c r="EL423" s="143"/>
      <c r="EV423" s="143"/>
      <c r="FF423" s="143"/>
      <c r="FP423" s="143"/>
      <c r="FZ423" s="143"/>
      <c r="GJ423" s="143"/>
      <c r="GT423" s="143"/>
      <c r="HD423" s="143"/>
      <c r="HN423" s="143"/>
      <c r="HX423" s="143"/>
      <c r="IH423" s="143"/>
      <c r="IR423" s="143"/>
    </row>
    <row xmlns:x14ac="http://schemas.microsoft.com/office/spreadsheetml/2009/9/ac" r="424" s="3" customFormat="true" x14ac:dyDescent="0.25">
      <c r="A424" s="444"/>
      <c r="B424" s="143"/>
      <c r="L424" s="143"/>
      <c r="V424" s="143"/>
      <c r="AF424" s="143"/>
      <c r="AP424" s="143"/>
      <c r="AZ424" s="143"/>
      <c r="BA424" s="143"/>
      <c r="BB424" s="143"/>
      <c r="BC424" s="143"/>
      <c r="BD424" s="143"/>
      <c r="BE424" s="143"/>
      <c r="BF424" s="143"/>
      <c r="BG424" s="143"/>
      <c r="BJ424" s="143"/>
      <c r="BT424" s="143"/>
      <c r="CD424" s="143"/>
      <c r="CN424" s="143"/>
      <c r="CX424" s="143"/>
      <c r="DH424" s="143"/>
      <c r="DR424" s="143"/>
      <c r="EB424" s="143"/>
      <c r="EL424" s="143"/>
      <c r="EV424" s="143"/>
      <c r="FF424" s="143"/>
      <c r="FP424" s="143"/>
      <c r="FZ424" s="143"/>
      <c r="GJ424" s="143"/>
      <c r="GT424" s="143"/>
      <c r="HD424" s="143"/>
      <c r="HN424" s="143"/>
      <c r="HX424" s="143"/>
      <c r="IH424" s="143"/>
      <c r="IR424" s="143"/>
    </row>
    <row xmlns:x14ac="http://schemas.microsoft.com/office/spreadsheetml/2009/9/ac" r="425" s="3" customFormat="true" x14ac:dyDescent="0.25">
      <c r="A425" s="444"/>
      <c r="B425" s="143"/>
      <c r="L425" s="143"/>
      <c r="V425" s="143"/>
      <c r="AF425" s="143"/>
      <c r="AP425" s="143"/>
      <c r="AZ425" s="143"/>
      <c r="BA425" s="143"/>
      <c r="BB425" s="143"/>
      <c r="BC425" s="143"/>
      <c r="BD425" s="143"/>
      <c r="BE425" s="143"/>
      <c r="BF425" s="143"/>
      <c r="BG425" s="143"/>
      <c r="BJ425" s="143"/>
      <c r="BT425" s="143"/>
      <c r="CD425" s="143"/>
      <c r="CN425" s="143"/>
      <c r="CX425" s="143"/>
      <c r="DH425" s="143"/>
      <c r="DR425" s="143"/>
      <c r="EB425" s="143"/>
      <c r="EL425" s="143"/>
      <c r="EV425" s="143"/>
      <c r="FF425" s="143"/>
      <c r="FP425" s="143"/>
      <c r="FZ425" s="143"/>
      <c r="GJ425" s="143"/>
      <c r="GT425" s="143"/>
      <c r="HD425" s="143"/>
      <c r="HN425" s="143"/>
      <c r="HX425" s="143"/>
      <c r="IH425" s="143"/>
      <c r="IR425" s="143"/>
    </row>
    <row xmlns:x14ac="http://schemas.microsoft.com/office/spreadsheetml/2009/9/ac" r="426" s="3" customFormat="true" x14ac:dyDescent="0.25">
      <c r="A426" s="444"/>
      <c r="B426" s="143"/>
      <c r="L426" s="143"/>
      <c r="V426" s="143"/>
      <c r="AF426" s="143"/>
      <c r="AP426" s="143"/>
      <c r="AZ426" s="143"/>
      <c r="BA426" s="143"/>
      <c r="BB426" s="143"/>
      <c r="BC426" s="143"/>
      <c r="BD426" s="143"/>
      <c r="BE426" s="143"/>
      <c r="BF426" s="143"/>
      <c r="BG426" s="143"/>
      <c r="BJ426" s="143"/>
      <c r="BT426" s="143"/>
      <c r="CD426" s="143"/>
      <c r="CN426" s="143"/>
      <c r="CX426" s="143"/>
      <c r="DH426" s="143"/>
      <c r="DR426" s="143"/>
      <c r="EB426" s="143"/>
      <c r="EL426" s="143"/>
      <c r="EV426" s="143"/>
      <c r="FF426" s="143"/>
      <c r="FP426" s="143"/>
      <c r="FZ426" s="143"/>
      <c r="GJ426" s="143"/>
      <c r="GT426" s="143"/>
      <c r="HD426" s="143"/>
      <c r="HN426" s="143"/>
      <c r="HX426" s="143"/>
      <c r="IH426" s="143"/>
      <c r="IR426" s="143"/>
    </row>
    <row xmlns:x14ac="http://schemas.microsoft.com/office/spreadsheetml/2009/9/ac" r="427" s="3" customFormat="true" x14ac:dyDescent="0.25">
      <c r="A427" s="444"/>
      <c r="B427" s="143"/>
      <c r="L427" s="143"/>
      <c r="V427" s="143"/>
      <c r="AF427" s="143"/>
      <c r="AP427" s="143"/>
      <c r="AZ427" s="143"/>
      <c r="BA427" s="143"/>
      <c r="BB427" s="143"/>
      <c r="BC427" s="143"/>
      <c r="BD427" s="143"/>
      <c r="BE427" s="143"/>
      <c r="BF427" s="143"/>
      <c r="BG427" s="143"/>
      <c r="BJ427" s="143"/>
      <c r="BT427" s="143"/>
      <c r="CD427" s="143"/>
      <c r="CN427" s="143"/>
      <c r="CX427" s="143"/>
      <c r="DH427" s="143"/>
      <c r="DR427" s="143"/>
      <c r="EB427" s="143"/>
      <c r="EL427" s="143"/>
      <c r="EV427" s="143"/>
      <c r="FF427" s="143"/>
      <c r="FP427" s="143"/>
      <c r="FZ427" s="143"/>
      <c r="GJ427" s="143"/>
      <c r="GT427" s="143"/>
      <c r="HD427" s="143"/>
      <c r="HN427" s="143"/>
      <c r="HX427" s="143"/>
      <c r="IH427" s="143"/>
      <c r="IR427" s="143"/>
    </row>
    <row xmlns:x14ac="http://schemas.microsoft.com/office/spreadsheetml/2009/9/ac" r="428" s="3" customFormat="true" x14ac:dyDescent="0.25">
      <c r="A428" s="444"/>
      <c r="B428" s="143"/>
      <c r="L428" s="143"/>
      <c r="V428" s="143"/>
      <c r="AF428" s="143"/>
      <c r="AP428" s="143"/>
      <c r="AZ428" s="143"/>
      <c r="BA428" s="143"/>
      <c r="BB428" s="143"/>
      <c r="BC428" s="143"/>
      <c r="BD428" s="143"/>
      <c r="BE428" s="143"/>
      <c r="BF428" s="143"/>
      <c r="BG428" s="143"/>
      <c r="BJ428" s="143"/>
      <c r="BT428" s="143"/>
      <c r="CD428" s="143"/>
      <c r="CN428" s="143"/>
      <c r="CX428" s="143"/>
      <c r="DH428" s="143"/>
      <c r="DR428" s="143"/>
      <c r="EB428" s="143"/>
      <c r="EL428" s="143"/>
      <c r="EV428" s="143"/>
      <c r="FF428" s="143"/>
      <c r="FP428" s="143"/>
      <c r="FZ428" s="143"/>
      <c r="GJ428" s="143"/>
      <c r="GT428" s="143"/>
      <c r="HD428" s="143"/>
      <c r="HN428" s="143"/>
      <c r="HX428" s="143"/>
      <c r="IH428" s="143"/>
      <c r="IR428" s="143"/>
    </row>
    <row xmlns:x14ac="http://schemas.microsoft.com/office/spreadsheetml/2009/9/ac" r="429" s="3" customFormat="true" x14ac:dyDescent="0.25">
      <c r="A429" s="444"/>
      <c r="B429" s="143"/>
      <c r="L429" s="143"/>
      <c r="V429" s="143"/>
      <c r="AF429" s="143"/>
      <c r="AP429" s="143"/>
      <c r="AZ429" s="143"/>
      <c r="BA429" s="143"/>
      <c r="BB429" s="143"/>
      <c r="BC429" s="143"/>
      <c r="BD429" s="143"/>
      <c r="BE429" s="143"/>
      <c r="BF429" s="143"/>
      <c r="BG429" s="143"/>
      <c r="BJ429" s="143"/>
      <c r="BT429" s="143"/>
      <c r="CD429" s="143"/>
      <c r="CN429" s="143"/>
      <c r="CX429" s="143"/>
      <c r="DH429" s="143"/>
      <c r="DR429" s="143"/>
      <c r="EB429" s="143"/>
      <c r="EL429" s="143"/>
      <c r="EV429" s="143"/>
      <c r="FF429" s="143"/>
      <c r="FP429" s="143"/>
      <c r="FZ429" s="143"/>
      <c r="GJ429" s="143"/>
      <c r="GT429" s="143"/>
      <c r="HD429" s="143"/>
      <c r="HN429" s="143"/>
      <c r="HX429" s="143"/>
      <c r="IH429" s="143"/>
      <c r="IR429" s="143"/>
    </row>
    <row xmlns:x14ac="http://schemas.microsoft.com/office/spreadsheetml/2009/9/ac" r="430" s="3" customFormat="true" x14ac:dyDescent="0.25">
      <c r="A430" s="444"/>
      <c r="B430" s="143"/>
      <c r="L430" s="143"/>
      <c r="V430" s="143"/>
      <c r="AF430" s="143"/>
      <c r="AP430" s="143"/>
      <c r="AZ430" s="143"/>
      <c r="BA430" s="143"/>
      <c r="BB430" s="143"/>
      <c r="BC430" s="143"/>
      <c r="BD430" s="143"/>
      <c r="BE430" s="143"/>
      <c r="BF430" s="143"/>
      <c r="BG430" s="143"/>
      <c r="BJ430" s="143"/>
      <c r="BT430" s="143"/>
      <c r="CD430" s="143"/>
      <c r="CN430" s="143"/>
      <c r="CX430" s="143"/>
      <c r="DH430" s="143"/>
      <c r="DR430" s="143"/>
      <c r="EB430" s="143"/>
      <c r="EL430" s="143"/>
      <c r="EV430" s="143"/>
      <c r="FF430" s="143"/>
      <c r="FP430" s="143"/>
      <c r="FZ430" s="143"/>
      <c r="GJ430" s="143"/>
      <c r="GT430" s="143"/>
      <c r="HD430" s="143"/>
      <c r="HN430" s="143"/>
      <c r="HX430" s="143"/>
      <c r="IH430" s="143"/>
      <c r="IR430" s="143"/>
    </row>
    <row xmlns:x14ac="http://schemas.microsoft.com/office/spreadsheetml/2009/9/ac" r="431" s="3" customFormat="true" x14ac:dyDescent="0.25">
      <c r="A431" s="444"/>
      <c r="B431" s="143"/>
      <c r="L431" s="143"/>
      <c r="V431" s="143"/>
      <c r="AF431" s="143"/>
      <c r="AP431" s="143"/>
      <c r="AZ431" s="143"/>
      <c r="BA431" s="143"/>
      <c r="BB431" s="143"/>
      <c r="BC431" s="143"/>
      <c r="BD431" s="143"/>
      <c r="BE431" s="143"/>
      <c r="BF431" s="143"/>
      <c r="BG431" s="143"/>
      <c r="BJ431" s="143"/>
      <c r="BT431" s="143"/>
      <c r="CD431" s="143"/>
      <c r="CN431" s="143"/>
      <c r="CX431" s="143"/>
      <c r="DH431" s="143"/>
      <c r="DR431" s="143"/>
      <c r="EB431" s="143"/>
      <c r="EL431" s="143"/>
      <c r="EV431" s="143"/>
      <c r="FF431" s="143"/>
      <c r="FP431" s="143"/>
      <c r="FZ431" s="143"/>
      <c r="GJ431" s="143"/>
      <c r="GT431" s="143"/>
      <c r="HD431" s="143"/>
      <c r="HN431" s="143"/>
      <c r="HX431" s="143"/>
      <c r="IH431" s="143"/>
      <c r="IR431" s="143"/>
    </row>
    <row xmlns:x14ac="http://schemas.microsoft.com/office/spreadsheetml/2009/9/ac" r="432" s="3" customFormat="true" x14ac:dyDescent="0.25">
      <c r="A432" s="444"/>
      <c r="B432" s="143"/>
      <c r="L432" s="143"/>
      <c r="V432" s="143"/>
      <c r="AF432" s="143"/>
      <c r="AP432" s="143"/>
      <c r="AZ432" s="143"/>
      <c r="BA432" s="143"/>
      <c r="BB432" s="143"/>
      <c r="BC432" s="143"/>
      <c r="BD432" s="143"/>
      <c r="BE432" s="143"/>
      <c r="BF432" s="143"/>
      <c r="BG432" s="143"/>
      <c r="BJ432" s="143"/>
      <c r="BT432" s="143"/>
      <c r="CD432" s="143"/>
      <c r="CN432" s="143"/>
      <c r="CX432" s="143"/>
      <c r="DH432" s="143"/>
      <c r="DR432" s="143"/>
      <c r="EB432" s="143"/>
      <c r="EL432" s="143"/>
      <c r="EV432" s="143"/>
      <c r="FF432" s="143"/>
      <c r="FP432" s="143"/>
      <c r="FZ432" s="143"/>
      <c r="GJ432" s="143"/>
      <c r="GT432" s="143"/>
      <c r="HD432" s="143"/>
      <c r="HN432" s="143"/>
      <c r="HX432" s="143"/>
      <c r="IH432" s="143"/>
      <c r="IR432" s="143"/>
    </row>
    <row xmlns:x14ac="http://schemas.microsoft.com/office/spreadsheetml/2009/9/ac" r="433" s="3" customFormat="true" x14ac:dyDescent="0.25">
      <c r="A433" s="444"/>
      <c r="B433" s="143"/>
      <c r="L433" s="143"/>
      <c r="V433" s="143"/>
      <c r="AF433" s="143"/>
      <c r="AP433" s="143"/>
      <c r="AZ433" s="143"/>
      <c r="BA433" s="143"/>
      <c r="BB433" s="143"/>
      <c r="BC433" s="143"/>
      <c r="BD433" s="143"/>
      <c r="BE433" s="143"/>
      <c r="BF433" s="143"/>
      <c r="BG433" s="143"/>
      <c r="BJ433" s="143"/>
      <c r="BT433" s="143"/>
      <c r="CD433" s="143"/>
      <c r="CN433" s="143"/>
      <c r="CX433" s="143"/>
      <c r="DH433" s="143"/>
      <c r="DR433" s="143"/>
      <c r="EB433" s="143"/>
      <c r="EL433" s="143"/>
      <c r="EV433" s="143"/>
      <c r="FF433" s="143"/>
      <c r="FP433" s="143"/>
      <c r="FZ433" s="143"/>
      <c r="GJ433" s="143"/>
      <c r="GT433" s="143"/>
      <c r="HD433" s="143"/>
      <c r="HN433" s="143"/>
      <c r="HX433" s="143"/>
      <c r="IH433" s="143"/>
      <c r="IR433" s="143"/>
    </row>
    <row xmlns:x14ac="http://schemas.microsoft.com/office/spreadsheetml/2009/9/ac" r="434" s="3" customFormat="true" x14ac:dyDescent="0.25">
      <c r="A434" s="444"/>
      <c r="B434" s="143"/>
      <c r="L434" s="143"/>
      <c r="V434" s="143"/>
      <c r="AF434" s="143"/>
      <c r="AP434" s="143"/>
      <c r="AZ434" s="143"/>
      <c r="BA434" s="143"/>
      <c r="BB434" s="143"/>
      <c r="BC434" s="143"/>
      <c r="BD434" s="143"/>
      <c r="BE434" s="143"/>
      <c r="BF434" s="143"/>
      <c r="BG434" s="143"/>
      <c r="BJ434" s="143"/>
      <c r="BT434" s="143"/>
      <c r="CD434" s="143"/>
      <c r="CN434" s="143"/>
      <c r="CX434" s="143"/>
      <c r="DH434" s="143"/>
      <c r="DR434" s="143"/>
      <c r="EB434" s="143"/>
      <c r="EL434" s="143"/>
      <c r="EV434" s="143"/>
      <c r="FF434" s="143"/>
      <c r="FP434" s="143"/>
      <c r="FZ434" s="143"/>
      <c r="GJ434" s="143"/>
      <c r="GT434" s="143"/>
      <c r="HD434" s="143"/>
      <c r="HN434" s="143"/>
      <c r="HX434" s="143"/>
      <c r="IH434" s="143"/>
      <c r="IR434" s="143"/>
    </row>
    <row xmlns:x14ac="http://schemas.microsoft.com/office/spreadsheetml/2009/9/ac" r="435" s="3" customFormat="true" x14ac:dyDescent="0.25">
      <c r="A435" s="444"/>
      <c r="B435" s="143"/>
      <c r="L435" s="143"/>
      <c r="V435" s="143"/>
      <c r="AF435" s="143"/>
      <c r="AP435" s="143"/>
      <c r="AZ435" s="143"/>
      <c r="BA435" s="143"/>
      <c r="BB435" s="143"/>
      <c r="BC435" s="143"/>
      <c r="BD435" s="143"/>
      <c r="BE435" s="143"/>
      <c r="BF435" s="143"/>
      <c r="BG435" s="143"/>
      <c r="BJ435" s="143"/>
      <c r="BT435" s="143"/>
      <c r="CD435" s="143"/>
      <c r="CN435" s="143"/>
      <c r="CX435" s="143"/>
      <c r="DH435" s="143"/>
      <c r="DR435" s="143"/>
      <c r="EB435" s="143"/>
      <c r="EL435" s="143"/>
      <c r="EV435" s="143"/>
      <c r="FF435" s="143"/>
      <c r="FP435" s="143"/>
      <c r="FZ435" s="143"/>
      <c r="GJ435" s="143"/>
      <c r="GT435" s="143"/>
      <c r="HD435" s="143"/>
      <c r="HN435" s="143"/>
      <c r="HX435" s="143"/>
      <c r="IH435" s="143"/>
      <c r="IR435" s="143"/>
    </row>
    <row xmlns:x14ac="http://schemas.microsoft.com/office/spreadsheetml/2009/9/ac" r="436" s="3" customFormat="true" x14ac:dyDescent="0.25">
      <c r="A436" s="444"/>
      <c r="B436" s="143"/>
      <c r="L436" s="143"/>
      <c r="V436" s="143"/>
      <c r="AF436" s="143"/>
      <c r="AP436" s="143"/>
      <c r="AZ436" s="143"/>
      <c r="BA436" s="143"/>
      <c r="BB436" s="143"/>
      <c r="BC436" s="143"/>
      <c r="BD436" s="143"/>
      <c r="BE436" s="143"/>
      <c r="BF436" s="143"/>
      <c r="BG436" s="143"/>
      <c r="BJ436" s="143"/>
      <c r="BT436" s="143"/>
      <c r="CD436" s="143"/>
      <c r="CN436" s="143"/>
      <c r="CX436" s="143"/>
      <c r="DH436" s="143"/>
      <c r="DR436" s="143"/>
      <c r="EB436" s="143"/>
      <c r="EL436" s="143"/>
      <c r="EV436" s="143"/>
      <c r="FF436" s="143"/>
      <c r="FP436" s="143"/>
      <c r="FZ436" s="143"/>
      <c r="GJ436" s="143"/>
      <c r="GT436" s="143"/>
      <c r="HD436" s="143"/>
      <c r="HN436" s="143"/>
      <c r="HX436" s="143"/>
      <c r="IH436" s="143"/>
      <c r="IR436" s="143"/>
    </row>
    <row xmlns:x14ac="http://schemas.microsoft.com/office/spreadsheetml/2009/9/ac" r="437" s="3" customFormat="true" x14ac:dyDescent="0.25">
      <c r="A437" s="444"/>
      <c r="B437" s="143"/>
      <c r="L437" s="143"/>
      <c r="V437" s="143"/>
      <c r="AF437" s="143"/>
      <c r="AP437" s="143"/>
      <c r="AZ437" s="143"/>
      <c r="BA437" s="143"/>
      <c r="BB437" s="143"/>
      <c r="BC437" s="143"/>
      <c r="BD437" s="143"/>
      <c r="BE437" s="143"/>
      <c r="BF437" s="143"/>
      <c r="BG437" s="143"/>
      <c r="BJ437" s="143"/>
      <c r="BT437" s="143"/>
      <c r="CD437" s="143"/>
      <c r="CN437" s="143"/>
      <c r="CX437" s="143"/>
      <c r="DH437" s="143"/>
      <c r="DR437" s="143"/>
      <c r="EB437" s="143"/>
      <c r="EL437" s="143"/>
      <c r="EV437" s="143"/>
      <c r="FF437" s="143"/>
      <c r="FP437" s="143"/>
      <c r="FZ437" s="143"/>
      <c r="GJ437" s="143"/>
      <c r="GT437" s="143"/>
      <c r="HD437" s="143"/>
      <c r="HN437" s="143"/>
      <c r="HX437" s="143"/>
      <c r="IH437" s="143"/>
      <c r="IR437" s="143"/>
    </row>
    <row xmlns:x14ac="http://schemas.microsoft.com/office/spreadsheetml/2009/9/ac" r="438" s="3" customFormat="true" x14ac:dyDescent="0.25">
      <c r="A438" s="444"/>
      <c r="B438" s="143"/>
      <c r="L438" s="143"/>
      <c r="V438" s="143"/>
      <c r="AF438" s="143"/>
      <c r="AP438" s="143"/>
      <c r="AZ438" s="143"/>
      <c r="BA438" s="143"/>
      <c r="BB438" s="143"/>
      <c r="BC438" s="143"/>
      <c r="BD438" s="143"/>
      <c r="BE438" s="143"/>
      <c r="BF438" s="143"/>
      <c r="BG438" s="143"/>
      <c r="BJ438" s="143"/>
      <c r="BT438" s="143"/>
      <c r="CD438" s="143"/>
      <c r="CN438" s="143"/>
      <c r="CX438" s="143"/>
      <c r="DH438" s="143"/>
      <c r="DR438" s="143"/>
      <c r="EB438" s="143"/>
      <c r="EL438" s="143"/>
      <c r="EV438" s="143"/>
      <c r="FF438" s="143"/>
      <c r="FP438" s="143"/>
      <c r="FZ438" s="143"/>
      <c r="GJ438" s="143"/>
      <c r="GT438" s="143"/>
      <c r="HD438" s="143"/>
      <c r="HN438" s="143"/>
      <c r="HX438" s="143"/>
      <c r="IH438" s="143"/>
      <c r="IR438" s="143"/>
    </row>
    <row xmlns:x14ac="http://schemas.microsoft.com/office/spreadsheetml/2009/9/ac" r="439" s="3" customFormat="true" x14ac:dyDescent="0.25">
      <c r="A439" s="444"/>
      <c r="B439" s="143"/>
      <c r="L439" s="143"/>
      <c r="V439" s="143"/>
      <c r="AF439" s="143"/>
      <c r="AP439" s="143"/>
      <c r="AZ439" s="143"/>
      <c r="BA439" s="143"/>
      <c r="BB439" s="143"/>
      <c r="BC439" s="143"/>
      <c r="BD439" s="143"/>
      <c r="BE439" s="143"/>
      <c r="BF439" s="143"/>
      <c r="BG439" s="143"/>
      <c r="BJ439" s="143"/>
      <c r="BT439" s="143"/>
      <c r="CD439" s="143"/>
      <c r="CN439" s="143"/>
      <c r="CX439" s="143"/>
      <c r="DH439" s="143"/>
      <c r="DR439" s="143"/>
      <c r="EB439" s="143"/>
      <c r="EL439" s="143"/>
      <c r="EV439" s="143"/>
      <c r="FF439" s="143"/>
      <c r="FP439" s="143"/>
      <c r="FZ439" s="143"/>
      <c r="GJ439" s="143"/>
      <c r="GT439" s="143"/>
      <c r="HD439" s="143"/>
      <c r="HN439" s="143"/>
      <c r="HX439" s="143"/>
      <c r="IH439" s="143"/>
      <c r="IR439" s="143"/>
    </row>
    <row xmlns:x14ac="http://schemas.microsoft.com/office/spreadsheetml/2009/9/ac" r="440" s="3" customFormat="true" x14ac:dyDescent="0.25">
      <c r="A440" s="444"/>
      <c r="B440" s="143"/>
      <c r="L440" s="143"/>
      <c r="V440" s="143"/>
      <c r="AF440" s="143"/>
      <c r="AP440" s="143"/>
      <c r="AZ440" s="143"/>
      <c r="BA440" s="143"/>
      <c r="BB440" s="143"/>
      <c r="BC440" s="143"/>
      <c r="BD440" s="143"/>
      <c r="BE440" s="143"/>
      <c r="BF440" s="143"/>
      <c r="BG440" s="143"/>
      <c r="BJ440" s="143"/>
      <c r="BT440" s="143"/>
      <c r="CD440" s="143"/>
      <c r="CN440" s="143"/>
      <c r="CX440" s="143"/>
      <c r="DH440" s="143"/>
      <c r="DR440" s="143"/>
      <c r="EB440" s="143"/>
      <c r="EL440" s="143"/>
      <c r="EV440" s="143"/>
      <c r="FF440" s="143"/>
      <c r="FP440" s="143"/>
      <c r="FZ440" s="143"/>
      <c r="GJ440" s="143"/>
      <c r="GT440" s="143"/>
      <c r="HD440" s="143"/>
      <c r="HN440" s="143"/>
      <c r="HX440" s="143"/>
      <c r="IH440" s="143"/>
      <c r="IR440" s="143"/>
    </row>
    <row xmlns:x14ac="http://schemas.microsoft.com/office/spreadsheetml/2009/9/ac" r="441" s="3" customFormat="true" x14ac:dyDescent="0.25">
      <c r="A441" s="444"/>
      <c r="B441" s="143"/>
      <c r="L441" s="143"/>
      <c r="V441" s="143"/>
      <c r="AF441" s="143"/>
      <c r="AP441" s="143"/>
      <c r="AZ441" s="143"/>
      <c r="BA441" s="143"/>
      <c r="BB441" s="143"/>
      <c r="BC441" s="143"/>
      <c r="BD441" s="143"/>
      <c r="BE441" s="143"/>
      <c r="BF441" s="143"/>
      <c r="BG441" s="143"/>
      <c r="BJ441" s="143"/>
      <c r="BT441" s="143"/>
      <c r="CD441" s="143"/>
      <c r="CN441" s="143"/>
      <c r="CX441" s="143"/>
      <c r="DH441" s="143"/>
      <c r="DR441" s="143"/>
      <c r="EB441" s="143"/>
      <c r="EL441" s="143"/>
      <c r="EV441" s="143"/>
      <c r="FF441" s="143"/>
      <c r="FP441" s="143"/>
      <c r="FZ441" s="143"/>
      <c r="GJ441" s="143"/>
      <c r="GT441" s="143"/>
      <c r="HD441" s="143"/>
      <c r="HN441" s="143"/>
      <c r="HX441" s="143"/>
      <c r="IH441" s="143"/>
      <c r="IR441" s="143"/>
    </row>
    <row xmlns:x14ac="http://schemas.microsoft.com/office/spreadsheetml/2009/9/ac" r="442" s="3" customFormat="true" x14ac:dyDescent="0.25">
      <c r="A442" s="444"/>
      <c r="B442" s="143"/>
      <c r="L442" s="143"/>
      <c r="V442" s="143"/>
      <c r="AF442" s="143"/>
      <c r="AP442" s="143"/>
      <c r="AZ442" s="143"/>
      <c r="BA442" s="143"/>
      <c r="BB442" s="143"/>
      <c r="BC442" s="143"/>
      <c r="BD442" s="143"/>
      <c r="BE442" s="143"/>
      <c r="BF442" s="143"/>
      <c r="BG442" s="143"/>
      <c r="BJ442" s="143"/>
      <c r="BT442" s="143"/>
      <c r="CD442" s="143"/>
      <c r="CN442" s="143"/>
      <c r="CX442" s="143"/>
      <c r="DH442" s="143"/>
      <c r="DR442" s="143"/>
      <c r="EB442" s="143"/>
      <c r="EL442" s="143"/>
      <c r="EV442" s="143"/>
      <c r="FF442" s="143"/>
      <c r="FP442" s="143"/>
      <c r="FZ442" s="143"/>
      <c r="GJ442" s="143"/>
      <c r="GT442" s="143"/>
      <c r="HD442" s="143"/>
      <c r="HN442" s="143"/>
      <c r="HX442" s="143"/>
      <c r="IH442" s="143"/>
      <c r="IR442" s="143"/>
    </row>
    <row xmlns:x14ac="http://schemas.microsoft.com/office/spreadsheetml/2009/9/ac" r="443" s="3" customFormat="true" x14ac:dyDescent="0.25">
      <c r="A443" s="444"/>
      <c r="B443" s="143"/>
      <c r="L443" s="143"/>
      <c r="V443" s="143"/>
      <c r="AF443" s="143"/>
      <c r="AP443" s="143"/>
      <c r="AZ443" s="143"/>
      <c r="BA443" s="143"/>
      <c r="BB443" s="143"/>
      <c r="BC443" s="143"/>
      <c r="BD443" s="143"/>
      <c r="BE443" s="143"/>
      <c r="BF443" s="143"/>
      <c r="BG443" s="143"/>
      <c r="BJ443" s="143"/>
      <c r="BT443" s="143"/>
      <c r="CD443" s="143"/>
      <c r="CN443" s="143"/>
      <c r="CX443" s="143"/>
      <c r="DH443" s="143"/>
      <c r="DR443" s="143"/>
      <c r="EB443" s="143"/>
      <c r="EL443" s="143"/>
      <c r="EV443" s="143"/>
      <c r="FF443" s="143"/>
      <c r="FP443" s="143"/>
      <c r="FZ443" s="143"/>
      <c r="GJ443" s="143"/>
      <c r="GT443" s="143"/>
      <c r="HD443" s="143"/>
      <c r="HN443" s="143"/>
      <c r="HX443" s="143"/>
      <c r="IH443" s="143"/>
      <c r="IR443" s="143"/>
    </row>
    <row xmlns:x14ac="http://schemas.microsoft.com/office/spreadsheetml/2009/9/ac" r="444" s="3" customFormat="true" x14ac:dyDescent="0.25">
      <c r="A444" s="444"/>
      <c r="B444" s="143"/>
      <c r="L444" s="143"/>
      <c r="V444" s="143"/>
      <c r="AF444" s="143"/>
      <c r="AP444" s="143"/>
      <c r="AZ444" s="143"/>
      <c r="BA444" s="143"/>
      <c r="BB444" s="143"/>
      <c r="BC444" s="143"/>
      <c r="BD444" s="143"/>
      <c r="BE444" s="143"/>
      <c r="BF444" s="143"/>
      <c r="BG444" s="143"/>
      <c r="BJ444" s="143"/>
      <c r="BT444" s="143"/>
      <c r="CD444" s="143"/>
      <c r="CN444" s="143"/>
      <c r="CX444" s="143"/>
      <c r="DH444" s="143"/>
      <c r="DR444" s="143"/>
      <c r="EB444" s="143"/>
      <c r="EL444" s="143"/>
      <c r="EV444" s="143"/>
      <c r="FF444" s="143"/>
      <c r="FP444" s="143"/>
      <c r="FZ444" s="143"/>
      <c r="GJ444" s="143"/>
      <c r="GT444" s="143"/>
      <c r="HD444" s="143"/>
      <c r="HN444" s="143"/>
      <c r="HX444" s="143"/>
      <c r="IH444" s="143"/>
      <c r="IR444" s="143"/>
    </row>
    <row xmlns:x14ac="http://schemas.microsoft.com/office/spreadsheetml/2009/9/ac" r="445" s="3" customFormat="true" x14ac:dyDescent="0.25">
      <c r="A445" s="444"/>
      <c r="B445" s="143"/>
      <c r="L445" s="143"/>
      <c r="V445" s="143"/>
      <c r="AF445" s="143"/>
      <c r="AP445" s="143"/>
      <c r="AZ445" s="143"/>
      <c r="BA445" s="143"/>
      <c r="BB445" s="143"/>
      <c r="BC445" s="143"/>
      <c r="BD445" s="143"/>
      <c r="BE445" s="143"/>
      <c r="BF445" s="143"/>
      <c r="BG445" s="143"/>
      <c r="BJ445" s="143"/>
      <c r="BT445" s="143"/>
      <c r="CD445" s="143"/>
      <c r="CN445" s="143"/>
      <c r="CX445" s="143"/>
      <c r="DH445" s="143"/>
      <c r="DR445" s="143"/>
      <c r="EB445" s="143"/>
      <c r="EL445" s="143"/>
      <c r="EV445" s="143"/>
      <c r="FF445" s="143"/>
      <c r="FP445" s="143"/>
      <c r="FZ445" s="143"/>
      <c r="GJ445" s="143"/>
      <c r="GT445" s="143"/>
      <c r="HD445" s="143"/>
      <c r="HN445" s="143"/>
      <c r="HX445" s="143"/>
      <c r="IH445" s="143"/>
      <c r="IR445" s="143"/>
    </row>
    <row xmlns:x14ac="http://schemas.microsoft.com/office/spreadsheetml/2009/9/ac" r="446" s="3" customFormat="true" x14ac:dyDescent="0.25">
      <c r="A446" s="444"/>
      <c r="B446" s="143"/>
      <c r="L446" s="143"/>
      <c r="V446" s="143"/>
      <c r="AF446" s="143"/>
      <c r="AP446" s="143"/>
      <c r="AZ446" s="143"/>
      <c r="BA446" s="143"/>
      <c r="BB446" s="143"/>
      <c r="BC446" s="143"/>
      <c r="BD446" s="143"/>
      <c r="BE446" s="143"/>
      <c r="BF446" s="143"/>
      <c r="BG446" s="143"/>
      <c r="BJ446" s="143"/>
      <c r="BT446" s="143"/>
      <c r="CD446" s="143"/>
      <c r="CN446" s="143"/>
      <c r="CX446" s="143"/>
      <c r="DH446" s="143"/>
      <c r="DR446" s="143"/>
      <c r="EB446" s="143"/>
      <c r="EL446" s="143"/>
      <c r="EV446" s="143"/>
      <c r="FF446" s="143"/>
      <c r="FP446" s="143"/>
      <c r="FZ446" s="143"/>
      <c r="GJ446" s="143"/>
      <c r="GT446" s="143"/>
      <c r="HD446" s="143"/>
      <c r="HN446" s="143"/>
      <c r="HX446" s="143"/>
      <c r="IH446" s="143"/>
      <c r="IR446" s="143"/>
    </row>
    <row xmlns:x14ac="http://schemas.microsoft.com/office/spreadsheetml/2009/9/ac" r="447" s="3" customFormat="true" x14ac:dyDescent="0.25">
      <c r="A447" s="444"/>
      <c r="B447" s="143"/>
      <c r="L447" s="143"/>
      <c r="V447" s="143"/>
      <c r="AF447" s="143"/>
      <c r="AP447" s="143"/>
      <c r="AZ447" s="143"/>
      <c r="BA447" s="143"/>
      <c r="BB447" s="143"/>
      <c r="BC447" s="143"/>
      <c r="BD447" s="143"/>
      <c r="BE447" s="143"/>
      <c r="BF447" s="143"/>
      <c r="BG447" s="143"/>
      <c r="BJ447" s="143"/>
      <c r="BT447" s="143"/>
      <c r="CD447" s="143"/>
      <c r="CN447" s="143"/>
      <c r="CX447" s="143"/>
      <c r="DH447" s="143"/>
      <c r="DR447" s="143"/>
      <c r="EB447" s="143"/>
      <c r="EL447" s="143"/>
      <c r="EV447" s="143"/>
      <c r="FF447" s="143"/>
      <c r="FP447" s="143"/>
      <c r="FZ447" s="143"/>
      <c r="GJ447" s="143"/>
      <c r="GT447" s="143"/>
      <c r="HD447" s="143"/>
      <c r="HN447" s="143"/>
      <c r="HX447" s="143"/>
      <c r="IH447" s="143"/>
      <c r="IR447" s="143"/>
    </row>
    <row xmlns:x14ac="http://schemas.microsoft.com/office/spreadsheetml/2009/9/ac" r="448" s="3" customFormat="true" x14ac:dyDescent="0.25">
      <c r="A448" s="444"/>
      <c r="B448" s="143"/>
      <c r="L448" s="143"/>
      <c r="V448" s="143"/>
      <c r="AF448" s="143"/>
      <c r="AP448" s="143"/>
      <c r="AZ448" s="143"/>
      <c r="BA448" s="143"/>
      <c r="BB448" s="143"/>
      <c r="BC448" s="143"/>
      <c r="BD448" s="143"/>
      <c r="BE448" s="143"/>
      <c r="BF448" s="143"/>
      <c r="BG448" s="143"/>
      <c r="BJ448" s="143"/>
      <c r="BT448" s="143"/>
      <c r="CD448" s="143"/>
      <c r="CN448" s="143"/>
      <c r="CX448" s="143"/>
      <c r="DH448" s="143"/>
      <c r="DR448" s="143"/>
      <c r="EB448" s="143"/>
      <c r="EL448" s="143"/>
      <c r="EV448" s="143"/>
      <c r="FF448" s="143"/>
      <c r="FP448" s="143"/>
      <c r="FZ448" s="143"/>
      <c r="GJ448" s="143"/>
      <c r="GT448" s="143"/>
      <c r="HD448" s="143"/>
      <c r="HN448" s="143"/>
      <c r="HX448" s="143"/>
      <c r="IH448" s="143"/>
      <c r="IR448" s="143"/>
    </row>
    <row xmlns:x14ac="http://schemas.microsoft.com/office/spreadsheetml/2009/9/ac" r="449" s="3" customFormat="true" x14ac:dyDescent="0.25">
      <c r="A449" s="444"/>
      <c r="B449" s="143"/>
      <c r="L449" s="143"/>
      <c r="V449" s="143"/>
      <c r="AF449" s="143"/>
      <c r="AP449" s="143"/>
      <c r="AZ449" s="143"/>
      <c r="BA449" s="143"/>
      <c r="BB449" s="143"/>
      <c r="BC449" s="143"/>
      <c r="BD449" s="143"/>
      <c r="BE449" s="143"/>
      <c r="BF449" s="143"/>
      <c r="BG449" s="143"/>
      <c r="BJ449" s="143"/>
      <c r="BT449" s="143"/>
      <c r="CD449" s="143"/>
      <c r="CN449" s="143"/>
      <c r="CX449" s="143"/>
      <c r="DH449" s="143"/>
      <c r="DR449" s="143"/>
      <c r="EB449" s="143"/>
      <c r="EL449" s="143"/>
      <c r="EV449" s="143"/>
      <c r="FF449" s="143"/>
      <c r="FP449" s="143"/>
      <c r="FZ449" s="143"/>
      <c r="GJ449" s="143"/>
      <c r="GT449" s="143"/>
      <c r="HD449" s="143"/>
      <c r="HN449" s="143"/>
      <c r="HX449" s="143"/>
      <c r="IH449" s="143"/>
      <c r="IR449" s="143"/>
    </row>
    <row xmlns:x14ac="http://schemas.microsoft.com/office/spreadsheetml/2009/9/ac" r="450" s="3" customFormat="true" x14ac:dyDescent="0.25">
      <c r="A450" s="444"/>
      <c r="B450" s="143"/>
      <c r="L450" s="143"/>
      <c r="V450" s="143"/>
      <c r="AF450" s="143"/>
      <c r="AP450" s="143"/>
      <c r="AZ450" s="143"/>
      <c r="BA450" s="143"/>
      <c r="BB450" s="143"/>
      <c r="BC450" s="143"/>
      <c r="BD450" s="143"/>
      <c r="BE450" s="143"/>
      <c r="BF450" s="143"/>
      <c r="BG450" s="143"/>
      <c r="BJ450" s="143"/>
      <c r="BT450" s="143"/>
      <c r="CD450" s="143"/>
      <c r="CN450" s="143"/>
      <c r="CX450" s="143"/>
      <c r="DH450" s="143"/>
      <c r="DR450" s="143"/>
      <c r="EB450" s="143"/>
      <c r="EL450" s="143"/>
      <c r="EV450" s="143"/>
      <c r="FF450" s="143"/>
      <c r="FP450" s="143"/>
      <c r="FZ450" s="143"/>
      <c r="GJ450" s="143"/>
      <c r="GT450" s="143"/>
      <c r="HD450" s="143"/>
      <c r="HN450" s="143"/>
      <c r="HX450" s="143"/>
      <c r="IH450" s="143"/>
      <c r="IR450" s="143"/>
    </row>
    <row xmlns:x14ac="http://schemas.microsoft.com/office/spreadsheetml/2009/9/ac" r="451" s="3" customFormat="true" x14ac:dyDescent="0.25">
      <c r="A451" s="444"/>
      <c r="B451" s="143"/>
      <c r="L451" s="143"/>
      <c r="V451" s="143"/>
      <c r="AF451" s="143"/>
      <c r="AP451" s="143"/>
      <c r="AZ451" s="143"/>
      <c r="BA451" s="143"/>
      <c r="BB451" s="143"/>
      <c r="BC451" s="143"/>
      <c r="BD451" s="143"/>
      <c r="BE451" s="143"/>
      <c r="BF451" s="143"/>
      <c r="BG451" s="143"/>
      <c r="BJ451" s="143"/>
      <c r="BT451" s="143"/>
      <c r="CD451" s="143"/>
      <c r="CN451" s="143"/>
      <c r="CX451" s="143"/>
      <c r="DH451" s="143"/>
      <c r="DR451" s="143"/>
      <c r="EB451" s="143"/>
      <c r="EL451" s="143"/>
      <c r="EV451" s="143"/>
      <c r="FF451" s="143"/>
      <c r="FP451" s="143"/>
      <c r="FZ451" s="143"/>
      <c r="GJ451" s="143"/>
      <c r="GT451" s="143"/>
      <c r="HD451" s="143"/>
      <c r="HN451" s="143"/>
      <c r="HX451" s="143"/>
      <c r="IH451" s="143"/>
      <c r="IR451" s="143"/>
    </row>
    <row xmlns:x14ac="http://schemas.microsoft.com/office/spreadsheetml/2009/9/ac" r="452" s="3" customFormat="true" x14ac:dyDescent="0.25">
      <c r="A452" s="444"/>
      <c r="B452" s="143"/>
      <c r="L452" s="143"/>
      <c r="V452" s="143"/>
      <c r="AF452" s="143"/>
      <c r="AP452" s="143"/>
      <c r="AZ452" s="143"/>
      <c r="BA452" s="143"/>
      <c r="BB452" s="143"/>
      <c r="BC452" s="143"/>
      <c r="BD452" s="143"/>
      <c r="BE452" s="143"/>
      <c r="BF452" s="143"/>
      <c r="BG452" s="143"/>
      <c r="BJ452" s="143"/>
      <c r="BT452" s="143"/>
      <c r="CD452" s="143"/>
      <c r="CN452" s="143"/>
      <c r="CX452" s="143"/>
      <c r="DH452" s="143"/>
      <c r="DR452" s="143"/>
      <c r="EB452" s="143"/>
      <c r="EL452" s="143"/>
      <c r="EV452" s="143"/>
      <c r="FF452" s="143"/>
      <c r="FP452" s="143"/>
      <c r="FZ452" s="143"/>
      <c r="GJ452" s="143"/>
      <c r="GT452" s="143"/>
      <c r="HD452" s="143"/>
      <c r="HN452" s="143"/>
      <c r="HX452" s="143"/>
      <c r="IH452" s="143"/>
      <c r="IR452" s="143"/>
    </row>
    <row xmlns:x14ac="http://schemas.microsoft.com/office/spreadsheetml/2009/9/ac" r="453" s="3" customFormat="true" x14ac:dyDescent="0.25">
      <c r="A453" s="444"/>
      <c r="B453" s="143"/>
      <c r="L453" s="143"/>
      <c r="V453" s="143"/>
      <c r="AF453" s="143"/>
      <c r="AP453" s="143"/>
      <c r="AZ453" s="143"/>
      <c r="BA453" s="143"/>
      <c r="BB453" s="143"/>
      <c r="BC453" s="143"/>
      <c r="BD453" s="143"/>
      <c r="BE453" s="143"/>
      <c r="BF453" s="143"/>
      <c r="BG453" s="143"/>
      <c r="BJ453" s="143"/>
      <c r="BT453" s="143"/>
      <c r="CD453" s="143"/>
      <c r="CN453" s="143"/>
      <c r="CX453" s="143"/>
      <c r="DH453" s="143"/>
      <c r="DR453" s="143"/>
      <c r="EB453" s="143"/>
      <c r="EL453" s="143"/>
      <c r="EV453" s="143"/>
      <c r="FF453" s="143"/>
      <c r="FP453" s="143"/>
      <c r="FZ453" s="143"/>
      <c r="GJ453" s="143"/>
      <c r="GT453" s="143"/>
      <c r="HD453" s="143"/>
      <c r="HN453" s="143"/>
      <c r="HX453" s="143"/>
      <c r="IH453" s="143"/>
      <c r="IR453" s="143"/>
    </row>
    <row xmlns:x14ac="http://schemas.microsoft.com/office/spreadsheetml/2009/9/ac" r="454" s="3" customFormat="true" x14ac:dyDescent="0.25">
      <c r="A454" s="444"/>
      <c r="B454" s="143"/>
      <c r="L454" s="143"/>
      <c r="V454" s="143"/>
      <c r="AF454" s="143"/>
      <c r="AP454" s="143"/>
      <c r="AZ454" s="143"/>
      <c r="BA454" s="143"/>
      <c r="BB454" s="143"/>
      <c r="BC454" s="143"/>
      <c r="BD454" s="143"/>
      <c r="BE454" s="143"/>
      <c r="BF454" s="143"/>
      <c r="BG454" s="143"/>
      <c r="BJ454" s="143"/>
      <c r="BT454" s="143"/>
      <c r="CD454" s="143"/>
      <c r="CN454" s="143"/>
      <c r="CX454" s="143"/>
      <c r="DH454" s="143"/>
      <c r="DR454" s="143"/>
      <c r="EB454" s="143"/>
      <c r="EL454" s="143"/>
      <c r="EV454" s="143"/>
      <c r="FF454" s="143"/>
      <c r="FP454" s="143"/>
      <c r="FZ454" s="143"/>
      <c r="GJ454" s="143"/>
      <c r="GT454" s="143"/>
      <c r="HD454" s="143"/>
      <c r="HN454" s="143"/>
      <c r="HX454" s="143"/>
      <c r="IH454" s="143"/>
      <c r="IR454" s="143"/>
    </row>
    <row xmlns:x14ac="http://schemas.microsoft.com/office/spreadsheetml/2009/9/ac" r="455" s="3" customFormat="true" x14ac:dyDescent="0.25">
      <c r="A455" s="444"/>
      <c r="B455" s="143"/>
      <c r="L455" s="143"/>
      <c r="V455" s="143"/>
      <c r="AF455" s="143"/>
      <c r="AP455" s="143"/>
      <c r="AZ455" s="143"/>
      <c r="BA455" s="143"/>
      <c r="BB455" s="143"/>
      <c r="BC455" s="143"/>
      <c r="BD455" s="143"/>
      <c r="BE455" s="143"/>
      <c r="BF455" s="143"/>
      <c r="BG455" s="143"/>
      <c r="BJ455" s="143"/>
      <c r="BT455" s="143"/>
      <c r="CD455" s="143"/>
      <c r="CN455" s="143"/>
      <c r="CX455" s="143"/>
      <c r="DH455" s="143"/>
      <c r="DR455" s="143"/>
      <c r="EB455" s="143"/>
      <c r="EL455" s="143"/>
      <c r="EV455" s="143"/>
      <c r="FF455" s="143"/>
      <c r="FP455" s="143"/>
      <c r="FZ455" s="143"/>
      <c r="GJ455" s="143"/>
      <c r="GT455" s="143"/>
      <c r="HD455" s="143"/>
      <c r="HN455" s="143"/>
      <c r="HX455" s="143"/>
      <c r="IH455" s="143"/>
      <c r="IR455" s="143"/>
    </row>
    <row xmlns:x14ac="http://schemas.microsoft.com/office/spreadsheetml/2009/9/ac" r="456" s="3" customFormat="true" x14ac:dyDescent="0.25">
      <c r="A456" s="444"/>
      <c r="B456" s="143"/>
      <c r="L456" s="143"/>
      <c r="V456" s="143"/>
      <c r="AF456" s="143"/>
      <c r="AP456" s="143"/>
      <c r="AZ456" s="143"/>
      <c r="BA456" s="143"/>
      <c r="BB456" s="143"/>
      <c r="BC456" s="143"/>
      <c r="BD456" s="143"/>
      <c r="BE456" s="143"/>
      <c r="BF456" s="143"/>
      <c r="BG456" s="143"/>
      <c r="BJ456" s="143"/>
      <c r="BT456" s="143"/>
      <c r="CD456" s="143"/>
      <c r="CN456" s="143"/>
      <c r="CX456" s="143"/>
      <c r="DH456" s="143"/>
      <c r="DR456" s="143"/>
      <c r="EB456" s="143"/>
      <c r="EL456" s="143"/>
      <c r="EV456" s="143"/>
      <c r="FF456" s="143"/>
      <c r="FP456" s="143"/>
      <c r="FZ456" s="143"/>
      <c r="GJ456" s="143"/>
      <c r="GT456" s="143"/>
      <c r="HD456" s="143"/>
      <c r="HN456" s="143"/>
      <c r="HX456" s="143"/>
      <c r="IH456" s="143"/>
      <c r="IR456" s="143"/>
    </row>
    <row xmlns:x14ac="http://schemas.microsoft.com/office/spreadsheetml/2009/9/ac" r="457" s="3" customFormat="true" x14ac:dyDescent="0.25">
      <c r="A457" s="444"/>
      <c r="B457" s="143"/>
      <c r="L457" s="143"/>
      <c r="V457" s="143"/>
      <c r="AF457" s="143"/>
      <c r="AP457" s="143"/>
      <c r="AZ457" s="143"/>
      <c r="BA457" s="143"/>
      <c r="BB457" s="143"/>
      <c r="BC457" s="143"/>
      <c r="BD457" s="143"/>
      <c r="BE457" s="143"/>
      <c r="BF457" s="143"/>
      <c r="BG457" s="143"/>
      <c r="BJ457" s="143"/>
      <c r="BT457" s="143"/>
      <c r="CD457" s="143"/>
      <c r="CN457" s="143"/>
      <c r="CX457" s="143"/>
      <c r="DH457" s="143"/>
      <c r="DR457" s="143"/>
      <c r="EB457" s="143"/>
      <c r="EL457" s="143"/>
      <c r="EV457" s="143"/>
      <c r="FF457" s="143"/>
      <c r="FP457" s="143"/>
      <c r="FZ457" s="143"/>
      <c r="GJ457" s="143"/>
      <c r="GT457" s="143"/>
      <c r="HD457" s="143"/>
      <c r="HN457" s="143"/>
      <c r="HX457" s="143"/>
      <c r="IH457" s="143"/>
      <c r="IR457" s="143"/>
    </row>
    <row xmlns:x14ac="http://schemas.microsoft.com/office/spreadsheetml/2009/9/ac" r="458" s="3" customFormat="true" x14ac:dyDescent="0.25">
      <c r="A458" s="444"/>
      <c r="B458" s="143"/>
      <c r="L458" s="143"/>
      <c r="V458" s="143"/>
      <c r="AF458" s="143"/>
      <c r="AP458" s="143"/>
      <c r="AZ458" s="143"/>
      <c r="BA458" s="143"/>
      <c r="BB458" s="143"/>
      <c r="BC458" s="143"/>
      <c r="BD458" s="143"/>
      <c r="BE458" s="143"/>
      <c r="BF458" s="143"/>
      <c r="BG458" s="143"/>
      <c r="BJ458" s="143"/>
      <c r="BT458" s="143"/>
      <c r="CD458" s="143"/>
      <c r="CN458" s="143"/>
      <c r="CX458" s="143"/>
      <c r="DH458" s="143"/>
      <c r="DR458" s="143"/>
      <c r="EB458" s="143"/>
      <c r="EL458" s="143"/>
      <c r="EV458" s="143"/>
      <c r="FF458" s="143"/>
      <c r="FP458" s="143"/>
      <c r="FZ458" s="143"/>
      <c r="GJ458" s="143"/>
      <c r="GT458" s="143"/>
      <c r="HD458" s="143"/>
      <c r="HN458" s="143"/>
      <c r="HX458" s="143"/>
      <c r="IH458" s="143"/>
      <c r="IR458" s="143"/>
    </row>
    <row xmlns:x14ac="http://schemas.microsoft.com/office/spreadsheetml/2009/9/ac" r="459" s="3" customFormat="true" x14ac:dyDescent="0.25">
      <c r="A459" s="444"/>
      <c r="B459" s="143"/>
      <c r="L459" s="143"/>
      <c r="V459" s="143"/>
      <c r="AF459" s="143"/>
      <c r="AP459" s="143"/>
      <c r="AZ459" s="143"/>
      <c r="BA459" s="143"/>
      <c r="BB459" s="143"/>
      <c r="BC459" s="143"/>
      <c r="BD459" s="143"/>
      <c r="BE459" s="143"/>
      <c r="BF459" s="143"/>
      <c r="BG459" s="143"/>
      <c r="BJ459" s="143"/>
      <c r="BT459" s="143"/>
      <c r="CD459" s="143"/>
      <c r="CN459" s="143"/>
      <c r="CX459" s="143"/>
      <c r="DH459" s="143"/>
      <c r="DR459" s="143"/>
      <c r="EB459" s="143"/>
      <c r="EL459" s="143"/>
      <c r="EV459" s="143"/>
      <c r="FF459" s="143"/>
      <c r="FP459" s="143"/>
      <c r="FZ459" s="143"/>
      <c r="GJ459" s="143"/>
      <c r="GT459" s="143"/>
      <c r="HD459" s="143"/>
      <c r="HN459" s="143"/>
      <c r="HX459" s="143"/>
      <c r="IH459" s="143"/>
      <c r="IR459" s="143"/>
    </row>
    <row xmlns:x14ac="http://schemas.microsoft.com/office/spreadsheetml/2009/9/ac" r="460" s="3" customFormat="true" x14ac:dyDescent="0.25">
      <c r="A460" s="444"/>
      <c r="B460" s="143"/>
      <c r="L460" s="143"/>
      <c r="V460" s="143"/>
      <c r="AF460" s="143"/>
      <c r="AP460" s="143"/>
      <c r="AZ460" s="143"/>
      <c r="BA460" s="143"/>
      <c r="BB460" s="143"/>
      <c r="BC460" s="143"/>
      <c r="BD460" s="143"/>
      <c r="BE460" s="143"/>
      <c r="BF460" s="143"/>
      <c r="BG460" s="143"/>
      <c r="BJ460" s="143"/>
      <c r="BT460" s="143"/>
      <c r="CD460" s="143"/>
      <c r="CN460" s="143"/>
      <c r="CX460" s="143"/>
      <c r="DH460" s="143"/>
      <c r="DR460" s="143"/>
      <c r="EB460" s="143"/>
      <c r="EL460" s="143"/>
      <c r="EV460" s="143"/>
      <c r="FF460" s="143"/>
      <c r="FP460" s="143"/>
      <c r="FZ460" s="143"/>
      <c r="GJ460" s="143"/>
      <c r="GT460" s="143"/>
      <c r="HD460" s="143"/>
      <c r="HN460" s="143"/>
      <c r="HX460" s="143"/>
      <c r="IH460" s="143"/>
      <c r="IR460" s="143"/>
    </row>
    <row xmlns:x14ac="http://schemas.microsoft.com/office/spreadsheetml/2009/9/ac" r="461" s="3" customFormat="true" x14ac:dyDescent="0.25">
      <c r="A461" s="444"/>
      <c r="B461" s="143"/>
      <c r="L461" s="143"/>
      <c r="V461" s="143"/>
      <c r="AF461" s="143"/>
      <c r="AP461" s="143"/>
      <c r="AZ461" s="143"/>
      <c r="BA461" s="143"/>
      <c r="BB461" s="143"/>
      <c r="BC461" s="143"/>
      <c r="BD461" s="143"/>
      <c r="BE461" s="143"/>
      <c r="BF461" s="143"/>
      <c r="BG461" s="143"/>
      <c r="BJ461" s="143"/>
      <c r="BT461" s="143"/>
      <c r="CD461" s="143"/>
      <c r="CN461" s="143"/>
      <c r="CX461" s="143"/>
      <c r="DH461" s="143"/>
      <c r="DR461" s="143"/>
      <c r="EB461" s="143"/>
      <c r="EL461" s="143"/>
      <c r="EV461" s="143"/>
      <c r="FF461" s="143"/>
      <c r="FP461" s="143"/>
      <c r="FZ461" s="143"/>
      <c r="GJ461" s="143"/>
      <c r="GT461" s="143"/>
      <c r="HD461" s="143"/>
      <c r="HN461" s="143"/>
      <c r="HX461" s="143"/>
      <c r="IH461" s="143"/>
      <c r="IR461" s="143"/>
    </row>
    <row xmlns:x14ac="http://schemas.microsoft.com/office/spreadsheetml/2009/9/ac" r="462" s="3" customFormat="true" x14ac:dyDescent="0.25">
      <c r="A462" s="444"/>
      <c r="B462" s="143"/>
      <c r="L462" s="143"/>
      <c r="V462" s="143"/>
      <c r="AF462" s="143"/>
      <c r="AP462" s="143"/>
      <c r="AZ462" s="143"/>
      <c r="BA462" s="143"/>
      <c r="BB462" s="143"/>
      <c r="BC462" s="143"/>
      <c r="BD462" s="143"/>
      <c r="BE462" s="143"/>
      <c r="BF462" s="143"/>
      <c r="BG462" s="143"/>
      <c r="BJ462" s="143"/>
      <c r="BT462" s="143"/>
      <c r="CD462" s="143"/>
      <c r="CN462" s="143"/>
      <c r="CX462" s="143"/>
      <c r="DH462" s="143"/>
      <c r="DR462" s="143"/>
      <c r="EB462" s="143"/>
      <c r="EL462" s="143"/>
      <c r="EV462" s="143"/>
      <c r="FF462" s="143"/>
      <c r="FP462" s="143"/>
      <c r="FZ462" s="143"/>
      <c r="GJ462" s="143"/>
      <c r="GT462" s="143"/>
      <c r="HD462" s="143"/>
      <c r="HN462" s="143"/>
      <c r="HX462" s="143"/>
      <c r="IH462" s="143"/>
      <c r="IR462" s="143"/>
    </row>
    <row xmlns:x14ac="http://schemas.microsoft.com/office/spreadsheetml/2009/9/ac" r="463" s="3" customFormat="true" x14ac:dyDescent="0.25">
      <c r="A463" s="444"/>
      <c r="B463" s="143"/>
      <c r="L463" s="143"/>
      <c r="V463" s="143"/>
      <c r="AF463" s="143"/>
      <c r="AP463" s="143"/>
      <c r="AZ463" s="143"/>
      <c r="BA463" s="143"/>
      <c r="BB463" s="143"/>
      <c r="BC463" s="143"/>
      <c r="BD463" s="143"/>
      <c r="BE463" s="143"/>
      <c r="BF463" s="143"/>
      <c r="BG463" s="143"/>
      <c r="BJ463" s="143"/>
      <c r="BT463" s="143"/>
      <c r="CD463" s="143"/>
      <c r="CN463" s="143"/>
      <c r="CX463" s="143"/>
      <c r="DH463" s="143"/>
      <c r="DR463" s="143"/>
      <c r="EB463" s="143"/>
      <c r="EL463" s="143"/>
      <c r="EV463" s="143"/>
      <c r="FF463" s="143"/>
      <c r="FP463" s="143"/>
      <c r="FZ463" s="143"/>
      <c r="GJ463" s="143"/>
      <c r="GT463" s="143"/>
      <c r="HD463" s="143"/>
      <c r="HN463" s="143"/>
      <c r="HX463" s="143"/>
      <c r="IH463" s="143"/>
      <c r="IR463" s="143"/>
    </row>
    <row xmlns:x14ac="http://schemas.microsoft.com/office/spreadsheetml/2009/9/ac" r="464" s="3" customFormat="true" x14ac:dyDescent="0.25">
      <c r="A464" s="444"/>
      <c r="B464" s="143"/>
      <c r="L464" s="143"/>
      <c r="V464" s="143"/>
      <c r="AF464" s="143"/>
      <c r="AP464" s="143"/>
      <c r="AZ464" s="143"/>
      <c r="BA464" s="143"/>
      <c r="BB464" s="143"/>
      <c r="BC464" s="143"/>
      <c r="BD464" s="143"/>
      <c r="BE464" s="143"/>
      <c r="BF464" s="143"/>
      <c r="BG464" s="143"/>
      <c r="BJ464" s="143"/>
      <c r="BT464" s="143"/>
      <c r="CD464" s="143"/>
      <c r="CN464" s="143"/>
      <c r="CX464" s="143"/>
      <c r="DH464" s="143"/>
      <c r="DR464" s="143"/>
      <c r="EB464" s="143"/>
      <c r="EL464" s="143"/>
      <c r="EV464" s="143"/>
      <c r="FF464" s="143"/>
      <c r="FP464" s="143"/>
      <c r="FZ464" s="143"/>
      <c r="GJ464" s="143"/>
      <c r="GT464" s="143"/>
      <c r="HD464" s="143"/>
      <c r="HN464" s="143"/>
      <c r="HX464" s="143"/>
      <c r="IH464" s="143"/>
      <c r="IR464" s="143"/>
    </row>
    <row xmlns:x14ac="http://schemas.microsoft.com/office/spreadsheetml/2009/9/ac" r="465" s="3" customFormat="true" x14ac:dyDescent="0.25">
      <c r="A465" s="444"/>
      <c r="B465" s="143"/>
      <c r="L465" s="143"/>
      <c r="V465" s="143"/>
      <c r="AF465" s="143"/>
      <c r="AP465" s="143"/>
      <c r="AZ465" s="143"/>
      <c r="BA465" s="143"/>
      <c r="BB465" s="143"/>
      <c r="BC465" s="143"/>
      <c r="BD465" s="143"/>
      <c r="BE465" s="143"/>
      <c r="BF465" s="143"/>
      <c r="BG465" s="143"/>
      <c r="BJ465" s="143"/>
      <c r="BT465" s="143"/>
      <c r="CD465" s="143"/>
      <c r="CN465" s="143"/>
      <c r="CX465" s="143"/>
      <c r="DH465" s="143"/>
      <c r="DR465" s="143"/>
      <c r="EB465" s="143"/>
      <c r="EL465" s="143"/>
      <c r="EV465" s="143"/>
      <c r="FF465" s="143"/>
      <c r="FP465" s="143"/>
      <c r="FZ465" s="143"/>
      <c r="GJ465" s="143"/>
      <c r="GT465" s="143"/>
      <c r="HD465" s="143"/>
      <c r="HN465" s="143"/>
      <c r="HX465" s="143"/>
      <c r="IH465" s="143"/>
      <c r="IR465" s="143"/>
    </row>
    <row xmlns:x14ac="http://schemas.microsoft.com/office/spreadsheetml/2009/9/ac" r="466" s="3" customFormat="true" x14ac:dyDescent="0.25">
      <c r="A466" s="444"/>
      <c r="B466" s="143"/>
      <c r="L466" s="143"/>
      <c r="V466" s="143"/>
      <c r="AF466" s="143"/>
      <c r="AP466" s="143"/>
      <c r="AZ466" s="143"/>
      <c r="BA466" s="143"/>
      <c r="BB466" s="143"/>
      <c r="BC466" s="143"/>
      <c r="BD466" s="143"/>
      <c r="BE466" s="143"/>
      <c r="BF466" s="143"/>
      <c r="BG466" s="143"/>
      <c r="BJ466" s="143"/>
      <c r="BT466" s="143"/>
      <c r="CD466" s="143"/>
      <c r="CN466" s="143"/>
      <c r="CX466" s="143"/>
      <c r="DH466" s="143"/>
      <c r="DR466" s="143"/>
      <c r="EB466" s="143"/>
      <c r="EL466" s="143"/>
      <c r="EV466" s="143"/>
      <c r="FF466" s="143"/>
      <c r="FP466" s="143"/>
      <c r="FZ466" s="143"/>
      <c r="GJ466" s="143"/>
      <c r="GT466" s="143"/>
      <c r="HD466" s="143"/>
      <c r="HN466" s="143"/>
      <c r="HX466" s="143"/>
      <c r="IH466" s="143"/>
      <c r="IR466" s="143"/>
    </row>
    <row xmlns:x14ac="http://schemas.microsoft.com/office/spreadsheetml/2009/9/ac" r="467" s="3" customFormat="true" x14ac:dyDescent="0.25">
      <c r="A467" s="444"/>
      <c r="B467" s="143"/>
      <c r="L467" s="143"/>
      <c r="V467" s="143"/>
      <c r="AF467" s="143"/>
      <c r="AP467" s="143"/>
      <c r="AZ467" s="143"/>
      <c r="BA467" s="143"/>
      <c r="BB467" s="143"/>
      <c r="BC467" s="143"/>
      <c r="BD467" s="143"/>
      <c r="BE467" s="143"/>
      <c r="BF467" s="143"/>
      <c r="BG467" s="143"/>
      <c r="BJ467" s="143"/>
      <c r="BT467" s="143"/>
      <c r="CD467" s="143"/>
      <c r="CN467" s="143"/>
      <c r="CX467" s="143"/>
      <c r="DH467" s="143"/>
      <c r="DR467" s="143"/>
      <c r="EB467" s="143"/>
      <c r="EL467" s="143"/>
      <c r="EV467" s="143"/>
      <c r="FF467" s="143"/>
      <c r="FP467" s="143"/>
      <c r="FZ467" s="143"/>
      <c r="GJ467" s="143"/>
      <c r="GT467" s="143"/>
      <c r="HD467" s="143"/>
      <c r="HN467" s="143"/>
      <c r="HX467" s="143"/>
      <c r="IH467" s="143"/>
      <c r="IR467" s="143"/>
    </row>
    <row xmlns:x14ac="http://schemas.microsoft.com/office/spreadsheetml/2009/9/ac" r="468" s="3" customFormat="true" x14ac:dyDescent="0.25">
      <c r="A468" s="444"/>
      <c r="B468" s="143"/>
      <c r="L468" s="143"/>
      <c r="V468" s="143"/>
      <c r="AF468" s="143"/>
      <c r="AP468" s="143"/>
      <c r="AZ468" s="143"/>
      <c r="BA468" s="143"/>
      <c r="BB468" s="143"/>
      <c r="BC468" s="143"/>
      <c r="BD468" s="143"/>
      <c r="BE468" s="143"/>
      <c r="BF468" s="143"/>
      <c r="BG468" s="143"/>
      <c r="BJ468" s="143"/>
      <c r="BT468" s="143"/>
      <c r="CD468" s="143"/>
      <c r="CN468" s="143"/>
      <c r="CX468" s="143"/>
      <c r="DH468" s="143"/>
      <c r="DR468" s="143"/>
      <c r="EB468" s="143"/>
      <c r="EL468" s="143"/>
      <c r="EV468" s="143"/>
      <c r="FF468" s="143"/>
      <c r="FP468" s="143"/>
      <c r="FZ468" s="143"/>
      <c r="GJ468" s="143"/>
      <c r="GT468" s="143"/>
      <c r="HD468" s="143"/>
      <c r="HN468" s="143"/>
      <c r="HX468" s="143"/>
      <c r="IH468" s="143"/>
      <c r="IR468" s="143"/>
    </row>
    <row xmlns:x14ac="http://schemas.microsoft.com/office/spreadsheetml/2009/9/ac" r="469" s="3" customFormat="true" x14ac:dyDescent="0.25">
      <c r="A469" s="444"/>
      <c r="B469" s="143"/>
      <c r="L469" s="143"/>
      <c r="V469" s="143"/>
      <c r="AF469" s="143"/>
      <c r="AP469" s="143"/>
      <c r="AZ469" s="143"/>
      <c r="BA469" s="143"/>
      <c r="BB469" s="143"/>
      <c r="BC469" s="143"/>
      <c r="BD469" s="143"/>
      <c r="BE469" s="143"/>
      <c r="BF469" s="143"/>
      <c r="BG469" s="143"/>
      <c r="BJ469" s="143"/>
      <c r="BT469" s="143"/>
      <c r="CD469" s="143"/>
      <c r="CN469" s="143"/>
      <c r="CX469" s="143"/>
      <c r="DH469" s="143"/>
      <c r="DR469" s="143"/>
      <c r="EB469" s="143"/>
      <c r="EL469" s="143"/>
      <c r="EV469" s="143"/>
      <c r="FF469" s="143"/>
      <c r="FP469" s="143"/>
      <c r="FZ469" s="143"/>
      <c r="GJ469" s="143"/>
      <c r="GT469" s="143"/>
      <c r="HD469" s="143"/>
      <c r="HN469" s="143"/>
      <c r="HX469" s="143"/>
      <c r="IH469" s="143"/>
      <c r="IR469" s="143"/>
    </row>
    <row xmlns:x14ac="http://schemas.microsoft.com/office/spreadsheetml/2009/9/ac" r="470" s="3" customFormat="true" x14ac:dyDescent="0.25">
      <c r="A470" s="444"/>
      <c r="B470" s="143"/>
      <c r="L470" s="143"/>
      <c r="V470" s="143"/>
      <c r="AF470" s="143"/>
      <c r="AP470" s="143"/>
      <c r="AZ470" s="143"/>
      <c r="BA470" s="143"/>
      <c r="BB470" s="143"/>
      <c r="BC470" s="143"/>
      <c r="BD470" s="143"/>
      <c r="BE470" s="143"/>
      <c r="BF470" s="143"/>
      <c r="BG470" s="143"/>
      <c r="BJ470" s="143"/>
      <c r="BT470" s="143"/>
      <c r="CD470" s="143"/>
      <c r="CN470" s="143"/>
      <c r="CX470" s="143"/>
      <c r="DH470" s="143"/>
      <c r="DR470" s="143"/>
      <c r="EB470" s="143"/>
      <c r="EL470" s="143"/>
      <c r="EV470" s="143"/>
      <c r="FF470" s="143"/>
      <c r="FP470" s="143"/>
      <c r="FZ470" s="143"/>
      <c r="GJ470" s="143"/>
      <c r="GT470" s="143"/>
      <c r="HD470" s="143"/>
      <c r="HN470" s="143"/>
      <c r="HX470" s="143"/>
      <c r="IH470" s="143"/>
      <c r="IR470" s="143"/>
    </row>
    <row xmlns:x14ac="http://schemas.microsoft.com/office/spreadsheetml/2009/9/ac" r="471" s="3" customFormat="true" x14ac:dyDescent="0.25">
      <c r="A471" s="444"/>
      <c r="B471" s="143"/>
      <c r="L471" s="143"/>
      <c r="V471" s="143"/>
      <c r="AF471" s="143"/>
      <c r="AP471" s="143"/>
      <c r="AZ471" s="143"/>
      <c r="BA471" s="143"/>
      <c r="BB471" s="143"/>
      <c r="BC471" s="143"/>
      <c r="BD471" s="143"/>
      <c r="BE471" s="143"/>
      <c r="BF471" s="143"/>
      <c r="BG471" s="143"/>
      <c r="BJ471" s="143"/>
      <c r="BT471" s="143"/>
      <c r="CD471" s="143"/>
      <c r="CN471" s="143"/>
      <c r="CX471" s="143"/>
      <c r="DH471" s="143"/>
      <c r="DR471" s="143"/>
      <c r="EB471" s="143"/>
      <c r="EL471" s="143"/>
      <c r="EV471" s="143"/>
      <c r="FF471" s="143"/>
      <c r="FP471" s="143"/>
      <c r="FZ471" s="143"/>
      <c r="GJ471" s="143"/>
      <c r="GT471" s="143"/>
      <c r="HD471" s="143"/>
      <c r="HN471" s="143"/>
      <c r="HX471" s="143"/>
      <c r="IH471" s="143"/>
      <c r="IR471" s="143"/>
    </row>
    <row xmlns:x14ac="http://schemas.microsoft.com/office/spreadsheetml/2009/9/ac" r="472" s="3" customFormat="true" x14ac:dyDescent="0.25">
      <c r="A472" s="444"/>
      <c r="B472" s="143"/>
      <c r="L472" s="143"/>
      <c r="V472" s="143"/>
      <c r="AF472" s="143"/>
      <c r="AP472" s="143"/>
      <c r="AZ472" s="143"/>
      <c r="BA472" s="143"/>
      <c r="BB472" s="143"/>
      <c r="BC472" s="143"/>
      <c r="BD472" s="143"/>
      <c r="BE472" s="143"/>
      <c r="BF472" s="143"/>
      <c r="BG472" s="143"/>
      <c r="BJ472" s="143"/>
      <c r="BT472" s="143"/>
      <c r="CD472" s="143"/>
      <c r="CN472" s="143"/>
      <c r="CX472" s="143"/>
      <c r="DH472" s="143"/>
      <c r="DR472" s="143"/>
      <c r="EB472" s="143"/>
      <c r="EL472" s="143"/>
      <c r="EV472" s="143"/>
      <c r="FF472" s="143"/>
      <c r="FP472" s="143"/>
      <c r="FZ472" s="143"/>
      <c r="GJ472" s="143"/>
      <c r="GT472" s="143"/>
      <c r="HD472" s="143"/>
      <c r="HN472" s="143"/>
      <c r="HX472" s="143"/>
      <c r="IH472" s="143"/>
      <c r="IR472" s="143"/>
    </row>
    <row xmlns:x14ac="http://schemas.microsoft.com/office/spreadsheetml/2009/9/ac" r="473" s="3" customFormat="true" x14ac:dyDescent="0.25">
      <c r="A473" s="444"/>
      <c r="B473" s="143"/>
      <c r="L473" s="143"/>
      <c r="V473" s="143"/>
      <c r="AF473" s="143"/>
      <c r="AP473" s="143"/>
      <c r="AZ473" s="143"/>
      <c r="BA473" s="143"/>
      <c r="BB473" s="143"/>
      <c r="BC473" s="143"/>
      <c r="BD473" s="143"/>
      <c r="BE473" s="143"/>
      <c r="BF473" s="143"/>
      <c r="BG473" s="143"/>
      <c r="BJ473" s="143"/>
      <c r="BT473" s="143"/>
      <c r="CD473" s="143"/>
      <c r="CN473" s="143"/>
      <c r="CX473" s="143"/>
      <c r="DH473" s="143"/>
      <c r="DR473" s="143"/>
      <c r="EB473" s="143"/>
      <c r="EL473" s="143"/>
      <c r="EV473" s="143"/>
      <c r="FF473" s="143"/>
      <c r="FP473" s="143"/>
      <c r="FZ473" s="143"/>
      <c r="GJ473" s="143"/>
      <c r="GT473" s="143"/>
      <c r="HD473" s="143"/>
      <c r="HN473" s="143"/>
      <c r="HX473" s="143"/>
      <c r="IH473" s="143"/>
      <c r="IR473" s="143"/>
    </row>
    <row xmlns:x14ac="http://schemas.microsoft.com/office/spreadsheetml/2009/9/ac" r="474" s="3" customFormat="true" x14ac:dyDescent="0.25">
      <c r="A474" s="444"/>
      <c r="B474" s="143"/>
      <c r="L474" s="143"/>
      <c r="V474" s="143"/>
      <c r="AF474" s="143"/>
      <c r="AP474" s="143"/>
      <c r="AZ474" s="143"/>
      <c r="BA474" s="143"/>
      <c r="BB474" s="143"/>
      <c r="BC474" s="143"/>
      <c r="BD474" s="143"/>
      <c r="BE474" s="143"/>
      <c r="BF474" s="143"/>
      <c r="BG474" s="143"/>
      <c r="BJ474" s="143"/>
      <c r="BT474" s="143"/>
      <c r="CD474" s="143"/>
      <c r="CN474" s="143"/>
      <c r="CX474" s="143"/>
      <c r="DH474" s="143"/>
      <c r="DR474" s="143"/>
      <c r="EB474" s="143"/>
      <c r="EL474" s="143"/>
      <c r="EV474" s="143"/>
      <c r="FF474" s="143"/>
      <c r="FP474" s="143"/>
      <c r="FZ474" s="143"/>
      <c r="GJ474" s="143"/>
      <c r="GT474" s="143"/>
      <c r="HD474" s="143"/>
      <c r="HN474" s="143"/>
      <c r="HX474" s="143"/>
      <c r="IH474" s="143"/>
      <c r="IR474" s="143"/>
    </row>
    <row xmlns:x14ac="http://schemas.microsoft.com/office/spreadsheetml/2009/9/ac" r="475" s="3" customFormat="true" x14ac:dyDescent="0.25">
      <c r="A475" s="444"/>
      <c r="B475" s="143"/>
      <c r="L475" s="143"/>
      <c r="V475" s="143"/>
      <c r="AF475" s="143"/>
      <c r="AP475" s="143"/>
      <c r="AZ475" s="143"/>
      <c r="BA475" s="143"/>
      <c r="BB475" s="143"/>
      <c r="BC475" s="143"/>
      <c r="BD475" s="143"/>
      <c r="BE475" s="143"/>
      <c r="BF475" s="143"/>
      <c r="BG475" s="143"/>
      <c r="BJ475" s="143"/>
      <c r="BT475" s="143"/>
      <c r="CD475" s="143"/>
      <c r="CN475" s="143"/>
      <c r="CX475" s="143"/>
      <c r="DH475" s="143"/>
      <c r="DR475" s="143"/>
      <c r="EB475" s="143"/>
      <c r="EL475" s="143"/>
      <c r="EV475" s="143"/>
      <c r="FF475" s="143"/>
      <c r="FP475" s="143"/>
      <c r="FZ475" s="143"/>
      <c r="GJ475" s="143"/>
      <c r="GT475" s="143"/>
      <c r="HD475" s="143"/>
      <c r="HN475" s="143"/>
      <c r="HX475" s="143"/>
      <c r="IH475" s="143"/>
      <c r="IR475" s="143"/>
    </row>
    <row xmlns:x14ac="http://schemas.microsoft.com/office/spreadsheetml/2009/9/ac" r="476" s="3" customFormat="true" x14ac:dyDescent="0.25">
      <c r="A476" s="444"/>
      <c r="B476" s="143"/>
      <c r="L476" s="143"/>
      <c r="V476" s="143"/>
      <c r="AF476" s="143"/>
      <c r="AP476" s="143"/>
      <c r="AZ476" s="143"/>
      <c r="BA476" s="143"/>
      <c r="BB476" s="143"/>
      <c r="BC476" s="143"/>
      <c r="BD476" s="143"/>
      <c r="BE476" s="143"/>
      <c r="BF476" s="143"/>
      <c r="BG476" s="143"/>
      <c r="BJ476" s="143"/>
      <c r="BT476" s="143"/>
      <c r="CD476" s="143"/>
      <c r="CN476" s="143"/>
      <c r="CX476" s="143"/>
      <c r="DH476" s="143"/>
      <c r="DR476" s="143"/>
      <c r="EB476" s="143"/>
      <c r="EL476" s="143"/>
      <c r="EV476" s="143"/>
      <c r="FF476" s="143"/>
      <c r="FP476" s="143"/>
      <c r="FZ476" s="143"/>
      <c r="GJ476" s="143"/>
      <c r="GT476" s="143"/>
      <c r="HD476" s="143"/>
      <c r="HN476" s="143"/>
      <c r="HX476" s="143"/>
      <c r="IH476" s="143"/>
      <c r="IR476" s="143"/>
    </row>
    <row xmlns:x14ac="http://schemas.microsoft.com/office/spreadsheetml/2009/9/ac" r="477" s="3" customFormat="true" x14ac:dyDescent="0.25">
      <c r="A477" s="444"/>
      <c r="B477" s="143"/>
      <c r="L477" s="143"/>
      <c r="V477" s="143"/>
      <c r="AF477" s="143"/>
      <c r="AP477" s="143"/>
      <c r="AZ477" s="143"/>
      <c r="BA477" s="143"/>
      <c r="BB477" s="143"/>
      <c r="BC477" s="143"/>
      <c r="BD477" s="143"/>
      <c r="BE477" s="143"/>
      <c r="BF477" s="143"/>
      <c r="BG477" s="143"/>
      <c r="BJ477" s="143"/>
      <c r="BT477" s="143"/>
      <c r="CD477" s="143"/>
      <c r="CN477" s="143"/>
      <c r="CX477" s="143"/>
      <c r="DH477" s="143"/>
      <c r="DR477" s="143"/>
      <c r="EB477" s="143"/>
      <c r="EL477" s="143"/>
      <c r="EV477" s="143"/>
      <c r="FF477" s="143"/>
      <c r="FP477" s="143"/>
      <c r="FZ477" s="143"/>
      <c r="GJ477" s="143"/>
      <c r="GT477" s="143"/>
      <c r="HD477" s="143"/>
      <c r="HN477" s="143"/>
      <c r="HX477" s="143"/>
      <c r="IH477" s="143"/>
      <c r="IR477" s="143"/>
    </row>
    <row xmlns:x14ac="http://schemas.microsoft.com/office/spreadsheetml/2009/9/ac" r="478" s="3" customFormat="true" x14ac:dyDescent="0.25">
      <c r="A478" s="444"/>
      <c r="B478" s="143"/>
      <c r="L478" s="143"/>
      <c r="V478" s="143"/>
      <c r="AF478" s="143"/>
      <c r="AP478" s="143"/>
      <c r="AZ478" s="143"/>
      <c r="BA478" s="143"/>
      <c r="BB478" s="143"/>
      <c r="BC478" s="143"/>
      <c r="BD478" s="143"/>
      <c r="BE478" s="143"/>
      <c r="BF478" s="143"/>
      <c r="BG478" s="143"/>
      <c r="BJ478" s="143"/>
      <c r="BT478" s="143"/>
      <c r="CD478" s="143"/>
      <c r="CN478" s="143"/>
      <c r="CX478" s="143"/>
      <c r="DH478" s="143"/>
      <c r="DR478" s="143"/>
      <c r="EB478" s="143"/>
      <c r="EL478" s="143"/>
      <c r="EV478" s="143"/>
      <c r="FF478" s="143"/>
      <c r="FP478" s="143"/>
      <c r="FZ478" s="143"/>
      <c r="GJ478" s="143"/>
      <c r="GT478" s="143"/>
      <c r="HD478" s="143"/>
      <c r="HN478" s="143"/>
      <c r="HX478" s="143"/>
      <c r="IH478" s="143"/>
      <c r="IR478" s="143"/>
    </row>
    <row xmlns:x14ac="http://schemas.microsoft.com/office/spreadsheetml/2009/9/ac" r="479" s="3" customFormat="true" x14ac:dyDescent="0.25">
      <c r="A479" s="444"/>
      <c r="B479" s="143"/>
      <c r="L479" s="143"/>
      <c r="V479" s="143"/>
      <c r="AF479" s="143"/>
      <c r="AP479" s="143"/>
      <c r="AZ479" s="143"/>
      <c r="BA479" s="143"/>
      <c r="BB479" s="143"/>
      <c r="BC479" s="143"/>
      <c r="BD479" s="143"/>
      <c r="BE479" s="143"/>
      <c r="BF479" s="143"/>
      <c r="BG479" s="143"/>
      <c r="BJ479" s="143"/>
      <c r="BT479" s="143"/>
      <c r="CD479" s="143"/>
      <c r="CN479" s="143"/>
      <c r="CX479" s="143"/>
      <c r="DH479" s="143"/>
      <c r="DR479" s="143"/>
      <c r="EB479" s="143"/>
      <c r="EL479" s="143"/>
      <c r="EV479" s="143"/>
      <c r="FF479" s="143"/>
      <c r="FP479" s="143"/>
      <c r="FZ479" s="143"/>
      <c r="GJ479" s="143"/>
      <c r="GT479" s="143"/>
      <c r="HD479" s="143"/>
      <c r="HN479" s="143"/>
      <c r="HX479" s="143"/>
      <c r="IH479" s="143"/>
      <c r="IR479" s="143"/>
    </row>
    <row xmlns:x14ac="http://schemas.microsoft.com/office/spreadsheetml/2009/9/ac" r="480" s="3" customFormat="true" x14ac:dyDescent="0.25">
      <c r="A480" s="444"/>
      <c r="B480" s="143"/>
      <c r="L480" s="143"/>
      <c r="V480" s="143"/>
      <c r="AF480" s="143"/>
      <c r="AP480" s="143"/>
      <c r="AZ480" s="143"/>
      <c r="BA480" s="143"/>
      <c r="BB480" s="143"/>
      <c r="BC480" s="143"/>
      <c r="BD480" s="143"/>
      <c r="BE480" s="143"/>
      <c r="BF480" s="143"/>
      <c r="BG480" s="143"/>
      <c r="BJ480" s="143"/>
      <c r="BT480" s="143"/>
      <c r="CD480" s="143"/>
      <c r="CN480" s="143"/>
      <c r="CX480" s="143"/>
      <c r="DH480" s="143"/>
      <c r="DR480" s="143"/>
      <c r="EB480" s="143"/>
      <c r="EL480" s="143"/>
      <c r="EV480" s="143"/>
      <c r="FF480" s="143"/>
      <c r="FP480" s="143"/>
      <c r="FZ480" s="143"/>
      <c r="GJ480" s="143"/>
      <c r="GT480" s="143"/>
      <c r="HD480" s="143"/>
      <c r="HN480" s="143"/>
      <c r="HX480" s="143"/>
      <c r="IH480" s="143"/>
      <c r="IR480" s="143"/>
    </row>
    <row xmlns:x14ac="http://schemas.microsoft.com/office/spreadsheetml/2009/9/ac" r="481" s="3" customFormat="true" x14ac:dyDescent="0.25">
      <c r="A481" s="444"/>
      <c r="B481" s="143"/>
      <c r="L481" s="143"/>
      <c r="V481" s="143"/>
      <c r="AF481" s="143"/>
      <c r="AP481" s="143"/>
      <c r="AZ481" s="143"/>
      <c r="BA481" s="143"/>
      <c r="BB481" s="143"/>
      <c r="BC481" s="143"/>
      <c r="BD481" s="143"/>
      <c r="BE481" s="143"/>
      <c r="BF481" s="143"/>
      <c r="BG481" s="143"/>
      <c r="BJ481" s="143"/>
      <c r="BT481" s="143"/>
      <c r="CD481" s="143"/>
      <c r="CN481" s="143"/>
      <c r="CX481" s="143"/>
      <c r="DH481" s="143"/>
      <c r="DR481" s="143"/>
      <c r="EB481" s="143"/>
      <c r="EL481" s="143"/>
      <c r="EV481" s="143"/>
      <c r="FF481" s="143"/>
      <c r="FP481" s="143"/>
      <c r="FZ481" s="143"/>
      <c r="GJ481" s="143"/>
      <c r="GT481" s="143"/>
      <c r="HD481" s="143"/>
      <c r="HN481" s="143"/>
      <c r="HX481" s="143"/>
      <c r="IH481" s="143"/>
      <c r="IR481" s="143"/>
    </row>
    <row xmlns:x14ac="http://schemas.microsoft.com/office/spreadsheetml/2009/9/ac" r="482" s="3" customFormat="true" x14ac:dyDescent="0.25">
      <c r="A482" s="444"/>
      <c r="B482" s="143"/>
      <c r="L482" s="143"/>
      <c r="V482" s="143"/>
      <c r="AF482" s="143"/>
      <c r="AP482" s="143"/>
      <c r="AZ482" s="143"/>
      <c r="BA482" s="143"/>
      <c r="BB482" s="143"/>
      <c r="BC482" s="143"/>
      <c r="BD482" s="143"/>
      <c r="BE482" s="143"/>
      <c r="BF482" s="143"/>
      <c r="BG482" s="143"/>
      <c r="BJ482" s="143"/>
      <c r="BT482" s="143"/>
      <c r="CD482" s="143"/>
      <c r="CN482" s="143"/>
      <c r="CX482" s="143"/>
      <c r="DH482" s="143"/>
      <c r="DR482" s="143"/>
      <c r="EB482" s="143"/>
      <c r="EL482" s="143"/>
      <c r="EV482" s="143"/>
      <c r="FF482" s="143"/>
      <c r="FP482" s="143"/>
      <c r="FZ482" s="143"/>
      <c r="GJ482" s="143"/>
      <c r="GT482" s="143"/>
      <c r="HD482" s="143"/>
      <c r="HN482" s="143"/>
      <c r="HX482" s="143"/>
      <c r="IH482" s="143"/>
      <c r="IR482" s="143"/>
    </row>
    <row xmlns:x14ac="http://schemas.microsoft.com/office/spreadsheetml/2009/9/ac" r="483" s="3" customFormat="true" x14ac:dyDescent="0.25">
      <c r="A483" s="444"/>
      <c r="B483" s="143"/>
      <c r="L483" s="143"/>
      <c r="V483" s="143"/>
      <c r="AF483" s="143"/>
      <c r="AP483" s="143"/>
      <c r="AZ483" s="143"/>
      <c r="BA483" s="143"/>
      <c r="BB483" s="143"/>
      <c r="BC483" s="143"/>
      <c r="BD483" s="143"/>
      <c r="BE483" s="143"/>
      <c r="BF483" s="143"/>
      <c r="BG483" s="143"/>
      <c r="BJ483" s="143"/>
      <c r="BT483" s="143"/>
      <c r="CD483" s="143"/>
      <c r="CN483" s="143"/>
      <c r="CX483" s="143"/>
      <c r="DH483" s="143"/>
      <c r="DR483" s="143"/>
      <c r="EB483" s="143"/>
      <c r="EL483" s="143"/>
      <c r="EV483" s="143"/>
      <c r="FF483" s="143"/>
      <c r="FP483" s="143"/>
      <c r="FZ483" s="143"/>
      <c r="GJ483" s="143"/>
      <c r="GT483" s="143"/>
      <c r="HD483" s="143"/>
      <c r="HN483" s="143"/>
      <c r="HX483" s="143"/>
      <c r="IH483" s="143"/>
      <c r="IR483" s="143"/>
    </row>
    <row xmlns:x14ac="http://schemas.microsoft.com/office/spreadsheetml/2009/9/ac" r="484" s="3" customFormat="true" x14ac:dyDescent="0.25">
      <c r="A484" s="444"/>
      <c r="B484" s="143"/>
      <c r="L484" s="143"/>
      <c r="V484" s="143"/>
      <c r="AF484" s="143"/>
      <c r="AP484" s="143"/>
      <c r="AZ484" s="143"/>
      <c r="BA484" s="143"/>
      <c r="BB484" s="143"/>
      <c r="BC484" s="143"/>
      <c r="BD484" s="143"/>
      <c r="BE484" s="143"/>
      <c r="BF484" s="143"/>
      <c r="BG484" s="143"/>
      <c r="BJ484" s="143"/>
      <c r="BT484" s="143"/>
      <c r="CD484" s="143"/>
      <c r="CN484" s="143"/>
      <c r="CX484" s="143"/>
      <c r="DH484" s="143"/>
      <c r="DR484" s="143"/>
      <c r="EB484" s="143"/>
      <c r="EL484" s="143"/>
      <c r="EV484" s="143"/>
      <c r="FF484" s="143"/>
      <c r="FP484" s="143"/>
      <c r="FZ484" s="143"/>
      <c r="GJ484" s="143"/>
      <c r="GT484" s="143"/>
      <c r="HD484" s="143"/>
      <c r="HN484" s="143"/>
      <c r="HX484" s="143"/>
      <c r="IH484" s="143"/>
      <c r="IR484" s="143"/>
    </row>
    <row xmlns:x14ac="http://schemas.microsoft.com/office/spreadsheetml/2009/9/ac" r="485" s="3" customFormat="true" x14ac:dyDescent="0.25">
      <c r="A485" s="444"/>
      <c r="B485" s="143"/>
      <c r="L485" s="143"/>
      <c r="V485" s="143"/>
      <c r="AF485" s="143"/>
      <c r="AP485" s="143"/>
      <c r="AZ485" s="143"/>
      <c r="BA485" s="143"/>
      <c r="BB485" s="143"/>
      <c r="BC485" s="143"/>
      <c r="BD485" s="143"/>
      <c r="BE485" s="143"/>
      <c r="BF485" s="143"/>
      <c r="BG485" s="143"/>
      <c r="BJ485" s="143"/>
      <c r="BT485" s="143"/>
      <c r="CD485" s="143"/>
      <c r="CN485" s="143"/>
      <c r="CX485" s="143"/>
      <c r="DH485" s="143"/>
      <c r="DR485" s="143"/>
      <c r="EB485" s="143"/>
      <c r="EL485" s="143"/>
      <c r="EV485" s="143"/>
      <c r="FF485" s="143"/>
      <c r="FP485" s="143"/>
      <c r="FZ485" s="143"/>
      <c r="GJ485" s="143"/>
      <c r="GT485" s="143"/>
      <c r="HD485" s="143"/>
      <c r="HN485" s="143"/>
      <c r="HX485" s="143"/>
      <c r="IH485" s="143"/>
      <c r="IR485" s="143"/>
    </row>
    <row xmlns:x14ac="http://schemas.microsoft.com/office/spreadsheetml/2009/9/ac" r="486" s="3" customFormat="true" x14ac:dyDescent="0.25">
      <c r="A486" s="444"/>
      <c r="B486" s="143"/>
      <c r="L486" s="143"/>
      <c r="V486" s="143"/>
      <c r="AF486" s="143"/>
      <c r="AP486" s="143"/>
      <c r="AZ486" s="143"/>
      <c r="BA486" s="143"/>
      <c r="BB486" s="143"/>
      <c r="BC486" s="143"/>
      <c r="BD486" s="143"/>
      <c r="BE486" s="143"/>
      <c r="BF486" s="143"/>
      <c r="BG486" s="143"/>
      <c r="BJ486" s="143"/>
      <c r="BT486" s="143"/>
      <c r="CD486" s="143"/>
      <c r="CN486" s="143"/>
      <c r="CX486" s="143"/>
      <c r="DH486" s="143"/>
      <c r="DR486" s="143"/>
      <c r="EB486" s="143"/>
      <c r="EL486" s="143"/>
      <c r="EV486" s="143"/>
      <c r="FF486" s="143"/>
      <c r="FP486" s="143"/>
      <c r="FZ486" s="143"/>
      <c r="GJ486" s="143"/>
      <c r="GT486" s="143"/>
      <c r="HD486" s="143"/>
      <c r="HN486" s="143"/>
      <c r="HX486" s="143"/>
      <c r="IH486" s="143"/>
      <c r="IR486" s="143"/>
    </row>
    <row xmlns:x14ac="http://schemas.microsoft.com/office/spreadsheetml/2009/9/ac" r="487" s="3" customFormat="true" x14ac:dyDescent="0.25">
      <c r="A487" s="444"/>
      <c r="B487" s="143"/>
      <c r="L487" s="143"/>
      <c r="V487" s="143"/>
      <c r="AF487" s="143"/>
      <c r="AP487" s="143"/>
      <c r="AZ487" s="143"/>
      <c r="BA487" s="143"/>
      <c r="BB487" s="143"/>
      <c r="BC487" s="143"/>
      <c r="BD487" s="143"/>
      <c r="BE487" s="143"/>
      <c r="BF487" s="143"/>
      <c r="BG487" s="143"/>
      <c r="BJ487" s="143"/>
      <c r="BT487" s="143"/>
      <c r="CD487" s="143"/>
      <c r="CN487" s="143"/>
      <c r="CX487" s="143"/>
      <c r="DH487" s="143"/>
      <c r="DR487" s="143"/>
      <c r="EB487" s="143"/>
      <c r="EL487" s="143"/>
      <c r="EV487" s="143"/>
      <c r="FF487" s="143"/>
      <c r="FP487" s="143"/>
      <c r="FZ487" s="143"/>
      <c r="GJ487" s="143"/>
      <c r="GT487" s="143"/>
      <c r="HD487" s="143"/>
      <c r="HN487" s="143"/>
      <c r="HX487" s="143"/>
      <c r="IH487" s="143"/>
      <c r="IR487" s="143"/>
    </row>
    <row xmlns:x14ac="http://schemas.microsoft.com/office/spreadsheetml/2009/9/ac" r="488" s="3" customFormat="true" x14ac:dyDescent="0.25">
      <c r="A488" s="444"/>
      <c r="B488" s="143"/>
      <c r="L488" s="143"/>
      <c r="V488" s="143"/>
      <c r="AF488" s="143"/>
      <c r="AP488" s="143"/>
      <c r="AZ488" s="143"/>
      <c r="BA488" s="143"/>
      <c r="BB488" s="143"/>
      <c r="BC488" s="143"/>
      <c r="BD488" s="143"/>
      <c r="BE488" s="143"/>
      <c r="BF488" s="143"/>
      <c r="BG488" s="143"/>
      <c r="BJ488" s="143"/>
      <c r="BT488" s="143"/>
      <c r="CD488" s="143"/>
      <c r="CN488" s="143"/>
      <c r="CX488" s="143"/>
      <c r="DH488" s="143"/>
      <c r="DR488" s="143"/>
      <c r="EB488" s="143"/>
      <c r="EL488" s="143"/>
      <c r="EV488" s="143"/>
      <c r="FF488" s="143"/>
      <c r="FP488" s="143"/>
      <c r="FZ488" s="143"/>
      <c r="GJ488" s="143"/>
      <c r="GT488" s="143"/>
      <c r="HD488" s="143"/>
      <c r="HN488" s="143"/>
      <c r="HX488" s="143"/>
      <c r="IH488" s="143"/>
      <c r="IR488" s="143"/>
    </row>
    <row xmlns:x14ac="http://schemas.microsoft.com/office/spreadsheetml/2009/9/ac" r="489" s="3" customFormat="true" x14ac:dyDescent="0.25">
      <c r="A489" s="444"/>
      <c r="B489" s="143"/>
      <c r="L489" s="143"/>
      <c r="V489" s="143"/>
      <c r="AF489" s="143"/>
      <c r="AP489" s="143"/>
      <c r="AZ489" s="143"/>
      <c r="BA489" s="143"/>
      <c r="BB489" s="143"/>
      <c r="BC489" s="143"/>
      <c r="BD489" s="143"/>
      <c r="BE489" s="143"/>
      <c r="BF489" s="143"/>
      <c r="BG489" s="143"/>
      <c r="BJ489" s="143"/>
      <c r="BT489" s="143"/>
      <c r="CD489" s="143"/>
      <c r="CN489" s="143"/>
      <c r="CX489" s="143"/>
      <c r="DH489" s="143"/>
      <c r="DR489" s="143"/>
      <c r="EB489" s="143"/>
      <c r="EL489" s="143"/>
      <c r="EV489" s="143"/>
      <c r="FF489" s="143"/>
      <c r="FP489" s="143"/>
      <c r="FZ489" s="143"/>
      <c r="GJ489" s="143"/>
      <c r="GT489" s="143"/>
      <c r="HD489" s="143"/>
      <c r="HN489" s="143"/>
      <c r="HX489" s="143"/>
      <c r="IH489" s="143"/>
      <c r="IR489" s="143"/>
    </row>
    <row xmlns:x14ac="http://schemas.microsoft.com/office/spreadsheetml/2009/9/ac" r="490" s="3" customFormat="true" x14ac:dyDescent="0.25">
      <c r="A490" s="444"/>
      <c r="B490" s="143"/>
      <c r="L490" s="143"/>
      <c r="V490" s="143"/>
      <c r="AF490" s="143"/>
      <c r="AP490" s="143"/>
      <c r="AZ490" s="143"/>
      <c r="BA490" s="143"/>
      <c r="BB490" s="143"/>
      <c r="BC490" s="143"/>
      <c r="BD490" s="143"/>
      <c r="BE490" s="143"/>
      <c r="BF490" s="143"/>
      <c r="BG490" s="143"/>
      <c r="BJ490" s="143"/>
      <c r="BT490" s="143"/>
      <c r="CD490" s="143"/>
      <c r="CN490" s="143"/>
      <c r="CX490" s="143"/>
      <c r="DH490" s="143"/>
      <c r="DR490" s="143"/>
      <c r="EB490" s="143"/>
      <c r="EL490" s="143"/>
      <c r="EV490" s="143"/>
      <c r="FF490" s="143"/>
      <c r="FP490" s="143"/>
      <c r="FZ490" s="143"/>
      <c r="GJ490" s="143"/>
      <c r="GT490" s="143"/>
      <c r="HD490" s="143"/>
      <c r="HN490" s="143"/>
      <c r="HX490" s="143"/>
      <c r="IH490" s="143"/>
      <c r="IR490" s="143"/>
    </row>
    <row xmlns:x14ac="http://schemas.microsoft.com/office/spreadsheetml/2009/9/ac" r="491" s="3" customFormat="true" x14ac:dyDescent="0.25">
      <c r="A491" s="444"/>
      <c r="B491" s="143"/>
      <c r="L491" s="143"/>
      <c r="V491" s="143"/>
      <c r="AF491" s="143"/>
      <c r="AP491" s="143"/>
      <c r="AZ491" s="143"/>
      <c r="BA491" s="143"/>
      <c r="BB491" s="143"/>
      <c r="BC491" s="143"/>
      <c r="BD491" s="143"/>
      <c r="BE491" s="143"/>
      <c r="BF491" s="143"/>
      <c r="BG491" s="143"/>
      <c r="BJ491" s="143"/>
      <c r="BT491" s="143"/>
      <c r="CD491" s="143"/>
      <c r="CN491" s="143"/>
      <c r="CX491" s="143"/>
      <c r="DH491" s="143"/>
      <c r="DR491" s="143"/>
      <c r="EB491" s="143"/>
      <c r="EL491" s="143"/>
      <c r="EV491" s="143"/>
      <c r="FF491" s="143"/>
      <c r="FP491" s="143"/>
      <c r="FZ491" s="143"/>
      <c r="GJ491" s="143"/>
      <c r="GT491" s="143"/>
      <c r="HD491" s="143"/>
      <c r="HN491" s="143"/>
      <c r="HX491" s="143"/>
      <c r="IH491" s="143"/>
      <c r="IR491" s="143"/>
    </row>
    <row xmlns:x14ac="http://schemas.microsoft.com/office/spreadsheetml/2009/9/ac" r="492" s="3" customFormat="true" x14ac:dyDescent="0.25">
      <c r="A492" s="444"/>
      <c r="B492" s="143"/>
      <c r="L492" s="143"/>
      <c r="V492" s="143"/>
      <c r="AF492" s="143"/>
      <c r="AP492" s="143"/>
      <c r="AZ492" s="143"/>
      <c r="BA492" s="143"/>
      <c r="BB492" s="143"/>
      <c r="BC492" s="143"/>
      <c r="BD492" s="143"/>
      <c r="BE492" s="143"/>
      <c r="BF492" s="143"/>
      <c r="BG492" s="143"/>
      <c r="BJ492" s="143"/>
      <c r="BT492" s="143"/>
      <c r="CD492" s="143"/>
      <c r="CN492" s="143"/>
      <c r="CX492" s="143"/>
      <c r="DH492" s="143"/>
      <c r="DR492" s="143"/>
      <c r="EB492" s="143"/>
      <c r="EL492" s="143"/>
      <c r="EV492" s="143"/>
      <c r="FF492" s="143"/>
      <c r="FP492" s="143"/>
      <c r="FZ492" s="143"/>
      <c r="GJ492" s="143"/>
      <c r="GT492" s="143"/>
      <c r="HD492" s="143"/>
      <c r="HN492" s="143"/>
      <c r="HX492" s="143"/>
      <c r="IH492" s="143"/>
      <c r="IR492" s="143"/>
    </row>
    <row xmlns:x14ac="http://schemas.microsoft.com/office/spreadsheetml/2009/9/ac" r="493" s="3" customFormat="true" x14ac:dyDescent="0.25">
      <c r="A493" s="444"/>
      <c r="B493" s="143"/>
      <c r="L493" s="143"/>
      <c r="V493" s="143"/>
      <c r="AF493" s="143"/>
      <c r="AP493" s="143"/>
      <c r="AZ493" s="143"/>
      <c r="BA493" s="143"/>
      <c r="BB493" s="143"/>
      <c r="BC493" s="143"/>
      <c r="BD493" s="143"/>
      <c r="BE493" s="143"/>
      <c r="BF493" s="143"/>
      <c r="BG493" s="143"/>
      <c r="BJ493" s="143"/>
      <c r="BT493" s="143"/>
      <c r="CD493" s="143"/>
      <c r="CN493" s="143"/>
      <c r="CX493" s="143"/>
      <c r="DH493" s="143"/>
      <c r="DR493" s="143"/>
      <c r="EB493" s="143"/>
      <c r="EL493" s="143"/>
      <c r="EV493" s="143"/>
      <c r="FF493" s="143"/>
      <c r="FP493" s="143"/>
      <c r="FZ493" s="143"/>
      <c r="GJ493" s="143"/>
      <c r="GT493" s="143"/>
      <c r="HD493" s="143"/>
      <c r="HN493" s="143"/>
      <c r="HX493" s="143"/>
      <c r="IH493" s="143"/>
      <c r="IR493" s="143"/>
    </row>
    <row xmlns:x14ac="http://schemas.microsoft.com/office/spreadsheetml/2009/9/ac" r="494" s="3" customFormat="true" x14ac:dyDescent="0.25">
      <c r="A494" s="444"/>
      <c r="B494" s="143"/>
      <c r="L494" s="143"/>
      <c r="V494" s="143"/>
      <c r="AF494" s="143"/>
      <c r="AP494" s="143"/>
      <c r="AZ494" s="143"/>
      <c r="BA494" s="143"/>
      <c r="BB494" s="143"/>
      <c r="BC494" s="143"/>
      <c r="BD494" s="143"/>
      <c r="BE494" s="143"/>
      <c r="BF494" s="143"/>
      <c r="BG494" s="143"/>
      <c r="BJ494" s="143"/>
      <c r="BT494" s="143"/>
      <c r="CD494" s="143"/>
      <c r="CN494" s="143"/>
      <c r="CX494" s="143"/>
      <c r="DH494" s="143"/>
      <c r="DR494" s="143"/>
      <c r="EB494" s="143"/>
      <c r="EL494" s="143"/>
      <c r="EV494" s="143"/>
      <c r="FF494" s="143"/>
      <c r="FP494" s="143"/>
      <c r="FZ494" s="143"/>
      <c r="GJ494" s="143"/>
      <c r="GT494" s="143"/>
      <c r="HD494" s="143"/>
      <c r="HN494" s="143"/>
      <c r="HX494" s="143"/>
      <c r="IH494" s="143"/>
      <c r="IR494" s="143"/>
    </row>
    <row xmlns:x14ac="http://schemas.microsoft.com/office/spreadsheetml/2009/9/ac" r="495" s="3" customFormat="true" x14ac:dyDescent="0.25">
      <c r="A495" s="444"/>
      <c r="B495" s="143"/>
      <c r="L495" s="143"/>
      <c r="V495" s="143"/>
      <c r="AF495" s="143"/>
      <c r="AP495" s="143"/>
      <c r="AZ495" s="143"/>
      <c r="BA495" s="143"/>
      <c r="BB495" s="143"/>
      <c r="BC495" s="143"/>
      <c r="BD495" s="143"/>
      <c r="BE495" s="143"/>
      <c r="BF495" s="143"/>
      <c r="BG495" s="143"/>
      <c r="BJ495" s="143"/>
      <c r="BT495" s="143"/>
      <c r="CD495" s="143"/>
      <c r="CN495" s="143"/>
      <c r="CX495" s="143"/>
      <c r="DH495" s="143"/>
      <c r="DR495" s="143"/>
      <c r="EB495" s="143"/>
      <c r="EL495" s="143"/>
      <c r="EV495" s="143"/>
      <c r="FF495" s="143"/>
      <c r="FP495" s="143"/>
      <c r="FZ495" s="143"/>
      <c r="GJ495" s="143"/>
      <c r="GT495" s="143"/>
      <c r="HD495" s="143"/>
      <c r="HN495" s="143"/>
      <c r="HX495" s="143"/>
      <c r="IH495" s="143"/>
      <c r="IR495" s="143"/>
    </row>
    <row xmlns:x14ac="http://schemas.microsoft.com/office/spreadsheetml/2009/9/ac" r="496" s="3" customFormat="true" x14ac:dyDescent="0.25">
      <c r="A496" s="444"/>
      <c r="B496" s="143"/>
      <c r="L496" s="143"/>
      <c r="V496" s="143"/>
      <c r="AF496" s="143"/>
      <c r="AP496" s="143"/>
      <c r="AZ496" s="143"/>
      <c r="BA496" s="143"/>
      <c r="BB496" s="143"/>
      <c r="BC496" s="143"/>
      <c r="BD496" s="143"/>
      <c r="BE496" s="143"/>
      <c r="BF496" s="143"/>
      <c r="BG496" s="143"/>
      <c r="BJ496" s="143"/>
      <c r="BT496" s="143"/>
      <c r="CD496" s="143"/>
      <c r="CN496" s="143"/>
      <c r="CX496" s="143"/>
      <c r="DH496" s="143"/>
      <c r="DR496" s="143"/>
      <c r="EB496" s="143"/>
      <c r="EL496" s="143"/>
      <c r="EV496" s="143"/>
      <c r="FF496" s="143"/>
      <c r="FP496" s="143"/>
      <c r="FZ496" s="143"/>
      <c r="GJ496" s="143"/>
      <c r="GT496" s="143"/>
      <c r="HD496" s="143"/>
      <c r="HN496" s="143"/>
      <c r="HX496" s="143"/>
      <c r="IH496" s="143"/>
      <c r="IR496" s="143"/>
    </row>
    <row xmlns:x14ac="http://schemas.microsoft.com/office/spreadsheetml/2009/9/ac" r="497" s="3" customFormat="true" x14ac:dyDescent="0.25">
      <c r="A497" s="444"/>
      <c r="B497" s="143"/>
      <c r="L497" s="143"/>
      <c r="V497" s="143"/>
      <c r="AF497" s="143"/>
      <c r="AP497" s="143"/>
      <c r="AZ497" s="143"/>
      <c r="BA497" s="143"/>
      <c r="BB497" s="143"/>
      <c r="BC497" s="143"/>
      <c r="BD497" s="143"/>
      <c r="BE497" s="143"/>
      <c r="BF497" s="143"/>
      <c r="BG497" s="143"/>
      <c r="BJ497" s="143"/>
      <c r="BT497" s="143"/>
      <c r="CD497" s="143"/>
      <c r="CN497" s="143"/>
      <c r="CX497" s="143"/>
      <c r="DH497" s="143"/>
      <c r="DR497" s="143"/>
      <c r="EB497" s="143"/>
      <c r="EL497" s="143"/>
      <c r="EV497" s="143"/>
      <c r="FF497" s="143"/>
      <c r="FP497" s="143"/>
      <c r="FZ497" s="143"/>
      <c r="GJ497" s="143"/>
      <c r="GT497" s="143"/>
      <c r="HD497" s="143"/>
      <c r="HN497" s="143"/>
      <c r="HX497" s="143"/>
      <c r="IH497" s="143"/>
      <c r="IR497" s="143"/>
    </row>
    <row xmlns:x14ac="http://schemas.microsoft.com/office/spreadsheetml/2009/9/ac" r="498" s="3" customFormat="true" x14ac:dyDescent="0.25">
      <c r="A498" s="444"/>
      <c r="B498" s="143"/>
      <c r="L498" s="143"/>
      <c r="V498" s="143"/>
      <c r="AF498" s="143"/>
      <c r="AP498" s="143"/>
      <c r="AZ498" s="143"/>
      <c r="BA498" s="143"/>
      <c r="BB498" s="143"/>
      <c r="BC498" s="143"/>
      <c r="BD498" s="143"/>
      <c r="BE498" s="143"/>
      <c r="BF498" s="143"/>
      <c r="BG498" s="143"/>
      <c r="BJ498" s="143"/>
      <c r="BT498" s="143"/>
      <c r="CD498" s="143"/>
      <c r="CN498" s="143"/>
      <c r="CX498" s="143"/>
      <c r="DH498" s="143"/>
      <c r="DR498" s="143"/>
      <c r="EB498" s="143"/>
      <c r="EL498" s="143"/>
      <c r="EV498" s="143"/>
      <c r="FF498" s="143"/>
      <c r="FP498" s="143"/>
      <c r="FZ498" s="143"/>
      <c r="GJ498" s="143"/>
      <c r="GT498" s="143"/>
      <c r="HD498" s="143"/>
      <c r="HN498" s="143"/>
      <c r="HX498" s="143"/>
      <c r="IH498" s="143"/>
      <c r="IR498" s="143"/>
    </row>
    <row xmlns:x14ac="http://schemas.microsoft.com/office/spreadsheetml/2009/9/ac" r="499" s="3" customFormat="true" x14ac:dyDescent="0.25">
      <c r="A499" s="444"/>
      <c r="B499" s="143"/>
      <c r="L499" s="143"/>
      <c r="V499" s="143"/>
      <c r="AF499" s="143"/>
      <c r="AP499" s="143"/>
      <c r="AZ499" s="143"/>
      <c r="BA499" s="143"/>
      <c r="BB499" s="143"/>
      <c r="BC499" s="143"/>
      <c r="BD499" s="143"/>
      <c r="BE499" s="143"/>
      <c r="BF499" s="143"/>
      <c r="BG499" s="143"/>
      <c r="BJ499" s="143"/>
      <c r="BT499" s="143"/>
      <c r="CD499" s="143"/>
      <c r="CN499" s="143"/>
      <c r="CX499" s="143"/>
      <c r="DH499" s="143"/>
      <c r="DR499" s="143"/>
      <c r="EB499" s="143"/>
      <c r="EL499" s="143"/>
      <c r="EV499" s="143"/>
      <c r="FF499" s="143"/>
      <c r="FP499" s="143"/>
      <c r="FZ499" s="143"/>
      <c r="GJ499" s="143"/>
      <c r="GT499" s="143"/>
      <c r="HD499" s="143"/>
      <c r="HN499" s="143"/>
      <c r="HX499" s="143"/>
      <c r="IH499" s="143"/>
      <c r="IR499" s="143"/>
    </row>
    <row xmlns:x14ac="http://schemas.microsoft.com/office/spreadsheetml/2009/9/ac" r="500" s="3" customFormat="true" x14ac:dyDescent="0.25">
      <c r="A500" s="444"/>
      <c r="B500" s="143"/>
      <c r="L500" s="143"/>
      <c r="V500" s="143"/>
      <c r="AF500" s="143"/>
      <c r="AP500" s="143"/>
      <c r="AZ500" s="143"/>
      <c r="BA500" s="143"/>
      <c r="BB500" s="143"/>
      <c r="BC500" s="143"/>
      <c r="BD500" s="143"/>
      <c r="BE500" s="143"/>
      <c r="BF500" s="143"/>
      <c r="BG500" s="143"/>
      <c r="BJ500" s="143"/>
      <c r="BT500" s="143"/>
      <c r="CD500" s="143"/>
      <c r="CN500" s="143"/>
      <c r="CX500" s="143"/>
      <c r="DH500" s="143"/>
      <c r="DR500" s="143"/>
      <c r="EB500" s="143"/>
      <c r="EL500" s="143"/>
      <c r="EV500" s="143"/>
      <c r="FF500" s="143"/>
      <c r="FP500" s="143"/>
      <c r="FZ500" s="143"/>
      <c r="GJ500" s="143"/>
      <c r="GT500" s="143"/>
      <c r="HD500" s="143"/>
      <c r="HN500" s="143"/>
      <c r="HX500" s="143"/>
      <c r="IH500" s="143"/>
      <c r="IR500" s="143"/>
    </row>
    <row xmlns:x14ac="http://schemas.microsoft.com/office/spreadsheetml/2009/9/ac" r="501" s="3" customFormat="true" x14ac:dyDescent="0.25">
      <c r="A501" s="444"/>
      <c r="B501" s="143"/>
      <c r="L501" s="143"/>
      <c r="V501" s="143"/>
      <c r="AF501" s="143"/>
      <c r="AP501" s="143"/>
      <c r="AZ501" s="143"/>
      <c r="BA501" s="143"/>
      <c r="BB501" s="143"/>
      <c r="BC501" s="143"/>
      <c r="BD501" s="143"/>
      <c r="BE501" s="143"/>
      <c r="BF501" s="143"/>
      <c r="BG501" s="143"/>
      <c r="BJ501" s="143"/>
      <c r="BT501" s="143"/>
      <c r="CD501" s="143"/>
      <c r="CN501" s="143"/>
      <c r="CX501" s="143"/>
      <c r="DH501" s="143"/>
      <c r="DR501" s="143"/>
      <c r="EB501" s="143"/>
      <c r="EL501" s="143"/>
      <c r="EV501" s="143"/>
      <c r="FF501" s="143"/>
      <c r="FP501" s="143"/>
      <c r="FZ501" s="143"/>
      <c r="GJ501" s="143"/>
      <c r="GT501" s="143"/>
      <c r="HD501" s="143"/>
      <c r="HN501" s="143"/>
      <c r="HX501" s="143"/>
      <c r="IH501" s="143"/>
      <c r="IR501" s="143"/>
    </row>
    <row xmlns:x14ac="http://schemas.microsoft.com/office/spreadsheetml/2009/9/ac" r="502" s="3" customFormat="true" x14ac:dyDescent="0.25">
      <c r="A502" s="444"/>
      <c r="B502" s="143"/>
      <c r="L502" s="143"/>
      <c r="V502" s="143"/>
      <c r="AF502" s="143"/>
      <c r="AP502" s="143"/>
      <c r="AZ502" s="143"/>
      <c r="BA502" s="143"/>
      <c r="BB502" s="143"/>
      <c r="BC502" s="143"/>
      <c r="BD502" s="143"/>
      <c r="BE502" s="143"/>
      <c r="BF502" s="143"/>
      <c r="BG502" s="143"/>
      <c r="BJ502" s="143"/>
      <c r="BT502" s="143"/>
      <c r="CD502" s="143"/>
      <c r="CN502" s="143"/>
      <c r="CX502" s="143"/>
      <c r="DH502" s="143"/>
      <c r="DR502" s="143"/>
      <c r="EB502" s="143"/>
      <c r="EL502" s="143"/>
      <c r="EV502" s="143"/>
      <c r="FF502" s="143"/>
      <c r="FP502" s="143"/>
      <c r="FZ502" s="143"/>
      <c r="GJ502" s="143"/>
      <c r="GT502" s="143"/>
      <c r="HD502" s="143"/>
      <c r="HN502" s="143"/>
      <c r="HX502" s="143"/>
      <c r="IH502" s="143"/>
      <c r="IR502" s="143"/>
    </row>
    <row xmlns:x14ac="http://schemas.microsoft.com/office/spreadsheetml/2009/9/ac" r="503" s="3" customFormat="true" x14ac:dyDescent="0.25">
      <c r="A503" s="444"/>
      <c r="B503" s="143"/>
      <c r="L503" s="143"/>
      <c r="V503" s="143"/>
      <c r="AF503" s="143"/>
      <c r="AP503" s="143"/>
      <c r="AZ503" s="143"/>
      <c r="BA503" s="143"/>
      <c r="BB503" s="143"/>
      <c r="BC503" s="143"/>
      <c r="BD503" s="143"/>
      <c r="BE503" s="143"/>
      <c r="BF503" s="143"/>
      <c r="BG503" s="143"/>
      <c r="BJ503" s="143"/>
      <c r="BT503" s="143"/>
      <c r="CD503" s="143"/>
      <c r="CN503" s="143"/>
      <c r="CX503" s="143"/>
      <c r="DH503" s="143"/>
      <c r="DR503" s="143"/>
      <c r="EB503" s="143"/>
      <c r="EL503" s="143"/>
      <c r="EV503" s="143"/>
      <c r="FF503" s="143"/>
      <c r="FP503" s="143"/>
      <c r="FZ503" s="143"/>
      <c r="GJ503" s="143"/>
      <c r="GT503" s="143"/>
      <c r="HD503" s="143"/>
      <c r="HN503" s="143"/>
      <c r="HX503" s="143"/>
      <c r="IH503" s="143"/>
      <c r="IR503" s="143"/>
    </row>
    <row xmlns:x14ac="http://schemas.microsoft.com/office/spreadsheetml/2009/9/ac" r="504" s="3" customFormat="true" x14ac:dyDescent="0.25">
      <c r="A504" s="444"/>
      <c r="B504" s="143"/>
      <c r="L504" s="143"/>
      <c r="V504" s="143"/>
      <c r="AF504" s="143"/>
      <c r="AP504" s="143"/>
      <c r="AZ504" s="143"/>
      <c r="BA504" s="143"/>
      <c r="BB504" s="143"/>
      <c r="BC504" s="143"/>
      <c r="BD504" s="143"/>
      <c r="BE504" s="143"/>
      <c r="BF504" s="143"/>
      <c r="BG504" s="143"/>
      <c r="BJ504" s="143"/>
      <c r="BT504" s="143"/>
      <c r="CD504" s="143"/>
      <c r="CN504" s="143"/>
      <c r="CX504" s="143"/>
      <c r="DH504" s="143"/>
      <c r="DR504" s="143"/>
      <c r="EB504" s="143"/>
      <c r="EL504" s="143"/>
      <c r="EV504" s="143"/>
      <c r="FF504" s="143"/>
      <c r="FP504" s="143"/>
      <c r="FZ504" s="143"/>
      <c r="GJ504" s="143"/>
      <c r="GT504" s="143"/>
      <c r="HD504" s="143"/>
      <c r="HN504" s="143"/>
      <c r="HX504" s="143"/>
      <c r="IH504" s="143"/>
      <c r="IR504" s="143"/>
    </row>
    <row xmlns:x14ac="http://schemas.microsoft.com/office/spreadsheetml/2009/9/ac" r="505" s="3" customFormat="true" x14ac:dyDescent="0.25">
      <c r="A505" s="444"/>
      <c r="B505" s="143"/>
      <c r="L505" s="143"/>
      <c r="V505" s="143"/>
      <c r="AF505" s="143"/>
      <c r="AP505" s="143"/>
      <c r="AZ505" s="143"/>
      <c r="BA505" s="143"/>
      <c r="BB505" s="143"/>
      <c r="BC505" s="143"/>
      <c r="BD505" s="143"/>
      <c r="BE505" s="143"/>
      <c r="BF505" s="143"/>
      <c r="BG505" s="143"/>
      <c r="BJ505" s="143"/>
      <c r="BT505" s="143"/>
      <c r="CD505" s="143"/>
      <c r="CN505" s="143"/>
      <c r="CX505" s="143"/>
      <c r="DH505" s="143"/>
      <c r="DR505" s="143"/>
      <c r="EB505" s="143"/>
      <c r="EL505" s="143"/>
      <c r="EV505" s="143"/>
      <c r="FF505" s="143"/>
      <c r="FP505" s="143"/>
      <c r="FZ505" s="143"/>
      <c r="GJ505" s="143"/>
      <c r="GT505" s="143"/>
      <c r="HD505" s="143"/>
      <c r="HN505" s="143"/>
      <c r="HX505" s="143"/>
      <c r="IH505" s="143"/>
      <c r="IR505" s="143"/>
    </row>
    <row xmlns:x14ac="http://schemas.microsoft.com/office/spreadsheetml/2009/9/ac" r="506" s="3" customFormat="true" x14ac:dyDescent="0.25">
      <c r="A506" s="444"/>
      <c r="B506" s="143"/>
      <c r="L506" s="143"/>
      <c r="V506" s="143"/>
      <c r="AF506" s="143"/>
      <c r="AP506" s="143"/>
      <c r="AZ506" s="143"/>
      <c r="BA506" s="143"/>
      <c r="BB506" s="143"/>
      <c r="BC506" s="143"/>
      <c r="BD506" s="143"/>
      <c r="BE506" s="143"/>
      <c r="BF506" s="143"/>
      <c r="BG506" s="143"/>
      <c r="BJ506" s="143"/>
      <c r="BT506" s="143"/>
      <c r="CD506" s="143"/>
      <c r="CN506" s="143"/>
      <c r="CX506" s="143"/>
      <c r="DH506" s="143"/>
      <c r="DR506" s="143"/>
      <c r="EB506" s="143"/>
      <c r="EL506" s="143"/>
      <c r="EV506" s="143"/>
      <c r="FF506" s="143"/>
      <c r="FP506" s="143"/>
      <c r="FZ506" s="143"/>
      <c r="GJ506" s="143"/>
      <c r="GT506" s="143"/>
      <c r="HD506" s="143"/>
      <c r="HN506" s="143"/>
      <c r="HX506" s="143"/>
      <c r="IH506" s="143"/>
      <c r="IR506" s="143"/>
    </row>
    <row xmlns:x14ac="http://schemas.microsoft.com/office/spreadsheetml/2009/9/ac" r="507" s="3" customFormat="true" x14ac:dyDescent="0.25">
      <c r="A507" s="444"/>
      <c r="B507" s="143"/>
      <c r="L507" s="143"/>
      <c r="V507" s="143"/>
      <c r="AF507" s="143"/>
      <c r="AP507" s="143"/>
      <c r="AZ507" s="143"/>
      <c r="BA507" s="143"/>
      <c r="BB507" s="143"/>
      <c r="BC507" s="143"/>
      <c r="BD507" s="143"/>
      <c r="BE507" s="143"/>
      <c r="BF507" s="143"/>
      <c r="BG507" s="143"/>
      <c r="BJ507" s="143"/>
      <c r="BT507" s="143"/>
      <c r="CD507" s="143"/>
      <c r="CN507" s="143"/>
      <c r="CX507" s="143"/>
      <c r="DH507" s="143"/>
      <c r="DR507" s="143"/>
      <c r="EB507" s="143"/>
      <c r="EL507" s="143"/>
      <c r="EV507" s="143"/>
      <c r="FF507" s="143"/>
      <c r="FP507" s="143"/>
      <c r="FZ507" s="143"/>
      <c r="GJ507" s="143"/>
      <c r="GT507" s="143"/>
      <c r="HD507" s="143"/>
      <c r="HN507" s="143"/>
      <c r="HX507" s="143"/>
      <c r="IH507" s="143"/>
      <c r="IR507" s="143"/>
    </row>
    <row xmlns:x14ac="http://schemas.microsoft.com/office/spreadsheetml/2009/9/ac" r="508" s="3" customFormat="true" x14ac:dyDescent="0.25">
      <c r="A508" s="444"/>
      <c r="B508" s="143"/>
      <c r="L508" s="143"/>
      <c r="V508" s="143"/>
      <c r="AF508" s="143"/>
      <c r="AP508" s="143"/>
      <c r="AZ508" s="143"/>
      <c r="BA508" s="143"/>
      <c r="BB508" s="143"/>
      <c r="BC508" s="143"/>
      <c r="BD508" s="143"/>
      <c r="BE508" s="143"/>
      <c r="BF508" s="143"/>
      <c r="BG508" s="143"/>
      <c r="BJ508" s="143"/>
      <c r="BT508" s="143"/>
      <c r="CD508" s="143"/>
      <c r="CN508" s="143"/>
      <c r="CX508" s="143"/>
      <c r="DH508" s="143"/>
      <c r="DR508" s="143"/>
      <c r="EB508" s="143"/>
      <c r="EL508" s="143"/>
      <c r="EV508" s="143"/>
      <c r="FF508" s="143"/>
      <c r="FP508" s="143"/>
      <c r="FZ508" s="143"/>
      <c r="GJ508" s="143"/>
      <c r="GT508" s="143"/>
      <c r="HD508" s="143"/>
      <c r="HN508" s="143"/>
      <c r="HX508" s="143"/>
      <c r="IH508" s="143"/>
      <c r="IR508" s="143"/>
    </row>
    <row xmlns:x14ac="http://schemas.microsoft.com/office/spreadsheetml/2009/9/ac" r="509" s="3" customFormat="true" x14ac:dyDescent="0.25">
      <c r="A509" s="444"/>
      <c r="B509" s="143"/>
      <c r="L509" s="143"/>
      <c r="V509" s="143"/>
      <c r="AF509" s="143"/>
      <c r="AP509" s="143"/>
      <c r="AZ509" s="143"/>
      <c r="BA509" s="143"/>
      <c r="BB509" s="143"/>
      <c r="BC509" s="143"/>
      <c r="BD509" s="143"/>
      <c r="BE509" s="143"/>
      <c r="BF509" s="143"/>
      <c r="BG509" s="143"/>
      <c r="BJ509" s="143"/>
      <c r="BT509" s="143"/>
      <c r="CD509" s="143"/>
      <c r="CN509" s="143"/>
      <c r="CX509" s="143"/>
      <c r="DH509" s="143"/>
      <c r="DR509" s="143"/>
      <c r="EB509" s="143"/>
      <c r="EL509" s="143"/>
      <c r="EV509" s="143"/>
      <c r="FF509" s="143"/>
      <c r="FP509" s="143"/>
      <c r="FZ509" s="143"/>
      <c r="GJ509" s="143"/>
      <c r="GT509" s="143"/>
      <c r="HD509" s="143"/>
      <c r="HN509" s="143"/>
      <c r="HX509" s="143"/>
      <c r="IH509" s="143"/>
      <c r="IR509" s="143"/>
    </row>
    <row xmlns:x14ac="http://schemas.microsoft.com/office/spreadsheetml/2009/9/ac" r="510" s="3" customFormat="true" x14ac:dyDescent="0.25">
      <c r="A510" s="444"/>
      <c r="B510" s="143"/>
      <c r="L510" s="143"/>
      <c r="V510" s="143"/>
      <c r="AF510" s="143"/>
      <c r="AP510" s="143"/>
      <c r="AZ510" s="143"/>
      <c r="BA510" s="143"/>
      <c r="BB510" s="143"/>
      <c r="BC510" s="143"/>
      <c r="BD510" s="143"/>
      <c r="BE510" s="143"/>
      <c r="BF510" s="143"/>
      <c r="BG510" s="143"/>
      <c r="BJ510" s="143"/>
      <c r="BT510" s="143"/>
      <c r="CD510" s="143"/>
      <c r="CN510" s="143"/>
      <c r="CX510" s="143"/>
      <c r="DH510" s="143"/>
      <c r="DR510" s="143"/>
      <c r="EB510" s="143"/>
      <c r="EL510" s="143"/>
      <c r="EV510" s="143"/>
      <c r="FF510" s="143"/>
      <c r="FP510" s="143"/>
      <c r="FZ510" s="143"/>
      <c r="GJ510" s="143"/>
      <c r="GT510" s="143"/>
      <c r="HD510" s="143"/>
      <c r="HN510" s="143"/>
      <c r="HX510" s="143"/>
      <c r="IH510" s="143"/>
      <c r="IR510" s="143"/>
    </row>
    <row xmlns:x14ac="http://schemas.microsoft.com/office/spreadsheetml/2009/9/ac" r="511" s="3" customFormat="true" x14ac:dyDescent="0.25">
      <c r="A511" s="444"/>
      <c r="B511" s="143"/>
      <c r="L511" s="143"/>
      <c r="V511" s="143"/>
      <c r="AF511" s="143"/>
      <c r="AP511" s="143"/>
      <c r="AZ511" s="143"/>
      <c r="BA511" s="143"/>
      <c r="BB511" s="143"/>
      <c r="BC511" s="143"/>
      <c r="BD511" s="143"/>
      <c r="BE511" s="143"/>
      <c r="BF511" s="143"/>
      <c r="BG511" s="143"/>
      <c r="BJ511" s="143"/>
      <c r="BT511" s="143"/>
      <c r="CD511" s="143"/>
      <c r="CN511" s="143"/>
      <c r="CX511" s="143"/>
      <c r="DH511" s="143"/>
      <c r="DR511" s="143"/>
      <c r="EB511" s="143"/>
      <c r="EL511" s="143"/>
      <c r="EV511" s="143"/>
      <c r="FF511" s="143"/>
      <c r="FP511" s="143"/>
      <c r="FZ511" s="143"/>
      <c r="GJ511" s="143"/>
      <c r="GT511" s="143"/>
      <c r="HD511" s="143"/>
      <c r="HN511" s="143"/>
      <c r="HX511" s="143"/>
      <c r="IH511" s="143"/>
      <c r="IR511" s="143"/>
    </row>
    <row xmlns:x14ac="http://schemas.microsoft.com/office/spreadsheetml/2009/9/ac" r="512" s="3" customFormat="true" x14ac:dyDescent="0.25">
      <c r="A512" s="444"/>
      <c r="B512" s="143"/>
      <c r="L512" s="143"/>
      <c r="V512" s="143"/>
      <c r="AF512" s="143"/>
      <c r="AP512" s="143"/>
      <c r="AZ512" s="143"/>
      <c r="BA512" s="143"/>
      <c r="BB512" s="143"/>
      <c r="BC512" s="143"/>
      <c r="BD512" s="143"/>
      <c r="BE512" s="143"/>
      <c r="BF512" s="143"/>
      <c r="BG512" s="143"/>
      <c r="BJ512" s="143"/>
      <c r="BT512" s="143"/>
      <c r="CD512" s="143"/>
      <c r="CN512" s="143"/>
      <c r="CX512" s="143"/>
      <c r="DH512" s="143"/>
      <c r="DR512" s="143"/>
      <c r="EB512" s="143"/>
      <c r="EL512" s="143"/>
      <c r="EV512" s="143"/>
      <c r="FF512" s="143"/>
      <c r="FP512" s="143"/>
      <c r="FZ512" s="143"/>
      <c r="GJ512" s="143"/>
      <c r="GT512" s="143"/>
      <c r="HD512" s="143"/>
      <c r="HN512" s="143"/>
      <c r="HX512" s="143"/>
      <c r="IH512" s="143"/>
      <c r="IR512" s="143"/>
    </row>
    <row xmlns:x14ac="http://schemas.microsoft.com/office/spreadsheetml/2009/9/ac" r="513" s="3" customFormat="true" x14ac:dyDescent="0.25">
      <c r="A513" s="444"/>
      <c r="B513" s="143"/>
      <c r="L513" s="143"/>
      <c r="V513" s="143"/>
      <c r="AF513" s="143"/>
      <c r="AP513" s="143"/>
      <c r="AZ513" s="143"/>
      <c r="BA513" s="143"/>
      <c r="BB513" s="143"/>
      <c r="BC513" s="143"/>
      <c r="BD513" s="143"/>
      <c r="BE513" s="143"/>
      <c r="BF513" s="143"/>
      <c r="BG513" s="143"/>
      <c r="BJ513" s="143"/>
      <c r="BT513" s="143"/>
      <c r="CD513" s="143"/>
      <c r="CN513" s="143"/>
      <c r="CX513" s="143"/>
      <c r="DH513" s="143"/>
      <c r="DR513" s="143"/>
      <c r="EB513" s="143"/>
      <c r="EL513" s="143"/>
      <c r="EV513" s="143"/>
      <c r="FF513" s="143"/>
      <c r="FP513" s="143"/>
      <c r="FZ513" s="143"/>
      <c r="GJ513" s="143"/>
      <c r="GT513" s="143"/>
      <c r="HD513" s="143"/>
      <c r="HN513" s="143"/>
      <c r="HX513" s="143"/>
      <c r="IH513" s="143"/>
      <c r="IR513" s="143"/>
    </row>
    <row xmlns:x14ac="http://schemas.microsoft.com/office/spreadsheetml/2009/9/ac" r="514" s="3" customFormat="true" x14ac:dyDescent="0.25">
      <c r="A514" s="444"/>
      <c r="B514" s="143"/>
      <c r="L514" s="143"/>
      <c r="V514" s="143"/>
      <c r="AF514" s="143"/>
      <c r="AP514" s="143"/>
      <c r="AZ514" s="143"/>
      <c r="BA514" s="143"/>
      <c r="BB514" s="143"/>
      <c r="BC514" s="143"/>
      <c r="BD514" s="143"/>
      <c r="BE514" s="143"/>
      <c r="BF514" s="143"/>
      <c r="BG514" s="143"/>
      <c r="BJ514" s="143"/>
      <c r="BT514" s="143"/>
      <c r="CD514" s="143"/>
      <c r="CN514" s="143"/>
      <c r="CX514" s="143"/>
      <c r="DH514" s="143"/>
      <c r="DR514" s="143"/>
      <c r="EB514" s="143"/>
      <c r="EL514" s="143"/>
      <c r="EV514" s="143"/>
      <c r="FF514" s="143"/>
      <c r="FP514" s="143"/>
      <c r="FZ514" s="143"/>
      <c r="GJ514" s="143"/>
      <c r="GT514" s="143"/>
      <c r="HD514" s="143"/>
      <c r="HN514" s="143"/>
      <c r="HX514" s="143"/>
      <c r="IH514" s="143"/>
      <c r="IR514" s="143"/>
    </row>
    <row xmlns:x14ac="http://schemas.microsoft.com/office/spreadsheetml/2009/9/ac" r="515" s="3" customFormat="true" x14ac:dyDescent="0.25">
      <c r="A515" s="444"/>
      <c r="B515" s="143"/>
      <c r="L515" s="143"/>
      <c r="V515" s="143"/>
      <c r="AF515" s="143"/>
      <c r="AP515" s="143"/>
      <c r="AZ515" s="143"/>
      <c r="BA515" s="143"/>
      <c r="BB515" s="143"/>
      <c r="BC515" s="143"/>
      <c r="BD515" s="143"/>
      <c r="BE515" s="143"/>
      <c r="BF515" s="143"/>
      <c r="BG515" s="143"/>
      <c r="BJ515" s="143"/>
      <c r="BT515" s="143"/>
      <c r="CD515" s="143"/>
      <c r="CN515" s="143"/>
      <c r="CX515" s="143"/>
      <c r="DH515" s="143"/>
      <c r="DR515" s="143"/>
      <c r="EB515" s="143"/>
      <c r="EL515" s="143"/>
      <c r="EV515" s="143"/>
      <c r="FF515" s="143"/>
      <c r="FP515" s="143"/>
      <c r="FZ515" s="143"/>
      <c r="GJ515" s="143"/>
      <c r="GT515" s="143"/>
      <c r="HD515" s="143"/>
      <c r="HN515" s="143"/>
      <c r="HX515" s="143"/>
      <c r="IH515" s="143"/>
      <c r="IR515" s="143"/>
    </row>
    <row xmlns:x14ac="http://schemas.microsoft.com/office/spreadsheetml/2009/9/ac" r="516" s="3" customFormat="true" x14ac:dyDescent="0.25">
      <c r="A516" s="444"/>
      <c r="B516" s="143"/>
      <c r="L516" s="143"/>
      <c r="V516" s="143"/>
      <c r="AF516" s="143"/>
      <c r="AP516" s="143"/>
      <c r="AZ516" s="143"/>
      <c r="BA516" s="143"/>
      <c r="BB516" s="143"/>
      <c r="BC516" s="143"/>
      <c r="BD516" s="143"/>
      <c r="BE516" s="143"/>
      <c r="BF516" s="143"/>
      <c r="BG516" s="143"/>
      <c r="BJ516" s="143"/>
      <c r="BT516" s="143"/>
      <c r="CD516" s="143"/>
      <c r="CN516" s="143"/>
      <c r="CX516" s="143"/>
      <c r="DH516" s="143"/>
      <c r="DR516" s="143"/>
      <c r="EB516" s="143"/>
      <c r="EL516" s="143"/>
      <c r="EV516" s="143"/>
      <c r="FF516" s="143"/>
      <c r="FP516" s="143"/>
      <c r="FZ516" s="143"/>
      <c r="GJ516" s="143"/>
      <c r="GT516" s="143"/>
      <c r="HD516" s="143"/>
      <c r="HN516" s="143"/>
      <c r="HX516" s="143"/>
      <c r="IH516" s="143"/>
      <c r="IR516" s="143"/>
    </row>
    <row xmlns:x14ac="http://schemas.microsoft.com/office/spreadsheetml/2009/9/ac" r="517" s="3" customFormat="true" x14ac:dyDescent="0.25">
      <c r="A517" s="444"/>
      <c r="B517" s="143"/>
      <c r="L517" s="143"/>
      <c r="V517" s="143"/>
      <c r="AF517" s="143"/>
      <c r="AP517" s="143"/>
      <c r="AZ517" s="143"/>
      <c r="BA517" s="143"/>
      <c r="BB517" s="143"/>
      <c r="BC517" s="143"/>
      <c r="BD517" s="143"/>
      <c r="BE517" s="143"/>
      <c r="BF517" s="143"/>
      <c r="BG517" s="143"/>
      <c r="BJ517" s="143"/>
      <c r="BT517" s="143"/>
      <c r="CD517" s="143"/>
      <c r="CN517" s="143"/>
      <c r="CX517" s="143"/>
      <c r="DH517" s="143"/>
      <c r="DR517" s="143"/>
      <c r="EB517" s="143"/>
      <c r="EL517" s="143"/>
      <c r="EV517" s="143"/>
      <c r="FF517" s="143"/>
      <c r="FP517" s="143"/>
      <c r="FZ517" s="143"/>
      <c r="GJ517" s="143"/>
      <c r="GT517" s="143"/>
      <c r="HD517" s="143"/>
      <c r="HN517" s="143"/>
      <c r="HX517" s="143"/>
      <c r="IH517" s="143"/>
      <c r="IR517" s="143"/>
    </row>
    <row xmlns:x14ac="http://schemas.microsoft.com/office/spreadsheetml/2009/9/ac" r="518" s="3" customFormat="true" x14ac:dyDescent="0.25">
      <c r="A518" s="444"/>
      <c r="B518" s="143"/>
      <c r="L518" s="143"/>
      <c r="V518" s="143"/>
      <c r="AF518" s="143"/>
      <c r="AP518" s="143"/>
      <c r="AZ518" s="143"/>
      <c r="BA518" s="143"/>
      <c r="BB518" s="143"/>
      <c r="BC518" s="143"/>
      <c r="BD518" s="143"/>
      <c r="BE518" s="143"/>
      <c r="BF518" s="143"/>
      <c r="BG518" s="143"/>
      <c r="BJ518" s="143"/>
      <c r="BT518" s="143"/>
      <c r="CD518" s="143"/>
      <c r="CN518" s="143"/>
      <c r="CX518" s="143"/>
      <c r="DH518" s="143"/>
      <c r="DR518" s="143"/>
      <c r="EB518" s="143"/>
      <c r="EL518" s="143"/>
      <c r="EV518" s="143"/>
      <c r="FF518" s="143"/>
      <c r="FP518" s="143"/>
      <c r="FZ518" s="143"/>
      <c r="GJ518" s="143"/>
      <c r="GT518" s="143"/>
      <c r="HD518" s="143"/>
      <c r="HN518" s="143"/>
      <c r="HX518" s="143"/>
      <c r="IH518" s="143"/>
      <c r="IR518" s="143"/>
    </row>
    <row xmlns:x14ac="http://schemas.microsoft.com/office/spreadsheetml/2009/9/ac" r="519" s="3" customFormat="true" x14ac:dyDescent="0.25">
      <c r="A519" s="444"/>
      <c r="B519" s="143"/>
      <c r="L519" s="143"/>
      <c r="V519" s="143"/>
      <c r="AF519" s="143"/>
      <c r="AP519" s="143"/>
      <c r="AZ519" s="143"/>
      <c r="BA519" s="143"/>
      <c r="BB519" s="143"/>
      <c r="BC519" s="143"/>
      <c r="BD519" s="143"/>
      <c r="BE519" s="143"/>
      <c r="BF519" s="143"/>
      <c r="BG519" s="143"/>
      <c r="BJ519" s="143"/>
      <c r="BT519" s="143"/>
      <c r="CD519" s="143"/>
      <c r="CN519" s="143"/>
      <c r="CX519" s="143"/>
      <c r="DH519" s="143"/>
      <c r="DR519" s="143"/>
      <c r="EB519" s="143"/>
      <c r="EL519" s="143"/>
      <c r="EV519" s="143"/>
      <c r="FF519" s="143"/>
      <c r="FP519" s="143"/>
      <c r="FZ519" s="143"/>
      <c r="GJ519" s="143"/>
      <c r="GT519" s="143"/>
      <c r="HD519" s="143"/>
      <c r="HN519" s="143"/>
      <c r="HX519" s="143"/>
      <c r="IH519" s="143"/>
      <c r="IR519" s="143"/>
    </row>
    <row xmlns:x14ac="http://schemas.microsoft.com/office/spreadsheetml/2009/9/ac" r="520" s="3" customFormat="true" x14ac:dyDescent="0.25">
      <c r="A520" s="444"/>
      <c r="B520" s="143"/>
      <c r="L520" s="143"/>
      <c r="V520" s="143"/>
      <c r="AF520" s="143"/>
      <c r="AP520" s="143"/>
      <c r="AZ520" s="143"/>
      <c r="BA520" s="143"/>
      <c r="BB520" s="143"/>
      <c r="BC520" s="143"/>
      <c r="BD520" s="143"/>
      <c r="BE520" s="143"/>
      <c r="BF520" s="143"/>
      <c r="BG520" s="143"/>
      <c r="BJ520" s="143"/>
      <c r="BT520" s="143"/>
      <c r="CD520" s="143"/>
      <c r="CN520" s="143"/>
      <c r="CX520" s="143"/>
      <c r="DH520" s="143"/>
      <c r="DR520" s="143"/>
      <c r="EB520" s="143"/>
      <c r="EL520" s="143"/>
      <c r="EV520" s="143"/>
      <c r="FF520" s="143"/>
      <c r="FP520" s="143"/>
      <c r="FZ520" s="143"/>
      <c r="GJ520" s="143"/>
      <c r="GT520" s="143"/>
      <c r="HD520" s="143"/>
      <c r="HN520" s="143"/>
      <c r="HX520" s="143"/>
      <c r="IH520" s="143"/>
      <c r="IR520" s="143"/>
    </row>
    <row xmlns:x14ac="http://schemas.microsoft.com/office/spreadsheetml/2009/9/ac" r="521" s="3" customFormat="true" x14ac:dyDescent="0.25">
      <c r="A521" s="444"/>
      <c r="B521" s="143"/>
      <c r="L521" s="143"/>
      <c r="V521" s="143"/>
      <c r="AF521" s="143"/>
      <c r="AP521" s="143"/>
      <c r="AZ521" s="143"/>
      <c r="BA521" s="143"/>
      <c r="BB521" s="143"/>
      <c r="BC521" s="143"/>
      <c r="BD521" s="143"/>
      <c r="BE521" s="143"/>
      <c r="BF521" s="143"/>
      <c r="BG521" s="143"/>
      <c r="BJ521" s="143"/>
      <c r="BT521" s="143"/>
      <c r="CD521" s="143"/>
      <c r="CN521" s="143"/>
      <c r="CX521" s="143"/>
      <c r="DH521" s="143"/>
      <c r="DR521" s="143"/>
      <c r="EB521" s="143"/>
      <c r="EL521" s="143"/>
      <c r="EV521" s="143"/>
      <c r="FF521" s="143"/>
      <c r="FP521" s="143"/>
      <c r="FZ521" s="143"/>
      <c r="GJ521" s="143"/>
      <c r="GT521" s="143"/>
      <c r="HD521" s="143"/>
      <c r="HN521" s="143"/>
      <c r="HX521" s="143"/>
      <c r="IH521" s="143"/>
      <c r="IR521" s="143"/>
    </row>
    <row xmlns:x14ac="http://schemas.microsoft.com/office/spreadsheetml/2009/9/ac" r="522" s="3" customFormat="true" x14ac:dyDescent="0.25">
      <c r="A522" s="444"/>
      <c r="B522" s="143"/>
      <c r="L522" s="143"/>
      <c r="V522" s="143"/>
      <c r="AF522" s="143"/>
      <c r="AP522" s="143"/>
      <c r="AZ522" s="143"/>
      <c r="BA522" s="143"/>
      <c r="BB522" s="143"/>
      <c r="BC522" s="143"/>
      <c r="BD522" s="143"/>
      <c r="BE522" s="143"/>
      <c r="BF522" s="143"/>
      <c r="BG522" s="143"/>
      <c r="BJ522" s="143"/>
      <c r="BT522" s="143"/>
      <c r="CD522" s="143"/>
      <c r="CN522" s="143"/>
      <c r="CX522" s="143"/>
      <c r="DH522" s="143"/>
      <c r="DR522" s="143"/>
      <c r="EB522" s="143"/>
      <c r="EL522" s="143"/>
      <c r="EV522" s="143"/>
      <c r="FF522" s="143"/>
      <c r="FP522" s="143"/>
      <c r="FZ522" s="143"/>
      <c r="GJ522" s="143"/>
      <c r="GT522" s="143"/>
      <c r="HD522" s="143"/>
      <c r="HN522" s="143"/>
      <c r="HX522" s="143"/>
      <c r="IH522" s="143"/>
      <c r="IR522" s="143"/>
    </row>
    <row xmlns:x14ac="http://schemas.microsoft.com/office/spreadsheetml/2009/9/ac" r="523" s="3" customFormat="true" x14ac:dyDescent="0.25">
      <c r="A523" s="444"/>
      <c r="B523" s="143"/>
      <c r="L523" s="143"/>
      <c r="V523" s="143"/>
      <c r="AF523" s="143"/>
      <c r="AP523" s="143"/>
      <c r="AZ523" s="143"/>
      <c r="BA523" s="143"/>
      <c r="BB523" s="143"/>
      <c r="BC523" s="143"/>
      <c r="BD523" s="143"/>
      <c r="BE523" s="143"/>
      <c r="BF523" s="143"/>
      <c r="BG523" s="143"/>
      <c r="BJ523" s="143"/>
      <c r="BT523" s="143"/>
      <c r="CD523" s="143"/>
      <c r="CN523" s="143"/>
      <c r="CX523" s="143"/>
      <c r="DH523" s="143"/>
      <c r="DR523" s="143"/>
      <c r="EB523" s="143"/>
      <c r="EL523" s="143"/>
      <c r="EV523" s="143"/>
      <c r="FF523" s="143"/>
      <c r="FP523" s="143"/>
      <c r="FZ523" s="143"/>
      <c r="GJ523" s="143"/>
      <c r="GT523" s="143"/>
      <c r="HD523" s="143"/>
      <c r="HN523" s="143"/>
      <c r="HX523" s="143"/>
      <c r="IH523" s="143"/>
      <c r="IR523" s="143"/>
    </row>
    <row xmlns:x14ac="http://schemas.microsoft.com/office/spreadsheetml/2009/9/ac" r="524" s="3" customFormat="true" x14ac:dyDescent="0.25">
      <c r="A524" s="444"/>
      <c r="B524" s="143"/>
      <c r="L524" s="143"/>
      <c r="V524" s="143"/>
      <c r="AF524" s="143"/>
      <c r="AP524" s="143"/>
      <c r="AZ524" s="143"/>
      <c r="BA524" s="143"/>
      <c r="BB524" s="143"/>
      <c r="BC524" s="143"/>
      <c r="BD524" s="143"/>
      <c r="BE524" s="143"/>
      <c r="BF524" s="143"/>
      <c r="BG524" s="143"/>
      <c r="BJ524" s="143"/>
      <c r="BT524" s="143"/>
      <c r="CD524" s="143"/>
      <c r="CN524" s="143"/>
      <c r="CX524" s="143"/>
      <c r="DH524" s="143"/>
      <c r="DR524" s="143"/>
      <c r="EB524" s="143"/>
      <c r="EL524" s="143"/>
      <c r="EV524" s="143"/>
      <c r="FF524" s="143"/>
      <c r="FP524" s="143"/>
      <c r="FZ524" s="143"/>
      <c r="GJ524" s="143"/>
      <c r="GT524" s="143"/>
      <c r="HD524" s="143"/>
      <c r="HN524" s="143"/>
      <c r="HX524" s="143"/>
      <c r="IH524" s="143"/>
      <c r="IR524" s="143"/>
    </row>
    <row xmlns:x14ac="http://schemas.microsoft.com/office/spreadsheetml/2009/9/ac" r="525" s="3" customFormat="true" x14ac:dyDescent="0.25">
      <c r="A525" s="444"/>
      <c r="B525" s="143"/>
      <c r="L525" s="143"/>
      <c r="V525" s="143"/>
      <c r="AF525" s="143"/>
      <c r="AP525" s="143"/>
      <c r="AZ525" s="143"/>
      <c r="BA525" s="143"/>
      <c r="BB525" s="143"/>
      <c r="BC525" s="143"/>
      <c r="BD525" s="143"/>
      <c r="BE525" s="143"/>
      <c r="BF525" s="143"/>
      <c r="BG525" s="143"/>
      <c r="BJ525" s="143"/>
      <c r="BT525" s="143"/>
      <c r="CD525" s="143"/>
      <c r="CN525" s="143"/>
      <c r="CX525" s="143"/>
      <c r="DH525" s="143"/>
      <c r="DR525" s="143"/>
      <c r="EB525" s="143"/>
      <c r="EL525" s="143"/>
      <c r="EV525" s="143"/>
      <c r="FF525" s="143"/>
      <c r="FP525" s="143"/>
      <c r="FZ525" s="143"/>
      <c r="GJ525" s="143"/>
      <c r="GT525" s="143"/>
      <c r="HD525" s="143"/>
      <c r="HN525" s="143"/>
      <c r="HX525" s="143"/>
      <c r="IH525" s="143"/>
      <c r="IR525" s="143"/>
    </row>
    <row xmlns:x14ac="http://schemas.microsoft.com/office/spreadsheetml/2009/9/ac" r="526" s="3" customFormat="true" x14ac:dyDescent="0.25">
      <c r="A526" s="444"/>
      <c r="B526" s="143"/>
      <c r="L526" s="143"/>
      <c r="V526" s="143"/>
      <c r="AF526" s="143"/>
      <c r="AP526" s="143"/>
      <c r="AZ526" s="143"/>
      <c r="BA526" s="143"/>
      <c r="BB526" s="143"/>
      <c r="BC526" s="143"/>
      <c r="BD526" s="143"/>
      <c r="BE526" s="143"/>
      <c r="BF526" s="143"/>
      <c r="BG526" s="143"/>
      <c r="BJ526" s="143"/>
      <c r="BT526" s="143"/>
      <c r="CD526" s="143"/>
      <c r="CN526" s="143"/>
      <c r="CX526" s="143"/>
      <c r="DH526" s="143"/>
      <c r="DR526" s="143"/>
      <c r="EB526" s="143"/>
      <c r="EL526" s="143"/>
      <c r="EV526" s="143"/>
      <c r="FF526" s="143"/>
      <c r="FP526" s="143"/>
      <c r="FZ526" s="143"/>
      <c r="GJ526" s="143"/>
      <c r="GT526" s="143"/>
      <c r="HD526" s="143"/>
      <c r="HN526" s="143"/>
      <c r="HX526" s="143"/>
      <c r="IH526" s="143"/>
      <c r="IR526" s="143"/>
    </row>
    <row xmlns:x14ac="http://schemas.microsoft.com/office/spreadsheetml/2009/9/ac" r="527" s="3" customFormat="true" x14ac:dyDescent="0.25">
      <c r="A527" s="444"/>
      <c r="B527" s="143"/>
      <c r="L527" s="143"/>
      <c r="V527" s="143"/>
      <c r="AF527" s="143"/>
      <c r="AP527" s="143"/>
      <c r="AZ527" s="143"/>
      <c r="BA527" s="143"/>
      <c r="BB527" s="143"/>
      <c r="BC527" s="143"/>
      <c r="BD527" s="143"/>
      <c r="BE527" s="143"/>
      <c r="BF527" s="143"/>
      <c r="BG527" s="143"/>
      <c r="BJ527" s="143"/>
      <c r="BT527" s="143"/>
      <c r="CD527" s="143"/>
      <c r="CN527" s="143"/>
      <c r="CX527" s="143"/>
      <c r="DH527" s="143"/>
      <c r="DR527" s="143"/>
      <c r="EB527" s="143"/>
      <c r="EL527" s="143"/>
      <c r="EV527" s="143"/>
      <c r="FF527" s="143"/>
      <c r="FP527" s="143"/>
      <c r="FZ527" s="143"/>
      <c r="GJ527" s="143"/>
      <c r="GT527" s="143"/>
      <c r="HD527" s="143"/>
      <c r="HN527" s="143"/>
      <c r="HX527" s="143"/>
      <c r="IH527" s="143"/>
      <c r="IR527" s="143"/>
    </row>
    <row xmlns:x14ac="http://schemas.microsoft.com/office/spreadsheetml/2009/9/ac" r="528" s="3" customFormat="true" x14ac:dyDescent="0.25">
      <c r="A528" s="444"/>
      <c r="B528" s="143"/>
      <c r="L528" s="143"/>
      <c r="V528" s="143"/>
      <c r="AF528" s="143"/>
      <c r="AP528" s="143"/>
      <c r="AZ528" s="143"/>
      <c r="BA528" s="143"/>
      <c r="BB528" s="143"/>
      <c r="BC528" s="143"/>
      <c r="BD528" s="143"/>
      <c r="BE528" s="143"/>
      <c r="BF528" s="143"/>
      <c r="BG528" s="143"/>
      <c r="BJ528" s="143"/>
      <c r="BT528" s="143"/>
      <c r="CD528" s="143"/>
      <c r="CN528" s="143"/>
      <c r="CX528" s="143"/>
      <c r="DH528" s="143"/>
      <c r="DR528" s="143"/>
      <c r="EB528" s="143"/>
      <c r="EL528" s="143"/>
      <c r="EV528" s="143"/>
      <c r="FF528" s="143"/>
      <c r="FP528" s="143"/>
      <c r="FZ528" s="143"/>
      <c r="GJ528" s="143"/>
      <c r="GT528" s="143"/>
      <c r="HD528" s="143"/>
      <c r="HN528" s="143"/>
      <c r="HX528" s="143"/>
      <c r="IH528" s="143"/>
      <c r="IR528" s="143"/>
    </row>
    <row xmlns:x14ac="http://schemas.microsoft.com/office/spreadsheetml/2009/9/ac" r="529" s="3" customFormat="true" x14ac:dyDescent="0.25">
      <c r="A529" s="444"/>
      <c r="B529" s="143"/>
      <c r="L529" s="143"/>
      <c r="V529" s="143"/>
      <c r="AF529" s="143"/>
      <c r="AP529" s="143"/>
      <c r="AZ529" s="143"/>
      <c r="BA529" s="143"/>
      <c r="BB529" s="143"/>
      <c r="BC529" s="143"/>
      <c r="BD529" s="143"/>
      <c r="BE529" s="143"/>
      <c r="BF529" s="143"/>
      <c r="BG529" s="143"/>
      <c r="BJ529" s="143"/>
      <c r="BT529" s="143"/>
      <c r="CD529" s="143"/>
      <c r="CN529" s="143"/>
      <c r="CX529" s="143"/>
      <c r="DH529" s="143"/>
      <c r="DR529" s="143"/>
      <c r="EB529" s="143"/>
      <c r="EL529" s="143"/>
      <c r="EV529" s="143"/>
      <c r="FF529" s="143"/>
      <c r="FP529" s="143"/>
      <c r="FZ529" s="143"/>
      <c r="GJ529" s="143"/>
      <c r="GT529" s="143"/>
      <c r="HD529" s="143"/>
      <c r="HN529" s="143"/>
      <c r="HX529" s="143"/>
      <c r="IH529" s="143"/>
      <c r="IR529" s="143"/>
    </row>
    <row xmlns:x14ac="http://schemas.microsoft.com/office/spreadsheetml/2009/9/ac" r="530" s="3" customFormat="true" x14ac:dyDescent="0.25">
      <c r="A530" s="444"/>
      <c r="B530" s="143"/>
      <c r="L530" s="143"/>
      <c r="V530" s="143"/>
      <c r="AF530" s="143"/>
      <c r="AP530" s="143"/>
      <c r="AZ530" s="143"/>
      <c r="BA530" s="143"/>
      <c r="BB530" s="143"/>
      <c r="BC530" s="143"/>
      <c r="BD530" s="143"/>
      <c r="BE530" s="143"/>
      <c r="BF530" s="143"/>
      <c r="BG530" s="143"/>
      <c r="BJ530" s="143"/>
      <c r="BT530" s="143"/>
      <c r="CD530" s="143"/>
      <c r="CN530" s="143"/>
      <c r="CX530" s="143"/>
      <c r="DH530" s="143"/>
      <c r="DR530" s="143"/>
      <c r="EB530" s="143"/>
      <c r="EL530" s="143"/>
      <c r="EV530" s="143"/>
      <c r="FF530" s="143"/>
      <c r="FP530" s="143"/>
      <c r="FZ530" s="143"/>
      <c r="GJ530" s="143"/>
      <c r="GT530" s="143"/>
      <c r="HD530" s="143"/>
      <c r="HN530" s="143"/>
      <c r="HX530" s="143"/>
      <c r="IH530" s="143"/>
      <c r="IR530" s="143"/>
    </row>
    <row xmlns:x14ac="http://schemas.microsoft.com/office/spreadsheetml/2009/9/ac" r="531" s="3" customFormat="true" x14ac:dyDescent="0.25">
      <c r="A531" s="444"/>
      <c r="B531" s="143"/>
      <c r="L531" s="143"/>
      <c r="V531" s="143"/>
      <c r="AF531" s="143"/>
      <c r="AP531" s="143"/>
      <c r="AZ531" s="143"/>
      <c r="BA531" s="143"/>
      <c r="BB531" s="143"/>
      <c r="BC531" s="143"/>
      <c r="BD531" s="143"/>
      <c r="BE531" s="143"/>
      <c r="BF531" s="143"/>
      <c r="BG531" s="143"/>
      <c r="BJ531" s="143"/>
      <c r="BT531" s="143"/>
      <c r="CD531" s="143"/>
      <c r="CN531" s="143"/>
      <c r="CX531" s="143"/>
      <c r="DH531" s="143"/>
      <c r="DR531" s="143"/>
      <c r="EB531" s="143"/>
      <c r="EL531" s="143"/>
      <c r="EV531" s="143"/>
      <c r="FF531" s="143"/>
      <c r="FP531" s="143"/>
      <c r="FZ531" s="143"/>
      <c r="GJ531" s="143"/>
      <c r="GT531" s="143"/>
      <c r="HD531" s="143"/>
      <c r="HN531" s="143"/>
      <c r="HX531" s="143"/>
      <c r="IH531" s="143"/>
      <c r="IR531" s="143"/>
    </row>
    <row xmlns:x14ac="http://schemas.microsoft.com/office/spreadsheetml/2009/9/ac" r="532" s="3" customFormat="true" x14ac:dyDescent="0.25">
      <c r="A532" s="444"/>
      <c r="B532" s="143"/>
      <c r="L532" s="143"/>
      <c r="V532" s="143"/>
      <c r="AF532" s="143"/>
      <c r="AP532" s="143"/>
      <c r="AZ532" s="143"/>
      <c r="BA532" s="143"/>
      <c r="BB532" s="143"/>
      <c r="BC532" s="143"/>
      <c r="BD532" s="143"/>
      <c r="BE532" s="143"/>
      <c r="BF532" s="143"/>
      <c r="BG532" s="143"/>
      <c r="BJ532" s="143"/>
      <c r="BT532" s="143"/>
      <c r="CD532" s="143"/>
      <c r="CN532" s="143"/>
      <c r="CX532" s="143"/>
      <c r="DH532" s="143"/>
      <c r="DR532" s="143"/>
      <c r="EB532" s="143"/>
      <c r="EL532" s="143"/>
      <c r="EV532" s="143"/>
      <c r="FF532" s="143"/>
      <c r="FP532" s="143"/>
      <c r="FZ532" s="143"/>
      <c r="GJ532" s="143"/>
      <c r="GT532" s="143"/>
      <c r="HD532" s="143"/>
      <c r="HN532" s="143"/>
      <c r="HX532" s="143"/>
      <c r="IH532" s="143"/>
      <c r="IR532" s="143"/>
    </row>
    <row xmlns:x14ac="http://schemas.microsoft.com/office/spreadsheetml/2009/9/ac" r="533" s="3" customFormat="true" x14ac:dyDescent="0.25">
      <c r="A533" s="444"/>
      <c r="B533" s="143"/>
      <c r="L533" s="143"/>
      <c r="V533" s="143"/>
      <c r="AF533" s="143"/>
      <c r="AP533" s="143"/>
      <c r="AZ533" s="143"/>
      <c r="BA533" s="143"/>
      <c r="BB533" s="143"/>
      <c r="BC533" s="143"/>
      <c r="BD533" s="143"/>
      <c r="BE533" s="143"/>
      <c r="BF533" s="143"/>
      <c r="BG533" s="143"/>
      <c r="BJ533" s="143"/>
      <c r="BT533" s="143"/>
      <c r="CD533" s="143"/>
      <c r="CN533" s="143"/>
      <c r="CX533" s="143"/>
      <c r="DH533" s="143"/>
      <c r="DR533" s="143"/>
      <c r="EB533" s="143"/>
      <c r="EL533" s="143"/>
      <c r="EV533" s="143"/>
      <c r="FF533" s="143"/>
      <c r="FP533" s="143"/>
      <c r="FZ533" s="143"/>
      <c r="GJ533" s="143"/>
      <c r="GT533" s="143"/>
      <c r="HD533" s="143"/>
      <c r="HN533" s="143"/>
      <c r="HX533" s="143"/>
      <c r="IH533" s="143"/>
      <c r="IR533" s="143"/>
    </row>
    <row xmlns:x14ac="http://schemas.microsoft.com/office/spreadsheetml/2009/9/ac" r="534" s="3" customFormat="true" x14ac:dyDescent="0.25">
      <c r="A534" s="444"/>
      <c r="B534" s="143"/>
      <c r="L534" s="143"/>
      <c r="V534" s="143"/>
      <c r="AF534" s="143"/>
      <c r="AP534" s="143"/>
      <c r="AZ534" s="143"/>
      <c r="BA534" s="143"/>
      <c r="BB534" s="143"/>
      <c r="BC534" s="143"/>
      <c r="BD534" s="143"/>
      <c r="BE534" s="143"/>
      <c r="BF534" s="143"/>
      <c r="BG534" s="143"/>
      <c r="BJ534" s="143"/>
      <c r="BT534" s="143"/>
      <c r="CD534" s="143"/>
      <c r="CN534" s="143"/>
      <c r="CX534" s="143"/>
      <c r="DH534" s="143"/>
      <c r="DR534" s="143"/>
      <c r="EB534" s="143"/>
      <c r="EL534" s="143"/>
      <c r="EV534" s="143"/>
      <c r="FF534" s="143"/>
      <c r="FP534" s="143"/>
      <c r="FZ534" s="143"/>
      <c r="GJ534" s="143"/>
      <c r="GT534" s="143"/>
      <c r="HD534" s="143"/>
      <c r="HN534" s="143"/>
      <c r="HX534" s="143"/>
      <c r="IH534" s="143"/>
      <c r="IR534" s="143"/>
    </row>
    <row xmlns:x14ac="http://schemas.microsoft.com/office/spreadsheetml/2009/9/ac" r="535" s="3" customFormat="true" x14ac:dyDescent="0.25">
      <c r="A535" s="444"/>
      <c r="B535" s="143"/>
      <c r="L535" s="143"/>
      <c r="V535" s="143"/>
      <c r="AF535" s="143"/>
      <c r="AP535" s="143"/>
      <c r="AZ535" s="143"/>
      <c r="BA535" s="143"/>
      <c r="BB535" s="143"/>
      <c r="BC535" s="143"/>
      <c r="BD535" s="143"/>
      <c r="BE535" s="143"/>
      <c r="BF535" s="143"/>
      <c r="BG535" s="143"/>
      <c r="BJ535" s="143"/>
      <c r="BT535" s="143"/>
      <c r="CD535" s="143"/>
      <c r="CN535" s="143"/>
      <c r="CX535" s="143"/>
      <c r="DH535" s="143"/>
      <c r="DR535" s="143"/>
      <c r="EB535" s="143"/>
      <c r="EL535" s="143"/>
      <c r="EV535" s="143"/>
      <c r="FF535" s="143"/>
      <c r="FP535" s="143"/>
      <c r="FZ535" s="143"/>
      <c r="GJ535" s="143"/>
      <c r="GT535" s="143"/>
      <c r="HD535" s="143"/>
      <c r="HN535" s="143"/>
      <c r="HX535" s="143"/>
      <c r="IH535" s="143"/>
      <c r="IR535" s="143"/>
    </row>
    <row xmlns:x14ac="http://schemas.microsoft.com/office/spreadsheetml/2009/9/ac" r="536" s="3" customFormat="true" x14ac:dyDescent="0.25">
      <c r="A536" s="444"/>
      <c r="B536" s="143"/>
      <c r="L536" s="143"/>
      <c r="V536" s="143"/>
      <c r="AF536" s="143"/>
      <c r="AP536" s="143"/>
      <c r="AZ536" s="143"/>
      <c r="BA536" s="143"/>
      <c r="BB536" s="143"/>
      <c r="BC536" s="143"/>
      <c r="BD536" s="143"/>
      <c r="BE536" s="143"/>
      <c r="BF536" s="143"/>
      <c r="BG536" s="143"/>
      <c r="BJ536" s="143"/>
      <c r="BT536" s="143"/>
      <c r="CD536" s="143"/>
      <c r="CN536" s="143"/>
      <c r="CX536" s="143"/>
      <c r="DH536" s="143"/>
      <c r="DR536" s="143"/>
      <c r="EB536" s="143"/>
      <c r="EL536" s="143"/>
      <c r="EV536" s="143"/>
      <c r="FF536" s="143"/>
      <c r="FP536" s="143"/>
      <c r="FZ536" s="143"/>
      <c r="GJ536" s="143"/>
      <c r="GT536" s="143"/>
      <c r="HD536" s="143"/>
      <c r="HN536" s="143"/>
      <c r="HX536" s="143"/>
      <c r="IH536" s="143"/>
      <c r="IR536" s="143"/>
    </row>
    <row xmlns:x14ac="http://schemas.microsoft.com/office/spreadsheetml/2009/9/ac" r="537" s="3" customFormat="true" x14ac:dyDescent="0.25">
      <c r="A537" s="444"/>
      <c r="B537" s="143"/>
      <c r="L537" s="143"/>
      <c r="V537" s="143"/>
      <c r="AF537" s="143"/>
      <c r="AP537" s="143"/>
      <c r="AZ537" s="143"/>
      <c r="BA537" s="143"/>
      <c r="BB537" s="143"/>
      <c r="BC537" s="143"/>
      <c r="BD537" s="143"/>
      <c r="BE537" s="143"/>
      <c r="BF537" s="143"/>
      <c r="BG537" s="143"/>
      <c r="BJ537" s="143"/>
      <c r="BT537" s="143"/>
      <c r="CD537" s="143"/>
      <c r="CN537" s="143"/>
      <c r="CX537" s="143"/>
      <c r="DH537" s="143"/>
      <c r="DR537" s="143"/>
      <c r="EB537" s="143"/>
      <c r="EL537" s="143"/>
      <c r="EV537" s="143"/>
      <c r="FF537" s="143"/>
      <c r="FP537" s="143"/>
      <c r="FZ537" s="143"/>
      <c r="GJ537" s="143"/>
      <c r="GT537" s="143"/>
      <c r="HD537" s="143"/>
      <c r="HN537" s="143"/>
      <c r="HX537" s="143"/>
      <c r="IH537" s="143"/>
      <c r="IR537" s="143"/>
    </row>
    <row xmlns:x14ac="http://schemas.microsoft.com/office/spreadsheetml/2009/9/ac" r="538" s="3" customFormat="true" x14ac:dyDescent="0.25">
      <c r="A538" s="444"/>
      <c r="B538" s="143"/>
      <c r="L538" s="143"/>
      <c r="V538" s="143"/>
      <c r="AF538" s="143"/>
      <c r="AP538" s="143"/>
      <c r="AZ538" s="143"/>
      <c r="BA538" s="143"/>
      <c r="BB538" s="143"/>
      <c r="BC538" s="143"/>
      <c r="BD538" s="143"/>
      <c r="BE538" s="143"/>
      <c r="BF538" s="143"/>
      <c r="BG538" s="143"/>
      <c r="BJ538" s="143"/>
      <c r="BT538" s="143"/>
      <c r="CD538" s="143"/>
      <c r="CN538" s="143"/>
      <c r="CX538" s="143"/>
      <c r="DH538" s="143"/>
      <c r="DR538" s="143"/>
      <c r="EB538" s="143"/>
      <c r="EL538" s="143"/>
      <c r="EV538" s="143"/>
      <c r="FF538" s="143"/>
      <c r="FP538" s="143"/>
      <c r="FZ538" s="143"/>
      <c r="GJ538" s="143"/>
      <c r="GT538" s="143"/>
      <c r="HD538" s="143"/>
      <c r="HN538" s="143"/>
      <c r="HX538" s="143"/>
      <c r="IH538" s="143"/>
      <c r="IR538" s="143"/>
    </row>
    <row xmlns:x14ac="http://schemas.microsoft.com/office/spreadsheetml/2009/9/ac" r="539" s="3" customFormat="true" x14ac:dyDescent="0.25">
      <c r="A539" s="444"/>
      <c r="B539" s="143"/>
      <c r="L539" s="143"/>
      <c r="V539" s="143"/>
      <c r="AF539" s="143"/>
      <c r="AP539" s="143"/>
      <c r="AZ539" s="143"/>
      <c r="BA539" s="143"/>
      <c r="BB539" s="143"/>
      <c r="BC539" s="143"/>
      <c r="BD539" s="143"/>
      <c r="BE539" s="143"/>
      <c r="BF539" s="143"/>
      <c r="BG539" s="143"/>
      <c r="BJ539" s="143"/>
      <c r="BT539" s="143"/>
      <c r="CD539" s="143"/>
      <c r="CN539" s="143"/>
      <c r="CX539" s="143"/>
      <c r="DH539" s="143"/>
      <c r="DR539" s="143"/>
      <c r="EB539" s="143"/>
      <c r="EL539" s="143"/>
      <c r="EV539" s="143"/>
      <c r="FF539" s="143"/>
      <c r="FP539" s="143"/>
      <c r="FZ539" s="143"/>
      <c r="GJ539" s="143"/>
      <c r="GT539" s="143"/>
      <c r="HD539" s="143"/>
      <c r="HN539" s="143"/>
      <c r="HX539" s="143"/>
      <c r="IH539" s="143"/>
      <c r="IR539" s="143"/>
    </row>
    <row xmlns:x14ac="http://schemas.microsoft.com/office/spreadsheetml/2009/9/ac" r="540" s="3" customFormat="true" x14ac:dyDescent="0.25">
      <c r="A540" s="444"/>
      <c r="B540" s="143"/>
      <c r="L540" s="143"/>
      <c r="V540" s="143"/>
      <c r="AF540" s="143"/>
      <c r="AP540" s="143"/>
      <c r="AZ540" s="143"/>
      <c r="BA540" s="143"/>
      <c r="BB540" s="143"/>
      <c r="BC540" s="143"/>
      <c r="BD540" s="143"/>
      <c r="BE540" s="143"/>
      <c r="BF540" s="143"/>
      <c r="BG540" s="143"/>
      <c r="BJ540" s="143"/>
      <c r="BT540" s="143"/>
      <c r="CD540" s="143"/>
      <c r="CN540" s="143"/>
      <c r="CX540" s="143"/>
      <c r="DH540" s="143"/>
      <c r="DR540" s="143"/>
      <c r="EB540" s="143"/>
      <c r="EL540" s="143"/>
      <c r="EV540" s="143"/>
      <c r="FF540" s="143"/>
      <c r="FP540" s="143"/>
      <c r="FZ540" s="143"/>
      <c r="GJ540" s="143"/>
      <c r="GT540" s="143"/>
      <c r="HD540" s="143"/>
      <c r="HN540" s="143"/>
      <c r="HX540" s="143"/>
      <c r="IH540" s="143"/>
      <c r="IR540" s="143"/>
    </row>
    <row xmlns:x14ac="http://schemas.microsoft.com/office/spreadsheetml/2009/9/ac" r="541" s="3" customFormat="true" x14ac:dyDescent="0.25">
      <c r="A541" s="444"/>
      <c r="B541" s="143"/>
      <c r="L541" s="143"/>
      <c r="V541" s="143"/>
      <c r="AF541" s="143"/>
      <c r="AP541" s="143"/>
      <c r="AZ541" s="143"/>
      <c r="BA541" s="143"/>
      <c r="BB541" s="143"/>
      <c r="BC541" s="143"/>
      <c r="BD541" s="143"/>
      <c r="BE541" s="143"/>
      <c r="BF541" s="143"/>
      <c r="BG541" s="143"/>
      <c r="BJ541" s="143"/>
      <c r="BT541" s="143"/>
      <c r="CD541" s="143"/>
      <c r="CN541" s="143"/>
      <c r="CX541" s="143"/>
      <c r="DH541" s="143"/>
      <c r="DR541" s="143"/>
      <c r="EB541" s="143"/>
      <c r="EL541" s="143"/>
      <c r="EV541" s="143"/>
      <c r="FF541" s="143"/>
      <c r="FP541" s="143"/>
      <c r="FZ541" s="143"/>
      <c r="GJ541" s="143"/>
      <c r="GT541" s="143"/>
      <c r="HD541" s="143"/>
      <c r="HN541" s="143"/>
      <c r="HX541" s="143"/>
      <c r="IH541" s="143"/>
      <c r="IR541" s="143"/>
    </row>
    <row xmlns:x14ac="http://schemas.microsoft.com/office/spreadsheetml/2009/9/ac" r="542" s="3" customFormat="true" x14ac:dyDescent="0.25">
      <c r="A542" s="444"/>
      <c r="B542" s="143"/>
      <c r="L542" s="143"/>
      <c r="V542" s="143"/>
      <c r="AF542" s="143"/>
      <c r="AP542" s="143"/>
      <c r="AZ542" s="143"/>
      <c r="BA542" s="143"/>
      <c r="BB542" s="143"/>
      <c r="BC542" s="143"/>
      <c r="BD542" s="143"/>
      <c r="BE542" s="143"/>
      <c r="BF542" s="143"/>
      <c r="BG542" s="143"/>
      <c r="BJ542" s="143"/>
      <c r="BT542" s="143"/>
      <c r="CD542" s="143"/>
      <c r="CN542" s="143"/>
      <c r="CX542" s="143"/>
      <c r="DH542" s="143"/>
      <c r="DR542" s="143"/>
      <c r="EB542" s="143"/>
      <c r="EL542" s="143"/>
      <c r="EV542" s="143"/>
      <c r="FF542" s="143"/>
      <c r="FP542" s="143"/>
      <c r="FZ542" s="143"/>
      <c r="GJ542" s="143"/>
      <c r="GT542" s="143"/>
      <c r="HD542" s="143"/>
      <c r="HN542" s="143"/>
      <c r="HX542" s="143"/>
      <c r="IH542" s="143"/>
      <c r="IR542" s="143"/>
    </row>
    <row xmlns:x14ac="http://schemas.microsoft.com/office/spreadsheetml/2009/9/ac" r="543" s="3" customFormat="true" x14ac:dyDescent="0.25">
      <c r="A543" s="444"/>
      <c r="B543" s="143"/>
      <c r="L543" s="143"/>
      <c r="V543" s="143"/>
      <c r="AF543" s="143"/>
      <c r="AP543" s="143"/>
      <c r="AZ543" s="143"/>
      <c r="BA543" s="143"/>
      <c r="BB543" s="143"/>
      <c r="BC543" s="143"/>
      <c r="BD543" s="143"/>
      <c r="BE543" s="143"/>
      <c r="BF543" s="143"/>
      <c r="BG543" s="143"/>
      <c r="BJ543" s="143"/>
      <c r="BT543" s="143"/>
      <c r="CD543" s="143"/>
      <c r="CN543" s="143"/>
      <c r="CX543" s="143"/>
      <c r="DH543" s="143"/>
      <c r="DR543" s="143"/>
      <c r="EB543" s="143"/>
      <c r="EL543" s="143"/>
      <c r="EV543" s="143"/>
      <c r="FF543" s="143"/>
      <c r="FP543" s="143"/>
      <c r="FZ543" s="143"/>
      <c r="GJ543" s="143"/>
      <c r="GT543" s="143"/>
      <c r="HD543" s="143"/>
      <c r="HN543" s="143"/>
      <c r="HX543" s="143"/>
      <c r="IH543" s="143"/>
      <c r="IR543" s="143"/>
    </row>
    <row xmlns:x14ac="http://schemas.microsoft.com/office/spreadsheetml/2009/9/ac" r="544" s="3" customFormat="true" x14ac:dyDescent="0.25">
      <c r="A544" s="444"/>
      <c r="B544" s="143"/>
      <c r="L544" s="143"/>
      <c r="V544" s="143"/>
      <c r="AF544" s="143"/>
      <c r="AP544" s="143"/>
      <c r="AZ544" s="143"/>
      <c r="BA544" s="143"/>
      <c r="BB544" s="143"/>
      <c r="BC544" s="143"/>
      <c r="BD544" s="143"/>
      <c r="BE544" s="143"/>
      <c r="BF544" s="143"/>
      <c r="BG544" s="143"/>
      <c r="BJ544" s="143"/>
      <c r="BT544" s="143"/>
      <c r="CD544" s="143"/>
      <c r="CN544" s="143"/>
      <c r="CX544" s="143"/>
      <c r="DH544" s="143"/>
      <c r="DR544" s="143"/>
      <c r="EB544" s="143"/>
      <c r="EL544" s="143"/>
      <c r="EV544" s="143"/>
      <c r="FF544" s="143"/>
      <c r="FP544" s="143"/>
      <c r="FZ544" s="143"/>
      <c r="GJ544" s="143"/>
      <c r="GT544" s="143"/>
      <c r="HD544" s="143"/>
      <c r="HN544" s="143"/>
      <c r="HX544" s="143"/>
      <c r="IH544" s="143"/>
      <c r="IR544" s="143"/>
    </row>
    <row xmlns:x14ac="http://schemas.microsoft.com/office/spreadsheetml/2009/9/ac" r="545" s="3" customFormat="true" x14ac:dyDescent="0.25">
      <c r="A545" s="444"/>
      <c r="B545" s="143"/>
      <c r="L545" s="143"/>
      <c r="V545" s="143"/>
      <c r="AF545" s="143"/>
      <c r="AP545" s="143"/>
      <c r="AZ545" s="143"/>
      <c r="BA545" s="143"/>
      <c r="BB545" s="143"/>
      <c r="BC545" s="143"/>
      <c r="BD545" s="143"/>
      <c r="BE545" s="143"/>
      <c r="BF545" s="143"/>
      <c r="BG545" s="143"/>
      <c r="BJ545" s="143"/>
      <c r="BT545" s="143"/>
      <c r="CD545" s="143"/>
      <c r="CN545" s="143"/>
      <c r="CX545" s="143"/>
      <c r="DH545" s="143"/>
      <c r="DR545" s="143"/>
      <c r="EB545" s="143"/>
      <c r="EL545" s="143"/>
      <c r="EV545" s="143"/>
      <c r="FF545" s="143"/>
      <c r="FP545" s="143"/>
      <c r="FZ545" s="143"/>
      <c r="GJ545" s="143"/>
      <c r="GT545" s="143"/>
      <c r="HD545" s="143"/>
      <c r="HN545" s="143"/>
      <c r="HX545" s="143"/>
      <c r="IH545" s="143"/>
      <c r="IR545" s="143"/>
    </row>
    <row xmlns:x14ac="http://schemas.microsoft.com/office/spreadsheetml/2009/9/ac" r="546" s="3" customFormat="true" x14ac:dyDescent="0.25">
      <c r="A546" s="444"/>
      <c r="B546" s="143"/>
      <c r="L546" s="143"/>
      <c r="V546" s="143"/>
      <c r="AF546" s="143"/>
      <c r="AP546" s="143"/>
      <c r="AZ546" s="143"/>
      <c r="BA546" s="143"/>
      <c r="BB546" s="143"/>
      <c r="BC546" s="143"/>
      <c r="BD546" s="143"/>
      <c r="BE546" s="143"/>
      <c r="BF546" s="143"/>
      <c r="BG546" s="143"/>
      <c r="BJ546" s="143"/>
      <c r="BT546" s="143"/>
      <c r="CD546" s="143"/>
      <c r="CN546" s="143"/>
      <c r="CX546" s="143"/>
      <c r="DH546" s="143"/>
      <c r="DR546" s="143"/>
      <c r="EB546" s="143"/>
      <c r="EL546" s="143"/>
      <c r="EV546" s="143"/>
      <c r="FF546" s="143"/>
      <c r="FP546" s="143"/>
      <c r="FZ546" s="143"/>
      <c r="GJ546" s="143"/>
      <c r="GT546" s="143"/>
      <c r="HD546" s="143"/>
      <c r="HN546" s="143"/>
      <c r="HX546" s="143"/>
      <c r="IH546" s="143"/>
      <c r="IR546" s="143"/>
    </row>
    <row xmlns:x14ac="http://schemas.microsoft.com/office/spreadsheetml/2009/9/ac" r="547" s="3" customFormat="true" x14ac:dyDescent="0.25">
      <c r="A547" s="444"/>
      <c r="B547" s="143"/>
      <c r="L547" s="143"/>
      <c r="V547" s="143"/>
      <c r="AF547" s="143"/>
      <c r="AP547" s="143"/>
      <c r="AZ547" s="143"/>
      <c r="BA547" s="143"/>
      <c r="BB547" s="143"/>
      <c r="BC547" s="143"/>
      <c r="BD547" s="143"/>
      <c r="BE547" s="143"/>
      <c r="BF547" s="143"/>
      <c r="BG547" s="143"/>
      <c r="BJ547" s="143"/>
      <c r="BT547" s="143"/>
      <c r="CD547" s="143"/>
      <c r="CN547" s="143"/>
      <c r="CX547" s="143"/>
      <c r="DH547" s="143"/>
      <c r="DR547" s="143"/>
      <c r="EB547" s="143"/>
      <c r="EL547" s="143"/>
      <c r="EV547" s="143"/>
      <c r="FF547" s="143"/>
      <c r="FP547" s="143"/>
      <c r="FZ547" s="143"/>
      <c r="GJ547" s="143"/>
      <c r="GT547" s="143"/>
      <c r="HD547" s="143"/>
      <c r="HN547" s="143"/>
      <c r="HX547" s="143"/>
      <c r="IH547" s="143"/>
      <c r="IR547" s="143"/>
    </row>
    <row xmlns:x14ac="http://schemas.microsoft.com/office/spreadsheetml/2009/9/ac" r="548" s="3" customFormat="true" x14ac:dyDescent="0.25">
      <c r="A548" s="444"/>
      <c r="B548" s="143"/>
      <c r="L548" s="143"/>
      <c r="V548" s="143"/>
      <c r="AF548" s="143"/>
      <c r="AP548" s="143"/>
      <c r="AZ548" s="143"/>
      <c r="BA548" s="143"/>
      <c r="BB548" s="143"/>
      <c r="BC548" s="143"/>
      <c r="BD548" s="143"/>
      <c r="BE548" s="143"/>
      <c r="BF548" s="143"/>
      <c r="BG548" s="143"/>
      <c r="BJ548" s="143"/>
      <c r="BT548" s="143"/>
      <c r="CD548" s="143"/>
      <c r="CN548" s="143"/>
      <c r="CX548" s="143"/>
      <c r="DH548" s="143"/>
      <c r="DR548" s="143"/>
      <c r="EB548" s="143"/>
      <c r="EL548" s="143"/>
      <c r="EV548" s="143"/>
      <c r="FF548" s="143"/>
      <c r="FP548" s="143"/>
      <c r="FZ548" s="143"/>
      <c r="GJ548" s="143"/>
      <c r="GT548" s="143"/>
      <c r="HD548" s="143"/>
      <c r="HN548" s="143"/>
      <c r="HX548" s="143"/>
      <c r="IH548" s="143"/>
      <c r="IR548" s="143"/>
    </row>
    <row xmlns:x14ac="http://schemas.microsoft.com/office/spreadsheetml/2009/9/ac" r="549" s="3" customFormat="true" x14ac:dyDescent="0.25">
      <c r="A549" s="444"/>
      <c r="B549" s="143"/>
      <c r="L549" s="143"/>
      <c r="V549" s="143"/>
      <c r="AF549" s="143"/>
      <c r="AP549" s="143"/>
      <c r="AZ549" s="143"/>
      <c r="BA549" s="143"/>
      <c r="BB549" s="143"/>
      <c r="BC549" s="143"/>
      <c r="BD549" s="143"/>
      <c r="BE549" s="143"/>
      <c r="BF549" s="143"/>
      <c r="BG549" s="143"/>
      <c r="BJ549" s="143"/>
      <c r="BT549" s="143"/>
      <c r="CD549" s="143"/>
      <c r="CN549" s="143"/>
      <c r="CX549" s="143"/>
      <c r="DH549" s="143"/>
      <c r="DR549" s="143"/>
      <c r="EB549" s="143"/>
      <c r="EL549" s="143"/>
      <c r="EV549" s="143"/>
      <c r="FF549" s="143"/>
      <c r="FP549" s="143"/>
      <c r="FZ549" s="143"/>
      <c r="GJ549" s="143"/>
      <c r="GT549" s="143"/>
      <c r="HD549" s="143"/>
      <c r="HN549" s="143"/>
      <c r="HX549" s="143"/>
      <c r="IH549" s="143"/>
      <c r="IR549" s="143"/>
    </row>
    <row xmlns:x14ac="http://schemas.microsoft.com/office/spreadsheetml/2009/9/ac" r="550" s="3" customFormat="true" x14ac:dyDescent="0.25">
      <c r="A550" s="444"/>
      <c r="B550" s="143"/>
      <c r="L550" s="143"/>
      <c r="V550" s="143"/>
      <c r="AF550" s="143"/>
      <c r="AP550" s="143"/>
      <c r="AZ550" s="143"/>
      <c r="BA550" s="143"/>
      <c r="BB550" s="143"/>
      <c r="BC550" s="143"/>
      <c r="BD550" s="143"/>
      <c r="BE550" s="143"/>
      <c r="BF550" s="143"/>
      <c r="BG550" s="143"/>
      <c r="BJ550" s="143"/>
      <c r="BT550" s="143"/>
      <c r="CD550" s="143"/>
      <c r="CN550" s="143"/>
      <c r="CX550" s="143"/>
      <c r="DH550" s="143"/>
      <c r="DR550" s="143"/>
      <c r="EB550" s="143"/>
      <c r="EL550" s="143"/>
      <c r="EV550" s="143"/>
      <c r="FF550" s="143"/>
      <c r="FP550" s="143"/>
      <c r="FZ550" s="143"/>
      <c r="GJ550" s="143"/>
      <c r="GT550" s="143"/>
      <c r="HD550" s="143"/>
      <c r="HN550" s="143"/>
      <c r="HX550" s="143"/>
      <c r="IH550" s="143"/>
      <c r="IR550" s="143"/>
    </row>
    <row xmlns:x14ac="http://schemas.microsoft.com/office/spreadsheetml/2009/9/ac" r="551" s="3" customFormat="true" x14ac:dyDescent="0.25">
      <c r="A551" s="444"/>
      <c r="B551" s="143"/>
      <c r="L551" s="143"/>
      <c r="V551" s="143"/>
      <c r="AF551" s="143"/>
      <c r="AP551" s="143"/>
      <c r="AZ551" s="143"/>
      <c r="BA551" s="143"/>
      <c r="BB551" s="143"/>
      <c r="BC551" s="143"/>
      <c r="BD551" s="143"/>
      <c r="BE551" s="143"/>
      <c r="BF551" s="143"/>
      <c r="BG551" s="143"/>
      <c r="BJ551" s="143"/>
      <c r="BT551" s="143"/>
      <c r="CD551" s="143"/>
      <c r="CN551" s="143"/>
      <c r="CX551" s="143"/>
      <c r="DH551" s="143"/>
      <c r="DR551" s="143"/>
      <c r="EB551" s="143"/>
      <c r="EL551" s="143"/>
      <c r="EV551" s="143"/>
      <c r="FF551" s="143"/>
      <c r="FP551" s="143"/>
      <c r="FZ551" s="143"/>
      <c r="GJ551" s="143"/>
      <c r="GT551" s="143"/>
      <c r="HD551" s="143"/>
      <c r="HN551" s="143"/>
      <c r="HX551" s="143"/>
      <c r="IH551" s="143"/>
      <c r="IR551" s="143"/>
    </row>
    <row xmlns:x14ac="http://schemas.microsoft.com/office/spreadsheetml/2009/9/ac" r="552" s="3" customFormat="true" x14ac:dyDescent="0.25">
      <c r="A552" s="444"/>
      <c r="B552" s="143"/>
      <c r="L552" s="143"/>
      <c r="V552" s="143"/>
      <c r="AF552" s="143"/>
      <c r="AP552" s="143"/>
      <c r="AZ552" s="143"/>
      <c r="BA552" s="143"/>
      <c r="BB552" s="143"/>
      <c r="BC552" s="143"/>
      <c r="BD552" s="143"/>
      <c r="BE552" s="143"/>
      <c r="BF552" s="143"/>
      <c r="BG552" s="143"/>
      <c r="BJ552" s="143"/>
      <c r="BT552" s="143"/>
      <c r="CD552" s="143"/>
      <c r="CN552" s="143"/>
      <c r="CX552" s="143"/>
      <c r="DH552" s="143"/>
      <c r="DR552" s="143"/>
      <c r="EB552" s="143"/>
      <c r="EL552" s="143"/>
      <c r="EV552" s="143"/>
      <c r="FF552" s="143"/>
      <c r="FP552" s="143"/>
      <c r="FZ552" s="143"/>
      <c r="GJ552" s="143"/>
      <c r="GT552" s="143"/>
      <c r="HD552" s="143"/>
      <c r="HN552" s="143"/>
      <c r="HX552" s="143"/>
      <c r="IH552" s="143"/>
      <c r="IR552" s="143"/>
    </row>
    <row xmlns:x14ac="http://schemas.microsoft.com/office/spreadsheetml/2009/9/ac" r="553" s="3" customFormat="true" x14ac:dyDescent="0.25">
      <c r="A553" s="444"/>
      <c r="B553" s="143"/>
      <c r="L553" s="143"/>
      <c r="V553" s="143"/>
      <c r="AF553" s="143"/>
      <c r="AP553" s="143"/>
      <c r="AZ553" s="143"/>
      <c r="BA553" s="143"/>
      <c r="BB553" s="143"/>
      <c r="BC553" s="143"/>
      <c r="BD553" s="143"/>
      <c r="BE553" s="143"/>
      <c r="BF553" s="143"/>
      <c r="BG553" s="143"/>
      <c r="BJ553" s="143"/>
      <c r="BT553" s="143"/>
      <c r="CD553" s="143"/>
      <c r="CN553" s="143"/>
      <c r="CX553" s="143"/>
      <c r="DH553" s="143"/>
      <c r="DR553" s="143"/>
      <c r="EB553" s="143"/>
      <c r="EL553" s="143"/>
      <c r="EV553" s="143"/>
      <c r="FF553" s="143"/>
      <c r="FP553" s="143"/>
      <c r="FZ553" s="143"/>
      <c r="GJ553" s="143"/>
      <c r="GT553" s="143"/>
      <c r="HD553" s="143"/>
      <c r="HN553" s="143"/>
      <c r="HX553" s="143"/>
      <c r="IH553" s="143"/>
      <c r="IR553" s="143"/>
    </row>
    <row xmlns:x14ac="http://schemas.microsoft.com/office/spreadsheetml/2009/9/ac" r="554" s="3" customFormat="true" x14ac:dyDescent="0.25">
      <c r="A554" s="444"/>
      <c r="B554" s="143"/>
      <c r="L554" s="143"/>
      <c r="V554" s="143"/>
      <c r="AF554" s="143"/>
      <c r="AP554" s="143"/>
      <c r="AZ554" s="143"/>
      <c r="BA554" s="143"/>
      <c r="BB554" s="143"/>
      <c r="BC554" s="143"/>
      <c r="BD554" s="143"/>
      <c r="BE554" s="143"/>
      <c r="BF554" s="143"/>
      <c r="BG554" s="143"/>
      <c r="BJ554" s="143"/>
      <c r="BT554" s="143"/>
      <c r="CD554" s="143"/>
      <c r="CN554" s="143"/>
      <c r="CX554" s="143"/>
      <c r="DH554" s="143"/>
      <c r="DR554" s="143"/>
      <c r="EB554" s="143"/>
      <c r="EL554" s="143"/>
      <c r="EV554" s="143"/>
      <c r="FF554" s="143"/>
      <c r="FP554" s="143"/>
      <c r="FZ554" s="143"/>
      <c r="GJ554" s="143"/>
      <c r="GT554" s="143"/>
      <c r="HD554" s="143"/>
      <c r="HN554" s="143"/>
      <c r="HX554" s="143"/>
      <c r="IH554" s="143"/>
      <c r="IR554" s="143"/>
    </row>
    <row xmlns:x14ac="http://schemas.microsoft.com/office/spreadsheetml/2009/9/ac" r="555" s="3" customFormat="true" x14ac:dyDescent="0.25">
      <c r="A555" s="444"/>
      <c r="B555" s="143"/>
      <c r="L555" s="143"/>
      <c r="V555" s="143"/>
      <c r="AF555" s="143"/>
      <c r="AP555" s="143"/>
      <c r="AZ555" s="143"/>
      <c r="BA555" s="143"/>
      <c r="BB555" s="143"/>
      <c r="BC555" s="143"/>
      <c r="BD555" s="143"/>
      <c r="BE555" s="143"/>
      <c r="BF555" s="143"/>
      <c r="BG555" s="143"/>
      <c r="BJ555" s="143"/>
      <c r="BT555" s="143"/>
      <c r="CD555" s="143"/>
      <c r="CN555" s="143"/>
      <c r="CX555" s="143"/>
      <c r="DH555" s="143"/>
      <c r="DR555" s="143"/>
      <c r="EB555" s="143"/>
      <c r="EL555" s="143"/>
      <c r="EV555" s="143"/>
      <c r="FF555" s="143"/>
      <c r="FP555" s="143"/>
      <c r="FZ555" s="143"/>
      <c r="GJ555" s="143"/>
      <c r="GT555" s="143"/>
      <c r="HD555" s="143"/>
      <c r="HN555" s="143"/>
      <c r="HX555" s="143"/>
      <c r="IH555" s="143"/>
      <c r="IR555" s="143"/>
    </row>
    <row xmlns:x14ac="http://schemas.microsoft.com/office/spreadsheetml/2009/9/ac" r="556" s="3" customFormat="true" x14ac:dyDescent="0.25">
      <c r="A556" s="444"/>
      <c r="B556" s="143"/>
      <c r="L556" s="143"/>
      <c r="V556" s="143"/>
      <c r="AF556" s="143"/>
      <c r="AP556" s="143"/>
      <c r="AZ556" s="143"/>
      <c r="BA556" s="143"/>
      <c r="BB556" s="143"/>
      <c r="BC556" s="143"/>
      <c r="BD556" s="143"/>
      <c r="BE556" s="143"/>
      <c r="BF556" s="143"/>
      <c r="BG556" s="143"/>
      <c r="BJ556" s="143"/>
      <c r="BT556" s="143"/>
      <c r="CD556" s="143"/>
      <c r="CN556" s="143"/>
      <c r="CX556" s="143"/>
      <c r="DH556" s="143"/>
      <c r="DR556" s="143"/>
      <c r="EB556" s="143"/>
      <c r="EL556" s="143"/>
      <c r="EV556" s="143"/>
      <c r="FF556" s="143"/>
      <c r="FP556" s="143"/>
      <c r="FZ556" s="143"/>
      <c r="GJ556" s="143"/>
      <c r="GT556" s="143"/>
      <c r="HD556" s="143"/>
      <c r="HN556" s="143"/>
      <c r="HX556" s="143"/>
      <c r="IH556" s="143"/>
      <c r="IR556" s="143"/>
    </row>
    <row xmlns:x14ac="http://schemas.microsoft.com/office/spreadsheetml/2009/9/ac" r="557" s="3" customFormat="true" x14ac:dyDescent="0.25">
      <c r="A557" s="444"/>
      <c r="B557" s="143"/>
      <c r="L557" s="143"/>
      <c r="V557" s="143"/>
      <c r="AF557" s="143"/>
      <c r="AP557" s="143"/>
      <c r="AZ557" s="143"/>
      <c r="BA557" s="143"/>
      <c r="BB557" s="143"/>
      <c r="BC557" s="143"/>
      <c r="BD557" s="143"/>
      <c r="BE557" s="143"/>
      <c r="BF557" s="143"/>
      <c r="BG557" s="143"/>
      <c r="BJ557" s="143"/>
      <c r="BT557" s="143"/>
      <c r="CD557" s="143"/>
      <c r="CN557" s="143"/>
      <c r="CX557" s="143"/>
      <c r="DH557" s="143"/>
      <c r="DR557" s="143"/>
      <c r="EB557" s="143"/>
      <c r="EL557" s="143"/>
      <c r="EV557" s="143"/>
      <c r="FF557" s="143"/>
      <c r="FP557" s="143"/>
      <c r="FZ557" s="143"/>
      <c r="GJ557" s="143"/>
      <c r="GT557" s="143"/>
      <c r="HD557" s="143"/>
      <c r="HN557" s="143"/>
      <c r="HX557" s="143"/>
      <c r="IH557" s="143"/>
      <c r="IR557" s="143"/>
    </row>
    <row xmlns:x14ac="http://schemas.microsoft.com/office/spreadsheetml/2009/9/ac" r="558" s="3" customFormat="true" x14ac:dyDescent="0.25">
      <c r="A558" s="444"/>
      <c r="B558" s="143"/>
      <c r="L558" s="143"/>
      <c r="V558" s="143"/>
      <c r="AF558" s="143"/>
      <c r="AP558" s="143"/>
      <c r="AZ558" s="143"/>
      <c r="BA558" s="143"/>
      <c r="BB558" s="143"/>
      <c r="BC558" s="143"/>
      <c r="BD558" s="143"/>
      <c r="BE558" s="143"/>
      <c r="BF558" s="143"/>
      <c r="BG558" s="143"/>
      <c r="BJ558" s="143"/>
      <c r="BT558" s="143"/>
      <c r="CD558" s="143"/>
      <c r="CN558" s="143"/>
      <c r="CX558" s="143"/>
      <c r="DH558" s="143"/>
      <c r="DR558" s="143"/>
      <c r="EB558" s="143"/>
      <c r="EL558" s="143"/>
      <c r="EV558" s="143"/>
      <c r="FF558" s="143"/>
      <c r="FP558" s="143"/>
      <c r="FZ558" s="143"/>
      <c r="GJ558" s="143"/>
      <c r="GT558" s="143"/>
      <c r="HD558" s="143"/>
      <c r="HN558" s="143"/>
      <c r="HX558" s="143"/>
      <c r="IH558" s="143"/>
      <c r="IR558" s="143"/>
    </row>
    <row xmlns:x14ac="http://schemas.microsoft.com/office/spreadsheetml/2009/9/ac" r="559" s="3" customFormat="true" x14ac:dyDescent="0.25">
      <c r="A559" s="444"/>
      <c r="B559" s="143"/>
      <c r="L559" s="143"/>
      <c r="V559" s="143"/>
      <c r="AF559" s="143"/>
      <c r="AP559" s="143"/>
      <c r="AZ559" s="143"/>
      <c r="BA559" s="143"/>
      <c r="BB559" s="143"/>
      <c r="BC559" s="143"/>
      <c r="BD559" s="143"/>
      <c r="BE559" s="143"/>
      <c r="BF559" s="143"/>
      <c r="BG559" s="143"/>
      <c r="BJ559" s="143"/>
      <c r="BT559" s="143"/>
      <c r="CD559" s="143"/>
      <c r="CN559" s="143"/>
      <c r="CX559" s="143"/>
      <c r="DH559" s="143"/>
      <c r="DR559" s="143"/>
      <c r="EB559" s="143"/>
      <c r="EL559" s="143"/>
      <c r="EV559" s="143"/>
      <c r="FF559" s="143"/>
      <c r="FP559" s="143"/>
      <c r="FZ559" s="143"/>
      <c r="GJ559" s="143"/>
      <c r="GT559" s="143"/>
      <c r="HD559" s="143"/>
      <c r="HN559" s="143"/>
      <c r="HX559" s="143"/>
      <c r="IH559" s="143"/>
      <c r="IR559" s="143"/>
    </row>
    <row xmlns:x14ac="http://schemas.microsoft.com/office/spreadsheetml/2009/9/ac" r="560" s="3" customFormat="true" x14ac:dyDescent="0.25">
      <c r="A560" s="444"/>
      <c r="B560" s="143"/>
      <c r="L560" s="143"/>
      <c r="V560" s="143"/>
      <c r="AF560" s="143"/>
      <c r="AP560" s="143"/>
      <c r="AZ560" s="143"/>
      <c r="BA560" s="143"/>
      <c r="BB560" s="143"/>
      <c r="BC560" s="143"/>
      <c r="BD560" s="143"/>
      <c r="BE560" s="143"/>
      <c r="BF560" s="143"/>
      <c r="BG560" s="143"/>
      <c r="BJ560" s="143"/>
      <c r="BT560" s="143"/>
      <c r="CD560" s="143"/>
      <c r="CN560" s="143"/>
      <c r="CX560" s="143"/>
      <c r="DH560" s="143"/>
      <c r="DR560" s="143"/>
      <c r="EB560" s="143"/>
      <c r="EL560" s="143"/>
      <c r="EV560" s="143"/>
      <c r="FF560" s="143"/>
      <c r="FP560" s="143"/>
      <c r="FZ560" s="143"/>
      <c r="GJ560" s="143"/>
      <c r="GT560" s="143"/>
      <c r="HD560" s="143"/>
      <c r="HN560" s="143"/>
      <c r="HX560" s="143"/>
      <c r="IH560" s="143"/>
      <c r="IR560" s="143"/>
    </row>
    <row xmlns:x14ac="http://schemas.microsoft.com/office/spreadsheetml/2009/9/ac" r="561" s="3" customFormat="true" x14ac:dyDescent="0.25">
      <c r="A561" s="444"/>
      <c r="B561" s="143"/>
      <c r="L561" s="143"/>
      <c r="V561" s="143"/>
      <c r="AF561" s="143"/>
      <c r="AP561" s="143"/>
      <c r="AZ561" s="143"/>
      <c r="BA561" s="143"/>
      <c r="BB561" s="143"/>
      <c r="BC561" s="143"/>
      <c r="BD561" s="143"/>
      <c r="BE561" s="143"/>
      <c r="BF561" s="143"/>
      <c r="BG561" s="143"/>
      <c r="BJ561" s="143"/>
      <c r="BT561" s="143"/>
      <c r="CD561" s="143"/>
      <c r="CN561" s="143"/>
      <c r="CX561" s="143"/>
      <c r="DH561" s="143"/>
      <c r="DR561" s="143"/>
      <c r="EB561" s="143"/>
      <c r="EL561" s="143"/>
      <c r="EV561" s="143"/>
      <c r="FF561" s="143"/>
      <c r="FP561" s="143"/>
      <c r="FZ561" s="143"/>
      <c r="GJ561" s="143"/>
      <c r="GT561" s="143"/>
      <c r="HD561" s="143"/>
      <c r="HN561" s="143"/>
      <c r="HX561" s="143"/>
      <c r="IH561" s="143"/>
      <c r="IR561" s="143"/>
    </row>
    <row xmlns:x14ac="http://schemas.microsoft.com/office/spreadsheetml/2009/9/ac" r="562" s="3" customFormat="true" x14ac:dyDescent="0.25">
      <c r="A562" s="444"/>
      <c r="B562" s="143"/>
      <c r="L562" s="143"/>
      <c r="V562" s="143"/>
      <c r="AF562" s="143"/>
      <c r="AP562" s="143"/>
      <c r="AZ562" s="143"/>
      <c r="BA562" s="143"/>
      <c r="BB562" s="143"/>
      <c r="BC562" s="143"/>
      <c r="BD562" s="143"/>
      <c r="BE562" s="143"/>
      <c r="BF562" s="143"/>
      <c r="BG562" s="143"/>
      <c r="BJ562" s="143"/>
      <c r="BT562" s="143"/>
      <c r="CD562" s="143"/>
      <c r="CN562" s="143"/>
      <c r="CX562" s="143"/>
      <c r="DH562" s="143"/>
      <c r="DR562" s="143"/>
      <c r="EB562" s="143"/>
      <c r="EL562" s="143"/>
      <c r="EV562" s="143"/>
      <c r="FF562" s="143"/>
      <c r="FP562" s="143"/>
      <c r="FZ562" s="143"/>
      <c r="GJ562" s="143"/>
      <c r="GT562" s="143"/>
      <c r="HD562" s="143"/>
      <c r="HN562" s="143"/>
      <c r="HX562" s="143"/>
      <c r="IH562" s="143"/>
      <c r="IR562" s="143"/>
    </row>
    <row xmlns:x14ac="http://schemas.microsoft.com/office/spreadsheetml/2009/9/ac" r="563" s="3" customFormat="true" x14ac:dyDescent="0.25">
      <c r="A563" s="444"/>
      <c r="B563" s="143"/>
      <c r="L563" s="143"/>
      <c r="V563" s="143"/>
      <c r="AF563" s="143"/>
      <c r="AP563" s="143"/>
      <c r="AZ563" s="143"/>
      <c r="BA563" s="143"/>
      <c r="BB563" s="143"/>
      <c r="BC563" s="143"/>
      <c r="BD563" s="143"/>
      <c r="BE563" s="143"/>
      <c r="BF563" s="143"/>
      <c r="BG563" s="143"/>
      <c r="BJ563" s="143"/>
      <c r="BT563" s="143"/>
      <c r="CD563" s="143"/>
      <c r="CN563" s="143"/>
      <c r="CX563" s="143"/>
      <c r="DH563" s="143"/>
      <c r="DR563" s="143"/>
      <c r="EB563" s="143"/>
      <c r="EL563" s="143"/>
      <c r="EV563" s="143"/>
      <c r="FF563" s="143"/>
      <c r="FP563" s="143"/>
      <c r="FZ563" s="143"/>
      <c r="GJ563" s="143"/>
      <c r="GT563" s="143"/>
      <c r="HD563" s="143"/>
      <c r="HN563" s="143"/>
      <c r="HX563" s="143"/>
      <c r="IH563" s="143"/>
      <c r="IR563" s="143"/>
    </row>
    <row xmlns:x14ac="http://schemas.microsoft.com/office/spreadsheetml/2009/9/ac" r="564" s="3" customFormat="true" x14ac:dyDescent="0.25">
      <c r="A564" s="444"/>
      <c r="B564" s="143"/>
      <c r="L564" s="143"/>
      <c r="V564" s="143"/>
      <c r="AF564" s="143"/>
      <c r="AP564" s="143"/>
      <c r="AZ564" s="143"/>
      <c r="BA564" s="143"/>
      <c r="BB564" s="143"/>
      <c r="BC564" s="143"/>
      <c r="BD564" s="143"/>
      <c r="BE564" s="143"/>
      <c r="BF564" s="143"/>
      <c r="BG564" s="143"/>
      <c r="BJ564" s="143"/>
      <c r="BT564" s="143"/>
      <c r="CD564" s="143"/>
      <c r="CN564" s="143"/>
      <c r="CX564" s="143"/>
      <c r="DH564" s="143"/>
      <c r="DR564" s="143"/>
      <c r="EB564" s="143"/>
      <c r="EL564" s="143"/>
      <c r="EV564" s="143"/>
      <c r="FF564" s="143"/>
      <c r="FP564" s="143"/>
      <c r="FZ564" s="143"/>
      <c r="GJ564" s="143"/>
      <c r="GT564" s="143"/>
      <c r="HD564" s="143"/>
      <c r="HN564" s="143"/>
      <c r="HX564" s="143"/>
      <c r="IH564" s="143"/>
      <c r="IR564" s="143"/>
    </row>
    <row xmlns:x14ac="http://schemas.microsoft.com/office/spreadsheetml/2009/9/ac" r="565" s="3" customFormat="true" x14ac:dyDescent="0.25">
      <c r="A565" s="444"/>
      <c r="B565" s="143"/>
      <c r="L565" s="143"/>
      <c r="V565" s="143"/>
      <c r="AF565" s="143"/>
      <c r="AP565" s="143"/>
      <c r="AZ565" s="143"/>
      <c r="BA565" s="143"/>
      <c r="BB565" s="143"/>
      <c r="BC565" s="143"/>
      <c r="BD565" s="143"/>
      <c r="BE565" s="143"/>
      <c r="BF565" s="143"/>
      <c r="BG565" s="143"/>
      <c r="BJ565" s="143"/>
      <c r="BT565" s="143"/>
      <c r="CD565" s="143"/>
      <c r="CN565" s="143"/>
      <c r="CX565" s="143"/>
      <c r="DH565" s="143"/>
      <c r="DR565" s="143"/>
      <c r="EB565" s="143"/>
      <c r="EL565" s="143"/>
      <c r="EV565" s="143"/>
      <c r="FF565" s="143"/>
      <c r="FP565" s="143"/>
      <c r="FZ565" s="143"/>
      <c r="GJ565" s="143"/>
      <c r="GT565" s="143"/>
      <c r="HD565" s="143"/>
      <c r="HN565" s="143"/>
      <c r="HX565" s="143"/>
      <c r="IH565" s="143"/>
      <c r="IR565" s="143"/>
    </row>
    <row xmlns:x14ac="http://schemas.microsoft.com/office/spreadsheetml/2009/9/ac" r="566" s="3" customFormat="true" x14ac:dyDescent="0.25">
      <c r="A566" s="444"/>
      <c r="B566" s="143"/>
      <c r="L566" s="143"/>
      <c r="V566" s="143"/>
      <c r="AF566" s="143"/>
      <c r="AP566" s="143"/>
      <c r="AZ566" s="143"/>
      <c r="BA566" s="143"/>
      <c r="BB566" s="143"/>
      <c r="BC566" s="143"/>
      <c r="BD566" s="143"/>
      <c r="BE566" s="143"/>
      <c r="BF566" s="143"/>
      <c r="BG566" s="143"/>
      <c r="BJ566" s="143"/>
      <c r="BT566" s="143"/>
      <c r="CD566" s="143"/>
      <c r="CN566" s="143"/>
      <c r="CX566" s="143"/>
      <c r="DH566" s="143"/>
      <c r="DR566" s="143"/>
      <c r="EB566" s="143"/>
      <c r="EL566" s="143"/>
      <c r="EV566" s="143"/>
      <c r="FF566" s="143"/>
      <c r="FP566" s="143"/>
      <c r="FZ566" s="143"/>
      <c r="GJ566" s="143"/>
      <c r="GT566" s="143"/>
      <c r="HD566" s="143"/>
      <c r="HN566" s="143"/>
      <c r="HX566" s="143"/>
      <c r="IH566" s="143"/>
      <c r="IR566" s="143"/>
    </row>
    <row xmlns:x14ac="http://schemas.microsoft.com/office/spreadsheetml/2009/9/ac" r="567" s="3" customFormat="true" x14ac:dyDescent="0.25">
      <c r="A567" s="444"/>
      <c r="B567" s="143"/>
      <c r="L567" s="143"/>
      <c r="V567" s="143"/>
      <c r="AF567" s="143"/>
      <c r="AP567" s="143"/>
      <c r="AZ567" s="143"/>
      <c r="BA567" s="143"/>
      <c r="BB567" s="143"/>
      <c r="BC567" s="143"/>
      <c r="BD567" s="143"/>
      <c r="BE567" s="143"/>
      <c r="BF567" s="143"/>
      <c r="BG567" s="143"/>
      <c r="BJ567" s="143"/>
      <c r="BT567" s="143"/>
      <c r="CD567" s="143"/>
      <c r="CN567" s="143"/>
      <c r="CX567" s="143"/>
      <c r="DH567" s="143"/>
      <c r="DR567" s="143"/>
      <c r="EB567" s="143"/>
      <c r="EL567" s="143"/>
      <c r="EV567" s="143"/>
      <c r="FF567" s="143"/>
      <c r="FP567" s="143"/>
      <c r="FZ567" s="143"/>
      <c r="GJ567" s="143"/>
      <c r="GT567" s="143"/>
      <c r="HD567" s="143"/>
      <c r="HN567" s="143"/>
      <c r="HX567" s="143"/>
      <c r="IH567" s="143"/>
      <c r="IR567" s="143"/>
    </row>
    <row xmlns:x14ac="http://schemas.microsoft.com/office/spreadsheetml/2009/9/ac" r="568" s="3" customFormat="true" x14ac:dyDescent="0.25">
      <c r="A568" s="444"/>
      <c r="B568" s="143"/>
      <c r="L568" s="143"/>
      <c r="V568" s="143"/>
      <c r="AF568" s="143"/>
      <c r="AP568" s="143"/>
      <c r="AZ568" s="143"/>
      <c r="BA568" s="143"/>
      <c r="BB568" s="143"/>
      <c r="BC568" s="143"/>
      <c r="BD568" s="143"/>
      <c r="BE568" s="143"/>
      <c r="BF568" s="143"/>
      <c r="BG568" s="143"/>
      <c r="BJ568" s="143"/>
      <c r="BT568" s="143"/>
      <c r="CD568" s="143"/>
      <c r="CN568" s="143"/>
      <c r="CX568" s="143"/>
      <c r="DH568" s="143"/>
      <c r="DR568" s="143"/>
      <c r="EB568" s="143"/>
      <c r="EL568" s="143"/>
      <c r="EV568" s="143"/>
      <c r="FF568" s="143"/>
      <c r="FP568" s="143"/>
      <c r="FZ568" s="143"/>
      <c r="GJ568" s="143"/>
      <c r="GT568" s="143"/>
      <c r="HD568" s="143"/>
      <c r="HN568" s="143"/>
      <c r="HX568" s="143"/>
      <c r="IH568" s="143"/>
      <c r="IR568" s="143"/>
    </row>
    <row xmlns:x14ac="http://schemas.microsoft.com/office/spreadsheetml/2009/9/ac" r="569" s="3" customFormat="true" x14ac:dyDescent="0.25">
      <c r="A569" s="444"/>
      <c r="B569" s="143"/>
      <c r="L569" s="143"/>
      <c r="V569" s="143"/>
      <c r="AF569" s="143"/>
      <c r="AP569" s="143"/>
      <c r="AZ569" s="143"/>
      <c r="BA569" s="143"/>
      <c r="BB569" s="143"/>
      <c r="BC569" s="143"/>
      <c r="BD569" s="143"/>
      <c r="BE569" s="143"/>
      <c r="BF569" s="143"/>
      <c r="BG569" s="143"/>
      <c r="BJ569" s="143"/>
      <c r="BT569" s="143"/>
      <c r="CD569" s="143"/>
      <c r="CN569" s="143"/>
      <c r="CX569" s="143"/>
      <c r="DH569" s="143"/>
      <c r="DR569" s="143"/>
      <c r="EB569" s="143"/>
      <c r="EL569" s="143"/>
      <c r="EV569" s="143"/>
      <c r="FF569" s="143"/>
      <c r="FP569" s="143"/>
      <c r="FZ569" s="143"/>
      <c r="GJ569" s="143"/>
      <c r="GT569" s="143"/>
      <c r="HD569" s="143"/>
      <c r="HN569" s="143"/>
      <c r="HX569" s="143"/>
      <c r="IH569" s="143"/>
      <c r="IR569" s="143"/>
    </row>
    <row xmlns:x14ac="http://schemas.microsoft.com/office/spreadsheetml/2009/9/ac" r="570" s="3" customFormat="true" x14ac:dyDescent="0.25">
      <c r="A570" s="444"/>
      <c r="B570" s="143"/>
      <c r="L570" s="143"/>
      <c r="V570" s="143"/>
      <c r="AF570" s="143"/>
      <c r="AP570" s="143"/>
      <c r="AZ570" s="143"/>
      <c r="BA570" s="143"/>
      <c r="BB570" s="143"/>
      <c r="BC570" s="143"/>
      <c r="BD570" s="143"/>
      <c r="BE570" s="143"/>
      <c r="BF570" s="143"/>
      <c r="BG570" s="143"/>
      <c r="BJ570" s="143"/>
      <c r="BT570" s="143"/>
      <c r="CD570" s="143"/>
      <c r="CN570" s="143"/>
      <c r="CX570" s="143"/>
      <c r="DH570" s="143"/>
      <c r="DR570" s="143"/>
      <c r="EB570" s="143"/>
      <c r="EL570" s="143"/>
      <c r="EV570" s="143"/>
      <c r="FF570" s="143"/>
      <c r="FP570" s="143"/>
      <c r="FZ570" s="143"/>
      <c r="GJ570" s="143"/>
      <c r="GT570" s="143"/>
      <c r="HD570" s="143"/>
      <c r="HN570" s="143"/>
      <c r="HX570" s="143"/>
      <c r="IH570" s="143"/>
      <c r="IR570" s="143"/>
    </row>
    <row xmlns:x14ac="http://schemas.microsoft.com/office/spreadsheetml/2009/9/ac" r="571" s="3" customFormat="true" x14ac:dyDescent="0.25">
      <c r="A571" s="444"/>
      <c r="B571" s="143"/>
      <c r="L571" s="143"/>
      <c r="V571" s="143"/>
      <c r="AF571" s="143"/>
      <c r="AP571" s="143"/>
      <c r="AZ571" s="143"/>
      <c r="BA571" s="143"/>
      <c r="BB571" s="143"/>
      <c r="BC571" s="143"/>
      <c r="BD571" s="143"/>
      <c r="BE571" s="143"/>
      <c r="BF571" s="143"/>
      <c r="BG571" s="143"/>
      <c r="BJ571" s="143"/>
      <c r="BT571" s="143"/>
      <c r="CD571" s="143"/>
      <c r="CN571" s="143"/>
      <c r="CX571" s="143"/>
      <c r="DH571" s="143"/>
      <c r="DR571" s="143"/>
      <c r="EB571" s="143"/>
      <c r="EL571" s="143"/>
      <c r="EV571" s="143"/>
      <c r="FF571" s="143"/>
      <c r="FP571" s="143"/>
      <c r="FZ571" s="143"/>
      <c r="GJ571" s="143"/>
      <c r="GT571" s="143"/>
      <c r="HD571" s="143"/>
      <c r="HN571" s="143"/>
      <c r="HX571" s="143"/>
      <c r="IH571" s="143"/>
      <c r="IR571" s="143"/>
    </row>
    <row xmlns:x14ac="http://schemas.microsoft.com/office/spreadsheetml/2009/9/ac" r="572" s="3" customFormat="true" x14ac:dyDescent="0.25">
      <c r="A572" s="444"/>
      <c r="B572" s="143"/>
      <c r="L572" s="143"/>
      <c r="V572" s="143"/>
      <c r="AF572" s="143"/>
      <c r="AP572" s="143"/>
      <c r="AZ572" s="143"/>
      <c r="BA572" s="143"/>
      <c r="BB572" s="143"/>
      <c r="BC572" s="143"/>
      <c r="BD572" s="143"/>
      <c r="BE572" s="143"/>
      <c r="BF572" s="143"/>
      <c r="BG572" s="143"/>
      <c r="BJ572" s="143"/>
      <c r="BT572" s="143"/>
      <c r="CD572" s="143"/>
      <c r="CN572" s="143"/>
      <c r="CX572" s="143"/>
      <c r="DH572" s="143"/>
      <c r="DR572" s="143"/>
      <c r="EB572" s="143"/>
      <c r="EL572" s="143"/>
      <c r="EV572" s="143"/>
      <c r="FF572" s="143"/>
      <c r="FP572" s="143"/>
      <c r="FZ572" s="143"/>
      <c r="GJ572" s="143"/>
      <c r="GT572" s="143"/>
      <c r="HD572" s="143"/>
      <c r="HN572" s="143"/>
      <c r="HX572" s="143"/>
      <c r="IH572" s="143"/>
      <c r="IR572" s="143"/>
    </row>
    <row xmlns:x14ac="http://schemas.microsoft.com/office/spreadsheetml/2009/9/ac" r="573" s="3" customFormat="true" x14ac:dyDescent="0.25">
      <c r="A573" s="444"/>
      <c r="B573" s="143"/>
      <c r="L573" s="143"/>
      <c r="V573" s="143"/>
      <c r="AF573" s="143"/>
      <c r="AP573" s="143"/>
      <c r="AZ573" s="143"/>
      <c r="BA573" s="143"/>
      <c r="BB573" s="143"/>
      <c r="BC573" s="143"/>
      <c r="BD573" s="143"/>
      <c r="BE573" s="143"/>
      <c r="BF573" s="143"/>
      <c r="BG573" s="143"/>
      <c r="BJ573" s="143"/>
      <c r="BT573" s="143"/>
      <c r="CD573" s="143"/>
      <c r="CN573" s="143"/>
      <c r="CX573" s="143"/>
      <c r="DH573" s="143"/>
      <c r="DR573" s="143"/>
      <c r="EB573" s="143"/>
      <c r="EL573" s="143"/>
      <c r="EV573" s="143"/>
      <c r="FF573" s="143"/>
      <c r="FP573" s="143"/>
      <c r="FZ573" s="143"/>
      <c r="GJ573" s="143"/>
      <c r="GT573" s="143"/>
      <c r="HD573" s="143"/>
      <c r="HN573" s="143"/>
      <c r="HX573" s="143"/>
      <c r="IH573" s="143"/>
      <c r="IR573" s="143"/>
    </row>
    <row xmlns:x14ac="http://schemas.microsoft.com/office/spreadsheetml/2009/9/ac" r="574" s="3" customFormat="true" x14ac:dyDescent="0.25">
      <c r="A574" s="444"/>
      <c r="B574" s="143"/>
      <c r="L574" s="143"/>
      <c r="V574" s="143"/>
      <c r="AF574" s="143"/>
      <c r="AP574" s="143"/>
      <c r="AZ574" s="143"/>
      <c r="BA574" s="143"/>
      <c r="BB574" s="143"/>
      <c r="BC574" s="143"/>
      <c r="BD574" s="143"/>
      <c r="BE574" s="143"/>
      <c r="BF574" s="143"/>
      <c r="BG574" s="143"/>
      <c r="BJ574" s="143"/>
      <c r="BT574" s="143"/>
      <c r="CD574" s="143"/>
      <c r="CN574" s="143"/>
      <c r="CX574" s="143"/>
      <c r="DH574" s="143"/>
      <c r="DR574" s="143"/>
      <c r="EB574" s="143"/>
      <c r="EL574" s="143"/>
      <c r="EV574" s="143"/>
      <c r="FF574" s="143"/>
      <c r="FP574" s="143"/>
      <c r="FZ574" s="143"/>
      <c r="GJ574" s="143"/>
      <c r="GT574" s="143"/>
      <c r="HD574" s="143"/>
      <c r="HN574" s="143"/>
      <c r="HX574" s="143"/>
      <c r="IH574" s="143"/>
      <c r="IR574" s="143"/>
    </row>
    <row xmlns:x14ac="http://schemas.microsoft.com/office/spreadsheetml/2009/9/ac" r="575" s="3" customFormat="true" x14ac:dyDescent="0.25">
      <c r="A575" s="444"/>
      <c r="B575" s="143"/>
      <c r="L575" s="143"/>
      <c r="V575" s="143"/>
      <c r="AF575" s="143"/>
      <c r="AP575" s="143"/>
      <c r="AZ575" s="143"/>
      <c r="BA575" s="143"/>
      <c r="BB575" s="143"/>
      <c r="BC575" s="143"/>
      <c r="BD575" s="143"/>
      <c r="BE575" s="143"/>
      <c r="BF575" s="143"/>
      <c r="BG575" s="143"/>
      <c r="BJ575" s="143"/>
      <c r="BT575" s="143"/>
      <c r="CD575" s="143"/>
      <c r="CN575" s="143"/>
      <c r="CX575" s="143"/>
      <c r="DH575" s="143"/>
      <c r="DR575" s="143"/>
      <c r="EB575" s="143"/>
      <c r="EL575" s="143"/>
      <c r="EV575" s="143"/>
      <c r="FF575" s="143"/>
      <c r="FP575" s="143"/>
      <c r="FZ575" s="143"/>
      <c r="GJ575" s="143"/>
      <c r="GT575" s="143"/>
      <c r="HD575" s="143"/>
      <c r="HN575" s="143"/>
      <c r="HX575" s="143"/>
      <c r="IH575" s="143"/>
      <c r="IR575" s="143"/>
    </row>
    <row xmlns:x14ac="http://schemas.microsoft.com/office/spreadsheetml/2009/9/ac" r="576" s="3" customFormat="true" x14ac:dyDescent="0.25">
      <c r="A576" s="444"/>
      <c r="B576" s="143"/>
      <c r="L576" s="143"/>
      <c r="V576" s="143"/>
      <c r="AF576" s="143"/>
      <c r="AP576" s="143"/>
      <c r="AZ576" s="143"/>
      <c r="BA576" s="143"/>
      <c r="BB576" s="143"/>
      <c r="BC576" s="143"/>
      <c r="BD576" s="143"/>
      <c r="BE576" s="143"/>
      <c r="BF576" s="143"/>
      <c r="BG576" s="143"/>
      <c r="BJ576" s="143"/>
      <c r="BT576" s="143"/>
      <c r="CD576" s="143"/>
      <c r="CN576" s="143"/>
      <c r="CX576" s="143"/>
      <c r="DH576" s="143"/>
      <c r="DR576" s="143"/>
      <c r="EB576" s="143"/>
      <c r="EL576" s="143"/>
      <c r="EV576" s="143"/>
      <c r="FF576" s="143"/>
      <c r="FP576" s="143"/>
      <c r="FZ576" s="143"/>
      <c r="GJ576" s="143"/>
      <c r="GT576" s="143"/>
      <c r="HD576" s="143"/>
      <c r="HN576" s="143"/>
      <c r="HX576" s="143"/>
      <c r="IH576" s="143"/>
      <c r="IR576" s="143"/>
    </row>
    <row xmlns:x14ac="http://schemas.microsoft.com/office/spreadsheetml/2009/9/ac" r="577" s="3" customFormat="true" x14ac:dyDescent="0.25">
      <c r="A577" s="444"/>
      <c r="B577" s="143"/>
      <c r="L577" s="143"/>
      <c r="V577" s="143"/>
      <c r="AF577" s="143"/>
      <c r="AP577" s="143"/>
      <c r="AZ577" s="143"/>
      <c r="BA577" s="143"/>
      <c r="BB577" s="143"/>
      <c r="BC577" s="143"/>
      <c r="BD577" s="143"/>
      <c r="BE577" s="143"/>
      <c r="BF577" s="143"/>
      <c r="BG577" s="143"/>
      <c r="BJ577" s="143"/>
      <c r="BT577" s="143"/>
      <c r="CD577" s="143"/>
      <c r="CN577" s="143"/>
      <c r="CX577" s="143"/>
      <c r="DH577" s="143"/>
      <c r="DR577" s="143"/>
      <c r="EB577" s="143"/>
      <c r="EL577" s="143"/>
      <c r="EV577" s="143"/>
      <c r="FF577" s="143"/>
      <c r="FP577" s="143"/>
      <c r="FZ577" s="143"/>
      <c r="GJ577" s="143"/>
      <c r="GT577" s="143"/>
      <c r="HD577" s="143"/>
      <c r="HN577" s="143"/>
      <c r="HX577" s="143"/>
      <c r="IH577" s="143"/>
      <c r="IR577" s="143"/>
    </row>
    <row xmlns:x14ac="http://schemas.microsoft.com/office/spreadsheetml/2009/9/ac" r="578" s="3" customFormat="true" x14ac:dyDescent="0.25">
      <c r="A578" s="444"/>
      <c r="B578" s="143"/>
      <c r="L578" s="143"/>
      <c r="V578" s="143"/>
      <c r="AF578" s="143"/>
      <c r="AP578" s="143"/>
      <c r="AZ578" s="143"/>
      <c r="BA578" s="143"/>
      <c r="BB578" s="143"/>
      <c r="BC578" s="143"/>
      <c r="BD578" s="143"/>
      <c r="BE578" s="143"/>
      <c r="BF578" s="143"/>
      <c r="BG578" s="143"/>
      <c r="BJ578" s="143"/>
      <c r="BT578" s="143"/>
      <c r="CD578" s="143"/>
      <c r="CN578" s="143"/>
      <c r="CX578" s="143"/>
      <c r="DH578" s="143"/>
      <c r="DR578" s="143"/>
      <c r="EB578" s="143"/>
      <c r="EL578" s="143"/>
      <c r="EV578" s="143"/>
      <c r="FF578" s="143"/>
      <c r="FP578" s="143"/>
      <c r="FZ578" s="143"/>
      <c r="GJ578" s="143"/>
      <c r="GT578" s="143"/>
      <c r="HD578" s="143"/>
      <c r="HN578" s="143"/>
      <c r="HX578" s="143"/>
      <c r="IH578" s="143"/>
      <c r="IR578" s="143"/>
    </row>
    <row xmlns:x14ac="http://schemas.microsoft.com/office/spreadsheetml/2009/9/ac" r="579" s="3" customFormat="true" x14ac:dyDescent="0.25">
      <c r="A579" s="444"/>
      <c r="B579" s="143"/>
      <c r="L579" s="143"/>
      <c r="V579" s="143"/>
      <c r="AF579" s="143"/>
      <c r="AP579" s="143"/>
      <c r="AZ579" s="143"/>
      <c r="BA579" s="143"/>
      <c r="BB579" s="143"/>
      <c r="BC579" s="143"/>
      <c r="BD579" s="143"/>
      <c r="BE579" s="143"/>
      <c r="BF579" s="143"/>
      <c r="BG579" s="143"/>
      <c r="BJ579" s="143"/>
      <c r="BT579" s="143"/>
      <c r="CD579" s="143"/>
      <c r="CN579" s="143"/>
      <c r="CX579" s="143"/>
      <c r="DH579" s="143"/>
      <c r="DR579" s="143"/>
      <c r="EB579" s="143"/>
      <c r="EL579" s="143"/>
      <c r="EV579" s="143"/>
      <c r="FF579" s="143"/>
      <c r="FP579" s="143"/>
      <c r="FZ579" s="143"/>
      <c r="GJ579" s="143"/>
      <c r="GT579" s="143"/>
      <c r="HD579" s="143"/>
      <c r="HN579" s="143"/>
      <c r="HX579" s="143"/>
      <c r="IH579" s="143"/>
      <c r="IR579" s="143"/>
    </row>
    <row xmlns:x14ac="http://schemas.microsoft.com/office/spreadsheetml/2009/9/ac" r="580" s="3" customFormat="true" x14ac:dyDescent="0.25">
      <c r="A580" s="444"/>
      <c r="B580" s="143"/>
      <c r="L580" s="143"/>
      <c r="V580" s="143"/>
      <c r="AF580" s="143"/>
      <c r="AP580" s="143"/>
      <c r="AZ580" s="143"/>
      <c r="BA580" s="143"/>
      <c r="BB580" s="143"/>
      <c r="BC580" s="143"/>
      <c r="BD580" s="143"/>
      <c r="BE580" s="143"/>
      <c r="BF580" s="143"/>
      <c r="BG580" s="143"/>
      <c r="BJ580" s="143"/>
      <c r="BT580" s="143"/>
      <c r="CD580" s="143"/>
      <c r="CN580" s="143"/>
      <c r="CX580" s="143"/>
      <c r="DH580" s="143"/>
      <c r="DR580" s="143"/>
      <c r="EB580" s="143"/>
      <c r="EL580" s="143"/>
      <c r="EV580" s="143"/>
      <c r="FF580" s="143"/>
      <c r="FP580" s="143"/>
      <c r="FZ580" s="143"/>
      <c r="GJ580" s="143"/>
      <c r="GT580" s="143"/>
      <c r="HD580" s="143"/>
      <c r="HN580" s="143"/>
      <c r="HX580" s="143"/>
      <c r="IH580" s="143"/>
      <c r="IR580" s="143"/>
    </row>
    <row xmlns:x14ac="http://schemas.microsoft.com/office/spreadsheetml/2009/9/ac" r="581" s="3" customFormat="true" x14ac:dyDescent="0.25">
      <c r="A581" s="444"/>
      <c r="B581" s="143"/>
      <c r="L581" s="143"/>
      <c r="V581" s="143"/>
      <c r="AF581" s="143"/>
      <c r="AP581" s="143"/>
      <c r="AZ581" s="143"/>
      <c r="BA581" s="143"/>
      <c r="BB581" s="143"/>
      <c r="BC581" s="143"/>
      <c r="BD581" s="143"/>
      <c r="BE581" s="143"/>
      <c r="BF581" s="143"/>
      <c r="BG581" s="143"/>
      <c r="BJ581" s="143"/>
      <c r="BT581" s="143"/>
      <c r="CD581" s="143"/>
      <c r="CN581" s="143"/>
      <c r="CX581" s="143"/>
      <c r="DH581" s="143"/>
      <c r="DR581" s="143"/>
      <c r="EB581" s="143"/>
      <c r="EL581" s="143"/>
      <c r="EV581" s="143"/>
      <c r="FF581" s="143"/>
      <c r="FP581" s="143"/>
      <c r="FZ581" s="143"/>
      <c r="GJ581" s="143"/>
      <c r="GT581" s="143"/>
      <c r="HD581" s="143"/>
      <c r="HN581" s="143"/>
      <c r="HX581" s="143"/>
      <c r="IH581" s="143"/>
      <c r="IR581" s="143"/>
    </row>
    <row xmlns:x14ac="http://schemas.microsoft.com/office/spreadsheetml/2009/9/ac" r="582" s="3" customFormat="true" x14ac:dyDescent="0.25">
      <c r="A582" s="444"/>
      <c r="B582" s="143"/>
      <c r="L582" s="143"/>
      <c r="V582" s="143"/>
      <c r="AF582" s="143"/>
      <c r="AP582" s="143"/>
      <c r="AZ582" s="143"/>
      <c r="BA582" s="143"/>
      <c r="BB582" s="143"/>
      <c r="BC582" s="143"/>
      <c r="BD582" s="143"/>
      <c r="BE582" s="143"/>
      <c r="BF582" s="143"/>
      <c r="BG582" s="143"/>
      <c r="BJ582" s="143"/>
      <c r="BT582" s="143"/>
      <c r="CD582" s="143"/>
      <c r="CN582" s="143"/>
      <c r="CX582" s="143"/>
      <c r="DH582" s="143"/>
      <c r="DR582" s="143"/>
      <c r="EB582" s="143"/>
      <c r="EL582" s="143"/>
      <c r="EV582" s="143"/>
      <c r="FF582" s="143"/>
      <c r="FP582" s="143"/>
      <c r="FZ582" s="143"/>
      <c r="GJ582" s="143"/>
      <c r="GT582" s="143"/>
      <c r="HD582" s="143"/>
      <c r="HN582" s="143"/>
      <c r="HX582" s="143"/>
      <c r="IH582" s="143"/>
      <c r="IR582" s="143"/>
    </row>
    <row xmlns:x14ac="http://schemas.microsoft.com/office/spreadsheetml/2009/9/ac" r="583" s="3" customFormat="true" x14ac:dyDescent="0.25">
      <c r="A583" s="444"/>
      <c r="B583" s="143"/>
      <c r="L583" s="143"/>
      <c r="V583" s="143"/>
      <c r="AF583" s="143"/>
      <c r="AP583" s="143"/>
      <c r="AZ583" s="143"/>
      <c r="BA583" s="143"/>
      <c r="BB583" s="143"/>
      <c r="BC583" s="143"/>
      <c r="BD583" s="143"/>
      <c r="BE583" s="143"/>
      <c r="BF583" s="143"/>
      <c r="BG583" s="143"/>
      <c r="BJ583" s="143"/>
      <c r="BT583" s="143"/>
      <c r="CD583" s="143"/>
      <c r="CN583" s="143"/>
      <c r="CX583" s="143"/>
      <c r="DH583" s="143"/>
      <c r="DR583" s="143"/>
      <c r="EB583" s="143"/>
      <c r="EL583" s="143"/>
      <c r="EV583" s="143"/>
      <c r="FF583" s="143"/>
      <c r="FP583" s="143"/>
      <c r="FZ583" s="143"/>
      <c r="GJ583" s="143"/>
      <c r="GT583" s="143"/>
      <c r="HD583" s="143"/>
      <c r="HN583" s="143"/>
      <c r="HX583" s="143"/>
      <c r="IH583" s="143"/>
      <c r="IR583" s="143"/>
    </row>
    <row xmlns:x14ac="http://schemas.microsoft.com/office/spreadsheetml/2009/9/ac" r="584" s="3" customFormat="true" x14ac:dyDescent="0.25">
      <c r="A584" s="444"/>
      <c r="B584" s="143"/>
      <c r="L584" s="143"/>
      <c r="V584" s="143"/>
      <c r="AF584" s="143"/>
      <c r="AP584" s="143"/>
      <c r="AZ584" s="143"/>
      <c r="BA584" s="143"/>
      <c r="BB584" s="143"/>
      <c r="BC584" s="143"/>
      <c r="BD584" s="143"/>
      <c r="BE584" s="143"/>
      <c r="BF584" s="143"/>
      <c r="BG584" s="143"/>
      <c r="BJ584" s="143"/>
      <c r="BT584" s="143"/>
      <c r="CD584" s="143"/>
      <c r="CN584" s="143"/>
      <c r="CX584" s="143"/>
      <c r="DH584" s="143"/>
      <c r="DR584" s="143"/>
      <c r="EB584" s="143"/>
      <c r="EL584" s="143"/>
      <c r="EV584" s="143"/>
      <c r="FF584" s="143"/>
      <c r="FP584" s="143"/>
      <c r="FZ584" s="143"/>
      <c r="GJ584" s="143"/>
      <c r="GT584" s="143"/>
      <c r="HD584" s="143"/>
      <c r="HN584" s="143"/>
      <c r="HX584" s="143"/>
      <c r="IH584" s="143"/>
      <c r="IR584" s="143"/>
    </row>
    <row xmlns:x14ac="http://schemas.microsoft.com/office/spreadsheetml/2009/9/ac" r="585" s="3" customFormat="true" x14ac:dyDescent="0.25">
      <c r="A585" s="444"/>
      <c r="B585" s="143"/>
      <c r="L585" s="143"/>
      <c r="V585" s="143"/>
      <c r="AF585" s="143"/>
      <c r="AP585" s="143"/>
      <c r="AZ585" s="143"/>
      <c r="BA585" s="143"/>
      <c r="BB585" s="143"/>
      <c r="BC585" s="143"/>
      <c r="BD585" s="143"/>
      <c r="BE585" s="143"/>
      <c r="BF585" s="143"/>
      <c r="BG585" s="143"/>
      <c r="BJ585" s="143"/>
      <c r="BT585" s="143"/>
      <c r="CD585" s="143"/>
      <c r="CN585" s="143"/>
      <c r="CX585" s="143"/>
      <c r="DH585" s="143"/>
      <c r="DR585" s="143"/>
      <c r="EB585" s="143"/>
      <c r="EL585" s="143"/>
      <c r="EV585" s="143"/>
      <c r="FF585" s="143"/>
      <c r="FP585" s="143"/>
      <c r="FZ585" s="143"/>
      <c r="GJ585" s="143"/>
      <c r="GT585" s="143"/>
      <c r="HD585" s="143"/>
      <c r="HN585" s="143"/>
      <c r="HX585" s="143"/>
      <c r="IH585" s="143"/>
      <c r="IR585" s="143"/>
    </row>
    <row xmlns:x14ac="http://schemas.microsoft.com/office/spreadsheetml/2009/9/ac" r="586" s="3" customFormat="true" x14ac:dyDescent="0.25">
      <c r="A586" s="444"/>
      <c r="B586" s="143"/>
      <c r="L586" s="143"/>
      <c r="V586" s="143"/>
      <c r="AF586" s="143"/>
      <c r="AP586" s="143"/>
      <c r="AZ586" s="143"/>
      <c r="BA586" s="143"/>
      <c r="BB586" s="143"/>
      <c r="BC586" s="143"/>
      <c r="BD586" s="143"/>
      <c r="BE586" s="143"/>
      <c r="BF586" s="143"/>
      <c r="BG586" s="143"/>
      <c r="BJ586" s="143"/>
      <c r="BT586" s="143"/>
      <c r="CD586" s="143"/>
      <c r="CN586" s="143"/>
      <c r="CX586" s="143"/>
      <c r="DH586" s="143"/>
      <c r="DR586" s="143"/>
      <c r="EB586" s="143"/>
      <c r="EL586" s="143"/>
      <c r="EV586" s="143"/>
      <c r="FF586" s="143"/>
      <c r="FP586" s="143"/>
      <c r="FZ586" s="143"/>
      <c r="GJ586" s="143"/>
      <c r="GT586" s="143"/>
      <c r="HD586" s="143"/>
      <c r="HN586" s="143"/>
      <c r="HX586" s="143"/>
      <c r="IH586" s="143"/>
      <c r="IR586" s="143"/>
    </row>
    <row xmlns:x14ac="http://schemas.microsoft.com/office/spreadsheetml/2009/9/ac" r="587" s="3" customFormat="true" x14ac:dyDescent="0.25">
      <c r="A587" s="444"/>
      <c r="B587" s="143"/>
      <c r="L587" s="143"/>
      <c r="V587" s="143"/>
      <c r="AF587" s="143"/>
      <c r="AP587" s="143"/>
      <c r="AZ587" s="143"/>
      <c r="BA587" s="143"/>
      <c r="BB587" s="143"/>
      <c r="BC587" s="143"/>
      <c r="BD587" s="143"/>
      <c r="BE587" s="143"/>
      <c r="BF587" s="143"/>
      <c r="BG587" s="143"/>
      <c r="BJ587" s="143"/>
      <c r="BT587" s="143"/>
      <c r="CD587" s="143"/>
      <c r="CN587" s="143"/>
      <c r="CX587" s="143"/>
      <c r="DH587" s="143"/>
      <c r="DR587" s="143"/>
      <c r="EB587" s="143"/>
      <c r="EL587" s="143"/>
      <c r="EV587" s="143"/>
      <c r="FF587" s="143"/>
      <c r="FP587" s="143"/>
      <c r="FZ587" s="143"/>
      <c r="GJ587" s="143"/>
      <c r="GT587" s="143"/>
      <c r="HD587" s="143"/>
      <c r="HN587" s="143"/>
      <c r="HX587" s="143"/>
      <c r="IH587" s="143"/>
      <c r="IR587" s="143"/>
    </row>
    <row xmlns:x14ac="http://schemas.microsoft.com/office/spreadsheetml/2009/9/ac" r="588" s="3" customFormat="true" x14ac:dyDescent="0.25">
      <c r="A588" s="444"/>
      <c r="B588" s="143"/>
      <c r="L588" s="143"/>
      <c r="V588" s="143"/>
      <c r="AF588" s="143"/>
      <c r="AP588" s="143"/>
      <c r="AZ588" s="143"/>
      <c r="BA588" s="143"/>
      <c r="BB588" s="143"/>
      <c r="BC588" s="143"/>
      <c r="BD588" s="143"/>
      <c r="BE588" s="143"/>
      <c r="BF588" s="143"/>
      <c r="BG588" s="143"/>
      <c r="BJ588" s="143"/>
      <c r="BT588" s="143"/>
      <c r="CD588" s="143"/>
      <c r="CN588" s="143"/>
      <c r="CX588" s="143"/>
      <c r="DH588" s="143"/>
      <c r="DR588" s="143"/>
      <c r="EB588" s="143"/>
      <c r="EL588" s="143"/>
      <c r="EV588" s="143"/>
      <c r="FF588" s="143"/>
      <c r="FP588" s="143"/>
      <c r="FZ588" s="143"/>
      <c r="GJ588" s="143"/>
      <c r="GT588" s="143"/>
      <c r="HD588" s="143"/>
      <c r="HN588" s="143"/>
      <c r="HX588" s="143"/>
      <c r="IH588" s="143"/>
      <c r="IR588" s="143"/>
    </row>
    <row xmlns:x14ac="http://schemas.microsoft.com/office/spreadsheetml/2009/9/ac" r="589" s="3" customFormat="true" x14ac:dyDescent="0.25">
      <c r="A589" s="444"/>
      <c r="B589" s="143"/>
      <c r="L589" s="143"/>
      <c r="V589" s="143"/>
      <c r="AF589" s="143"/>
      <c r="AP589" s="143"/>
      <c r="AZ589" s="143"/>
      <c r="BA589" s="143"/>
      <c r="BB589" s="143"/>
      <c r="BC589" s="143"/>
      <c r="BD589" s="143"/>
      <c r="BE589" s="143"/>
      <c r="BF589" s="143"/>
      <c r="BG589" s="143"/>
      <c r="BJ589" s="143"/>
      <c r="BT589" s="143"/>
      <c r="CD589" s="143"/>
      <c r="CN589" s="143"/>
      <c r="CX589" s="143"/>
      <c r="DH589" s="143"/>
      <c r="DR589" s="143"/>
      <c r="EB589" s="143"/>
      <c r="EL589" s="143"/>
      <c r="EV589" s="143"/>
      <c r="FF589" s="143"/>
      <c r="FP589" s="143"/>
      <c r="FZ589" s="143"/>
      <c r="GJ589" s="143"/>
      <c r="GT589" s="143"/>
      <c r="HD589" s="143"/>
      <c r="HN589" s="143"/>
      <c r="HX589" s="143"/>
      <c r="IH589" s="143"/>
      <c r="IR589" s="143"/>
    </row>
    <row xmlns:x14ac="http://schemas.microsoft.com/office/spreadsheetml/2009/9/ac" r="590" s="3" customFormat="true" x14ac:dyDescent="0.25">
      <c r="A590" s="444"/>
      <c r="B590" s="143"/>
      <c r="L590" s="143"/>
      <c r="V590" s="143"/>
      <c r="AF590" s="143"/>
      <c r="AP590" s="143"/>
      <c r="AZ590" s="143"/>
      <c r="BA590" s="143"/>
      <c r="BB590" s="143"/>
      <c r="BC590" s="143"/>
      <c r="BD590" s="143"/>
      <c r="BE590" s="143"/>
      <c r="BF590" s="143"/>
      <c r="BG590" s="143"/>
      <c r="BJ590" s="143"/>
      <c r="BT590" s="143"/>
      <c r="CD590" s="143"/>
      <c r="CN590" s="143"/>
      <c r="CX590" s="143"/>
      <c r="DH590" s="143"/>
      <c r="DR590" s="143"/>
      <c r="EB590" s="143"/>
      <c r="EL590" s="143"/>
      <c r="EV590" s="143"/>
      <c r="FF590" s="143"/>
      <c r="FP590" s="143"/>
      <c r="FZ590" s="143"/>
      <c r="GJ590" s="143"/>
      <c r="GT590" s="143"/>
      <c r="HD590" s="143"/>
      <c r="HN590" s="143"/>
      <c r="HX590" s="143"/>
      <c r="IH590" s="143"/>
      <c r="IR590" s="143"/>
    </row>
    <row xmlns:x14ac="http://schemas.microsoft.com/office/spreadsheetml/2009/9/ac" r="591" s="3" customFormat="true" x14ac:dyDescent="0.25">
      <c r="A591" s="444"/>
      <c r="B591" s="143"/>
      <c r="L591" s="143"/>
      <c r="V591" s="143"/>
      <c r="AF591" s="143"/>
      <c r="AP591" s="143"/>
      <c r="AZ591" s="143"/>
      <c r="BA591" s="143"/>
      <c r="BB591" s="143"/>
      <c r="BC591" s="143"/>
      <c r="BD591" s="143"/>
      <c r="BE591" s="143"/>
      <c r="BF591" s="143"/>
      <c r="BG591" s="143"/>
      <c r="BJ591" s="143"/>
      <c r="BT591" s="143"/>
      <c r="CD591" s="143"/>
      <c r="CN591" s="143"/>
      <c r="CX591" s="143"/>
      <c r="DH591" s="143"/>
      <c r="DR591" s="143"/>
      <c r="EB591" s="143"/>
      <c r="EL591" s="143"/>
      <c r="EV591" s="143"/>
      <c r="FF591" s="143"/>
      <c r="FP591" s="143"/>
      <c r="FZ591" s="143"/>
      <c r="GJ591" s="143"/>
      <c r="GT591" s="143"/>
      <c r="HD591" s="143"/>
      <c r="HN591" s="143"/>
      <c r="HX591" s="143"/>
      <c r="IH591" s="143"/>
      <c r="IR591" s="143"/>
    </row>
    <row xmlns:x14ac="http://schemas.microsoft.com/office/spreadsheetml/2009/9/ac" r="592" s="3" customFormat="true" x14ac:dyDescent="0.25">
      <c r="A592" s="444"/>
      <c r="B592" s="143"/>
      <c r="L592" s="143"/>
      <c r="V592" s="143"/>
      <c r="AF592" s="143"/>
      <c r="AP592" s="143"/>
      <c r="AZ592" s="143"/>
      <c r="BA592" s="143"/>
      <c r="BB592" s="143"/>
      <c r="BC592" s="143"/>
      <c r="BD592" s="143"/>
      <c r="BE592" s="143"/>
      <c r="BF592" s="143"/>
      <c r="BG592" s="143"/>
      <c r="BJ592" s="143"/>
      <c r="BT592" s="143"/>
      <c r="CD592" s="143"/>
      <c r="CN592" s="143"/>
      <c r="CX592" s="143"/>
      <c r="DH592" s="143"/>
      <c r="DR592" s="143"/>
      <c r="EB592" s="143"/>
      <c r="EL592" s="143"/>
      <c r="EV592" s="143"/>
      <c r="FF592" s="143"/>
      <c r="FP592" s="143"/>
      <c r="FZ592" s="143"/>
      <c r="GJ592" s="143"/>
      <c r="GT592" s="143"/>
      <c r="HD592" s="143"/>
      <c r="HN592" s="143"/>
      <c r="HX592" s="143"/>
      <c r="IH592" s="143"/>
      <c r="IR592" s="143"/>
    </row>
    <row xmlns:x14ac="http://schemas.microsoft.com/office/spreadsheetml/2009/9/ac" r="593" s="3" customFormat="true" x14ac:dyDescent="0.25">
      <c r="A593" s="444"/>
      <c r="B593" s="143"/>
      <c r="L593" s="143"/>
      <c r="V593" s="143"/>
      <c r="AF593" s="143"/>
      <c r="AP593" s="143"/>
      <c r="AZ593" s="143"/>
      <c r="BA593" s="143"/>
      <c r="BB593" s="143"/>
      <c r="BC593" s="143"/>
      <c r="BD593" s="143"/>
      <c r="BE593" s="143"/>
      <c r="BF593" s="143"/>
      <c r="BG593" s="143"/>
      <c r="BJ593" s="143"/>
      <c r="BT593" s="143"/>
      <c r="CD593" s="143"/>
      <c r="CN593" s="143"/>
      <c r="CX593" s="143"/>
      <c r="DH593" s="143"/>
      <c r="DR593" s="143"/>
      <c r="EB593" s="143"/>
      <c r="EL593" s="143"/>
      <c r="EV593" s="143"/>
      <c r="FF593" s="143"/>
      <c r="FP593" s="143"/>
      <c r="FZ593" s="143"/>
      <c r="GJ593" s="143"/>
      <c r="GT593" s="143"/>
      <c r="HD593" s="143"/>
      <c r="HN593" s="143"/>
      <c r="HX593" s="143"/>
      <c r="IH593" s="143"/>
      <c r="IR593" s="143"/>
    </row>
    <row xmlns:x14ac="http://schemas.microsoft.com/office/spreadsheetml/2009/9/ac" r="594" s="3" customFormat="true" x14ac:dyDescent="0.25">
      <c r="A594" s="444"/>
      <c r="B594" s="143"/>
      <c r="L594" s="143"/>
      <c r="V594" s="143"/>
      <c r="AF594" s="143"/>
      <c r="AP594" s="143"/>
      <c r="AZ594" s="143"/>
      <c r="BA594" s="143"/>
      <c r="BB594" s="143"/>
      <c r="BC594" s="143"/>
      <c r="BD594" s="143"/>
      <c r="BE594" s="143"/>
      <c r="BF594" s="143"/>
      <c r="BG594" s="143"/>
      <c r="BJ594" s="143"/>
      <c r="BT594" s="143"/>
      <c r="CD594" s="143"/>
      <c r="CN594" s="143"/>
      <c r="CX594" s="143"/>
      <c r="DH594" s="143"/>
      <c r="DR594" s="143"/>
      <c r="EB594" s="143"/>
      <c r="EL594" s="143"/>
      <c r="EV594" s="143"/>
      <c r="FF594" s="143"/>
      <c r="FP594" s="143"/>
      <c r="FZ594" s="143"/>
      <c r="GJ594" s="143"/>
      <c r="GT594" s="143"/>
      <c r="HD594" s="143"/>
      <c r="HN594" s="143"/>
      <c r="HX594" s="143"/>
      <c r="IH594" s="143"/>
      <c r="IR594" s="143"/>
    </row>
    <row xmlns:x14ac="http://schemas.microsoft.com/office/spreadsheetml/2009/9/ac" r="595" s="3" customFormat="true" x14ac:dyDescent="0.25">
      <c r="A595" s="444"/>
      <c r="B595" s="143"/>
      <c r="L595" s="143"/>
      <c r="V595" s="143"/>
      <c r="AF595" s="143"/>
      <c r="AP595" s="143"/>
      <c r="AZ595" s="143"/>
      <c r="BA595" s="143"/>
      <c r="BB595" s="143"/>
      <c r="BC595" s="143"/>
      <c r="BD595" s="143"/>
      <c r="BE595" s="143"/>
      <c r="BF595" s="143"/>
      <c r="BG595" s="143"/>
      <c r="BJ595" s="143"/>
      <c r="BT595" s="143"/>
      <c r="CD595" s="143"/>
      <c r="CN595" s="143"/>
      <c r="CX595" s="143"/>
      <c r="DH595" s="143"/>
      <c r="DR595" s="143"/>
      <c r="EB595" s="143"/>
      <c r="EL595" s="143"/>
      <c r="EV595" s="143"/>
      <c r="FF595" s="143"/>
      <c r="FP595" s="143"/>
      <c r="FZ595" s="143"/>
      <c r="GJ595" s="143"/>
      <c r="GT595" s="143"/>
      <c r="HD595" s="143"/>
      <c r="HN595" s="143"/>
      <c r="HX595" s="143"/>
      <c r="IH595" s="143"/>
      <c r="IR595" s="143"/>
    </row>
    <row xmlns:x14ac="http://schemas.microsoft.com/office/spreadsheetml/2009/9/ac" r="596" s="3" customFormat="true" x14ac:dyDescent="0.25">
      <c r="A596" s="444"/>
      <c r="B596" s="143"/>
      <c r="L596" s="143"/>
      <c r="V596" s="143"/>
      <c r="AF596" s="143"/>
      <c r="AP596" s="143"/>
      <c r="AZ596" s="143"/>
      <c r="BA596" s="143"/>
      <c r="BB596" s="143"/>
      <c r="BC596" s="143"/>
      <c r="BD596" s="143"/>
      <c r="BE596" s="143"/>
      <c r="BF596" s="143"/>
      <c r="BG596" s="143"/>
      <c r="BJ596" s="143"/>
      <c r="BT596" s="143"/>
      <c r="CD596" s="143"/>
      <c r="CN596" s="143"/>
      <c r="CX596" s="143"/>
      <c r="DH596" s="143"/>
      <c r="DR596" s="143"/>
      <c r="EB596" s="143"/>
      <c r="EL596" s="143"/>
      <c r="EV596" s="143"/>
      <c r="FF596" s="143"/>
      <c r="FP596" s="143"/>
      <c r="FZ596" s="143"/>
      <c r="GJ596" s="143"/>
      <c r="GT596" s="143"/>
      <c r="HD596" s="143"/>
      <c r="HN596" s="143"/>
      <c r="HX596" s="143"/>
      <c r="IH596" s="143"/>
      <c r="IR596" s="143"/>
    </row>
    <row xmlns:x14ac="http://schemas.microsoft.com/office/spreadsheetml/2009/9/ac" r="597" s="3" customFormat="true" x14ac:dyDescent="0.25">
      <c r="A597" s="444"/>
      <c r="B597" s="143"/>
      <c r="L597" s="143"/>
      <c r="V597" s="143"/>
      <c r="AF597" s="143"/>
      <c r="AP597" s="143"/>
      <c r="AZ597" s="143"/>
      <c r="BA597" s="143"/>
      <c r="BB597" s="143"/>
      <c r="BC597" s="143"/>
      <c r="BD597" s="143"/>
      <c r="BE597" s="143"/>
      <c r="BF597" s="143"/>
      <c r="BG597" s="143"/>
      <c r="BJ597" s="143"/>
      <c r="BT597" s="143"/>
      <c r="CD597" s="143"/>
      <c r="CN597" s="143"/>
      <c r="CX597" s="143"/>
      <c r="DH597" s="143"/>
      <c r="DR597" s="143"/>
      <c r="EB597" s="143"/>
      <c r="EL597" s="143"/>
      <c r="EV597" s="143"/>
      <c r="FF597" s="143"/>
      <c r="FP597" s="143"/>
      <c r="FZ597" s="143"/>
      <c r="GJ597" s="143"/>
      <c r="GT597" s="143"/>
      <c r="HD597" s="143"/>
      <c r="HN597" s="143"/>
      <c r="HX597" s="143"/>
      <c r="IH597" s="143"/>
      <c r="IR597" s="143"/>
    </row>
    <row xmlns:x14ac="http://schemas.microsoft.com/office/spreadsheetml/2009/9/ac" r="598" s="3" customFormat="true" x14ac:dyDescent="0.25">
      <c r="A598" s="444"/>
      <c r="B598" s="143"/>
      <c r="L598" s="143"/>
      <c r="V598" s="143"/>
      <c r="AF598" s="143"/>
      <c r="AP598" s="143"/>
      <c r="AZ598" s="143"/>
      <c r="BA598" s="143"/>
      <c r="BB598" s="143"/>
      <c r="BC598" s="143"/>
      <c r="BD598" s="143"/>
      <c r="BE598" s="143"/>
      <c r="BF598" s="143"/>
      <c r="BG598" s="143"/>
      <c r="BJ598" s="143"/>
      <c r="BT598" s="143"/>
      <c r="CD598" s="143"/>
      <c r="CN598" s="143"/>
      <c r="CX598" s="143"/>
      <c r="DH598" s="143"/>
      <c r="DR598" s="143"/>
      <c r="EB598" s="143"/>
      <c r="EL598" s="143"/>
      <c r="EV598" s="143"/>
      <c r="FF598" s="143"/>
      <c r="FP598" s="143"/>
      <c r="FZ598" s="143"/>
      <c r="GJ598" s="143"/>
      <c r="GT598" s="143"/>
      <c r="HD598" s="143"/>
      <c r="HN598" s="143"/>
      <c r="HX598" s="143"/>
      <c r="IH598" s="143"/>
      <c r="IR598" s="143"/>
    </row>
    <row xmlns:x14ac="http://schemas.microsoft.com/office/spreadsheetml/2009/9/ac" r="599" s="3" customFormat="true" x14ac:dyDescent="0.25">
      <c r="A599" s="444"/>
      <c r="B599" s="143"/>
      <c r="L599" s="143"/>
      <c r="V599" s="143"/>
      <c r="AF599" s="143"/>
      <c r="AP599" s="143"/>
      <c r="AZ599" s="143"/>
      <c r="BA599" s="143"/>
      <c r="BB599" s="143"/>
      <c r="BC599" s="143"/>
      <c r="BD599" s="143"/>
      <c r="BE599" s="143"/>
      <c r="BF599" s="143"/>
      <c r="BG599" s="143"/>
      <c r="BJ599" s="143"/>
      <c r="BT599" s="143"/>
      <c r="CD599" s="143"/>
      <c r="CN599" s="143"/>
      <c r="CX599" s="143"/>
      <c r="DH599" s="143"/>
      <c r="DR599" s="143"/>
      <c r="EB599" s="143"/>
      <c r="EL599" s="143"/>
      <c r="EV599" s="143"/>
      <c r="FF599" s="143"/>
      <c r="FP599" s="143"/>
      <c r="FZ599" s="143"/>
      <c r="GJ599" s="143"/>
      <c r="GT599" s="143"/>
      <c r="HD599" s="143"/>
      <c r="HN599" s="143"/>
      <c r="HX599" s="143"/>
      <c r="IH599" s="143"/>
      <c r="IR599" s="143"/>
    </row>
    <row xmlns:x14ac="http://schemas.microsoft.com/office/spreadsheetml/2009/9/ac" r="600" s="3" customFormat="true" x14ac:dyDescent="0.25">
      <c r="A600" s="444"/>
      <c r="B600" s="143"/>
      <c r="L600" s="143"/>
      <c r="V600" s="143"/>
      <c r="AF600" s="143"/>
      <c r="AP600" s="143"/>
      <c r="AZ600" s="143"/>
      <c r="BA600" s="143"/>
      <c r="BB600" s="143"/>
      <c r="BC600" s="143"/>
      <c r="BD600" s="143"/>
      <c r="BE600" s="143"/>
      <c r="BF600" s="143"/>
      <c r="BG600" s="143"/>
      <c r="BJ600" s="143"/>
      <c r="BT600" s="143"/>
      <c r="CD600" s="143"/>
      <c r="CN600" s="143"/>
      <c r="CX600" s="143"/>
      <c r="DH600" s="143"/>
      <c r="DR600" s="143"/>
      <c r="EB600" s="143"/>
      <c r="EL600" s="143"/>
      <c r="EV600" s="143"/>
      <c r="FF600" s="143"/>
      <c r="FP600" s="143"/>
      <c r="FZ600" s="143"/>
      <c r="GJ600" s="143"/>
      <c r="GT600" s="143"/>
      <c r="HD600" s="143"/>
      <c r="HN600" s="143"/>
      <c r="HX600" s="143"/>
      <c r="IH600" s="143"/>
      <c r="IR600" s="143"/>
    </row>
    <row xmlns:x14ac="http://schemas.microsoft.com/office/spreadsheetml/2009/9/ac" r="601" s="3" customFormat="true" x14ac:dyDescent="0.25">
      <c r="A601" s="444"/>
      <c r="B601" s="143"/>
      <c r="L601" s="143"/>
      <c r="V601" s="143"/>
      <c r="AF601" s="143"/>
      <c r="AP601" s="143"/>
      <c r="AZ601" s="143"/>
      <c r="BA601" s="143"/>
      <c r="BB601" s="143"/>
      <c r="BC601" s="143"/>
      <c r="BD601" s="143"/>
      <c r="BE601" s="143"/>
      <c r="BF601" s="143"/>
      <c r="BG601" s="143"/>
      <c r="BJ601" s="143"/>
      <c r="BT601" s="143"/>
      <c r="CD601" s="143"/>
      <c r="CN601" s="143"/>
      <c r="CX601" s="143"/>
      <c r="DH601" s="143"/>
      <c r="DR601" s="143"/>
      <c r="EB601" s="143"/>
      <c r="EL601" s="143"/>
      <c r="EV601" s="143"/>
      <c r="FF601" s="143"/>
      <c r="FP601" s="143"/>
      <c r="FZ601" s="143"/>
      <c r="GJ601" s="143"/>
      <c r="GT601" s="143"/>
      <c r="HD601" s="143"/>
      <c r="HN601" s="143"/>
      <c r="HX601" s="143"/>
      <c r="IH601" s="143"/>
      <c r="IR601" s="143"/>
    </row>
    <row xmlns:x14ac="http://schemas.microsoft.com/office/spreadsheetml/2009/9/ac" r="602" s="3" customFormat="true" x14ac:dyDescent="0.25">
      <c r="A602" s="444"/>
      <c r="B602" s="143"/>
      <c r="L602" s="143"/>
      <c r="V602" s="143"/>
      <c r="AF602" s="143"/>
      <c r="AP602" s="143"/>
      <c r="AZ602" s="143"/>
      <c r="BA602" s="143"/>
      <c r="BB602" s="143"/>
      <c r="BC602" s="143"/>
      <c r="BD602" s="143"/>
      <c r="BE602" s="143"/>
      <c r="BF602" s="143"/>
      <c r="BG602" s="143"/>
      <c r="BJ602" s="143"/>
      <c r="BT602" s="143"/>
      <c r="CD602" s="143"/>
      <c r="CN602" s="143"/>
      <c r="CX602" s="143"/>
      <c r="DH602" s="143"/>
      <c r="DR602" s="143"/>
      <c r="EB602" s="143"/>
      <c r="EL602" s="143"/>
      <c r="EV602" s="143"/>
      <c r="FF602" s="143"/>
      <c r="FP602" s="143"/>
      <c r="FZ602" s="143"/>
      <c r="GJ602" s="143"/>
      <c r="GT602" s="143"/>
      <c r="HD602" s="143"/>
      <c r="HN602" s="143"/>
      <c r="HX602" s="143"/>
      <c r="IH602" s="143"/>
      <c r="IR602" s="143"/>
    </row>
    <row xmlns:x14ac="http://schemas.microsoft.com/office/spreadsheetml/2009/9/ac" r="603" s="3" customFormat="true" x14ac:dyDescent="0.25">
      <c r="A603" s="444"/>
      <c r="B603" s="143"/>
      <c r="L603" s="143"/>
      <c r="V603" s="143"/>
      <c r="AF603" s="143"/>
      <c r="AP603" s="143"/>
      <c r="AZ603" s="143"/>
      <c r="BA603" s="143"/>
      <c r="BB603" s="143"/>
      <c r="BC603" s="143"/>
      <c r="BD603" s="143"/>
      <c r="BE603" s="143"/>
      <c r="BF603" s="143"/>
      <c r="BG603" s="143"/>
      <c r="BJ603" s="143"/>
      <c r="BT603" s="143"/>
      <c r="CD603" s="143"/>
      <c r="CN603" s="143"/>
      <c r="CX603" s="143"/>
      <c r="DH603" s="143"/>
      <c r="DR603" s="143"/>
      <c r="EB603" s="143"/>
      <c r="EL603" s="143"/>
      <c r="EV603" s="143"/>
      <c r="FF603" s="143"/>
      <c r="FP603" s="143"/>
      <c r="FZ603" s="143"/>
      <c r="GJ603" s="143"/>
      <c r="GT603" s="143"/>
      <c r="HD603" s="143"/>
      <c r="HN603" s="143"/>
      <c r="HX603" s="143"/>
      <c r="IH603" s="143"/>
      <c r="IR603" s="143"/>
    </row>
    <row xmlns:x14ac="http://schemas.microsoft.com/office/spreadsheetml/2009/9/ac" r="604" s="3" customFormat="true" x14ac:dyDescent="0.25">
      <c r="A604" s="444"/>
      <c r="B604" s="143"/>
      <c r="L604" s="143"/>
      <c r="V604" s="143"/>
      <c r="AF604" s="143"/>
      <c r="AP604" s="143"/>
      <c r="AZ604" s="143"/>
      <c r="BA604" s="143"/>
      <c r="BB604" s="143"/>
      <c r="BC604" s="143"/>
      <c r="BD604" s="143"/>
      <c r="BE604" s="143"/>
      <c r="BF604" s="143"/>
      <c r="BG604" s="143"/>
      <c r="BJ604" s="143"/>
      <c r="BT604" s="143"/>
      <c r="CD604" s="143"/>
      <c r="CN604" s="143"/>
      <c r="CX604" s="143"/>
      <c r="DH604" s="143"/>
      <c r="DR604" s="143"/>
      <c r="EB604" s="143"/>
      <c r="EL604" s="143"/>
      <c r="EV604" s="143"/>
      <c r="FF604" s="143"/>
      <c r="FP604" s="143"/>
      <c r="FZ604" s="143"/>
      <c r="GJ604" s="143"/>
      <c r="GT604" s="143"/>
      <c r="HD604" s="143"/>
      <c r="HN604" s="143"/>
      <c r="HX604" s="143"/>
      <c r="IH604" s="143"/>
      <c r="IR604" s="143"/>
    </row>
    <row xmlns:x14ac="http://schemas.microsoft.com/office/spreadsheetml/2009/9/ac" r="605" s="3" customFormat="true" x14ac:dyDescent="0.25">
      <c r="A605" s="444"/>
      <c r="B605" s="143"/>
      <c r="L605" s="143"/>
      <c r="V605" s="143"/>
      <c r="AF605" s="143"/>
      <c r="AP605" s="143"/>
      <c r="AZ605" s="143"/>
      <c r="BA605" s="143"/>
      <c r="BB605" s="143"/>
      <c r="BC605" s="143"/>
      <c r="BD605" s="143"/>
      <c r="BE605" s="143"/>
      <c r="BF605" s="143"/>
      <c r="BG605" s="143"/>
      <c r="BJ605" s="143"/>
      <c r="BT605" s="143"/>
      <c r="CD605" s="143"/>
      <c r="CN605" s="143"/>
      <c r="CX605" s="143"/>
      <c r="DH605" s="143"/>
      <c r="DR605" s="143"/>
      <c r="EB605" s="143"/>
      <c r="EL605" s="143"/>
      <c r="EV605" s="143"/>
      <c r="FF605" s="143"/>
      <c r="FP605" s="143"/>
      <c r="FZ605" s="143"/>
      <c r="GJ605" s="143"/>
      <c r="GT605" s="143"/>
      <c r="HD605" s="143"/>
      <c r="HN605" s="143"/>
      <c r="HX605" s="143"/>
      <c r="IH605" s="143"/>
      <c r="IR605" s="143"/>
    </row>
    <row xmlns:x14ac="http://schemas.microsoft.com/office/spreadsheetml/2009/9/ac" r="606" s="3" customFormat="true" x14ac:dyDescent="0.25">
      <c r="A606" s="444"/>
      <c r="B606" s="143"/>
      <c r="L606" s="143"/>
      <c r="V606" s="143"/>
      <c r="AF606" s="143"/>
      <c r="AP606" s="143"/>
      <c r="AZ606" s="143"/>
      <c r="BA606" s="143"/>
      <c r="BB606" s="143"/>
      <c r="BC606" s="143"/>
      <c r="BD606" s="143"/>
      <c r="BE606" s="143"/>
      <c r="BF606" s="143"/>
      <c r="BG606" s="143"/>
      <c r="BJ606" s="143"/>
      <c r="BT606" s="143"/>
      <c r="CD606" s="143"/>
      <c r="CN606" s="143"/>
      <c r="CX606" s="143"/>
      <c r="DH606" s="143"/>
      <c r="DR606" s="143"/>
      <c r="EB606" s="143"/>
      <c r="EL606" s="143"/>
      <c r="EV606" s="143"/>
      <c r="FF606" s="143"/>
      <c r="FP606" s="143"/>
      <c r="FZ606" s="143"/>
      <c r="GJ606" s="143"/>
      <c r="GT606" s="143"/>
      <c r="HD606" s="143"/>
      <c r="HN606" s="143"/>
      <c r="HX606" s="143"/>
      <c r="IH606" s="143"/>
      <c r="IR606" s="143"/>
    </row>
    <row xmlns:x14ac="http://schemas.microsoft.com/office/spreadsheetml/2009/9/ac" r="607" s="3" customFormat="true" x14ac:dyDescent="0.25">
      <c r="A607" s="444"/>
      <c r="B607" s="143"/>
      <c r="L607" s="143"/>
      <c r="V607" s="143"/>
      <c r="AF607" s="143"/>
      <c r="AP607" s="143"/>
      <c r="AZ607" s="143"/>
      <c r="BA607" s="143"/>
      <c r="BB607" s="143"/>
      <c r="BC607" s="143"/>
      <c r="BD607" s="143"/>
      <c r="BE607" s="143"/>
      <c r="BF607" s="143"/>
      <c r="BG607" s="143"/>
      <c r="BJ607" s="143"/>
      <c r="BT607" s="143"/>
      <c r="CD607" s="143"/>
      <c r="CN607" s="143"/>
      <c r="CX607" s="143"/>
      <c r="DH607" s="143"/>
      <c r="DR607" s="143"/>
      <c r="EB607" s="143"/>
      <c r="EL607" s="143"/>
      <c r="EV607" s="143"/>
      <c r="FF607" s="143"/>
      <c r="FP607" s="143"/>
      <c r="FZ607" s="143"/>
      <c r="GJ607" s="143"/>
      <c r="GT607" s="143"/>
      <c r="HD607" s="143"/>
      <c r="HN607" s="143"/>
      <c r="HX607" s="143"/>
      <c r="IH607" s="143"/>
      <c r="IR607" s="143"/>
    </row>
    <row xmlns:x14ac="http://schemas.microsoft.com/office/spreadsheetml/2009/9/ac" r="608" s="3" customFormat="true" x14ac:dyDescent="0.25">
      <c r="A608" s="444"/>
      <c r="B608" s="143"/>
      <c r="L608" s="143"/>
      <c r="V608" s="143"/>
      <c r="AF608" s="143"/>
      <c r="AP608" s="143"/>
      <c r="AZ608" s="143"/>
      <c r="BA608" s="143"/>
      <c r="BB608" s="143"/>
      <c r="BC608" s="143"/>
      <c r="BD608" s="143"/>
      <c r="BE608" s="143"/>
      <c r="BF608" s="143"/>
      <c r="BG608" s="143"/>
      <c r="BJ608" s="143"/>
      <c r="BT608" s="143"/>
      <c r="CD608" s="143"/>
      <c r="CN608" s="143"/>
      <c r="CX608" s="143"/>
      <c r="DH608" s="143"/>
      <c r="DR608" s="143"/>
      <c r="EB608" s="143"/>
      <c r="EL608" s="143"/>
      <c r="EV608" s="143"/>
      <c r="FF608" s="143"/>
      <c r="FP608" s="143"/>
      <c r="FZ608" s="143"/>
      <c r="GJ608" s="143"/>
      <c r="GT608" s="143"/>
      <c r="HD608" s="143"/>
      <c r="HN608" s="143"/>
      <c r="HX608" s="143"/>
      <c r="IH608" s="143"/>
      <c r="IR608" s="143"/>
    </row>
    <row xmlns:x14ac="http://schemas.microsoft.com/office/spreadsheetml/2009/9/ac" r="609" s="3" customFormat="true" x14ac:dyDescent="0.25">
      <c r="A609" s="444"/>
      <c r="B609" s="143"/>
      <c r="L609" s="143"/>
      <c r="V609" s="143"/>
      <c r="AF609" s="143"/>
      <c r="AP609" s="143"/>
      <c r="AZ609" s="143"/>
      <c r="BA609" s="143"/>
      <c r="BB609" s="143"/>
      <c r="BC609" s="143"/>
      <c r="BD609" s="143"/>
      <c r="BE609" s="143"/>
      <c r="BF609" s="143"/>
      <c r="BG609" s="143"/>
      <c r="BJ609" s="143"/>
      <c r="BT609" s="143"/>
      <c r="CD609" s="143"/>
      <c r="CN609" s="143"/>
      <c r="CX609" s="143"/>
      <c r="DH609" s="143"/>
      <c r="DR609" s="143"/>
      <c r="EB609" s="143"/>
      <c r="EL609" s="143"/>
      <c r="EV609" s="143"/>
      <c r="FF609" s="143"/>
      <c r="FP609" s="143"/>
      <c r="FZ609" s="143"/>
      <c r="GJ609" s="143"/>
      <c r="GT609" s="143"/>
      <c r="HD609" s="143"/>
      <c r="HN609" s="143"/>
      <c r="HX609" s="143"/>
      <c r="IH609" s="143"/>
      <c r="IR609" s="143"/>
    </row>
    <row xmlns:x14ac="http://schemas.microsoft.com/office/spreadsheetml/2009/9/ac" r="610" s="3" customFormat="true" x14ac:dyDescent="0.25">
      <c r="A610" s="444"/>
      <c r="B610" s="143"/>
      <c r="L610" s="143"/>
      <c r="V610" s="143"/>
      <c r="AF610" s="143"/>
      <c r="AP610" s="143"/>
      <c r="AZ610" s="143"/>
      <c r="BA610" s="143"/>
      <c r="BB610" s="143"/>
      <c r="BC610" s="143"/>
      <c r="BD610" s="143"/>
      <c r="BE610" s="143"/>
      <c r="BF610" s="143"/>
      <c r="BG610" s="143"/>
      <c r="BJ610" s="143"/>
      <c r="BT610" s="143"/>
      <c r="CD610" s="143"/>
      <c r="CN610" s="143"/>
      <c r="CX610" s="143"/>
      <c r="DH610" s="143"/>
      <c r="DR610" s="143"/>
      <c r="EB610" s="143"/>
      <c r="EL610" s="143"/>
      <c r="EV610" s="143"/>
      <c r="FF610" s="143"/>
      <c r="FP610" s="143"/>
      <c r="FZ610" s="143"/>
      <c r="GJ610" s="143"/>
      <c r="GT610" s="143"/>
      <c r="HD610" s="143"/>
      <c r="HN610" s="143"/>
      <c r="HX610" s="143"/>
      <c r="IH610" s="143"/>
      <c r="IR610" s="143"/>
    </row>
    <row xmlns:x14ac="http://schemas.microsoft.com/office/spreadsheetml/2009/9/ac" r="611" s="3" customFormat="true" x14ac:dyDescent="0.25">
      <c r="A611" s="444"/>
      <c r="B611" s="143"/>
      <c r="L611" s="143"/>
      <c r="V611" s="143"/>
      <c r="AF611" s="143"/>
      <c r="AP611" s="143"/>
      <c r="AZ611" s="143"/>
      <c r="BA611" s="143"/>
      <c r="BB611" s="143"/>
      <c r="BC611" s="143"/>
      <c r="BD611" s="143"/>
      <c r="BE611" s="143"/>
      <c r="BF611" s="143"/>
      <c r="BG611" s="143"/>
      <c r="BJ611" s="143"/>
      <c r="BT611" s="143"/>
      <c r="CD611" s="143"/>
      <c r="CN611" s="143"/>
      <c r="CX611" s="143"/>
      <c r="DH611" s="143"/>
      <c r="DR611" s="143"/>
      <c r="EB611" s="143"/>
      <c r="EL611" s="143"/>
      <c r="EV611" s="143"/>
      <c r="FF611" s="143"/>
      <c r="FP611" s="143"/>
      <c r="FZ611" s="143"/>
      <c r="GJ611" s="143"/>
      <c r="GT611" s="143"/>
      <c r="HD611" s="143"/>
      <c r="HN611" s="143"/>
      <c r="HX611" s="143"/>
      <c r="IH611" s="143"/>
      <c r="IR611" s="143"/>
    </row>
    <row xmlns:x14ac="http://schemas.microsoft.com/office/spreadsheetml/2009/9/ac" r="612" s="3" customFormat="true" x14ac:dyDescent="0.25">
      <c r="A612" s="444"/>
      <c r="B612" s="143"/>
      <c r="L612" s="143"/>
      <c r="V612" s="143"/>
      <c r="AF612" s="143"/>
      <c r="AP612" s="143"/>
      <c r="AZ612" s="143"/>
      <c r="BA612" s="143"/>
      <c r="BB612" s="143"/>
      <c r="BC612" s="143"/>
      <c r="BD612" s="143"/>
      <c r="BE612" s="143"/>
      <c r="BF612" s="143"/>
      <c r="BG612" s="143"/>
      <c r="BJ612" s="143"/>
      <c r="BT612" s="143"/>
      <c r="CD612" s="143"/>
      <c r="CN612" s="143"/>
      <c r="CX612" s="143"/>
      <c r="DH612" s="143"/>
      <c r="DR612" s="143"/>
      <c r="EB612" s="143"/>
      <c r="EL612" s="143"/>
      <c r="EV612" s="143"/>
      <c r="FF612" s="143"/>
      <c r="FP612" s="143"/>
      <c r="FZ612" s="143"/>
      <c r="GJ612" s="143"/>
      <c r="GT612" s="143"/>
      <c r="HD612" s="143"/>
      <c r="HN612" s="143"/>
      <c r="HX612" s="143"/>
      <c r="IH612" s="143"/>
      <c r="IR612" s="143"/>
    </row>
    <row xmlns:x14ac="http://schemas.microsoft.com/office/spreadsheetml/2009/9/ac" r="613" s="3" customFormat="true" x14ac:dyDescent="0.25">
      <c r="A613" s="444"/>
      <c r="B613" s="143"/>
      <c r="L613" s="143"/>
      <c r="V613" s="143"/>
      <c r="AF613" s="143"/>
      <c r="AP613" s="143"/>
      <c r="AZ613" s="143"/>
      <c r="BA613" s="143"/>
      <c r="BB613" s="143"/>
      <c r="BC613" s="143"/>
      <c r="BD613" s="143"/>
      <c r="BE613" s="143"/>
      <c r="BF613" s="143"/>
      <c r="BG613" s="143"/>
      <c r="BJ613" s="143"/>
      <c r="BT613" s="143"/>
      <c r="CD613" s="143"/>
      <c r="CN613" s="143"/>
      <c r="CX613" s="143"/>
      <c r="DH613" s="143"/>
      <c r="DR613" s="143"/>
      <c r="EB613" s="143"/>
      <c r="EL613" s="143"/>
      <c r="EV613" s="143"/>
      <c r="FF613" s="143"/>
      <c r="FP613" s="143"/>
      <c r="FZ613" s="143"/>
      <c r="GJ613" s="143"/>
      <c r="GT613" s="143"/>
      <c r="HD613" s="143"/>
      <c r="HN613" s="143"/>
      <c r="HX613" s="143"/>
      <c r="IH613" s="143"/>
      <c r="IR613" s="143"/>
    </row>
    <row xmlns:x14ac="http://schemas.microsoft.com/office/spreadsheetml/2009/9/ac" r="614" s="3" customFormat="true" x14ac:dyDescent="0.25">
      <c r="A614" s="444"/>
      <c r="B614" s="143"/>
      <c r="L614" s="143"/>
      <c r="V614" s="143"/>
      <c r="AF614" s="143"/>
      <c r="AP614" s="143"/>
      <c r="AZ614" s="143"/>
      <c r="BA614" s="143"/>
      <c r="BB614" s="143"/>
      <c r="BC614" s="143"/>
      <c r="BD614" s="143"/>
      <c r="BE614" s="143"/>
      <c r="BF614" s="143"/>
      <c r="BG614" s="143"/>
      <c r="BJ614" s="143"/>
      <c r="BT614" s="143"/>
      <c r="CD614" s="143"/>
      <c r="CN614" s="143"/>
      <c r="CX614" s="143"/>
      <c r="DH614" s="143"/>
      <c r="DR614" s="143"/>
      <c r="EB614" s="143"/>
      <c r="EL614" s="143"/>
      <c r="EV614" s="143"/>
      <c r="FF614" s="143"/>
      <c r="FP614" s="143"/>
      <c r="FZ614" s="143"/>
      <c r="GJ614" s="143"/>
      <c r="GT614" s="143"/>
      <c r="HD614" s="143"/>
      <c r="HN614" s="143"/>
      <c r="HX614" s="143"/>
      <c r="IH614" s="143"/>
      <c r="IR614" s="143"/>
    </row>
    <row xmlns:x14ac="http://schemas.microsoft.com/office/spreadsheetml/2009/9/ac" r="615" s="3" customFormat="true" x14ac:dyDescent="0.25">
      <c r="A615" s="444"/>
      <c r="B615" s="143"/>
      <c r="L615" s="143"/>
      <c r="V615" s="143"/>
      <c r="AF615" s="143"/>
      <c r="AP615" s="143"/>
      <c r="AZ615" s="143"/>
      <c r="BA615" s="143"/>
      <c r="BB615" s="143"/>
      <c r="BC615" s="143"/>
      <c r="BD615" s="143"/>
      <c r="BE615" s="143"/>
      <c r="BF615" s="143"/>
      <c r="BG615" s="143"/>
      <c r="BJ615" s="143"/>
      <c r="BT615" s="143"/>
      <c r="CD615" s="143"/>
      <c r="CN615" s="143"/>
      <c r="CX615" s="143"/>
      <c r="DH615" s="143"/>
      <c r="DR615" s="143"/>
      <c r="EB615" s="143"/>
      <c r="EL615" s="143"/>
      <c r="EV615" s="143"/>
      <c r="FF615" s="143"/>
      <c r="FP615" s="143"/>
      <c r="FZ615" s="143"/>
      <c r="GJ615" s="143"/>
      <c r="GT615" s="143"/>
      <c r="HD615" s="143"/>
      <c r="HN615" s="143"/>
      <c r="HX615" s="143"/>
      <c r="IH615" s="143"/>
      <c r="IR615" s="143"/>
    </row>
    <row xmlns:x14ac="http://schemas.microsoft.com/office/spreadsheetml/2009/9/ac" r="616" s="3" customFormat="true" x14ac:dyDescent="0.25">
      <c r="A616" s="444"/>
      <c r="B616" s="143"/>
      <c r="L616" s="143"/>
      <c r="V616" s="143"/>
      <c r="AF616" s="143"/>
      <c r="AP616" s="143"/>
      <c r="AZ616" s="143"/>
      <c r="BA616" s="143"/>
      <c r="BB616" s="143"/>
      <c r="BC616" s="143"/>
      <c r="BD616" s="143"/>
      <c r="BE616" s="143"/>
      <c r="BF616" s="143"/>
      <c r="BG616" s="143"/>
      <c r="BJ616" s="143"/>
      <c r="BT616" s="143"/>
      <c r="CD616" s="143"/>
      <c r="CN616" s="143"/>
      <c r="CX616" s="143"/>
      <c r="DH616" s="143"/>
      <c r="DR616" s="143"/>
      <c r="EB616" s="143"/>
      <c r="EL616" s="143"/>
      <c r="EV616" s="143"/>
      <c r="FF616" s="143"/>
      <c r="FP616" s="143"/>
      <c r="FZ616" s="143"/>
      <c r="GJ616" s="143"/>
      <c r="GT616" s="143"/>
      <c r="HD616" s="143"/>
      <c r="HN616" s="143"/>
      <c r="HX616" s="143"/>
      <c r="IH616" s="143"/>
      <c r="IR616" s="143"/>
    </row>
    <row xmlns:x14ac="http://schemas.microsoft.com/office/spreadsheetml/2009/9/ac" r="617" s="3" customFormat="true" x14ac:dyDescent="0.25">
      <c r="A617" s="444"/>
      <c r="B617" s="143"/>
      <c r="L617" s="143"/>
      <c r="V617" s="143"/>
      <c r="AF617" s="143"/>
      <c r="AP617" s="143"/>
      <c r="AZ617" s="143"/>
      <c r="BA617" s="143"/>
      <c r="BB617" s="143"/>
      <c r="BC617" s="143"/>
      <c r="BD617" s="143"/>
      <c r="BE617" s="143"/>
      <c r="BF617" s="143"/>
      <c r="BG617" s="143"/>
      <c r="BJ617" s="143"/>
      <c r="BT617" s="143"/>
      <c r="CD617" s="143"/>
      <c r="CN617" s="143"/>
      <c r="CX617" s="143"/>
      <c r="DH617" s="143"/>
      <c r="DR617" s="143"/>
      <c r="EB617" s="143"/>
      <c r="EL617" s="143"/>
      <c r="EV617" s="143"/>
      <c r="FF617" s="143"/>
      <c r="FP617" s="143"/>
      <c r="FZ617" s="143"/>
      <c r="GJ617" s="143"/>
      <c r="GT617" s="143"/>
      <c r="HD617" s="143"/>
      <c r="HN617" s="143"/>
      <c r="HX617" s="143"/>
      <c r="IH617" s="143"/>
      <c r="IR617" s="143"/>
    </row>
    <row xmlns:x14ac="http://schemas.microsoft.com/office/spreadsheetml/2009/9/ac" r="618" s="3" customFormat="true" x14ac:dyDescent="0.25">
      <c r="A618" s="444"/>
      <c r="B618" s="143"/>
      <c r="L618" s="143"/>
      <c r="V618" s="143"/>
      <c r="AF618" s="143"/>
      <c r="AP618" s="143"/>
      <c r="AZ618" s="143"/>
      <c r="BA618" s="143"/>
      <c r="BB618" s="143"/>
      <c r="BC618" s="143"/>
      <c r="BD618" s="143"/>
      <c r="BE618" s="143"/>
      <c r="BF618" s="143"/>
      <c r="BG618" s="143"/>
      <c r="BJ618" s="143"/>
      <c r="BT618" s="143"/>
      <c r="CD618" s="143"/>
      <c r="CN618" s="143"/>
      <c r="CX618" s="143"/>
      <c r="DH618" s="143"/>
      <c r="DR618" s="143"/>
      <c r="EB618" s="143"/>
      <c r="EL618" s="143"/>
      <c r="EV618" s="143"/>
      <c r="FF618" s="143"/>
      <c r="FP618" s="143"/>
      <c r="FZ618" s="143"/>
      <c r="GJ618" s="143"/>
      <c r="GT618" s="143"/>
      <c r="HD618" s="143"/>
      <c r="HN618" s="143"/>
      <c r="HX618" s="143"/>
      <c r="IH618" s="143"/>
      <c r="IR618" s="143"/>
    </row>
    <row xmlns:x14ac="http://schemas.microsoft.com/office/spreadsheetml/2009/9/ac" r="619" s="3" customFormat="true" x14ac:dyDescent="0.25">
      <c r="A619" s="444"/>
      <c r="B619" s="143"/>
      <c r="L619" s="143"/>
      <c r="V619" s="143"/>
      <c r="AF619" s="143"/>
      <c r="AP619" s="143"/>
      <c r="AZ619" s="143"/>
      <c r="BA619" s="143"/>
      <c r="BB619" s="143"/>
      <c r="BC619" s="143"/>
      <c r="BD619" s="143"/>
      <c r="BE619" s="143"/>
      <c r="BF619" s="143"/>
      <c r="BG619" s="143"/>
      <c r="BJ619" s="143"/>
      <c r="BT619" s="143"/>
      <c r="CD619" s="143"/>
      <c r="CN619" s="143"/>
      <c r="CX619" s="143"/>
      <c r="DH619" s="143"/>
      <c r="DR619" s="143"/>
      <c r="EB619" s="143"/>
      <c r="EL619" s="143"/>
      <c r="EV619" s="143"/>
      <c r="FF619" s="143"/>
      <c r="FP619" s="143"/>
      <c r="FZ619" s="143"/>
      <c r="GJ619" s="143"/>
      <c r="GT619" s="143"/>
      <c r="HD619" s="143"/>
      <c r="HN619" s="143"/>
      <c r="HX619" s="143"/>
      <c r="IH619" s="143"/>
      <c r="IR619" s="143"/>
    </row>
    <row xmlns:x14ac="http://schemas.microsoft.com/office/spreadsheetml/2009/9/ac" r="620" s="3" customFormat="true" x14ac:dyDescent="0.25">
      <c r="A620" s="444"/>
      <c r="B620" s="143"/>
      <c r="L620" s="143"/>
      <c r="V620" s="143"/>
      <c r="AF620" s="143"/>
      <c r="AP620" s="143"/>
      <c r="AZ620" s="143"/>
      <c r="BA620" s="143"/>
      <c r="BB620" s="143"/>
      <c r="BC620" s="143"/>
      <c r="BD620" s="143"/>
      <c r="BE620" s="143"/>
      <c r="BF620" s="143"/>
      <c r="BG620" s="143"/>
      <c r="BJ620" s="143"/>
      <c r="BT620" s="143"/>
      <c r="CD620" s="143"/>
      <c r="CN620" s="143"/>
      <c r="CX620" s="143"/>
      <c r="DH620" s="143"/>
      <c r="DR620" s="143"/>
      <c r="EB620" s="143"/>
      <c r="EL620" s="143"/>
      <c r="EV620" s="143"/>
      <c r="FF620" s="143"/>
      <c r="FP620" s="143"/>
      <c r="FZ620" s="143"/>
      <c r="GJ620" s="143"/>
      <c r="GT620" s="143"/>
      <c r="HD620" s="143"/>
      <c r="HN620" s="143"/>
      <c r="HX620" s="143"/>
      <c r="IH620" s="143"/>
      <c r="IR620" s="143"/>
    </row>
    <row xmlns:x14ac="http://schemas.microsoft.com/office/spreadsheetml/2009/9/ac" r="621" s="3" customFormat="true" x14ac:dyDescent="0.25">
      <c r="A621" s="444"/>
      <c r="B621" s="143"/>
      <c r="L621" s="143"/>
      <c r="V621" s="143"/>
      <c r="AF621" s="143"/>
      <c r="AP621" s="143"/>
      <c r="AZ621" s="143"/>
      <c r="BA621" s="143"/>
      <c r="BB621" s="143"/>
      <c r="BC621" s="143"/>
      <c r="BD621" s="143"/>
      <c r="BE621" s="143"/>
      <c r="BF621" s="143"/>
      <c r="BG621" s="143"/>
      <c r="BJ621" s="143"/>
      <c r="BT621" s="143"/>
      <c r="CD621" s="143"/>
      <c r="CN621" s="143"/>
      <c r="CX621" s="143"/>
      <c r="DH621" s="143"/>
      <c r="DR621" s="143"/>
      <c r="EB621" s="143"/>
      <c r="EL621" s="143"/>
      <c r="EV621" s="143"/>
      <c r="FF621" s="143"/>
      <c r="FP621" s="143"/>
      <c r="FZ621" s="143"/>
      <c r="GJ621" s="143"/>
      <c r="GT621" s="143"/>
      <c r="HD621" s="143"/>
      <c r="HN621" s="143"/>
      <c r="HX621" s="143"/>
      <c r="IH621" s="143"/>
      <c r="IR621" s="143"/>
    </row>
    <row xmlns:x14ac="http://schemas.microsoft.com/office/spreadsheetml/2009/9/ac" r="622" s="3" customFormat="true" x14ac:dyDescent="0.25">
      <c r="A622" s="444"/>
      <c r="B622" s="143"/>
      <c r="L622" s="143"/>
      <c r="V622" s="143"/>
      <c r="AF622" s="143"/>
      <c r="AP622" s="143"/>
      <c r="AZ622" s="143"/>
      <c r="BA622" s="143"/>
      <c r="BB622" s="143"/>
      <c r="BC622" s="143"/>
      <c r="BD622" s="143"/>
      <c r="BE622" s="143"/>
      <c r="BF622" s="143"/>
      <c r="BG622" s="143"/>
      <c r="BJ622" s="143"/>
      <c r="BT622" s="143"/>
      <c r="CD622" s="143"/>
      <c r="CN622" s="143"/>
      <c r="CX622" s="143"/>
      <c r="DH622" s="143"/>
      <c r="DR622" s="143"/>
      <c r="EB622" s="143"/>
      <c r="EL622" s="143"/>
      <c r="EV622" s="143"/>
      <c r="FF622" s="143"/>
      <c r="FP622" s="143"/>
      <c r="FZ622" s="143"/>
      <c r="GJ622" s="143"/>
      <c r="GT622" s="143"/>
      <c r="HD622" s="143"/>
      <c r="HN622" s="143"/>
      <c r="HX622" s="143"/>
      <c r="IH622" s="143"/>
      <c r="IR622" s="143"/>
    </row>
  </sheetData>
  <mergeCells count="23">
    <mergeCell ref="FQ10:FW10"/>
    <mergeCell ref="GU10:HA10"/>
    <mergeCell ref="EM10:ES10"/>
    <mergeCell ref="EW10:FC10"/>
    <mergeCell ref="FG10:FM10"/>
    <mergeCell ref="GA10:GG10"/>
    <mergeCell ref="GK10:GQ10"/>
    <mergeCell ref="HE10:HK10"/>
    <mergeCell ref="A2:A3"/>
    <mergeCell ref="BK10:BQ10"/>
    <mergeCell ref="BA10:BG10"/>
    <mergeCell ref="C10:I10"/>
    <mergeCell ref="M10:S10"/>
    <mergeCell ref="W10:AC10"/>
    <mergeCell ref="AG10:AM10"/>
    <mergeCell ref="AQ10:AW10"/>
    <mergeCell ref="EC10:EI10"/>
    <mergeCell ref="BU10:CA10"/>
    <mergeCell ref="CE10:CK10"/>
    <mergeCell ref="CO10:CU10"/>
    <mergeCell ref="CY10:DE10"/>
    <mergeCell ref="DI10:DO10"/>
    <mergeCell ref="DS10:DY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5"/>
    <col min="3" max="7" width="11.75" style="115" customWidth="true"/>
    <col min="8" max="16384" width="9" style="115"/>
  </cols>
  <sheetData>
    <row xmlns:x14ac="http://schemas.microsoft.com/office/spreadsheetml/2009/9/ac" r="2" ht="20.25" x14ac:dyDescent="0.2">
      <c r="B2" s="111" t="str">
        <f>+Introduction!C7</f>
        <v>Pakistan</v>
      </c>
      <c r="C2" s="112"/>
      <c r="D2" s="113"/>
      <c r="E2" s="113"/>
      <c r="F2" s="113"/>
      <c r="G2" s="114"/>
    </row>
    <row xmlns:x14ac="http://schemas.microsoft.com/office/spreadsheetml/2009/9/ac" r="3" x14ac:dyDescent="0.2">
      <c r="B3" s="667" t="s">
        <v>179</v>
      </c>
      <c r="C3" s="667"/>
      <c r="D3" s="667"/>
      <c r="E3" s="667"/>
      <c r="F3" s="667"/>
      <c r="G3" s="668"/>
    </row>
    <row xmlns:x14ac="http://schemas.microsoft.com/office/spreadsheetml/2009/9/ac" r="4" ht="13.5" x14ac:dyDescent="0.2">
      <c r="B4" s="116" t="s">
        <v>4</v>
      </c>
      <c r="C4" s="116" t="s">
        <v>58</v>
      </c>
      <c r="D4" s="116" t="s">
        <v>62</v>
      </c>
      <c r="E4" s="116" t="s">
        <v>59</v>
      </c>
      <c r="F4" s="116" t="s">
        <v>60</v>
      </c>
      <c r="G4" s="116" t="s">
        <v>61</v>
      </c>
    </row>
    <row xmlns:x14ac="http://schemas.microsoft.com/office/spreadsheetml/2009/9/ac" r="5" x14ac:dyDescent="0.2">
      <c r="B5" s="874">
        <v>2000</v>
      </c>
      <c r="C5" s="1018">
        <v>57683016</v>
      </c>
      <c r="D5" s="1019">
        <v>32.982002258300781</v>
      </c>
      <c r="E5" s="1020">
        <v>9296542</v>
      </c>
      <c r="F5" s="1021">
        <v>22037068</v>
      </c>
      <c r="G5" s="1022">
        <v>26349406</v>
      </c>
    </row>
    <row xmlns:x14ac="http://schemas.microsoft.com/office/spreadsheetml/2009/9/ac" r="6" x14ac:dyDescent="0.2">
      <c r="B6" s="880">
        <v>2001</v>
      </c>
      <c r="C6" s="1023">
        <v>59055028</v>
      </c>
      <c r="D6" s="1024">
        <v>33.180000305175781</v>
      </c>
      <c r="E6" s="1025">
        <v>9439336</v>
      </c>
      <c r="F6" s="1026">
        <v>22379940</v>
      </c>
      <c r="G6" s="1027">
        <v>27235752</v>
      </c>
    </row>
    <row xmlns:x14ac="http://schemas.microsoft.com/office/spreadsheetml/2009/9/ac" r="7" x14ac:dyDescent="0.2">
      <c r="B7" s="886">
        <v>2002</v>
      </c>
      <c r="C7" s="1028">
        <v>60330156</v>
      </c>
      <c r="D7" s="1029">
        <v>33.379997253417969</v>
      </c>
      <c r="E7" s="1030">
        <v>9574935</v>
      </c>
      <c r="F7" s="1031">
        <v>22695252</v>
      </c>
      <c r="G7" s="1032">
        <v>28059968</v>
      </c>
    </row>
    <row xmlns:x14ac="http://schemas.microsoft.com/office/spreadsheetml/2009/9/ac" r="8" x14ac:dyDescent="0.2">
      <c r="B8" s="892">
        <v>2003</v>
      </c>
      <c r="C8" s="1033">
        <v>61461088</v>
      </c>
      <c r="D8" s="1034">
        <v>33.579998016357422</v>
      </c>
      <c r="E8" s="1035">
        <v>9712806</v>
      </c>
      <c r="F8" s="1036">
        <v>22949868</v>
      </c>
      <c r="G8" s="1037">
        <v>28798414</v>
      </c>
    </row>
    <row xmlns:x14ac="http://schemas.microsoft.com/office/spreadsheetml/2009/9/ac" r="9" x14ac:dyDescent="0.2">
      <c r="B9" s="898">
        <v>2004</v>
      </c>
      <c r="C9" s="1038">
        <v>62540056</v>
      </c>
      <c r="D9" s="1039">
        <v>33.781002044677734</v>
      </c>
      <c r="E9" s="1040">
        <v>9831168</v>
      </c>
      <c r="F9" s="1041">
        <v>23270662</v>
      </c>
      <c r="G9" s="1042">
        <v>29438228</v>
      </c>
    </row>
    <row xmlns:x14ac="http://schemas.microsoft.com/office/spreadsheetml/2009/9/ac" r="10" x14ac:dyDescent="0.2">
      <c r="B10" s="904">
        <v>2005</v>
      </c>
      <c r="C10" s="1043">
        <v>63599132</v>
      </c>
      <c r="D10" s="1044">
        <v>33.981998443603516</v>
      </c>
      <c r="E10" s="1045">
        <v>9979322</v>
      </c>
      <c r="F10" s="1046">
        <v>23581968</v>
      </c>
      <c r="G10" s="1047">
        <v>30037840</v>
      </c>
    </row>
    <row xmlns:x14ac="http://schemas.microsoft.com/office/spreadsheetml/2009/9/ac" r="11" x14ac:dyDescent="0.2">
      <c r="B11" s="910">
        <v>2006</v>
      </c>
      <c r="C11" s="1048">
        <v>64578300</v>
      </c>
      <c r="D11" s="1049">
        <v>34.183998107910156</v>
      </c>
      <c r="E11" s="1050">
        <v>10147832</v>
      </c>
      <c r="F11" s="1051">
        <v>23885984</v>
      </c>
      <c r="G11" s="1052">
        <v>30544484</v>
      </c>
    </row>
    <row xmlns:x14ac="http://schemas.microsoft.com/office/spreadsheetml/2009/9/ac" r="12" x14ac:dyDescent="0.2">
      <c r="B12" s="916">
        <v>2007</v>
      </c>
      <c r="C12" s="1053">
        <v>65483052</v>
      </c>
      <c r="D12" s="1054">
        <v>34.387001037597656</v>
      </c>
      <c r="E12" s="1055">
        <v>10235058</v>
      </c>
      <c r="F12" s="1056">
        <v>24224120</v>
      </c>
      <c r="G12" s="1057">
        <v>31023874</v>
      </c>
    </row>
    <row xmlns:x14ac="http://schemas.microsoft.com/office/spreadsheetml/2009/9/ac" r="13" x14ac:dyDescent="0.2">
      <c r="B13" s="922">
        <v>2008</v>
      </c>
      <c r="C13" s="1058">
        <v>66326312</v>
      </c>
      <c r="D13" s="1059">
        <v>34.590000152587891</v>
      </c>
      <c r="E13" s="1060">
        <v>10276574</v>
      </c>
      <c r="F13" s="1061">
        <v>24590896</v>
      </c>
      <c r="G13" s="1062">
        <v>31458844</v>
      </c>
    </row>
    <row xmlns:x14ac="http://schemas.microsoft.com/office/spreadsheetml/2009/9/ac" r="14" x14ac:dyDescent="0.2">
      <c r="B14" s="928">
        <v>2009</v>
      </c>
      <c r="C14" s="1063">
        <v>67106160</v>
      </c>
      <c r="D14" s="1064">
        <v>34.793003082275391</v>
      </c>
      <c r="E14" s="1065">
        <v>10329357</v>
      </c>
      <c r="F14" s="1066">
        <v>24898644</v>
      </c>
      <c r="G14" s="1067">
        <v>31878156</v>
      </c>
    </row>
    <row xmlns:x14ac="http://schemas.microsoft.com/office/spreadsheetml/2009/9/ac" r="15" x14ac:dyDescent="0.2">
      <c r="B15" s="934">
        <v>2010</v>
      </c>
      <c r="C15" s="1068">
        <v>67869672</v>
      </c>
      <c r="D15" s="1069">
        <v>34.997001647949219</v>
      </c>
      <c r="E15" s="1070">
        <v>10404543</v>
      </c>
      <c r="F15" s="1071">
        <v>25170190</v>
      </c>
      <c r="G15" s="1072">
        <v>32294936</v>
      </c>
    </row>
    <row xmlns:x14ac="http://schemas.microsoft.com/office/spreadsheetml/2009/9/ac" r="16" x14ac:dyDescent="0.2">
      <c r="B16" s="940">
        <v>2011</v>
      </c>
      <c r="C16" s="1073">
        <v>68767152</v>
      </c>
      <c r="D16" s="1074">
        <v>35.201999664306641</v>
      </c>
      <c r="E16" s="1075">
        <v>10611913</v>
      </c>
      <c r="F16" s="1076">
        <v>25414244</v>
      </c>
      <c r="G16" s="1077">
        <v>32740994</v>
      </c>
    </row>
    <row xmlns:x14ac="http://schemas.microsoft.com/office/spreadsheetml/2009/9/ac" r="17" x14ac:dyDescent="0.2">
      <c r="B17" s="946">
        <v>2012</v>
      </c>
      <c r="C17" s="1078">
        <v>69628856</v>
      </c>
      <c r="D17" s="1079">
        <v>35.408000946044922</v>
      </c>
      <c r="E17" s="1080">
        <v>10852686</v>
      </c>
      <c r="F17" s="1081">
        <v>25597364</v>
      </c>
      <c r="G17" s="1082">
        <v>33178804</v>
      </c>
    </row>
    <row xmlns:x14ac="http://schemas.microsoft.com/office/spreadsheetml/2009/9/ac" r="18" x14ac:dyDescent="0.2">
      <c r="B18" s="952">
        <v>2013</v>
      </c>
      <c r="C18" s="1083">
        <v>70474536</v>
      </c>
      <c r="D18" s="1084">
        <v>35.612998962402344</v>
      </c>
      <c r="E18" s="1085">
        <v>11025596</v>
      </c>
      <c r="F18" s="1086">
        <v>25838972</v>
      </c>
      <c r="G18" s="1087">
        <v>33609972</v>
      </c>
    </row>
    <row xmlns:x14ac="http://schemas.microsoft.com/office/spreadsheetml/2009/9/ac" r="19" x14ac:dyDescent="0.2">
      <c r="B19" s="958">
        <v>2014</v>
      </c>
      <c r="C19" s="1088">
        <v>71351584</v>
      </c>
      <c r="D19" s="1089">
        <v>35.819000244140625</v>
      </c>
      <c r="E19" s="1090">
        <v>11224075</v>
      </c>
      <c r="F19" s="1091">
        <v>26146196</v>
      </c>
      <c r="G19" s="1092">
        <v>33981312</v>
      </c>
    </row>
    <row xmlns:x14ac="http://schemas.microsoft.com/office/spreadsheetml/2009/9/ac" r="20" x14ac:dyDescent="0.2">
      <c r="B20" s="964">
        <v>2015</v>
      </c>
      <c r="C20" s="1093">
        <v>72262112</v>
      </c>
      <c r="D20" s="1094">
        <v>36.0260009765625</v>
      </c>
      <c r="E20" s="1095">
        <v>11408556</v>
      </c>
      <c r="F20" s="1096">
        <v>26516172</v>
      </c>
      <c r="G20" s="1097">
        <v>34337380</v>
      </c>
    </row>
    <row xmlns:x14ac="http://schemas.microsoft.com/office/spreadsheetml/2009/9/ac" r="21" x14ac:dyDescent="0.2">
      <c r="B21" s="970">
        <v>2016</v>
      </c>
      <c r="C21" s="1098">
        <v>73204256</v>
      </c>
      <c r="D21" s="1099">
        <v>36.234001159667969</v>
      </c>
      <c r="E21" s="1100">
        <v>11559313</v>
      </c>
      <c r="F21" s="1101">
        <v>26992222</v>
      </c>
      <c r="G21" s="1102">
        <v>34652724</v>
      </c>
    </row>
    <row xmlns:x14ac="http://schemas.microsoft.com/office/spreadsheetml/2009/9/ac" r="22" x14ac:dyDescent="0.2">
      <c r="B22" s="976">
        <v>2017</v>
      </c>
      <c r="C22" s="1103">
        <v>74107592</v>
      </c>
      <c r="D22" s="1104">
        <v>36.442001342773438</v>
      </c>
      <c r="E22" s="1105">
        <v>11655484</v>
      </c>
      <c r="F22" s="1106">
        <v>27505848</v>
      </c>
      <c r="G22" s="1107">
        <v>34946256</v>
      </c>
    </row>
    <row xmlns:x14ac="http://schemas.microsoft.com/office/spreadsheetml/2009/9/ac" r="23" x14ac:dyDescent="0.2">
      <c r="B23" s="982">
        <v>2018</v>
      </c>
      <c r="C23" s="1108">
        <v>74996512</v>
      </c>
      <c r="D23" s="1109">
        <v>36.666000366210938</v>
      </c>
      <c r="E23" s="1110">
        <v>11657990</v>
      </c>
      <c r="F23" s="1111">
        <v>27953652</v>
      </c>
      <c r="G23" s="1112">
        <v>35384872</v>
      </c>
    </row>
    <row xmlns:x14ac="http://schemas.microsoft.com/office/spreadsheetml/2009/9/ac" r="24" x14ac:dyDescent="0.2">
      <c r="B24" s="988">
        <v>2019</v>
      </c>
      <c r="C24" s="1113">
        <v>75759248</v>
      </c>
      <c r="D24" s="1114">
        <v>36.906997680664063</v>
      </c>
      <c r="E24" s="1115">
        <v>11586299</v>
      </c>
      <c r="F24" s="1116">
        <v>28356216</v>
      </c>
      <c r="G24" s="1117">
        <v>35816732</v>
      </c>
    </row>
    <row xmlns:x14ac="http://schemas.microsoft.com/office/spreadsheetml/2009/9/ac" r="25" x14ac:dyDescent="0.2">
      <c r="B25" s="994">
        <v>2020</v>
      </c>
      <c r="C25" s="1118">
        <v>76465544</v>
      </c>
      <c r="D25" s="1119">
        <v>37.165000915527344</v>
      </c>
      <c r="E25" s="1120">
        <v>11559974</v>
      </c>
      <c r="F25" s="1121">
        <v>28637972</v>
      </c>
      <c r="G25" s="1122">
        <v>36267600</v>
      </c>
    </row>
    <row xmlns:x14ac="http://schemas.microsoft.com/office/spreadsheetml/2009/9/ac" r="26" x14ac:dyDescent="0.2">
      <c r="B26" s="1000">
        <v>2021</v>
      </c>
      <c r="C26" s="1123">
        <v>77225088</v>
      </c>
      <c r="D26" s="1124">
        <v>37.439998626708984</v>
      </c>
      <c r="E26" s="1125">
        <v>11606415</v>
      </c>
      <c r="F26" s="1126">
        <v>28774554</v>
      </c>
      <c r="G26" s="1127">
        <v>36844120</v>
      </c>
    </row>
    <row xmlns:x14ac="http://schemas.microsoft.com/office/spreadsheetml/2009/9/ac" r="27" x14ac:dyDescent="0.2">
      <c r="B27" s="1006">
        <v>2022</v>
      </c>
      <c r="C27" s="1007">
        <v>77984704</v>
      </c>
      <c r="D27" s="1008">
        <v>37.730998992919922</v>
      </c>
      <c r="E27" s="1009">
        <v>11668005</v>
      </c>
      <c r="F27" s="1010">
        <v>28844904</v>
      </c>
      <c r="G27" s="1011">
        <v>37471800</v>
      </c>
    </row>
    <row xmlns:x14ac="http://schemas.microsoft.com/office/spreadsheetml/2009/9/ac" r="28" x14ac:dyDescent="0.2">
      <c r="B28" s="1012">
        <v>2023</v>
      </c>
      <c r="C28" s="1013">
        <v>78784272</v>
      </c>
      <c r="D28" s="1014">
        <v>38.040000915527344</v>
      </c>
      <c r="E28" s="1015">
        <v>11752350</v>
      </c>
      <c r="F28" s="1016">
        <v>28873804</v>
      </c>
      <c r="G28" s="1017">
        <v>38158116</v>
      </c>
    </row>
    <row xmlns:x14ac="http://schemas.microsoft.com/office/spreadsheetml/2009/9/ac" r="29" x14ac:dyDescent="0.2">
      <c r="B29" s="212">
        <v>2024</v>
      </c>
      <c r="C29" s="383"/>
      <c r="D29" s="384"/>
      <c r="E29" s="385"/>
      <c r="F29" s="386"/>
      <c r="G29" s="387"/>
    </row>
    <row xmlns:x14ac="http://schemas.microsoft.com/office/spreadsheetml/2009/9/ac" r="30" x14ac:dyDescent="0.2">
      <c r="B30" s="211">
        <v>2025</v>
      </c>
      <c r="C30" s="383"/>
      <c r="D30" s="384"/>
      <c r="E30" s="385"/>
      <c r="F30" s="386"/>
      <c r="G30" s="387"/>
    </row>
    <row xmlns:x14ac="http://schemas.microsoft.com/office/spreadsheetml/2009/9/ac" r="31" x14ac:dyDescent="0.2">
      <c r="B31" s="212">
        <v>2026</v>
      </c>
      <c r="C31" s="383"/>
      <c r="D31" s="384"/>
      <c r="E31" s="385"/>
      <c r="F31" s="386"/>
      <c r="G31" s="387"/>
    </row>
    <row xmlns:x14ac="http://schemas.microsoft.com/office/spreadsheetml/2009/9/ac" r="32" x14ac:dyDescent="0.2">
      <c r="B32" s="211">
        <v>2027</v>
      </c>
      <c r="C32" s="383"/>
      <c r="D32" s="384"/>
      <c r="E32" s="385"/>
      <c r="F32" s="386"/>
      <c r="G32" s="387"/>
    </row>
    <row xmlns:x14ac="http://schemas.microsoft.com/office/spreadsheetml/2009/9/ac" r="33" x14ac:dyDescent="0.2">
      <c r="B33" s="212">
        <v>2028</v>
      </c>
      <c r="C33" s="383"/>
      <c r="D33" s="384"/>
      <c r="E33" s="385"/>
      <c r="F33" s="386"/>
      <c r="G33" s="387"/>
    </row>
    <row xmlns:x14ac="http://schemas.microsoft.com/office/spreadsheetml/2009/9/ac" r="34" x14ac:dyDescent="0.2">
      <c r="B34" s="211">
        <v>2029</v>
      </c>
      <c r="C34" s="383"/>
      <c r="D34" s="384"/>
      <c r="E34" s="385"/>
      <c r="F34" s="386"/>
      <c r="G34" s="387"/>
    </row>
    <row xmlns:x14ac="http://schemas.microsoft.com/office/spreadsheetml/2009/9/ac" r="35" x14ac:dyDescent="0.2">
      <c r="B35" s="212">
        <v>2030</v>
      </c>
      <c r="C35" s="216"/>
      <c r="D35" s="213"/>
      <c r="E35" s="217"/>
      <c r="F35" s="214"/>
      <c r="G35" s="215"/>
    </row>
    <row xmlns:x14ac="http://schemas.microsoft.com/office/spreadsheetml/2009/9/ac" r="36" ht="14.25" x14ac:dyDescent="0.2">
      <c r="B36" s="119" t="s">
        <v>191</v>
      </c>
      <c r="G36" s="117"/>
    </row>
    <row xmlns:x14ac="http://schemas.microsoft.com/office/spreadsheetml/2009/9/ac" r="37" ht="14.25" x14ac:dyDescent="0.2">
      <c r="B37" s="119" t="s">
        <v>213</v>
      </c>
    </row>
    <row xmlns:x14ac="http://schemas.microsoft.com/office/spreadsheetml/2009/9/ac" r="38" ht="14.25" x14ac:dyDescent="0.2">
      <c r="B38" s="119" t="s">
        <v>303</v>
      </c>
    </row>
    <row xmlns:x14ac="http://schemas.microsoft.com/office/spreadsheetml/2009/9/ac" r="39" x14ac:dyDescent="0.2">
      <c r="B39" s="470" t="s">
        <v>214</v>
      </c>
    </row>
    <row xmlns:x14ac="http://schemas.microsoft.com/office/spreadsheetml/2009/9/ac" r="41" x14ac:dyDescent="0.2">
      <c r="B41" s="11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D0D5-F9BD-4CF9-8B39-9B44BA3B67E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9" customWidth="true"/>
  </cols>
  <sheetData>
    <row xmlns:x14ac="http://schemas.microsoft.com/office/spreadsheetml/2009/9/ac" r="2" ht="33" customHeight="true" x14ac:dyDescent="0.25">
      <c r="B2" s="669" t="s">
        <v>237</v>
      </c>
      <c r="C2" s="669"/>
    </row>
    <row xmlns:x14ac="http://schemas.microsoft.com/office/spreadsheetml/2009/9/ac" r="3" ht="6" customHeight="true" x14ac:dyDescent="0.25">
      <c r="B3" s="398"/>
    </row>
    <row xmlns:x14ac="http://schemas.microsoft.com/office/spreadsheetml/2009/9/ac" r="4" ht="30" customHeight="true" x14ac:dyDescent="0.25">
      <c r="B4" s="400" t="s">
        <v>238</v>
      </c>
      <c r="C4" s="401" t="s">
        <v>239</v>
      </c>
    </row>
    <row xmlns:x14ac="http://schemas.microsoft.com/office/spreadsheetml/2009/9/ac" r="5" ht="30" customHeight="true" x14ac:dyDescent="0.25">
      <c r="B5" s="400" t="s">
        <v>48</v>
      </c>
      <c r="C5" s="401" t="s">
        <v>240</v>
      </c>
    </row>
    <row xmlns:x14ac="http://schemas.microsoft.com/office/spreadsheetml/2009/9/ac" r="6" ht="30" customHeight="true" x14ac:dyDescent="0.25">
      <c r="B6" s="400" t="s">
        <v>241</v>
      </c>
      <c r="C6" s="401" t="s">
        <v>242</v>
      </c>
    </row>
    <row xmlns:x14ac="http://schemas.microsoft.com/office/spreadsheetml/2009/9/ac" r="7" ht="30" customHeight="true" x14ac:dyDescent="0.25">
      <c r="B7" s="400" t="s">
        <v>243</v>
      </c>
      <c r="C7" s="401" t="s">
        <v>244</v>
      </c>
    </row>
    <row xmlns:x14ac="http://schemas.microsoft.com/office/spreadsheetml/2009/9/ac" r="8" ht="30" customHeight="true" x14ac:dyDescent="0.25">
      <c r="B8" s="400" t="s">
        <v>131</v>
      </c>
      <c r="C8" s="401" t="s">
        <v>245</v>
      </c>
    </row>
    <row xmlns:x14ac="http://schemas.microsoft.com/office/spreadsheetml/2009/9/ac" r="9" ht="30" customHeight="true" x14ac:dyDescent="0.25">
      <c r="B9" s="400" t="s">
        <v>246</v>
      </c>
      <c r="C9" s="401" t="s">
        <v>247</v>
      </c>
    </row>
    <row xmlns:x14ac="http://schemas.microsoft.com/office/spreadsheetml/2009/9/ac" r="10" ht="30" customHeight="true" x14ac:dyDescent="0.25">
      <c r="B10" s="400" t="s">
        <v>135</v>
      </c>
      <c r="C10" s="401" t="s">
        <v>248</v>
      </c>
    </row>
    <row xmlns:x14ac="http://schemas.microsoft.com/office/spreadsheetml/2009/9/ac" r="11" s="404" customFormat="true" ht="6.75" customHeight="true" x14ac:dyDescent="0.25">
      <c r="B11" s="402"/>
      <c r="C11" s="403"/>
    </row>
    <row xmlns:x14ac="http://schemas.microsoft.com/office/spreadsheetml/2009/9/ac" r="12" s="406" customFormat="true" ht="11.25" x14ac:dyDescent="0.2">
      <c r="B12" s="405" t="s">
        <v>249</v>
      </c>
    </row>
    <row xmlns:x14ac="http://schemas.microsoft.com/office/spreadsheetml/2009/9/ac" r="13" x14ac:dyDescent="0.25">
      <c r="B13" s="405" t="s">
        <v>266</v>
      </c>
    </row>
    <row xmlns:x14ac="http://schemas.microsoft.com/office/spreadsheetml/2009/9/ac" r="14" x14ac:dyDescent="0.25">
      <c r="B14" s="407" t="s">
        <v>250</v>
      </c>
    </row>
    <row xmlns:x14ac="http://schemas.microsoft.com/office/spreadsheetml/2009/9/ac" r="15" ht="76.5" customHeight="true" x14ac:dyDescent="0.25">
      <c r="B15" s="670" t="s">
        <v>251</v>
      </c>
      <c r="C15" s="67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79E2-6BCF-43DC-90D6-1777FCE6827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72" customWidth="true"/>
    <col min="2" max="2" width="12.375" style="672" customWidth="true"/>
    <col min="3" max="8" width="9" style="672" customWidth="true"/>
    <col min="9" max="9" width="12.375" style="672" customWidth="true"/>
    <col min="10" max="15" width="9" style="672" customWidth="true"/>
    <col min="16" max="16" width="12.375" style="672" customWidth="true"/>
    <col min="17" max="22" width="9" style="672" customWidth="true"/>
    <col min="23" max="38" width="9" style="672"/>
    <col min="39" max="16384" width="9" style="680"/>
  </cols>
  <sheetData>
    <row xmlns:x14ac="http://schemas.microsoft.com/office/spreadsheetml/2009/9/ac" r="1" s="672" customFormat="true" x14ac:dyDescent="0.2">
      <c r="A1" s="671" t="s">
        <v>137</v>
      </c>
      <c r="B1" s="671"/>
      <c r="C1" s="671"/>
      <c r="D1" s="671"/>
      <c r="E1" s="671"/>
      <c r="F1" s="671"/>
      <c r="G1" s="671"/>
      <c r="H1" s="671"/>
      <c r="I1" s="671"/>
      <c r="J1" s="671"/>
      <c r="K1" s="671"/>
      <c r="L1" s="671"/>
      <c r="M1" s="671"/>
      <c r="N1" s="671"/>
      <c r="O1" s="671"/>
      <c r="P1" s="671"/>
      <c r="Q1" s="671"/>
      <c r="R1" s="671"/>
      <c r="S1" s="671"/>
      <c r="T1" s="671"/>
      <c r="U1" s="671"/>
      <c r="V1" s="671"/>
    </row>
    <row xmlns:x14ac="http://schemas.microsoft.com/office/spreadsheetml/2009/9/ac" r="2" s="672" customFormat="true" x14ac:dyDescent="0.2">
      <c r="A2" s="671"/>
      <c r="B2" s="671"/>
      <c r="C2" s="671"/>
      <c r="D2" s="671"/>
      <c r="E2" s="671"/>
      <c r="F2" s="671"/>
      <c r="G2" s="671"/>
      <c r="H2" s="671"/>
      <c r="I2" s="671"/>
      <c r="J2" s="671"/>
      <c r="K2" s="671"/>
      <c r="L2" s="671"/>
      <c r="M2" s="671"/>
      <c r="N2" s="671"/>
      <c r="O2" s="671"/>
      <c r="P2" s="671"/>
      <c r="Q2" s="671"/>
      <c r="R2" s="671"/>
      <c r="S2" s="671"/>
      <c r="T2" s="671"/>
      <c r="U2" s="671"/>
      <c r="V2" s="671"/>
    </row>
    <row xmlns:x14ac="http://schemas.microsoft.com/office/spreadsheetml/2009/9/ac" r="3" s="672" customFormat="true" ht="18" x14ac:dyDescent="0.2">
      <c r="A3" s="673"/>
      <c r="B3" s="673"/>
      <c r="C3" s="673"/>
      <c r="D3" s="673"/>
      <c r="E3" s="673"/>
      <c r="F3" s="673"/>
      <c r="G3" s="673"/>
      <c r="H3" s="673"/>
      <c r="I3" s="673"/>
      <c r="J3" s="673"/>
      <c r="K3" s="673"/>
      <c r="L3" s="673"/>
      <c r="M3" s="673"/>
      <c r="N3" s="673"/>
      <c r="O3" s="673"/>
      <c r="P3" s="673"/>
      <c r="Q3" s="673"/>
      <c r="R3" s="673"/>
      <c r="S3" s="673"/>
      <c r="T3" s="673"/>
      <c r="U3" s="673"/>
      <c r="V3" s="673"/>
    </row>
    <row xmlns:x14ac="http://schemas.microsoft.com/office/spreadsheetml/2009/9/ac" r="4" ht="15.75" x14ac:dyDescent="0.25">
      <c r="B4" s="674" t="s">
        <v>13</v>
      </c>
      <c r="E4" s="675"/>
      <c r="I4" s="676" t="s">
        <v>14</v>
      </c>
      <c r="P4" s="677" t="s">
        <v>15</v>
      </c>
    </row>
    <row xmlns:x14ac="http://schemas.microsoft.com/office/spreadsheetml/2009/9/ac" r="6" x14ac:dyDescent="0.2">
      <c r="G6" s="678"/>
      <c r="H6" s="678"/>
      <c r="I6" s="678"/>
      <c r="K6" s="678"/>
      <c r="L6" s="678"/>
    </row>
    <row xmlns:x14ac="http://schemas.microsoft.com/office/spreadsheetml/2009/9/ac" r="7" ht="15.75" x14ac:dyDescent="0.2">
      <c r="G7" s="678"/>
      <c r="H7" s="678"/>
      <c r="I7" s="678"/>
      <c r="K7" s="679"/>
      <c r="L7" s="678"/>
    </row>
    <row xmlns:x14ac="http://schemas.microsoft.com/office/spreadsheetml/2009/9/ac" r="8" x14ac:dyDescent="0.2">
      <c r="G8" s="678"/>
      <c r="H8" s="678"/>
      <c r="I8" s="678"/>
      <c r="K8" s="678"/>
      <c r="L8" s="678"/>
    </row>
    <row xmlns:x14ac="http://schemas.microsoft.com/office/spreadsheetml/2009/9/ac" r="9" x14ac:dyDescent="0.2">
      <c r="G9" s="678"/>
      <c r="H9" s="678"/>
      <c r="I9" s="678"/>
      <c r="K9" s="678"/>
      <c r="L9" s="678"/>
    </row>
    <row xmlns:x14ac="http://schemas.microsoft.com/office/spreadsheetml/2009/9/ac" r="10" x14ac:dyDescent="0.2">
      <c r="G10" s="678"/>
      <c r="H10" s="678"/>
      <c r="I10" s="678"/>
      <c r="K10" s="678"/>
      <c r="L10" s="678"/>
    </row>
    <row xmlns:x14ac="http://schemas.microsoft.com/office/spreadsheetml/2009/9/ac" r="11" x14ac:dyDescent="0.2">
      <c r="G11" s="678"/>
      <c r="H11" s="678"/>
      <c r="I11" s="678"/>
      <c r="K11" s="678"/>
      <c r="L11" s="678"/>
    </row>
    <row xmlns:x14ac="http://schemas.microsoft.com/office/spreadsheetml/2009/9/ac" r="12" x14ac:dyDescent="0.2">
      <c r="G12" s="678"/>
      <c r="H12" s="678"/>
      <c r="I12" s="678"/>
      <c r="K12" s="678"/>
      <c r="L12" s="678"/>
    </row>
    <row xmlns:x14ac="http://schemas.microsoft.com/office/spreadsheetml/2009/9/ac" r="13" x14ac:dyDescent="0.2">
      <c r="G13" s="678"/>
      <c r="H13" s="678"/>
      <c r="I13" s="678"/>
      <c r="K13" s="678"/>
      <c r="L13" s="678"/>
    </row>
    <row xmlns:x14ac="http://schemas.microsoft.com/office/spreadsheetml/2009/9/ac" r="14" x14ac:dyDescent="0.2">
      <c r="G14" s="678"/>
      <c r="H14" s="678"/>
      <c r="I14" s="678"/>
      <c r="K14" s="678"/>
      <c r="L14" s="678"/>
    </row>
    <row xmlns:x14ac="http://schemas.microsoft.com/office/spreadsheetml/2009/9/ac" r="15" x14ac:dyDescent="0.2">
      <c r="G15" s="678"/>
      <c r="H15" s="678"/>
      <c r="I15" s="678"/>
      <c r="K15" s="678"/>
      <c r="L15" s="678"/>
    </row>
    <row xmlns:x14ac="http://schemas.microsoft.com/office/spreadsheetml/2009/9/ac" r="16" x14ac:dyDescent="0.2">
      <c r="G16" s="678"/>
      <c r="H16" s="678"/>
      <c r="I16" s="678"/>
      <c r="K16" s="678"/>
      <c r="L16" s="678"/>
    </row>
    <row xmlns:x14ac="http://schemas.microsoft.com/office/spreadsheetml/2009/9/ac" r="17" x14ac:dyDescent="0.2">
      <c r="G17" s="678"/>
      <c r="H17" s="678"/>
      <c r="I17" s="678"/>
      <c r="K17" s="678"/>
      <c r="L17" s="678"/>
    </row>
    <row xmlns:x14ac="http://schemas.microsoft.com/office/spreadsheetml/2009/9/ac" r="18" x14ac:dyDescent="0.2">
      <c r="G18" s="678"/>
      <c r="H18" s="678"/>
      <c r="I18" s="678"/>
      <c r="K18" s="678"/>
      <c r="L18" s="678"/>
    </row>
    <row xmlns:x14ac="http://schemas.microsoft.com/office/spreadsheetml/2009/9/ac" r="19" x14ac:dyDescent="0.2">
      <c r="G19" s="678"/>
      <c r="H19" s="678"/>
      <c r="I19" s="678"/>
      <c r="K19" s="678"/>
      <c r="L19" s="678"/>
    </row>
    <row xmlns:x14ac="http://schemas.microsoft.com/office/spreadsheetml/2009/9/ac" r="20" x14ac:dyDescent="0.2">
      <c r="G20" s="678"/>
      <c r="H20" s="678"/>
      <c r="I20" s="678"/>
      <c r="K20" s="678"/>
      <c r="L20" s="678"/>
    </row>
    <row xmlns:x14ac="http://schemas.microsoft.com/office/spreadsheetml/2009/9/ac" r="21" x14ac:dyDescent="0.2">
      <c r="G21" s="678"/>
      <c r="H21" s="678"/>
      <c r="I21" s="678"/>
      <c r="K21" s="678"/>
      <c r="L21" s="678"/>
    </row>
    <row xmlns:x14ac="http://schemas.microsoft.com/office/spreadsheetml/2009/9/ac" r="23" x14ac:dyDescent="0.2">
      <c r="B23" s="681"/>
    </row>
    <row xmlns:x14ac="http://schemas.microsoft.com/office/spreadsheetml/2009/9/ac" r="25" x14ac:dyDescent="0.2">
      <c r="B25" s="682"/>
      <c r="C25" s="682" t="str">
        <f>+IF(OR((C28="National*"),(D28="Urban*"),(E28="Rural*"),(F28="Pre-primary*"),(G28="Primary*"),(H28="Secondary^"),(C28="National*^"),(D28="Urban*^"),(E28="Rural*^"),(F28="Pre-primary*^"),(G28="Primary*^"),(H28="Secondary*^")),"*No basic service estimate available","")</f>
        <v>*No basic service estimate available</v>
      </c>
      <c r="J25" s="682" t="str">
        <f>+IF(OR((J28="National*"),(K28="Urban*"),(L28="Rural*"),(M28="Pre-primary*"),(N28="Primary*"),(O28="Secondary^"),(J28="National*^"),(K28="Urban*^"),(L28="Rural*^"),(M28="Pre-primary*^"),(N28="Primary*^"),(O28="Secondary*^")),"*No basic service estimate available","")</f>
        <v>*No basic service estimate available</v>
      </c>
      <c r="Q25" s="68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81"/>
      <c r="C26" s="682" t="str">
        <f>+IF(OR((C28="National*^"),(D28="Urban*^"),(E28="Rural*^"),(F28="Pre-primary*^"),(G28="Primary*^"),(H28="Secondary*^")),"^Facilities that cannot be classified as improved or unimproved are treated as limited","")</f>
        <v/>
      </c>
      <c r="J26" s="682" t="str">
        <f>+IF(OR((J28="National*^"),(K28="Urban*^"),(L28="Rural*^"),(M28="Pre-primary*^"),(N28="Primary*^"),(O28="Secondary*^")),"^Facilities that cannot be classified as improved or unimproved are treated as limited","")</f>
        <v/>
      </c>
      <c r="Q26" s="682" t="str">
        <f>+IF(OR((Q28="National*^"),(R28="Urban*^"),(S28="Rural*^"),(T28="Pre-primary*^"),(U28="Primary*^"),(V28="Secondary*^")),"^Facilities that cannot be classified as having water or not are treated as limited","")</f>
        <v/>
      </c>
    </row>
    <row xmlns:x14ac="http://schemas.microsoft.com/office/spreadsheetml/2009/9/ac" r="27" x14ac:dyDescent="0.2">
      <c r="B27" s="683" t="str">
        <f>+Introduction!C7</f>
        <v>Pakistan</v>
      </c>
      <c r="C27" s="684" t="s">
        <v>210</v>
      </c>
      <c r="D27" s="684"/>
      <c r="E27" s="684"/>
      <c r="F27" s="684"/>
      <c r="G27" s="684"/>
      <c r="H27" s="684"/>
      <c r="I27" s="685" t="str">
        <f>+B27</f>
        <v>Pakistan</v>
      </c>
      <c r="J27" s="686" t="s">
        <v>14</v>
      </c>
      <c r="K27" s="687"/>
      <c r="L27" s="687"/>
      <c r="M27" s="687"/>
      <c r="N27" s="687"/>
      <c r="O27" s="687"/>
      <c r="P27" s="688" t="str">
        <f>+B27</f>
        <v>Pakistan</v>
      </c>
      <c r="Q27" s="689" t="s">
        <v>15</v>
      </c>
      <c r="R27" s="689"/>
      <c r="S27" s="689"/>
      <c r="T27" s="689"/>
      <c r="U27" s="689"/>
      <c r="V27" s="690"/>
      <c r="AM27" s="672"/>
      <c r="AN27" s="672"/>
      <c r="AO27" s="672"/>
      <c r="AP27" s="672"/>
      <c r="AQ27" s="672"/>
      <c r="AR27" s="672"/>
      <c r="AS27" s="672"/>
      <c r="AT27" s="672"/>
      <c r="AU27" s="672"/>
    </row>
    <row xmlns:x14ac="http://schemas.microsoft.com/office/spreadsheetml/2009/9/ac" r="28" x14ac:dyDescent="0.2">
      <c r="B28" s="691"/>
      <c r="C28" s="692" t="str">
        <f>IF(AND(C30=0.0000000001,C31=0.0000000001,C32=0.0000000001), "National*",IF(AND(C30=0.0000000001,ISNUMBER(C32)),"National*", "National"))</f>
        <v>National</v>
      </c>
      <c r="D28" s="693" t="str">
        <f>IF(AND(D30=0.0000000001,D31=0.0000000001,D32=0.0000000001), "Urban*",IF(AND(D30=0.0000000001,ISNUMBER(D32)),"Urban*", "Urban"))</f>
        <v>Urban*</v>
      </c>
      <c r="E28" s="693" t="str">
        <f>IF(AND(E30=0.0000000001,E31=0.0000000001,E32=0.0000000001), "Rural*",IF(AND(E30=0.0000000001,ISNUMBER(E32)),"Rural*", "Rural"))</f>
        <v>Rural*</v>
      </c>
      <c r="F28" s="693" t="str">
        <f>IF(AND(F30=0.0000000001,F31=0.0000000001,F32=0.0000000001), "Pre-primary*",IF(AND(F30=0.0000000001,ISNUMBER(F32)),"Pre-primary*", "Pre-primary"))</f>
        <v>Pre-primary*</v>
      </c>
      <c r="G28" s="693" t="str">
        <f>IF(AND(G30=0.0000000001,G31=0.0000000001,G32=0.0000000001), "Primary*",IF(AND(G30=0.0000000001,ISNUMBER(G32)),"Primary*", "Primary"))</f>
        <v>Primary</v>
      </c>
      <c r="H28" s="693" t="str">
        <f>IF(AND(H30=0.0000000001,H31=0.0000000001,H32=0.0000000001), "Secondary*",IF(AND(H30=0.0000000001,ISNUMBER(H32)),"Secondary*", "Secondary"))</f>
        <v>Secondary</v>
      </c>
      <c r="I28" s="691"/>
      <c r="J28" s="694" t="str">
        <f>IF(AND(J30=0.0000000001,J31=0.0000000001,J32=0.0000000001), "National*",IF(AND(J30=0.0000000001,ISNUMBER(J32)),"National*", "National"))</f>
        <v>National</v>
      </c>
      <c r="K28" s="693" t="str">
        <f>IF(AND(K30=0.0000000001,K31=0.0000000001,K32=0.0000000001), "Urban*",IF(AND(K30=0.0000000001,ISNUMBER(K32)),"Urban*", "Urban"))</f>
        <v>Urban</v>
      </c>
      <c r="L28" s="693" t="str">
        <f>IF(AND(L30=0.0000000001,L31=0.0000000001,L32=0.0000000001), "Rural*",IF(AND(L30=0.0000000001,ISNUMBER(L32)),"Rural*", "Rural"))</f>
        <v>Rural</v>
      </c>
      <c r="M28" s="693" t="str">
        <f>IF(AND(M30=0.0000000001,M31=0.0000000001,M32=0.0000000001), "Pre-primary*",IF(AND(M30=0.0000000001,ISNUMBER(M32)),"Pre-primary*", "Pre-primary"))</f>
        <v>Pre-primary*</v>
      </c>
      <c r="N28" s="693" t="str">
        <f>IF(AND(N30=0.0000000001,N31=0.0000000001,N32=0.0000000001), "Primary*",IF(AND(N30=0.0000000001,ISNUMBER(N32)),"Primary*", "Primary"))</f>
        <v>Primary</v>
      </c>
      <c r="O28" s="693" t="str">
        <f>IF(AND(O30=0.0000000001,O31=0.0000000001,O32=0.0000000001), "Secondary*",IF(AND(O30=0.0000000001,ISNUMBER(O32)),"Secondary*", "Secondary"))</f>
        <v>Secondary</v>
      </c>
      <c r="P28" s="695"/>
      <c r="Q28" s="696" t="str">
        <f>IF(AND(Q30=0.0000000001,Q31=0.0000000001,Q32=0.0000000001), "National*",IF(AND(Q30=0.0000000001,ISNUMBER(Q32)),"National*", "National"))</f>
        <v>National*</v>
      </c>
      <c r="R28" s="693" t="str">
        <f>IF(AND(R30=0.0000000001,R31=0.0000000001,R32=0.0000000001), "Urban*",IF(AND(R30=0.0000000001,ISNUMBER(R32)),"Urban*", "Urban"))</f>
        <v>Urban</v>
      </c>
      <c r="S28" s="693" t="str">
        <f>IF(AND(S30=0.0000000001,S31=0.0000000001,S32=0.0000000001), "Rural*",IF(AND(S30=0.0000000001,ISNUMBER(S32)),"Rural*", "Rural"))</f>
        <v>Rural</v>
      </c>
      <c r="T28" s="693" t="str">
        <f>IF(AND(T30=0.0000000001,T31=0.0000000001,T32=0.0000000001), "Pre-primary*",IF(AND(T30=0.0000000001,ISNUMBER(T32)),"Pre-primary*", "Pre-primary"))</f>
        <v>Pre-primary*</v>
      </c>
      <c r="U28" s="693" t="str">
        <f>IF(AND(U30=0.0000000001,U31=0.0000000001,U32=0.0000000001), "Primary*",IF(AND(U30=0.0000000001,ISNUMBER(U32)),"Primary*", "Primary"))</f>
        <v>Primary*</v>
      </c>
      <c r="V28" s="697" t="str">
        <f>IF(AND(V30=0.0000000001,V31=0.0000000001,V32=0.0000000001), "Secondary*",IF(AND(V30=0.0000000001,ISNUMBER(V32)),"Secondary*", "Secondary"))</f>
        <v>Secondary*</v>
      </c>
      <c r="AM28" s="672"/>
      <c r="AN28" s="672"/>
      <c r="AO28" s="672"/>
      <c r="AP28" s="672"/>
      <c r="AQ28" s="672"/>
      <c r="AR28" s="672"/>
      <c r="AS28" s="672"/>
      <c r="AT28" s="672"/>
      <c r="AU28" s="672"/>
    </row>
    <row xmlns:x14ac="http://schemas.microsoft.com/office/spreadsheetml/2009/9/ac" r="29" ht="15.75" thickBot="true" x14ac:dyDescent="0.25">
      <c r="B29" s="691"/>
      <c r="C29" s="698">
        <f>IF(ISNUMBER(Regressions!B4), Regressions!B4, "-")</f>
        <v>2023</v>
      </c>
      <c r="D29" s="699">
        <f>C29</f>
        <v>2023</v>
      </c>
      <c r="E29" s="699">
        <f>D29</f>
        <v>2023</v>
      </c>
      <c r="F29" s="699">
        <f>E29</f>
        <v>2023</v>
      </c>
      <c r="G29" s="699">
        <f>F29</f>
        <v>2023</v>
      </c>
      <c r="H29" s="699">
        <f>F29</f>
        <v>2023</v>
      </c>
      <c r="I29" s="691"/>
      <c r="J29" s="700">
        <f>IF(ISNUMBER(Regressions!K4), Regressions!K4, "-")</f>
        <v>2023</v>
      </c>
      <c r="K29" s="701">
        <f>J29</f>
        <v>2023</v>
      </c>
      <c r="L29" s="701">
        <f>K29</f>
        <v>2023</v>
      </c>
      <c r="M29" s="701">
        <f>L29</f>
        <v>2023</v>
      </c>
      <c r="N29" s="701">
        <f>M29</f>
        <v>2023</v>
      </c>
      <c r="O29" s="701">
        <f>M29</f>
        <v>2023</v>
      </c>
      <c r="P29" s="695"/>
      <c r="Q29" s="702">
        <f>IF(ISNUMBER(Regressions!T4), Regressions!T4, "-")</f>
        <v>2023</v>
      </c>
      <c r="R29" s="703">
        <f>Q29</f>
        <v>2023</v>
      </c>
      <c r="S29" s="703">
        <f>R29</f>
        <v>2023</v>
      </c>
      <c r="T29" s="703">
        <f>S29</f>
        <v>2023</v>
      </c>
      <c r="U29" s="703">
        <f>T29</f>
        <v>2023</v>
      </c>
      <c r="V29" s="704">
        <f>T29</f>
        <v>2023</v>
      </c>
      <c r="AM29" s="672"/>
      <c r="AN29" s="672"/>
      <c r="AO29" s="672"/>
      <c r="AP29" s="672"/>
      <c r="AQ29" s="672"/>
      <c r="AR29" s="672"/>
      <c r="AS29" s="672"/>
      <c r="AT29" s="672"/>
      <c r="AU29" s="672"/>
    </row>
    <row xmlns:x14ac="http://schemas.microsoft.com/office/spreadsheetml/2009/9/ac" r="30" x14ac:dyDescent="0.2">
      <c r="B30" s="705" t="s">
        <v>140</v>
      </c>
      <c r="C30" s="706">
        <f>IF(ISNUMBER(Regressions!C4), Regressions!C4, 0.0000000001)</f>
        <v>35.48771034</v>
      </c>
      <c r="D30" s="706">
        <f>IF(ISNUMBER(Regressions!D4), Regressions!D4, 0.0000000001)</f>
        <v>1E-10</v>
      </c>
      <c r="E30" s="706">
        <f>IF(ISNUMBER(Regressions!E4), Regressions!E4, 0.0000000001)</f>
        <v>1E-10</v>
      </c>
      <c r="F30" s="706">
        <f>IF(ISNUMBER(Regressions!F4), Regressions!F4, 0.0000000001)</f>
        <v>1E-10</v>
      </c>
      <c r="G30" s="706">
        <f>IF(ISNUMBER(Regressions!G4), Regressions!G4, 0.0000000001)</f>
        <v>46.830956</v>
      </c>
      <c r="H30" s="706">
        <f>IF(ISNUMBER(Regressions!H4), Regressions!H4, 0.0000000001)</f>
        <v>33.829820050000002</v>
      </c>
      <c r="I30" s="707" t="s">
        <v>140</v>
      </c>
      <c r="J30" s="706">
        <f>IF(ISNUMBER(Regressions!L4), Regressions!L4,0.0000000001)</f>
        <v>41.589409369999998</v>
      </c>
      <c r="K30" s="706">
        <f>IF(ISNUMBER(Regressions!M4), Regressions!M4,0.0000000001)</f>
        <v>70.428768160000004</v>
      </c>
      <c r="L30" s="706">
        <f>IF(ISNUMBER(Regressions!N4), Regressions!N4,0.0000000001)</f>
        <v>35.63879</v>
      </c>
      <c r="M30" s="706">
        <f>IF(ISNUMBER(Regressions!O4), Regressions!O4,0.0000000001)</f>
        <v>1E-10</v>
      </c>
      <c r="N30" s="706">
        <f>IF(ISNUMBER(Regressions!P4), Regressions!P4,0.0000000001)</f>
        <v>42.182120750000003</v>
      </c>
      <c r="O30" s="706">
        <f>IF(ISNUMBER(Regressions!Q4), Regressions!Q4,0.0000000001)</f>
        <v>47.743944020000001</v>
      </c>
      <c r="P30" s="708" t="s">
        <v>140</v>
      </c>
      <c r="Q30" s="706">
        <f>IF(ISNUMBER(Regressions!U4), Regressions!U4,0.0000000001)</f>
        <v>1E-10</v>
      </c>
      <c r="R30" s="706">
        <f>IF(ISNUMBER(Regressions!V4), Regressions!V4,0.0000000001)</f>
        <v>64.545220169999993</v>
      </c>
      <c r="S30" s="706">
        <f>IF(ISNUMBER(Regressions!W4), Regressions!W4,0.0000000001)</f>
        <v>10.415549349999999</v>
      </c>
      <c r="T30" s="706">
        <f>IF(ISNUMBER(Regressions!X4), Regressions!X4,0.0000000001)</f>
        <v>1E-10</v>
      </c>
      <c r="U30" s="706">
        <f>IF(ISNUMBER(Regressions!Y4), Regressions!Y4,0.0000000001)</f>
        <v>1E-10</v>
      </c>
      <c r="V30" s="709">
        <f>IF(ISNUMBER(Regressions!Z4), Regressions!Z4,0.0000000001)</f>
        <v>1E-10</v>
      </c>
      <c r="AM30" s="672"/>
      <c r="AN30" s="672"/>
      <c r="AO30" s="672"/>
      <c r="AP30" s="672"/>
      <c r="AQ30" s="672"/>
      <c r="AR30" s="672"/>
      <c r="AS30" s="672"/>
      <c r="AT30" s="672"/>
      <c r="AU30" s="672"/>
    </row>
    <row xmlns:x14ac="http://schemas.microsoft.com/office/spreadsheetml/2009/9/ac" r="31" x14ac:dyDescent="0.2">
      <c r="B31" s="710" t="s">
        <v>141</v>
      </c>
      <c r="C31" s="706">
        <f>IF(ISNUMBER(Regressions!C5), Regressions!C5, 0.0000000001)</f>
        <v>38.398909340000003</v>
      </c>
      <c r="D31" s="706">
        <f>IF(ISNUMBER(Regressions!D5), Regressions!D5, 0.0000000001)</f>
        <v>1E-10</v>
      </c>
      <c r="E31" s="706">
        <f>IF(ISNUMBER(Regressions!E5), Regressions!E5, 0.0000000001)</f>
        <v>1E-10</v>
      </c>
      <c r="F31" s="706">
        <f>IF(ISNUMBER(Regressions!F5), Regressions!F5, 0.0000000001)</f>
        <v>1E-10</v>
      </c>
      <c r="G31" s="706">
        <f>IF(ISNUMBER(Regressions!G5), Regressions!G5, 0.0000000001)</f>
        <v>17.41987357</v>
      </c>
      <c r="H31" s="706">
        <f>IF(ISNUMBER(Regressions!H5), Regressions!H5, 0.0000000001)</f>
        <v>55.389476649999999</v>
      </c>
      <c r="I31" s="711" t="s">
        <v>141</v>
      </c>
      <c r="J31" s="706">
        <f>IF(ISNUMBER(Regressions!L5), Regressions!L5,0.0000000001)</f>
        <v>39.242247859999999</v>
      </c>
      <c r="K31" s="706">
        <f>IF(ISNUMBER(Regressions!M5), Regressions!M5,0.0000000001)</f>
        <v>9.4606804259999997</v>
      </c>
      <c r="L31" s="706">
        <f>IF(ISNUMBER(Regressions!N5), Regressions!N5,0.0000000001)</f>
        <v>44.368207130000002</v>
      </c>
      <c r="M31" s="706">
        <f>IF(ISNUMBER(Regressions!O5), Regressions!O5,0.0000000001)</f>
        <v>1E-10</v>
      </c>
      <c r="N31" s="706">
        <f>IF(ISNUMBER(Regressions!P5), Regressions!P5,0.0000000001)</f>
        <v>32.287080189999998</v>
      </c>
      <c r="O31" s="706">
        <f>IF(ISNUMBER(Regressions!Q5), Regressions!Q5,0.0000000001)</f>
        <v>50.02301181</v>
      </c>
      <c r="P31" s="712" t="s">
        <v>141</v>
      </c>
      <c r="Q31" s="706">
        <f>IF(ISNUMBER(Regressions!U5), Regressions!U5,0.0000000001)</f>
        <v>1E-10</v>
      </c>
      <c r="R31" s="706">
        <f>IF(ISNUMBER(Regressions!V5), Regressions!V5,0.0000000001)</f>
        <v>30.256837440000002</v>
      </c>
      <c r="S31" s="706">
        <f>IF(ISNUMBER(Regressions!W5), Regressions!W5,0.0000000001)</f>
        <v>26.849596309999999</v>
      </c>
      <c r="T31" s="706">
        <f>IF(ISNUMBER(Regressions!X5), Regressions!X5,0.0000000001)</f>
        <v>1E-10</v>
      </c>
      <c r="U31" s="706">
        <f>IF(ISNUMBER(Regressions!Y5), Regressions!Y5,0.0000000001)</f>
        <v>1E-10</v>
      </c>
      <c r="V31" s="709">
        <f>IF(ISNUMBER(Regressions!Z5), Regressions!Z5,0.0000000001)</f>
        <v>1E-10</v>
      </c>
      <c r="AM31" s="672"/>
      <c r="AN31" s="672"/>
      <c r="AO31" s="672"/>
      <c r="AP31" s="672"/>
      <c r="AQ31" s="672"/>
      <c r="AR31" s="672"/>
      <c r="AS31" s="672"/>
      <c r="AT31" s="672"/>
      <c r="AU31" s="672"/>
    </row>
    <row xmlns:x14ac="http://schemas.microsoft.com/office/spreadsheetml/2009/9/ac" r="32" x14ac:dyDescent="0.2">
      <c r="B32" s="710" t="s">
        <v>139</v>
      </c>
      <c r="C32" s="706">
        <f>IF(ISNUMBER(Regressions!C6), Regressions!C6, 0.0000000001)</f>
        <v>26.113380320000001</v>
      </c>
      <c r="D32" s="706">
        <f>IF(ISNUMBER(Regressions!D6), Regressions!D6, 0.0000000001)</f>
        <v>24.67085994</v>
      </c>
      <c r="E32" s="706">
        <f>IF(ISNUMBER(Regressions!E6), Regressions!E6, 0.0000000001)</f>
        <v>32.693227569999998</v>
      </c>
      <c r="F32" s="706">
        <f>IF(ISNUMBER(Regressions!F6), Regressions!F6, 0.0000000001)</f>
        <v>1E-10</v>
      </c>
      <c r="G32" s="706">
        <f>IF(ISNUMBER(Regressions!G6), Regressions!G6, 0.0000000001)</f>
        <v>35.749170429999999</v>
      </c>
      <c r="H32" s="706">
        <f>IF(ISNUMBER(Regressions!H6), Regressions!H6, 0.0000000001)</f>
        <v>10.780703300000001</v>
      </c>
      <c r="I32" s="713" t="s">
        <v>139</v>
      </c>
      <c r="J32" s="706">
        <f>IF(ISNUMBER(Regressions!L6), Regressions!L6,0.0000000001)</f>
        <v>19.168342760000002</v>
      </c>
      <c r="K32" s="706">
        <f>IF(ISNUMBER(Regressions!M6), Regressions!M6,0.0000000001)</f>
        <v>20.110551409999999</v>
      </c>
      <c r="L32" s="706">
        <f>IF(ISNUMBER(Regressions!N6), Regressions!N6,0.0000000001)</f>
        <v>19.993002870000002</v>
      </c>
      <c r="M32" s="706">
        <f>IF(ISNUMBER(Regressions!O6), Regressions!O6,0.0000000001)</f>
        <v>1E-10</v>
      </c>
      <c r="N32" s="706">
        <f>IF(ISNUMBER(Regressions!P6), Regressions!P6,0.0000000001)</f>
        <v>25.53079906</v>
      </c>
      <c r="O32" s="706">
        <f>IF(ISNUMBER(Regressions!Q6), Regressions!Q6,0.0000000001)</f>
        <v>2.233044171</v>
      </c>
      <c r="P32" s="714" t="s">
        <v>139</v>
      </c>
      <c r="Q32" s="706">
        <f>IF(ISNUMBER(Regressions!U6), Regressions!U6,0.0000000001)</f>
        <v>1E-10</v>
      </c>
      <c r="R32" s="706">
        <f>IF(ISNUMBER(Regressions!V6), Regressions!V6,0.0000000001)</f>
        <v>5.1979423870000003</v>
      </c>
      <c r="S32" s="706">
        <f>IF(ISNUMBER(Regressions!W6), Regressions!W6,0.0000000001)</f>
        <v>62.734854329999997</v>
      </c>
      <c r="T32" s="706">
        <f>IF(ISNUMBER(Regressions!X6), Regressions!X6,0.0000000001)</f>
        <v>1E-10</v>
      </c>
      <c r="U32" s="706">
        <f>IF(ISNUMBER(Regressions!Y6), Regressions!Y6,0.0000000001)</f>
        <v>1E-10</v>
      </c>
      <c r="V32" s="709">
        <f>IF(ISNUMBER(Regressions!Z6), Regressions!Z6,0.0000000001)</f>
        <v>1E-10</v>
      </c>
      <c r="AM32" s="672"/>
      <c r="AN32" s="672"/>
      <c r="AO32" s="672"/>
      <c r="AP32" s="672"/>
      <c r="AQ32" s="672"/>
      <c r="AR32" s="672"/>
      <c r="AS32" s="672"/>
      <c r="AT32" s="672"/>
      <c r="AU32" s="672"/>
    </row>
    <row xmlns:x14ac="http://schemas.microsoft.com/office/spreadsheetml/2009/9/ac" r="33" ht="15.75" thickBot="true" x14ac:dyDescent="0.25">
      <c r="B33" s="715" t="s">
        <v>211</v>
      </c>
      <c r="C33" s="716">
        <f>IF(ISNUMBER(Regressions!C7), Regressions!C7, 0.0000000001)</f>
        <v>0</v>
      </c>
      <c r="D33" s="716">
        <f>IF(ISNUMBER(Regressions!D7), Regressions!D7, 0.0000000001)</f>
        <v>75.32914006</v>
      </c>
      <c r="E33" s="716">
        <f>IF(ISNUMBER(Regressions!E7), Regressions!E7, 0.0000000001)</f>
        <v>67.306772429999995</v>
      </c>
      <c r="F33" s="716">
        <f>IF(ISNUMBER(Regressions!F7), Regressions!F7, 0.0000000001)</f>
        <v>100</v>
      </c>
      <c r="G33" s="716">
        <f>IF(ISNUMBER(Regressions!G7), Regressions!G7, 0.0000000001)</f>
        <v>0</v>
      </c>
      <c r="H33" s="716">
        <f>IF(ISNUMBER(Regressions!H7), Regressions!H7, 0.0000000001)</f>
        <v>0</v>
      </c>
      <c r="I33" s="717" t="s">
        <v>211</v>
      </c>
      <c r="J33" s="718">
        <f>IF(ISNUMBER(Regressions!L7), Regressions!L7,0.0000000001)</f>
        <v>0</v>
      </c>
      <c r="K33" s="716">
        <f>IF(ISNUMBER(Regressions!M7), Regressions!M7,0.0000000001)</f>
        <v>0</v>
      </c>
      <c r="L33" s="716">
        <f>IF(ISNUMBER(Regressions!N7), Regressions!N7,0.0000000001)</f>
        <v>0</v>
      </c>
      <c r="M33" s="716">
        <f>IF(ISNUMBER(Regressions!O7), Regressions!O7,0.0000000001)</f>
        <v>100</v>
      </c>
      <c r="N33" s="716">
        <f>IF(ISNUMBER(Regressions!P7), Regressions!P7,0.0000000001)</f>
        <v>0</v>
      </c>
      <c r="O33" s="716">
        <f>IF(ISNUMBER(Regressions!Q7), Regressions!Q7,0.0000000001)</f>
        <v>0</v>
      </c>
      <c r="P33" s="719" t="s">
        <v>211</v>
      </c>
      <c r="Q33" s="718">
        <f>IF(ISNUMBER(Regressions!U7), Regressions!U7,0.0000000001)</f>
        <v>100</v>
      </c>
      <c r="R33" s="718">
        <f>IF(ISNUMBER(Regressions!V7), Regressions!V7,0.0000000001)</f>
        <v>0</v>
      </c>
      <c r="S33" s="716">
        <f>IF(ISNUMBER(Regressions!W7), Regressions!W7,0.0000000001)</f>
        <v>0</v>
      </c>
      <c r="T33" s="716">
        <f>IF(ISNUMBER(Regressions!X7), Regressions!X7,0.0000000001)</f>
        <v>100</v>
      </c>
      <c r="U33" s="716">
        <f>IF(ISNUMBER(Regressions!Y7), Regressions!Y7,0.0000000001)</f>
        <v>100</v>
      </c>
      <c r="V33" s="720">
        <f>IF(ISNUMBER(Regressions!Z7), Regressions!Z7,0.0000000001)</f>
        <v>100</v>
      </c>
    </row>
    <row xmlns:x14ac="http://schemas.microsoft.com/office/spreadsheetml/2009/9/ac" r="34" x14ac:dyDescent="0.2">
      <c r="B34" s="721" t="s">
        <v>301</v>
      </c>
    </row>
    <row xmlns:x14ac="http://schemas.microsoft.com/office/spreadsheetml/2009/9/ac" r="35" ht="6" customHeight="true" x14ac:dyDescent="0.2"/>
    <row xmlns:x14ac="http://schemas.microsoft.com/office/spreadsheetml/2009/9/ac" r="36" s="672" customFormat="true" ht="50.1" customHeight="true" x14ac:dyDescent="0.2">
      <c r="B36" s="722" t="s">
        <v>34</v>
      </c>
      <c r="C36" s="723" t="s">
        <v>345</v>
      </c>
      <c r="D36" s="723"/>
      <c r="E36" s="723"/>
      <c r="F36" s="723"/>
      <c r="G36" s="723"/>
      <c r="H36" s="723"/>
      <c r="I36" s="722" t="s">
        <v>34</v>
      </c>
      <c r="J36" s="724" t="s">
        <v>346</v>
      </c>
      <c r="K36" s="725"/>
      <c r="L36" s="725"/>
      <c r="M36" s="725"/>
      <c r="N36" s="725"/>
      <c r="O36" s="725"/>
      <c r="P36" s="722" t="s">
        <v>34</v>
      </c>
      <c r="Q36" s="726" t="s">
        <v>347</v>
      </c>
      <c r="R36" s="726"/>
      <c r="S36" s="726"/>
      <c r="T36" s="726"/>
      <c r="U36" s="726"/>
      <c r="V36" s="726"/>
    </row>
    <row xmlns:x14ac="http://schemas.microsoft.com/office/spreadsheetml/2009/9/ac" r="37" ht="50.1" customHeight="true" x14ac:dyDescent="0.2">
      <c r="B37" s="722" t="s">
        <v>35</v>
      </c>
      <c r="C37" s="727" t="s">
        <v>348</v>
      </c>
      <c r="D37" s="727"/>
      <c r="E37" s="727"/>
      <c r="F37" s="727"/>
      <c r="G37" s="727"/>
      <c r="H37" s="727"/>
      <c r="I37" s="722" t="s">
        <v>35</v>
      </c>
      <c r="J37" s="727" t="s">
        <v>349</v>
      </c>
      <c r="K37" s="727"/>
      <c r="L37" s="727"/>
      <c r="M37" s="727"/>
      <c r="N37" s="727"/>
      <c r="O37" s="727"/>
      <c r="P37" s="722" t="s">
        <v>35</v>
      </c>
      <c r="Q37" s="727" t="s">
        <v>350</v>
      </c>
      <c r="R37" s="727"/>
      <c r="S37" s="727"/>
      <c r="T37" s="727"/>
      <c r="U37" s="727"/>
      <c r="V37" s="727"/>
    </row>
    <row xmlns:x14ac="http://schemas.microsoft.com/office/spreadsheetml/2009/9/ac" r="38" ht="50.1" customHeight="true" x14ac:dyDescent="0.2">
      <c r="B38" s="722" t="s">
        <v>36</v>
      </c>
      <c r="C38" s="728" t="s">
        <v>351</v>
      </c>
      <c r="D38" s="728"/>
      <c r="E38" s="728"/>
      <c r="F38" s="728"/>
      <c r="G38" s="728"/>
      <c r="H38" s="728"/>
      <c r="I38" s="722" t="s">
        <v>36</v>
      </c>
      <c r="J38" s="728" t="s">
        <v>352</v>
      </c>
      <c r="K38" s="728"/>
      <c r="L38" s="728"/>
      <c r="M38" s="728"/>
      <c r="N38" s="728"/>
      <c r="O38" s="728"/>
      <c r="P38" s="722" t="s">
        <v>36</v>
      </c>
      <c r="Q38" s="728" t="s">
        <v>353</v>
      </c>
      <c r="R38" s="728"/>
      <c r="S38" s="728"/>
      <c r="T38" s="728"/>
      <c r="U38" s="728"/>
      <c r="V38" s="728"/>
    </row>
    <row xmlns:x14ac="http://schemas.microsoft.com/office/spreadsheetml/2009/9/ac" r="39" ht="50.1" customHeight="true" x14ac:dyDescent="0.2">
      <c r="B39" s="722" t="s">
        <v>211</v>
      </c>
      <c r="C39" s="729" t="s">
        <v>354</v>
      </c>
      <c r="D39" s="729"/>
      <c r="E39" s="729"/>
      <c r="F39" s="729"/>
      <c r="G39" s="729"/>
      <c r="H39" s="729"/>
      <c r="I39" s="722" t="s">
        <v>211</v>
      </c>
      <c r="J39" s="729" t="s">
        <v>354</v>
      </c>
      <c r="K39" s="729"/>
      <c r="L39" s="729"/>
      <c r="M39" s="729"/>
      <c r="N39" s="729"/>
      <c r="O39" s="729"/>
      <c r="P39" s="722" t="s">
        <v>211</v>
      </c>
      <c r="Q39" s="729" t="s">
        <v>354</v>
      </c>
      <c r="R39" s="729"/>
      <c r="S39" s="729"/>
      <c r="T39" s="729"/>
      <c r="U39" s="729"/>
      <c r="V39" s="72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142</v>
      </c>
    </row>
    <row xmlns:x14ac="http://schemas.microsoft.com/office/spreadsheetml/2009/9/ac" r="3" s="35" customFormat="true" ht="15.75" x14ac:dyDescent="0.25">
      <c r="A3" s="34"/>
    </row>
    <row xmlns:x14ac="http://schemas.microsoft.com/office/spreadsheetml/2009/9/ac" r="4" s="35" customFormat="true" x14ac:dyDescent="0.2">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row>
    <row xmlns:x14ac="http://schemas.microsoft.com/office/spreadsheetml/2009/9/ac" r="5" s="35" customFormat="true" x14ac:dyDescent="0.2">
      <c r="A5" s="10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row>
    <row xmlns:x14ac="http://schemas.microsoft.com/office/spreadsheetml/2009/9/ac" r="6" s="35" customFormat="true"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row>
    <row xmlns:x14ac="http://schemas.microsoft.com/office/spreadsheetml/2009/9/ac" r="7" s="35" customFormat="true" x14ac:dyDescent="0.2">
      <c r="A7" s="101"/>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row>
    <row xmlns:x14ac="http://schemas.microsoft.com/office/spreadsheetml/2009/9/ac" r="8" s="35" customFormat="true" x14ac:dyDescent="0.2">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row>
    <row xmlns:x14ac="http://schemas.microsoft.com/office/spreadsheetml/2009/9/ac" r="9" s="35" customFormat="true" x14ac:dyDescent="0.2">
      <c r="A9" s="101"/>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row>
    <row xmlns:x14ac="http://schemas.microsoft.com/office/spreadsheetml/2009/9/ac" r="10" s="35" customFormat="true" x14ac:dyDescent="0.2">
      <c r="A10" s="10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row>
    <row xmlns:x14ac="http://schemas.microsoft.com/office/spreadsheetml/2009/9/ac" r="11" s="35" customFormat="true" x14ac:dyDescent="0.2">
      <c r="A11" s="101"/>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row>
    <row xmlns:x14ac="http://schemas.microsoft.com/office/spreadsheetml/2009/9/ac" r="12" s="35" customFormat="true" x14ac:dyDescent="0.2">
      <c r="A12" s="101"/>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row>
    <row xmlns:x14ac="http://schemas.microsoft.com/office/spreadsheetml/2009/9/ac" r="13" s="35" customFormat="true" x14ac:dyDescent="0.2">
      <c r="A13" s="101"/>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row>
    <row xmlns:x14ac="http://schemas.microsoft.com/office/spreadsheetml/2009/9/ac" r="14" s="35" customFormat="true" x14ac:dyDescent="0.2">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row xmlns:x14ac="http://schemas.microsoft.com/office/spreadsheetml/2009/9/ac" r="15" s="35" customFormat="true" x14ac:dyDescent="0.2">
      <c r="A15" s="10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row>
    <row xmlns:x14ac="http://schemas.microsoft.com/office/spreadsheetml/2009/9/ac" r="16" s="35" customFormat="true" x14ac:dyDescent="0.2">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row>
    <row xmlns:x14ac="http://schemas.microsoft.com/office/spreadsheetml/2009/9/ac" r="17" s="35" customFormat="true" x14ac:dyDescent="0.2">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row>
    <row xmlns:x14ac="http://schemas.microsoft.com/office/spreadsheetml/2009/9/ac" r="18" s="35" customFormat="true" x14ac:dyDescent="0.2">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row>
    <row xmlns:x14ac="http://schemas.microsoft.com/office/spreadsheetml/2009/9/ac" r="19" s="35" customFormat="true" x14ac:dyDescent="0.2">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row>
    <row xmlns:x14ac="http://schemas.microsoft.com/office/spreadsheetml/2009/9/ac" r="20" s="35" customFormat="true" x14ac:dyDescent="0.2">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row>
    <row xmlns:x14ac="http://schemas.microsoft.com/office/spreadsheetml/2009/9/ac" r="21" s="35" customFormat="true" x14ac:dyDescent="0.2">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row>
    <row xmlns:x14ac="http://schemas.microsoft.com/office/spreadsheetml/2009/9/ac" r="22" s="35" customFormat="true" x14ac:dyDescent="0.2">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row>
    <row xmlns:x14ac="http://schemas.microsoft.com/office/spreadsheetml/2009/9/ac" r="23" s="35" customFormat="true" x14ac:dyDescent="0.2">
      <c r="A23" s="33" t="s">
        <v>301</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301</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301</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87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54" t="s">
        <v>25</v>
      </c>
      <c r="E4" s="155" t="s">
        <v>19</v>
      </c>
      <c r="F4" s="156" t="s">
        <v>107</v>
      </c>
      <c r="G4" s="154" t="s">
        <v>25</v>
      </c>
      <c r="H4" s="155" t="s">
        <v>19</v>
      </c>
      <c r="I4" s="156" t="s">
        <v>107</v>
      </c>
      <c r="J4" s="154" t="s">
        <v>25</v>
      </c>
      <c r="K4" s="155" t="s">
        <v>19</v>
      </c>
      <c r="L4" s="156" t="s">
        <v>107</v>
      </c>
      <c r="M4" s="154" t="s">
        <v>25</v>
      </c>
      <c r="N4" s="155" t="s">
        <v>19</v>
      </c>
      <c r="O4" s="156" t="s">
        <v>107</v>
      </c>
      <c r="P4" s="154" t="s">
        <v>25</v>
      </c>
      <c r="Q4" s="155" t="s">
        <v>19</v>
      </c>
      <c r="R4" s="156" t="s">
        <v>107</v>
      </c>
      <c r="S4" s="154" t="s">
        <v>25</v>
      </c>
      <c r="T4" s="155" t="s">
        <v>19</v>
      </c>
      <c r="U4" s="157" t="s">
        <v>107</v>
      </c>
      <c r="V4" s="158" t="s">
        <v>25</v>
      </c>
      <c r="W4" s="159" t="s">
        <v>19</v>
      </c>
      <c r="X4" s="159" t="s">
        <v>21</v>
      </c>
      <c r="Y4" s="159" t="s">
        <v>29</v>
      </c>
      <c r="Z4" s="161" t="s">
        <v>108</v>
      </c>
      <c r="AA4" s="158" t="s">
        <v>25</v>
      </c>
      <c r="AB4" s="159" t="s">
        <v>19</v>
      </c>
      <c r="AC4" s="159" t="s">
        <v>21</v>
      </c>
      <c r="AD4" s="159" t="s">
        <v>29</v>
      </c>
      <c r="AE4" s="161" t="s">
        <v>108</v>
      </c>
      <c r="AF4" s="158" t="s">
        <v>25</v>
      </c>
      <c r="AG4" s="159" t="s">
        <v>19</v>
      </c>
      <c r="AH4" s="159" t="s">
        <v>21</v>
      </c>
      <c r="AI4" s="159" t="s">
        <v>29</v>
      </c>
      <c r="AJ4" s="161" t="s">
        <v>108</v>
      </c>
      <c r="AK4" s="158" t="s">
        <v>25</v>
      </c>
      <c r="AL4" s="159" t="s">
        <v>19</v>
      </c>
      <c r="AM4" s="159" t="s">
        <v>21</v>
      </c>
      <c r="AN4" s="159" t="s">
        <v>29</v>
      </c>
      <c r="AO4" s="161" t="s">
        <v>108</v>
      </c>
      <c r="AP4" s="158" t="s">
        <v>25</v>
      </c>
      <c r="AQ4" s="159" t="s">
        <v>19</v>
      </c>
      <c r="AR4" s="159" t="s">
        <v>21</v>
      </c>
      <c r="AS4" s="159" t="s">
        <v>29</v>
      </c>
      <c r="AT4" s="161" t="s">
        <v>108</v>
      </c>
      <c r="AU4" s="158" t="s">
        <v>25</v>
      </c>
      <c r="AV4" s="159" t="s">
        <v>19</v>
      </c>
      <c r="AW4" s="159" t="s">
        <v>21</v>
      </c>
      <c r="AX4" s="159" t="s">
        <v>29</v>
      </c>
      <c r="AY4" s="162" t="s">
        <v>108</v>
      </c>
      <c r="AZ4" s="163" t="s">
        <v>25</v>
      </c>
      <c r="BA4" s="164" t="s">
        <v>126</v>
      </c>
      <c r="BB4" s="165" t="s">
        <v>128</v>
      </c>
      <c r="BC4" s="163" t="s">
        <v>25</v>
      </c>
      <c r="BD4" s="164" t="s">
        <v>126</v>
      </c>
      <c r="BE4" s="165" t="s">
        <v>128</v>
      </c>
      <c r="BF4" s="163" t="s">
        <v>25</v>
      </c>
      <c r="BG4" s="164" t="s">
        <v>126</v>
      </c>
      <c r="BH4" s="165" t="s">
        <v>128</v>
      </c>
      <c r="BI4" s="163" t="s">
        <v>25</v>
      </c>
      <c r="BJ4" s="164" t="s">
        <v>126</v>
      </c>
      <c r="BK4" s="165" t="s">
        <v>128</v>
      </c>
      <c r="BL4" s="163" t="s">
        <v>25</v>
      </c>
      <c r="BM4" s="164" t="s">
        <v>126</v>
      </c>
      <c r="BN4" s="165" t="s">
        <v>128</v>
      </c>
      <c r="BO4" s="163" t="s">
        <v>25</v>
      </c>
      <c r="BP4" s="164" t="s">
        <v>126</v>
      </c>
      <c r="BQ4" s="165" t="s">
        <v>128</v>
      </c>
    </row>
    <row xmlns:x14ac="http://schemas.microsoft.com/office/spreadsheetml/2009/9/ac" r="5" ht="48" hidden="true" x14ac:dyDescent="0.2">
      <c r="A5" s="45" t="s">
        <v>39</v>
      </c>
      <c r="B5" s="45" t="s">
        <v>40</v>
      </c>
      <c r="C5" s="45" t="s">
        <v>41</v>
      </c>
      <c r="D5" s="154" t="s">
        <v>120</v>
      </c>
      <c r="E5" s="155" t="s">
        <v>42</v>
      </c>
      <c r="F5" s="156" t="s">
        <v>192</v>
      </c>
      <c r="G5" s="154" t="s">
        <v>121</v>
      </c>
      <c r="H5" s="155" t="s">
        <v>43</v>
      </c>
      <c r="I5" s="156" t="s">
        <v>193</v>
      </c>
      <c r="J5" s="154" t="s">
        <v>122</v>
      </c>
      <c r="K5" s="155" t="s">
        <v>44</v>
      </c>
      <c r="L5" s="156" t="s">
        <v>194</v>
      </c>
      <c r="M5" s="154" t="s">
        <v>123</v>
      </c>
      <c r="N5" s="155" t="s">
        <v>84</v>
      </c>
      <c r="O5" s="156" t="s">
        <v>195</v>
      </c>
      <c r="P5" s="154" t="s">
        <v>124</v>
      </c>
      <c r="Q5" s="155" t="s">
        <v>85</v>
      </c>
      <c r="R5" s="156" t="s">
        <v>196</v>
      </c>
      <c r="S5" s="154" t="s">
        <v>125</v>
      </c>
      <c r="T5" s="155" t="s">
        <v>86</v>
      </c>
      <c r="U5" s="157" t="s">
        <v>197</v>
      </c>
      <c r="V5" s="158" t="s">
        <v>114</v>
      </c>
      <c r="W5" s="159" t="s">
        <v>45</v>
      </c>
      <c r="X5" s="160" t="s">
        <v>63</v>
      </c>
      <c r="Y5" s="160" t="s">
        <v>64</v>
      </c>
      <c r="Z5" s="161" t="s">
        <v>198</v>
      </c>
      <c r="AA5" s="158" t="s">
        <v>115</v>
      </c>
      <c r="AB5" s="159" t="s">
        <v>46</v>
      </c>
      <c r="AC5" s="160" t="s">
        <v>65</v>
      </c>
      <c r="AD5" s="160" t="s">
        <v>66</v>
      </c>
      <c r="AE5" s="161" t="s">
        <v>199</v>
      </c>
      <c r="AF5" s="158" t="s">
        <v>116</v>
      </c>
      <c r="AG5" s="159" t="s">
        <v>47</v>
      </c>
      <c r="AH5" s="160" t="s">
        <v>67</v>
      </c>
      <c r="AI5" s="160" t="s">
        <v>68</v>
      </c>
      <c r="AJ5" s="161" t="s">
        <v>200</v>
      </c>
      <c r="AK5" s="158" t="s">
        <v>117</v>
      </c>
      <c r="AL5" s="159" t="s">
        <v>69</v>
      </c>
      <c r="AM5" s="160" t="s">
        <v>70</v>
      </c>
      <c r="AN5" s="160" t="s">
        <v>71</v>
      </c>
      <c r="AO5" s="161" t="s">
        <v>201</v>
      </c>
      <c r="AP5" s="158" t="s">
        <v>118</v>
      </c>
      <c r="AQ5" s="159" t="s">
        <v>72</v>
      </c>
      <c r="AR5" s="160" t="s">
        <v>73</v>
      </c>
      <c r="AS5" s="160" t="s">
        <v>74</v>
      </c>
      <c r="AT5" s="161" t="s">
        <v>202</v>
      </c>
      <c r="AU5" s="158" t="s">
        <v>119</v>
      </c>
      <c r="AV5" s="159" t="s">
        <v>75</v>
      </c>
      <c r="AW5" s="160" t="s">
        <v>76</v>
      </c>
      <c r="AX5" s="160" t="s">
        <v>77</v>
      </c>
      <c r="AY5" s="162" t="s">
        <v>203</v>
      </c>
      <c r="AZ5" s="163" t="s">
        <v>78</v>
      </c>
      <c r="BA5" s="164" t="s">
        <v>100</v>
      </c>
      <c r="BB5" s="165" t="s">
        <v>204</v>
      </c>
      <c r="BC5" s="163" t="s">
        <v>83</v>
      </c>
      <c r="BD5" s="164" t="s">
        <v>101</v>
      </c>
      <c r="BE5" s="165" t="s">
        <v>205</v>
      </c>
      <c r="BF5" s="163" t="s">
        <v>82</v>
      </c>
      <c r="BG5" s="164" t="s">
        <v>102</v>
      </c>
      <c r="BH5" s="165" t="s">
        <v>206</v>
      </c>
      <c r="BI5" s="163" t="s">
        <v>81</v>
      </c>
      <c r="BJ5" s="164" t="s">
        <v>103</v>
      </c>
      <c r="BK5" s="165" t="s">
        <v>207</v>
      </c>
      <c r="BL5" s="163" t="s">
        <v>80</v>
      </c>
      <c r="BM5" s="164" t="s">
        <v>104</v>
      </c>
      <c r="BN5" s="165" t="s">
        <v>208</v>
      </c>
      <c r="BO5" s="163" t="s">
        <v>79</v>
      </c>
      <c r="BP5" s="164" t="s">
        <v>105</v>
      </c>
      <c r="BQ5" s="165" t="s">
        <v>209</v>
      </c>
    </row>
    <row xmlns:x14ac="http://schemas.microsoft.com/office/spreadsheetml/2009/9/ac" r="6" x14ac:dyDescent="0.2">
      <c r="A6" s="363" t="str">
        <f>+RIGHT('Data Summary'!A6,LEN('Data Summary'!A6)-9)</f>
        <v>EMIS</v>
      </c>
      <c r="B6" s="38" t="str">
        <f>+IF(ISTEXT('Data Summary'!B6),'Data Summary'!B6,"")</f>
        <v>EMIS</v>
      </c>
      <c r="C6" s="362">
        <f>+VALUE('Data Summary'!C6)</f>
        <v>2009</v>
      </c>
      <c r="D6" s="98">
        <f>+IF(AND(ISNUMBER('Water Data'!D4),'Data Summary'!BS6="Yes"),100-'Water Data'!D4,NA())</f>
        <v>65.2</v>
      </c>
      <c r="E6" s="98" t="e">
        <f>+IF(AND(ISNUMBER('Water Data'!D6),'Data Summary'!BT6="Yes"),'Water Data'!D6,NA())</f>
        <v>#N/A</v>
      </c>
      <c r="F6" s="98" t="e">
        <f>+IF(AND(ISNUMBER('Water Data'!D9),'Data Summary'!BU6="Yes"),'Water Data'!D9,NA())</f>
        <v>#N/A</v>
      </c>
      <c r="G6" s="98">
        <f>+IF(AND(ISNUMBER('Water Data'!E4),'Data Summary'!BV6="Yes"),100-'Water Data'!E4,NA())</f>
        <v>78.599999999999994</v>
      </c>
      <c r="H6" s="98" t="e">
        <f>+IF(AND(ISNUMBER('Water Data'!E6),'Data Summary'!BW6="Yes"),'Water Data'!E6,NA())</f>
        <v>#N/A</v>
      </c>
      <c r="I6" s="98" t="e">
        <f>+IF(AND(ISNUMBER('Water Data'!E9),'Data Summary'!BX6="Yes"),'Water Data'!E9,NA())</f>
        <v>#N/A</v>
      </c>
      <c r="J6" s="98">
        <f>+IF(AND(ISNUMBER('Water Data'!F4),'Data Summary'!BY6="Yes"),100-'Water Data'!F4,NA())</f>
        <v>63.6</v>
      </c>
      <c r="K6" s="98" t="e">
        <f>+IF(AND(ISNUMBER('Water Data'!F6),'Data Summary'!BZ6="Yes"),'Water Data'!F6,NA())</f>
        <v>#N/A</v>
      </c>
      <c r="L6" s="98" t="e">
        <f>+IF(AND(ISNUMBER('Water Data'!F9),'Data Summary'!CA6="Yes"),'Water Data'!F9,NA())</f>
        <v>#N/A</v>
      </c>
      <c r="M6" s="98" t="e">
        <f>+IF(AND(ISNUMBER('Water Data'!G4),'Data Summary'!CB6="Yes"),100-'Water Data'!G4,NA())</f>
        <v>#N/A</v>
      </c>
      <c r="N6" s="98" t="e">
        <f>+IF(AND(ISNUMBER('Water Data'!G6),'Data Summary'!CC6="Yes"),'Water Data'!G6,NA())</f>
        <v>#N/A</v>
      </c>
      <c r="O6" s="98" t="e">
        <f>+IF(AND(ISNUMBER('Water Data'!G9),'Data Summary'!CD6="Yes"),'Water Data'!G9,NA())</f>
        <v>#N/A</v>
      </c>
      <c r="P6" s="98">
        <f>+IF(AND(ISNUMBER('Water Data'!H4),'Data Summary'!CE6="Yes"),100-'Water Data'!H4,NA())</f>
        <v>61.7</v>
      </c>
      <c r="Q6" s="98" t="e">
        <f>+IF(AND(ISNUMBER('Water Data'!H6),'Data Summary'!CF6="Yes"),'Water Data'!H6,NA())</f>
        <v>#N/A</v>
      </c>
      <c r="R6" s="98" t="e">
        <f>+IF(AND(ISNUMBER('Water Data'!H9),'Data Summary'!CG6="Yes"),'Water Data'!H9,NA())</f>
        <v>#N/A</v>
      </c>
      <c r="S6" s="98">
        <f>+IF(AND(ISNUMBER('Water Data'!I4),'Data Summary'!CH6="Yes"),100-'Water Data'!I4,NA())</f>
        <v>83.1</v>
      </c>
      <c r="T6" s="98" t="e">
        <f>+IF(AND(ISNUMBER('Water Data'!I6),'Data Summary'!CI6="Yes"),'Water Data'!I6,NA())</f>
        <v>#N/A</v>
      </c>
      <c r="U6" s="98" t="e">
        <f>+IF(AND(ISNUMBER('Water Data'!I9),'Data Summary'!CJ6="Yes"),'Water Data'!I9,NA())</f>
        <v>#N/A</v>
      </c>
      <c r="V6" s="99">
        <f>+IF(AND(ISNUMBER('Sanitation Data'!D4),'Data Summary'!CK6="Yes"),100-'Sanitation Data'!D4,NA())</f>
        <v>62.115099139497495</v>
      </c>
      <c r="W6" s="99" t="e">
        <f>+IF(AND(ISNUMBER('Sanitation Data'!D6),'Data Summary'!CL6="Yes"),'Sanitation Data'!D6,NA())</f>
        <v>#N/A</v>
      </c>
      <c r="X6" s="99" t="e">
        <f>+IF(AND(ISNUMBER('Sanitation Data'!D10),'Data Summary'!CM6="Yes"),'Sanitation Data'!D10,NA())</f>
        <v>#N/A</v>
      </c>
      <c r="Y6" s="99" t="e">
        <f>+IF(AND(ISNUMBER('Sanitation Data'!D11),'Data Summary'!CN6="Yes"),'Sanitation Data'!D11,NA())</f>
        <v>#N/A</v>
      </c>
      <c r="Z6" s="99" t="e">
        <f>+IF(AND(ISNUMBER('Sanitation Data'!D12),'Data Summary'!CO6="Yes"),'Sanitation Data'!D12,NA())</f>
        <v>#N/A</v>
      </c>
      <c r="AA6" s="99">
        <f>+IF(AND(ISNUMBER('Sanitation Data'!E4),'Data Summary'!CP6="Yes"),100-'Sanitation Data'!E4,NA())</f>
        <v>80.206260177311378</v>
      </c>
      <c r="AB6" s="99" t="e">
        <f>+IF(AND(ISNUMBER('Sanitation Data'!E6),'Data Summary'!CQ6="Yes"),'Sanitation Data'!E6,NA())</f>
        <v>#N/A</v>
      </c>
      <c r="AC6" s="99" t="e">
        <f>+IF(AND(ISNUMBER('Sanitation Data'!E10),'Data Summary'!CR6="Yes"),'Sanitation Data'!E10,NA())</f>
        <v>#N/A</v>
      </c>
      <c r="AD6" s="99" t="e">
        <f>+IF(AND(ISNUMBER('Sanitation Data'!E11),'Data Summary'!CS6="Yes"),'Sanitation Data'!E11,NA())</f>
        <v>#N/A</v>
      </c>
      <c r="AE6" s="99" t="e">
        <f>+IF(AND(ISNUMBER('Sanitation Data'!E12),'Data Summary'!CT6="Yes"),'Sanitation Data'!E12,NA())</f>
        <v>#N/A</v>
      </c>
      <c r="AF6" s="99">
        <f>+IF(AND(ISNUMBER('Sanitation Data'!F4),'Data Summary'!CU6="Yes"),100-'Sanitation Data'!F4,NA())</f>
        <v>60.057214988406074</v>
      </c>
      <c r="AG6" s="99" t="e">
        <f>+IF(AND(ISNUMBER('Sanitation Data'!F6),'Data Summary'!CV6="Yes"),'Sanitation Data'!F6,NA())</f>
        <v>#N/A</v>
      </c>
      <c r="AH6" s="99" t="e">
        <f>+IF(AND(ISNUMBER('Sanitation Data'!F10),'Data Summary'!CW6="Yes"),'Sanitation Data'!F10,NA())</f>
        <v>#N/A</v>
      </c>
      <c r="AI6" s="99" t="e">
        <f>+IF(AND(ISNUMBER('Sanitation Data'!F11),'Data Summary'!CX6="Yes"),'Sanitation Data'!F11,NA())</f>
        <v>#N/A</v>
      </c>
      <c r="AJ6" s="99" t="e">
        <f>+IF(AND(ISNUMBER('Sanitation Data'!F12),'Data Summary'!CY6="Yes"),'Sanitation Data'!F12,NA())</f>
        <v>#N/A</v>
      </c>
      <c r="AK6" s="99" t="e">
        <f>+IF(AND(ISNUMBER('Sanitation Data'!G4),'Data Summary'!CZ6="Yes"),100-'Sanitation Data'!G4,NA())</f>
        <v>#N/A</v>
      </c>
      <c r="AL6" s="99" t="e">
        <f>+IF(AND(ISNUMBER('Sanitation Data'!G6),'Data Summary'!DA6="Yes"),'Sanitation Data'!G6,NA())</f>
        <v>#N/A</v>
      </c>
      <c r="AM6" s="99" t="e">
        <f>+IF(AND(ISNUMBER('Sanitation Data'!G10),'Data Summary'!DB6="Yes"),'Sanitation Data'!G10,NA())</f>
        <v>#N/A</v>
      </c>
      <c r="AN6" s="99" t="e">
        <f>+IF(AND(ISNUMBER('Sanitation Data'!G11),'Data Summary'!DC6="Yes"),'Sanitation Data'!G11,NA())</f>
        <v>#N/A</v>
      </c>
      <c r="AO6" s="99" t="e">
        <f>+IF(AND(ISNUMBER('Sanitation Data'!G12),'Data Summary'!DD6="Yes"),'Sanitation Data'!G12,NA())</f>
        <v>#N/A</v>
      </c>
      <c r="AP6" s="99">
        <f>+IF(AND(ISNUMBER('Sanitation Data'!H4),'Data Summary'!DE6="Yes"),100-'Sanitation Data'!H4,NA())</f>
        <v>66.971576786564242</v>
      </c>
      <c r="AQ6" s="99" t="e">
        <f>+IF(AND(ISNUMBER('Sanitation Data'!H6),'Data Summary'!DF6="Yes"),'Sanitation Data'!H6,NA())</f>
        <v>#N/A</v>
      </c>
      <c r="AR6" s="99" t="e">
        <f>+IF(AND(ISNUMBER('Sanitation Data'!H10),'Data Summary'!DG6="Yes"),'Sanitation Data'!H10,NA())</f>
        <v>#N/A</v>
      </c>
      <c r="AS6" s="99" t="e">
        <f>+IF(AND(ISNUMBER('Sanitation Data'!H11),'Data Summary'!DH6="Yes"),'Sanitation Data'!H11,NA())</f>
        <v>#N/A</v>
      </c>
      <c r="AT6" s="99" t="e">
        <f>+IF(AND(ISNUMBER('Sanitation Data'!H12),'Data Summary'!DI6="Yes"),'Sanitation Data'!H12,NA())</f>
        <v>#N/A</v>
      </c>
      <c r="AU6" s="99">
        <f>+IF(AND(ISNUMBER('Sanitation Data'!I4),'Data Summary'!DJ6="Yes"),100-'Sanitation Data'!I4,NA())</f>
        <v>63.95868990199223</v>
      </c>
      <c r="AV6" s="99" t="e">
        <f>+IF(AND(ISNUMBER('Sanitation Data'!I6),'Data Summary'!DK6="Yes"),'Sanitation Data'!I6,NA())</f>
        <v>#N/A</v>
      </c>
      <c r="AW6" s="99" t="e">
        <f>+IF(AND(ISNUMBER('Sanitation Data'!I10),'Data Summary'!DL6="Yes"),'Sanitation Data'!I10,NA())</f>
        <v>#N/A</v>
      </c>
      <c r="AX6" s="99" t="e">
        <f>+IF(AND(ISNUMBER('Sanitation Data'!I11),'Data Summary'!DM6="Yes"),'Sanitation Data'!I11,NA())</f>
        <v>#N/A</v>
      </c>
      <c r="AY6" s="99" t="e">
        <f>+IF(AND(ISNUMBER('Sanitation Data'!I12),'Data Summary'!DN6="Yes"),'Sanitation Data'!I12,NA())</f>
        <v>#N/A</v>
      </c>
      <c r="AZ6" s="100" t="e">
        <f>+IF(AND(ISNUMBER('Hygiene Data'!D5),'Data Summary'!DO6="Yes"),'Hygiene Data'!D5,NA())</f>
        <v>#N/A</v>
      </c>
      <c r="BA6" s="100" t="e">
        <f>+IF(AND(ISNUMBER('Hygiene Data'!D7),'Data Summary'!DP6="Yes"),'Hygiene Data'!D7,NA())</f>
        <v>#N/A</v>
      </c>
      <c r="BB6" s="100" t="e">
        <f>+IF(AND(ISNUMBER('Hygiene Data'!D9),'Data Summary'!DQ6="Yes"),'Hygiene Data'!D9,NA())</f>
        <v>#N/A</v>
      </c>
      <c r="BC6" s="100" t="e">
        <f>+IF(AND(ISNUMBER('Hygiene Data'!E5),'Data Summary'!DR6="Yes"),'Hygiene Data'!E5,NA())</f>
        <v>#N/A</v>
      </c>
      <c r="BD6" s="100" t="e">
        <f>+IF(AND(ISNUMBER('Hygiene Data'!E7),'Data Summary'!DS6="Yes"),'Hygiene Data'!E7,NA())</f>
        <v>#N/A</v>
      </c>
      <c r="BE6" s="100" t="e">
        <f>+IF(AND(ISNUMBER('Hygiene Data'!E9),'Data Summary'!DT6="Yes"),'Hygiene Data'!E9,NA())</f>
        <v>#N/A</v>
      </c>
      <c r="BF6" s="100" t="e">
        <f>+IF(AND(ISNUMBER('Hygiene Data'!F5),'Data Summary'!DU6="Yes"),'Hygiene Data'!F5,NA())</f>
        <v>#N/A</v>
      </c>
      <c r="BG6" s="100" t="e">
        <f>+IF(AND(ISNUMBER('Hygiene Data'!F7),'Data Summary'!DV6="Yes"),'Hygiene Data'!F7,NA())</f>
        <v>#N/A</v>
      </c>
      <c r="BH6" s="100" t="e">
        <f>+IF(AND(ISNUMBER('Hygiene Data'!F9),'Data Summary'!DW6="Yes"),'Hygiene Data'!F9,NA())</f>
        <v>#N/A</v>
      </c>
      <c r="BI6" s="100" t="e">
        <f>+IF(AND(ISNUMBER('Hygiene Data'!G5),'Data Summary'!DX6="Yes"),'Hygiene Data'!G5,NA())</f>
        <v>#N/A</v>
      </c>
      <c r="BJ6" s="100" t="e">
        <f>+IF(AND(ISNUMBER('Hygiene Data'!G7),'Data Summary'!DY6="Yes"),'Hygiene Data'!G7,NA())</f>
        <v>#N/A</v>
      </c>
      <c r="BK6" s="100" t="e">
        <f>+IF(AND(ISNUMBER('Hygiene Data'!G9),'Data Summary'!DZ6="Yes"),'Hygiene Data'!G9,NA())</f>
        <v>#N/A</v>
      </c>
      <c r="BL6" s="100" t="e">
        <f>+IF(AND(ISNUMBER('Hygiene Data'!H5),'Data Summary'!EA6="Yes"),'Hygiene Data'!H5,NA())</f>
        <v>#N/A</v>
      </c>
      <c r="BM6" s="100" t="e">
        <f>+IF(AND(ISNUMBER('Hygiene Data'!H7),'Data Summary'!EB6="Yes"),'Hygiene Data'!H7,NA())</f>
        <v>#N/A</v>
      </c>
      <c r="BN6" s="100" t="e">
        <f>+IF(AND(ISNUMBER('Hygiene Data'!H9),'Data Summary'!EC6="Yes"),'Hygiene Data'!H9,NA())</f>
        <v>#N/A</v>
      </c>
      <c r="BO6" s="100" t="e">
        <f>+IF(AND(ISNUMBER('Hygiene Data'!I5),'Data Summary'!ED6="Yes"),'Hygiene Data'!I5,NA())</f>
        <v>#N/A</v>
      </c>
      <c r="BP6" s="100" t="e">
        <f>+IF(AND(ISNUMBER('Hygiene Data'!I7),'Data Summary'!EE6="Yes"),'Hygiene Data'!I7,NA())</f>
        <v>#N/A</v>
      </c>
      <c r="BQ6" s="100" t="e">
        <f>+IF(AND(ISNUMBER('Hygiene Data'!I9),'Data Summary'!EF6="Yes"),'Hygiene Data'!I9,NA())</f>
        <v>#N/A</v>
      </c>
    </row>
    <row xmlns:x14ac="http://schemas.microsoft.com/office/spreadsheetml/2009/9/ac" r="7" x14ac:dyDescent="0.2">
      <c r="A7" s="363" t="str">
        <f ca="true">+RIGHT('Data Summary'!A7,LEN('Data Summary'!A7)-9)</f>
        <v>EMIS</v>
      </c>
      <c r="B7" s="38" t="str">
        <f ca="true">+IF(ISTEXT('Data Summary'!B7),'Data Summary'!B7,"")</f>
        <v>EMIS</v>
      </c>
      <c r="C7" s="362">
        <f ca="true">+VALUE('Data Summary'!C7)</f>
        <v>2010</v>
      </c>
      <c r="D7" s="98">
        <f ca="true">+IF(AND(ISNUMBER(OFFSET('Water Data'!$D$4,0,10*ROW('Water Data'!D1))),'Data Summary'!BS7="Yes"),100-OFFSET('Water Data'!$D$4,0,10*ROW('Water Data'!D1)),NA())</f>
        <v>65.199999999999989</v>
      </c>
      <c r="E7" s="98" t="e">
        <f ca="true">+IF(AND(ISNUMBER(OFFSET('Water Data'!$D$6,0,10*ROW('Water Data'!D1))),'Data Summary'!BT7="Yes"),OFFSET('Water Data'!$D$6,0,10*ROW('Water Data'!D1)),NA())</f>
        <v>#N/A</v>
      </c>
      <c r="F7" s="98" t="e">
        <f ca="true">+IF(AND(ISNUMBER(OFFSET('Water Data'!$D$9,0,10*ROW('Water Data'!D1))),'Data Summary'!BU7="Yes"),OFFSET('Water Data'!$D$9,0,10*ROW('Water Data'!D1)),NA())</f>
        <v>#N/A</v>
      </c>
      <c r="G7" s="98">
        <f ca="true">+IF(AND(ISNUMBER(OFFSET('Water Data'!$E$4,0,10*ROW('Water Data'!E1))),'Data Summary'!BV7="Yes"),100-OFFSET('Water Data'!$E$4,0,10*ROW('Water Data'!E1)),NA())</f>
        <v>79.2</v>
      </c>
      <c r="H7" s="98" t="e">
        <f ca="true">+IF(AND(ISNUMBER(OFFSET('Water Data'!$E$6,0,10*ROW('Water Data'!E1))),'Data Summary'!BW7="Yes"),OFFSET('Water Data'!$E$6,0,10*ROW('Water Data'!E1)),NA())</f>
        <v>#N/A</v>
      </c>
      <c r="I7" s="98" t="e">
        <f ca="true">+IF(AND(ISNUMBER(OFFSET('Water Data'!$E$9,0,10*ROW('Water Data'!E1))),'Data Summary'!BX7="Yes"),OFFSET('Water Data'!$E$9,0,10*ROW('Water Data'!E1)),NA())</f>
        <v>#N/A</v>
      </c>
      <c r="J7" s="98">
        <f ca="true">+IF(AND(ISNUMBER(OFFSET('Water Data'!$F$4,0,10*ROW('Water Data'!F1))),'Data Summary'!BY7="Yes"),100-OFFSET('Water Data'!$F$4,0,10*ROW('Water Data'!F1)),NA())</f>
        <v>63.699999999999996</v>
      </c>
      <c r="K7" s="98" t="e">
        <f ca="true">+IF(AND(ISNUMBER(OFFSET('Water Data'!$F$6,0,10*ROW('Water Data'!F1))),'Data Summary'!BZ7="Yes"),OFFSET('Water Data'!$F$6,0,10*ROW('Water Data'!F1)),NA())</f>
        <v>#N/A</v>
      </c>
      <c r="L7" s="98" t="e">
        <f ca="true">+IF(AND(ISNUMBER(OFFSET('Water Data'!$F$9,0,10*ROW('Water Data'!F1))),'Data Summary'!CA7="Yes"),OFFSET('Water Data'!$F$9,0,10*ROW('Water Data'!F1)),NA())</f>
        <v>#N/A</v>
      </c>
      <c r="M7" s="98" t="e">
        <f ca="true">+IF(AND(ISNUMBER(OFFSET('Water Data'!$G$4,0,10*ROW('Water Data'!G1))),'Data Summary'!CB7="Yes"),100-OFFSET('Water Data'!$G$4,0,10*ROW('Water Data'!G1)),NA())</f>
        <v>#N/A</v>
      </c>
      <c r="N7" s="98" t="e">
        <f ca="true">+IF(AND(ISNUMBER(OFFSET('Water Data'!$G$6,0,10*ROW('Water Data'!G1))),'Data Summary'!CC7="Yes"),OFFSET('Water Data'!$G$6,0,10*ROW('Water Data'!G1)),NA())</f>
        <v>#N/A</v>
      </c>
      <c r="O7" s="98" t="e">
        <f ca="true">+IF(AND(ISNUMBER(OFFSET('Water Data'!$G$9,0,10*ROW('Water Data'!G1))),'Data Summary'!CD7="Yes"),OFFSET('Water Data'!$G$9,0,10*ROW('Water Data'!G1)),NA())</f>
        <v>#N/A</v>
      </c>
      <c r="P7" s="98">
        <f ca="true">+IF(AND(ISNUMBER(OFFSET('Water Data'!$H$4,0,10*ROW('Water Data'!H1))),'Data Summary'!CE7="Yes"),100-OFFSET('Water Data'!$H$4,0,10*ROW('Water Data'!H1)),NA())</f>
        <v>61.900000000000006</v>
      </c>
      <c r="Q7" s="98" t="e">
        <f ca="true">+IF(AND(ISNUMBER(OFFSET('Water Data'!$H$6,0,10*ROW('Water Data'!H1))),'Data Summary'!CF7="Yes"),OFFSET('Water Data'!$H$6,0,10*ROW('Water Data'!H1)),NA())</f>
        <v>#N/A</v>
      </c>
      <c r="R7" s="98" t="e">
        <f ca="true">+IF(AND(ISNUMBER(OFFSET('Water Data'!$H$9,0,10*ROW('Water Data'!H1))),'Data Summary'!CG7="Yes"),OFFSET('Water Data'!$H$9,0,10*ROW('Water Data'!H1)),NA())</f>
        <v>#N/A</v>
      </c>
      <c r="S7" s="98">
        <f ca="true">+IF(AND(ISNUMBER(OFFSET('Water Data'!$I$4,0,10*ROW('Water Data'!I1))),'Data Summary'!CH7="Yes"),100-OFFSET('Water Data'!$I$4,0,10*ROW('Water Data'!I1)),NA())</f>
        <v>82.3</v>
      </c>
      <c r="T7" s="98" t="e">
        <f ca="true">+IF(AND(ISNUMBER(OFFSET('Water Data'!$I$6,0,10*ROW('Water Data'!I1))),'Data Summary'!CI7="Yes"),OFFSET('Water Data'!$I$6,0,10*ROW('Water Data'!I1)),NA())</f>
        <v>#N/A</v>
      </c>
      <c r="U7" s="98" t="e">
        <f ca="true">+IF(AND(ISNUMBER(OFFSET('Water Data'!$I$9,0,10*ROW('Water Data'!I1))),'Data Summary'!CJ7="Yes"),OFFSET('Water Data'!$I$9,0,10*ROW('Water Data'!I1)),NA())</f>
        <v>#N/A</v>
      </c>
      <c r="V7" s="99">
        <f ca="true">+IF(AND(ISNUMBER(OFFSET('Sanitation Data'!$D$4,0,10*ROW('Sanitation Data'!D1))),'Data Summary'!CK7="Yes"),100-OFFSET('Sanitation Data'!$D$4,0,10*ROW('Sanitation Data'!D1)),NA())</f>
        <v>61.229278214097555</v>
      </c>
      <c r="W7" s="99" t="e">
        <f ca="true">+IF(AND(ISNUMBER(OFFSET('Sanitation Data'!$D$6,0,10*ROW('Sanitation Data'!D1))),'Data Summary'!CL7="Yes"),OFFSET('Sanitation Data'!$D$6,0,10*ROW('Sanitation Data'!D1)),NA())</f>
        <v>#N/A</v>
      </c>
      <c r="X7" s="99" t="e">
        <f ca="true">+IF(AND(ISNUMBER(OFFSET('Sanitation Data'!$D$10,0,10*ROW('Sanitation Data'!D1))),'Data Summary'!CM7="Yes"),OFFSET('Sanitation Data'!$D$10,0,10*ROW('Sanitation Data'!D1)),NA())</f>
        <v>#N/A</v>
      </c>
      <c r="Y7" s="99" t="e">
        <f ca="true">+IF(AND(ISNUMBER(OFFSET('Sanitation Data'!$D$11,0,10*ROW('Sanitation Data'!D1))),'Data Summary'!CN7="Yes"),OFFSET('Sanitation Data'!$D$11,0,10*ROW('Sanitation Data'!D1)),NA())</f>
        <v>#N/A</v>
      </c>
      <c r="Z7" s="99" t="e">
        <f ca="true">+IF(AND(ISNUMBER(OFFSET('Sanitation Data'!$D$12,0,10*ROW('Sanitation Data'!D1))),'Data Summary'!CO7="Yes"),OFFSET('Sanitation Data'!$D$12,0,10*ROW('Sanitation Data'!D1)),NA())</f>
        <v>#N/A</v>
      </c>
      <c r="AA7" s="99">
        <f ca="true">+IF(AND(ISNUMBER(OFFSET('Sanitation Data'!$E$4,0,10*ROW('Sanitation Data'!E1))),'Data Summary'!CP7="Yes"),100-OFFSET('Sanitation Data'!$E$4,0,10*ROW('Sanitation Data'!E1)),NA())</f>
        <v>77.432147725864411</v>
      </c>
      <c r="AB7" s="99" t="e">
        <f ca="true">+IF(AND(ISNUMBER(OFFSET('Sanitation Data'!$E$6,0,10*ROW('Sanitation Data'!E1))),'Data Summary'!CQ7="Yes"),OFFSET('Sanitation Data'!$E$6,0,10*ROW('Sanitation Data'!E1)),NA())</f>
        <v>#N/A</v>
      </c>
      <c r="AC7" s="99" t="e">
        <f ca="true">+IF(AND(ISNUMBER(OFFSET('Sanitation Data'!$E$10,0,10*ROW('Sanitation Data'!E1))),'Data Summary'!CR7="Yes"),OFFSET('Sanitation Data'!$E$10,0,10*ROW('Sanitation Data'!E1)),NA())</f>
        <v>#N/A</v>
      </c>
      <c r="AD7" s="99" t="e">
        <f ca="true">+IF(AND(ISNUMBER(OFFSET('Sanitation Data'!$E$11,0,10*ROW('Sanitation Data'!E1))),'Data Summary'!CS7="Yes"),OFFSET('Sanitation Data'!$E$11,0,10*ROW('Sanitation Data'!E1)),NA())</f>
        <v>#N/A</v>
      </c>
      <c r="AE7" s="99" t="e">
        <f ca="true">+IF(AND(ISNUMBER(OFFSET('Sanitation Data'!$E$12,0,10*ROW('Sanitation Data'!E1))),'Data Summary'!CT7="Yes"),OFFSET('Sanitation Data'!$E$12,0,10*ROW('Sanitation Data'!E1)),NA())</f>
        <v>#N/A</v>
      </c>
      <c r="AF7" s="99">
        <f ca="true">+IF(AND(ISNUMBER(OFFSET('Sanitation Data'!$F$4,0,10*ROW('Sanitation Data'!F1))),'Data Summary'!CU7="Yes"),100-OFFSET('Sanitation Data'!$F$4,0,10*ROW('Sanitation Data'!F1)),NA())</f>
        <v>59.451650622722575</v>
      </c>
      <c r="AG7" s="99" t="e">
        <f ca="true">+IF(AND(ISNUMBER(OFFSET('Sanitation Data'!$F$6,0,10*ROW('Sanitation Data'!F1))),'Data Summary'!CV7="Yes"),OFFSET('Sanitation Data'!$F$6,0,10*ROW('Sanitation Data'!F1)),NA())</f>
        <v>#N/A</v>
      </c>
      <c r="AH7" s="99" t="e">
        <f ca="true">+IF(AND(ISNUMBER(OFFSET('Sanitation Data'!$F$10,0,10*ROW('Sanitation Data'!F1))),'Data Summary'!CW7="Yes"),OFFSET('Sanitation Data'!$F$10,0,10*ROW('Sanitation Data'!F1)),NA())</f>
        <v>#N/A</v>
      </c>
      <c r="AI7" s="99" t="e">
        <f ca="true">+IF(AND(ISNUMBER(OFFSET('Sanitation Data'!$F$11,0,10*ROW('Sanitation Data'!F1))),'Data Summary'!CX7="Yes"),OFFSET('Sanitation Data'!$F$11,0,10*ROW('Sanitation Data'!F1)),NA())</f>
        <v>#N/A</v>
      </c>
      <c r="AJ7" s="99" t="e">
        <f ca="true">+IF(AND(ISNUMBER(OFFSET('Sanitation Data'!$F$12,0,10*ROW('Sanitation Data'!F1))),'Data Summary'!CY7="Yes"),OFFSET('Sanitation Data'!$F$12,0,10*ROW('Sanitation Data'!F1)),NA())</f>
        <v>#N/A</v>
      </c>
      <c r="AK7" s="99" t="e">
        <f ca="true">+IF(AND(ISNUMBER(OFFSET('Sanitation Data'!$G$4,0,10*ROW('Sanitation Data'!G1))),'Data Summary'!CZ7="Yes"),100-OFFSET('Sanitation Data'!$G$4,0,10*ROW('Sanitation Data'!G1)),NA())</f>
        <v>#N/A</v>
      </c>
      <c r="AL7" s="99" t="e">
        <f ca="true">+IF(AND(ISNUMBER(OFFSET('Sanitation Data'!$G$6,0,10*ROW('Sanitation Data'!G1))),'Data Summary'!DA7="Yes"),OFFSET('Sanitation Data'!$G$6,0,10*ROW('Sanitation Data'!G1)),NA())</f>
        <v>#N/A</v>
      </c>
      <c r="AM7" s="99" t="e">
        <f ca="true">+IF(AND(ISNUMBER(OFFSET('Sanitation Data'!$G$10,0,10*ROW('Sanitation Data'!G1))),'Data Summary'!DB7="Yes"),OFFSET('Sanitation Data'!$G$10,0,10*ROW('Sanitation Data'!G1)),NA())</f>
        <v>#N/A</v>
      </c>
      <c r="AN7" s="99" t="e">
        <f ca="true">+IF(AND(ISNUMBER(OFFSET('Sanitation Data'!$G$11,0,10*ROW('Sanitation Data'!G1))),'Data Summary'!DC7="Yes"),OFFSET('Sanitation Data'!$G$11,0,10*ROW('Sanitation Data'!G1)),NA())</f>
        <v>#N/A</v>
      </c>
      <c r="AO7" s="99" t="e">
        <f ca="true">+IF(AND(ISNUMBER(OFFSET('Sanitation Data'!$G$12,0,10*ROW('Sanitation Data'!G1))),'Data Summary'!DD7="Yes"),OFFSET('Sanitation Data'!$G$12,0,10*ROW('Sanitation Data'!G1)),NA())</f>
        <v>#N/A</v>
      </c>
      <c r="AP7" s="99">
        <f ca="true">+IF(AND(ISNUMBER(OFFSET('Sanitation Data'!$H$4,0,10*ROW('Sanitation Data'!H1))),'Data Summary'!DE7="Yes"),100-OFFSET('Sanitation Data'!$H$4,0,10*ROW('Sanitation Data'!H1)),NA())</f>
        <v>57.594232598989969</v>
      </c>
      <c r="AQ7" s="99" t="e">
        <f ca="true">+IF(AND(ISNUMBER(OFFSET('Sanitation Data'!$H$6,0,10*ROW('Sanitation Data'!H1))),'Data Summary'!DF7="Yes"),OFFSET('Sanitation Data'!$H$6,0,10*ROW('Sanitation Data'!H1)),NA())</f>
        <v>#N/A</v>
      </c>
      <c r="AR7" s="99" t="e">
        <f ca="true">+IF(AND(ISNUMBER(OFFSET('Sanitation Data'!$H$10,0,10*ROW('Sanitation Data'!H1))),'Data Summary'!DG7="Yes"),OFFSET('Sanitation Data'!$H$10,0,10*ROW('Sanitation Data'!H1)),NA())</f>
        <v>#N/A</v>
      </c>
      <c r="AS7" s="99" t="e">
        <f ca="true">+IF(AND(ISNUMBER(OFFSET('Sanitation Data'!$H$11,0,10*ROW('Sanitation Data'!H1))),'Data Summary'!DH7="Yes"),OFFSET('Sanitation Data'!$H$11,0,10*ROW('Sanitation Data'!H1)),NA())</f>
        <v>#N/A</v>
      </c>
      <c r="AT7" s="99" t="e">
        <f ca="true">+IF(AND(ISNUMBER(OFFSET('Sanitation Data'!$H$12,0,10*ROW('Sanitation Data'!H1))),'Data Summary'!DI7="Yes"),OFFSET('Sanitation Data'!$H$12,0,10*ROW('Sanitation Data'!H1)),NA())</f>
        <v>#N/A</v>
      </c>
      <c r="AU7" s="99">
        <f ca="true">+IF(AND(ISNUMBER(OFFSET('Sanitation Data'!$I$4,0,10*ROW('Sanitation Data'!I1))),'Data Summary'!DJ7="Yes"),100-OFFSET('Sanitation Data'!$I$4,0,10*ROW('Sanitation Data'!I1)),NA())</f>
        <v>79.897759735378145</v>
      </c>
      <c r="AV7" s="99" t="e">
        <f ca="true">+IF(AND(ISNUMBER(OFFSET('Sanitation Data'!$I$6,0,10*ROW('Sanitation Data'!I1))),'Data Summary'!DK7="Yes"),OFFSET('Sanitation Data'!$I$6,0,10*ROW('Sanitation Data'!I1)),NA())</f>
        <v>#N/A</v>
      </c>
      <c r="AW7" s="99" t="e">
        <f ca="true">+IF(AND(ISNUMBER(OFFSET('Sanitation Data'!$I$10,0,10*ROW('Sanitation Data'!I1))),'Data Summary'!DL7="Yes"),OFFSET('Sanitation Data'!$I$10,0,10*ROW('Sanitation Data'!I1)),NA())</f>
        <v>#N/A</v>
      </c>
      <c r="AX7" s="99" t="e">
        <f ca="true">+IF(AND(ISNUMBER(OFFSET('Sanitation Data'!$I$11,0,10*ROW('Sanitation Data'!I1))),'Data Summary'!DM7="Yes"),OFFSET('Sanitation Data'!$I$11,0,10*ROW('Sanitation Data'!I1)),NA())</f>
        <v>#N/A</v>
      </c>
      <c r="AY7" s="99" t="e">
        <f ca="true">+IF(AND(ISNUMBER(OFFSET('Sanitation Data'!$I$12,0,10*ROW('Sanitation Data'!I1))),'Data Summary'!DN7="Yes"),OFFSET('Sanitation Data'!$I$12,0,10*ROW('Sanitation Data'!I1)),NA())</f>
        <v>#N/A</v>
      </c>
      <c r="AZ7" s="100" t="e">
        <f ca="true">+IF(AND(ISNUMBER(OFFSET('Hygiene Data'!$D$5,0,10*ROW('Hygiene Data'!D1))),'Data Summary'!DO7="Yes"),OFFSET('Hygiene Data'!$D$5,0,10*ROW('Hygiene Data'!D1)),NA())</f>
        <v>#N/A</v>
      </c>
      <c r="BA7" s="100" t="e">
        <f ca="true">+IF(AND(ISNUMBER(OFFSET('Hygiene Data'!$D$7,0,10*ROW('Hygiene Data'!D1))),'Data Summary'!DP7="Yes"),OFFSET('Hygiene Data'!$D$7,0,10*ROW('Hygiene Data'!D1)),NA())</f>
        <v>#N/A</v>
      </c>
      <c r="BB7" s="100" t="e">
        <f ca="true">+IF(AND(ISNUMBER(OFFSET('Hygiene Data'!$D$9,0,10*ROW('Hygiene Data'!D1))),'Data Summary'!DQ7="Yes"),OFFSET('Hygiene Data'!$D$9,0,10*ROW('Hygiene Data'!D1)),NA())</f>
        <v>#N/A</v>
      </c>
      <c r="BC7" s="100" t="e">
        <f ca="true">+IF(AND(ISNUMBER(OFFSET('Hygiene Data'!$E$5,0,10*ROW('Hygiene Data'!E1))),'Data Summary'!DR7="Yes"),OFFSET('Hygiene Data'!$E$5,0,10*ROW('Hygiene Data'!E1)),NA())</f>
        <v>#N/A</v>
      </c>
      <c r="BD7" s="100" t="e">
        <f ca="true">+IF(AND(ISNUMBER(OFFSET('Hygiene Data'!$E$7,0,10*ROW('Hygiene Data'!E1))),'Data Summary'!DS7="Yes"),OFFSET('Hygiene Data'!$E$7,0,10*ROW('Hygiene Data'!E1)),NA())</f>
        <v>#N/A</v>
      </c>
      <c r="BE7" s="100" t="e">
        <f ca="true">+IF(AND(ISNUMBER(OFFSET('Hygiene Data'!$E$9,0,10*ROW('Hygiene Data'!E1))),'Data Summary'!DT7="Yes"),OFFSET('Hygiene Data'!$E$9,0,10*ROW('Hygiene Data'!E1)),NA())</f>
        <v>#N/A</v>
      </c>
      <c r="BF7" s="100" t="e">
        <f ca="true">+IF(AND(ISNUMBER(OFFSET('Hygiene Data'!$F$5,0,10*ROW('Hygiene Data'!F1))),'Data Summary'!DU7="Yes"),OFFSET('Hygiene Data'!$F$5,0,10*ROW('Hygiene Data'!F1)),NA())</f>
        <v>#N/A</v>
      </c>
      <c r="BG7" s="100" t="e">
        <f ca="true">+IF(AND(ISNUMBER(OFFSET('Hygiene Data'!$F$7,0,10*ROW('Hygiene Data'!F1))),'Data Summary'!DV7="Yes"),OFFSET('Hygiene Data'!$F$7,0,10*ROW('Hygiene Data'!F1)),NA())</f>
        <v>#N/A</v>
      </c>
      <c r="BH7" s="100" t="e">
        <f ca="true">+IF(AND(ISNUMBER(OFFSET('Hygiene Data'!$F$9,0,10*ROW('Hygiene Data'!F1))),'Data Summary'!DW7="Yes"),OFFSET('Hygiene Data'!$F$9,0,10*ROW('Hygiene Data'!F1)),NA())</f>
        <v>#N/A</v>
      </c>
      <c r="BI7" s="100" t="e">
        <f ca="true">+IF(AND(ISNUMBER(OFFSET('Hygiene Data'!$G$5,0,10*ROW('Hygiene Data'!G1))),'Data Summary'!DX7="Yes"),OFFSET('Hygiene Data'!$G$5,0,10*ROW('Hygiene Data'!G1)),NA())</f>
        <v>#N/A</v>
      </c>
      <c r="BJ7" s="100" t="e">
        <f ca="true">+IF(AND(ISNUMBER(OFFSET('Hygiene Data'!$G$7,0,10*ROW('Hygiene Data'!G1))),'Data Summary'!DY7="Yes"),OFFSET('Hygiene Data'!$G$7,0,10*ROW('Hygiene Data'!G1)),NA())</f>
        <v>#N/A</v>
      </c>
      <c r="BK7" s="100" t="e">
        <f ca="true">+IF(AND(ISNUMBER(OFFSET('Hygiene Data'!$G$9,0,10*ROW('Hygiene Data'!G1))),'Data Summary'!DZ7="Yes"),OFFSET('Hygiene Data'!$G$9,0,10*ROW('Hygiene Data'!G1)),NA())</f>
        <v>#N/A</v>
      </c>
      <c r="BL7" s="100" t="e">
        <f ca="true">+IF(AND(ISNUMBER(OFFSET('Hygiene Data'!$H$5,0,10*ROW('Hygiene Data'!H1))),'Data Summary'!EA7="Yes"),OFFSET('Hygiene Data'!$H$5,0,10*ROW('Hygiene Data'!H1)),NA())</f>
        <v>#N/A</v>
      </c>
      <c r="BM7" s="100" t="e">
        <f ca="true">+IF(AND(ISNUMBER(OFFSET('Hygiene Data'!$H$7,0,10*ROW('Hygiene Data'!H1))),'Data Summary'!EB7="Yes"),OFFSET('Hygiene Data'!$H$7,0,10*ROW('Hygiene Data'!H1)),NA())</f>
        <v>#N/A</v>
      </c>
      <c r="BN7" s="100" t="e">
        <f ca="true">+IF(AND(ISNUMBER(OFFSET('Hygiene Data'!$H$9,0,10*ROW('Hygiene Data'!H1))),'Data Summary'!EC7="Yes"),OFFSET('Hygiene Data'!$H$9,0,10*ROW('Hygiene Data'!H1)),NA())</f>
        <v>#N/A</v>
      </c>
      <c r="BO7" s="100" t="e">
        <f ca="true">+IF(AND(ISNUMBER(OFFSET('Hygiene Data'!$I$5,0,10*ROW('Hygiene Data'!I1))),'Data Summary'!ED7="Yes"),OFFSET('Hygiene Data'!$I$5,0,10*ROW('Hygiene Data'!I1)),NA())</f>
        <v>#N/A</v>
      </c>
      <c r="BP7" s="100" t="e">
        <f ca="true">+IF(AND(ISNUMBER(OFFSET('Hygiene Data'!$I$7,0,10*ROW('Hygiene Data'!I1))),'Data Summary'!EE7="Yes"),OFFSET('Hygiene Data'!$I$7,0,10*ROW('Hygiene Data'!I1)),NA())</f>
        <v>#N/A</v>
      </c>
      <c r="BQ7" s="100" t="e">
        <f ca="true">+IF(AND(ISNUMBER(OFFSET('Hygiene Data'!$I$9,0,10*ROW('Hygiene Data'!I1))),'Data Summary'!EF7="Yes"),OFFSET('Hygiene Data'!$I$9,0,10*ROW('Hygiene Data'!I1)),NA())</f>
        <v>#N/A</v>
      </c>
    </row>
    <row xmlns:x14ac="http://schemas.microsoft.com/office/spreadsheetml/2009/9/ac" r="8" x14ac:dyDescent="0.2">
      <c r="A8" s="363" t="str">
        <f ca="true">+RIGHT('Data Summary'!A8,LEN('Data Summary'!A8)-9)</f>
        <v>EMIS</v>
      </c>
      <c r="B8" s="38" t="str">
        <f ca="true">+IF(ISTEXT('Data Summary'!B8),'Data Summary'!B8,"")</f>
        <v>EMIS</v>
      </c>
      <c r="C8" s="362">
        <f ca="true">+VALUE('Data Summary'!C8)</f>
        <v>2011</v>
      </c>
      <c r="D8" s="98">
        <f ca="true">+IF(AND(ISNUMBER(OFFSET('Water Data'!$D$4,0,10*ROW('Water Data'!D2))),'Data Summary'!BS8="Yes"),100-OFFSET('Water Data'!$D$4,0,10*ROW('Water Data'!D2)),NA())</f>
        <v>68.400000000000006</v>
      </c>
      <c r="E8" s="98" t="e">
        <f ca="true">+IF(AND(ISNUMBER(OFFSET('Water Data'!$D$6,0,10*ROW('Water Data'!D2))),'Data Summary'!BT8="Yes"),OFFSET('Water Data'!$D$6,0,10*ROW('Water Data'!D2)),NA())</f>
        <v>#N/A</v>
      </c>
      <c r="F8" s="98" t="e">
        <f ca="true">+IF(AND(ISNUMBER(OFFSET('Water Data'!$D$9,0,10*ROW('Water Data'!D2))),'Data Summary'!BU8="Yes"),OFFSET('Water Data'!$D$9,0,10*ROW('Water Data'!D2)),NA())</f>
        <v>#N/A</v>
      </c>
      <c r="G8" s="98">
        <f ca="true">+IF(AND(ISNUMBER(OFFSET('Water Data'!$E$4,0,10*ROW('Water Data'!E2))),'Data Summary'!BV8="Yes"),100-OFFSET('Water Data'!$E$4,0,10*ROW('Water Data'!E2)),NA())</f>
        <v>82.1</v>
      </c>
      <c r="H8" s="98" t="e">
        <f ca="true">+IF(AND(ISNUMBER(OFFSET('Water Data'!$E$6,0,10*ROW('Water Data'!E2))),'Data Summary'!BW8="Yes"),OFFSET('Water Data'!$E$6,0,10*ROW('Water Data'!E2)),NA())</f>
        <v>#N/A</v>
      </c>
      <c r="I8" s="98" t="e">
        <f ca="true">+IF(AND(ISNUMBER(OFFSET('Water Data'!$E$9,0,10*ROW('Water Data'!E2))),'Data Summary'!BX8="Yes"),OFFSET('Water Data'!$E$9,0,10*ROW('Water Data'!E2)),NA())</f>
        <v>#N/A</v>
      </c>
      <c r="J8" s="98">
        <f ca="true">+IF(AND(ISNUMBER(OFFSET('Water Data'!$F$4,0,10*ROW('Water Data'!F2))),'Data Summary'!BY8="Yes"),100-OFFSET('Water Data'!$F$4,0,10*ROW('Water Data'!F2)),NA())</f>
        <v>66.8</v>
      </c>
      <c r="K8" s="98" t="e">
        <f ca="true">+IF(AND(ISNUMBER(OFFSET('Water Data'!$F$6,0,10*ROW('Water Data'!F2))),'Data Summary'!BZ8="Yes"),OFFSET('Water Data'!$F$6,0,10*ROW('Water Data'!F2)),NA())</f>
        <v>#N/A</v>
      </c>
      <c r="L8" s="98" t="e">
        <f ca="true">+IF(AND(ISNUMBER(OFFSET('Water Data'!$F$9,0,10*ROW('Water Data'!F2))),'Data Summary'!CA8="Yes"),OFFSET('Water Data'!$F$9,0,10*ROW('Water Data'!F2)),NA())</f>
        <v>#N/A</v>
      </c>
      <c r="M8" s="98" t="e">
        <f ca="true">+IF(AND(ISNUMBER(OFFSET('Water Data'!$G$4,0,10*ROW('Water Data'!G2))),'Data Summary'!CB8="Yes"),100-OFFSET('Water Data'!$G$4,0,10*ROW('Water Data'!G2)),NA())</f>
        <v>#N/A</v>
      </c>
      <c r="N8" s="98" t="e">
        <f ca="true">+IF(AND(ISNUMBER(OFFSET('Water Data'!$G$6,0,10*ROW('Water Data'!G2))),'Data Summary'!CC8="Yes"),OFFSET('Water Data'!$G$6,0,10*ROW('Water Data'!G2)),NA())</f>
        <v>#N/A</v>
      </c>
      <c r="O8" s="98" t="e">
        <f ca="true">+IF(AND(ISNUMBER(OFFSET('Water Data'!$G$9,0,10*ROW('Water Data'!G2))),'Data Summary'!CD8="Yes"),OFFSET('Water Data'!$G$9,0,10*ROW('Water Data'!G2)),NA())</f>
        <v>#N/A</v>
      </c>
      <c r="P8" s="98">
        <f ca="true">+IF(AND(ISNUMBER(OFFSET('Water Data'!$H$4,0,10*ROW('Water Data'!H2))),'Data Summary'!CE8="Yes"),100-OFFSET('Water Data'!$H$4,0,10*ROW('Water Data'!H2)),NA())</f>
        <v>65.099999999999994</v>
      </c>
      <c r="Q8" s="98" t="e">
        <f ca="true">+IF(AND(ISNUMBER(OFFSET('Water Data'!$H$6,0,10*ROW('Water Data'!H2))),'Data Summary'!CF8="Yes"),OFFSET('Water Data'!$H$6,0,10*ROW('Water Data'!H2)),NA())</f>
        <v>#N/A</v>
      </c>
      <c r="R8" s="98" t="e">
        <f ca="true">+IF(AND(ISNUMBER(OFFSET('Water Data'!$H$9,0,10*ROW('Water Data'!H2))),'Data Summary'!CG8="Yes"),OFFSET('Water Data'!$H$9,0,10*ROW('Water Data'!H2)),NA())</f>
        <v>#N/A</v>
      </c>
      <c r="S8" s="98">
        <f ca="true">+IF(AND(ISNUMBER(OFFSET('Water Data'!$I$4,0,10*ROW('Water Data'!I2))),'Data Summary'!CH8="Yes"),100-OFFSET('Water Data'!$I$4,0,10*ROW('Water Data'!I2)),NA())</f>
        <v>84.9</v>
      </c>
      <c r="T8" s="98" t="e">
        <f ca="true">+IF(AND(ISNUMBER(OFFSET('Water Data'!$I$6,0,10*ROW('Water Data'!I2))),'Data Summary'!CI8="Yes"),OFFSET('Water Data'!$I$6,0,10*ROW('Water Data'!I2)),NA())</f>
        <v>#N/A</v>
      </c>
      <c r="U8" s="98" t="e">
        <f ca="true">+IF(AND(ISNUMBER(OFFSET('Water Data'!$I$9,0,10*ROW('Water Data'!I2))),'Data Summary'!CJ8="Yes"),OFFSET('Water Data'!$I$9,0,10*ROW('Water Data'!I2)),NA())</f>
        <v>#N/A</v>
      </c>
      <c r="V8" s="99">
        <f ca="true">+IF(AND(ISNUMBER(OFFSET('Sanitation Data'!$D$4,0,10*ROW('Sanitation Data'!D2))),'Data Summary'!CK8="Yes"),100-OFFSET('Sanitation Data'!$D$4,0,10*ROW('Sanitation Data'!D2)),NA())</f>
        <v>66.130774292063421</v>
      </c>
      <c r="W8" s="99" t="e">
        <f ca="true">+IF(AND(ISNUMBER(OFFSET('Sanitation Data'!$D$6,0,10*ROW('Sanitation Data'!D2))),'Data Summary'!CL8="Yes"),OFFSET('Sanitation Data'!$D$6,0,10*ROW('Sanitation Data'!D2)),NA())</f>
        <v>#N/A</v>
      </c>
      <c r="X8" s="99" t="e">
        <f ca="true">+IF(AND(ISNUMBER(OFFSET('Sanitation Data'!$D$10,0,10*ROW('Sanitation Data'!D2))),'Data Summary'!CM8="Yes"),OFFSET('Sanitation Data'!$D$10,0,10*ROW('Sanitation Data'!D2)),NA())</f>
        <v>#N/A</v>
      </c>
      <c r="Y8" s="99" t="e">
        <f ca="true">+IF(AND(ISNUMBER(OFFSET('Sanitation Data'!$D$11,0,10*ROW('Sanitation Data'!D2))),'Data Summary'!CN8="Yes"),OFFSET('Sanitation Data'!$D$11,0,10*ROW('Sanitation Data'!D2)),NA())</f>
        <v>#N/A</v>
      </c>
      <c r="Z8" s="99" t="e">
        <f ca="true">+IF(AND(ISNUMBER(OFFSET('Sanitation Data'!$D$12,0,10*ROW('Sanitation Data'!D2))),'Data Summary'!CO8="Yes"),OFFSET('Sanitation Data'!$D$12,0,10*ROW('Sanitation Data'!D2)),NA())</f>
        <v>#N/A</v>
      </c>
      <c r="AA8" s="99">
        <f ca="true">+IF(AND(ISNUMBER(OFFSET('Sanitation Data'!$E$4,0,10*ROW('Sanitation Data'!E2))),'Data Summary'!CP8="Yes"),100-OFFSET('Sanitation Data'!$E$4,0,10*ROW('Sanitation Data'!E2)),NA())</f>
        <v>78.523489932885909</v>
      </c>
      <c r="AB8" s="99" t="e">
        <f ca="true">+IF(AND(ISNUMBER(OFFSET('Sanitation Data'!$E$6,0,10*ROW('Sanitation Data'!E2))),'Data Summary'!CQ8="Yes"),OFFSET('Sanitation Data'!$E$6,0,10*ROW('Sanitation Data'!E2)),NA())</f>
        <v>#N/A</v>
      </c>
      <c r="AC8" s="99" t="e">
        <f ca="true">+IF(AND(ISNUMBER(OFFSET('Sanitation Data'!$E$10,0,10*ROW('Sanitation Data'!E2))),'Data Summary'!CR8="Yes"),OFFSET('Sanitation Data'!$E$10,0,10*ROW('Sanitation Data'!E2)),NA())</f>
        <v>#N/A</v>
      </c>
      <c r="AD8" s="99" t="e">
        <f ca="true">+IF(AND(ISNUMBER(OFFSET('Sanitation Data'!$E$11,0,10*ROW('Sanitation Data'!E2))),'Data Summary'!CS8="Yes"),OFFSET('Sanitation Data'!$E$11,0,10*ROW('Sanitation Data'!E2)),NA())</f>
        <v>#N/A</v>
      </c>
      <c r="AE8" s="99" t="e">
        <f ca="true">+IF(AND(ISNUMBER(OFFSET('Sanitation Data'!$E$12,0,10*ROW('Sanitation Data'!E2))),'Data Summary'!CT8="Yes"),OFFSET('Sanitation Data'!$E$12,0,10*ROW('Sanitation Data'!E2)),NA())</f>
        <v>#N/A</v>
      </c>
      <c r="AF8" s="99">
        <f ca="true">+IF(AND(ISNUMBER(OFFSET('Sanitation Data'!$F$4,0,10*ROW('Sanitation Data'!F2))),'Data Summary'!CU8="Yes"),100-OFFSET('Sanitation Data'!$F$4,0,10*ROW('Sanitation Data'!F2)),NA())</f>
        <v>64.698713421136461</v>
      </c>
      <c r="AG8" s="99" t="e">
        <f ca="true">+IF(AND(ISNUMBER(OFFSET('Sanitation Data'!$F$6,0,10*ROW('Sanitation Data'!F2))),'Data Summary'!CV8="Yes"),OFFSET('Sanitation Data'!$F$6,0,10*ROW('Sanitation Data'!F2)),NA())</f>
        <v>#N/A</v>
      </c>
      <c r="AH8" s="99" t="e">
        <f ca="true">+IF(AND(ISNUMBER(OFFSET('Sanitation Data'!$F$10,0,10*ROW('Sanitation Data'!F2))),'Data Summary'!CW8="Yes"),OFFSET('Sanitation Data'!$F$10,0,10*ROW('Sanitation Data'!F2)),NA())</f>
        <v>#N/A</v>
      </c>
      <c r="AI8" s="99" t="e">
        <f ca="true">+IF(AND(ISNUMBER(OFFSET('Sanitation Data'!$F$11,0,10*ROW('Sanitation Data'!F2))),'Data Summary'!CX8="Yes"),OFFSET('Sanitation Data'!$F$11,0,10*ROW('Sanitation Data'!F2)),NA())</f>
        <v>#N/A</v>
      </c>
      <c r="AJ8" s="99" t="e">
        <f ca="true">+IF(AND(ISNUMBER(OFFSET('Sanitation Data'!$F$12,0,10*ROW('Sanitation Data'!F2))),'Data Summary'!CY8="Yes"),OFFSET('Sanitation Data'!$F$12,0,10*ROW('Sanitation Data'!F2)),NA())</f>
        <v>#N/A</v>
      </c>
      <c r="AK8" s="99" t="e">
        <f ca="true">+IF(AND(ISNUMBER(OFFSET('Sanitation Data'!$G$4,0,10*ROW('Sanitation Data'!G2))),'Data Summary'!CZ8="Yes"),100-OFFSET('Sanitation Data'!$G$4,0,10*ROW('Sanitation Data'!G2)),NA())</f>
        <v>#N/A</v>
      </c>
      <c r="AL8" s="99" t="e">
        <f ca="true">+IF(AND(ISNUMBER(OFFSET('Sanitation Data'!$G$6,0,10*ROW('Sanitation Data'!G2))),'Data Summary'!DA8="Yes"),OFFSET('Sanitation Data'!$G$6,0,10*ROW('Sanitation Data'!G2)),NA())</f>
        <v>#N/A</v>
      </c>
      <c r="AM8" s="99" t="e">
        <f ca="true">+IF(AND(ISNUMBER(OFFSET('Sanitation Data'!$G$10,0,10*ROW('Sanitation Data'!G2))),'Data Summary'!DB8="Yes"),OFFSET('Sanitation Data'!$G$10,0,10*ROW('Sanitation Data'!G2)),NA())</f>
        <v>#N/A</v>
      </c>
      <c r="AN8" s="99" t="e">
        <f ca="true">+IF(AND(ISNUMBER(OFFSET('Sanitation Data'!$G$11,0,10*ROW('Sanitation Data'!G2))),'Data Summary'!DC8="Yes"),OFFSET('Sanitation Data'!$G$11,0,10*ROW('Sanitation Data'!G2)),NA())</f>
        <v>#N/A</v>
      </c>
      <c r="AO8" s="99" t="e">
        <f ca="true">+IF(AND(ISNUMBER(OFFSET('Sanitation Data'!$G$12,0,10*ROW('Sanitation Data'!G2))),'Data Summary'!DD8="Yes"),OFFSET('Sanitation Data'!$G$12,0,10*ROW('Sanitation Data'!G2)),NA())</f>
        <v>#N/A</v>
      </c>
      <c r="AP8" s="99">
        <f ca="true">+IF(AND(ISNUMBER(OFFSET('Sanitation Data'!$H$4,0,10*ROW('Sanitation Data'!H2))),'Data Summary'!DE8="Yes"),100-OFFSET('Sanitation Data'!$H$4,0,10*ROW('Sanitation Data'!H2)),NA())</f>
        <v>62.218250865631632</v>
      </c>
      <c r="AQ8" s="99" t="e">
        <f ca="true">+IF(AND(ISNUMBER(OFFSET('Sanitation Data'!$H$6,0,10*ROW('Sanitation Data'!H2))),'Data Summary'!DF8="Yes"),OFFSET('Sanitation Data'!$H$6,0,10*ROW('Sanitation Data'!H2)),NA())</f>
        <v>#N/A</v>
      </c>
      <c r="AR8" s="99" t="e">
        <f ca="true">+IF(AND(ISNUMBER(OFFSET('Sanitation Data'!$H$10,0,10*ROW('Sanitation Data'!H2))),'Data Summary'!DG8="Yes"),OFFSET('Sanitation Data'!$H$10,0,10*ROW('Sanitation Data'!H2)),NA())</f>
        <v>#N/A</v>
      </c>
      <c r="AS8" s="99" t="e">
        <f ca="true">+IF(AND(ISNUMBER(OFFSET('Sanitation Data'!$H$11,0,10*ROW('Sanitation Data'!H2))),'Data Summary'!DH8="Yes"),OFFSET('Sanitation Data'!$H$11,0,10*ROW('Sanitation Data'!H2)),NA())</f>
        <v>#N/A</v>
      </c>
      <c r="AT8" s="99" t="e">
        <f ca="true">+IF(AND(ISNUMBER(OFFSET('Sanitation Data'!$H$12,0,10*ROW('Sanitation Data'!H2))),'Data Summary'!DI8="Yes"),OFFSET('Sanitation Data'!$H$12,0,10*ROW('Sanitation Data'!H2)),NA())</f>
        <v>#N/A</v>
      </c>
      <c r="AU8" s="99">
        <f ca="true">+IF(AND(ISNUMBER(OFFSET('Sanitation Data'!$I$4,0,10*ROW('Sanitation Data'!I2))),'Data Summary'!DJ8="Yes"),100-OFFSET('Sanitation Data'!$I$4,0,10*ROW('Sanitation Data'!I2)),NA())</f>
        <v>85.73133882941022</v>
      </c>
      <c r="AV8" s="99" t="e">
        <f ca="true">+IF(AND(ISNUMBER(OFFSET('Sanitation Data'!$I$6,0,10*ROW('Sanitation Data'!I2))),'Data Summary'!DK8="Yes"),OFFSET('Sanitation Data'!$I$6,0,10*ROW('Sanitation Data'!I2)),NA())</f>
        <v>#N/A</v>
      </c>
      <c r="AW8" s="99" t="e">
        <f ca="true">+IF(AND(ISNUMBER(OFFSET('Sanitation Data'!$I$10,0,10*ROW('Sanitation Data'!I2))),'Data Summary'!DL8="Yes"),OFFSET('Sanitation Data'!$I$10,0,10*ROW('Sanitation Data'!I2)),NA())</f>
        <v>#N/A</v>
      </c>
      <c r="AX8" s="99" t="e">
        <f ca="true">+IF(AND(ISNUMBER(OFFSET('Sanitation Data'!$I$11,0,10*ROW('Sanitation Data'!I2))),'Data Summary'!DM8="Yes"),OFFSET('Sanitation Data'!$I$11,0,10*ROW('Sanitation Data'!I2)),NA())</f>
        <v>#N/A</v>
      </c>
      <c r="AY8" s="99" t="e">
        <f ca="true">+IF(AND(ISNUMBER(OFFSET('Sanitation Data'!$I$12,0,10*ROW('Sanitation Data'!I2))),'Data Summary'!DN8="Yes"),OFFSET('Sanitation Data'!$I$12,0,10*ROW('Sanitation Data'!I2)),NA())</f>
        <v>#N/A</v>
      </c>
      <c r="AZ8" s="100" t="e">
        <f ca="true">+IF(AND(ISNUMBER(OFFSET('Hygiene Data'!$D$5,0,10*ROW('Hygiene Data'!D2))),'Data Summary'!DO8="Yes"),OFFSET('Hygiene Data'!$D$5,0,10*ROW('Hygiene Data'!D2)),NA())</f>
        <v>#N/A</v>
      </c>
      <c r="BA8" s="100" t="e">
        <f ca="true">+IF(AND(ISNUMBER(OFFSET('Hygiene Data'!$D$7,0,10*ROW('Hygiene Data'!D2))),'Data Summary'!DP8="Yes"),OFFSET('Hygiene Data'!$D$7,0,10*ROW('Hygiene Data'!D2)),NA())</f>
        <v>#N/A</v>
      </c>
      <c r="BB8" s="100" t="e">
        <f ca="true">+IF(AND(ISNUMBER(OFFSET('Hygiene Data'!$D$9,0,10*ROW('Hygiene Data'!D2))),'Data Summary'!DQ8="Yes"),OFFSET('Hygiene Data'!$D$9,0,10*ROW('Hygiene Data'!D2)),NA())</f>
        <v>#N/A</v>
      </c>
      <c r="BC8" s="100" t="e">
        <f ca="true">+IF(AND(ISNUMBER(OFFSET('Hygiene Data'!$E$5,0,10*ROW('Hygiene Data'!E2))),'Data Summary'!DR8="Yes"),OFFSET('Hygiene Data'!$E$5,0,10*ROW('Hygiene Data'!E2)),NA())</f>
        <v>#N/A</v>
      </c>
      <c r="BD8" s="100" t="e">
        <f ca="true">+IF(AND(ISNUMBER(OFFSET('Hygiene Data'!$E$7,0,10*ROW('Hygiene Data'!E2))),'Data Summary'!DS8="Yes"),OFFSET('Hygiene Data'!$E$7,0,10*ROW('Hygiene Data'!E2)),NA())</f>
        <v>#N/A</v>
      </c>
      <c r="BE8" s="100" t="e">
        <f ca="true">+IF(AND(ISNUMBER(OFFSET('Hygiene Data'!$E$9,0,10*ROW('Hygiene Data'!E2))),'Data Summary'!DT8="Yes"),OFFSET('Hygiene Data'!$E$9,0,10*ROW('Hygiene Data'!E2)),NA())</f>
        <v>#N/A</v>
      </c>
      <c r="BF8" s="100" t="e">
        <f ca="true">+IF(AND(ISNUMBER(OFFSET('Hygiene Data'!$F$5,0,10*ROW('Hygiene Data'!F2))),'Data Summary'!DU8="Yes"),OFFSET('Hygiene Data'!$F$5,0,10*ROW('Hygiene Data'!F2)),NA())</f>
        <v>#N/A</v>
      </c>
      <c r="BG8" s="100" t="e">
        <f ca="true">+IF(AND(ISNUMBER(OFFSET('Hygiene Data'!$F$7,0,10*ROW('Hygiene Data'!F2))),'Data Summary'!DV8="Yes"),OFFSET('Hygiene Data'!$F$7,0,10*ROW('Hygiene Data'!F2)),NA())</f>
        <v>#N/A</v>
      </c>
      <c r="BH8" s="100" t="e">
        <f ca="true">+IF(AND(ISNUMBER(OFFSET('Hygiene Data'!$F$9,0,10*ROW('Hygiene Data'!F2))),'Data Summary'!DW8="Yes"),OFFSET('Hygiene Data'!$F$9,0,10*ROW('Hygiene Data'!F2)),NA())</f>
        <v>#N/A</v>
      </c>
      <c r="BI8" s="100" t="e">
        <f ca="true">+IF(AND(ISNUMBER(OFFSET('Hygiene Data'!$G$5,0,10*ROW('Hygiene Data'!G2))),'Data Summary'!DX8="Yes"),OFFSET('Hygiene Data'!$G$5,0,10*ROW('Hygiene Data'!G2)),NA())</f>
        <v>#N/A</v>
      </c>
      <c r="BJ8" s="100" t="e">
        <f ca="true">+IF(AND(ISNUMBER(OFFSET('Hygiene Data'!$G$7,0,10*ROW('Hygiene Data'!G2))),'Data Summary'!DY8="Yes"),OFFSET('Hygiene Data'!$G$7,0,10*ROW('Hygiene Data'!G2)),NA())</f>
        <v>#N/A</v>
      </c>
      <c r="BK8" s="100" t="e">
        <f ca="true">+IF(AND(ISNUMBER(OFFSET('Hygiene Data'!$G$9,0,10*ROW('Hygiene Data'!G2))),'Data Summary'!DZ8="Yes"),OFFSET('Hygiene Data'!$G$9,0,10*ROW('Hygiene Data'!G2)),NA())</f>
        <v>#N/A</v>
      </c>
      <c r="BL8" s="100" t="e">
        <f ca="true">+IF(AND(ISNUMBER(OFFSET('Hygiene Data'!$H$5,0,10*ROW('Hygiene Data'!H2))),'Data Summary'!EA8="Yes"),OFFSET('Hygiene Data'!$H$5,0,10*ROW('Hygiene Data'!H2)),NA())</f>
        <v>#N/A</v>
      </c>
      <c r="BM8" s="100" t="e">
        <f ca="true">+IF(AND(ISNUMBER(OFFSET('Hygiene Data'!$H$7,0,10*ROW('Hygiene Data'!H2))),'Data Summary'!EB8="Yes"),OFFSET('Hygiene Data'!$H$7,0,10*ROW('Hygiene Data'!H2)),NA())</f>
        <v>#N/A</v>
      </c>
      <c r="BN8" s="100" t="e">
        <f ca="true">+IF(AND(ISNUMBER(OFFSET('Hygiene Data'!$H$9,0,10*ROW('Hygiene Data'!H2))),'Data Summary'!EC8="Yes"),OFFSET('Hygiene Data'!$H$9,0,10*ROW('Hygiene Data'!H2)),NA())</f>
        <v>#N/A</v>
      </c>
      <c r="BO8" s="100" t="e">
        <f ca="true">+IF(AND(ISNUMBER(OFFSET('Hygiene Data'!$I$5,0,10*ROW('Hygiene Data'!I2))),'Data Summary'!ED8="Yes"),OFFSET('Hygiene Data'!$I$5,0,10*ROW('Hygiene Data'!I2)),NA())</f>
        <v>#N/A</v>
      </c>
      <c r="BP8" s="100" t="e">
        <f ca="true">+IF(AND(ISNUMBER(OFFSET('Hygiene Data'!$I$7,0,10*ROW('Hygiene Data'!I2))),'Data Summary'!EE8="Yes"),OFFSET('Hygiene Data'!$I$7,0,10*ROW('Hygiene Data'!I2)),NA())</f>
        <v>#N/A</v>
      </c>
      <c r="BQ8" s="100" t="e">
        <f ca="true">+IF(AND(ISNUMBER(OFFSET('Hygiene Data'!$I$9,0,10*ROW('Hygiene Data'!I2))),'Data Summary'!EF8="Yes"),OFFSET('Hygiene Data'!$I$9,0,10*ROW('Hygiene Data'!I2)),NA())</f>
        <v>#N/A</v>
      </c>
    </row>
    <row xmlns:x14ac="http://schemas.microsoft.com/office/spreadsheetml/2009/9/ac" r="9" x14ac:dyDescent="0.2">
      <c r="A9" s="363" t="str">
        <f ca="true">+RIGHT('Data Summary'!A9,LEN('Data Summary'!A9)-9)</f>
        <v>EMIS</v>
      </c>
      <c r="B9" s="38" t="str">
        <f ca="true">+IF(ISTEXT('Data Summary'!B9),'Data Summary'!B9,"")</f>
        <v>EMIS</v>
      </c>
      <c r="C9" s="362">
        <f ca="true">+VALUE('Data Summary'!C9)</f>
        <v>2012</v>
      </c>
      <c r="D9" s="98">
        <f ca="true">+IF(AND(ISNUMBER(OFFSET('Water Data'!$D$4,0,10*ROW('Water Data'!D3))),'Data Summary'!BS9="Yes"),100-OFFSET('Water Data'!$D$4,0,10*ROW('Water Data'!D3)),NA())</f>
        <v>64.599999999999994</v>
      </c>
      <c r="E9" s="98" t="e">
        <f ca="true">+IF(AND(ISNUMBER(OFFSET('Water Data'!$D$6,0,10*ROW('Water Data'!D3))),'Data Summary'!BT9="Yes"),OFFSET('Water Data'!$D$6,0,10*ROW('Water Data'!D3)),NA())</f>
        <v>#N/A</v>
      </c>
      <c r="F9" s="98" t="e">
        <f ca="true">+IF(AND(ISNUMBER(OFFSET('Water Data'!$D$9,0,10*ROW('Water Data'!D3))),'Data Summary'!BU9="Yes"),OFFSET('Water Data'!$D$9,0,10*ROW('Water Data'!D3)),NA())</f>
        <v>#N/A</v>
      </c>
      <c r="G9" s="98">
        <f ca="true">+IF(AND(ISNUMBER(OFFSET('Water Data'!$E$4,0,10*ROW('Water Data'!E3))),'Data Summary'!BV9="Yes"),100-OFFSET('Water Data'!$E$4,0,10*ROW('Water Data'!E3)),NA())</f>
        <v>81.2</v>
      </c>
      <c r="H9" s="98" t="e">
        <f ca="true">+IF(AND(ISNUMBER(OFFSET('Water Data'!$E$6,0,10*ROW('Water Data'!E3))),'Data Summary'!BW9="Yes"),OFFSET('Water Data'!$E$6,0,10*ROW('Water Data'!E3)),NA())</f>
        <v>#N/A</v>
      </c>
      <c r="I9" s="98" t="e">
        <f ca="true">+IF(AND(ISNUMBER(OFFSET('Water Data'!$E$9,0,10*ROW('Water Data'!E3))),'Data Summary'!BX9="Yes"),OFFSET('Water Data'!$E$9,0,10*ROW('Water Data'!E3)),NA())</f>
        <v>#N/A</v>
      </c>
      <c r="J9" s="98">
        <f ca="true">+IF(AND(ISNUMBER(OFFSET('Water Data'!$F$4,0,10*ROW('Water Data'!F3))),'Data Summary'!BY9="Yes"),100-OFFSET('Water Data'!$F$4,0,10*ROW('Water Data'!F3)),NA())</f>
        <v>62.8</v>
      </c>
      <c r="K9" s="98" t="e">
        <f ca="true">+IF(AND(ISNUMBER(OFFSET('Water Data'!$F$6,0,10*ROW('Water Data'!F3))),'Data Summary'!BZ9="Yes"),OFFSET('Water Data'!$F$6,0,10*ROW('Water Data'!F3)),NA())</f>
        <v>#N/A</v>
      </c>
      <c r="L9" s="98" t="e">
        <f ca="true">+IF(AND(ISNUMBER(OFFSET('Water Data'!$F$9,0,10*ROW('Water Data'!F3))),'Data Summary'!CA9="Yes"),OFFSET('Water Data'!$F$9,0,10*ROW('Water Data'!F3)),NA())</f>
        <v>#N/A</v>
      </c>
      <c r="M9" s="98" t="e">
        <f ca="true">+IF(AND(ISNUMBER(OFFSET('Water Data'!$G$4,0,10*ROW('Water Data'!G3))),'Data Summary'!CB9="Yes"),100-OFFSET('Water Data'!$G$4,0,10*ROW('Water Data'!G3)),NA())</f>
        <v>#N/A</v>
      </c>
      <c r="N9" s="98" t="e">
        <f ca="true">+IF(AND(ISNUMBER(OFFSET('Water Data'!$G$6,0,10*ROW('Water Data'!G3))),'Data Summary'!CC9="Yes"),OFFSET('Water Data'!$G$6,0,10*ROW('Water Data'!G3)),NA())</f>
        <v>#N/A</v>
      </c>
      <c r="O9" s="98" t="e">
        <f ca="true">+IF(AND(ISNUMBER(OFFSET('Water Data'!$G$9,0,10*ROW('Water Data'!G3))),'Data Summary'!CD9="Yes"),OFFSET('Water Data'!$G$9,0,10*ROW('Water Data'!G3)),NA())</f>
        <v>#N/A</v>
      </c>
      <c r="P9" s="98">
        <f ca="true">+IF(AND(ISNUMBER(OFFSET('Water Data'!$H$4,0,10*ROW('Water Data'!H3))),'Data Summary'!CE9="Yes"),100-OFFSET('Water Data'!$H$4,0,10*ROW('Water Data'!H3)),NA())</f>
        <v>60.800000000000004</v>
      </c>
      <c r="Q9" s="98" t="e">
        <f ca="true">+IF(AND(ISNUMBER(OFFSET('Water Data'!$H$6,0,10*ROW('Water Data'!H3))),'Data Summary'!CF9="Yes"),OFFSET('Water Data'!$H$6,0,10*ROW('Water Data'!H3)),NA())</f>
        <v>#N/A</v>
      </c>
      <c r="R9" s="98" t="e">
        <f ca="true">+IF(AND(ISNUMBER(OFFSET('Water Data'!$H$9,0,10*ROW('Water Data'!H3))),'Data Summary'!CG9="Yes"),OFFSET('Water Data'!$H$9,0,10*ROW('Water Data'!H3)),NA())</f>
        <v>#N/A</v>
      </c>
      <c r="S9" s="98">
        <f ca="true">+IF(AND(ISNUMBER(OFFSET('Water Data'!$I$4,0,10*ROW('Water Data'!I3))),'Data Summary'!CH9="Yes"),100-OFFSET('Water Data'!$I$4,0,10*ROW('Water Data'!I3)),NA())</f>
        <v>82.8</v>
      </c>
      <c r="T9" s="98" t="e">
        <f ca="true">+IF(AND(ISNUMBER(OFFSET('Water Data'!$I$6,0,10*ROW('Water Data'!I3))),'Data Summary'!CI9="Yes"),OFFSET('Water Data'!$I$6,0,10*ROW('Water Data'!I3)),NA())</f>
        <v>#N/A</v>
      </c>
      <c r="U9" s="98" t="e">
        <f ca="true">+IF(AND(ISNUMBER(OFFSET('Water Data'!$I$9,0,10*ROW('Water Data'!I3))),'Data Summary'!CJ9="Yes"),OFFSET('Water Data'!$I$9,0,10*ROW('Water Data'!I3)),NA())</f>
        <v>#N/A</v>
      </c>
      <c r="V9" s="99">
        <f ca="true">+IF(AND(ISNUMBER(OFFSET('Sanitation Data'!$D$4,0,10*ROW('Sanitation Data'!D3))),'Data Summary'!CK9="Yes"),100-OFFSET('Sanitation Data'!$D$4,0,10*ROW('Sanitation Data'!D3)),NA())</f>
        <v>64.300405149236155</v>
      </c>
      <c r="W9" s="99" t="e">
        <f ca="true">+IF(AND(ISNUMBER(OFFSET('Sanitation Data'!$D$6,0,10*ROW('Sanitation Data'!D3))),'Data Summary'!CL9="Yes"),OFFSET('Sanitation Data'!$D$6,0,10*ROW('Sanitation Data'!D3)),NA())</f>
        <v>#N/A</v>
      </c>
      <c r="X9" s="99" t="e">
        <f ca="true">+IF(AND(ISNUMBER(OFFSET('Sanitation Data'!$D$10,0,10*ROW('Sanitation Data'!D3))),'Data Summary'!CM9="Yes"),OFFSET('Sanitation Data'!$D$10,0,10*ROW('Sanitation Data'!D3)),NA())</f>
        <v>#N/A</v>
      </c>
      <c r="Y9" s="99" t="e">
        <f ca="true">+IF(AND(ISNUMBER(OFFSET('Sanitation Data'!$D$11,0,10*ROW('Sanitation Data'!D3))),'Data Summary'!CN9="Yes"),OFFSET('Sanitation Data'!$D$11,0,10*ROW('Sanitation Data'!D3)),NA())</f>
        <v>#N/A</v>
      </c>
      <c r="Z9" s="99" t="e">
        <f ca="true">+IF(AND(ISNUMBER(OFFSET('Sanitation Data'!$D$12,0,10*ROW('Sanitation Data'!D3))),'Data Summary'!CO9="Yes"),OFFSET('Sanitation Data'!$D$12,0,10*ROW('Sanitation Data'!D3)),NA())</f>
        <v>#N/A</v>
      </c>
      <c r="AA9" s="99">
        <f ca="true">+IF(AND(ISNUMBER(OFFSET('Sanitation Data'!$E$4,0,10*ROW('Sanitation Data'!E3))),'Data Summary'!CP9="Yes"),100-OFFSET('Sanitation Data'!$E$4,0,10*ROW('Sanitation Data'!E3)),NA())</f>
        <v>81.049526081225281</v>
      </c>
      <c r="AB9" s="99" t="e">
        <f ca="true">+IF(AND(ISNUMBER(OFFSET('Sanitation Data'!$E$6,0,10*ROW('Sanitation Data'!E3))),'Data Summary'!CQ9="Yes"),OFFSET('Sanitation Data'!$E$6,0,10*ROW('Sanitation Data'!E3)),NA())</f>
        <v>#N/A</v>
      </c>
      <c r="AC9" s="99" t="e">
        <f ca="true">+IF(AND(ISNUMBER(OFFSET('Sanitation Data'!$E$10,0,10*ROW('Sanitation Data'!E3))),'Data Summary'!CR9="Yes"),OFFSET('Sanitation Data'!$E$10,0,10*ROW('Sanitation Data'!E3)),NA())</f>
        <v>#N/A</v>
      </c>
      <c r="AD9" s="99" t="e">
        <f ca="true">+IF(AND(ISNUMBER(OFFSET('Sanitation Data'!$E$11,0,10*ROW('Sanitation Data'!E3))),'Data Summary'!CS9="Yes"),OFFSET('Sanitation Data'!$E$11,0,10*ROW('Sanitation Data'!E3)),NA())</f>
        <v>#N/A</v>
      </c>
      <c r="AE9" s="99" t="e">
        <f ca="true">+IF(AND(ISNUMBER(OFFSET('Sanitation Data'!$E$12,0,10*ROW('Sanitation Data'!E3))),'Data Summary'!CT9="Yes"),OFFSET('Sanitation Data'!$E$12,0,10*ROW('Sanitation Data'!E3)),NA())</f>
        <v>#N/A</v>
      </c>
      <c r="AF9" s="99">
        <f ca="true">+IF(AND(ISNUMBER(OFFSET('Sanitation Data'!$F$4,0,10*ROW('Sanitation Data'!F3))),'Data Summary'!CU9="Yes"),100-OFFSET('Sanitation Data'!$F$4,0,10*ROW('Sanitation Data'!F3)),NA())</f>
        <v>62.466406856781525</v>
      </c>
      <c r="AG9" s="99" t="e">
        <f ca="true">+IF(AND(ISNUMBER(OFFSET('Sanitation Data'!$F$6,0,10*ROW('Sanitation Data'!F3))),'Data Summary'!CV9="Yes"),OFFSET('Sanitation Data'!$F$6,0,10*ROW('Sanitation Data'!F3)),NA())</f>
        <v>#N/A</v>
      </c>
      <c r="AH9" s="99" t="e">
        <f ca="true">+IF(AND(ISNUMBER(OFFSET('Sanitation Data'!$F$10,0,10*ROW('Sanitation Data'!F3))),'Data Summary'!CW9="Yes"),OFFSET('Sanitation Data'!$F$10,0,10*ROW('Sanitation Data'!F3)),NA())</f>
        <v>#N/A</v>
      </c>
      <c r="AI9" s="99" t="e">
        <f ca="true">+IF(AND(ISNUMBER(OFFSET('Sanitation Data'!$F$11,0,10*ROW('Sanitation Data'!F3))),'Data Summary'!CX9="Yes"),OFFSET('Sanitation Data'!$F$11,0,10*ROW('Sanitation Data'!F3)),NA())</f>
        <v>#N/A</v>
      </c>
      <c r="AJ9" s="99" t="e">
        <f ca="true">+IF(AND(ISNUMBER(OFFSET('Sanitation Data'!$F$12,0,10*ROW('Sanitation Data'!F3))),'Data Summary'!CY9="Yes"),OFFSET('Sanitation Data'!$F$12,0,10*ROW('Sanitation Data'!F3)),NA())</f>
        <v>#N/A</v>
      </c>
      <c r="AK9" s="99" t="e">
        <f ca="true">+IF(AND(ISNUMBER(OFFSET('Sanitation Data'!$G$4,0,10*ROW('Sanitation Data'!G3))),'Data Summary'!CZ9="Yes"),100-OFFSET('Sanitation Data'!$G$4,0,10*ROW('Sanitation Data'!G3)),NA())</f>
        <v>#N/A</v>
      </c>
      <c r="AL9" s="99" t="e">
        <f ca="true">+IF(AND(ISNUMBER(OFFSET('Sanitation Data'!$G$6,0,10*ROW('Sanitation Data'!G3))),'Data Summary'!DA9="Yes"),OFFSET('Sanitation Data'!$G$6,0,10*ROW('Sanitation Data'!G3)),NA())</f>
        <v>#N/A</v>
      </c>
      <c r="AM9" s="99" t="e">
        <f ca="true">+IF(AND(ISNUMBER(OFFSET('Sanitation Data'!$G$10,0,10*ROW('Sanitation Data'!G3))),'Data Summary'!DB9="Yes"),OFFSET('Sanitation Data'!$G$10,0,10*ROW('Sanitation Data'!G3)),NA())</f>
        <v>#N/A</v>
      </c>
      <c r="AN9" s="99" t="e">
        <f ca="true">+IF(AND(ISNUMBER(OFFSET('Sanitation Data'!$G$11,0,10*ROW('Sanitation Data'!G3))),'Data Summary'!DC9="Yes"),OFFSET('Sanitation Data'!$G$11,0,10*ROW('Sanitation Data'!G3)),NA())</f>
        <v>#N/A</v>
      </c>
      <c r="AO9" s="99" t="e">
        <f ca="true">+IF(AND(ISNUMBER(OFFSET('Sanitation Data'!$G$12,0,10*ROW('Sanitation Data'!G3))),'Data Summary'!DD9="Yes"),OFFSET('Sanitation Data'!$G$12,0,10*ROW('Sanitation Data'!G3)),NA())</f>
        <v>#N/A</v>
      </c>
      <c r="AP9" s="99">
        <f ca="true">+IF(AND(ISNUMBER(OFFSET('Sanitation Data'!$H$4,0,10*ROW('Sanitation Data'!H3))),'Data Summary'!DE9="Yes"),100-OFFSET('Sanitation Data'!$H$4,0,10*ROW('Sanitation Data'!H3)),NA())</f>
        <v>60.167832797138296</v>
      </c>
      <c r="AQ9" s="99" t="e">
        <f ca="true">+IF(AND(ISNUMBER(OFFSET('Sanitation Data'!$H$6,0,10*ROW('Sanitation Data'!H3))),'Data Summary'!DF9="Yes"),OFFSET('Sanitation Data'!$H$6,0,10*ROW('Sanitation Data'!H3)),NA())</f>
        <v>#N/A</v>
      </c>
      <c r="AR9" s="99" t="e">
        <f ca="true">+IF(AND(ISNUMBER(OFFSET('Sanitation Data'!$H$10,0,10*ROW('Sanitation Data'!H3))),'Data Summary'!DG9="Yes"),OFFSET('Sanitation Data'!$H$10,0,10*ROW('Sanitation Data'!H3)),NA())</f>
        <v>#N/A</v>
      </c>
      <c r="AS9" s="99" t="e">
        <f ca="true">+IF(AND(ISNUMBER(OFFSET('Sanitation Data'!$H$11,0,10*ROW('Sanitation Data'!H3))),'Data Summary'!DH9="Yes"),OFFSET('Sanitation Data'!$H$11,0,10*ROW('Sanitation Data'!H3)),NA())</f>
        <v>#N/A</v>
      </c>
      <c r="AT9" s="99" t="e">
        <f ca="true">+IF(AND(ISNUMBER(OFFSET('Sanitation Data'!$H$12,0,10*ROW('Sanitation Data'!H3))),'Data Summary'!DI9="Yes"),OFFSET('Sanitation Data'!$H$12,0,10*ROW('Sanitation Data'!H3)),NA())</f>
        <v>#N/A</v>
      </c>
      <c r="AU9" s="99">
        <f ca="true">+IF(AND(ISNUMBER(OFFSET('Sanitation Data'!$I$4,0,10*ROW('Sanitation Data'!I3))),'Data Summary'!DJ9="Yes"),100-OFFSET('Sanitation Data'!$I$4,0,10*ROW('Sanitation Data'!I3)),NA())</f>
        <v>83.928762243989311</v>
      </c>
      <c r="AV9" s="99" t="e">
        <f ca="true">+IF(AND(ISNUMBER(OFFSET('Sanitation Data'!$I$6,0,10*ROW('Sanitation Data'!I3))),'Data Summary'!DK9="Yes"),OFFSET('Sanitation Data'!$I$6,0,10*ROW('Sanitation Data'!I3)),NA())</f>
        <v>#N/A</v>
      </c>
      <c r="AW9" s="99" t="e">
        <f ca="true">+IF(AND(ISNUMBER(OFFSET('Sanitation Data'!$I$10,0,10*ROW('Sanitation Data'!I3))),'Data Summary'!DL9="Yes"),OFFSET('Sanitation Data'!$I$10,0,10*ROW('Sanitation Data'!I3)),NA())</f>
        <v>#N/A</v>
      </c>
      <c r="AX9" s="99" t="e">
        <f ca="true">+IF(AND(ISNUMBER(OFFSET('Sanitation Data'!$I$11,0,10*ROW('Sanitation Data'!I3))),'Data Summary'!DM9="Yes"),OFFSET('Sanitation Data'!$I$11,0,10*ROW('Sanitation Data'!I3)),NA())</f>
        <v>#N/A</v>
      </c>
      <c r="AY9" s="99" t="e">
        <f ca="true">+IF(AND(ISNUMBER(OFFSET('Sanitation Data'!$I$12,0,10*ROW('Sanitation Data'!I3))),'Data Summary'!DN9="Yes"),OFFSET('Sanitation Data'!$I$12,0,10*ROW('Sanitation Data'!I3)),NA())</f>
        <v>#N/A</v>
      </c>
      <c r="AZ9" s="100" t="e">
        <f ca="true">+IF(AND(ISNUMBER(OFFSET('Hygiene Data'!$D$5,0,10*ROW('Hygiene Data'!D3))),'Data Summary'!DO9="Yes"),OFFSET('Hygiene Data'!$D$5,0,10*ROW('Hygiene Data'!D3)),NA())</f>
        <v>#N/A</v>
      </c>
      <c r="BA9" s="100" t="e">
        <f ca="true">+IF(AND(ISNUMBER(OFFSET('Hygiene Data'!$D$7,0,10*ROW('Hygiene Data'!D3))),'Data Summary'!DP9="Yes"),OFFSET('Hygiene Data'!$D$7,0,10*ROW('Hygiene Data'!D3)),NA())</f>
        <v>#N/A</v>
      </c>
      <c r="BB9" s="100" t="e">
        <f ca="true">+IF(AND(ISNUMBER(OFFSET('Hygiene Data'!$D$9,0,10*ROW('Hygiene Data'!D3))),'Data Summary'!DQ9="Yes"),OFFSET('Hygiene Data'!$D$9,0,10*ROW('Hygiene Data'!D3)),NA())</f>
        <v>#N/A</v>
      </c>
      <c r="BC9" s="100" t="e">
        <f ca="true">+IF(AND(ISNUMBER(OFFSET('Hygiene Data'!$E$5,0,10*ROW('Hygiene Data'!E3))),'Data Summary'!DR9="Yes"),OFFSET('Hygiene Data'!$E$5,0,10*ROW('Hygiene Data'!E3)),NA())</f>
        <v>#N/A</v>
      </c>
      <c r="BD9" s="100" t="e">
        <f ca="true">+IF(AND(ISNUMBER(OFFSET('Hygiene Data'!$E$7,0,10*ROW('Hygiene Data'!E3))),'Data Summary'!DS9="Yes"),OFFSET('Hygiene Data'!$E$7,0,10*ROW('Hygiene Data'!E3)),NA())</f>
        <v>#N/A</v>
      </c>
      <c r="BE9" s="100" t="e">
        <f ca="true">+IF(AND(ISNUMBER(OFFSET('Hygiene Data'!$E$9,0,10*ROW('Hygiene Data'!E3))),'Data Summary'!DT9="Yes"),OFFSET('Hygiene Data'!$E$9,0,10*ROW('Hygiene Data'!E3)),NA())</f>
        <v>#N/A</v>
      </c>
      <c r="BF9" s="100" t="e">
        <f ca="true">+IF(AND(ISNUMBER(OFFSET('Hygiene Data'!$F$5,0,10*ROW('Hygiene Data'!F3))),'Data Summary'!DU9="Yes"),OFFSET('Hygiene Data'!$F$5,0,10*ROW('Hygiene Data'!F3)),NA())</f>
        <v>#N/A</v>
      </c>
      <c r="BG9" s="100" t="e">
        <f ca="true">+IF(AND(ISNUMBER(OFFSET('Hygiene Data'!$F$7,0,10*ROW('Hygiene Data'!F3))),'Data Summary'!DV9="Yes"),OFFSET('Hygiene Data'!$F$7,0,10*ROW('Hygiene Data'!F3)),NA())</f>
        <v>#N/A</v>
      </c>
      <c r="BH9" s="100" t="e">
        <f ca="true">+IF(AND(ISNUMBER(OFFSET('Hygiene Data'!$F$9,0,10*ROW('Hygiene Data'!F3))),'Data Summary'!DW9="Yes"),OFFSET('Hygiene Data'!$F$9,0,10*ROW('Hygiene Data'!F3)),NA())</f>
        <v>#N/A</v>
      </c>
      <c r="BI9" s="100" t="e">
        <f ca="true">+IF(AND(ISNUMBER(OFFSET('Hygiene Data'!$G$5,0,10*ROW('Hygiene Data'!G3))),'Data Summary'!DX9="Yes"),OFFSET('Hygiene Data'!$G$5,0,10*ROW('Hygiene Data'!G3)),NA())</f>
        <v>#N/A</v>
      </c>
      <c r="BJ9" s="100" t="e">
        <f ca="true">+IF(AND(ISNUMBER(OFFSET('Hygiene Data'!$G$7,0,10*ROW('Hygiene Data'!G3))),'Data Summary'!DY9="Yes"),OFFSET('Hygiene Data'!$G$7,0,10*ROW('Hygiene Data'!G3)),NA())</f>
        <v>#N/A</v>
      </c>
      <c r="BK9" s="100" t="e">
        <f ca="true">+IF(AND(ISNUMBER(OFFSET('Hygiene Data'!$G$9,0,10*ROW('Hygiene Data'!G3))),'Data Summary'!DZ9="Yes"),OFFSET('Hygiene Data'!$G$9,0,10*ROW('Hygiene Data'!G3)),NA())</f>
        <v>#N/A</v>
      </c>
      <c r="BL9" s="100" t="e">
        <f ca="true">+IF(AND(ISNUMBER(OFFSET('Hygiene Data'!$H$5,0,10*ROW('Hygiene Data'!H3))),'Data Summary'!EA9="Yes"),OFFSET('Hygiene Data'!$H$5,0,10*ROW('Hygiene Data'!H3)),NA())</f>
        <v>#N/A</v>
      </c>
      <c r="BM9" s="100" t="e">
        <f ca="true">+IF(AND(ISNUMBER(OFFSET('Hygiene Data'!$H$7,0,10*ROW('Hygiene Data'!H3))),'Data Summary'!EB9="Yes"),OFFSET('Hygiene Data'!$H$7,0,10*ROW('Hygiene Data'!H3)),NA())</f>
        <v>#N/A</v>
      </c>
      <c r="BN9" s="100" t="e">
        <f ca="true">+IF(AND(ISNUMBER(OFFSET('Hygiene Data'!$H$9,0,10*ROW('Hygiene Data'!H3))),'Data Summary'!EC9="Yes"),OFFSET('Hygiene Data'!$H$9,0,10*ROW('Hygiene Data'!H3)),NA())</f>
        <v>#N/A</v>
      </c>
      <c r="BO9" s="100" t="e">
        <f ca="true">+IF(AND(ISNUMBER(OFFSET('Hygiene Data'!$I$5,0,10*ROW('Hygiene Data'!I3))),'Data Summary'!ED9="Yes"),OFFSET('Hygiene Data'!$I$5,0,10*ROW('Hygiene Data'!I3)),NA())</f>
        <v>#N/A</v>
      </c>
      <c r="BP9" s="100" t="e">
        <f ca="true">+IF(AND(ISNUMBER(OFFSET('Hygiene Data'!$I$7,0,10*ROW('Hygiene Data'!I3))),'Data Summary'!EE9="Yes"),OFFSET('Hygiene Data'!$I$7,0,10*ROW('Hygiene Data'!I3)),NA())</f>
        <v>#N/A</v>
      </c>
      <c r="BQ9" s="100" t="e">
        <f ca="true">+IF(AND(ISNUMBER(OFFSET('Hygiene Data'!$I$9,0,10*ROW('Hygiene Data'!I3))),'Data Summary'!EF9="Yes"),OFFSET('Hygiene Data'!$I$9,0,10*ROW('Hygiene Data'!I3)),NA())</f>
        <v>#N/A</v>
      </c>
    </row>
    <row xmlns:x14ac="http://schemas.microsoft.com/office/spreadsheetml/2009/9/ac" r="10" x14ac:dyDescent="0.2">
      <c r="A10" s="363" t="str">
        <f ca="true">+RIGHT('Data Summary'!A10,LEN('Data Summary'!A10)-9)</f>
        <v>EMIS</v>
      </c>
      <c r="B10" s="38" t="str">
        <f ca="true">+IF(ISTEXT('Data Summary'!B10),'Data Summary'!B10,"")</f>
        <v>EMIS</v>
      </c>
      <c r="C10" s="362">
        <f ca="true">+VALUE('Data Summary'!C10)</f>
        <v>2013</v>
      </c>
      <c r="D10" s="98">
        <f ca="true">+IF(AND(ISNUMBER(OFFSET('Water Data'!$D$4,0,10*ROW('Water Data'!D4))),'Data Summary'!BS10="Yes"),100-OFFSET('Water Data'!$D$4,0,10*ROW('Water Data'!D4)),NA())</f>
        <v>67.8</v>
      </c>
      <c r="E10" s="98" t="e">
        <f ca="true">+IF(AND(ISNUMBER(OFFSET('Water Data'!$D$6,0,10*ROW('Water Data'!D4))),'Data Summary'!BT10="Yes"),OFFSET('Water Data'!$D$6,0,10*ROW('Water Data'!D4)),NA())</f>
        <v>#N/A</v>
      </c>
      <c r="F10" s="98" t="e">
        <f ca="true">+IF(AND(ISNUMBER(OFFSET('Water Data'!$D$9,0,10*ROW('Water Data'!D4))),'Data Summary'!BU10="Yes"),OFFSET('Water Data'!$D$9,0,10*ROW('Water Data'!D4)),NA())</f>
        <v>#N/A</v>
      </c>
      <c r="G10" s="98">
        <f ca="true">+IF(AND(ISNUMBER(OFFSET('Water Data'!$E$4,0,10*ROW('Water Data'!E4))),'Data Summary'!BV10="Yes"),100-OFFSET('Water Data'!$E$4,0,10*ROW('Water Data'!E4)),NA())</f>
        <v>80</v>
      </c>
      <c r="H10" s="98" t="e">
        <f ca="true">+IF(AND(ISNUMBER(OFFSET('Water Data'!$E$6,0,10*ROW('Water Data'!E4))),'Data Summary'!BW10="Yes"),OFFSET('Water Data'!$E$6,0,10*ROW('Water Data'!E4)),NA())</f>
        <v>#N/A</v>
      </c>
      <c r="I10" s="98" t="e">
        <f ca="true">+IF(AND(ISNUMBER(OFFSET('Water Data'!$E$9,0,10*ROW('Water Data'!E4))),'Data Summary'!BX10="Yes"),OFFSET('Water Data'!$E$9,0,10*ROW('Water Data'!E4)),NA())</f>
        <v>#N/A</v>
      </c>
      <c r="J10" s="98">
        <f ca="true">+IF(AND(ISNUMBER(OFFSET('Water Data'!$F$4,0,10*ROW('Water Data'!F4))),'Data Summary'!BY10="Yes"),100-OFFSET('Water Data'!$F$4,0,10*ROW('Water Data'!F4)),NA())</f>
        <v>66.5</v>
      </c>
      <c r="K10" s="98" t="e">
        <f ca="true">+IF(AND(ISNUMBER(OFFSET('Water Data'!$F$6,0,10*ROW('Water Data'!F4))),'Data Summary'!BZ10="Yes"),OFFSET('Water Data'!$F$6,0,10*ROW('Water Data'!F4)),NA())</f>
        <v>#N/A</v>
      </c>
      <c r="L10" s="98" t="e">
        <f ca="true">+IF(AND(ISNUMBER(OFFSET('Water Data'!$F$9,0,10*ROW('Water Data'!F4))),'Data Summary'!CA10="Yes"),OFFSET('Water Data'!$F$9,0,10*ROW('Water Data'!F4)),NA())</f>
        <v>#N/A</v>
      </c>
      <c r="M10" s="98" t="e">
        <f ca="true">+IF(AND(ISNUMBER(OFFSET('Water Data'!$G$4,0,10*ROW('Water Data'!G4))),'Data Summary'!CB10="Yes"),100-OFFSET('Water Data'!$G$4,0,10*ROW('Water Data'!G4)),NA())</f>
        <v>#N/A</v>
      </c>
      <c r="N10" s="98" t="e">
        <f ca="true">+IF(AND(ISNUMBER(OFFSET('Water Data'!$G$6,0,10*ROW('Water Data'!G4))),'Data Summary'!CC10="Yes"),OFFSET('Water Data'!$G$6,0,10*ROW('Water Data'!G4)),NA())</f>
        <v>#N/A</v>
      </c>
      <c r="O10" s="98" t="e">
        <f ca="true">+IF(AND(ISNUMBER(OFFSET('Water Data'!$G$9,0,10*ROW('Water Data'!G4))),'Data Summary'!CD10="Yes"),OFFSET('Water Data'!$G$9,0,10*ROW('Water Data'!G4)),NA())</f>
        <v>#N/A</v>
      </c>
      <c r="P10" s="98">
        <f ca="true">+IF(AND(ISNUMBER(OFFSET('Water Data'!$H$4,0,10*ROW('Water Data'!H4))),'Data Summary'!CE10="Yes"),100-OFFSET('Water Data'!$H$4,0,10*ROW('Water Data'!H4)),NA())</f>
        <v>64.2</v>
      </c>
      <c r="Q10" s="98" t="e">
        <f ca="true">+IF(AND(ISNUMBER(OFFSET('Water Data'!$H$6,0,10*ROW('Water Data'!H4))),'Data Summary'!CF10="Yes"),OFFSET('Water Data'!$H$6,0,10*ROW('Water Data'!H4)),NA())</f>
        <v>#N/A</v>
      </c>
      <c r="R10" s="98" t="e">
        <f ca="true">+IF(AND(ISNUMBER(OFFSET('Water Data'!$H$9,0,10*ROW('Water Data'!H4))),'Data Summary'!CG10="Yes"),OFFSET('Water Data'!$H$9,0,10*ROW('Water Data'!H4)),NA())</f>
        <v>#N/A</v>
      </c>
      <c r="S10" s="98">
        <f ca="true">+IF(AND(ISNUMBER(OFFSET('Water Data'!$I$4,0,10*ROW('Water Data'!I4))),'Data Summary'!CH10="Yes"),100-OFFSET('Water Data'!$I$4,0,10*ROW('Water Data'!I4)),NA())</f>
        <v>84.4</v>
      </c>
      <c r="T10" s="98" t="e">
        <f ca="true">+IF(AND(ISNUMBER(OFFSET('Water Data'!$I$6,0,10*ROW('Water Data'!I4))),'Data Summary'!CI10="Yes"),OFFSET('Water Data'!$I$6,0,10*ROW('Water Data'!I4)),NA())</f>
        <v>#N/A</v>
      </c>
      <c r="U10" s="98" t="e">
        <f ca="true">+IF(AND(ISNUMBER(OFFSET('Water Data'!$I$9,0,10*ROW('Water Data'!I4))),'Data Summary'!CJ10="Yes"),OFFSET('Water Data'!$I$9,0,10*ROW('Water Data'!I4)),NA())</f>
        <v>#N/A</v>
      </c>
      <c r="V10" s="99">
        <f ca="true">+IF(AND(ISNUMBER(OFFSET('Sanitation Data'!$D$4,0,10*ROW('Sanitation Data'!D4))),'Data Summary'!CK10="Yes"),100-OFFSET('Sanitation Data'!$D$4,0,10*ROW('Sanitation Data'!D4)),NA())</f>
        <v>62.7</v>
      </c>
      <c r="W10" s="99" t="e">
        <f ca="true">+IF(AND(ISNUMBER(OFFSET('Sanitation Data'!$D$6,0,10*ROW('Sanitation Data'!D4))),'Data Summary'!CL10="Yes"),OFFSET('Sanitation Data'!$D$6,0,10*ROW('Sanitation Data'!D4)),NA())</f>
        <v>#N/A</v>
      </c>
      <c r="X10" s="99" t="e">
        <f ca="true">+IF(AND(ISNUMBER(OFFSET('Sanitation Data'!$D$10,0,10*ROW('Sanitation Data'!D4))),'Data Summary'!CM10="Yes"),OFFSET('Sanitation Data'!$D$10,0,10*ROW('Sanitation Data'!D4)),NA())</f>
        <v>#N/A</v>
      </c>
      <c r="Y10" s="99" t="e">
        <f ca="true">+IF(AND(ISNUMBER(OFFSET('Sanitation Data'!$D$11,0,10*ROW('Sanitation Data'!D4))),'Data Summary'!CN10="Yes"),OFFSET('Sanitation Data'!$D$11,0,10*ROW('Sanitation Data'!D4)),NA())</f>
        <v>#N/A</v>
      </c>
      <c r="Z10" s="99" t="e">
        <f ca="true">+IF(AND(ISNUMBER(OFFSET('Sanitation Data'!$D$12,0,10*ROW('Sanitation Data'!D4))),'Data Summary'!CO10="Yes"),OFFSET('Sanitation Data'!$D$12,0,10*ROW('Sanitation Data'!D4)),NA())</f>
        <v>#N/A</v>
      </c>
      <c r="AA10" s="99">
        <f ca="true">+IF(AND(ISNUMBER(OFFSET('Sanitation Data'!$E$4,0,10*ROW('Sanitation Data'!E4))),'Data Summary'!CP10="Yes"),100-OFFSET('Sanitation Data'!$E$4,0,10*ROW('Sanitation Data'!E4)),NA())</f>
        <v>76.7</v>
      </c>
      <c r="AB10" s="99" t="e">
        <f ca="true">+IF(AND(ISNUMBER(OFFSET('Sanitation Data'!$E$6,0,10*ROW('Sanitation Data'!E4))),'Data Summary'!CQ10="Yes"),OFFSET('Sanitation Data'!$E$6,0,10*ROW('Sanitation Data'!E4)),NA())</f>
        <v>#N/A</v>
      </c>
      <c r="AC10" s="99" t="e">
        <f ca="true">+IF(AND(ISNUMBER(OFFSET('Sanitation Data'!$E$10,0,10*ROW('Sanitation Data'!E4))),'Data Summary'!CR10="Yes"),OFFSET('Sanitation Data'!$E$10,0,10*ROW('Sanitation Data'!E4)),NA())</f>
        <v>#N/A</v>
      </c>
      <c r="AD10" s="99" t="e">
        <f ca="true">+IF(AND(ISNUMBER(OFFSET('Sanitation Data'!$E$11,0,10*ROW('Sanitation Data'!E4))),'Data Summary'!CS10="Yes"),OFFSET('Sanitation Data'!$E$11,0,10*ROW('Sanitation Data'!E4)),NA())</f>
        <v>#N/A</v>
      </c>
      <c r="AE10" s="99" t="e">
        <f ca="true">+IF(AND(ISNUMBER(OFFSET('Sanitation Data'!$E$12,0,10*ROW('Sanitation Data'!E4))),'Data Summary'!CT10="Yes"),OFFSET('Sanitation Data'!$E$12,0,10*ROW('Sanitation Data'!E4)),NA())</f>
        <v>#N/A</v>
      </c>
      <c r="AF10" s="99">
        <f ca="true">+IF(AND(ISNUMBER(OFFSET('Sanitation Data'!$F$4,0,10*ROW('Sanitation Data'!F4))),'Data Summary'!CU10="Yes"),100-OFFSET('Sanitation Data'!$F$4,0,10*ROW('Sanitation Data'!F4)),NA())</f>
        <v>61</v>
      </c>
      <c r="AG10" s="99" t="e">
        <f ca="true">+IF(AND(ISNUMBER(OFFSET('Sanitation Data'!$F$6,0,10*ROW('Sanitation Data'!F4))),'Data Summary'!CV10="Yes"),OFFSET('Sanitation Data'!$F$6,0,10*ROW('Sanitation Data'!F4)),NA())</f>
        <v>#N/A</v>
      </c>
      <c r="AH10" s="99" t="e">
        <f ca="true">+IF(AND(ISNUMBER(OFFSET('Sanitation Data'!$F$10,0,10*ROW('Sanitation Data'!F4))),'Data Summary'!CW10="Yes"),OFFSET('Sanitation Data'!$F$10,0,10*ROW('Sanitation Data'!F4)),NA())</f>
        <v>#N/A</v>
      </c>
      <c r="AI10" s="99" t="e">
        <f ca="true">+IF(AND(ISNUMBER(OFFSET('Sanitation Data'!$F$11,0,10*ROW('Sanitation Data'!F4))),'Data Summary'!CX10="Yes"),OFFSET('Sanitation Data'!$F$11,0,10*ROW('Sanitation Data'!F4)),NA())</f>
        <v>#N/A</v>
      </c>
      <c r="AJ10" s="99" t="e">
        <f ca="true">+IF(AND(ISNUMBER(OFFSET('Sanitation Data'!$F$12,0,10*ROW('Sanitation Data'!F4))),'Data Summary'!CY10="Yes"),OFFSET('Sanitation Data'!$F$12,0,10*ROW('Sanitation Data'!F4)),NA())</f>
        <v>#N/A</v>
      </c>
      <c r="AK10" s="99" t="e">
        <f ca="true">+IF(AND(ISNUMBER(OFFSET('Sanitation Data'!$G$4,0,10*ROW('Sanitation Data'!G4))),'Data Summary'!CZ10="Yes"),100-OFFSET('Sanitation Data'!$G$4,0,10*ROW('Sanitation Data'!G4)),NA())</f>
        <v>#N/A</v>
      </c>
      <c r="AL10" s="99" t="e">
        <f ca="true">+IF(AND(ISNUMBER(OFFSET('Sanitation Data'!$G$6,0,10*ROW('Sanitation Data'!G4))),'Data Summary'!DA10="Yes"),OFFSET('Sanitation Data'!$G$6,0,10*ROW('Sanitation Data'!G4)),NA())</f>
        <v>#N/A</v>
      </c>
      <c r="AM10" s="99" t="e">
        <f ca="true">+IF(AND(ISNUMBER(OFFSET('Sanitation Data'!$G$10,0,10*ROW('Sanitation Data'!G4))),'Data Summary'!DB10="Yes"),OFFSET('Sanitation Data'!$G$10,0,10*ROW('Sanitation Data'!G4)),NA())</f>
        <v>#N/A</v>
      </c>
      <c r="AN10" s="99" t="e">
        <f ca="true">+IF(AND(ISNUMBER(OFFSET('Sanitation Data'!$G$11,0,10*ROW('Sanitation Data'!G4))),'Data Summary'!DC10="Yes"),OFFSET('Sanitation Data'!$G$11,0,10*ROW('Sanitation Data'!G4)),NA())</f>
        <v>#N/A</v>
      </c>
      <c r="AO10" s="99" t="e">
        <f ca="true">+IF(AND(ISNUMBER(OFFSET('Sanitation Data'!$G$12,0,10*ROW('Sanitation Data'!G4))),'Data Summary'!DD10="Yes"),OFFSET('Sanitation Data'!$G$12,0,10*ROW('Sanitation Data'!G4)),NA())</f>
        <v>#N/A</v>
      </c>
      <c r="AP10" s="99">
        <f ca="true">+IF(AND(ISNUMBER(OFFSET('Sanitation Data'!$H$4,0,10*ROW('Sanitation Data'!H4))),'Data Summary'!DE10="Yes"),100-OFFSET('Sanitation Data'!$H$4,0,10*ROW('Sanitation Data'!H4)),NA())</f>
        <v>58.3</v>
      </c>
      <c r="AQ10" s="99" t="e">
        <f ca="true">+IF(AND(ISNUMBER(OFFSET('Sanitation Data'!$H$6,0,10*ROW('Sanitation Data'!H4))),'Data Summary'!DF10="Yes"),OFFSET('Sanitation Data'!$H$6,0,10*ROW('Sanitation Data'!H4)),NA())</f>
        <v>#N/A</v>
      </c>
      <c r="AR10" s="99" t="e">
        <f ca="true">+IF(AND(ISNUMBER(OFFSET('Sanitation Data'!$H$10,0,10*ROW('Sanitation Data'!H4))),'Data Summary'!DG10="Yes"),OFFSET('Sanitation Data'!$H$10,0,10*ROW('Sanitation Data'!H4)),NA())</f>
        <v>#N/A</v>
      </c>
      <c r="AS10" s="99" t="e">
        <f ca="true">+IF(AND(ISNUMBER(OFFSET('Sanitation Data'!$H$11,0,10*ROW('Sanitation Data'!H4))),'Data Summary'!DH10="Yes"),OFFSET('Sanitation Data'!$H$11,0,10*ROW('Sanitation Data'!H4)),NA())</f>
        <v>#N/A</v>
      </c>
      <c r="AT10" s="99" t="e">
        <f ca="true">+IF(AND(ISNUMBER(OFFSET('Sanitation Data'!$H$12,0,10*ROW('Sanitation Data'!H4))),'Data Summary'!DI10="Yes"),OFFSET('Sanitation Data'!$H$12,0,10*ROW('Sanitation Data'!H4)),NA())</f>
        <v>#N/A</v>
      </c>
      <c r="AU10" s="99">
        <f ca="true">+IF(AND(ISNUMBER(OFFSET('Sanitation Data'!$I$4,0,10*ROW('Sanitation Data'!I4))),'Data Summary'!DJ10="Yes"),100-OFFSET('Sanitation Data'!$I$4,0,10*ROW('Sanitation Data'!I4)),NA())</f>
        <v>82.8</v>
      </c>
      <c r="AV10" s="99" t="e">
        <f ca="true">+IF(AND(ISNUMBER(OFFSET('Sanitation Data'!$I$6,0,10*ROW('Sanitation Data'!I4))),'Data Summary'!DK10="Yes"),OFFSET('Sanitation Data'!$I$6,0,10*ROW('Sanitation Data'!I4)),NA())</f>
        <v>#N/A</v>
      </c>
      <c r="AW10" s="99" t="e">
        <f ca="true">+IF(AND(ISNUMBER(OFFSET('Sanitation Data'!$I$10,0,10*ROW('Sanitation Data'!I4))),'Data Summary'!DL10="Yes"),OFFSET('Sanitation Data'!$I$10,0,10*ROW('Sanitation Data'!I4)),NA())</f>
        <v>#N/A</v>
      </c>
      <c r="AX10" s="99" t="e">
        <f ca="true">+IF(AND(ISNUMBER(OFFSET('Sanitation Data'!$I$11,0,10*ROW('Sanitation Data'!I4))),'Data Summary'!DM10="Yes"),OFFSET('Sanitation Data'!$I$11,0,10*ROW('Sanitation Data'!I4)),NA())</f>
        <v>#N/A</v>
      </c>
      <c r="AY10" s="99" t="e">
        <f ca="true">+IF(AND(ISNUMBER(OFFSET('Sanitation Data'!$I$12,0,10*ROW('Sanitation Data'!I4))),'Data Summary'!DN10="Yes"),OFFSET('Sanitation Data'!$I$12,0,10*ROW('Sanitation Data'!I4)),NA())</f>
        <v>#N/A</v>
      </c>
      <c r="AZ10" s="100" t="e">
        <f ca="true">+IF(AND(ISNUMBER(OFFSET('Hygiene Data'!$D$5,0,10*ROW('Hygiene Data'!D4))),'Data Summary'!DO10="Yes"),OFFSET('Hygiene Data'!$D$5,0,10*ROW('Hygiene Data'!D4)),NA())</f>
        <v>#N/A</v>
      </c>
      <c r="BA10" s="100" t="e">
        <f ca="true">+IF(AND(ISNUMBER(OFFSET('Hygiene Data'!$D$7,0,10*ROW('Hygiene Data'!D4))),'Data Summary'!DP10="Yes"),OFFSET('Hygiene Data'!$D$7,0,10*ROW('Hygiene Data'!D4)),NA())</f>
        <v>#N/A</v>
      </c>
      <c r="BB10" s="100" t="e">
        <f ca="true">+IF(AND(ISNUMBER(OFFSET('Hygiene Data'!$D$9,0,10*ROW('Hygiene Data'!D4))),'Data Summary'!DQ10="Yes"),OFFSET('Hygiene Data'!$D$9,0,10*ROW('Hygiene Data'!D4)),NA())</f>
        <v>#N/A</v>
      </c>
      <c r="BC10" s="100" t="e">
        <f ca="true">+IF(AND(ISNUMBER(OFFSET('Hygiene Data'!$E$5,0,10*ROW('Hygiene Data'!E4))),'Data Summary'!DR10="Yes"),OFFSET('Hygiene Data'!$E$5,0,10*ROW('Hygiene Data'!E4)),NA())</f>
        <v>#N/A</v>
      </c>
      <c r="BD10" s="100" t="e">
        <f ca="true">+IF(AND(ISNUMBER(OFFSET('Hygiene Data'!$E$7,0,10*ROW('Hygiene Data'!E4))),'Data Summary'!DS10="Yes"),OFFSET('Hygiene Data'!$E$7,0,10*ROW('Hygiene Data'!E4)),NA())</f>
        <v>#N/A</v>
      </c>
      <c r="BE10" s="100" t="e">
        <f ca="true">+IF(AND(ISNUMBER(OFFSET('Hygiene Data'!$E$9,0,10*ROW('Hygiene Data'!E4))),'Data Summary'!DT10="Yes"),OFFSET('Hygiene Data'!$E$9,0,10*ROW('Hygiene Data'!E4)),NA())</f>
        <v>#N/A</v>
      </c>
      <c r="BF10" s="100" t="e">
        <f ca="true">+IF(AND(ISNUMBER(OFFSET('Hygiene Data'!$F$5,0,10*ROW('Hygiene Data'!F4))),'Data Summary'!DU10="Yes"),OFFSET('Hygiene Data'!$F$5,0,10*ROW('Hygiene Data'!F4)),NA())</f>
        <v>#N/A</v>
      </c>
      <c r="BG10" s="100" t="e">
        <f ca="true">+IF(AND(ISNUMBER(OFFSET('Hygiene Data'!$F$7,0,10*ROW('Hygiene Data'!F4))),'Data Summary'!DV10="Yes"),OFFSET('Hygiene Data'!$F$7,0,10*ROW('Hygiene Data'!F4)),NA())</f>
        <v>#N/A</v>
      </c>
      <c r="BH10" s="100" t="e">
        <f ca="true">+IF(AND(ISNUMBER(OFFSET('Hygiene Data'!$F$9,0,10*ROW('Hygiene Data'!F4))),'Data Summary'!DW10="Yes"),OFFSET('Hygiene Data'!$F$9,0,10*ROW('Hygiene Data'!F4)),NA())</f>
        <v>#N/A</v>
      </c>
      <c r="BI10" s="100" t="e">
        <f ca="true">+IF(AND(ISNUMBER(OFFSET('Hygiene Data'!$G$5,0,10*ROW('Hygiene Data'!G4))),'Data Summary'!DX10="Yes"),OFFSET('Hygiene Data'!$G$5,0,10*ROW('Hygiene Data'!G4)),NA())</f>
        <v>#N/A</v>
      </c>
      <c r="BJ10" s="100" t="e">
        <f ca="true">+IF(AND(ISNUMBER(OFFSET('Hygiene Data'!$G$7,0,10*ROW('Hygiene Data'!G4))),'Data Summary'!DY10="Yes"),OFFSET('Hygiene Data'!$G$7,0,10*ROW('Hygiene Data'!G4)),NA())</f>
        <v>#N/A</v>
      </c>
      <c r="BK10" s="100" t="e">
        <f ca="true">+IF(AND(ISNUMBER(OFFSET('Hygiene Data'!$G$9,0,10*ROW('Hygiene Data'!G4))),'Data Summary'!DZ10="Yes"),OFFSET('Hygiene Data'!$G$9,0,10*ROW('Hygiene Data'!G4)),NA())</f>
        <v>#N/A</v>
      </c>
      <c r="BL10" s="100" t="e">
        <f ca="true">+IF(AND(ISNUMBER(OFFSET('Hygiene Data'!$H$5,0,10*ROW('Hygiene Data'!H4))),'Data Summary'!EA10="Yes"),OFFSET('Hygiene Data'!$H$5,0,10*ROW('Hygiene Data'!H4)),NA())</f>
        <v>#N/A</v>
      </c>
      <c r="BM10" s="100" t="e">
        <f ca="true">+IF(AND(ISNUMBER(OFFSET('Hygiene Data'!$H$7,0,10*ROW('Hygiene Data'!H4))),'Data Summary'!EB10="Yes"),OFFSET('Hygiene Data'!$H$7,0,10*ROW('Hygiene Data'!H4)),NA())</f>
        <v>#N/A</v>
      </c>
      <c r="BN10" s="100" t="e">
        <f ca="true">+IF(AND(ISNUMBER(OFFSET('Hygiene Data'!$H$9,0,10*ROW('Hygiene Data'!H4))),'Data Summary'!EC10="Yes"),OFFSET('Hygiene Data'!$H$9,0,10*ROW('Hygiene Data'!H4)),NA())</f>
        <v>#N/A</v>
      </c>
      <c r="BO10" s="100" t="e">
        <f ca="true">+IF(AND(ISNUMBER(OFFSET('Hygiene Data'!$I$5,0,10*ROW('Hygiene Data'!I4))),'Data Summary'!ED10="Yes"),OFFSET('Hygiene Data'!$I$5,0,10*ROW('Hygiene Data'!I4)),NA())</f>
        <v>#N/A</v>
      </c>
      <c r="BP10" s="100" t="e">
        <f ca="true">+IF(AND(ISNUMBER(OFFSET('Hygiene Data'!$I$7,0,10*ROW('Hygiene Data'!I4))),'Data Summary'!EE10="Yes"),OFFSET('Hygiene Data'!$I$7,0,10*ROW('Hygiene Data'!I4)),NA())</f>
        <v>#N/A</v>
      </c>
      <c r="BQ10" s="100" t="e">
        <f ca="true">+IF(AND(ISNUMBER(OFFSET('Hygiene Data'!$I$9,0,10*ROW('Hygiene Data'!I4))),'Data Summary'!EF10="Yes"),OFFSET('Hygiene Data'!$I$9,0,10*ROW('Hygiene Data'!I4)),NA())</f>
        <v>#N/A</v>
      </c>
    </row>
    <row xmlns:x14ac="http://schemas.microsoft.com/office/spreadsheetml/2009/9/ac" r="11" x14ac:dyDescent="0.2">
      <c r="A11" s="363" t="str">
        <f ca="true">+RIGHT('Data Summary'!A11,LEN('Data Summary'!A11)-9)</f>
        <v>ASER</v>
      </c>
      <c r="B11" s="38" t="str">
        <f ca="true">+IF(ISTEXT('Data Summary'!B11),'Data Summary'!B11,"")</f>
        <v>Survey</v>
      </c>
      <c r="C11" s="362">
        <f ca="true">+VALUE('Data Summary'!C11)</f>
        <v>2013</v>
      </c>
      <c r="D11" s="98" t="e">
        <f ca="true">+IF(AND(ISNUMBER(OFFSET('Water Data'!$D$4,0,10*ROW('Water Data'!D5))),'Data Summary'!BS11="Yes"),100-OFFSET('Water Data'!$D$4,0,10*ROW('Water Data'!D5)),NA())</f>
        <v>#N/A</v>
      </c>
      <c r="E11" s="98" t="e">
        <f ca="true">+IF(AND(ISNUMBER(OFFSET('Water Data'!$D$6,0,10*ROW('Water Data'!D5))),'Data Summary'!BT11="Yes"),OFFSET('Water Data'!$D$6,0,10*ROW('Water Data'!D5)),NA())</f>
        <v>#N/A</v>
      </c>
      <c r="F11" s="98" t="e">
        <f ca="true">+IF(AND(ISNUMBER(OFFSET('Water Data'!$D$9,0,10*ROW('Water Data'!D5))),'Data Summary'!BU11="Yes"),OFFSET('Water Data'!$D$9,0,10*ROW('Water Data'!D5)),NA())</f>
        <v>#N/A</v>
      </c>
      <c r="G11" s="98" t="e">
        <f ca="true">+IF(AND(ISNUMBER(OFFSET('Water Data'!$E$4,0,10*ROW('Water Data'!E5))),'Data Summary'!BV11="Yes"),100-OFFSET('Water Data'!$E$4,0,10*ROW('Water Data'!E5)),NA())</f>
        <v>#N/A</v>
      </c>
      <c r="H11" s="98" t="e">
        <f ca="true">+IF(AND(ISNUMBER(OFFSET('Water Data'!$E$6,0,10*ROW('Water Data'!E5))),'Data Summary'!BW11="Yes"),OFFSET('Water Data'!$E$6,0,10*ROW('Water Data'!E5)),NA())</f>
        <v>#N/A</v>
      </c>
      <c r="I11" s="98" t="e">
        <f ca="true">+IF(AND(ISNUMBER(OFFSET('Water Data'!$E$9,0,10*ROW('Water Data'!E5))),'Data Summary'!BX11="Yes"),OFFSET('Water Data'!$E$9,0,10*ROW('Water Data'!E5)),NA())</f>
        <v>#N/A</v>
      </c>
      <c r="J11" s="98" t="e">
        <f ca="true">+IF(AND(ISNUMBER(OFFSET('Water Data'!$F$4,0,10*ROW('Water Data'!F5))),'Data Summary'!BY11="Yes"),100-OFFSET('Water Data'!$F$4,0,10*ROW('Water Data'!F5)),NA())</f>
        <v>#N/A</v>
      </c>
      <c r="K11" s="98" t="e">
        <f ca="true">+IF(AND(ISNUMBER(OFFSET('Water Data'!$F$6,0,10*ROW('Water Data'!F5))),'Data Summary'!BZ11="Yes"),OFFSET('Water Data'!$F$6,0,10*ROW('Water Data'!F5)),NA())</f>
        <v>#N/A</v>
      </c>
      <c r="L11" s="98" t="e">
        <f ca="true">+IF(AND(ISNUMBER(OFFSET('Water Data'!$F$9,0,10*ROW('Water Data'!F5))),'Data Summary'!CA11="Yes"),OFFSET('Water Data'!$F$9,0,10*ROW('Water Data'!F5)),NA())</f>
        <v>#N/A</v>
      </c>
      <c r="M11" s="98" t="e">
        <f ca="true">+IF(AND(ISNUMBER(OFFSET('Water Data'!$G$4,0,10*ROW('Water Data'!G5))),'Data Summary'!CB11="Yes"),100-OFFSET('Water Data'!$G$4,0,10*ROW('Water Data'!G5)),NA())</f>
        <v>#N/A</v>
      </c>
      <c r="N11" s="98" t="e">
        <f ca="true">+IF(AND(ISNUMBER(OFFSET('Water Data'!$G$6,0,10*ROW('Water Data'!G5))),'Data Summary'!CC11="Yes"),OFFSET('Water Data'!$G$6,0,10*ROW('Water Data'!G5)),NA())</f>
        <v>#N/A</v>
      </c>
      <c r="O11" s="98" t="e">
        <f ca="true">+IF(AND(ISNUMBER(OFFSET('Water Data'!$G$9,0,10*ROW('Water Data'!G5))),'Data Summary'!CD11="Yes"),OFFSET('Water Data'!$G$9,0,10*ROW('Water Data'!G5)),NA())</f>
        <v>#N/A</v>
      </c>
      <c r="P11" s="98" t="e">
        <f ca="true">+IF(AND(ISNUMBER(OFFSET('Water Data'!$H$4,0,10*ROW('Water Data'!H5))),'Data Summary'!CE11="Yes"),100-OFFSET('Water Data'!$H$4,0,10*ROW('Water Data'!H5)),NA())</f>
        <v>#N/A</v>
      </c>
      <c r="Q11" s="98" t="e">
        <f ca="true">+IF(AND(ISNUMBER(OFFSET('Water Data'!$H$6,0,10*ROW('Water Data'!H5))),'Data Summary'!CF11="Yes"),OFFSET('Water Data'!$H$6,0,10*ROW('Water Data'!H5)),NA())</f>
        <v>#N/A</v>
      </c>
      <c r="R11" s="98" t="e">
        <f ca="true">+IF(AND(ISNUMBER(OFFSET('Water Data'!$H$9,0,10*ROW('Water Data'!H5))),'Data Summary'!CG11="Yes"),OFFSET('Water Data'!$H$9,0,10*ROW('Water Data'!H5)),NA())</f>
        <v>#N/A</v>
      </c>
      <c r="S11" s="98" t="e">
        <f ca="true">+IF(AND(ISNUMBER(OFFSET('Water Data'!$I$4,0,10*ROW('Water Data'!I5))),'Data Summary'!CH11="Yes"),100-OFFSET('Water Data'!$I$4,0,10*ROW('Water Data'!I5)),NA())</f>
        <v>#N/A</v>
      </c>
      <c r="T11" s="98" t="e">
        <f ca="true">+IF(AND(ISNUMBER(OFFSET('Water Data'!$I$6,0,10*ROW('Water Data'!I5))),'Data Summary'!CI11="Yes"),OFFSET('Water Data'!$I$6,0,10*ROW('Water Data'!I5)),NA())</f>
        <v>#N/A</v>
      </c>
      <c r="U11" s="98" t="e">
        <f ca="true">+IF(AND(ISNUMBER(OFFSET('Water Data'!$I$9,0,10*ROW('Water Data'!I5))),'Data Summary'!CJ11="Yes"),OFFSET('Water Data'!$I$9,0,10*ROW('Water Data'!I5)),NA())</f>
        <v>#N/A</v>
      </c>
      <c r="V11" s="99" t="e">
        <f ca="true">+IF(AND(ISNUMBER(OFFSET('Sanitation Data'!$D$4,0,10*ROW('Sanitation Data'!D5))),'Data Summary'!CK11="Yes"),100-OFFSET('Sanitation Data'!$D$4,0,10*ROW('Sanitation Data'!D5)),NA())</f>
        <v>#N/A</v>
      </c>
      <c r="W11" s="99" t="e">
        <f ca="true">+IF(AND(ISNUMBER(OFFSET('Sanitation Data'!$D$6,0,10*ROW('Sanitation Data'!D5))),'Data Summary'!CL11="Yes"),OFFSET('Sanitation Data'!$D$6,0,10*ROW('Sanitation Data'!D5)),NA())</f>
        <v>#N/A</v>
      </c>
      <c r="X11" s="99" t="e">
        <f ca="true">+IF(AND(ISNUMBER(OFFSET('Sanitation Data'!$D$10,0,10*ROW('Sanitation Data'!D5))),'Data Summary'!CM11="Yes"),OFFSET('Sanitation Data'!$D$10,0,10*ROW('Sanitation Data'!D5)),NA())</f>
        <v>#N/A</v>
      </c>
      <c r="Y11" s="99" t="e">
        <f ca="true">+IF(AND(ISNUMBER(OFFSET('Sanitation Data'!$D$11,0,10*ROW('Sanitation Data'!D5))),'Data Summary'!CN11="Yes"),OFFSET('Sanitation Data'!$D$11,0,10*ROW('Sanitation Data'!D5)),NA())</f>
        <v>#N/A</v>
      </c>
      <c r="Z11" s="99" t="e">
        <f ca="true">+IF(AND(ISNUMBER(OFFSET('Sanitation Data'!$D$12,0,10*ROW('Sanitation Data'!D5))),'Data Summary'!CO11="Yes"),OFFSET('Sanitation Data'!$D$12,0,10*ROW('Sanitation Data'!D5)),NA())</f>
        <v>#N/A</v>
      </c>
      <c r="AA11" s="99">
        <f ca="true">+IF(AND(ISNUMBER(OFFSET('Sanitation Data'!$E$4,0,10*ROW('Sanitation Data'!E5))),'Data Summary'!CP11="Yes"),100-OFFSET('Sanitation Data'!$E$4,0,10*ROW('Sanitation Data'!E5)),NA())</f>
        <v>82.4</v>
      </c>
      <c r="AB11" s="99" t="e">
        <f ca="true">+IF(AND(ISNUMBER(OFFSET('Sanitation Data'!$E$6,0,10*ROW('Sanitation Data'!E5))),'Data Summary'!CQ11="Yes"),OFFSET('Sanitation Data'!$E$6,0,10*ROW('Sanitation Data'!E5)),NA())</f>
        <v>#N/A</v>
      </c>
      <c r="AC11" s="99" t="e">
        <f ca="true">+IF(AND(ISNUMBER(OFFSET('Sanitation Data'!$E$10,0,10*ROW('Sanitation Data'!E5))),'Data Summary'!CR11="Yes"),OFFSET('Sanitation Data'!$E$10,0,10*ROW('Sanitation Data'!E5)),NA())</f>
        <v>#N/A</v>
      </c>
      <c r="AD11" s="99" t="e">
        <f ca="true">+IF(AND(ISNUMBER(OFFSET('Sanitation Data'!$E$11,0,10*ROW('Sanitation Data'!E5))),'Data Summary'!CS11="Yes"),OFFSET('Sanitation Data'!$E$11,0,10*ROW('Sanitation Data'!E5)),NA())</f>
        <v>#N/A</v>
      </c>
      <c r="AE11" s="99" t="e">
        <f ca="true">+IF(AND(ISNUMBER(OFFSET('Sanitation Data'!$E$12,0,10*ROW('Sanitation Data'!E5))),'Data Summary'!CT11="Yes"),OFFSET('Sanitation Data'!$E$12,0,10*ROW('Sanitation Data'!E5)),NA())</f>
        <v>#N/A</v>
      </c>
      <c r="AF11" s="99">
        <f ca="true">+IF(AND(ISNUMBER(OFFSET('Sanitation Data'!$F$4,0,10*ROW('Sanitation Data'!F5))),'Data Summary'!CU11="Yes"),100-OFFSET('Sanitation Data'!$F$4,0,10*ROW('Sanitation Data'!F5)),NA())</f>
        <v>67.099999999999994</v>
      </c>
      <c r="AG11" s="99" t="e">
        <f ca="true">+IF(AND(ISNUMBER(OFFSET('Sanitation Data'!$F$6,0,10*ROW('Sanitation Data'!F5))),'Data Summary'!CV11="Yes"),OFFSET('Sanitation Data'!$F$6,0,10*ROW('Sanitation Data'!F5)),NA())</f>
        <v>#N/A</v>
      </c>
      <c r="AH11" s="99" t="e">
        <f ca="true">+IF(AND(ISNUMBER(OFFSET('Sanitation Data'!$F$10,0,10*ROW('Sanitation Data'!F5))),'Data Summary'!CW11="Yes"),OFFSET('Sanitation Data'!$F$10,0,10*ROW('Sanitation Data'!F5)),NA())</f>
        <v>#N/A</v>
      </c>
      <c r="AI11" s="99" t="e">
        <f ca="true">+IF(AND(ISNUMBER(OFFSET('Sanitation Data'!$F$11,0,10*ROW('Sanitation Data'!F5))),'Data Summary'!CX11="Yes"),OFFSET('Sanitation Data'!$F$11,0,10*ROW('Sanitation Data'!F5)),NA())</f>
        <v>#N/A</v>
      </c>
      <c r="AJ11" s="99" t="e">
        <f ca="true">+IF(AND(ISNUMBER(OFFSET('Sanitation Data'!$F$12,0,10*ROW('Sanitation Data'!F5))),'Data Summary'!CY11="Yes"),OFFSET('Sanitation Data'!$F$12,0,10*ROW('Sanitation Data'!F5)),NA())</f>
        <v>#N/A</v>
      </c>
      <c r="AK11" s="99" t="e">
        <f ca="true">+IF(AND(ISNUMBER(OFFSET('Sanitation Data'!$G$4,0,10*ROW('Sanitation Data'!G5))),'Data Summary'!CZ11="Yes"),100-OFFSET('Sanitation Data'!$G$4,0,10*ROW('Sanitation Data'!G5)),NA())</f>
        <v>#N/A</v>
      </c>
      <c r="AL11" s="99" t="e">
        <f ca="true">+IF(AND(ISNUMBER(OFFSET('Sanitation Data'!$G$6,0,10*ROW('Sanitation Data'!G5))),'Data Summary'!DA11="Yes"),OFFSET('Sanitation Data'!$G$6,0,10*ROW('Sanitation Data'!G5)),NA())</f>
        <v>#N/A</v>
      </c>
      <c r="AM11" s="99" t="e">
        <f ca="true">+IF(AND(ISNUMBER(OFFSET('Sanitation Data'!$G$10,0,10*ROW('Sanitation Data'!G5))),'Data Summary'!DB11="Yes"),OFFSET('Sanitation Data'!$G$10,0,10*ROW('Sanitation Data'!G5)),NA())</f>
        <v>#N/A</v>
      </c>
      <c r="AN11" s="99" t="e">
        <f ca="true">+IF(AND(ISNUMBER(OFFSET('Sanitation Data'!$G$11,0,10*ROW('Sanitation Data'!G5))),'Data Summary'!DC11="Yes"),OFFSET('Sanitation Data'!$G$11,0,10*ROW('Sanitation Data'!G5)),NA())</f>
        <v>#N/A</v>
      </c>
      <c r="AO11" s="99" t="e">
        <f ca="true">+IF(AND(ISNUMBER(OFFSET('Sanitation Data'!$G$12,0,10*ROW('Sanitation Data'!G5))),'Data Summary'!DD11="Yes"),OFFSET('Sanitation Data'!$G$12,0,10*ROW('Sanitation Data'!G5)),NA())</f>
        <v>#N/A</v>
      </c>
      <c r="AP11" s="99">
        <f ca="true">+IF(AND(ISNUMBER(OFFSET('Sanitation Data'!$H$4,0,10*ROW('Sanitation Data'!H5))),'Data Summary'!DE11="Yes"),100-OFFSET('Sanitation Data'!$H$4,0,10*ROW('Sanitation Data'!H5)),NA())</f>
        <v>64.5</v>
      </c>
      <c r="AQ11" s="99" t="e">
        <f ca="true">+IF(AND(ISNUMBER(OFFSET('Sanitation Data'!$H$6,0,10*ROW('Sanitation Data'!H5))),'Data Summary'!DF11="Yes"),OFFSET('Sanitation Data'!$H$6,0,10*ROW('Sanitation Data'!H5)),NA())</f>
        <v>#N/A</v>
      </c>
      <c r="AR11" s="99" t="e">
        <f ca="true">+IF(AND(ISNUMBER(OFFSET('Sanitation Data'!$H$10,0,10*ROW('Sanitation Data'!H5))),'Data Summary'!DG11="Yes"),OFFSET('Sanitation Data'!$H$10,0,10*ROW('Sanitation Data'!H5)),NA())</f>
        <v>#N/A</v>
      </c>
      <c r="AS11" s="99" t="e">
        <f ca="true">+IF(AND(ISNUMBER(OFFSET('Sanitation Data'!$H$11,0,10*ROW('Sanitation Data'!H5))),'Data Summary'!DH11="Yes"),OFFSET('Sanitation Data'!$H$11,0,10*ROW('Sanitation Data'!H5)),NA())</f>
        <v>#N/A</v>
      </c>
      <c r="AT11" s="99" t="e">
        <f ca="true">+IF(AND(ISNUMBER(OFFSET('Sanitation Data'!$H$12,0,10*ROW('Sanitation Data'!H5))),'Data Summary'!DI11="Yes"),OFFSET('Sanitation Data'!$H$12,0,10*ROW('Sanitation Data'!H5)),NA())</f>
        <v>#N/A</v>
      </c>
      <c r="AU11" s="99">
        <f ca="true">+IF(AND(ISNUMBER(OFFSET('Sanitation Data'!$I$4,0,10*ROW('Sanitation Data'!I5))),'Data Summary'!DJ11="Yes"),100-OFFSET('Sanitation Data'!$I$4,0,10*ROW('Sanitation Data'!I5)),NA())</f>
        <v>86.8</v>
      </c>
      <c r="AV11" s="99" t="e">
        <f ca="true">+IF(AND(ISNUMBER(OFFSET('Sanitation Data'!$I$6,0,10*ROW('Sanitation Data'!I5))),'Data Summary'!DK11="Yes"),OFFSET('Sanitation Data'!$I$6,0,10*ROW('Sanitation Data'!I5)),NA())</f>
        <v>#N/A</v>
      </c>
      <c r="AW11" s="99" t="e">
        <f ca="true">+IF(AND(ISNUMBER(OFFSET('Sanitation Data'!$I$10,0,10*ROW('Sanitation Data'!I5))),'Data Summary'!DL11="Yes"),OFFSET('Sanitation Data'!$I$10,0,10*ROW('Sanitation Data'!I5)),NA())</f>
        <v>#N/A</v>
      </c>
      <c r="AX11" s="99" t="e">
        <f ca="true">+IF(AND(ISNUMBER(OFFSET('Sanitation Data'!$I$11,0,10*ROW('Sanitation Data'!I5))),'Data Summary'!DM11="Yes"),OFFSET('Sanitation Data'!$I$11,0,10*ROW('Sanitation Data'!I5)),NA())</f>
        <v>#N/A</v>
      </c>
      <c r="AY11" s="99" t="e">
        <f ca="true">+IF(AND(ISNUMBER(OFFSET('Sanitation Data'!$I$12,0,10*ROW('Sanitation Data'!I5))),'Data Summary'!DN11="Yes"),OFFSET('Sanitation Data'!$I$12,0,10*ROW('Sanitation Data'!I5)),NA())</f>
        <v>#N/A</v>
      </c>
      <c r="AZ11" s="100" t="e">
        <f ca="true">+IF(AND(ISNUMBER(OFFSET('Hygiene Data'!$D$5,0,10*ROW('Hygiene Data'!D5))),'Data Summary'!DO11="Yes"),OFFSET('Hygiene Data'!$D$5,0,10*ROW('Hygiene Data'!D5)),NA())</f>
        <v>#N/A</v>
      </c>
      <c r="BA11" s="100" t="e">
        <f ca="true">+IF(AND(ISNUMBER(OFFSET('Hygiene Data'!$D$7,0,10*ROW('Hygiene Data'!D5))),'Data Summary'!DP11="Yes"),OFFSET('Hygiene Data'!$D$7,0,10*ROW('Hygiene Data'!D5)),NA())</f>
        <v>#N/A</v>
      </c>
      <c r="BB11" s="100" t="e">
        <f ca="true">+IF(AND(ISNUMBER(OFFSET('Hygiene Data'!$D$9,0,10*ROW('Hygiene Data'!D5))),'Data Summary'!DQ11="Yes"),OFFSET('Hygiene Data'!$D$9,0,10*ROW('Hygiene Data'!D5)),NA())</f>
        <v>#N/A</v>
      </c>
      <c r="BC11" s="100" t="e">
        <f ca="true">+IF(AND(ISNUMBER(OFFSET('Hygiene Data'!$E$5,0,10*ROW('Hygiene Data'!E5))),'Data Summary'!DR11="Yes"),OFFSET('Hygiene Data'!$E$5,0,10*ROW('Hygiene Data'!E5)),NA())</f>
        <v>#N/A</v>
      </c>
      <c r="BD11" s="100" t="e">
        <f ca="true">+IF(AND(ISNUMBER(OFFSET('Hygiene Data'!$E$7,0,10*ROW('Hygiene Data'!E5))),'Data Summary'!DS11="Yes"),OFFSET('Hygiene Data'!$E$7,0,10*ROW('Hygiene Data'!E5)),NA())</f>
        <v>#N/A</v>
      </c>
      <c r="BE11" s="100" t="e">
        <f ca="true">+IF(AND(ISNUMBER(OFFSET('Hygiene Data'!$E$9,0,10*ROW('Hygiene Data'!E5))),'Data Summary'!DT11="Yes"),OFFSET('Hygiene Data'!$E$9,0,10*ROW('Hygiene Data'!E5)),NA())</f>
        <v>#N/A</v>
      </c>
      <c r="BF11" s="100" t="e">
        <f ca="true">+IF(AND(ISNUMBER(OFFSET('Hygiene Data'!$F$5,0,10*ROW('Hygiene Data'!F5))),'Data Summary'!DU11="Yes"),OFFSET('Hygiene Data'!$F$5,0,10*ROW('Hygiene Data'!F5)),NA())</f>
        <v>#N/A</v>
      </c>
      <c r="BG11" s="100" t="e">
        <f ca="true">+IF(AND(ISNUMBER(OFFSET('Hygiene Data'!$F$7,0,10*ROW('Hygiene Data'!F5))),'Data Summary'!DV11="Yes"),OFFSET('Hygiene Data'!$F$7,0,10*ROW('Hygiene Data'!F5)),NA())</f>
        <v>#N/A</v>
      </c>
      <c r="BH11" s="100" t="e">
        <f ca="true">+IF(AND(ISNUMBER(OFFSET('Hygiene Data'!$F$9,0,10*ROW('Hygiene Data'!F5))),'Data Summary'!DW11="Yes"),OFFSET('Hygiene Data'!$F$9,0,10*ROW('Hygiene Data'!F5)),NA())</f>
        <v>#N/A</v>
      </c>
      <c r="BI11" s="100" t="e">
        <f ca="true">+IF(AND(ISNUMBER(OFFSET('Hygiene Data'!$G$5,0,10*ROW('Hygiene Data'!G5))),'Data Summary'!DX11="Yes"),OFFSET('Hygiene Data'!$G$5,0,10*ROW('Hygiene Data'!G5)),NA())</f>
        <v>#N/A</v>
      </c>
      <c r="BJ11" s="100" t="e">
        <f ca="true">+IF(AND(ISNUMBER(OFFSET('Hygiene Data'!$G$7,0,10*ROW('Hygiene Data'!G5))),'Data Summary'!DY11="Yes"),OFFSET('Hygiene Data'!$G$7,0,10*ROW('Hygiene Data'!G5)),NA())</f>
        <v>#N/A</v>
      </c>
      <c r="BK11" s="100" t="e">
        <f ca="true">+IF(AND(ISNUMBER(OFFSET('Hygiene Data'!$G$9,0,10*ROW('Hygiene Data'!G5))),'Data Summary'!DZ11="Yes"),OFFSET('Hygiene Data'!$G$9,0,10*ROW('Hygiene Data'!G5)),NA())</f>
        <v>#N/A</v>
      </c>
      <c r="BL11" s="100" t="e">
        <f ca="true">+IF(AND(ISNUMBER(OFFSET('Hygiene Data'!$H$5,0,10*ROW('Hygiene Data'!H5))),'Data Summary'!EA11="Yes"),OFFSET('Hygiene Data'!$H$5,0,10*ROW('Hygiene Data'!H5)),NA())</f>
        <v>#N/A</v>
      </c>
      <c r="BM11" s="100" t="e">
        <f ca="true">+IF(AND(ISNUMBER(OFFSET('Hygiene Data'!$H$7,0,10*ROW('Hygiene Data'!H5))),'Data Summary'!EB11="Yes"),OFFSET('Hygiene Data'!$H$7,0,10*ROW('Hygiene Data'!H5)),NA())</f>
        <v>#N/A</v>
      </c>
      <c r="BN11" s="100" t="e">
        <f ca="true">+IF(AND(ISNUMBER(OFFSET('Hygiene Data'!$H$9,0,10*ROW('Hygiene Data'!H5))),'Data Summary'!EC11="Yes"),OFFSET('Hygiene Data'!$H$9,0,10*ROW('Hygiene Data'!H5)),NA())</f>
        <v>#N/A</v>
      </c>
      <c r="BO11" s="100" t="e">
        <f ca="true">+IF(AND(ISNUMBER(OFFSET('Hygiene Data'!$I$5,0,10*ROW('Hygiene Data'!I5))),'Data Summary'!ED11="Yes"),OFFSET('Hygiene Data'!$I$5,0,10*ROW('Hygiene Data'!I5)),NA())</f>
        <v>#N/A</v>
      </c>
      <c r="BP11" s="100" t="e">
        <f ca="true">+IF(AND(ISNUMBER(OFFSET('Hygiene Data'!$I$7,0,10*ROW('Hygiene Data'!I5))),'Data Summary'!EE11="Yes"),OFFSET('Hygiene Data'!$I$7,0,10*ROW('Hygiene Data'!I5)),NA())</f>
        <v>#N/A</v>
      </c>
      <c r="BQ11" s="100" t="e">
        <f ca="true">+IF(AND(ISNUMBER(OFFSET('Hygiene Data'!$I$9,0,10*ROW('Hygiene Data'!I5))),'Data Summary'!EF11="Yes"),OFFSET('Hygiene Data'!$I$9,0,10*ROW('Hygiene Data'!I5)),NA())</f>
        <v>#N/A</v>
      </c>
    </row>
    <row xmlns:x14ac="http://schemas.microsoft.com/office/spreadsheetml/2009/9/ac" r="12" x14ac:dyDescent="0.2">
      <c r="A12" s="363" t="str">
        <f ca="true">+RIGHT('Data Summary'!A12,LEN('Data Summary'!A12)-9)</f>
        <v>EMIS</v>
      </c>
      <c r="B12" s="38" t="str">
        <f ca="true">+IF(ISTEXT('Data Summary'!B12),'Data Summary'!B12,"")</f>
        <v>EMIS</v>
      </c>
      <c r="C12" s="362">
        <f ca="true">+VALUE('Data Summary'!C12)</f>
        <v>2014</v>
      </c>
      <c r="D12" s="98">
        <f ca="true">+IF(AND(ISNUMBER(OFFSET('Water Data'!$D$4,0,10*ROW('Water Data'!D6))),'Data Summary'!BS12="Yes"),100-OFFSET('Water Data'!$D$4,0,10*ROW('Water Data'!D6)),NA())</f>
        <v>67</v>
      </c>
      <c r="E12" s="98" t="e">
        <f ca="true">+IF(AND(ISNUMBER(OFFSET('Water Data'!$D$6,0,10*ROW('Water Data'!D6))),'Data Summary'!BT12="Yes"),OFFSET('Water Data'!$D$6,0,10*ROW('Water Data'!D6)),NA())</f>
        <v>#N/A</v>
      </c>
      <c r="F12" s="98" t="e">
        <f ca="true">+IF(AND(ISNUMBER(OFFSET('Water Data'!$D$9,0,10*ROW('Water Data'!D6))),'Data Summary'!BU12="Yes"),OFFSET('Water Data'!$D$9,0,10*ROW('Water Data'!D6)),NA())</f>
        <v>#N/A</v>
      </c>
      <c r="G12" s="98">
        <f ca="true">+IF(AND(ISNUMBER(OFFSET('Water Data'!$E$4,0,10*ROW('Water Data'!E6))),'Data Summary'!BV12="Yes"),100-OFFSET('Water Data'!$E$4,0,10*ROW('Water Data'!E6)),NA())</f>
        <v>77.599999999999994</v>
      </c>
      <c r="H12" s="98" t="e">
        <f ca="true">+IF(AND(ISNUMBER(OFFSET('Water Data'!$E$6,0,10*ROW('Water Data'!E6))),'Data Summary'!BW12="Yes"),OFFSET('Water Data'!$E$6,0,10*ROW('Water Data'!E6)),NA())</f>
        <v>#N/A</v>
      </c>
      <c r="I12" s="98" t="e">
        <f ca="true">+IF(AND(ISNUMBER(OFFSET('Water Data'!$E$9,0,10*ROW('Water Data'!E6))),'Data Summary'!BX12="Yes"),OFFSET('Water Data'!$E$9,0,10*ROW('Water Data'!E6)),NA())</f>
        <v>#N/A</v>
      </c>
      <c r="J12" s="98">
        <f ca="true">+IF(AND(ISNUMBER(OFFSET('Water Data'!$F$4,0,10*ROW('Water Data'!F6))),'Data Summary'!BY12="Yes"),100-OFFSET('Water Data'!$F$4,0,10*ROW('Water Data'!F6)),NA())</f>
        <v>63.4</v>
      </c>
      <c r="K12" s="98" t="e">
        <f ca="true">+IF(AND(ISNUMBER(OFFSET('Water Data'!$F$6,0,10*ROW('Water Data'!F6))),'Data Summary'!BZ12="Yes"),OFFSET('Water Data'!$F$6,0,10*ROW('Water Data'!F6)),NA())</f>
        <v>#N/A</v>
      </c>
      <c r="L12" s="98" t="e">
        <f ca="true">+IF(AND(ISNUMBER(OFFSET('Water Data'!$F$9,0,10*ROW('Water Data'!F6))),'Data Summary'!CA12="Yes"),OFFSET('Water Data'!$F$9,0,10*ROW('Water Data'!F6)),NA())</f>
        <v>#N/A</v>
      </c>
      <c r="M12" s="98" t="e">
        <f ca="true">+IF(AND(ISNUMBER(OFFSET('Water Data'!$G$4,0,10*ROW('Water Data'!G6))),'Data Summary'!CB12="Yes"),100-OFFSET('Water Data'!$G$4,0,10*ROW('Water Data'!G6)),NA())</f>
        <v>#N/A</v>
      </c>
      <c r="N12" s="98" t="e">
        <f ca="true">+IF(AND(ISNUMBER(OFFSET('Water Data'!$G$6,0,10*ROW('Water Data'!G6))),'Data Summary'!CC12="Yes"),OFFSET('Water Data'!$G$6,0,10*ROW('Water Data'!G6)),NA())</f>
        <v>#N/A</v>
      </c>
      <c r="O12" s="98" t="e">
        <f ca="true">+IF(AND(ISNUMBER(OFFSET('Water Data'!$G$9,0,10*ROW('Water Data'!G6))),'Data Summary'!CD12="Yes"),OFFSET('Water Data'!$G$9,0,10*ROW('Water Data'!G6)),NA())</f>
        <v>#N/A</v>
      </c>
      <c r="P12" s="98">
        <f ca="true">+IF(AND(ISNUMBER(OFFSET('Water Data'!$H$4,0,10*ROW('Water Data'!H6))),'Data Summary'!CE12="Yes"),100-OFFSET('Water Data'!$H$4,0,10*ROW('Water Data'!H6)),NA())</f>
        <v>60.900000000000006</v>
      </c>
      <c r="Q12" s="98" t="e">
        <f ca="true">+IF(AND(ISNUMBER(OFFSET('Water Data'!$H$6,0,10*ROW('Water Data'!H6))),'Data Summary'!CF12="Yes"),OFFSET('Water Data'!$H$6,0,10*ROW('Water Data'!H6)),NA())</f>
        <v>#N/A</v>
      </c>
      <c r="R12" s="98" t="e">
        <f ca="true">+IF(AND(ISNUMBER(OFFSET('Water Data'!$H$9,0,10*ROW('Water Data'!H6))),'Data Summary'!CG12="Yes"),OFFSET('Water Data'!$H$9,0,10*ROW('Water Data'!H6)),NA())</f>
        <v>#N/A</v>
      </c>
      <c r="S12" s="98">
        <f ca="true">+IF(AND(ISNUMBER(OFFSET('Water Data'!$I$4,0,10*ROW('Water Data'!I6))),'Data Summary'!CH12="Yes"),100-OFFSET('Water Data'!$I$4,0,10*ROW('Water Data'!I6)),NA())</f>
        <v>82.4</v>
      </c>
      <c r="T12" s="98" t="e">
        <f ca="true">+IF(AND(ISNUMBER(OFFSET('Water Data'!$I$6,0,10*ROW('Water Data'!I6))),'Data Summary'!CI12="Yes"),OFFSET('Water Data'!$I$6,0,10*ROW('Water Data'!I6)),NA())</f>
        <v>#N/A</v>
      </c>
      <c r="U12" s="98" t="e">
        <f ca="true">+IF(AND(ISNUMBER(OFFSET('Water Data'!$I$9,0,10*ROW('Water Data'!I6))),'Data Summary'!CJ12="Yes"),OFFSET('Water Data'!$I$9,0,10*ROW('Water Data'!I6)),NA())</f>
        <v>#N/A</v>
      </c>
      <c r="V12" s="99">
        <f ca="true">+IF(AND(ISNUMBER(OFFSET('Sanitation Data'!$D$4,0,10*ROW('Sanitation Data'!D6))),'Data Summary'!CK12="Yes"),100-OFFSET('Sanitation Data'!$D$4,0,10*ROW('Sanitation Data'!D6)),NA())</f>
        <v>68.7</v>
      </c>
      <c r="W12" s="99" t="e">
        <f ca="true">+IF(AND(ISNUMBER(OFFSET('Sanitation Data'!$D$6,0,10*ROW('Sanitation Data'!D6))),'Data Summary'!CL12="Yes"),OFFSET('Sanitation Data'!$D$6,0,10*ROW('Sanitation Data'!D6)),NA())</f>
        <v>#N/A</v>
      </c>
      <c r="X12" s="99" t="e">
        <f ca="true">+IF(AND(ISNUMBER(OFFSET('Sanitation Data'!$D$10,0,10*ROW('Sanitation Data'!D6))),'Data Summary'!CM12="Yes"),OFFSET('Sanitation Data'!$D$10,0,10*ROW('Sanitation Data'!D6)),NA())</f>
        <v>#N/A</v>
      </c>
      <c r="Y12" s="99" t="e">
        <f ca="true">+IF(AND(ISNUMBER(OFFSET('Sanitation Data'!$D$11,0,10*ROW('Sanitation Data'!D6))),'Data Summary'!CN12="Yes"),OFFSET('Sanitation Data'!$D$11,0,10*ROW('Sanitation Data'!D6)),NA())</f>
        <v>#N/A</v>
      </c>
      <c r="Z12" s="99" t="e">
        <f ca="true">+IF(AND(ISNUMBER(OFFSET('Sanitation Data'!$D$12,0,10*ROW('Sanitation Data'!D6))),'Data Summary'!CO12="Yes"),OFFSET('Sanitation Data'!$D$12,0,10*ROW('Sanitation Data'!D6)),NA())</f>
        <v>#N/A</v>
      </c>
      <c r="AA12" s="99">
        <f ca="true">+IF(AND(ISNUMBER(OFFSET('Sanitation Data'!$E$4,0,10*ROW('Sanitation Data'!E6))),'Data Summary'!CP12="Yes"),100-OFFSET('Sanitation Data'!$E$4,0,10*ROW('Sanitation Data'!E6)),NA())</f>
        <v>82.4</v>
      </c>
      <c r="AB12" s="99" t="e">
        <f ca="true">+IF(AND(ISNUMBER(OFFSET('Sanitation Data'!$E$6,0,10*ROW('Sanitation Data'!E6))),'Data Summary'!CQ12="Yes"),OFFSET('Sanitation Data'!$E$6,0,10*ROW('Sanitation Data'!E6)),NA())</f>
        <v>#N/A</v>
      </c>
      <c r="AC12" s="99" t="e">
        <f ca="true">+IF(AND(ISNUMBER(OFFSET('Sanitation Data'!$E$10,0,10*ROW('Sanitation Data'!E6))),'Data Summary'!CR12="Yes"),OFFSET('Sanitation Data'!$E$10,0,10*ROW('Sanitation Data'!E6)),NA())</f>
        <v>#N/A</v>
      </c>
      <c r="AD12" s="99" t="e">
        <f ca="true">+IF(AND(ISNUMBER(OFFSET('Sanitation Data'!$E$11,0,10*ROW('Sanitation Data'!E6))),'Data Summary'!CS12="Yes"),OFFSET('Sanitation Data'!$E$11,0,10*ROW('Sanitation Data'!E6)),NA())</f>
        <v>#N/A</v>
      </c>
      <c r="AE12" s="99" t="e">
        <f ca="true">+IF(AND(ISNUMBER(OFFSET('Sanitation Data'!$E$12,0,10*ROW('Sanitation Data'!E6))),'Data Summary'!CT12="Yes"),OFFSET('Sanitation Data'!$E$12,0,10*ROW('Sanitation Data'!E6)),NA())</f>
        <v>#N/A</v>
      </c>
      <c r="AF12" s="99">
        <f ca="true">+IF(AND(ISNUMBER(OFFSET('Sanitation Data'!$F$4,0,10*ROW('Sanitation Data'!F6))),'Data Summary'!CU12="Yes"),100-OFFSET('Sanitation Data'!$F$4,0,10*ROW('Sanitation Data'!F6)),NA())</f>
        <v>67.099999999999994</v>
      </c>
      <c r="AG12" s="99" t="e">
        <f ca="true">+IF(AND(ISNUMBER(OFFSET('Sanitation Data'!$F$6,0,10*ROW('Sanitation Data'!F6))),'Data Summary'!CV12="Yes"),OFFSET('Sanitation Data'!$F$6,0,10*ROW('Sanitation Data'!F6)),NA())</f>
        <v>#N/A</v>
      </c>
      <c r="AH12" s="99" t="e">
        <f ca="true">+IF(AND(ISNUMBER(OFFSET('Sanitation Data'!$F$10,0,10*ROW('Sanitation Data'!F6))),'Data Summary'!CW12="Yes"),OFFSET('Sanitation Data'!$F$10,0,10*ROW('Sanitation Data'!F6)),NA())</f>
        <v>#N/A</v>
      </c>
      <c r="AI12" s="99" t="e">
        <f ca="true">+IF(AND(ISNUMBER(OFFSET('Sanitation Data'!$F$11,0,10*ROW('Sanitation Data'!F6))),'Data Summary'!CX12="Yes"),OFFSET('Sanitation Data'!$F$11,0,10*ROW('Sanitation Data'!F6)),NA())</f>
        <v>#N/A</v>
      </c>
      <c r="AJ12" s="99" t="e">
        <f ca="true">+IF(AND(ISNUMBER(OFFSET('Sanitation Data'!$F$12,0,10*ROW('Sanitation Data'!F6))),'Data Summary'!CY12="Yes"),OFFSET('Sanitation Data'!$F$12,0,10*ROW('Sanitation Data'!F6)),NA())</f>
        <v>#N/A</v>
      </c>
      <c r="AK12" s="99" t="e">
        <f ca="true">+IF(AND(ISNUMBER(OFFSET('Sanitation Data'!$G$4,0,10*ROW('Sanitation Data'!G6))),'Data Summary'!CZ12="Yes"),100-OFFSET('Sanitation Data'!$G$4,0,10*ROW('Sanitation Data'!G6)),NA())</f>
        <v>#N/A</v>
      </c>
      <c r="AL12" s="99" t="e">
        <f ca="true">+IF(AND(ISNUMBER(OFFSET('Sanitation Data'!$G$6,0,10*ROW('Sanitation Data'!G6))),'Data Summary'!DA12="Yes"),OFFSET('Sanitation Data'!$G$6,0,10*ROW('Sanitation Data'!G6)),NA())</f>
        <v>#N/A</v>
      </c>
      <c r="AM12" s="99" t="e">
        <f ca="true">+IF(AND(ISNUMBER(OFFSET('Sanitation Data'!$G$10,0,10*ROW('Sanitation Data'!G6))),'Data Summary'!DB12="Yes"),OFFSET('Sanitation Data'!$G$10,0,10*ROW('Sanitation Data'!G6)),NA())</f>
        <v>#N/A</v>
      </c>
      <c r="AN12" s="99" t="e">
        <f ca="true">+IF(AND(ISNUMBER(OFFSET('Sanitation Data'!$G$11,0,10*ROW('Sanitation Data'!G6))),'Data Summary'!DC12="Yes"),OFFSET('Sanitation Data'!$G$11,0,10*ROW('Sanitation Data'!G6)),NA())</f>
        <v>#N/A</v>
      </c>
      <c r="AO12" s="99" t="e">
        <f ca="true">+IF(AND(ISNUMBER(OFFSET('Sanitation Data'!$G$12,0,10*ROW('Sanitation Data'!G6))),'Data Summary'!DD12="Yes"),OFFSET('Sanitation Data'!$G$12,0,10*ROW('Sanitation Data'!G6)),NA())</f>
        <v>#N/A</v>
      </c>
      <c r="AP12" s="99">
        <f ca="true">+IF(AND(ISNUMBER(OFFSET('Sanitation Data'!$H$4,0,10*ROW('Sanitation Data'!H6))),'Data Summary'!DE12="Yes"),100-OFFSET('Sanitation Data'!$H$4,0,10*ROW('Sanitation Data'!H6)),NA())</f>
        <v>64.5</v>
      </c>
      <c r="AQ12" s="99" t="e">
        <f ca="true">+IF(AND(ISNUMBER(OFFSET('Sanitation Data'!$H$6,0,10*ROW('Sanitation Data'!H6))),'Data Summary'!DF12="Yes"),OFFSET('Sanitation Data'!$H$6,0,10*ROW('Sanitation Data'!H6)),NA())</f>
        <v>#N/A</v>
      </c>
      <c r="AR12" s="99" t="e">
        <f ca="true">+IF(AND(ISNUMBER(OFFSET('Sanitation Data'!$H$10,0,10*ROW('Sanitation Data'!H6))),'Data Summary'!DG12="Yes"),OFFSET('Sanitation Data'!$H$10,0,10*ROW('Sanitation Data'!H6)),NA())</f>
        <v>#N/A</v>
      </c>
      <c r="AS12" s="99" t="e">
        <f ca="true">+IF(AND(ISNUMBER(OFFSET('Sanitation Data'!$H$11,0,10*ROW('Sanitation Data'!H6))),'Data Summary'!DH12="Yes"),OFFSET('Sanitation Data'!$H$11,0,10*ROW('Sanitation Data'!H6)),NA())</f>
        <v>#N/A</v>
      </c>
      <c r="AT12" s="99" t="e">
        <f ca="true">+IF(AND(ISNUMBER(OFFSET('Sanitation Data'!$H$12,0,10*ROW('Sanitation Data'!H6))),'Data Summary'!DI12="Yes"),OFFSET('Sanitation Data'!$H$12,0,10*ROW('Sanitation Data'!H6)),NA())</f>
        <v>#N/A</v>
      </c>
      <c r="AU12" s="99">
        <f ca="true">+IF(AND(ISNUMBER(OFFSET('Sanitation Data'!$I$4,0,10*ROW('Sanitation Data'!I6))),'Data Summary'!DJ12="Yes"),100-OFFSET('Sanitation Data'!$I$4,0,10*ROW('Sanitation Data'!I6)),NA())</f>
        <v>86.8</v>
      </c>
      <c r="AV12" s="99" t="e">
        <f ca="true">+IF(AND(ISNUMBER(OFFSET('Sanitation Data'!$I$6,0,10*ROW('Sanitation Data'!I6))),'Data Summary'!DK12="Yes"),OFFSET('Sanitation Data'!$I$6,0,10*ROW('Sanitation Data'!I6)),NA())</f>
        <v>#N/A</v>
      </c>
      <c r="AW12" s="99" t="e">
        <f ca="true">+IF(AND(ISNUMBER(OFFSET('Sanitation Data'!$I$10,0,10*ROW('Sanitation Data'!I6))),'Data Summary'!DL12="Yes"),OFFSET('Sanitation Data'!$I$10,0,10*ROW('Sanitation Data'!I6)),NA())</f>
        <v>#N/A</v>
      </c>
      <c r="AX12" s="99" t="e">
        <f ca="true">+IF(AND(ISNUMBER(OFFSET('Sanitation Data'!$I$11,0,10*ROW('Sanitation Data'!I6))),'Data Summary'!DM12="Yes"),OFFSET('Sanitation Data'!$I$11,0,10*ROW('Sanitation Data'!I6)),NA())</f>
        <v>#N/A</v>
      </c>
      <c r="AY12" s="99" t="e">
        <f ca="true">+IF(AND(ISNUMBER(OFFSET('Sanitation Data'!$I$12,0,10*ROW('Sanitation Data'!I6))),'Data Summary'!DN12="Yes"),OFFSET('Sanitation Data'!$I$12,0,10*ROW('Sanitation Data'!I6)),NA())</f>
        <v>#N/A</v>
      </c>
      <c r="AZ12" s="100" t="e">
        <f ca="true">+IF(AND(ISNUMBER(OFFSET('Hygiene Data'!$D$5,0,10*ROW('Hygiene Data'!D6))),'Data Summary'!DO12="Yes"),OFFSET('Hygiene Data'!$D$5,0,10*ROW('Hygiene Data'!D6)),NA())</f>
        <v>#N/A</v>
      </c>
      <c r="BA12" s="100" t="e">
        <f ca="true">+IF(AND(ISNUMBER(OFFSET('Hygiene Data'!$D$7,0,10*ROW('Hygiene Data'!D6))),'Data Summary'!DP12="Yes"),OFFSET('Hygiene Data'!$D$7,0,10*ROW('Hygiene Data'!D6)),NA())</f>
        <v>#N/A</v>
      </c>
      <c r="BB12" s="100" t="e">
        <f ca="true">+IF(AND(ISNUMBER(OFFSET('Hygiene Data'!$D$9,0,10*ROW('Hygiene Data'!D6))),'Data Summary'!DQ12="Yes"),OFFSET('Hygiene Data'!$D$9,0,10*ROW('Hygiene Data'!D6)),NA())</f>
        <v>#N/A</v>
      </c>
      <c r="BC12" s="100" t="e">
        <f ca="true">+IF(AND(ISNUMBER(OFFSET('Hygiene Data'!$E$5,0,10*ROW('Hygiene Data'!E6))),'Data Summary'!DR12="Yes"),OFFSET('Hygiene Data'!$E$5,0,10*ROW('Hygiene Data'!E6)),NA())</f>
        <v>#N/A</v>
      </c>
      <c r="BD12" s="100" t="e">
        <f ca="true">+IF(AND(ISNUMBER(OFFSET('Hygiene Data'!$E$7,0,10*ROW('Hygiene Data'!E6))),'Data Summary'!DS12="Yes"),OFFSET('Hygiene Data'!$E$7,0,10*ROW('Hygiene Data'!E6)),NA())</f>
        <v>#N/A</v>
      </c>
      <c r="BE12" s="100" t="e">
        <f ca="true">+IF(AND(ISNUMBER(OFFSET('Hygiene Data'!$E$9,0,10*ROW('Hygiene Data'!E6))),'Data Summary'!DT12="Yes"),OFFSET('Hygiene Data'!$E$9,0,10*ROW('Hygiene Data'!E6)),NA())</f>
        <v>#N/A</v>
      </c>
      <c r="BF12" s="100" t="e">
        <f ca="true">+IF(AND(ISNUMBER(OFFSET('Hygiene Data'!$F$5,0,10*ROW('Hygiene Data'!F6))),'Data Summary'!DU12="Yes"),OFFSET('Hygiene Data'!$F$5,0,10*ROW('Hygiene Data'!F6)),NA())</f>
        <v>#N/A</v>
      </c>
      <c r="BG12" s="100" t="e">
        <f ca="true">+IF(AND(ISNUMBER(OFFSET('Hygiene Data'!$F$7,0,10*ROW('Hygiene Data'!F6))),'Data Summary'!DV12="Yes"),OFFSET('Hygiene Data'!$F$7,0,10*ROW('Hygiene Data'!F6)),NA())</f>
        <v>#N/A</v>
      </c>
      <c r="BH12" s="100" t="e">
        <f ca="true">+IF(AND(ISNUMBER(OFFSET('Hygiene Data'!$F$9,0,10*ROW('Hygiene Data'!F6))),'Data Summary'!DW12="Yes"),OFFSET('Hygiene Data'!$F$9,0,10*ROW('Hygiene Data'!F6)),NA())</f>
        <v>#N/A</v>
      </c>
      <c r="BI12" s="100" t="e">
        <f ca="true">+IF(AND(ISNUMBER(OFFSET('Hygiene Data'!$G$5,0,10*ROW('Hygiene Data'!G6))),'Data Summary'!DX12="Yes"),OFFSET('Hygiene Data'!$G$5,0,10*ROW('Hygiene Data'!G6)),NA())</f>
        <v>#N/A</v>
      </c>
      <c r="BJ12" s="100" t="e">
        <f ca="true">+IF(AND(ISNUMBER(OFFSET('Hygiene Data'!$G$7,0,10*ROW('Hygiene Data'!G6))),'Data Summary'!DY12="Yes"),OFFSET('Hygiene Data'!$G$7,0,10*ROW('Hygiene Data'!G6)),NA())</f>
        <v>#N/A</v>
      </c>
      <c r="BK12" s="100" t="e">
        <f ca="true">+IF(AND(ISNUMBER(OFFSET('Hygiene Data'!$G$9,0,10*ROW('Hygiene Data'!G6))),'Data Summary'!DZ12="Yes"),OFFSET('Hygiene Data'!$G$9,0,10*ROW('Hygiene Data'!G6)),NA())</f>
        <v>#N/A</v>
      </c>
      <c r="BL12" s="100" t="e">
        <f ca="true">+IF(AND(ISNUMBER(OFFSET('Hygiene Data'!$H$5,0,10*ROW('Hygiene Data'!H6))),'Data Summary'!EA12="Yes"),OFFSET('Hygiene Data'!$H$5,0,10*ROW('Hygiene Data'!H6)),NA())</f>
        <v>#N/A</v>
      </c>
      <c r="BM12" s="100" t="e">
        <f ca="true">+IF(AND(ISNUMBER(OFFSET('Hygiene Data'!$H$7,0,10*ROW('Hygiene Data'!H6))),'Data Summary'!EB12="Yes"),OFFSET('Hygiene Data'!$H$7,0,10*ROW('Hygiene Data'!H6)),NA())</f>
        <v>#N/A</v>
      </c>
      <c r="BN12" s="100" t="e">
        <f ca="true">+IF(AND(ISNUMBER(OFFSET('Hygiene Data'!$H$9,0,10*ROW('Hygiene Data'!H6))),'Data Summary'!EC12="Yes"),OFFSET('Hygiene Data'!$H$9,0,10*ROW('Hygiene Data'!H6)),NA())</f>
        <v>#N/A</v>
      </c>
      <c r="BO12" s="100" t="e">
        <f ca="true">+IF(AND(ISNUMBER(OFFSET('Hygiene Data'!$I$5,0,10*ROW('Hygiene Data'!I6))),'Data Summary'!ED12="Yes"),OFFSET('Hygiene Data'!$I$5,0,10*ROW('Hygiene Data'!I6)),NA())</f>
        <v>#N/A</v>
      </c>
      <c r="BP12" s="100" t="e">
        <f ca="true">+IF(AND(ISNUMBER(OFFSET('Hygiene Data'!$I$7,0,10*ROW('Hygiene Data'!I6))),'Data Summary'!EE12="Yes"),OFFSET('Hygiene Data'!$I$7,0,10*ROW('Hygiene Data'!I6)),NA())</f>
        <v>#N/A</v>
      </c>
      <c r="BQ12" s="100" t="e">
        <f ca="true">+IF(AND(ISNUMBER(OFFSET('Hygiene Data'!$I$9,0,10*ROW('Hygiene Data'!I6))),'Data Summary'!EF12="Yes"),OFFSET('Hygiene Data'!$I$9,0,10*ROW('Hygiene Data'!I6)),NA())</f>
        <v>#N/A</v>
      </c>
    </row>
    <row xmlns:x14ac="http://schemas.microsoft.com/office/spreadsheetml/2009/9/ac" r="13" x14ac:dyDescent="0.2">
      <c r="A13" s="363" t="str">
        <f ca="true">+RIGHT('Data Summary'!A13,LEN('Data Summary'!A13)-9)</f>
        <v>EMIS</v>
      </c>
      <c r="B13" s="38" t="str">
        <f ca="true">+IF(ISTEXT('Data Summary'!B13),'Data Summary'!B13,"")</f>
        <v>EMIS</v>
      </c>
      <c r="C13" s="362">
        <f ca="true">+VALUE('Data Summary'!C13)</f>
        <v>2015</v>
      </c>
      <c r="D13" s="98">
        <f ca="true">+IF(AND(ISNUMBER(OFFSET('Water Data'!$D$4,0,10*ROW('Water Data'!D7))),'Data Summary'!BS13="Yes"),100-OFFSET('Water Data'!$D$4,0,10*ROW('Water Data'!D7)),NA())</f>
        <v>67</v>
      </c>
      <c r="E13" s="98" t="e">
        <f ca="true">+IF(AND(ISNUMBER(OFFSET('Water Data'!$D$6,0,10*ROW('Water Data'!D7))),'Data Summary'!BT13="Yes"),OFFSET('Water Data'!$D$6,0,10*ROW('Water Data'!D7)),NA())</f>
        <v>#N/A</v>
      </c>
      <c r="F13" s="98" t="e">
        <f ca="true">+IF(AND(ISNUMBER(OFFSET('Water Data'!$D$9,0,10*ROW('Water Data'!D7))),'Data Summary'!BU13="Yes"),OFFSET('Water Data'!$D$9,0,10*ROW('Water Data'!D7)),NA())</f>
        <v>#N/A</v>
      </c>
      <c r="G13" s="98">
        <f ca="true">+IF(AND(ISNUMBER(OFFSET('Water Data'!$E$4,0,10*ROW('Water Data'!E7))),'Data Summary'!BV13="Yes"),100-OFFSET('Water Data'!$E$4,0,10*ROW('Water Data'!E7)),NA())</f>
        <v>84</v>
      </c>
      <c r="H13" s="98" t="e">
        <f ca="true">+IF(AND(ISNUMBER(OFFSET('Water Data'!$E$6,0,10*ROW('Water Data'!E7))),'Data Summary'!BW13="Yes"),OFFSET('Water Data'!$E$6,0,10*ROW('Water Data'!E7)),NA())</f>
        <v>#N/A</v>
      </c>
      <c r="I13" s="98" t="e">
        <f ca="true">+IF(AND(ISNUMBER(OFFSET('Water Data'!$E$9,0,10*ROW('Water Data'!E7))),'Data Summary'!BX13="Yes"),OFFSET('Water Data'!$E$9,0,10*ROW('Water Data'!E7)),NA())</f>
        <v>#N/A</v>
      </c>
      <c r="J13" s="98">
        <f ca="true">+IF(AND(ISNUMBER(OFFSET('Water Data'!$F$4,0,10*ROW('Water Data'!F7))),'Data Summary'!BY13="Yes"),100-OFFSET('Water Data'!$F$4,0,10*ROW('Water Data'!F7)),NA())</f>
        <v>65.400000000000006</v>
      </c>
      <c r="K13" s="98" t="e">
        <f ca="true">+IF(AND(ISNUMBER(OFFSET('Water Data'!$F$6,0,10*ROW('Water Data'!F7))),'Data Summary'!BZ13="Yes"),OFFSET('Water Data'!$F$6,0,10*ROW('Water Data'!F7)),NA())</f>
        <v>#N/A</v>
      </c>
      <c r="L13" s="98" t="e">
        <f ca="true">+IF(AND(ISNUMBER(OFFSET('Water Data'!$F$9,0,10*ROW('Water Data'!F7))),'Data Summary'!CA13="Yes"),OFFSET('Water Data'!$F$9,0,10*ROW('Water Data'!F7)),NA())</f>
        <v>#N/A</v>
      </c>
      <c r="M13" s="98" t="e">
        <f ca="true">+IF(AND(ISNUMBER(OFFSET('Water Data'!$G$4,0,10*ROW('Water Data'!G7))),'Data Summary'!CB13="Yes"),100-OFFSET('Water Data'!$G$4,0,10*ROW('Water Data'!G7)),NA())</f>
        <v>#N/A</v>
      </c>
      <c r="N13" s="98" t="e">
        <f ca="true">+IF(AND(ISNUMBER(OFFSET('Water Data'!$G$6,0,10*ROW('Water Data'!G7))),'Data Summary'!CC13="Yes"),OFFSET('Water Data'!$G$6,0,10*ROW('Water Data'!G7)),NA())</f>
        <v>#N/A</v>
      </c>
      <c r="O13" s="98" t="e">
        <f ca="true">+IF(AND(ISNUMBER(OFFSET('Water Data'!$G$9,0,10*ROW('Water Data'!G7))),'Data Summary'!CD13="Yes"),OFFSET('Water Data'!$G$9,0,10*ROW('Water Data'!G7)),NA())</f>
        <v>#N/A</v>
      </c>
      <c r="P13" s="98">
        <f ca="true">+IF(AND(ISNUMBER(OFFSET('Water Data'!$H$4,0,10*ROW('Water Data'!H7))),'Data Summary'!CE13="Yes"),100-OFFSET('Water Data'!$H$4,0,10*ROW('Water Data'!H7)),NA())</f>
        <v>63</v>
      </c>
      <c r="Q13" s="98" t="e">
        <f ca="true">+IF(AND(ISNUMBER(OFFSET('Water Data'!$H$6,0,10*ROW('Water Data'!H7))),'Data Summary'!CF13="Yes"),OFFSET('Water Data'!$H$6,0,10*ROW('Water Data'!H7)),NA())</f>
        <v>#N/A</v>
      </c>
      <c r="R13" s="98" t="e">
        <f ca="true">+IF(AND(ISNUMBER(OFFSET('Water Data'!$H$9,0,10*ROW('Water Data'!H7))),'Data Summary'!CG13="Yes"),OFFSET('Water Data'!$H$9,0,10*ROW('Water Data'!H7)),NA())</f>
        <v>#N/A</v>
      </c>
      <c r="S13" s="98">
        <f ca="true">+IF(AND(ISNUMBER(OFFSET('Water Data'!$I$4,0,10*ROW('Water Data'!I7))),'Data Summary'!CH13="Yes"),100-OFFSET('Water Data'!$I$4,0,10*ROW('Water Data'!I7)),NA())</f>
        <v>84.8</v>
      </c>
      <c r="T13" s="98" t="e">
        <f ca="true">+IF(AND(ISNUMBER(OFFSET('Water Data'!$I$6,0,10*ROW('Water Data'!I7))),'Data Summary'!CI13="Yes"),OFFSET('Water Data'!$I$6,0,10*ROW('Water Data'!I7)),NA())</f>
        <v>#N/A</v>
      </c>
      <c r="U13" s="98" t="e">
        <f ca="true">+IF(AND(ISNUMBER(OFFSET('Water Data'!$I$9,0,10*ROW('Water Data'!I7))),'Data Summary'!CJ13="Yes"),OFFSET('Water Data'!$I$9,0,10*ROW('Water Data'!I7)),NA())</f>
        <v>#N/A</v>
      </c>
      <c r="V13" s="99">
        <f ca="true">+IF(AND(ISNUMBER(OFFSET('Sanitation Data'!$D$4,0,10*ROW('Sanitation Data'!D7))),'Data Summary'!CK13="Yes"),100-OFFSET('Sanitation Data'!$D$4,0,10*ROW('Sanitation Data'!D7)),NA())</f>
        <v>68.5</v>
      </c>
      <c r="W13" s="99" t="e">
        <f ca="true">+IF(AND(ISNUMBER(OFFSET('Sanitation Data'!$D$6,0,10*ROW('Sanitation Data'!D7))),'Data Summary'!CL13="Yes"),OFFSET('Sanitation Data'!$D$6,0,10*ROW('Sanitation Data'!D7)),NA())</f>
        <v>#N/A</v>
      </c>
      <c r="X13" s="99" t="e">
        <f ca="true">+IF(AND(ISNUMBER(OFFSET('Sanitation Data'!$D$10,0,10*ROW('Sanitation Data'!D7))),'Data Summary'!CM13="Yes"),OFFSET('Sanitation Data'!$D$10,0,10*ROW('Sanitation Data'!D7)),NA())</f>
        <v>#N/A</v>
      </c>
      <c r="Y13" s="99" t="e">
        <f ca="true">+IF(AND(ISNUMBER(OFFSET('Sanitation Data'!$D$11,0,10*ROW('Sanitation Data'!D7))),'Data Summary'!CN13="Yes"),OFFSET('Sanitation Data'!$D$11,0,10*ROW('Sanitation Data'!D7)),NA())</f>
        <v>#N/A</v>
      </c>
      <c r="Z13" s="99" t="e">
        <f ca="true">+IF(AND(ISNUMBER(OFFSET('Sanitation Data'!$D$12,0,10*ROW('Sanitation Data'!D7))),'Data Summary'!CO13="Yes"),OFFSET('Sanitation Data'!$D$12,0,10*ROW('Sanitation Data'!D7)),NA())</f>
        <v>#N/A</v>
      </c>
      <c r="AA13" s="99">
        <f ca="true">+IF(AND(ISNUMBER(OFFSET('Sanitation Data'!$E$4,0,10*ROW('Sanitation Data'!E7))),'Data Summary'!CP13="Yes"),100-OFFSET('Sanitation Data'!$E$4,0,10*ROW('Sanitation Data'!E7)),NA())</f>
        <v>83.7</v>
      </c>
      <c r="AB13" s="99" t="e">
        <f ca="true">+IF(AND(ISNUMBER(OFFSET('Sanitation Data'!$E$6,0,10*ROW('Sanitation Data'!E7))),'Data Summary'!CQ13="Yes"),OFFSET('Sanitation Data'!$E$6,0,10*ROW('Sanitation Data'!E7)),NA())</f>
        <v>#N/A</v>
      </c>
      <c r="AC13" s="99" t="e">
        <f ca="true">+IF(AND(ISNUMBER(OFFSET('Sanitation Data'!$E$10,0,10*ROW('Sanitation Data'!E7))),'Data Summary'!CR13="Yes"),OFFSET('Sanitation Data'!$E$10,0,10*ROW('Sanitation Data'!E7)),NA())</f>
        <v>#N/A</v>
      </c>
      <c r="AD13" s="99" t="e">
        <f ca="true">+IF(AND(ISNUMBER(OFFSET('Sanitation Data'!$E$11,0,10*ROW('Sanitation Data'!E7))),'Data Summary'!CS13="Yes"),OFFSET('Sanitation Data'!$E$11,0,10*ROW('Sanitation Data'!E7)),NA())</f>
        <v>#N/A</v>
      </c>
      <c r="AE13" s="99" t="e">
        <f ca="true">+IF(AND(ISNUMBER(OFFSET('Sanitation Data'!$E$12,0,10*ROW('Sanitation Data'!E7))),'Data Summary'!CT13="Yes"),OFFSET('Sanitation Data'!$E$12,0,10*ROW('Sanitation Data'!E7)),NA())</f>
        <v>#N/A</v>
      </c>
      <c r="AF13" s="99">
        <f ca="true">+IF(AND(ISNUMBER(OFFSET('Sanitation Data'!$F$4,0,10*ROW('Sanitation Data'!F7))),'Data Summary'!CU13="Yes"),100-OFFSET('Sanitation Data'!$F$4,0,10*ROW('Sanitation Data'!F7)),NA())</f>
        <v>66.900000000000006</v>
      </c>
      <c r="AG13" s="99" t="e">
        <f ca="true">+IF(AND(ISNUMBER(OFFSET('Sanitation Data'!$F$6,0,10*ROW('Sanitation Data'!F7))),'Data Summary'!CV13="Yes"),OFFSET('Sanitation Data'!$F$6,0,10*ROW('Sanitation Data'!F7)),NA())</f>
        <v>#N/A</v>
      </c>
      <c r="AH13" s="99" t="e">
        <f ca="true">+IF(AND(ISNUMBER(OFFSET('Sanitation Data'!$F$10,0,10*ROW('Sanitation Data'!F7))),'Data Summary'!CW13="Yes"),OFFSET('Sanitation Data'!$F$10,0,10*ROW('Sanitation Data'!F7)),NA())</f>
        <v>#N/A</v>
      </c>
      <c r="AI13" s="99" t="e">
        <f ca="true">+IF(AND(ISNUMBER(OFFSET('Sanitation Data'!$F$11,0,10*ROW('Sanitation Data'!F7))),'Data Summary'!CX13="Yes"),OFFSET('Sanitation Data'!$F$11,0,10*ROW('Sanitation Data'!F7)),NA())</f>
        <v>#N/A</v>
      </c>
      <c r="AJ13" s="99" t="e">
        <f ca="true">+IF(AND(ISNUMBER(OFFSET('Sanitation Data'!$F$12,0,10*ROW('Sanitation Data'!F7))),'Data Summary'!CY13="Yes"),OFFSET('Sanitation Data'!$F$12,0,10*ROW('Sanitation Data'!F7)),NA())</f>
        <v>#N/A</v>
      </c>
      <c r="AK13" s="99" t="e">
        <f ca="true">+IF(AND(ISNUMBER(OFFSET('Sanitation Data'!$G$4,0,10*ROW('Sanitation Data'!G7))),'Data Summary'!CZ13="Yes"),100-OFFSET('Sanitation Data'!$G$4,0,10*ROW('Sanitation Data'!G7)),NA())</f>
        <v>#N/A</v>
      </c>
      <c r="AL13" s="99" t="e">
        <f ca="true">+IF(AND(ISNUMBER(OFFSET('Sanitation Data'!$G$6,0,10*ROW('Sanitation Data'!G7))),'Data Summary'!DA13="Yes"),OFFSET('Sanitation Data'!$G$6,0,10*ROW('Sanitation Data'!G7)),NA())</f>
        <v>#N/A</v>
      </c>
      <c r="AM13" s="99" t="e">
        <f ca="true">+IF(AND(ISNUMBER(OFFSET('Sanitation Data'!$G$10,0,10*ROW('Sanitation Data'!G7))),'Data Summary'!DB13="Yes"),OFFSET('Sanitation Data'!$G$10,0,10*ROW('Sanitation Data'!G7)),NA())</f>
        <v>#N/A</v>
      </c>
      <c r="AN13" s="99" t="e">
        <f ca="true">+IF(AND(ISNUMBER(OFFSET('Sanitation Data'!$G$11,0,10*ROW('Sanitation Data'!G7))),'Data Summary'!DC13="Yes"),OFFSET('Sanitation Data'!$G$11,0,10*ROW('Sanitation Data'!G7)),NA())</f>
        <v>#N/A</v>
      </c>
      <c r="AO13" s="99" t="e">
        <f ca="true">+IF(AND(ISNUMBER(OFFSET('Sanitation Data'!$G$12,0,10*ROW('Sanitation Data'!G7))),'Data Summary'!DD13="Yes"),OFFSET('Sanitation Data'!$G$12,0,10*ROW('Sanitation Data'!G7)),NA())</f>
        <v>#N/A</v>
      </c>
      <c r="AP13" s="99">
        <f ca="true">+IF(AND(ISNUMBER(OFFSET('Sanitation Data'!$H$4,0,10*ROW('Sanitation Data'!H7))),'Data Summary'!DE13="Yes"),100-OFFSET('Sanitation Data'!$H$4,0,10*ROW('Sanitation Data'!H7)),NA())</f>
        <v>64.400000000000006</v>
      </c>
      <c r="AQ13" s="99" t="e">
        <f ca="true">+IF(AND(ISNUMBER(OFFSET('Sanitation Data'!$H$6,0,10*ROW('Sanitation Data'!H7))),'Data Summary'!DF13="Yes"),OFFSET('Sanitation Data'!$H$6,0,10*ROW('Sanitation Data'!H7)),NA())</f>
        <v>#N/A</v>
      </c>
      <c r="AR13" s="99" t="e">
        <f ca="true">+IF(AND(ISNUMBER(OFFSET('Sanitation Data'!$H$10,0,10*ROW('Sanitation Data'!H7))),'Data Summary'!DG13="Yes"),OFFSET('Sanitation Data'!$H$10,0,10*ROW('Sanitation Data'!H7)),NA())</f>
        <v>#N/A</v>
      </c>
      <c r="AS13" s="99" t="e">
        <f ca="true">+IF(AND(ISNUMBER(OFFSET('Sanitation Data'!$H$11,0,10*ROW('Sanitation Data'!H7))),'Data Summary'!DH13="Yes"),OFFSET('Sanitation Data'!$H$11,0,10*ROW('Sanitation Data'!H7)),NA())</f>
        <v>#N/A</v>
      </c>
      <c r="AT13" s="99" t="e">
        <f ca="true">+IF(AND(ISNUMBER(OFFSET('Sanitation Data'!$H$12,0,10*ROW('Sanitation Data'!H7))),'Data Summary'!DI13="Yes"),OFFSET('Sanitation Data'!$H$12,0,10*ROW('Sanitation Data'!H7)),NA())</f>
        <v>#N/A</v>
      </c>
      <c r="AU13" s="99">
        <f ca="true">+IF(AND(ISNUMBER(OFFSET('Sanitation Data'!$I$4,0,10*ROW('Sanitation Data'!I7))),'Data Summary'!DJ13="Yes"),100-OFFSET('Sanitation Data'!$I$4,0,10*ROW('Sanitation Data'!I7)),NA())</f>
        <v>86.1</v>
      </c>
      <c r="AV13" s="99" t="e">
        <f ca="true">+IF(AND(ISNUMBER(OFFSET('Sanitation Data'!$I$6,0,10*ROW('Sanitation Data'!I7))),'Data Summary'!DK13="Yes"),OFFSET('Sanitation Data'!$I$6,0,10*ROW('Sanitation Data'!I7)),NA())</f>
        <v>#N/A</v>
      </c>
      <c r="AW13" s="99" t="e">
        <f ca="true">+IF(AND(ISNUMBER(OFFSET('Sanitation Data'!$I$10,0,10*ROW('Sanitation Data'!I7))),'Data Summary'!DL13="Yes"),OFFSET('Sanitation Data'!$I$10,0,10*ROW('Sanitation Data'!I7)),NA())</f>
        <v>#N/A</v>
      </c>
      <c r="AX13" s="99" t="e">
        <f ca="true">+IF(AND(ISNUMBER(OFFSET('Sanitation Data'!$I$11,0,10*ROW('Sanitation Data'!I7))),'Data Summary'!DM13="Yes"),OFFSET('Sanitation Data'!$I$11,0,10*ROW('Sanitation Data'!I7)),NA())</f>
        <v>#N/A</v>
      </c>
      <c r="AY13" s="99" t="e">
        <f ca="true">+IF(AND(ISNUMBER(OFFSET('Sanitation Data'!$I$12,0,10*ROW('Sanitation Data'!I7))),'Data Summary'!DN13="Yes"),OFFSET('Sanitation Data'!$I$12,0,10*ROW('Sanitation Data'!I7)),NA())</f>
        <v>#N/A</v>
      </c>
      <c r="AZ13" s="100" t="e">
        <f ca="true">+IF(AND(ISNUMBER(OFFSET('Hygiene Data'!$D$5,0,10*ROW('Hygiene Data'!D7))),'Data Summary'!DO13="Yes"),OFFSET('Hygiene Data'!$D$5,0,10*ROW('Hygiene Data'!D7)),NA())</f>
        <v>#N/A</v>
      </c>
      <c r="BA13" s="100" t="e">
        <f ca="true">+IF(AND(ISNUMBER(OFFSET('Hygiene Data'!$D$7,0,10*ROW('Hygiene Data'!D7))),'Data Summary'!DP13="Yes"),OFFSET('Hygiene Data'!$D$7,0,10*ROW('Hygiene Data'!D7)),NA())</f>
        <v>#N/A</v>
      </c>
      <c r="BB13" s="100" t="e">
        <f ca="true">+IF(AND(ISNUMBER(OFFSET('Hygiene Data'!$D$9,0,10*ROW('Hygiene Data'!D7))),'Data Summary'!DQ13="Yes"),OFFSET('Hygiene Data'!$D$9,0,10*ROW('Hygiene Data'!D7)),NA())</f>
        <v>#N/A</v>
      </c>
      <c r="BC13" s="100" t="e">
        <f ca="true">+IF(AND(ISNUMBER(OFFSET('Hygiene Data'!$E$5,0,10*ROW('Hygiene Data'!E7))),'Data Summary'!DR13="Yes"),OFFSET('Hygiene Data'!$E$5,0,10*ROW('Hygiene Data'!E7)),NA())</f>
        <v>#N/A</v>
      </c>
      <c r="BD13" s="100" t="e">
        <f ca="true">+IF(AND(ISNUMBER(OFFSET('Hygiene Data'!$E$7,0,10*ROW('Hygiene Data'!E7))),'Data Summary'!DS13="Yes"),OFFSET('Hygiene Data'!$E$7,0,10*ROW('Hygiene Data'!E7)),NA())</f>
        <v>#N/A</v>
      </c>
      <c r="BE13" s="100" t="e">
        <f ca="true">+IF(AND(ISNUMBER(OFFSET('Hygiene Data'!$E$9,0,10*ROW('Hygiene Data'!E7))),'Data Summary'!DT13="Yes"),OFFSET('Hygiene Data'!$E$9,0,10*ROW('Hygiene Data'!E7)),NA())</f>
        <v>#N/A</v>
      </c>
      <c r="BF13" s="100" t="e">
        <f ca="true">+IF(AND(ISNUMBER(OFFSET('Hygiene Data'!$F$5,0,10*ROW('Hygiene Data'!F7))),'Data Summary'!DU13="Yes"),OFFSET('Hygiene Data'!$F$5,0,10*ROW('Hygiene Data'!F7)),NA())</f>
        <v>#N/A</v>
      </c>
      <c r="BG13" s="100" t="e">
        <f ca="true">+IF(AND(ISNUMBER(OFFSET('Hygiene Data'!$F$7,0,10*ROW('Hygiene Data'!F7))),'Data Summary'!DV13="Yes"),OFFSET('Hygiene Data'!$F$7,0,10*ROW('Hygiene Data'!F7)),NA())</f>
        <v>#N/A</v>
      </c>
      <c r="BH13" s="100" t="e">
        <f ca="true">+IF(AND(ISNUMBER(OFFSET('Hygiene Data'!$F$9,0,10*ROW('Hygiene Data'!F7))),'Data Summary'!DW13="Yes"),OFFSET('Hygiene Data'!$F$9,0,10*ROW('Hygiene Data'!F7)),NA())</f>
        <v>#N/A</v>
      </c>
      <c r="BI13" s="100" t="e">
        <f ca="true">+IF(AND(ISNUMBER(OFFSET('Hygiene Data'!$G$5,0,10*ROW('Hygiene Data'!G7))),'Data Summary'!DX13="Yes"),OFFSET('Hygiene Data'!$G$5,0,10*ROW('Hygiene Data'!G7)),NA())</f>
        <v>#N/A</v>
      </c>
      <c r="BJ13" s="100" t="e">
        <f ca="true">+IF(AND(ISNUMBER(OFFSET('Hygiene Data'!$G$7,0,10*ROW('Hygiene Data'!G7))),'Data Summary'!DY13="Yes"),OFFSET('Hygiene Data'!$G$7,0,10*ROW('Hygiene Data'!G7)),NA())</f>
        <v>#N/A</v>
      </c>
      <c r="BK13" s="100" t="e">
        <f ca="true">+IF(AND(ISNUMBER(OFFSET('Hygiene Data'!$G$9,0,10*ROW('Hygiene Data'!G7))),'Data Summary'!DZ13="Yes"),OFFSET('Hygiene Data'!$G$9,0,10*ROW('Hygiene Data'!G7)),NA())</f>
        <v>#N/A</v>
      </c>
      <c r="BL13" s="100" t="e">
        <f ca="true">+IF(AND(ISNUMBER(OFFSET('Hygiene Data'!$H$5,0,10*ROW('Hygiene Data'!H7))),'Data Summary'!EA13="Yes"),OFFSET('Hygiene Data'!$H$5,0,10*ROW('Hygiene Data'!H7)),NA())</f>
        <v>#N/A</v>
      </c>
      <c r="BM13" s="100" t="e">
        <f ca="true">+IF(AND(ISNUMBER(OFFSET('Hygiene Data'!$H$7,0,10*ROW('Hygiene Data'!H7))),'Data Summary'!EB13="Yes"),OFFSET('Hygiene Data'!$H$7,0,10*ROW('Hygiene Data'!H7)),NA())</f>
        <v>#N/A</v>
      </c>
      <c r="BN13" s="100" t="e">
        <f ca="true">+IF(AND(ISNUMBER(OFFSET('Hygiene Data'!$H$9,0,10*ROW('Hygiene Data'!H7))),'Data Summary'!EC13="Yes"),OFFSET('Hygiene Data'!$H$9,0,10*ROW('Hygiene Data'!H7)),NA())</f>
        <v>#N/A</v>
      </c>
      <c r="BO13" s="100" t="e">
        <f ca="true">+IF(AND(ISNUMBER(OFFSET('Hygiene Data'!$I$5,0,10*ROW('Hygiene Data'!I7))),'Data Summary'!ED13="Yes"),OFFSET('Hygiene Data'!$I$5,0,10*ROW('Hygiene Data'!I7)),NA())</f>
        <v>#N/A</v>
      </c>
      <c r="BP13" s="100" t="e">
        <f ca="true">+IF(AND(ISNUMBER(OFFSET('Hygiene Data'!$I$7,0,10*ROW('Hygiene Data'!I7))),'Data Summary'!EE13="Yes"),OFFSET('Hygiene Data'!$I$7,0,10*ROW('Hygiene Data'!I7)),NA())</f>
        <v>#N/A</v>
      </c>
      <c r="BQ13" s="100" t="e">
        <f ca="true">+IF(AND(ISNUMBER(OFFSET('Hygiene Data'!$I$9,0,10*ROW('Hygiene Data'!I7))),'Data Summary'!EF13="Yes"),OFFSET('Hygiene Data'!$I$9,0,10*ROW('Hygiene Data'!I7)),NA())</f>
        <v>#N/A</v>
      </c>
    </row>
    <row xmlns:x14ac="http://schemas.microsoft.com/office/spreadsheetml/2009/9/ac" r="14" x14ac:dyDescent="0.2">
      <c r="A14" s="363" t="str">
        <f ca="true">+RIGHT('Data Summary'!A14,LEN('Data Summary'!A14)-9)</f>
        <v>ASER</v>
      </c>
      <c r="B14" s="38" t="str">
        <f ca="true">+IF(ISTEXT('Data Summary'!B14),'Data Summary'!B14,"")</f>
        <v>Survey</v>
      </c>
      <c r="C14" s="362">
        <f ca="true">+VALUE('Data Summary'!C14)</f>
        <v>2015</v>
      </c>
      <c r="D14" s="98" t="e">
        <f ca="true">+IF(AND(ISNUMBER(OFFSET('Water Data'!$D$4,0,10*ROW('Water Data'!D8))),'Data Summary'!BS14="Yes"),100-OFFSET('Water Data'!$D$4,0,10*ROW('Water Data'!D8)),NA())</f>
        <v>#N/A</v>
      </c>
      <c r="E14" s="98" t="e">
        <f ca="true">+IF(AND(ISNUMBER(OFFSET('Water Data'!$D$6,0,10*ROW('Water Data'!D8))),'Data Summary'!BT14="Yes"),OFFSET('Water Data'!$D$6,0,10*ROW('Water Data'!D8)),NA())</f>
        <v>#N/A</v>
      </c>
      <c r="F14" s="98" t="e">
        <f ca="true">+IF(AND(ISNUMBER(OFFSET('Water Data'!$D$9,0,10*ROW('Water Data'!D8))),'Data Summary'!BU14="Yes"),OFFSET('Water Data'!$D$9,0,10*ROW('Water Data'!D8)),NA())</f>
        <v>#N/A</v>
      </c>
      <c r="G14" s="98" t="e">
        <f ca="true">+IF(AND(ISNUMBER(OFFSET('Water Data'!$E$4,0,10*ROW('Water Data'!E8))),'Data Summary'!BV14="Yes"),100-OFFSET('Water Data'!$E$4,0,10*ROW('Water Data'!E8)),NA())</f>
        <v>#N/A</v>
      </c>
      <c r="H14" s="98">
        <f ca="true">+IF(AND(ISNUMBER(OFFSET('Water Data'!$E$6,0,10*ROW('Water Data'!E8))),'Data Summary'!BW14="Yes"),OFFSET('Water Data'!$E$6,0,10*ROW('Water Data'!E8)),NA())</f>
        <v>86.438058551617871</v>
      </c>
      <c r="I14" s="98" t="e">
        <f ca="true">+IF(AND(ISNUMBER(OFFSET('Water Data'!$E$9,0,10*ROW('Water Data'!E8))),'Data Summary'!BX14="Yes"),OFFSET('Water Data'!$E$9,0,10*ROW('Water Data'!E8)),NA())</f>
        <v>#N/A</v>
      </c>
      <c r="J14" s="98" t="e">
        <f ca="true">+IF(AND(ISNUMBER(OFFSET('Water Data'!$F$4,0,10*ROW('Water Data'!F8))),'Data Summary'!BY14="Yes"),100-OFFSET('Water Data'!$F$4,0,10*ROW('Water Data'!F8)),NA())</f>
        <v>#N/A</v>
      </c>
      <c r="K14" s="98">
        <f ca="true">+IF(AND(ISNUMBER(OFFSET('Water Data'!$F$6,0,10*ROW('Water Data'!F8))),'Data Summary'!BZ14="Yes"),OFFSET('Water Data'!$F$6,0,10*ROW('Water Data'!F8)),NA())</f>
        <v>71.855032860601881</v>
      </c>
      <c r="L14" s="98" t="e">
        <f ca="true">+IF(AND(ISNUMBER(OFFSET('Water Data'!$F$9,0,10*ROW('Water Data'!F8))),'Data Summary'!CA14="Yes"),OFFSET('Water Data'!$F$9,0,10*ROW('Water Data'!F8)),NA())</f>
        <v>#N/A</v>
      </c>
      <c r="M14" s="98" t="e">
        <f ca="true">+IF(AND(ISNUMBER(OFFSET('Water Data'!$G$4,0,10*ROW('Water Data'!G8))),'Data Summary'!CB14="Yes"),100-OFFSET('Water Data'!$G$4,0,10*ROW('Water Data'!G8)),NA())</f>
        <v>#N/A</v>
      </c>
      <c r="N14" s="98" t="e">
        <f ca="true">+IF(AND(ISNUMBER(OFFSET('Water Data'!$G$6,0,10*ROW('Water Data'!G8))),'Data Summary'!CC14="Yes"),OFFSET('Water Data'!$G$6,0,10*ROW('Water Data'!G8)),NA())</f>
        <v>#N/A</v>
      </c>
      <c r="O14" s="98" t="e">
        <f ca="true">+IF(AND(ISNUMBER(OFFSET('Water Data'!$G$9,0,10*ROW('Water Data'!G8))),'Data Summary'!CD14="Yes"),OFFSET('Water Data'!$G$9,0,10*ROW('Water Data'!G8)),NA())</f>
        <v>#N/A</v>
      </c>
      <c r="P14" s="98" t="e">
        <f ca="true">+IF(AND(ISNUMBER(OFFSET('Water Data'!$H$4,0,10*ROW('Water Data'!H8))),'Data Summary'!CE14="Yes"),100-OFFSET('Water Data'!$H$4,0,10*ROW('Water Data'!H8)),NA())</f>
        <v>#N/A</v>
      </c>
      <c r="Q14" s="98">
        <f ca="true">+IF(AND(ISNUMBER(OFFSET('Water Data'!$H$6,0,10*ROW('Water Data'!H8))),'Data Summary'!CF14="Yes"),OFFSET('Water Data'!$H$6,0,10*ROW('Water Data'!H8)),NA())</f>
        <v>69.218215690333267</v>
      </c>
      <c r="R14" s="98" t="e">
        <f ca="true">+IF(AND(ISNUMBER(OFFSET('Water Data'!$H$9,0,10*ROW('Water Data'!H8))),'Data Summary'!CG14="Yes"),OFFSET('Water Data'!$H$9,0,10*ROW('Water Data'!H8)),NA())</f>
        <v>#N/A</v>
      </c>
      <c r="S14" s="98" t="e">
        <f ca="true">+IF(AND(ISNUMBER(OFFSET('Water Data'!$I$4,0,10*ROW('Water Data'!I8))),'Data Summary'!CH14="Yes"),100-OFFSET('Water Data'!$I$4,0,10*ROW('Water Data'!I8)),NA())</f>
        <v>#N/A</v>
      </c>
      <c r="T14" s="98">
        <f ca="true">+IF(AND(ISNUMBER(OFFSET('Water Data'!$I$6,0,10*ROW('Water Data'!I8))),'Data Summary'!CI14="Yes"),OFFSET('Water Data'!$I$6,0,10*ROW('Water Data'!I8)),NA())</f>
        <v>88.075096674400612</v>
      </c>
      <c r="U14" s="98" t="e">
        <f ca="true">+IF(AND(ISNUMBER(OFFSET('Water Data'!$I$9,0,10*ROW('Water Data'!I8))),'Data Summary'!CJ14="Yes"),OFFSET('Water Data'!$I$9,0,10*ROW('Water Data'!I8)),NA())</f>
        <v>#N/A</v>
      </c>
      <c r="V14" s="99" t="e">
        <f ca="true">+IF(AND(ISNUMBER(OFFSET('Sanitation Data'!$D$4,0,10*ROW('Sanitation Data'!D8))),'Data Summary'!CK14="Yes"),100-OFFSET('Sanitation Data'!$D$4,0,10*ROW('Sanitation Data'!D8)),NA())</f>
        <v>#N/A</v>
      </c>
      <c r="W14" s="99" t="e">
        <f ca="true">+IF(AND(ISNUMBER(OFFSET('Sanitation Data'!$D$6,0,10*ROW('Sanitation Data'!D8))),'Data Summary'!CL14="Yes"),OFFSET('Sanitation Data'!$D$6,0,10*ROW('Sanitation Data'!D8)),NA())</f>
        <v>#N/A</v>
      </c>
      <c r="X14" s="99" t="e">
        <f ca="true">+IF(AND(ISNUMBER(OFFSET('Sanitation Data'!$D$10,0,10*ROW('Sanitation Data'!D8))),'Data Summary'!CM14="Yes"),OFFSET('Sanitation Data'!$D$10,0,10*ROW('Sanitation Data'!D8)),NA())</f>
        <v>#N/A</v>
      </c>
      <c r="Y14" s="99" t="e">
        <f ca="true">+IF(AND(ISNUMBER(OFFSET('Sanitation Data'!$D$11,0,10*ROW('Sanitation Data'!D8))),'Data Summary'!CN14="Yes"),OFFSET('Sanitation Data'!$D$11,0,10*ROW('Sanitation Data'!D8)),NA())</f>
        <v>#N/A</v>
      </c>
      <c r="Z14" s="99" t="e">
        <f ca="true">+IF(AND(ISNUMBER(OFFSET('Sanitation Data'!$D$12,0,10*ROW('Sanitation Data'!D8))),'Data Summary'!CO14="Yes"),OFFSET('Sanitation Data'!$D$12,0,10*ROW('Sanitation Data'!D8)),NA())</f>
        <v>#N/A</v>
      </c>
      <c r="AA14" s="99" t="e">
        <f ca="true">+IF(AND(ISNUMBER(OFFSET('Sanitation Data'!$E$4,0,10*ROW('Sanitation Data'!E8))),'Data Summary'!CP14="Yes"),100-OFFSET('Sanitation Data'!$E$4,0,10*ROW('Sanitation Data'!E8)),NA())</f>
        <v>#N/A</v>
      </c>
      <c r="AB14" s="99" t="e">
        <f ca="true">+IF(AND(ISNUMBER(OFFSET('Sanitation Data'!$E$6,0,10*ROW('Sanitation Data'!E8))),'Data Summary'!CQ14="Yes"),OFFSET('Sanitation Data'!$E$6,0,10*ROW('Sanitation Data'!E8)),NA())</f>
        <v>#N/A</v>
      </c>
      <c r="AC14" s="99" t="e">
        <f ca="true">+IF(AND(ISNUMBER(OFFSET('Sanitation Data'!$E$10,0,10*ROW('Sanitation Data'!E8))),'Data Summary'!CR14="Yes"),OFFSET('Sanitation Data'!$E$10,0,10*ROW('Sanitation Data'!E8)),NA())</f>
        <v>#N/A</v>
      </c>
      <c r="AD14" s="99" t="e">
        <f ca="true">+IF(AND(ISNUMBER(OFFSET('Sanitation Data'!$E$11,0,10*ROW('Sanitation Data'!E8))),'Data Summary'!CS14="Yes"),OFFSET('Sanitation Data'!$E$11,0,10*ROW('Sanitation Data'!E8)),NA())</f>
        <v>#N/A</v>
      </c>
      <c r="AE14" s="99" t="e">
        <f ca="true">+IF(AND(ISNUMBER(OFFSET('Sanitation Data'!$E$12,0,10*ROW('Sanitation Data'!E8))),'Data Summary'!CT14="Yes"),OFFSET('Sanitation Data'!$E$12,0,10*ROW('Sanitation Data'!E8)),NA())</f>
        <v>#N/A</v>
      </c>
      <c r="AF14" s="99" t="e">
        <f ca="true">+IF(AND(ISNUMBER(OFFSET('Sanitation Data'!$F$4,0,10*ROW('Sanitation Data'!F8))),'Data Summary'!CU14="Yes"),100-OFFSET('Sanitation Data'!$F$4,0,10*ROW('Sanitation Data'!F8)),NA())</f>
        <v>#N/A</v>
      </c>
      <c r="AG14" s="99" t="e">
        <f ca="true">+IF(AND(ISNUMBER(OFFSET('Sanitation Data'!$F$6,0,10*ROW('Sanitation Data'!F8))),'Data Summary'!CV14="Yes"),OFFSET('Sanitation Data'!$F$6,0,10*ROW('Sanitation Data'!F8)),NA())</f>
        <v>#N/A</v>
      </c>
      <c r="AH14" s="99" t="e">
        <f ca="true">+IF(AND(ISNUMBER(OFFSET('Sanitation Data'!$F$10,0,10*ROW('Sanitation Data'!F8))),'Data Summary'!CW14="Yes"),OFFSET('Sanitation Data'!$F$10,0,10*ROW('Sanitation Data'!F8)),NA())</f>
        <v>#N/A</v>
      </c>
      <c r="AI14" s="99" t="e">
        <f ca="true">+IF(AND(ISNUMBER(OFFSET('Sanitation Data'!$F$11,0,10*ROW('Sanitation Data'!F8))),'Data Summary'!CX14="Yes"),OFFSET('Sanitation Data'!$F$11,0,10*ROW('Sanitation Data'!F8)),NA())</f>
        <v>#N/A</v>
      </c>
      <c r="AJ14" s="99" t="e">
        <f ca="true">+IF(AND(ISNUMBER(OFFSET('Sanitation Data'!$F$12,0,10*ROW('Sanitation Data'!F8))),'Data Summary'!CY14="Yes"),OFFSET('Sanitation Data'!$F$12,0,10*ROW('Sanitation Data'!F8)),NA())</f>
        <v>#N/A</v>
      </c>
      <c r="AK14" s="99" t="e">
        <f ca="true">+IF(AND(ISNUMBER(OFFSET('Sanitation Data'!$G$4,0,10*ROW('Sanitation Data'!G8))),'Data Summary'!CZ14="Yes"),100-OFFSET('Sanitation Data'!$G$4,0,10*ROW('Sanitation Data'!G8)),NA())</f>
        <v>#N/A</v>
      </c>
      <c r="AL14" s="99" t="e">
        <f ca="true">+IF(AND(ISNUMBER(OFFSET('Sanitation Data'!$G$6,0,10*ROW('Sanitation Data'!G8))),'Data Summary'!DA14="Yes"),OFFSET('Sanitation Data'!$G$6,0,10*ROW('Sanitation Data'!G8)),NA())</f>
        <v>#N/A</v>
      </c>
      <c r="AM14" s="99" t="e">
        <f ca="true">+IF(AND(ISNUMBER(OFFSET('Sanitation Data'!$G$10,0,10*ROW('Sanitation Data'!G8))),'Data Summary'!DB14="Yes"),OFFSET('Sanitation Data'!$G$10,0,10*ROW('Sanitation Data'!G8)),NA())</f>
        <v>#N/A</v>
      </c>
      <c r="AN14" s="99" t="e">
        <f ca="true">+IF(AND(ISNUMBER(OFFSET('Sanitation Data'!$G$11,0,10*ROW('Sanitation Data'!G8))),'Data Summary'!DC14="Yes"),OFFSET('Sanitation Data'!$G$11,0,10*ROW('Sanitation Data'!G8)),NA())</f>
        <v>#N/A</v>
      </c>
      <c r="AO14" s="99" t="e">
        <f ca="true">+IF(AND(ISNUMBER(OFFSET('Sanitation Data'!$G$12,0,10*ROW('Sanitation Data'!G8))),'Data Summary'!DD14="Yes"),OFFSET('Sanitation Data'!$G$12,0,10*ROW('Sanitation Data'!G8)),NA())</f>
        <v>#N/A</v>
      </c>
      <c r="AP14" s="99" t="e">
        <f ca="true">+IF(AND(ISNUMBER(OFFSET('Sanitation Data'!$H$4,0,10*ROW('Sanitation Data'!H8))),'Data Summary'!DE14="Yes"),100-OFFSET('Sanitation Data'!$H$4,0,10*ROW('Sanitation Data'!H8)),NA())</f>
        <v>#N/A</v>
      </c>
      <c r="AQ14" s="99" t="e">
        <f ca="true">+IF(AND(ISNUMBER(OFFSET('Sanitation Data'!$H$6,0,10*ROW('Sanitation Data'!H8))),'Data Summary'!DF14="Yes"),OFFSET('Sanitation Data'!$H$6,0,10*ROW('Sanitation Data'!H8)),NA())</f>
        <v>#N/A</v>
      </c>
      <c r="AR14" s="99" t="e">
        <f ca="true">+IF(AND(ISNUMBER(OFFSET('Sanitation Data'!$H$10,0,10*ROW('Sanitation Data'!H8))),'Data Summary'!DG14="Yes"),OFFSET('Sanitation Data'!$H$10,0,10*ROW('Sanitation Data'!H8)),NA())</f>
        <v>#N/A</v>
      </c>
      <c r="AS14" s="99" t="e">
        <f ca="true">+IF(AND(ISNUMBER(OFFSET('Sanitation Data'!$H$11,0,10*ROW('Sanitation Data'!H8))),'Data Summary'!DH14="Yes"),OFFSET('Sanitation Data'!$H$11,0,10*ROW('Sanitation Data'!H8)),NA())</f>
        <v>#N/A</v>
      </c>
      <c r="AT14" s="99" t="e">
        <f ca="true">+IF(AND(ISNUMBER(OFFSET('Sanitation Data'!$H$12,0,10*ROW('Sanitation Data'!H8))),'Data Summary'!DI14="Yes"),OFFSET('Sanitation Data'!$H$12,0,10*ROW('Sanitation Data'!H8)),NA())</f>
        <v>#N/A</v>
      </c>
      <c r="AU14" s="99" t="e">
        <f ca="true">+IF(AND(ISNUMBER(OFFSET('Sanitation Data'!$I$4,0,10*ROW('Sanitation Data'!I8))),'Data Summary'!DJ14="Yes"),100-OFFSET('Sanitation Data'!$I$4,0,10*ROW('Sanitation Data'!I8)),NA())</f>
        <v>#N/A</v>
      </c>
      <c r="AV14" s="99" t="e">
        <f ca="true">+IF(AND(ISNUMBER(OFFSET('Sanitation Data'!$I$6,0,10*ROW('Sanitation Data'!I8))),'Data Summary'!DK14="Yes"),OFFSET('Sanitation Data'!$I$6,0,10*ROW('Sanitation Data'!I8)),NA())</f>
        <v>#N/A</v>
      </c>
      <c r="AW14" s="99" t="e">
        <f ca="true">+IF(AND(ISNUMBER(OFFSET('Sanitation Data'!$I$10,0,10*ROW('Sanitation Data'!I8))),'Data Summary'!DL14="Yes"),OFFSET('Sanitation Data'!$I$10,0,10*ROW('Sanitation Data'!I8)),NA())</f>
        <v>#N/A</v>
      </c>
      <c r="AX14" s="99" t="e">
        <f ca="true">+IF(AND(ISNUMBER(OFFSET('Sanitation Data'!$I$11,0,10*ROW('Sanitation Data'!I8))),'Data Summary'!DM14="Yes"),OFFSET('Sanitation Data'!$I$11,0,10*ROW('Sanitation Data'!I8)),NA())</f>
        <v>#N/A</v>
      </c>
      <c r="AY14" s="99" t="e">
        <f ca="true">+IF(AND(ISNUMBER(OFFSET('Sanitation Data'!$I$12,0,10*ROW('Sanitation Data'!I8))),'Data Summary'!DN14="Yes"),OFFSET('Sanitation Data'!$I$12,0,10*ROW('Sanitation Data'!I8)),NA())</f>
        <v>#N/A</v>
      </c>
      <c r="AZ14" s="100" t="e">
        <f ca="true">+IF(AND(ISNUMBER(OFFSET('Hygiene Data'!$D$5,0,10*ROW('Hygiene Data'!D8))),'Data Summary'!DO14="Yes"),OFFSET('Hygiene Data'!$D$5,0,10*ROW('Hygiene Data'!D8)),NA())</f>
        <v>#N/A</v>
      </c>
      <c r="BA14" s="100" t="e">
        <f ca="true">+IF(AND(ISNUMBER(OFFSET('Hygiene Data'!$D$7,0,10*ROW('Hygiene Data'!D8))),'Data Summary'!DP14="Yes"),OFFSET('Hygiene Data'!$D$7,0,10*ROW('Hygiene Data'!D8)),NA())</f>
        <v>#N/A</v>
      </c>
      <c r="BB14" s="100" t="e">
        <f ca="true">+IF(AND(ISNUMBER(OFFSET('Hygiene Data'!$D$9,0,10*ROW('Hygiene Data'!D8))),'Data Summary'!DQ14="Yes"),OFFSET('Hygiene Data'!$D$9,0,10*ROW('Hygiene Data'!D8)),NA())</f>
        <v>#N/A</v>
      </c>
      <c r="BC14" s="100" t="e">
        <f ca="true">+IF(AND(ISNUMBER(OFFSET('Hygiene Data'!$E$5,0,10*ROW('Hygiene Data'!E8))),'Data Summary'!DR14="Yes"),OFFSET('Hygiene Data'!$E$5,0,10*ROW('Hygiene Data'!E8)),NA())</f>
        <v>#N/A</v>
      </c>
      <c r="BD14" s="100" t="e">
        <f ca="true">+IF(AND(ISNUMBER(OFFSET('Hygiene Data'!$E$7,0,10*ROW('Hygiene Data'!E8))),'Data Summary'!DS14="Yes"),OFFSET('Hygiene Data'!$E$7,0,10*ROW('Hygiene Data'!E8)),NA())</f>
        <v>#N/A</v>
      </c>
      <c r="BE14" s="100" t="e">
        <f ca="true">+IF(AND(ISNUMBER(OFFSET('Hygiene Data'!$E$9,0,10*ROW('Hygiene Data'!E8))),'Data Summary'!DT14="Yes"),OFFSET('Hygiene Data'!$E$9,0,10*ROW('Hygiene Data'!E8)),NA())</f>
        <v>#N/A</v>
      </c>
      <c r="BF14" s="100" t="e">
        <f ca="true">+IF(AND(ISNUMBER(OFFSET('Hygiene Data'!$F$5,0,10*ROW('Hygiene Data'!F8))),'Data Summary'!DU14="Yes"),OFFSET('Hygiene Data'!$F$5,0,10*ROW('Hygiene Data'!F8)),NA())</f>
        <v>#N/A</v>
      </c>
      <c r="BG14" s="100" t="e">
        <f ca="true">+IF(AND(ISNUMBER(OFFSET('Hygiene Data'!$F$7,0,10*ROW('Hygiene Data'!F8))),'Data Summary'!DV14="Yes"),OFFSET('Hygiene Data'!$F$7,0,10*ROW('Hygiene Data'!F8)),NA())</f>
        <v>#N/A</v>
      </c>
      <c r="BH14" s="100" t="e">
        <f ca="true">+IF(AND(ISNUMBER(OFFSET('Hygiene Data'!$F$9,0,10*ROW('Hygiene Data'!F8))),'Data Summary'!DW14="Yes"),OFFSET('Hygiene Data'!$F$9,0,10*ROW('Hygiene Data'!F8)),NA())</f>
        <v>#N/A</v>
      </c>
      <c r="BI14" s="100" t="e">
        <f ca="true">+IF(AND(ISNUMBER(OFFSET('Hygiene Data'!$G$5,0,10*ROW('Hygiene Data'!G8))),'Data Summary'!DX14="Yes"),OFFSET('Hygiene Data'!$G$5,0,10*ROW('Hygiene Data'!G8)),NA())</f>
        <v>#N/A</v>
      </c>
      <c r="BJ14" s="100" t="e">
        <f ca="true">+IF(AND(ISNUMBER(OFFSET('Hygiene Data'!$G$7,0,10*ROW('Hygiene Data'!G8))),'Data Summary'!DY14="Yes"),OFFSET('Hygiene Data'!$G$7,0,10*ROW('Hygiene Data'!G8)),NA())</f>
        <v>#N/A</v>
      </c>
      <c r="BK14" s="100" t="e">
        <f ca="true">+IF(AND(ISNUMBER(OFFSET('Hygiene Data'!$G$9,0,10*ROW('Hygiene Data'!G8))),'Data Summary'!DZ14="Yes"),OFFSET('Hygiene Data'!$G$9,0,10*ROW('Hygiene Data'!G8)),NA())</f>
        <v>#N/A</v>
      </c>
      <c r="BL14" s="100" t="e">
        <f ca="true">+IF(AND(ISNUMBER(OFFSET('Hygiene Data'!$H$5,0,10*ROW('Hygiene Data'!H8))),'Data Summary'!EA14="Yes"),OFFSET('Hygiene Data'!$H$5,0,10*ROW('Hygiene Data'!H8)),NA())</f>
        <v>#N/A</v>
      </c>
      <c r="BM14" s="100" t="e">
        <f ca="true">+IF(AND(ISNUMBER(OFFSET('Hygiene Data'!$H$7,0,10*ROW('Hygiene Data'!H8))),'Data Summary'!EB14="Yes"),OFFSET('Hygiene Data'!$H$7,0,10*ROW('Hygiene Data'!H8)),NA())</f>
        <v>#N/A</v>
      </c>
      <c r="BN14" s="100" t="e">
        <f ca="true">+IF(AND(ISNUMBER(OFFSET('Hygiene Data'!$H$9,0,10*ROW('Hygiene Data'!H8))),'Data Summary'!EC14="Yes"),OFFSET('Hygiene Data'!$H$9,0,10*ROW('Hygiene Data'!H8)),NA())</f>
        <v>#N/A</v>
      </c>
      <c r="BO14" s="100" t="e">
        <f ca="true">+IF(AND(ISNUMBER(OFFSET('Hygiene Data'!$I$5,0,10*ROW('Hygiene Data'!I8))),'Data Summary'!ED14="Yes"),OFFSET('Hygiene Data'!$I$5,0,10*ROW('Hygiene Data'!I8)),NA())</f>
        <v>#N/A</v>
      </c>
      <c r="BP14" s="100" t="e">
        <f ca="true">+IF(AND(ISNUMBER(OFFSET('Hygiene Data'!$I$7,0,10*ROW('Hygiene Data'!I8))),'Data Summary'!EE14="Yes"),OFFSET('Hygiene Data'!$I$7,0,10*ROW('Hygiene Data'!I8)),NA())</f>
        <v>#N/A</v>
      </c>
      <c r="BQ14" s="100" t="e">
        <f ca="true">+IF(AND(ISNUMBER(OFFSET('Hygiene Data'!$I$9,0,10*ROW('Hygiene Data'!I8))),'Data Summary'!EF14="Yes"),OFFSET('Hygiene Data'!$I$9,0,10*ROW('Hygiene Data'!I8)),NA())</f>
        <v>#N/A</v>
      </c>
    </row>
    <row xmlns:x14ac="http://schemas.microsoft.com/office/spreadsheetml/2009/9/ac" r="15" x14ac:dyDescent="0.2">
      <c r="A15" s="363" t="str">
        <f ca="true">+RIGHT('Data Summary'!A15,LEN('Data Summary'!A15)-9)</f>
        <v>CEN</v>
      </c>
      <c r="B15" s="38" t="str">
        <f ca="true">+IF(ISTEXT('Data Summary'!B15),'Data Summary'!B15,"")</f>
        <v>Census</v>
      </c>
      <c r="C15" s="362">
        <f ca="true">+VALUE('Data Summary'!C15)</f>
        <v>2015</v>
      </c>
      <c r="D15" s="98">
        <f ca="true">+IF(AND(ISNUMBER(OFFSET('Water Data'!$D$4,0,10*ROW('Water Data'!D9))),'Data Summary'!BS15="Yes"),100-OFFSET('Water Data'!$D$4,0,10*ROW('Water Data'!D9)),NA())</f>
        <v>64.290000000000006</v>
      </c>
      <c r="E15" s="98" t="e">
        <f ca="true">+IF(AND(ISNUMBER(OFFSET('Water Data'!$D$6,0,10*ROW('Water Data'!D9))),'Data Summary'!BT15="Yes"),OFFSET('Water Data'!$D$6,0,10*ROW('Water Data'!D9)),NA())</f>
        <v>#N/A</v>
      </c>
      <c r="F15" s="98" t="e">
        <f ca="true">+IF(AND(ISNUMBER(OFFSET('Water Data'!$D$9,0,10*ROW('Water Data'!D9))),'Data Summary'!BU15="Yes"),OFFSET('Water Data'!$D$9,0,10*ROW('Water Data'!D9)),NA())</f>
        <v>#N/A</v>
      </c>
      <c r="G15" s="98" t="e">
        <f ca="true">+IF(AND(ISNUMBER(OFFSET('Water Data'!$E$4,0,10*ROW('Water Data'!E9))),'Data Summary'!BV15="Yes"),100-OFFSET('Water Data'!$E$4,0,10*ROW('Water Data'!E9)),NA())</f>
        <v>#N/A</v>
      </c>
      <c r="H15" s="98" t="e">
        <f ca="true">+IF(AND(ISNUMBER(OFFSET('Water Data'!$E$6,0,10*ROW('Water Data'!E9))),'Data Summary'!BW15="Yes"),OFFSET('Water Data'!$E$6,0,10*ROW('Water Data'!E9)),NA())</f>
        <v>#N/A</v>
      </c>
      <c r="I15" s="98" t="e">
        <f ca="true">+IF(AND(ISNUMBER(OFFSET('Water Data'!$E$9,0,10*ROW('Water Data'!E9))),'Data Summary'!BX15="Yes"),OFFSET('Water Data'!$E$9,0,10*ROW('Water Data'!E9)),NA())</f>
        <v>#N/A</v>
      </c>
      <c r="J15" s="98" t="e">
        <f ca="true">+IF(AND(ISNUMBER(OFFSET('Water Data'!$F$4,0,10*ROW('Water Data'!F9))),'Data Summary'!BY15="Yes"),100-OFFSET('Water Data'!$F$4,0,10*ROW('Water Data'!F9)),NA())</f>
        <v>#N/A</v>
      </c>
      <c r="K15" s="98" t="e">
        <f ca="true">+IF(AND(ISNUMBER(OFFSET('Water Data'!$F$6,0,10*ROW('Water Data'!F9))),'Data Summary'!BZ15="Yes"),OFFSET('Water Data'!$F$6,0,10*ROW('Water Data'!F9)),NA())</f>
        <v>#N/A</v>
      </c>
      <c r="L15" s="98" t="e">
        <f ca="true">+IF(AND(ISNUMBER(OFFSET('Water Data'!$F$9,0,10*ROW('Water Data'!F9))),'Data Summary'!CA15="Yes"),OFFSET('Water Data'!$F$9,0,10*ROW('Water Data'!F9)),NA())</f>
        <v>#N/A</v>
      </c>
      <c r="M15" s="98" t="e">
        <f ca="true">+IF(AND(ISNUMBER(OFFSET('Water Data'!$G$4,0,10*ROW('Water Data'!G9))),'Data Summary'!CB15="Yes"),100-OFFSET('Water Data'!$G$4,0,10*ROW('Water Data'!G9)),NA())</f>
        <v>#N/A</v>
      </c>
      <c r="N15" s="98" t="e">
        <f ca="true">+IF(AND(ISNUMBER(OFFSET('Water Data'!$G$6,0,10*ROW('Water Data'!G9))),'Data Summary'!CC15="Yes"),OFFSET('Water Data'!$G$6,0,10*ROW('Water Data'!G9)),NA())</f>
        <v>#N/A</v>
      </c>
      <c r="O15" s="98" t="e">
        <f ca="true">+IF(AND(ISNUMBER(OFFSET('Water Data'!$G$9,0,10*ROW('Water Data'!G9))),'Data Summary'!CD15="Yes"),OFFSET('Water Data'!$G$9,0,10*ROW('Water Data'!G9)),NA())</f>
        <v>#N/A</v>
      </c>
      <c r="P15" s="98" t="e">
        <f ca="true">+IF(AND(ISNUMBER(OFFSET('Water Data'!$H$4,0,10*ROW('Water Data'!H9))),'Data Summary'!CE15="Yes"),100-OFFSET('Water Data'!$H$4,0,10*ROW('Water Data'!H9)),NA())</f>
        <v>#N/A</v>
      </c>
      <c r="Q15" s="98" t="e">
        <f ca="true">+IF(AND(ISNUMBER(OFFSET('Water Data'!$H$6,0,10*ROW('Water Data'!H9))),'Data Summary'!CF15="Yes"),OFFSET('Water Data'!$H$6,0,10*ROW('Water Data'!H9)),NA())</f>
        <v>#N/A</v>
      </c>
      <c r="R15" s="98" t="e">
        <f ca="true">+IF(AND(ISNUMBER(OFFSET('Water Data'!$H$9,0,10*ROW('Water Data'!H9))),'Data Summary'!CG15="Yes"),OFFSET('Water Data'!$H$9,0,10*ROW('Water Data'!H9)),NA())</f>
        <v>#N/A</v>
      </c>
      <c r="S15" s="98" t="e">
        <f ca="true">+IF(AND(ISNUMBER(OFFSET('Water Data'!$I$4,0,10*ROW('Water Data'!I9))),'Data Summary'!CH15="Yes"),100-OFFSET('Water Data'!$I$4,0,10*ROW('Water Data'!I9)),NA())</f>
        <v>#N/A</v>
      </c>
      <c r="T15" s="98" t="e">
        <f ca="true">+IF(AND(ISNUMBER(OFFSET('Water Data'!$I$6,0,10*ROW('Water Data'!I9))),'Data Summary'!CI15="Yes"),OFFSET('Water Data'!$I$6,0,10*ROW('Water Data'!I9)),NA())</f>
        <v>#N/A</v>
      </c>
      <c r="U15" s="98" t="e">
        <f ca="true">+IF(AND(ISNUMBER(OFFSET('Water Data'!$I$9,0,10*ROW('Water Data'!I9))),'Data Summary'!CJ15="Yes"),OFFSET('Water Data'!$I$9,0,10*ROW('Water Data'!I9)),NA())</f>
        <v>#N/A</v>
      </c>
      <c r="V15" s="99">
        <f ca="true">+IF(AND(ISNUMBER(OFFSET('Sanitation Data'!$D$4,0,10*ROW('Sanitation Data'!D9))),'Data Summary'!CK15="Yes"),100-OFFSET('Sanitation Data'!$D$4,0,10*ROW('Sanitation Data'!D9)),NA())</f>
        <v>77.040000000000006</v>
      </c>
      <c r="W15" s="99" t="e">
        <f ca="true">+IF(AND(ISNUMBER(OFFSET('Sanitation Data'!$D$6,0,10*ROW('Sanitation Data'!D9))),'Data Summary'!CL15="Yes"),OFFSET('Sanitation Data'!$D$6,0,10*ROW('Sanitation Data'!D9)),NA())</f>
        <v>#N/A</v>
      </c>
      <c r="X15" s="99" t="e">
        <f ca="true">+IF(AND(ISNUMBER(OFFSET('Sanitation Data'!$D$10,0,10*ROW('Sanitation Data'!D9))),'Data Summary'!CM15="Yes"),OFFSET('Sanitation Data'!$D$10,0,10*ROW('Sanitation Data'!D9)),NA())</f>
        <v>#N/A</v>
      </c>
      <c r="Y15" s="99" t="e">
        <f ca="true">+IF(AND(ISNUMBER(OFFSET('Sanitation Data'!$D$11,0,10*ROW('Sanitation Data'!D9))),'Data Summary'!CN15="Yes"),OFFSET('Sanitation Data'!$D$11,0,10*ROW('Sanitation Data'!D9)),NA())</f>
        <v>#N/A</v>
      </c>
      <c r="Z15" s="99" t="e">
        <f ca="true">+IF(AND(ISNUMBER(OFFSET('Sanitation Data'!$D$12,0,10*ROW('Sanitation Data'!D9))),'Data Summary'!CO15="Yes"),OFFSET('Sanitation Data'!$D$12,0,10*ROW('Sanitation Data'!D9)),NA())</f>
        <v>#N/A</v>
      </c>
      <c r="AA15" s="99" t="e">
        <f ca="true">+IF(AND(ISNUMBER(OFFSET('Sanitation Data'!$E$4,0,10*ROW('Sanitation Data'!E9))),'Data Summary'!CP15="Yes"),100-OFFSET('Sanitation Data'!$E$4,0,10*ROW('Sanitation Data'!E9)),NA())</f>
        <v>#N/A</v>
      </c>
      <c r="AB15" s="99" t="e">
        <f ca="true">+IF(AND(ISNUMBER(OFFSET('Sanitation Data'!$E$6,0,10*ROW('Sanitation Data'!E9))),'Data Summary'!CQ15="Yes"),OFFSET('Sanitation Data'!$E$6,0,10*ROW('Sanitation Data'!E9)),NA())</f>
        <v>#N/A</v>
      </c>
      <c r="AC15" s="99" t="e">
        <f ca="true">+IF(AND(ISNUMBER(OFFSET('Sanitation Data'!$E$10,0,10*ROW('Sanitation Data'!E9))),'Data Summary'!CR15="Yes"),OFFSET('Sanitation Data'!$E$10,0,10*ROW('Sanitation Data'!E9)),NA())</f>
        <v>#N/A</v>
      </c>
      <c r="AD15" s="99" t="e">
        <f ca="true">+IF(AND(ISNUMBER(OFFSET('Sanitation Data'!$E$11,0,10*ROW('Sanitation Data'!E9))),'Data Summary'!CS15="Yes"),OFFSET('Sanitation Data'!$E$11,0,10*ROW('Sanitation Data'!E9)),NA())</f>
        <v>#N/A</v>
      </c>
      <c r="AE15" s="99" t="e">
        <f ca="true">+IF(AND(ISNUMBER(OFFSET('Sanitation Data'!$E$12,0,10*ROW('Sanitation Data'!E9))),'Data Summary'!CT15="Yes"),OFFSET('Sanitation Data'!$E$12,0,10*ROW('Sanitation Data'!E9)),NA())</f>
        <v>#N/A</v>
      </c>
      <c r="AF15" s="99" t="e">
        <f ca="true">+IF(AND(ISNUMBER(OFFSET('Sanitation Data'!$F$4,0,10*ROW('Sanitation Data'!F9))),'Data Summary'!CU15="Yes"),100-OFFSET('Sanitation Data'!$F$4,0,10*ROW('Sanitation Data'!F9)),NA())</f>
        <v>#N/A</v>
      </c>
      <c r="AG15" s="99" t="e">
        <f ca="true">+IF(AND(ISNUMBER(OFFSET('Sanitation Data'!$F$6,0,10*ROW('Sanitation Data'!F9))),'Data Summary'!CV15="Yes"),OFFSET('Sanitation Data'!$F$6,0,10*ROW('Sanitation Data'!F9)),NA())</f>
        <v>#N/A</v>
      </c>
      <c r="AH15" s="99" t="e">
        <f ca="true">+IF(AND(ISNUMBER(OFFSET('Sanitation Data'!$F$10,0,10*ROW('Sanitation Data'!F9))),'Data Summary'!CW15="Yes"),OFFSET('Sanitation Data'!$F$10,0,10*ROW('Sanitation Data'!F9)),NA())</f>
        <v>#N/A</v>
      </c>
      <c r="AI15" s="99" t="e">
        <f ca="true">+IF(AND(ISNUMBER(OFFSET('Sanitation Data'!$F$11,0,10*ROW('Sanitation Data'!F9))),'Data Summary'!CX15="Yes"),OFFSET('Sanitation Data'!$F$11,0,10*ROW('Sanitation Data'!F9)),NA())</f>
        <v>#N/A</v>
      </c>
      <c r="AJ15" s="99" t="e">
        <f ca="true">+IF(AND(ISNUMBER(OFFSET('Sanitation Data'!$F$12,0,10*ROW('Sanitation Data'!F9))),'Data Summary'!CY15="Yes"),OFFSET('Sanitation Data'!$F$12,0,10*ROW('Sanitation Data'!F9)),NA())</f>
        <v>#N/A</v>
      </c>
      <c r="AK15" s="99" t="e">
        <f ca="true">+IF(AND(ISNUMBER(OFFSET('Sanitation Data'!$G$4,0,10*ROW('Sanitation Data'!G9))),'Data Summary'!CZ15="Yes"),100-OFFSET('Sanitation Data'!$G$4,0,10*ROW('Sanitation Data'!G9)),NA())</f>
        <v>#N/A</v>
      </c>
      <c r="AL15" s="99" t="e">
        <f ca="true">+IF(AND(ISNUMBER(OFFSET('Sanitation Data'!$G$6,0,10*ROW('Sanitation Data'!G9))),'Data Summary'!DA15="Yes"),OFFSET('Sanitation Data'!$G$6,0,10*ROW('Sanitation Data'!G9)),NA())</f>
        <v>#N/A</v>
      </c>
      <c r="AM15" s="99" t="e">
        <f ca="true">+IF(AND(ISNUMBER(OFFSET('Sanitation Data'!$G$10,0,10*ROW('Sanitation Data'!G9))),'Data Summary'!DB15="Yes"),OFFSET('Sanitation Data'!$G$10,0,10*ROW('Sanitation Data'!G9)),NA())</f>
        <v>#N/A</v>
      </c>
      <c r="AN15" s="99" t="e">
        <f ca="true">+IF(AND(ISNUMBER(OFFSET('Sanitation Data'!$G$11,0,10*ROW('Sanitation Data'!G9))),'Data Summary'!DC15="Yes"),OFFSET('Sanitation Data'!$G$11,0,10*ROW('Sanitation Data'!G9)),NA())</f>
        <v>#N/A</v>
      </c>
      <c r="AO15" s="99" t="e">
        <f ca="true">+IF(AND(ISNUMBER(OFFSET('Sanitation Data'!$G$12,0,10*ROW('Sanitation Data'!G9))),'Data Summary'!DD15="Yes"),OFFSET('Sanitation Data'!$G$12,0,10*ROW('Sanitation Data'!G9)),NA())</f>
        <v>#N/A</v>
      </c>
      <c r="AP15" s="99" t="e">
        <f ca="true">+IF(AND(ISNUMBER(OFFSET('Sanitation Data'!$H$4,0,10*ROW('Sanitation Data'!H9))),'Data Summary'!DE15="Yes"),100-OFFSET('Sanitation Data'!$H$4,0,10*ROW('Sanitation Data'!H9)),NA())</f>
        <v>#N/A</v>
      </c>
      <c r="AQ15" s="99" t="e">
        <f ca="true">+IF(AND(ISNUMBER(OFFSET('Sanitation Data'!$H$6,0,10*ROW('Sanitation Data'!H9))),'Data Summary'!DF15="Yes"),OFFSET('Sanitation Data'!$H$6,0,10*ROW('Sanitation Data'!H9)),NA())</f>
        <v>#N/A</v>
      </c>
      <c r="AR15" s="99" t="e">
        <f ca="true">+IF(AND(ISNUMBER(OFFSET('Sanitation Data'!$H$10,0,10*ROW('Sanitation Data'!H9))),'Data Summary'!DG15="Yes"),OFFSET('Sanitation Data'!$H$10,0,10*ROW('Sanitation Data'!H9)),NA())</f>
        <v>#N/A</v>
      </c>
      <c r="AS15" s="99" t="e">
        <f ca="true">+IF(AND(ISNUMBER(OFFSET('Sanitation Data'!$H$11,0,10*ROW('Sanitation Data'!H9))),'Data Summary'!DH15="Yes"),OFFSET('Sanitation Data'!$H$11,0,10*ROW('Sanitation Data'!H9)),NA())</f>
        <v>#N/A</v>
      </c>
      <c r="AT15" s="99" t="e">
        <f ca="true">+IF(AND(ISNUMBER(OFFSET('Sanitation Data'!$H$12,0,10*ROW('Sanitation Data'!H9))),'Data Summary'!DI15="Yes"),OFFSET('Sanitation Data'!$H$12,0,10*ROW('Sanitation Data'!H9)),NA())</f>
        <v>#N/A</v>
      </c>
      <c r="AU15" s="99" t="e">
        <f ca="true">+IF(AND(ISNUMBER(OFFSET('Sanitation Data'!$I$4,0,10*ROW('Sanitation Data'!I9))),'Data Summary'!DJ15="Yes"),100-OFFSET('Sanitation Data'!$I$4,0,10*ROW('Sanitation Data'!I9)),NA())</f>
        <v>#N/A</v>
      </c>
      <c r="AV15" s="99" t="e">
        <f ca="true">+IF(AND(ISNUMBER(OFFSET('Sanitation Data'!$I$6,0,10*ROW('Sanitation Data'!I9))),'Data Summary'!DK15="Yes"),OFFSET('Sanitation Data'!$I$6,0,10*ROW('Sanitation Data'!I9)),NA())</f>
        <v>#N/A</v>
      </c>
      <c r="AW15" s="99" t="e">
        <f ca="true">+IF(AND(ISNUMBER(OFFSET('Sanitation Data'!$I$10,0,10*ROW('Sanitation Data'!I9))),'Data Summary'!DL15="Yes"),OFFSET('Sanitation Data'!$I$10,0,10*ROW('Sanitation Data'!I9)),NA())</f>
        <v>#N/A</v>
      </c>
      <c r="AX15" s="99" t="e">
        <f ca="true">+IF(AND(ISNUMBER(OFFSET('Sanitation Data'!$I$11,0,10*ROW('Sanitation Data'!I9))),'Data Summary'!DM15="Yes"),OFFSET('Sanitation Data'!$I$11,0,10*ROW('Sanitation Data'!I9)),NA())</f>
        <v>#N/A</v>
      </c>
      <c r="AY15" s="99" t="e">
        <f ca="true">+IF(AND(ISNUMBER(OFFSET('Sanitation Data'!$I$12,0,10*ROW('Sanitation Data'!I9))),'Data Summary'!DN15="Yes"),OFFSET('Sanitation Data'!$I$12,0,10*ROW('Sanitation Data'!I9)),NA())</f>
        <v>#N/A</v>
      </c>
      <c r="AZ15" s="100" t="e">
        <f ca="true">+IF(AND(ISNUMBER(OFFSET('Hygiene Data'!$D$5,0,10*ROW('Hygiene Data'!D9))),'Data Summary'!DO15="Yes"),OFFSET('Hygiene Data'!$D$5,0,10*ROW('Hygiene Data'!D9)),NA())</f>
        <v>#N/A</v>
      </c>
      <c r="BA15" s="100" t="e">
        <f ca="true">+IF(AND(ISNUMBER(OFFSET('Hygiene Data'!$D$7,0,10*ROW('Hygiene Data'!D9))),'Data Summary'!DP15="Yes"),OFFSET('Hygiene Data'!$D$7,0,10*ROW('Hygiene Data'!D9)),NA())</f>
        <v>#N/A</v>
      </c>
      <c r="BB15" s="100" t="e">
        <f ca="true">+IF(AND(ISNUMBER(OFFSET('Hygiene Data'!$D$9,0,10*ROW('Hygiene Data'!D9))),'Data Summary'!DQ15="Yes"),OFFSET('Hygiene Data'!$D$9,0,10*ROW('Hygiene Data'!D9)),NA())</f>
        <v>#N/A</v>
      </c>
      <c r="BC15" s="100" t="e">
        <f ca="true">+IF(AND(ISNUMBER(OFFSET('Hygiene Data'!$E$5,0,10*ROW('Hygiene Data'!E9))),'Data Summary'!DR15="Yes"),OFFSET('Hygiene Data'!$E$5,0,10*ROW('Hygiene Data'!E9)),NA())</f>
        <v>#N/A</v>
      </c>
      <c r="BD15" s="100" t="e">
        <f ca="true">+IF(AND(ISNUMBER(OFFSET('Hygiene Data'!$E$7,0,10*ROW('Hygiene Data'!E9))),'Data Summary'!DS15="Yes"),OFFSET('Hygiene Data'!$E$7,0,10*ROW('Hygiene Data'!E9)),NA())</f>
        <v>#N/A</v>
      </c>
      <c r="BE15" s="100" t="e">
        <f ca="true">+IF(AND(ISNUMBER(OFFSET('Hygiene Data'!$E$9,0,10*ROW('Hygiene Data'!E9))),'Data Summary'!DT15="Yes"),OFFSET('Hygiene Data'!$E$9,0,10*ROW('Hygiene Data'!E9)),NA())</f>
        <v>#N/A</v>
      </c>
      <c r="BF15" s="100" t="e">
        <f ca="true">+IF(AND(ISNUMBER(OFFSET('Hygiene Data'!$F$5,0,10*ROW('Hygiene Data'!F9))),'Data Summary'!DU15="Yes"),OFFSET('Hygiene Data'!$F$5,0,10*ROW('Hygiene Data'!F9)),NA())</f>
        <v>#N/A</v>
      </c>
      <c r="BG15" s="100" t="e">
        <f ca="true">+IF(AND(ISNUMBER(OFFSET('Hygiene Data'!$F$7,0,10*ROW('Hygiene Data'!F9))),'Data Summary'!DV15="Yes"),OFFSET('Hygiene Data'!$F$7,0,10*ROW('Hygiene Data'!F9)),NA())</f>
        <v>#N/A</v>
      </c>
      <c r="BH15" s="100" t="e">
        <f ca="true">+IF(AND(ISNUMBER(OFFSET('Hygiene Data'!$F$9,0,10*ROW('Hygiene Data'!F9))),'Data Summary'!DW15="Yes"),OFFSET('Hygiene Data'!$F$9,0,10*ROW('Hygiene Data'!F9)),NA())</f>
        <v>#N/A</v>
      </c>
      <c r="BI15" s="100" t="e">
        <f ca="true">+IF(AND(ISNUMBER(OFFSET('Hygiene Data'!$G$5,0,10*ROW('Hygiene Data'!G9))),'Data Summary'!DX15="Yes"),OFFSET('Hygiene Data'!$G$5,0,10*ROW('Hygiene Data'!G9)),NA())</f>
        <v>#N/A</v>
      </c>
      <c r="BJ15" s="100" t="e">
        <f ca="true">+IF(AND(ISNUMBER(OFFSET('Hygiene Data'!$G$7,0,10*ROW('Hygiene Data'!G9))),'Data Summary'!DY15="Yes"),OFFSET('Hygiene Data'!$G$7,0,10*ROW('Hygiene Data'!G9)),NA())</f>
        <v>#N/A</v>
      </c>
      <c r="BK15" s="100" t="e">
        <f ca="true">+IF(AND(ISNUMBER(OFFSET('Hygiene Data'!$G$9,0,10*ROW('Hygiene Data'!G9))),'Data Summary'!DZ15="Yes"),OFFSET('Hygiene Data'!$G$9,0,10*ROW('Hygiene Data'!G9)),NA())</f>
        <v>#N/A</v>
      </c>
      <c r="BL15" s="100" t="e">
        <f ca="true">+IF(AND(ISNUMBER(OFFSET('Hygiene Data'!$H$5,0,10*ROW('Hygiene Data'!H9))),'Data Summary'!EA15="Yes"),OFFSET('Hygiene Data'!$H$5,0,10*ROW('Hygiene Data'!H9)),NA())</f>
        <v>#N/A</v>
      </c>
      <c r="BM15" s="100" t="e">
        <f ca="true">+IF(AND(ISNUMBER(OFFSET('Hygiene Data'!$H$7,0,10*ROW('Hygiene Data'!H9))),'Data Summary'!EB15="Yes"),OFFSET('Hygiene Data'!$H$7,0,10*ROW('Hygiene Data'!H9)),NA())</f>
        <v>#N/A</v>
      </c>
      <c r="BN15" s="100" t="e">
        <f ca="true">+IF(AND(ISNUMBER(OFFSET('Hygiene Data'!$H$9,0,10*ROW('Hygiene Data'!H9))),'Data Summary'!EC15="Yes"),OFFSET('Hygiene Data'!$H$9,0,10*ROW('Hygiene Data'!H9)),NA())</f>
        <v>#N/A</v>
      </c>
      <c r="BO15" s="100" t="e">
        <f ca="true">+IF(AND(ISNUMBER(OFFSET('Hygiene Data'!$I$5,0,10*ROW('Hygiene Data'!I9))),'Data Summary'!ED15="Yes"),OFFSET('Hygiene Data'!$I$5,0,10*ROW('Hygiene Data'!I9)),NA())</f>
        <v>#N/A</v>
      </c>
      <c r="BP15" s="100" t="e">
        <f ca="true">+IF(AND(ISNUMBER(OFFSET('Hygiene Data'!$I$7,0,10*ROW('Hygiene Data'!I9))),'Data Summary'!EE15="Yes"),OFFSET('Hygiene Data'!$I$7,0,10*ROW('Hygiene Data'!I9)),NA())</f>
        <v>#N/A</v>
      </c>
      <c r="BQ15" s="100" t="e">
        <f ca="true">+IF(AND(ISNUMBER(OFFSET('Hygiene Data'!$I$9,0,10*ROW('Hygiene Data'!I9))),'Data Summary'!EF15="Yes"),OFFSET('Hygiene Data'!$I$9,0,10*ROW('Hygiene Data'!I9)),NA())</f>
        <v>#N/A</v>
      </c>
    </row>
    <row xmlns:x14ac="http://schemas.microsoft.com/office/spreadsheetml/2009/9/ac" r="16" x14ac:dyDescent="0.2">
      <c r="A16" s="363" t="str">
        <f ca="true">+RIGHT('Data Summary'!A16,LEN('Data Summary'!A16)-9)</f>
        <v>EMIS</v>
      </c>
      <c r="B16" s="38" t="str">
        <f ca="true">+IF(ISTEXT('Data Summary'!B16),'Data Summary'!B16,"")</f>
        <v>EMIS</v>
      </c>
      <c r="C16" s="362">
        <f ca="true">+VALUE('Data Summary'!C16)</f>
        <v>2016</v>
      </c>
      <c r="D16" s="98">
        <f ca="true">+IF(AND(ISNUMBER(OFFSET('Water Data'!$D$4,0,10*ROW('Water Data'!D10))),'Data Summary'!BS16="Yes"),100-OFFSET('Water Data'!$D$4,0,10*ROW('Water Data'!D10)),NA())</f>
        <v>67</v>
      </c>
      <c r="E16" s="98" t="e">
        <f ca="true">+IF(AND(ISNUMBER(OFFSET('Water Data'!$D$6,0,10*ROW('Water Data'!D10))),'Data Summary'!BT16="Yes"),OFFSET('Water Data'!$D$6,0,10*ROW('Water Data'!D10)),NA())</f>
        <v>#N/A</v>
      </c>
      <c r="F16" s="98" t="e">
        <f ca="true">+IF(AND(ISNUMBER(OFFSET('Water Data'!$D$9,0,10*ROW('Water Data'!D10))),'Data Summary'!BU16="Yes"),OFFSET('Water Data'!$D$9,0,10*ROW('Water Data'!D10)),NA())</f>
        <v>#N/A</v>
      </c>
      <c r="G16" s="98">
        <f ca="true">+IF(AND(ISNUMBER(OFFSET('Water Data'!$E$4,0,10*ROW('Water Data'!E10))),'Data Summary'!BV16="Yes"),100-OFFSET('Water Data'!$E$4,0,10*ROW('Water Data'!E10)),NA())</f>
        <v>84</v>
      </c>
      <c r="H16" s="98" t="e">
        <f ca="true">+IF(AND(ISNUMBER(OFFSET('Water Data'!$E$6,0,10*ROW('Water Data'!E10))),'Data Summary'!BW16="Yes"),OFFSET('Water Data'!$E$6,0,10*ROW('Water Data'!E10)),NA())</f>
        <v>#N/A</v>
      </c>
      <c r="I16" s="98" t="e">
        <f ca="true">+IF(AND(ISNUMBER(OFFSET('Water Data'!$E$9,0,10*ROW('Water Data'!E10))),'Data Summary'!BX16="Yes"),OFFSET('Water Data'!$E$9,0,10*ROW('Water Data'!E10)),NA())</f>
        <v>#N/A</v>
      </c>
      <c r="J16" s="98">
        <f ca="true">+IF(AND(ISNUMBER(OFFSET('Water Data'!$F$4,0,10*ROW('Water Data'!F10))),'Data Summary'!BY16="Yes"),100-OFFSET('Water Data'!$F$4,0,10*ROW('Water Data'!F10)),NA())</f>
        <v>65.400000000000006</v>
      </c>
      <c r="K16" s="98" t="e">
        <f ca="true">+IF(AND(ISNUMBER(OFFSET('Water Data'!$F$6,0,10*ROW('Water Data'!F10))),'Data Summary'!BZ16="Yes"),OFFSET('Water Data'!$F$6,0,10*ROW('Water Data'!F10)),NA())</f>
        <v>#N/A</v>
      </c>
      <c r="L16" s="98" t="e">
        <f ca="true">+IF(AND(ISNUMBER(OFFSET('Water Data'!$F$9,0,10*ROW('Water Data'!F10))),'Data Summary'!CA16="Yes"),OFFSET('Water Data'!$F$9,0,10*ROW('Water Data'!F10)),NA())</f>
        <v>#N/A</v>
      </c>
      <c r="M16" s="98" t="e">
        <f ca="true">+IF(AND(ISNUMBER(OFFSET('Water Data'!$G$4,0,10*ROW('Water Data'!G10))),'Data Summary'!CB16="Yes"),100-OFFSET('Water Data'!$G$4,0,10*ROW('Water Data'!G10)),NA())</f>
        <v>#N/A</v>
      </c>
      <c r="N16" s="98" t="e">
        <f ca="true">+IF(AND(ISNUMBER(OFFSET('Water Data'!$G$6,0,10*ROW('Water Data'!G10))),'Data Summary'!CC16="Yes"),OFFSET('Water Data'!$G$6,0,10*ROW('Water Data'!G10)),NA())</f>
        <v>#N/A</v>
      </c>
      <c r="O16" s="98" t="e">
        <f ca="true">+IF(AND(ISNUMBER(OFFSET('Water Data'!$G$9,0,10*ROW('Water Data'!G10))),'Data Summary'!CD16="Yes"),OFFSET('Water Data'!$G$9,0,10*ROW('Water Data'!G10)),NA())</f>
        <v>#N/A</v>
      </c>
      <c r="P16" s="98">
        <f ca="true">+IF(AND(ISNUMBER(OFFSET('Water Data'!$H$4,0,10*ROW('Water Data'!H10))),'Data Summary'!CE16="Yes"),100-OFFSET('Water Data'!$H$4,0,10*ROW('Water Data'!H10)),NA())</f>
        <v>63</v>
      </c>
      <c r="Q16" s="98" t="e">
        <f ca="true">+IF(AND(ISNUMBER(OFFSET('Water Data'!$H$6,0,10*ROW('Water Data'!H10))),'Data Summary'!CF16="Yes"),OFFSET('Water Data'!$H$6,0,10*ROW('Water Data'!H10)),NA())</f>
        <v>#N/A</v>
      </c>
      <c r="R16" s="98" t="e">
        <f ca="true">+IF(AND(ISNUMBER(OFFSET('Water Data'!$H$9,0,10*ROW('Water Data'!H10))),'Data Summary'!CG16="Yes"),OFFSET('Water Data'!$H$9,0,10*ROW('Water Data'!H10)),NA())</f>
        <v>#N/A</v>
      </c>
      <c r="S16" s="98">
        <f ca="true">+IF(AND(ISNUMBER(OFFSET('Water Data'!$I$4,0,10*ROW('Water Data'!I10))),'Data Summary'!CH16="Yes"),100-OFFSET('Water Data'!$I$4,0,10*ROW('Water Data'!I10)),NA())</f>
        <v>84.8</v>
      </c>
      <c r="T16" s="98" t="e">
        <f ca="true">+IF(AND(ISNUMBER(OFFSET('Water Data'!$I$6,0,10*ROW('Water Data'!I10))),'Data Summary'!CI16="Yes"),OFFSET('Water Data'!$I$6,0,10*ROW('Water Data'!I10)),NA())</f>
        <v>#N/A</v>
      </c>
      <c r="U16" s="98" t="e">
        <f ca="true">+IF(AND(ISNUMBER(OFFSET('Water Data'!$I$9,0,10*ROW('Water Data'!I10))),'Data Summary'!CJ16="Yes"),OFFSET('Water Data'!$I$9,0,10*ROW('Water Data'!I10)),NA())</f>
        <v>#N/A</v>
      </c>
      <c r="V16" s="99">
        <f ca="true">+IF(AND(ISNUMBER(OFFSET('Sanitation Data'!$D$4,0,10*ROW('Sanitation Data'!D10))),'Data Summary'!CK16="Yes"),100-OFFSET('Sanitation Data'!$D$4,0,10*ROW('Sanitation Data'!D10)),NA())</f>
        <v>71.099999999999994</v>
      </c>
      <c r="W16" s="99" t="e">
        <f ca="true">+IF(AND(ISNUMBER(OFFSET('Sanitation Data'!$D$6,0,10*ROW('Sanitation Data'!D10))),'Data Summary'!CL16="Yes"),OFFSET('Sanitation Data'!$D$6,0,10*ROW('Sanitation Data'!D10)),NA())</f>
        <v>#N/A</v>
      </c>
      <c r="X16" s="99" t="e">
        <f ca="true">+IF(AND(ISNUMBER(OFFSET('Sanitation Data'!$D$10,0,10*ROW('Sanitation Data'!D10))),'Data Summary'!CM16="Yes"),OFFSET('Sanitation Data'!$D$10,0,10*ROW('Sanitation Data'!D10)),NA())</f>
        <v>#N/A</v>
      </c>
      <c r="Y16" s="99" t="e">
        <f ca="true">+IF(AND(ISNUMBER(OFFSET('Sanitation Data'!$D$11,0,10*ROW('Sanitation Data'!D10))),'Data Summary'!CN16="Yes"),OFFSET('Sanitation Data'!$D$11,0,10*ROW('Sanitation Data'!D10)),NA())</f>
        <v>#N/A</v>
      </c>
      <c r="Z16" s="99" t="e">
        <f ca="true">+IF(AND(ISNUMBER(OFFSET('Sanitation Data'!$D$12,0,10*ROW('Sanitation Data'!D10))),'Data Summary'!CO16="Yes"),OFFSET('Sanitation Data'!$D$12,0,10*ROW('Sanitation Data'!D10)),NA())</f>
        <v>#N/A</v>
      </c>
      <c r="AA16" s="99">
        <f ca="true">+IF(AND(ISNUMBER(OFFSET('Sanitation Data'!$E$4,0,10*ROW('Sanitation Data'!E10))),'Data Summary'!CP16="Yes"),100-OFFSET('Sanitation Data'!$E$4,0,10*ROW('Sanitation Data'!E10)),NA())</f>
        <v>81.8</v>
      </c>
      <c r="AB16" s="99" t="e">
        <f ca="true">+IF(AND(ISNUMBER(OFFSET('Sanitation Data'!$E$6,0,10*ROW('Sanitation Data'!E10))),'Data Summary'!CQ16="Yes"),OFFSET('Sanitation Data'!$E$6,0,10*ROW('Sanitation Data'!E10)),NA())</f>
        <v>#N/A</v>
      </c>
      <c r="AC16" s="99" t="e">
        <f ca="true">+IF(AND(ISNUMBER(OFFSET('Sanitation Data'!$E$10,0,10*ROW('Sanitation Data'!E10))),'Data Summary'!CR16="Yes"),OFFSET('Sanitation Data'!$E$10,0,10*ROW('Sanitation Data'!E10)),NA())</f>
        <v>#N/A</v>
      </c>
      <c r="AD16" s="99" t="e">
        <f ca="true">+IF(AND(ISNUMBER(OFFSET('Sanitation Data'!$E$11,0,10*ROW('Sanitation Data'!E10))),'Data Summary'!CS16="Yes"),OFFSET('Sanitation Data'!$E$11,0,10*ROW('Sanitation Data'!E10)),NA())</f>
        <v>#N/A</v>
      </c>
      <c r="AE16" s="99" t="e">
        <f ca="true">+IF(AND(ISNUMBER(OFFSET('Sanitation Data'!$E$12,0,10*ROW('Sanitation Data'!E10))),'Data Summary'!CT16="Yes"),OFFSET('Sanitation Data'!$E$12,0,10*ROW('Sanitation Data'!E10)),NA())</f>
        <v>#N/A</v>
      </c>
      <c r="AF16" s="99">
        <f ca="true">+IF(AND(ISNUMBER(OFFSET('Sanitation Data'!$F$4,0,10*ROW('Sanitation Data'!F10))),'Data Summary'!CU16="Yes"),100-OFFSET('Sanitation Data'!$F$4,0,10*ROW('Sanitation Data'!F10)),NA())</f>
        <v>69.900000000000006</v>
      </c>
      <c r="AG16" s="99" t="e">
        <f ca="true">+IF(AND(ISNUMBER(OFFSET('Sanitation Data'!$F$6,0,10*ROW('Sanitation Data'!F10))),'Data Summary'!CV16="Yes"),OFFSET('Sanitation Data'!$F$6,0,10*ROW('Sanitation Data'!F10)),NA())</f>
        <v>#N/A</v>
      </c>
      <c r="AH16" s="99" t="e">
        <f ca="true">+IF(AND(ISNUMBER(OFFSET('Sanitation Data'!$F$10,0,10*ROW('Sanitation Data'!F10))),'Data Summary'!CW16="Yes"),OFFSET('Sanitation Data'!$F$10,0,10*ROW('Sanitation Data'!F10)),NA())</f>
        <v>#N/A</v>
      </c>
      <c r="AI16" s="99" t="e">
        <f ca="true">+IF(AND(ISNUMBER(OFFSET('Sanitation Data'!$F$11,0,10*ROW('Sanitation Data'!F10))),'Data Summary'!CX16="Yes"),OFFSET('Sanitation Data'!$F$11,0,10*ROW('Sanitation Data'!F10)),NA())</f>
        <v>#N/A</v>
      </c>
      <c r="AJ16" s="99" t="e">
        <f ca="true">+IF(AND(ISNUMBER(OFFSET('Sanitation Data'!$F$12,0,10*ROW('Sanitation Data'!F10))),'Data Summary'!CY16="Yes"),OFFSET('Sanitation Data'!$F$12,0,10*ROW('Sanitation Data'!F10)),NA())</f>
        <v>#N/A</v>
      </c>
      <c r="AK16" s="99" t="e">
        <f ca="true">+IF(AND(ISNUMBER(OFFSET('Sanitation Data'!$G$4,0,10*ROW('Sanitation Data'!G10))),'Data Summary'!CZ16="Yes"),100-OFFSET('Sanitation Data'!$G$4,0,10*ROW('Sanitation Data'!G10)),NA())</f>
        <v>#N/A</v>
      </c>
      <c r="AL16" s="99" t="e">
        <f ca="true">+IF(AND(ISNUMBER(OFFSET('Sanitation Data'!$G$6,0,10*ROW('Sanitation Data'!G10))),'Data Summary'!DA16="Yes"),OFFSET('Sanitation Data'!$G$6,0,10*ROW('Sanitation Data'!G10)),NA())</f>
        <v>#N/A</v>
      </c>
      <c r="AM16" s="99" t="e">
        <f ca="true">+IF(AND(ISNUMBER(OFFSET('Sanitation Data'!$G$10,0,10*ROW('Sanitation Data'!G10))),'Data Summary'!DB16="Yes"),OFFSET('Sanitation Data'!$G$10,0,10*ROW('Sanitation Data'!G10)),NA())</f>
        <v>#N/A</v>
      </c>
      <c r="AN16" s="99" t="e">
        <f ca="true">+IF(AND(ISNUMBER(OFFSET('Sanitation Data'!$G$11,0,10*ROW('Sanitation Data'!G10))),'Data Summary'!DC16="Yes"),OFFSET('Sanitation Data'!$G$11,0,10*ROW('Sanitation Data'!G10)),NA())</f>
        <v>#N/A</v>
      </c>
      <c r="AO16" s="99" t="e">
        <f ca="true">+IF(AND(ISNUMBER(OFFSET('Sanitation Data'!$G$12,0,10*ROW('Sanitation Data'!G10))),'Data Summary'!DD16="Yes"),OFFSET('Sanitation Data'!$G$12,0,10*ROW('Sanitation Data'!G10)),NA())</f>
        <v>#N/A</v>
      </c>
      <c r="AP16" s="99">
        <f ca="true">+IF(AND(ISNUMBER(OFFSET('Sanitation Data'!$H$4,0,10*ROW('Sanitation Data'!H10))),'Data Summary'!DE16="Yes"),100-OFFSET('Sanitation Data'!$H$4,0,10*ROW('Sanitation Data'!H10)),NA())</f>
        <v>67</v>
      </c>
      <c r="AQ16" s="99" t="e">
        <f ca="true">+IF(AND(ISNUMBER(OFFSET('Sanitation Data'!$H$6,0,10*ROW('Sanitation Data'!H10))),'Data Summary'!DF16="Yes"),OFFSET('Sanitation Data'!$H$6,0,10*ROW('Sanitation Data'!H10)),NA())</f>
        <v>#N/A</v>
      </c>
      <c r="AR16" s="99" t="e">
        <f ca="true">+IF(AND(ISNUMBER(OFFSET('Sanitation Data'!$H$10,0,10*ROW('Sanitation Data'!H10))),'Data Summary'!DG16="Yes"),OFFSET('Sanitation Data'!$H$10,0,10*ROW('Sanitation Data'!H10)),NA())</f>
        <v>#N/A</v>
      </c>
      <c r="AS16" s="99" t="e">
        <f ca="true">+IF(AND(ISNUMBER(OFFSET('Sanitation Data'!$H$11,0,10*ROW('Sanitation Data'!H10))),'Data Summary'!DH16="Yes"),OFFSET('Sanitation Data'!$H$11,0,10*ROW('Sanitation Data'!H10)),NA())</f>
        <v>#N/A</v>
      </c>
      <c r="AT16" s="99" t="e">
        <f ca="true">+IF(AND(ISNUMBER(OFFSET('Sanitation Data'!$H$12,0,10*ROW('Sanitation Data'!H10))),'Data Summary'!DI16="Yes"),OFFSET('Sanitation Data'!$H$12,0,10*ROW('Sanitation Data'!H10)),NA())</f>
        <v>#N/A</v>
      </c>
      <c r="AU16" s="99">
        <f ca="true">+IF(AND(ISNUMBER(OFFSET('Sanitation Data'!$I$4,0,10*ROW('Sanitation Data'!I10))),'Data Summary'!DJ16="Yes"),100-OFFSET('Sanitation Data'!$I$4,0,10*ROW('Sanitation Data'!I10)),NA())</f>
        <v>88.4</v>
      </c>
      <c r="AV16" s="99" t="e">
        <f ca="true">+IF(AND(ISNUMBER(OFFSET('Sanitation Data'!$I$6,0,10*ROW('Sanitation Data'!I10))),'Data Summary'!DK16="Yes"),OFFSET('Sanitation Data'!$I$6,0,10*ROW('Sanitation Data'!I10)),NA())</f>
        <v>#N/A</v>
      </c>
      <c r="AW16" s="99" t="e">
        <f ca="true">+IF(AND(ISNUMBER(OFFSET('Sanitation Data'!$I$10,0,10*ROW('Sanitation Data'!I10))),'Data Summary'!DL16="Yes"),OFFSET('Sanitation Data'!$I$10,0,10*ROW('Sanitation Data'!I10)),NA())</f>
        <v>#N/A</v>
      </c>
      <c r="AX16" s="99" t="e">
        <f ca="true">+IF(AND(ISNUMBER(OFFSET('Sanitation Data'!$I$11,0,10*ROW('Sanitation Data'!I10))),'Data Summary'!DM16="Yes"),OFFSET('Sanitation Data'!$I$11,0,10*ROW('Sanitation Data'!I10)),NA())</f>
        <v>#N/A</v>
      </c>
      <c r="AY16" s="99" t="e">
        <f ca="true">+IF(AND(ISNUMBER(OFFSET('Sanitation Data'!$I$12,0,10*ROW('Sanitation Data'!I10))),'Data Summary'!DN16="Yes"),OFFSET('Sanitation Data'!$I$12,0,10*ROW('Sanitation Data'!I10)),NA())</f>
        <v>#N/A</v>
      </c>
      <c r="AZ16" s="100" t="e">
        <f ca="true">+IF(AND(ISNUMBER(OFFSET('Hygiene Data'!$D$5,0,10*ROW('Hygiene Data'!D10))),'Data Summary'!DO16="Yes"),OFFSET('Hygiene Data'!$D$5,0,10*ROW('Hygiene Data'!D10)),NA())</f>
        <v>#N/A</v>
      </c>
      <c r="BA16" s="100" t="e">
        <f ca="true">+IF(AND(ISNUMBER(OFFSET('Hygiene Data'!$D$7,0,10*ROW('Hygiene Data'!D10))),'Data Summary'!DP16="Yes"),OFFSET('Hygiene Data'!$D$7,0,10*ROW('Hygiene Data'!D10)),NA())</f>
        <v>#N/A</v>
      </c>
      <c r="BB16" s="100" t="e">
        <f ca="true">+IF(AND(ISNUMBER(OFFSET('Hygiene Data'!$D$9,0,10*ROW('Hygiene Data'!D10))),'Data Summary'!DQ16="Yes"),OFFSET('Hygiene Data'!$D$9,0,10*ROW('Hygiene Data'!D10)),NA())</f>
        <v>#N/A</v>
      </c>
      <c r="BC16" s="100" t="e">
        <f ca="true">+IF(AND(ISNUMBER(OFFSET('Hygiene Data'!$E$5,0,10*ROW('Hygiene Data'!E10))),'Data Summary'!DR16="Yes"),OFFSET('Hygiene Data'!$E$5,0,10*ROW('Hygiene Data'!E10)),NA())</f>
        <v>#N/A</v>
      </c>
      <c r="BD16" s="100" t="e">
        <f ca="true">+IF(AND(ISNUMBER(OFFSET('Hygiene Data'!$E$7,0,10*ROW('Hygiene Data'!E10))),'Data Summary'!DS16="Yes"),OFFSET('Hygiene Data'!$E$7,0,10*ROW('Hygiene Data'!E10)),NA())</f>
        <v>#N/A</v>
      </c>
      <c r="BE16" s="100" t="e">
        <f ca="true">+IF(AND(ISNUMBER(OFFSET('Hygiene Data'!$E$9,0,10*ROW('Hygiene Data'!E10))),'Data Summary'!DT16="Yes"),OFFSET('Hygiene Data'!$E$9,0,10*ROW('Hygiene Data'!E10)),NA())</f>
        <v>#N/A</v>
      </c>
      <c r="BF16" s="100" t="e">
        <f ca="true">+IF(AND(ISNUMBER(OFFSET('Hygiene Data'!$F$5,0,10*ROW('Hygiene Data'!F10))),'Data Summary'!DU16="Yes"),OFFSET('Hygiene Data'!$F$5,0,10*ROW('Hygiene Data'!F10)),NA())</f>
        <v>#N/A</v>
      </c>
      <c r="BG16" s="100" t="e">
        <f ca="true">+IF(AND(ISNUMBER(OFFSET('Hygiene Data'!$F$7,0,10*ROW('Hygiene Data'!F10))),'Data Summary'!DV16="Yes"),OFFSET('Hygiene Data'!$F$7,0,10*ROW('Hygiene Data'!F10)),NA())</f>
        <v>#N/A</v>
      </c>
      <c r="BH16" s="100" t="e">
        <f ca="true">+IF(AND(ISNUMBER(OFFSET('Hygiene Data'!$F$9,0,10*ROW('Hygiene Data'!F10))),'Data Summary'!DW16="Yes"),OFFSET('Hygiene Data'!$F$9,0,10*ROW('Hygiene Data'!F10)),NA())</f>
        <v>#N/A</v>
      </c>
      <c r="BI16" s="100" t="e">
        <f ca="true">+IF(AND(ISNUMBER(OFFSET('Hygiene Data'!$G$5,0,10*ROW('Hygiene Data'!G10))),'Data Summary'!DX16="Yes"),OFFSET('Hygiene Data'!$G$5,0,10*ROW('Hygiene Data'!G10)),NA())</f>
        <v>#N/A</v>
      </c>
      <c r="BJ16" s="100" t="e">
        <f ca="true">+IF(AND(ISNUMBER(OFFSET('Hygiene Data'!$G$7,0,10*ROW('Hygiene Data'!G10))),'Data Summary'!DY16="Yes"),OFFSET('Hygiene Data'!$G$7,0,10*ROW('Hygiene Data'!G10)),NA())</f>
        <v>#N/A</v>
      </c>
      <c r="BK16" s="100" t="e">
        <f ca="true">+IF(AND(ISNUMBER(OFFSET('Hygiene Data'!$G$9,0,10*ROW('Hygiene Data'!G10))),'Data Summary'!DZ16="Yes"),OFFSET('Hygiene Data'!$G$9,0,10*ROW('Hygiene Data'!G10)),NA())</f>
        <v>#N/A</v>
      </c>
      <c r="BL16" s="100" t="e">
        <f ca="true">+IF(AND(ISNUMBER(OFFSET('Hygiene Data'!$H$5,0,10*ROW('Hygiene Data'!H10))),'Data Summary'!EA16="Yes"),OFFSET('Hygiene Data'!$H$5,0,10*ROW('Hygiene Data'!H10)),NA())</f>
        <v>#N/A</v>
      </c>
      <c r="BM16" s="100" t="e">
        <f ca="true">+IF(AND(ISNUMBER(OFFSET('Hygiene Data'!$H$7,0,10*ROW('Hygiene Data'!H10))),'Data Summary'!EB16="Yes"),OFFSET('Hygiene Data'!$H$7,0,10*ROW('Hygiene Data'!H10)),NA())</f>
        <v>#N/A</v>
      </c>
      <c r="BN16" s="100" t="e">
        <f ca="true">+IF(AND(ISNUMBER(OFFSET('Hygiene Data'!$H$9,0,10*ROW('Hygiene Data'!H10))),'Data Summary'!EC16="Yes"),OFFSET('Hygiene Data'!$H$9,0,10*ROW('Hygiene Data'!H10)),NA())</f>
        <v>#N/A</v>
      </c>
      <c r="BO16" s="100" t="e">
        <f ca="true">+IF(AND(ISNUMBER(OFFSET('Hygiene Data'!$I$5,0,10*ROW('Hygiene Data'!I10))),'Data Summary'!ED16="Yes"),OFFSET('Hygiene Data'!$I$5,0,10*ROW('Hygiene Data'!I10)),NA())</f>
        <v>#N/A</v>
      </c>
      <c r="BP16" s="100" t="e">
        <f ca="true">+IF(AND(ISNUMBER(OFFSET('Hygiene Data'!$I$7,0,10*ROW('Hygiene Data'!I10))),'Data Summary'!EE16="Yes"),OFFSET('Hygiene Data'!$I$7,0,10*ROW('Hygiene Data'!I10)),NA())</f>
        <v>#N/A</v>
      </c>
      <c r="BQ16" s="100" t="e">
        <f ca="true">+IF(AND(ISNUMBER(OFFSET('Hygiene Data'!$I$9,0,10*ROW('Hygiene Data'!I10))),'Data Summary'!EF16="Yes"),OFFSET('Hygiene Data'!$I$9,0,10*ROW('Hygiene Data'!I10)),NA())</f>
        <v>#N/A</v>
      </c>
    </row>
    <row xmlns:x14ac="http://schemas.microsoft.com/office/spreadsheetml/2009/9/ac" r="17" x14ac:dyDescent="0.2">
      <c r="A17" s="363" t="str">
        <f ca="true">+RIGHT('Data Summary'!A17,LEN('Data Summary'!A17)-9)</f>
        <v>ASER</v>
      </c>
      <c r="B17" s="38" t="str">
        <f ca="true">+IF(ISTEXT('Data Summary'!B17),'Data Summary'!B17,"")</f>
        <v>Survey</v>
      </c>
      <c r="C17" s="362">
        <f ca="true">+VALUE('Data Summary'!C17)</f>
        <v>2016</v>
      </c>
      <c r="D17" s="98" t="e">
        <f ca="true">+IF(AND(ISNUMBER(OFFSET('Water Data'!$D$4,0,10*ROW('Water Data'!D11))),'Data Summary'!BS17="Yes"),100-OFFSET('Water Data'!$D$4,0,10*ROW('Water Data'!D11)),NA())</f>
        <v>#N/A</v>
      </c>
      <c r="E17" s="98" t="e">
        <f ca="true">+IF(AND(ISNUMBER(OFFSET('Water Data'!$D$6,0,10*ROW('Water Data'!D11))),'Data Summary'!BT17="Yes"),OFFSET('Water Data'!$D$6,0,10*ROW('Water Data'!D11)),NA())</f>
        <v>#N/A</v>
      </c>
      <c r="F17" s="98" t="e">
        <f ca="true">+IF(AND(ISNUMBER(OFFSET('Water Data'!$D$9,0,10*ROW('Water Data'!D11))),'Data Summary'!BU17="Yes"),OFFSET('Water Data'!$D$9,0,10*ROW('Water Data'!D11)),NA())</f>
        <v>#N/A</v>
      </c>
      <c r="G17" s="98" t="e">
        <f ca="true">+IF(AND(ISNUMBER(OFFSET('Water Data'!$E$4,0,10*ROW('Water Data'!E11))),'Data Summary'!BV17="Yes"),100-OFFSET('Water Data'!$E$4,0,10*ROW('Water Data'!E11)),NA())</f>
        <v>#N/A</v>
      </c>
      <c r="H17" s="98" t="e">
        <f ca="true">+IF(AND(ISNUMBER(OFFSET('Water Data'!$E$6,0,10*ROW('Water Data'!E11))),'Data Summary'!BW17="Yes"),OFFSET('Water Data'!$E$6,0,10*ROW('Water Data'!E11)),NA())</f>
        <v>#N/A</v>
      </c>
      <c r="I17" s="98" t="e">
        <f ca="true">+IF(AND(ISNUMBER(OFFSET('Water Data'!$E$9,0,10*ROW('Water Data'!E11))),'Data Summary'!BX17="Yes"),OFFSET('Water Data'!$E$9,0,10*ROW('Water Data'!E11)),NA())</f>
        <v>#N/A</v>
      </c>
      <c r="J17" s="98" t="e">
        <f ca="true">+IF(AND(ISNUMBER(OFFSET('Water Data'!$F$4,0,10*ROW('Water Data'!F11))),'Data Summary'!BY17="Yes"),100-OFFSET('Water Data'!$F$4,0,10*ROW('Water Data'!F11)),NA())</f>
        <v>#N/A</v>
      </c>
      <c r="K17" s="98">
        <f ca="true">+IF(AND(ISNUMBER(OFFSET('Water Data'!$F$6,0,10*ROW('Water Data'!F11))),'Data Summary'!BZ17="Yes"),OFFSET('Water Data'!$F$6,0,10*ROW('Water Data'!F11)),NA())</f>
        <v>67.324010000000001</v>
      </c>
      <c r="L17" s="98" t="e">
        <f ca="true">+IF(AND(ISNUMBER(OFFSET('Water Data'!$F$9,0,10*ROW('Water Data'!F11))),'Data Summary'!CA17="Yes"),OFFSET('Water Data'!$F$9,0,10*ROW('Water Data'!F11)),NA())</f>
        <v>#N/A</v>
      </c>
      <c r="M17" s="98" t="e">
        <f ca="true">+IF(AND(ISNUMBER(OFFSET('Water Data'!$G$4,0,10*ROW('Water Data'!G11))),'Data Summary'!CB17="Yes"),100-OFFSET('Water Data'!$G$4,0,10*ROW('Water Data'!G11)),NA())</f>
        <v>#N/A</v>
      </c>
      <c r="N17" s="98" t="e">
        <f ca="true">+IF(AND(ISNUMBER(OFFSET('Water Data'!$G$6,0,10*ROW('Water Data'!G11))),'Data Summary'!CC17="Yes"),OFFSET('Water Data'!$G$6,0,10*ROW('Water Data'!G11)),NA())</f>
        <v>#N/A</v>
      </c>
      <c r="O17" s="98" t="e">
        <f ca="true">+IF(AND(ISNUMBER(OFFSET('Water Data'!$G$9,0,10*ROW('Water Data'!G11))),'Data Summary'!CD17="Yes"),OFFSET('Water Data'!$G$9,0,10*ROW('Water Data'!G11)),NA())</f>
        <v>#N/A</v>
      </c>
      <c r="P17" s="98" t="e">
        <f ca="true">+IF(AND(ISNUMBER(OFFSET('Water Data'!$H$4,0,10*ROW('Water Data'!H11))),'Data Summary'!CE17="Yes"),100-OFFSET('Water Data'!$H$4,0,10*ROW('Water Data'!H11)),NA())</f>
        <v>#N/A</v>
      </c>
      <c r="Q17" s="98" t="e">
        <f ca="true">+IF(AND(ISNUMBER(OFFSET('Water Data'!$H$6,0,10*ROW('Water Data'!H11))),'Data Summary'!CF17="Yes"),OFFSET('Water Data'!$H$6,0,10*ROW('Water Data'!H11)),NA())</f>
        <v>#N/A</v>
      </c>
      <c r="R17" s="98" t="e">
        <f ca="true">+IF(AND(ISNUMBER(OFFSET('Water Data'!$H$9,0,10*ROW('Water Data'!H11))),'Data Summary'!CG17="Yes"),OFFSET('Water Data'!$H$9,0,10*ROW('Water Data'!H11)),NA())</f>
        <v>#N/A</v>
      </c>
      <c r="S17" s="98" t="e">
        <f ca="true">+IF(AND(ISNUMBER(OFFSET('Water Data'!$I$4,0,10*ROW('Water Data'!I11))),'Data Summary'!CH17="Yes"),100-OFFSET('Water Data'!$I$4,0,10*ROW('Water Data'!I11)),NA())</f>
        <v>#N/A</v>
      </c>
      <c r="T17" s="98" t="e">
        <f ca="true">+IF(AND(ISNUMBER(OFFSET('Water Data'!$I$6,0,10*ROW('Water Data'!I11))),'Data Summary'!CI17="Yes"),OFFSET('Water Data'!$I$6,0,10*ROW('Water Data'!I11)),NA())</f>
        <v>#N/A</v>
      </c>
      <c r="U17" s="98" t="e">
        <f ca="true">+IF(AND(ISNUMBER(OFFSET('Water Data'!$I$9,0,10*ROW('Water Data'!I11))),'Data Summary'!CJ17="Yes"),OFFSET('Water Data'!$I$9,0,10*ROW('Water Data'!I11)),NA())</f>
        <v>#N/A</v>
      </c>
      <c r="V17" s="99" t="e">
        <f ca="true">+IF(AND(ISNUMBER(OFFSET('Sanitation Data'!$D$4,0,10*ROW('Sanitation Data'!D11))),'Data Summary'!CK17="Yes"),100-OFFSET('Sanitation Data'!$D$4,0,10*ROW('Sanitation Data'!D11)),NA())</f>
        <v>#N/A</v>
      </c>
      <c r="W17" s="99" t="e">
        <f ca="true">+IF(AND(ISNUMBER(OFFSET('Sanitation Data'!$D$6,0,10*ROW('Sanitation Data'!D11))),'Data Summary'!CL17="Yes"),OFFSET('Sanitation Data'!$D$6,0,10*ROW('Sanitation Data'!D11)),NA())</f>
        <v>#N/A</v>
      </c>
      <c r="X17" s="99" t="e">
        <f ca="true">+IF(AND(ISNUMBER(OFFSET('Sanitation Data'!$D$10,0,10*ROW('Sanitation Data'!D11))),'Data Summary'!CM17="Yes"),OFFSET('Sanitation Data'!$D$10,0,10*ROW('Sanitation Data'!D11)),NA())</f>
        <v>#N/A</v>
      </c>
      <c r="Y17" s="99" t="e">
        <f ca="true">+IF(AND(ISNUMBER(OFFSET('Sanitation Data'!$D$11,0,10*ROW('Sanitation Data'!D11))),'Data Summary'!CN17="Yes"),OFFSET('Sanitation Data'!$D$11,0,10*ROW('Sanitation Data'!D11)),NA())</f>
        <v>#N/A</v>
      </c>
      <c r="Z17" s="99" t="e">
        <f ca="true">+IF(AND(ISNUMBER(OFFSET('Sanitation Data'!$D$12,0,10*ROW('Sanitation Data'!D11))),'Data Summary'!CO17="Yes"),OFFSET('Sanitation Data'!$D$12,0,10*ROW('Sanitation Data'!D11)),NA())</f>
        <v>#N/A</v>
      </c>
      <c r="AA17" s="99" t="e">
        <f ca="true">+IF(AND(ISNUMBER(OFFSET('Sanitation Data'!$E$4,0,10*ROW('Sanitation Data'!E11))),'Data Summary'!CP17="Yes"),100-OFFSET('Sanitation Data'!$E$4,0,10*ROW('Sanitation Data'!E11)),NA())</f>
        <v>#N/A</v>
      </c>
      <c r="AB17" s="99" t="e">
        <f ca="true">+IF(AND(ISNUMBER(OFFSET('Sanitation Data'!$E$6,0,10*ROW('Sanitation Data'!E11))),'Data Summary'!CQ17="Yes"),OFFSET('Sanitation Data'!$E$6,0,10*ROW('Sanitation Data'!E11)),NA())</f>
        <v>#N/A</v>
      </c>
      <c r="AC17" s="99" t="e">
        <f ca="true">+IF(AND(ISNUMBER(OFFSET('Sanitation Data'!$E$10,0,10*ROW('Sanitation Data'!E11))),'Data Summary'!CR17="Yes"),OFFSET('Sanitation Data'!$E$10,0,10*ROW('Sanitation Data'!E11)),NA())</f>
        <v>#N/A</v>
      </c>
      <c r="AD17" s="99" t="e">
        <f ca="true">+IF(AND(ISNUMBER(OFFSET('Sanitation Data'!$E$11,0,10*ROW('Sanitation Data'!E11))),'Data Summary'!CS17="Yes"),OFFSET('Sanitation Data'!$E$11,0,10*ROW('Sanitation Data'!E11)),NA())</f>
        <v>#N/A</v>
      </c>
      <c r="AE17" s="99" t="e">
        <f ca="true">+IF(AND(ISNUMBER(OFFSET('Sanitation Data'!$E$12,0,10*ROW('Sanitation Data'!E11))),'Data Summary'!CT17="Yes"),OFFSET('Sanitation Data'!$E$12,0,10*ROW('Sanitation Data'!E11)),NA())</f>
        <v>#N/A</v>
      </c>
      <c r="AF17" s="99" t="e">
        <f ca="true">+IF(AND(ISNUMBER(OFFSET('Sanitation Data'!$F$4,0,10*ROW('Sanitation Data'!F11))),'Data Summary'!CU17="Yes"),100-OFFSET('Sanitation Data'!$F$4,0,10*ROW('Sanitation Data'!F11)),NA())</f>
        <v>#N/A</v>
      </c>
      <c r="AG17" s="99" t="e">
        <f ca="true">+IF(AND(ISNUMBER(OFFSET('Sanitation Data'!$F$6,0,10*ROW('Sanitation Data'!F11))),'Data Summary'!CV17="Yes"),OFFSET('Sanitation Data'!$F$6,0,10*ROW('Sanitation Data'!F11)),NA())</f>
        <v>#N/A</v>
      </c>
      <c r="AH17" s="99" t="e">
        <f ca="true">+IF(AND(ISNUMBER(OFFSET('Sanitation Data'!$F$10,0,10*ROW('Sanitation Data'!F11))),'Data Summary'!CW17="Yes"),OFFSET('Sanitation Data'!$F$10,0,10*ROW('Sanitation Data'!F11)),NA())</f>
        <v>#N/A</v>
      </c>
      <c r="AI17" s="99" t="e">
        <f ca="true">+IF(AND(ISNUMBER(OFFSET('Sanitation Data'!$F$11,0,10*ROW('Sanitation Data'!F11))),'Data Summary'!CX17="Yes"),OFFSET('Sanitation Data'!$F$11,0,10*ROW('Sanitation Data'!F11)),NA())</f>
        <v>#N/A</v>
      </c>
      <c r="AJ17" s="99" t="e">
        <f ca="true">+IF(AND(ISNUMBER(OFFSET('Sanitation Data'!$F$12,0,10*ROW('Sanitation Data'!F11))),'Data Summary'!CY17="Yes"),OFFSET('Sanitation Data'!$F$12,0,10*ROW('Sanitation Data'!F11)),NA())</f>
        <v>#N/A</v>
      </c>
      <c r="AK17" s="99" t="e">
        <f ca="true">+IF(AND(ISNUMBER(OFFSET('Sanitation Data'!$G$4,0,10*ROW('Sanitation Data'!G11))),'Data Summary'!CZ17="Yes"),100-OFFSET('Sanitation Data'!$G$4,0,10*ROW('Sanitation Data'!G11)),NA())</f>
        <v>#N/A</v>
      </c>
      <c r="AL17" s="99" t="e">
        <f ca="true">+IF(AND(ISNUMBER(OFFSET('Sanitation Data'!$G$6,0,10*ROW('Sanitation Data'!G11))),'Data Summary'!DA17="Yes"),OFFSET('Sanitation Data'!$G$6,0,10*ROW('Sanitation Data'!G11)),NA())</f>
        <v>#N/A</v>
      </c>
      <c r="AM17" s="99" t="e">
        <f ca="true">+IF(AND(ISNUMBER(OFFSET('Sanitation Data'!$G$10,0,10*ROW('Sanitation Data'!G11))),'Data Summary'!DB17="Yes"),OFFSET('Sanitation Data'!$G$10,0,10*ROW('Sanitation Data'!G11)),NA())</f>
        <v>#N/A</v>
      </c>
      <c r="AN17" s="99" t="e">
        <f ca="true">+IF(AND(ISNUMBER(OFFSET('Sanitation Data'!$G$11,0,10*ROW('Sanitation Data'!G11))),'Data Summary'!DC17="Yes"),OFFSET('Sanitation Data'!$G$11,0,10*ROW('Sanitation Data'!G11)),NA())</f>
        <v>#N/A</v>
      </c>
      <c r="AO17" s="99" t="e">
        <f ca="true">+IF(AND(ISNUMBER(OFFSET('Sanitation Data'!$G$12,0,10*ROW('Sanitation Data'!G11))),'Data Summary'!DD17="Yes"),OFFSET('Sanitation Data'!$G$12,0,10*ROW('Sanitation Data'!G11)),NA())</f>
        <v>#N/A</v>
      </c>
      <c r="AP17" s="99" t="e">
        <f ca="true">+IF(AND(ISNUMBER(OFFSET('Sanitation Data'!$H$4,0,10*ROW('Sanitation Data'!H11))),'Data Summary'!DE17="Yes"),100-OFFSET('Sanitation Data'!$H$4,0,10*ROW('Sanitation Data'!H11)),NA())</f>
        <v>#N/A</v>
      </c>
      <c r="AQ17" s="99" t="e">
        <f ca="true">+IF(AND(ISNUMBER(OFFSET('Sanitation Data'!$H$6,0,10*ROW('Sanitation Data'!H11))),'Data Summary'!DF17="Yes"),OFFSET('Sanitation Data'!$H$6,0,10*ROW('Sanitation Data'!H11)),NA())</f>
        <v>#N/A</v>
      </c>
      <c r="AR17" s="99" t="e">
        <f ca="true">+IF(AND(ISNUMBER(OFFSET('Sanitation Data'!$H$10,0,10*ROW('Sanitation Data'!H11))),'Data Summary'!DG17="Yes"),OFFSET('Sanitation Data'!$H$10,0,10*ROW('Sanitation Data'!H11)),NA())</f>
        <v>#N/A</v>
      </c>
      <c r="AS17" s="99" t="e">
        <f ca="true">+IF(AND(ISNUMBER(OFFSET('Sanitation Data'!$H$11,0,10*ROW('Sanitation Data'!H11))),'Data Summary'!DH17="Yes"),OFFSET('Sanitation Data'!$H$11,0,10*ROW('Sanitation Data'!H11)),NA())</f>
        <v>#N/A</v>
      </c>
      <c r="AT17" s="99" t="e">
        <f ca="true">+IF(AND(ISNUMBER(OFFSET('Sanitation Data'!$H$12,0,10*ROW('Sanitation Data'!H11))),'Data Summary'!DI17="Yes"),OFFSET('Sanitation Data'!$H$12,0,10*ROW('Sanitation Data'!H11)),NA())</f>
        <v>#N/A</v>
      </c>
      <c r="AU17" s="99" t="e">
        <f ca="true">+IF(AND(ISNUMBER(OFFSET('Sanitation Data'!$I$4,0,10*ROW('Sanitation Data'!I11))),'Data Summary'!DJ17="Yes"),100-OFFSET('Sanitation Data'!$I$4,0,10*ROW('Sanitation Data'!I11)),NA())</f>
        <v>#N/A</v>
      </c>
      <c r="AV17" s="99" t="e">
        <f ca="true">+IF(AND(ISNUMBER(OFFSET('Sanitation Data'!$I$6,0,10*ROW('Sanitation Data'!I11))),'Data Summary'!DK17="Yes"),OFFSET('Sanitation Data'!$I$6,0,10*ROW('Sanitation Data'!I11)),NA())</f>
        <v>#N/A</v>
      </c>
      <c r="AW17" s="99" t="e">
        <f ca="true">+IF(AND(ISNUMBER(OFFSET('Sanitation Data'!$I$10,0,10*ROW('Sanitation Data'!I11))),'Data Summary'!DL17="Yes"),OFFSET('Sanitation Data'!$I$10,0,10*ROW('Sanitation Data'!I11)),NA())</f>
        <v>#N/A</v>
      </c>
      <c r="AX17" s="99" t="e">
        <f ca="true">+IF(AND(ISNUMBER(OFFSET('Sanitation Data'!$I$11,0,10*ROW('Sanitation Data'!I11))),'Data Summary'!DM17="Yes"),OFFSET('Sanitation Data'!$I$11,0,10*ROW('Sanitation Data'!I11)),NA())</f>
        <v>#N/A</v>
      </c>
      <c r="AY17" s="99" t="e">
        <f ca="true">+IF(AND(ISNUMBER(OFFSET('Sanitation Data'!$I$12,0,10*ROW('Sanitation Data'!I11))),'Data Summary'!DN17="Yes"),OFFSET('Sanitation Data'!$I$12,0,10*ROW('Sanitation Data'!I11)),NA())</f>
        <v>#N/A</v>
      </c>
      <c r="AZ17" s="100" t="e">
        <f ca="true">+IF(AND(ISNUMBER(OFFSET('Hygiene Data'!$D$5,0,10*ROW('Hygiene Data'!D11))),'Data Summary'!DO17="Yes"),OFFSET('Hygiene Data'!$D$5,0,10*ROW('Hygiene Data'!D11)),NA())</f>
        <v>#N/A</v>
      </c>
      <c r="BA17" s="100" t="e">
        <f ca="true">+IF(AND(ISNUMBER(OFFSET('Hygiene Data'!$D$7,0,10*ROW('Hygiene Data'!D11))),'Data Summary'!DP17="Yes"),OFFSET('Hygiene Data'!$D$7,0,10*ROW('Hygiene Data'!D11)),NA())</f>
        <v>#N/A</v>
      </c>
      <c r="BB17" s="100" t="e">
        <f ca="true">+IF(AND(ISNUMBER(OFFSET('Hygiene Data'!$D$9,0,10*ROW('Hygiene Data'!D11))),'Data Summary'!DQ17="Yes"),OFFSET('Hygiene Data'!$D$9,0,10*ROW('Hygiene Data'!D11)),NA())</f>
        <v>#N/A</v>
      </c>
      <c r="BC17" s="100" t="e">
        <f ca="true">+IF(AND(ISNUMBER(OFFSET('Hygiene Data'!$E$5,0,10*ROW('Hygiene Data'!E11))),'Data Summary'!DR17="Yes"),OFFSET('Hygiene Data'!$E$5,0,10*ROW('Hygiene Data'!E11)),NA())</f>
        <v>#N/A</v>
      </c>
      <c r="BD17" s="100" t="e">
        <f ca="true">+IF(AND(ISNUMBER(OFFSET('Hygiene Data'!$E$7,0,10*ROW('Hygiene Data'!E11))),'Data Summary'!DS17="Yes"),OFFSET('Hygiene Data'!$E$7,0,10*ROW('Hygiene Data'!E11)),NA())</f>
        <v>#N/A</v>
      </c>
      <c r="BE17" s="100" t="e">
        <f ca="true">+IF(AND(ISNUMBER(OFFSET('Hygiene Data'!$E$9,0,10*ROW('Hygiene Data'!E11))),'Data Summary'!DT17="Yes"),OFFSET('Hygiene Data'!$E$9,0,10*ROW('Hygiene Data'!E11)),NA())</f>
        <v>#N/A</v>
      </c>
      <c r="BF17" s="100" t="e">
        <f ca="true">+IF(AND(ISNUMBER(OFFSET('Hygiene Data'!$F$5,0,10*ROW('Hygiene Data'!F11))),'Data Summary'!DU17="Yes"),OFFSET('Hygiene Data'!$F$5,0,10*ROW('Hygiene Data'!F11)),NA())</f>
        <v>#N/A</v>
      </c>
      <c r="BG17" s="100" t="e">
        <f ca="true">+IF(AND(ISNUMBER(OFFSET('Hygiene Data'!$F$7,0,10*ROW('Hygiene Data'!F11))),'Data Summary'!DV17="Yes"),OFFSET('Hygiene Data'!$F$7,0,10*ROW('Hygiene Data'!F11)),NA())</f>
        <v>#N/A</v>
      </c>
      <c r="BH17" s="100" t="e">
        <f ca="true">+IF(AND(ISNUMBER(OFFSET('Hygiene Data'!$F$9,0,10*ROW('Hygiene Data'!F11))),'Data Summary'!DW17="Yes"),OFFSET('Hygiene Data'!$F$9,0,10*ROW('Hygiene Data'!F11)),NA())</f>
        <v>#N/A</v>
      </c>
      <c r="BI17" s="100" t="e">
        <f ca="true">+IF(AND(ISNUMBER(OFFSET('Hygiene Data'!$G$5,0,10*ROW('Hygiene Data'!G11))),'Data Summary'!DX17="Yes"),OFFSET('Hygiene Data'!$G$5,0,10*ROW('Hygiene Data'!G11)),NA())</f>
        <v>#N/A</v>
      </c>
      <c r="BJ17" s="100" t="e">
        <f ca="true">+IF(AND(ISNUMBER(OFFSET('Hygiene Data'!$G$7,0,10*ROW('Hygiene Data'!G11))),'Data Summary'!DY17="Yes"),OFFSET('Hygiene Data'!$G$7,0,10*ROW('Hygiene Data'!G11)),NA())</f>
        <v>#N/A</v>
      </c>
      <c r="BK17" s="100" t="e">
        <f ca="true">+IF(AND(ISNUMBER(OFFSET('Hygiene Data'!$G$9,0,10*ROW('Hygiene Data'!G11))),'Data Summary'!DZ17="Yes"),OFFSET('Hygiene Data'!$G$9,0,10*ROW('Hygiene Data'!G11)),NA())</f>
        <v>#N/A</v>
      </c>
      <c r="BL17" s="100" t="e">
        <f ca="true">+IF(AND(ISNUMBER(OFFSET('Hygiene Data'!$H$5,0,10*ROW('Hygiene Data'!H11))),'Data Summary'!EA17="Yes"),OFFSET('Hygiene Data'!$H$5,0,10*ROW('Hygiene Data'!H11)),NA())</f>
        <v>#N/A</v>
      </c>
      <c r="BM17" s="100" t="e">
        <f ca="true">+IF(AND(ISNUMBER(OFFSET('Hygiene Data'!$H$7,0,10*ROW('Hygiene Data'!H11))),'Data Summary'!EB17="Yes"),OFFSET('Hygiene Data'!$H$7,0,10*ROW('Hygiene Data'!H11)),NA())</f>
        <v>#N/A</v>
      </c>
      <c r="BN17" s="100" t="e">
        <f ca="true">+IF(AND(ISNUMBER(OFFSET('Hygiene Data'!$H$9,0,10*ROW('Hygiene Data'!H11))),'Data Summary'!EC17="Yes"),OFFSET('Hygiene Data'!$H$9,0,10*ROW('Hygiene Data'!H11)),NA())</f>
        <v>#N/A</v>
      </c>
      <c r="BO17" s="100" t="e">
        <f ca="true">+IF(AND(ISNUMBER(OFFSET('Hygiene Data'!$I$5,0,10*ROW('Hygiene Data'!I11))),'Data Summary'!ED17="Yes"),OFFSET('Hygiene Data'!$I$5,0,10*ROW('Hygiene Data'!I11)),NA())</f>
        <v>#N/A</v>
      </c>
      <c r="BP17" s="100" t="e">
        <f ca="true">+IF(AND(ISNUMBER(OFFSET('Hygiene Data'!$I$7,0,10*ROW('Hygiene Data'!I11))),'Data Summary'!EE17="Yes"),OFFSET('Hygiene Data'!$I$7,0,10*ROW('Hygiene Data'!I11)),NA())</f>
        <v>#N/A</v>
      </c>
      <c r="BQ17" s="100" t="e">
        <f ca="true">+IF(AND(ISNUMBER(OFFSET('Hygiene Data'!$I$9,0,10*ROW('Hygiene Data'!I11))),'Data Summary'!EF17="Yes"),OFFSET('Hygiene Data'!$I$9,0,10*ROW('Hygiene Data'!I11)),NA())</f>
        <v>#N/A</v>
      </c>
    </row>
    <row xmlns:x14ac="http://schemas.microsoft.com/office/spreadsheetml/2009/9/ac" r="18" x14ac:dyDescent="0.2">
      <c r="A18" s="363" t="str">
        <f ca="true">+RIGHT('Data Summary'!A18,LEN('Data Summary'!A18)-9)</f>
        <v>CEN</v>
      </c>
      <c r="B18" s="38" t="str">
        <f ca="true">+IF(ISTEXT('Data Summary'!B18),'Data Summary'!B18,"")</f>
        <v>Census</v>
      </c>
      <c r="C18" s="362">
        <f ca="true">+VALUE('Data Summary'!C18)</f>
        <v>2016</v>
      </c>
      <c r="D18" s="98">
        <f ca="true">+IF(AND(ISNUMBER(OFFSET('Water Data'!$D$4,0,10*ROW('Water Data'!D12))),'Data Summary'!BS18="Yes"),100-OFFSET('Water Data'!$D$4,0,10*ROW('Water Data'!D12)),NA())</f>
        <v>62.96</v>
      </c>
      <c r="E18" s="98" t="e">
        <f ca="true">+IF(AND(ISNUMBER(OFFSET('Water Data'!$D$6,0,10*ROW('Water Data'!D12))),'Data Summary'!BT18="Yes"),OFFSET('Water Data'!$D$6,0,10*ROW('Water Data'!D12)),NA())</f>
        <v>#N/A</v>
      </c>
      <c r="F18" s="98" t="e">
        <f ca="true">+IF(AND(ISNUMBER(OFFSET('Water Data'!$D$9,0,10*ROW('Water Data'!D12))),'Data Summary'!BU18="Yes"),OFFSET('Water Data'!$D$9,0,10*ROW('Water Data'!D12)),NA())</f>
        <v>#N/A</v>
      </c>
      <c r="G18" s="98" t="e">
        <f ca="true">+IF(AND(ISNUMBER(OFFSET('Water Data'!$E$4,0,10*ROW('Water Data'!E12))),'Data Summary'!BV18="Yes"),100-OFFSET('Water Data'!$E$4,0,10*ROW('Water Data'!E12)),NA())</f>
        <v>#N/A</v>
      </c>
      <c r="H18" s="98" t="e">
        <f ca="true">+IF(AND(ISNUMBER(OFFSET('Water Data'!$E$6,0,10*ROW('Water Data'!E12))),'Data Summary'!BW18="Yes"),OFFSET('Water Data'!$E$6,0,10*ROW('Water Data'!E12)),NA())</f>
        <v>#N/A</v>
      </c>
      <c r="I18" s="98" t="e">
        <f ca="true">+IF(AND(ISNUMBER(OFFSET('Water Data'!$E$9,0,10*ROW('Water Data'!E12))),'Data Summary'!BX18="Yes"),OFFSET('Water Data'!$E$9,0,10*ROW('Water Data'!E12)),NA())</f>
        <v>#N/A</v>
      </c>
      <c r="J18" s="98" t="e">
        <f ca="true">+IF(AND(ISNUMBER(OFFSET('Water Data'!$F$4,0,10*ROW('Water Data'!F12))),'Data Summary'!BY18="Yes"),100-OFFSET('Water Data'!$F$4,0,10*ROW('Water Data'!F12)),NA())</f>
        <v>#N/A</v>
      </c>
      <c r="K18" s="98" t="e">
        <f ca="true">+IF(AND(ISNUMBER(OFFSET('Water Data'!$F$6,0,10*ROW('Water Data'!F12))),'Data Summary'!BZ18="Yes"),OFFSET('Water Data'!$F$6,0,10*ROW('Water Data'!F12)),NA())</f>
        <v>#N/A</v>
      </c>
      <c r="L18" s="98" t="e">
        <f ca="true">+IF(AND(ISNUMBER(OFFSET('Water Data'!$F$9,0,10*ROW('Water Data'!F12))),'Data Summary'!CA18="Yes"),OFFSET('Water Data'!$F$9,0,10*ROW('Water Data'!F12)),NA())</f>
        <v>#N/A</v>
      </c>
      <c r="M18" s="98" t="e">
        <f ca="true">+IF(AND(ISNUMBER(OFFSET('Water Data'!$G$4,0,10*ROW('Water Data'!G12))),'Data Summary'!CB18="Yes"),100-OFFSET('Water Data'!$G$4,0,10*ROW('Water Data'!G12)),NA())</f>
        <v>#N/A</v>
      </c>
      <c r="N18" s="98" t="e">
        <f ca="true">+IF(AND(ISNUMBER(OFFSET('Water Data'!$G$6,0,10*ROW('Water Data'!G12))),'Data Summary'!CC18="Yes"),OFFSET('Water Data'!$G$6,0,10*ROW('Water Data'!G12)),NA())</f>
        <v>#N/A</v>
      </c>
      <c r="O18" s="98" t="e">
        <f ca="true">+IF(AND(ISNUMBER(OFFSET('Water Data'!$G$9,0,10*ROW('Water Data'!G12))),'Data Summary'!CD18="Yes"),OFFSET('Water Data'!$G$9,0,10*ROW('Water Data'!G12)),NA())</f>
        <v>#N/A</v>
      </c>
      <c r="P18" s="98" t="e">
        <f ca="true">+IF(AND(ISNUMBER(OFFSET('Water Data'!$H$4,0,10*ROW('Water Data'!H12))),'Data Summary'!CE18="Yes"),100-OFFSET('Water Data'!$H$4,0,10*ROW('Water Data'!H12)),NA())</f>
        <v>#N/A</v>
      </c>
      <c r="Q18" s="98" t="e">
        <f ca="true">+IF(AND(ISNUMBER(OFFSET('Water Data'!$H$6,0,10*ROW('Water Data'!H12))),'Data Summary'!CF18="Yes"),OFFSET('Water Data'!$H$6,0,10*ROW('Water Data'!H12)),NA())</f>
        <v>#N/A</v>
      </c>
      <c r="R18" s="98" t="e">
        <f ca="true">+IF(AND(ISNUMBER(OFFSET('Water Data'!$H$9,0,10*ROW('Water Data'!H12))),'Data Summary'!CG18="Yes"),OFFSET('Water Data'!$H$9,0,10*ROW('Water Data'!H12)),NA())</f>
        <v>#N/A</v>
      </c>
      <c r="S18" s="98" t="e">
        <f ca="true">+IF(AND(ISNUMBER(OFFSET('Water Data'!$I$4,0,10*ROW('Water Data'!I12))),'Data Summary'!CH18="Yes"),100-OFFSET('Water Data'!$I$4,0,10*ROW('Water Data'!I12)),NA())</f>
        <v>#N/A</v>
      </c>
      <c r="T18" s="98" t="e">
        <f ca="true">+IF(AND(ISNUMBER(OFFSET('Water Data'!$I$6,0,10*ROW('Water Data'!I12))),'Data Summary'!CI18="Yes"),OFFSET('Water Data'!$I$6,0,10*ROW('Water Data'!I12)),NA())</f>
        <v>#N/A</v>
      </c>
      <c r="U18" s="98" t="e">
        <f ca="true">+IF(AND(ISNUMBER(OFFSET('Water Data'!$I$9,0,10*ROW('Water Data'!I12))),'Data Summary'!CJ18="Yes"),OFFSET('Water Data'!$I$9,0,10*ROW('Water Data'!I12)),NA())</f>
        <v>#N/A</v>
      </c>
      <c r="V18" s="99" t="e">
        <f ca="true">+IF(AND(ISNUMBER(OFFSET('Sanitation Data'!$D$4,0,10*ROW('Sanitation Data'!D12))),'Data Summary'!CK18="Yes"),100-OFFSET('Sanitation Data'!$D$4,0,10*ROW('Sanitation Data'!D12)),NA())</f>
        <v>#N/A</v>
      </c>
      <c r="W18" s="99" t="e">
        <f ca="true">+IF(AND(ISNUMBER(OFFSET('Sanitation Data'!$D$6,0,10*ROW('Sanitation Data'!D12))),'Data Summary'!CL18="Yes"),OFFSET('Sanitation Data'!$D$6,0,10*ROW('Sanitation Data'!D12)),NA())</f>
        <v>#N/A</v>
      </c>
      <c r="X18" s="99" t="e">
        <f ca="true">+IF(AND(ISNUMBER(OFFSET('Sanitation Data'!$D$10,0,10*ROW('Sanitation Data'!D12))),'Data Summary'!CM18="Yes"),OFFSET('Sanitation Data'!$D$10,0,10*ROW('Sanitation Data'!D12)),NA())</f>
        <v>#N/A</v>
      </c>
      <c r="Y18" s="99" t="e">
        <f ca="true">+IF(AND(ISNUMBER(OFFSET('Sanitation Data'!$D$11,0,10*ROW('Sanitation Data'!D12))),'Data Summary'!CN18="Yes"),OFFSET('Sanitation Data'!$D$11,0,10*ROW('Sanitation Data'!D12)),NA())</f>
        <v>#N/A</v>
      </c>
      <c r="Z18" s="99" t="e">
        <f ca="true">+IF(AND(ISNUMBER(OFFSET('Sanitation Data'!$D$12,0,10*ROW('Sanitation Data'!D12))),'Data Summary'!CO18="Yes"),OFFSET('Sanitation Data'!$D$12,0,10*ROW('Sanitation Data'!D12)),NA())</f>
        <v>#N/A</v>
      </c>
      <c r="AA18" s="99" t="e">
        <f ca="true">+IF(AND(ISNUMBER(OFFSET('Sanitation Data'!$E$4,0,10*ROW('Sanitation Data'!E12))),'Data Summary'!CP18="Yes"),100-OFFSET('Sanitation Data'!$E$4,0,10*ROW('Sanitation Data'!E12)),NA())</f>
        <v>#N/A</v>
      </c>
      <c r="AB18" s="99" t="e">
        <f ca="true">+IF(AND(ISNUMBER(OFFSET('Sanitation Data'!$E$6,0,10*ROW('Sanitation Data'!E12))),'Data Summary'!CQ18="Yes"),OFFSET('Sanitation Data'!$E$6,0,10*ROW('Sanitation Data'!E12)),NA())</f>
        <v>#N/A</v>
      </c>
      <c r="AC18" s="99" t="e">
        <f ca="true">+IF(AND(ISNUMBER(OFFSET('Sanitation Data'!$E$10,0,10*ROW('Sanitation Data'!E12))),'Data Summary'!CR18="Yes"),OFFSET('Sanitation Data'!$E$10,0,10*ROW('Sanitation Data'!E12)),NA())</f>
        <v>#N/A</v>
      </c>
      <c r="AD18" s="99" t="e">
        <f ca="true">+IF(AND(ISNUMBER(OFFSET('Sanitation Data'!$E$11,0,10*ROW('Sanitation Data'!E12))),'Data Summary'!CS18="Yes"),OFFSET('Sanitation Data'!$E$11,0,10*ROW('Sanitation Data'!E12)),NA())</f>
        <v>#N/A</v>
      </c>
      <c r="AE18" s="99" t="e">
        <f ca="true">+IF(AND(ISNUMBER(OFFSET('Sanitation Data'!$E$12,0,10*ROW('Sanitation Data'!E12))),'Data Summary'!CT18="Yes"),OFFSET('Sanitation Data'!$E$12,0,10*ROW('Sanitation Data'!E12)),NA())</f>
        <v>#N/A</v>
      </c>
      <c r="AF18" s="99" t="e">
        <f ca="true">+IF(AND(ISNUMBER(OFFSET('Sanitation Data'!$F$4,0,10*ROW('Sanitation Data'!F12))),'Data Summary'!CU18="Yes"),100-OFFSET('Sanitation Data'!$F$4,0,10*ROW('Sanitation Data'!F12)),NA())</f>
        <v>#N/A</v>
      </c>
      <c r="AG18" s="99" t="e">
        <f ca="true">+IF(AND(ISNUMBER(OFFSET('Sanitation Data'!$F$6,0,10*ROW('Sanitation Data'!F12))),'Data Summary'!CV18="Yes"),OFFSET('Sanitation Data'!$F$6,0,10*ROW('Sanitation Data'!F12)),NA())</f>
        <v>#N/A</v>
      </c>
      <c r="AH18" s="99" t="e">
        <f ca="true">+IF(AND(ISNUMBER(OFFSET('Sanitation Data'!$F$10,0,10*ROW('Sanitation Data'!F12))),'Data Summary'!CW18="Yes"),OFFSET('Sanitation Data'!$F$10,0,10*ROW('Sanitation Data'!F12)),NA())</f>
        <v>#N/A</v>
      </c>
      <c r="AI18" s="99" t="e">
        <f ca="true">+IF(AND(ISNUMBER(OFFSET('Sanitation Data'!$F$11,0,10*ROW('Sanitation Data'!F12))),'Data Summary'!CX18="Yes"),OFFSET('Sanitation Data'!$F$11,0,10*ROW('Sanitation Data'!F12)),NA())</f>
        <v>#N/A</v>
      </c>
      <c r="AJ18" s="99" t="e">
        <f ca="true">+IF(AND(ISNUMBER(OFFSET('Sanitation Data'!$F$12,0,10*ROW('Sanitation Data'!F12))),'Data Summary'!CY18="Yes"),OFFSET('Sanitation Data'!$F$12,0,10*ROW('Sanitation Data'!F12)),NA())</f>
        <v>#N/A</v>
      </c>
      <c r="AK18" s="99" t="e">
        <f ca="true">+IF(AND(ISNUMBER(OFFSET('Sanitation Data'!$G$4,0,10*ROW('Sanitation Data'!G12))),'Data Summary'!CZ18="Yes"),100-OFFSET('Sanitation Data'!$G$4,0,10*ROW('Sanitation Data'!G12)),NA())</f>
        <v>#N/A</v>
      </c>
      <c r="AL18" s="99" t="e">
        <f ca="true">+IF(AND(ISNUMBER(OFFSET('Sanitation Data'!$G$6,0,10*ROW('Sanitation Data'!G12))),'Data Summary'!DA18="Yes"),OFFSET('Sanitation Data'!$G$6,0,10*ROW('Sanitation Data'!G12)),NA())</f>
        <v>#N/A</v>
      </c>
      <c r="AM18" s="99" t="e">
        <f ca="true">+IF(AND(ISNUMBER(OFFSET('Sanitation Data'!$G$10,0,10*ROW('Sanitation Data'!G12))),'Data Summary'!DB18="Yes"),OFFSET('Sanitation Data'!$G$10,0,10*ROW('Sanitation Data'!G12)),NA())</f>
        <v>#N/A</v>
      </c>
      <c r="AN18" s="99" t="e">
        <f ca="true">+IF(AND(ISNUMBER(OFFSET('Sanitation Data'!$G$11,0,10*ROW('Sanitation Data'!G12))),'Data Summary'!DC18="Yes"),OFFSET('Sanitation Data'!$G$11,0,10*ROW('Sanitation Data'!G12)),NA())</f>
        <v>#N/A</v>
      </c>
      <c r="AO18" s="99" t="e">
        <f ca="true">+IF(AND(ISNUMBER(OFFSET('Sanitation Data'!$G$12,0,10*ROW('Sanitation Data'!G12))),'Data Summary'!DD18="Yes"),OFFSET('Sanitation Data'!$G$12,0,10*ROW('Sanitation Data'!G12)),NA())</f>
        <v>#N/A</v>
      </c>
      <c r="AP18" s="99" t="e">
        <f ca="true">+IF(AND(ISNUMBER(OFFSET('Sanitation Data'!$H$4,0,10*ROW('Sanitation Data'!H12))),'Data Summary'!DE18="Yes"),100-OFFSET('Sanitation Data'!$H$4,0,10*ROW('Sanitation Data'!H12)),NA())</f>
        <v>#N/A</v>
      </c>
      <c r="AQ18" s="99" t="e">
        <f ca="true">+IF(AND(ISNUMBER(OFFSET('Sanitation Data'!$H$6,0,10*ROW('Sanitation Data'!H12))),'Data Summary'!DF18="Yes"),OFFSET('Sanitation Data'!$H$6,0,10*ROW('Sanitation Data'!H12)),NA())</f>
        <v>#N/A</v>
      </c>
      <c r="AR18" s="99" t="e">
        <f ca="true">+IF(AND(ISNUMBER(OFFSET('Sanitation Data'!$H$10,0,10*ROW('Sanitation Data'!H12))),'Data Summary'!DG18="Yes"),OFFSET('Sanitation Data'!$H$10,0,10*ROW('Sanitation Data'!H12)),NA())</f>
        <v>#N/A</v>
      </c>
      <c r="AS18" s="99" t="e">
        <f ca="true">+IF(AND(ISNUMBER(OFFSET('Sanitation Data'!$H$11,0,10*ROW('Sanitation Data'!H12))),'Data Summary'!DH18="Yes"),OFFSET('Sanitation Data'!$H$11,0,10*ROW('Sanitation Data'!H12)),NA())</f>
        <v>#N/A</v>
      </c>
      <c r="AT18" s="99" t="e">
        <f ca="true">+IF(AND(ISNUMBER(OFFSET('Sanitation Data'!$H$12,0,10*ROW('Sanitation Data'!H12))),'Data Summary'!DI18="Yes"),OFFSET('Sanitation Data'!$H$12,0,10*ROW('Sanitation Data'!H12)),NA())</f>
        <v>#N/A</v>
      </c>
      <c r="AU18" s="99" t="e">
        <f ca="true">+IF(AND(ISNUMBER(OFFSET('Sanitation Data'!$I$4,0,10*ROW('Sanitation Data'!I12))),'Data Summary'!DJ18="Yes"),100-OFFSET('Sanitation Data'!$I$4,0,10*ROW('Sanitation Data'!I12)),NA())</f>
        <v>#N/A</v>
      </c>
      <c r="AV18" s="99" t="e">
        <f ca="true">+IF(AND(ISNUMBER(OFFSET('Sanitation Data'!$I$6,0,10*ROW('Sanitation Data'!I12))),'Data Summary'!DK18="Yes"),OFFSET('Sanitation Data'!$I$6,0,10*ROW('Sanitation Data'!I12)),NA())</f>
        <v>#N/A</v>
      </c>
      <c r="AW18" s="99" t="e">
        <f ca="true">+IF(AND(ISNUMBER(OFFSET('Sanitation Data'!$I$10,0,10*ROW('Sanitation Data'!I12))),'Data Summary'!DL18="Yes"),OFFSET('Sanitation Data'!$I$10,0,10*ROW('Sanitation Data'!I12)),NA())</f>
        <v>#N/A</v>
      </c>
      <c r="AX18" s="99" t="e">
        <f ca="true">+IF(AND(ISNUMBER(OFFSET('Sanitation Data'!$I$11,0,10*ROW('Sanitation Data'!I12))),'Data Summary'!DM18="Yes"),OFFSET('Sanitation Data'!$I$11,0,10*ROW('Sanitation Data'!I12)),NA())</f>
        <v>#N/A</v>
      </c>
      <c r="AY18" s="99" t="e">
        <f ca="true">+IF(AND(ISNUMBER(OFFSET('Sanitation Data'!$I$12,0,10*ROW('Sanitation Data'!I12))),'Data Summary'!DN18="Yes"),OFFSET('Sanitation Data'!$I$12,0,10*ROW('Sanitation Data'!I12)),NA())</f>
        <v>#N/A</v>
      </c>
      <c r="AZ18" s="100" t="e">
        <f ca="true">+IF(AND(ISNUMBER(OFFSET('Hygiene Data'!$D$5,0,10*ROW('Hygiene Data'!D12))),'Data Summary'!DO18="Yes"),OFFSET('Hygiene Data'!$D$5,0,10*ROW('Hygiene Data'!D12)),NA())</f>
        <v>#N/A</v>
      </c>
      <c r="BA18" s="100" t="e">
        <f ca="true">+IF(AND(ISNUMBER(OFFSET('Hygiene Data'!$D$7,0,10*ROW('Hygiene Data'!D12))),'Data Summary'!DP18="Yes"),OFFSET('Hygiene Data'!$D$7,0,10*ROW('Hygiene Data'!D12)),NA())</f>
        <v>#N/A</v>
      </c>
      <c r="BB18" s="100" t="e">
        <f ca="true">+IF(AND(ISNUMBER(OFFSET('Hygiene Data'!$D$9,0,10*ROW('Hygiene Data'!D12))),'Data Summary'!DQ18="Yes"),OFFSET('Hygiene Data'!$D$9,0,10*ROW('Hygiene Data'!D12)),NA())</f>
        <v>#N/A</v>
      </c>
      <c r="BC18" s="100" t="e">
        <f ca="true">+IF(AND(ISNUMBER(OFFSET('Hygiene Data'!$E$5,0,10*ROW('Hygiene Data'!E12))),'Data Summary'!DR18="Yes"),OFFSET('Hygiene Data'!$E$5,0,10*ROW('Hygiene Data'!E12)),NA())</f>
        <v>#N/A</v>
      </c>
      <c r="BD18" s="100" t="e">
        <f ca="true">+IF(AND(ISNUMBER(OFFSET('Hygiene Data'!$E$7,0,10*ROW('Hygiene Data'!E12))),'Data Summary'!DS18="Yes"),OFFSET('Hygiene Data'!$E$7,0,10*ROW('Hygiene Data'!E12)),NA())</f>
        <v>#N/A</v>
      </c>
      <c r="BE18" s="100" t="e">
        <f ca="true">+IF(AND(ISNUMBER(OFFSET('Hygiene Data'!$E$9,0,10*ROW('Hygiene Data'!E12))),'Data Summary'!DT18="Yes"),OFFSET('Hygiene Data'!$E$9,0,10*ROW('Hygiene Data'!E12)),NA())</f>
        <v>#N/A</v>
      </c>
      <c r="BF18" s="100" t="e">
        <f ca="true">+IF(AND(ISNUMBER(OFFSET('Hygiene Data'!$F$5,0,10*ROW('Hygiene Data'!F12))),'Data Summary'!DU18="Yes"),OFFSET('Hygiene Data'!$F$5,0,10*ROW('Hygiene Data'!F12)),NA())</f>
        <v>#N/A</v>
      </c>
      <c r="BG18" s="100" t="e">
        <f ca="true">+IF(AND(ISNUMBER(OFFSET('Hygiene Data'!$F$7,0,10*ROW('Hygiene Data'!F12))),'Data Summary'!DV18="Yes"),OFFSET('Hygiene Data'!$F$7,0,10*ROW('Hygiene Data'!F12)),NA())</f>
        <v>#N/A</v>
      </c>
      <c r="BH18" s="100" t="e">
        <f ca="true">+IF(AND(ISNUMBER(OFFSET('Hygiene Data'!$F$9,0,10*ROW('Hygiene Data'!F12))),'Data Summary'!DW18="Yes"),OFFSET('Hygiene Data'!$F$9,0,10*ROW('Hygiene Data'!F12)),NA())</f>
        <v>#N/A</v>
      </c>
      <c r="BI18" s="100" t="e">
        <f ca="true">+IF(AND(ISNUMBER(OFFSET('Hygiene Data'!$G$5,0,10*ROW('Hygiene Data'!G12))),'Data Summary'!DX18="Yes"),OFFSET('Hygiene Data'!$G$5,0,10*ROW('Hygiene Data'!G12)),NA())</f>
        <v>#N/A</v>
      </c>
      <c r="BJ18" s="100" t="e">
        <f ca="true">+IF(AND(ISNUMBER(OFFSET('Hygiene Data'!$G$7,0,10*ROW('Hygiene Data'!G12))),'Data Summary'!DY18="Yes"),OFFSET('Hygiene Data'!$G$7,0,10*ROW('Hygiene Data'!G12)),NA())</f>
        <v>#N/A</v>
      </c>
      <c r="BK18" s="100" t="e">
        <f ca="true">+IF(AND(ISNUMBER(OFFSET('Hygiene Data'!$G$9,0,10*ROW('Hygiene Data'!G12))),'Data Summary'!DZ18="Yes"),OFFSET('Hygiene Data'!$G$9,0,10*ROW('Hygiene Data'!G12)),NA())</f>
        <v>#N/A</v>
      </c>
      <c r="BL18" s="100" t="e">
        <f ca="true">+IF(AND(ISNUMBER(OFFSET('Hygiene Data'!$H$5,0,10*ROW('Hygiene Data'!H12))),'Data Summary'!EA18="Yes"),OFFSET('Hygiene Data'!$H$5,0,10*ROW('Hygiene Data'!H12)),NA())</f>
        <v>#N/A</v>
      </c>
      <c r="BM18" s="100" t="e">
        <f ca="true">+IF(AND(ISNUMBER(OFFSET('Hygiene Data'!$H$7,0,10*ROW('Hygiene Data'!H12))),'Data Summary'!EB18="Yes"),OFFSET('Hygiene Data'!$H$7,0,10*ROW('Hygiene Data'!H12)),NA())</f>
        <v>#N/A</v>
      </c>
      <c r="BN18" s="100" t="e">
        <f ca="true">+IF(AND(ISNUMBER(OFFSET('Hygiene Data'!$H$9,0,10*ROW('Hygiene Data'!H12))),'Data Summary'!EC18="Yes"),OFFSET('Hygiene Data'!$H$9,0,10*ROW('Hygiene Data'!H12)),NA())</f>
        <v>#N/A</v>
      </c>
      <c r="BO18" s="100" t="e">
        <f ca="true">+IF(AND(ISNUMBER(OFFSET('Hygiene Data'!$I$5,0,10*ROW('Hygiene Data'!I12))),'Data Summary'!ED18="Yes"),OFFSET('Hygiene Data'!$I$5,0,10*ROW('Hygiene Data'!I12)),NA())</f>
        <v>#N/A</v>
      </c>
      <c r="BP18" s="100" t="e">
        <f ca="true">+IF(AND(ISNUMBER(OFFSET('Hygiene Data'!$I$7,0,10*ROW('Hygiene Data'!I12))),'Data Summary'!EE18="Yes"),OFFSET('Hygiene Data'!$I$7,0,10*ROW('Hygiene Data'!I12)),NA())</f>
        <v>#N/A</v>
      </c>
      <c r="BQ18" s="100" t="e">
        <f ca="true">+IF(AND(ISNUMBER(OFFSET('Hygiene Data'!$I$9,0,10*ROW('Hygiene Data'!I12))),'Data Summary'!EF18="Yes"),OFFSET('Hygiene Data'!$I$9,0,10*ROW('Hygiene Data'!I12)),NA())</f>
        <v>#N/A</v>
      </c>
    </row>
    <row xmlns:x14ac="http://schemas.microsoft.com/office/spreadsheetml/2009/9/ac" r="19" x14ac:dyDescent="0.2">
      <c r="A19" s="363" t="str">
        <f ca="true">+RIGHT('Data Summary'!A19,LEN('Data Summary'!A19)-9)</f>
        <v>UIS</v>
      </c>
      <c r="B19" s="38" t="str">
        <f ca="true">+IF(ISTEXT('Data Summary'!B19),'Data Summary'!B19,"")</f>
        <v>Other</v>
      </c>
      <c r="C19" s="362">
        <f ca="true">+VALUE('Data Summary'!C19)</f>
        <v>2016</v>
      </c>
      <c r="D19" s="98" t="e">
        <f ca="true">+IF(AND(ISNUMBER(OFFSET('Water Data'!$D$4,0,10*ROW('Water Data'!D13))),'Data Summary'!BS19="Yes"),100-OFFSET('Water Data'!$D$4,0,10*ROW('Water Data'!D13)),NA())</f>
        <v>#N/A</v>
      </c>
      <c r="E19" s="98" t="e">
        <f ca="true">+IF(AND(ISNUMBER(OFFSET('Water Data'!$D$6,0,10*ROW('Water Data'!D13))),'Data Summary'!BT19="Yes"),OFFSET('Water Data'!$D$6,0,10*ROW('Water Data'!D13)),NA())</f>
        <v>#N/A</v>
      </c>
      <c r="F19" s="98">
        <f ca="true">+IF(AND(ISNUMBER(OFFSET('Water Data'!$D$9,0,10*ROW('Water Data'!D13))),'Data Summary'!BU19="Yes"),OFFSET('Water Data'!$D$9,0,10*ROW('Water Data'!D13)),NA())</f>
        <v>52.00761</v>
      </c>
      <c r="G19" s="98" t="e">
        <f ca="true">+IF(AND(ISNUMBER(OFFSET('Water Data'!$E$4,0,10*ROW('Water Data'!E13))),'Data Summary'!BV19="Yes"),100-OFFSET('Water Data'!$E$4,0,10*ROW('Water Data'!E13)),NA())</f>
        <v>#N/A</v>
      </c>
      <c r="H19" s="98" t="e">
        <f ca="true">+IF(AND(ISNUMBER(OFFSET('Water Data'!$E$6,0,10*ROW('Water Data'!E13))),'Data Summary'!BW19="Yes"),OFFSET('Water Data'!$E$6,0,10*ROW('Water Data'!E13)),NA())</f>
        <v>#N/A</v>
      </c>
      <c r="I19" s="98" t="e">
        <f ca="true">+IF(AND(ISNUMBER(OFFSET('Water Data'!$E$9,0,10*ROW('Water Data'!E13))),'Data Summary'!BX19="Yes"),OFFSET('Water Data'!$E$9,0,10*ROW('Water Data'!E13)),NA())</f>
        <v>#N/A</v>
      </c>
      <c r="J19" s="98" t="e">
        <f ca="true">+IF(AND(ISNUMBER(OFFSET('Water Data'!$F$4,0,10*ROW('Water Data'!F13))),'Data Summary'!BY19="Yes"),100-OFFSET('Water Data'!$F$4,0,10*ROW('Water Data'!F13)),NA())</f>
        <v>#N/A</v>
      </c>
      <c r="K19" s="98" t="e">
        <f ca="true">+IF(AND(ISNUMBER(OFFSET('Water Data'!$F$6,0,10*ROW('Water Data'!F13))),'Data Summary'!BZ19="Yes"),OFFSET('Water Data'!$F$6,0,10*ROW('Water Data'!F13)),NA())</f>
        <v>#N/A</v>
      </c>
      <c r="L19" s="98" t="e">
        <f ca="true">+IF(AND(ISNUMBER(OFFSET('Water Data'!$F$9,0,10*ROW('Water Data'!F13))),'Data Summary'!CA19="Yes"),OFFSET('Water Data'!$F$9,0,10*ROW('Water Data'!F13)),NA())</f>
        <v>#N/A</v>
      </c>
      <c r="M19" s="98" t="e">
        <f ca="true">+IF(AND(ISNUMBER(OFFSET('Water Data'!$G$4,0,10*ROW('Water Data'!G13))),'Data Summary'!CB19="Yes"),100-OFFSET('Water Data'!$G$4,0,10*ROW('Water Data'!G13)),NA())</f>
        <v>#N/A</v>
      </c>
      <c r="N19" s="98" t="e">
        <f ca="true">+IF(AND(ISNUMBER(OFFSET('Water Data'!$G$6,0,10*ROW('Water Data'!G13))),'Data Summary'!CC19="Yes"),OFFSET('Water Data'!$G$6,0,10*ROW('Water Data'!G13)),NA())</f>
        <v>#N/A</v>
      </c>
      <c r="O19" s="98" t="e">
        <f ca="true">+IF(AND(ISNUMBER(OFFSET('Water Data'!$G$9,0,10*ROW('Water Data'!G13))),'Data Summary'!CD19="Yes"),OFFSET('Water Data'!$G$9,0,10*ROW('Water Data'!G13)),NA())</f>
        <v>#N/A</v>
      </c>
      <c r="P19" s="98" t="e">
        <f ca="true">+IF(AND(ISNUMBER(OFFSET('Water Data'!$H$4,0,10*ROW('Water Data'!H13))),'Data Summary'!CE19="Yes"),100-OFFSET('Water Data'!$H$4,0,10*ROW('Water Data'!H13)),NA())</f>
        <v>#N/A</v>
      </c>
      <c r="Q19" s="98" t="e">
        <f ca="true">+IF(AND(ISNUMBER(OFFSET('Water Data'!$H$6,0,10*ROW('Water Data'!H13))),'Data Summary'!CF19="Yes"),OFFSET('Water Data'!$H$6,0,10*ROW('Water Data'!H13)),NA())</f>
        <v>#N/A</v>
      </c>
      <c r="R19" s="98">
        <f ca="true">+IF(AND(ISNUMBER(OFFSET('Water Data'!$H$9,0,10*ROW('Water Data'!H13))),'Data Summary'!CG19="Yes"),OFFSET('Water Data'!$H$9,0,10*ROW('Water Data'!H13)),NA())</f>
        <v>52.00761</v>
      </c>
      <c r="S19" s="98" t="e">
        <f ca="true">+IF(AND(ISNUMBER(OFFSET('Water Data'!$I$4,0,10*ROW('Water Data'!I13))),'Data Summary'!CH19="Yes"),100-OFFSET('Water Data'!$I$4,0,10*ROW('Water Data'!I13)),NA())</f>
        <v>#N/A</v>
      </c>
      <c r="T19" s="98" t="e">
        <f ca="true">+IF(AND(ISNUMBER(OFFSET('Water Data'!$I$6,0,10*ROW('Water Data'!I13))),'Data Summary'!CI19="Yes"),OFFSET('Water Data'!$I$6,0,10*ROW('Water Data'!I13)),NA())</f>
        <v>#N/A</v>
      </c>
      <c r="U19" s="98" t="e">
        <f ca="true">+IF(AND(ISNUMBER(OFFSET('Water Data'!$I$9,0,10*ROW('Water Data'!I13))),'Data Summary'!CJ19="Yes"),OFFSET('Water Data'!$I$9,0,10*ROW('Water Data'!I13)),NA())</f>
        <v>#N/A</v>
      </c>
      <c r="V19" s="99" t="e">
        <f ca="true">+IF(AND(ISNUMBER(OFFSET('Sanitation Data'!$D$4,0,10*ROW('Sanitation Data'!D13))),'Data Summary'!CK19="Yes"),100-OFFSET('Sanitation Data'!$D$4,0,10*ROW('Sanitation Data'!D13)),NA())</f>
        <v>#N/A</v>
      </c>
      <c r="W19" s="99" t="e">
        <f ca="true">+IF(AND(ISNUMBER(OFFSET('Sanitation Data'!$D$6,0,10*ROW('Sanitation Data'!D13))),'Data Summary'!CL19="Yes"),OFFSET('Sanitation Data'!$D$6,0,10*ROW('Sanitation Data'!D13)),NA())</f>
        <v>#N/A</v>
      </c>
      <c r="X19" s="99" t="e">
        <f ca="true">+IF(AND(ISNUMBER(OFFSET('Sanitation Data'!$D$10,0,10*ROW('Sanitation Data'!D13))),'Data Summary'!CM19="Yes"),OFFSET('Sanitation Data'!$D$10,0,10*ROW('Sanitation Data'!D13)),NA())</f>
        <v>#N/A</v>
      </c>
      <c r="Y19" s="99" t="e">
        <f ca="true">+IF(AND(ISNUMBER(OFFSET('Sanitation Data'!$D$11,0,10*ROW('Sanitation Data'!D13))),'Data Summary'!CN19="Yes"),OFFSET('Sanitation Data'!$D$11,0,10*ROW('Sanitation Data'!D13)),NA())</f>
        <v>#N/A</v>
      </c>
      <c r="Z19" s="99" t="e">
        <f ca="true">+IF(AND(ISNUMBER(OFFSET('Sanitation Data'!$D$12,0,10*ROW('Sanitation Data'!D13))),'Data Summary'!CO19="Yes"),OFFSET('Sanitation Data'!$D$12,0,10*ROW('Sanitation Data'!D13)),NA())</f>
        <v>#N/A</v>
      </c>
      <c r="AA19" s="99" t="e">
        <f ca="true">+IF(AND(ISNUMBER(OFFSET('Sanitation Data'!$E$4,0,10*ROW('Sanitation Data'!E13))),'Data Summary'!CP19="Yes"),100-OFFSET('Sanitation Data'!$E$4,0,10*ROW('Sanitation Data'!E13)),NA())</f>
        <v>#N/A</v>
      </c>
      <c r="AB19" s="99" t="e">
        <f ca="true">+IF(AND(ISNUMBER(OFFSET('Sanitation Data'!$E$6,0,10*ROW('Sanitation Data'!E13))),'Data Summary'!CQ19="Yes"),OFFSET('Sanitation Data'!$E$6,0,10*ROW('Sanitation Data'!E13)),NA())</f>
        <v>#N/A</v>
      </c>
      <c r="AC19" s="99" t="e">
        <f ca="true">+IF(AND(ISNUMBER(OFFSET('Sanitation Data'!$E$10,0,10*ROW('Sanitation Data'!E13))),'Data Summary'!CR19="Yes"),OFFSET('Sanitation Data'!$E$10,0,10*ROW('Sanitation Data'!E13)),NA())</f>
        <v>#N/A</v>
      </c>
      <c r="AD19" s="99" t="e">
        <f ca="true">+IF(AND(ISNUMBER(OFFSET('Sanitation Data'!$E$11,0,10*ROW('Sanitation Data'!E13))),'Data Summary'!CS19="Yes"),OFFSET('Sanitation Data'!$E$11,0,10*ROW('Sanitation Data'!E13)),NA())</f>
        <v>#N/A</v>
      </c>
      <c r="AE19" s="99" t="e">
        <f ca="true">+IF(AND(ISNUMBER(OFFSET('Sanitation Data'!$E$12,0,10*ROW('Sanitation Data'!E13))),'Data Summary'!CT19="Yes"),OFFSET('Sanitation Data'!$E$12,0,10*ROW('Sanitation Data'!E13)),NA())</f>
        <v>#N/A</v>
      </c>
      <c r="AF19" s="99" t="e">
        <f ca="true">+IF(AND(ISNUMBER(OFFSET('Sanitation Data'!$F$4,0,10*ROW('Sanitation Data'!F13))),'Data Summary'!CU19="Yes"),100-OFFSET('Sanitation Data'!$F$4,0,10*ROW('Sanitation Data'!F13)),NA())</f>
        <v>#N/A</v>
      </c>
      <c r="AG19" s="99" t="e">
        <f ca="true">+IF(AND(ISNUMBER(OFFSET('Sanitation Data'!$F$6,0,10*ROW('Sanitation Data'!F13))),'Data Summary'!CV19="Yes"),OFFSET('Sanitation Data'!$F$6,0,10*ROW('Sanitation Data'!F13)),NA())</f>
        <v>#N/A</v>
      </c>
      <c r="AH19" s="99" t="e">
        <f ca="true">+IF(AND(ISNUMBER(OFFSET('Sanitation Data'!$F$10,0,10*ROW('Sanitation Data'!F13))),'Data Summary'!CW19="Yes"),OFFSET('Sanitation Data'!$F$10,0,10*ROW('Sanitation Data'!F13)),NA())</f>
        <v>#N/A</v>
      </c>
      <c r="AI19" s="99" t="e">
        <f ca="true">+IF(AND(ISNUMBER(OFFSET('Sanitation Data'!$F$11,0,10*ROW('Sanitation Data'!F13))),'Data Summary'!CX19="Yes"),OFFSET('Sanitation Data'!$F$11,0,10*ROW('Sanitation Data'!F13)),NA())</f>
        <v>#N/A</v>
      </c>
      <c r="AJ19" s="99" t="e">
        <f ca="true">+IF(AND(ISNUMBER(OFFSET('Sanitation Data'!$F$12,0,10*ROW('Sanitation Data'!F13))),'Data Summary'!CY19="Yes"),OFFSET('Sanitation Data'!$F$12,0,10*ROW('Sanitation Data'!F13)),NA())</f>
        <v>#N/A</v>
      </c>
      <c r="AK19" s="99" t="e">
        <f ca="true">+IF(AND(ISNUMBER(OFFSET('Sanitation Data'!$G$4,0,10*ROW('Sanitation Data'!G13))),'Data Summary'!CZ19="Yes"),100-OFFSET('Sanitation Data'!$G$4,0,10*ROW('Sanitation Data'!G13)),NA())</f>
        <v>#N/A</v>
      </c>
      <c r="AL19" s="99" t="e">
        <f ca="true">+IF(AND(ISNUMBER(OFFSET('Sanitation Data'!$G$6,0,10*ROW('Sanitation Data'!G13))),'Data Summary'!DA19="Yes"),OFFSET('Sanitation Data'!$G$6,0,10*ROW('Sanitation Data'!G13)),NA())</f>
        <v>#N/A</v>
      </c>
      <c r="AM19" s="99" t="e">
        <f ca="true">+IF(AND(ISNUMBER(OFFSET('Sanitation Data'!$G$10,0,10*ROW('Sanitation Data'!G13))),'Data Summary'!DB19="Yes"),OFFSET('Sanitation Data'!$G$10,0,10*ROW('Sanitation Data'!G13)),NA())</f>
        <v>#N/A</v>
      </c>
      <c r="AN19" s="99" t="e">
        <f ca="true">+IF(AND(ISNUMBER(OFFSET('Sanitation Data'!$G$11,0,10*ROW('Sanitation Data'!G13))),'Data Summary'!DC19="Yes"),OFFSET('Sanitation Data'!$G$11,0,10*ROW('Sanitation Data'!G13)),NA())</f>
        <v>#N/A</v>
      </c>
      <c r="AO19" s="99" t="e">
        <f ca="true">+IF(AND(ISNUMBER(OFFSET('Sanitation Data'!$G$12,0,10*ROW('Sanitation Data'!G13))),'Data Summary'!DD19="Yes"),OFFSET('Sanitation Data'!$G$12,0,10*ROW('Sanitation Data'!G13)),NA())</f>
        <v>#N/A</v>
      </c>
      <c r="AP19" s="99" t="e">
        <f ca="true">+IF(AND(ISNUMBER(OFFSET('Sanitation Data'!$H$4,0,10*ROW('Sanitation Data'!H13))),'Data Summary'!DE19="Yes"),100-OFFSET('Sanitation Data'!$H$4,0,10*ROW('Sanitation Data'!H13)),NA())</f>
        <v>#N/A</v>
      </c>
      <c r="AQ19" s="99" t="e">
        <f ca="true">+IF(AND(ISNUMBER(OFFSET('Sanitation Data'!$H$6,0,10*ROW('Sanitation Data'!H13))),'Data Summary'!DF19="Yes"),OFFSET('Sanitation Data'!$H$6,0,10*ROW('Sanitation Data'!H13)),NA())</f>
        <v>#N/A</v>
      </c>
      <c r="AR19" s="99" t="e">
        <f ca="true">+IF(AND(ISNUMBER(OFFSET('Sanitation Data'!$H$10,0,10*ROW('Sanitation Data'!H13))),'Data Summary'!DG19="Yes"),OFFSET('Sanitation Data'!$H$10,0,10*ROW('Sanitation Data'!H13)),NA())</f>
        <v>#N/A</v>
      </c>
      <c r="AS19" s="99" t="e">
        <f ca="true">+IF(AND(ISNUMBER(OFFSET('Sanitation Data'!$H$11,0,10*ROW('Sanitation Data'!H13))),'Data Summary'!DH19="Yes"),OFFSET('Sanitation Data'!$H$11,0,10*ROW('Sanitation Data'!H13)),NA())</f>
        <v>#N/A</v>
      </c>
      <c r="AT19" s="99" t="e">
        <f ca="true">+IF(AND(ISNUMBER(OFFSET('Sanitation Data'!$H$12,0,10*ROW('Sanitation Data'!H13))),'Data Summary'!DI19="Yes"),OFFSET('Sanitation Data'!$H$12,0,10*ROW('Sanitation Data'!H13)),NA())</f>
        <v>#N/A</v>
      </c>
      <c r="AU19" s="99" t="e">
        <f ca="true">+IF(AND(ISNUMBER(OFFSET('Sanitation Data'!$I$4,0,10*ROW('Sanitation Data'!I13))),'Data Summary'!DJ19="Yes"),100-OFFSET('Sanitation Data'!$I$4,0,10*ROW('Sanitation Data'!I13)),NA())</f>
        <v>#N/A</v>
      </c>
      <c r="AV19" s="99" t="e">
        <f ca="true">+IF(AND(ISNUMBER(OFFSET('Sanitation Data'!$I$6,0,10*ROW('Sanitation Data'!I13))),'Data Summary'!DK19="Yes"),OFFSET('Sanitation Data'!$I$6,0,10*ROW('Sanitation Data'!I13)),NA())</f>
        <v>#N/A</v>
      </c>
      <c r="AW19" s="99" t="e">
        <f ca="true">+IF(AND(ISNUMBER(OFFSET('Sanitation Data'!$I$10,0,10*ROW('Sanitation Data'!I13))),'Data Summary'!DL19="Yes"),OFFSET('Sanitation Data'!$I$10,0,10*ROW('Sanitation Data'!I13)),NA())</f>
        <v>#N/A</v>
      </c>
      <c r="AX19" s="99" t="e">
        <f ca="true">+IF(AND(ISNUMBER(OFFSET('Sanitation Data'!$I$11,0,10*ROW('Sanitation Data'!I13))),'Data Summary'!DM19="Yes"),OFFSET('Sanitation Data'!$I$11,0,10*ROW('Sanitation Data'!I13)),NA())</f>
        <v>#N/A</v>
      </c>
      <c r="AY19" s="99" t="e">
        <f ca="true">+IF(AND(ISNUMBER(OFFSET('Sanitation Data'!$I$12,0,10*ROW('Sanitation Data'!I13))),'Data Summary'!DN19="Yes"),OFFSET('Sanitation Data'!$I$12,0,10*ROW('Sanitation Data'!I13)),NA())</f>
        <v>#N/A</v>
      </c>
      <c r="AZ19" s="100" t="e">
        <f ca="true">+IF(AND(ISNUMBER(OFFSET('Hygiene Data'!$D$5,0,10*ROW('Hygiene Data'!D13))),'Data Summary'!DO19="Yes"),OFFSET('Hygiene Data'!$D$5,0,10*ROW('Hygiene Data'!D13)),NA())</f>
        <v>#N/A</v>
      </c>
      <c r="BA19" s="100" t="e">
        <f ca="true">+IF(AND(ISNUMBER(OFFSET('Hygiene Data'!$D$7,0,10*ROW('Hygiene Data'!D13))),'Data Summary'!DP19="Yes"),OFFSET('Hygiene Data'!$D$7,0,10*ROW('Hygiene Data'!D13)),NA())</f>
        <v>#N/A</v>
      </c>
      <c r="BB19" s="100" t="e">
        <f ca="true">+IF(AND(ISNUMBER(OFFSET('Hygiene Data'!$D$9,0,10*ROW('Hygiene Data'!D13))),'Data Summary'!DQ19="Yes"),OFFSET('Hygiene Data'!$D$9,0,10*ROW('Hygiene Data'!D13)),NA())</f>
        <v>#N/A</v>
      </c>
      <c r="BC19" s="100" t="e">
        <f ca="true">+IF(AND(ISNUMBER(OFFSET('Hygiene Data'!$E$5,0,10*ROW('Hygiene Data'!E13))),'Data Summary'!DR19="Yes"),OFFSET('Hygiene Data'!$E$5,0,10*ROW('Hygiene Data'!E13)),NA())</f>
        <v>#N/A</v>
      </c>
      <c r="BD19" s="100" t="e">
        <f ca="true">+IF(AND(ISNUMBER(OFFSET('Hygiene Data'!$E$7,0,10*ROW('Hygiene Data'!E13))),'Data Summary'!DS19="Yes"),OFFSET('Hygiene Data'!$E$7,0,10*ROW('Hygiene Data'!E13)),NA())</f>
        <v>#N/A</v>
      </c>
      <c r="BE19" s="100" t="e">
        <f ca="true">+IF(AND(ISNUMBER(OFFSET('Hygiene Data'!$E$9,0,10*ROW('Hygiene Data'!E13))),'Data Summary'!DT19="Yes"),OFFSET('Hygiene Data'!$E$9,0,10*ROW('Hygiene Data'!E13)),NA())</f>
        <v>#N/A</v>
      </c>
      <c r="BF19" s="100" t="e">
        <f ca="true">+IF(AND(ISNUMBER(OFFSET('Hygiene Data'!$F$5,0,10*ROW('Hygiene Data'!F13))),'Data Summary'!DU19="Yes"),OFFSET('Hygiene Data'!$F$5,0,10*ROW('Hygiene Data'!F13)),NA())</f>
        <v>#N/A</v>
      </c>
      <c r="BG19" s="100" t="e">
        <f ca="true">+IF(AND(ISNUMBER(OFFSET('Hygiene Data'!$F$7,0,10*ROW('Hygiene Data'!F13))),'Data Summary'!DV19="Yes"),OFFSET('Hygiene Data'!$F$7,0,10*ROW('Hygiene Data'!F13)),NA())</f>
        <v>#N/A</v>
      </c>
      <c r="BH19" s="100" t="e">
        <f ca="true">+IF(AND(ISNUMBER(OFFSET('Hygiene Data'!$F$9,0,10*ROW('Hygiene Data'!F13))),'Data Summary'!DW19="Yes"),OFFSET('Hygiene Data'!$F$9,0,10*ROW('Hygiene Data'!F13)),NA())</f>
        <v>#N/A</v>
      </c>
      <c r="BI19" s="100" t="e">
        <f ca="true">+IF(AND(ISNUMBER(OFFSET('Hygiene Data'!$G$5,0,10*ROW('Hygiene Data'!G13))),'Data Summary'!DX19="Yes"),OFFSET('Hygiene Data'!$G$5,0,10*ROW('Hygiene Data'!G13)),NA())</f>
        <v>#N/A</v>
      </c>
      <c r="BJ19" s="100" t="e">
        <f ca="true">+IF(AND(ISNUMBER(OFFSET('Hygiene Data'!$G$7,0,10*ROW('Hygiene Data'!G13))),'Data Summary'!DY19="Yes"),OFFSET('Hygiene Data'!$G$7,0,10*ROW('Hygiene Data'!G13)),NA())</f>
        <v>#N/A</v>
      </c>
      <c r="BK19" s="100" t="e">
        <f ca="true">+IF(AND(ISNUMBER(OFFSET('Hygiene Data'!$G$9,0,10*ROW('Hygiene Data'!G13))),'Data Summary'!DZ19="Yes"),OFFSET('Hygiene Data'!$G$9,0,10*ROW('Hygiene Data'!G13)),NA())</f>
        <v>#N/A</v>
      </c>
      <c r="BL19" s="100" t="e">
        <f ca="true">+IF(AND(ISNUMBER(OFFSET('Hygiene Data'!$H$5,0,10*ROW('Hygiene Data'!H13))),'Data Summary'!EA19="Yes"),OFFSET('Hygiene Data'!$H$5,0,10*ROW('Hygiene Data'!H13)),NA())</f>
        <v>#N/A</v>
      </c>
      <c r="BM19" s="100" t="e">
        <f ca="true">+IF(AND(ISNUMBER(OFFSET('Hygiene Data'!$H$7,0,10*ROW('Hygiene Data'!H13))),'Data Summary'!EB19="Yes"),OFFSET('Hygiene Data'!$H$7,0,10*ROW('Hygiene Data'!H13)),NA())</f>
        <v>#N/A</v>
      </c>
      <c r="BN19" s="100" t="e">
        <f ca="true">+IF(AND(ISNUMBER(OFFSET('Hygiene Data'!$H$9,0,10*ROW('Hygiene Data'!H13))),'Data Summary'!EC19="Yes"),OFFSET('Hygiene Data'!$H$9,0,10*ROW('Hygiene Data'!H13)),NA())</f>
        <v>#N/A</v>
      </c>
      <c r="BO19" s="100" t="e">
        <f ca="true">+IF(AND(ISNUMBER(OFFSET('Hygiene Data'!$I$5,0,10*ROW('Hygiene Data'!I13))),'Data Summary'!ED19="Yes"),OFFSET('Hygiene Data'!$I$5,0,10*ROW('Hygiene Data'!I13)),NA())</f>
        <v>#N/A</v>
      </c>
      <c r="BP19" s="100" t="e">
        <f ca="true">+IF(AND(ISNUMBER(OFFSET('Hygiene Data'!$I$7,0,10*ROW('Hygiene Data'!I13))),'Data Summary'!EE19="Yes"),OFFSET('Hygiene Data'!$I$7,0,10*ROW('Hygiene Data'!I13)),NA())</f>
        <v>#N/A</v>
      </c>
      <c r="BQ19" s="100" t="e">
        <f ca="true">+IF(AND(ISNUMBER(OFFSET('Hygiene Data'!$I$9,0,10*ROW('Hygiene Data'!I13))),'Data Summary'!EF19="Yes"),OFFSET('Hygiene Data'!$I$9,0,10*ROW('Hygiene Data'!I13)),NA())</f>
        <v>#N/A</v>
      </c>
    </row>
    <row xmlns:x14ac="http://schemas.microsoft.com/office/spreadsheetml/2009/9/ac" r="20" x14ac:dyDescent="0.2">
      <c r="A20" s="363" t="str">
        <f ca="true">+RIGHT('Data Summary'!A20,LEN('Data Summary'!A20)-9)</f>
        <v>EMIS</v>
      </c>
      <c r="B20" s="38" t="str">
        <f ca="true">+IF(ISTEXT('Data Summary'!B20),'Data Summary'!B20,"")</f>
        <v>EMIS</v>
      </c>
      <c r="C20" s="362">
        <f ca="true">+VALUE('Data Summary'!C20)</f>
        <v>2018</v>
      </c>
      <c r="D20" s="98">
        <f ca="true">+IF(AND(ISNUMBER(OFFSET('Water Data'!$D$4,0,10*ROW('Water Data'!D14))),'Data Summary'!BS20="Yes"),100-OFFSET('Water Data'!$D$4,0,10*ROW('Water Data'!D14)),NA())</f>
        <v>71.363571319125697</v>
      </c>
      <c r="E20" s="98" t="e">
        <f ca="true">+IF(AND(ISNUMBER(OFFSET('Water Data'!$D$6,0,10*ROW('Water Data'!D14))),'Data Summary'!BT20="Yes"),OFFSET('Water Data'!$D$6,0,10*ROW('Water Data'!D14)),NA())</f>
        <v>#N/A</v>
      </c>
      <c r="F20" s="98" t="e">
        <f ca="true">+IF(AND(ISNUMBER(OFFSET('Water Data'!$D$9,0,10*ROW('Water Data'!D14))),'Data Summary'!BU20="Yes"),OFFSET('Water Data'!$D$9,0,10*ROW('Water Data'!D14)),NA())</f>
        <v>#N/A</v>
      </c>
      <c r="G20" s="98" t="e">
        <f ca="true">+IF(AND(ISNUMBER(OFFSET('Water Data'!$E$4,0,10*ROW('Water Data'!E14))),'Data Summary'!BV20="Yes"),100-OFFSET('Water Data'!$E$4,0,10*ROW('Water Data'!E14)),NA())</f>
        <v>#N/A</v>
      </c>
      <c r="H20" s="98" t="e">
        <f ca="true">+IF(AND(ISNUMBER(OFFSET('Water Data'!$E$6,0,10*ROW('Water Data'!E14))),'Data Summary'!BW20="Yes"),OFFSET('Water Data'!$E$6,0,10*ROW('Water Data'!E14)),NA())</f>
        <v>#N/A</v>
      </c>
      <c r="I20" s="98" t="e">
        <f ca="true">+IF(AND(ISNUMBER(OFFSET('Water Data'!$E$9,0,10*ROW('Water Data'!E14))),'Data Summary'!BX20="Yes"),OFFSET('Water Data'!$E$9,0,10*ROW('Water Data'!E14)),NA())</f>
        <v>#N/A</v>
      </c>
      <c r="J20" s="98" t="e">
        <f ca="true">+IF(AND(ISNUMBER(OFFSET('Water Data'!$F$4,0,10*ROW('Water Data'!F14))),'Data Summary'!BY20="Yes"),100-OFFSET('Water Data'!$F$4,0,10*ROW('Water Data'!F14)),NA())</f>
        <v>#N/A</v>
      </c>
      <c r="K20" s="98" t="e">
        <f ca="true">+IF(AND(ISNUMBER(OFFSET('Water Data'!$F$6,0,10*ROW('Water Data'!F14))),'Data Summary'!BZ20="Yes"),OFFSET('Water Data'!$F$6,0,10*ROW('Water Data'!F14)),NA())</f>
        <v>#N/A</v>
      </c>
      <c r="L20" s="98" t="e">
        <f ca="true">+IF(AND(ISNUMBER(OFFSET('Water Data'!$F$9,0,10*ROW('Water Data'!F14))),'Data Summary'!CA20="Yes"),OFFSET('Water Data'!$F$9,0,10*ROW('Water Data'!F14)),NA())</f>
        <v>#N/A</v>
      </c>
      <c r="M20" s="98" t="e">
        <f ca="true">+IF(AND(ISNUMBER(OFFSET('Water Data'!$G$4,0,10*ROW('Water Data'!G14))),'Data Summary'!CB20="Yes"),100-OFFSET('Water Data'!$G$4,0,10*ROW('Water Data'!G14)),NA())</f>
        <v>#N/A</v>
      </c>
      <c r="N20" s="98" t="e">
        <f ca="true">+IF(AND(ISNUMBER(OFFSET('Water Data'!$G$6,0,10*ROW('Water Data'!G14))),'Data Summary'!CC20="Yes"),OFFSET('Water Data'!$G$6,0,10*ROW('Water Data'!G14)),NA())</f>
        <v>#N/A</v>
      </c>
      <c r="O20" s="98" t="e">
        <f ca="true">+IF(AND(ISNUMBER(OFFSET('Water Data'!$G$9,0,10*ROW('Water Data'!G14))),'Data Summary'!CD20="Yes"),OFFSET('Water Data'!$G$9,0,10*ROW('Water Data'!G14)),NA())</f>
        <v>#N/A</v>
      </c>
      <c r="P20" s="98">
        <f ca="true">+IF(AND(ISNUMBER(OFFSET('Water Data'!$H$4,0,10*ROW('Water Data'!H14))),'Data Summary'!CE20="Yes"),100-OFFSET('Water Data'!$H$4,0,10*ROW('Water Data'!H14)),NA())</f>
        <v>66.572532402371252</v>
      </c>
      <c r="Q20" s="98" t="e">
        <f ca="true">+IF(AND(ISNUMBER(OFFSET('Water Data'!$H$6,0,10*ROW('Water Data'!H14))),'Data Summary'!CF20="Yes"),OFFSET('Water Data'!$H$6,0,10*ROW('Water Data'!H14)),NA())</f>
        <v>#N/A</v>
      </c>
      <c r="R20" s="98" t="e">
        <f ca="true">+IF(AND(ISNUMBER(OFFSET('Water Data'!$H$9,0,10*ROW('Water Data'!H14))),'Data Summary'!CG20="Yes"),OFFSET('Water Data'!$H$9,0,10*ROW('Water Data'!H14)),NA())</f>
        <v>#N/A</v>
      </c>
      <c r="S20" s="98">
        <f ca="true">+IF(AND(ISNUMBER(OFFSET('Water Data'!$I$4,0,10*ROW('Water Data'!I14))),'Data Summary'!CH20="Yes"),100-OFFSET('Water Data'!$I$4,0,10*ROW('Water Data'!I14)),NA())</f>
        <v>86.98401015228427</v>
      </c>
      <c r="T20" s="98" t="e">
        <f ca="true">+IF(AND(ISNUMBER(OFFSET('Water Data'!$I$6,0,10*ROW('Water Data'!I14))),'Data Summary'!CI20="Yes"),OFFSET('Water Data'!$I$6,0,10*ROW('Water Data'!I14)),NA())</f>
        <v>#N/A</v>
      </c>
      <c r="U20" s="98" t="e">
        <f ca="true">+IF(AND(ISNUMBER(OFFSET('Water Data'!$I$9,0,10*ROW('Water Data'!I14))),'Data Summary'!CJ20="Yes"),OFFSET('Water Data'!$I$9,0,10*ROW('Water Data'!I14)),NA())</f>
        <v>#N/A</v>
      </c>
      <c r="V20" s="99">
        <f ca="true">+IF(AND(ISNUMBER(OFFSET('Sanitation Data'!$D$4,0,10*ROW('Sanitation Data'!D14))),'Data Summary'!CK20="Yes"),100-OFFSET('Sanitation Data'!$D$4,0,10*ROW('Sanitation Data'!D14)),NA())</f>
        <v>76.614015335727174</v>
      </c>
      <c r="W20" s="99" t="e">
        <f ca="true">+IF(AND(ISNUMBER(OFFSET('Sanitation Data'!$D$6,0,10*ROW('Sanitation Data'!D14))),'Data Summary'!CL20="Yes"),OFFSET('Sanitation Data'!$D$6,0,10*ROW('Sanitation Data'!D14)),NA())</f>
        <v>#N/A</v>
      </c>
      <c r="X20" s="99" t="e">
        <f ca="true">+IF(AND(ISNUMBER(OFFSET('Sanitation Data'!$D$10,0,10*ROW('Sanitation Data'!D14))),'Data Summary'!CM20="Yes"),OFFSET('Sanitation Data'!$D$10,0,10*ROW('Sanitation Data'!D14)),NA())</f>
        <v>#N/A</v>
      </c>
      <c r="Y20" s="99" t="e">
        <f ca="true">+IF(AND(ISNUMBER(OFFSET('Sanitation Data'!$D$11,0,10*ROW('Sanitation Data'!D14))),'Data Summary'!CN20="Yes"),OFFSET('Sanitation Data'!$D$11,0,10*ROW('Sanitation Data'!D14)),NA())</f>
        <v>#N/A</v>
      </c>
      <c r="Z20" s="99" t="e">
        <f ca="true">+IF(AND(ISNUMBER(OFFSET('Sanitation Data'!$D$12,0,10*ROW('Sanitation Data'!D14))),'Data Summary'!CO20="Yes"),OFFSET('Sanitation Data'!$D$12,0,10*ROW('Sanitation Data'!D14)),NA())</f>
        <v>#N/A</v>
      </c>
      <c r="AA20" s="99" t="e">
        <f ca="true">+IF(AND(ISNUMBER(OFFSET('Sanitation Data'!$E$4,0,10*ROW('Sanitation Data'!E14))),'Data Summary'!CP20="Yes"),100-OFFSET('Sanitation Data'!$E$4,0,10*ROW('Sanitation Data'!E14)),NA())</f>
        <v>#N/A</v>
      </c>
      <c r="AB20" s="99" t="e">
        <f ca="true">+IF(AND(ISNUMBER(OFFSET('Sanitation Data'!$E$6,0,10*ROW('Sanitation Data'!E14))),'Data Summary'!CQ20="Yes"),OFFSET('Sanitation Data'!$E$6,0,10*ROW('Sanitation Data'!E14)),NA())</f>
        <v>#N/A</v>
      </c>
      <c r="AC20" s="99" t="e">
        <f ca="true">+IF(AND(ISNUMBER(OFFSET('Sanitation Data'!$E$10,0,10*ROW('Sanitation Data'!E14))),'Data Summary'!CR20="Yes"),OFFSET('Sanitation Data'!$E$10,0,10*ROW('Sanitation Data'!E14)),NA())</f>
        <v>#N/A</v>
      </c>
      <c r="AD20" s="99" t="e">
        <f ca="true">+IF(AND(ISNUMBER(OFFSET('Sanitation Data'!$E$11,0,10*ROW('Sanitation Data'!E14))),'Data Summary'!CS20="Yes"),OFFSET('Sanitation Data'!$E$11,0,10*ROW('Sanitation Data'!E14)),NA())</f>
        <v>#N/A</v>
      </c>
      <c r="AE20" s="99" t="e">
        <f ca="true">+IF(AND(ISNUMBER(OFFSET('Sanitation Data'!$E$12,0,10*ROW('Sanitation Data'!E14))),'Data Summary'!CT20="Yes"),OFFSET('Sanitation Data'!$E$12,0,10*ROW('Sanitation Data'!E14)),NA())</f>
        <v>#N/A</v>
      </c>
      <c r="AF20" s="99" t="e">
        <f ca="true">+IF(AND(ISNUMBER(OFFSET('Sanitation Data'!$F$4,0,10*ROW('Sanitation Data'!F14))),'Data Summary'!CU20="Yes"),100-OFFSET('Sanitation Data'!$F$4,0,10*ROW('Sanitation Data'!F14)),NA())</f>
        <v>#N/A</v>
      </c>
      <c r="AG20" s="99" t="e">
        <f ca="true">+IF(AND(ISNUMBER(OFFSET('Sanitation Data'!$F$6,0,10*ROW('Sanitation Data'!F14))),'Data Summary'!CV20="Yes"),OFFSET('Sanitation Data'!$F$6,0,10*ROW('Sanitation Data'!F14)),NA())</f>
        <v>#N/A</v>
      </c>
      <c r="AH20" s="99" t="e">
        <f ca="true">+IF(AND(ISNUMBER(OFFSET('Sanitation Data'!$F$10,0,10*ROW('Sanitation Data'!F14))),'Data Summary'!CW20="Yes"),OFFSET('Sanitation Data'!$F$10,0,10*ROW('Sanitation Data'!F14)),NA())</f>
        <v>#N/A</v>
      </c>
      <c r="AI20" s="99" t="e">
        <f ca="true">+IF(AND(ISNUMBER(OFFSET('Sanitation Data'!$F$11,0,10*ROW('Sanitation Data'!F14))),'Data Summary'!CX20="Yes"),OFFSET('Sanitation Data'!$F$11,0,10*ROW('Sanitation Data'!F14)),NA())</f>
        <v>#N/A</v>
      </c>
      <c r="AJ20" s="99" t="e">
        <f ca="true">+IF(AND(ISNUMBER(OFFSET('Sanitation Data'!$F$12,0,10*ROW('Sanitation Data'!F14))),'Data Summary'!CY20="Yes"),OFFSET('Sanitation Data'!$F$12,0,10*ROW('Sanitation Data'!F14)),NA())</f>
        <v>#N/A</v>
      </c>
      <c r="AK20" s="99" t="e">
        <f ca="true">+IF(AND(ISNUMBER(OFFSET('Sanitation Data'!$G$4,0,10*ROW('Sanitation Data'!G14))),'Data Summary'!CZ20="Yes"),100-OFFSET('Sanitation Data'!$G$4,0,10*ROW('Sanitation Data'!G14)),NA())</f>
        <v>#N/A</v>
      </c>
      <c r="AL20" s="99" t="e">
        <f ca="true">+IF(AND(ISNUMBER(OFFSET('Sanitation Data'!$G$6,0,10*ROW('Sanitation Data'!G14))),'Data Summary'!DA20="Yes"),OFFSET('Sanitation Data'!$G$6,0,10*ROW('Sanitation Data'!G14)),NA())</f>
        <v>#N/A</v>
      </c>
      <c r="AM20" s="99" t="e">
        <f ca="true">+IF(AND(ISNUMBER(OFFSET('Sanitation Data'!$G$10,0,10*ROW('Sanitation Data'!G14))),'Data Summary'!DB20="Yes"),OFFSET('Sanitation Data'!$G$10,0,10*ROW('Sanitation Data'!G14)),NA())</f>
        <v>#N/A</v>
      </c>
      <c r="AN20" s="99" t="e">
        <f ca="true">+IF(AND(ISNUMBER(OFFSET('Sanitation Data'!$G$11,0,10*ROW('Sanitation Data'!G14))),'Data Summary'!DC20="Yes"),OFFSET('Sanitation Data'!$G$11,0,10*ROW('Sanitation Data'!G14)),NA())</f>
        <v>#N/A</v>
      </c>
      <c r="AO20" s="99" t="e">
        <f ca="true">+IF(AND(ISNUMBER(OFFSET('Sanitation Data'!$G$12,0,10*ROW('Sanitation Data'!G14))),'Data Summary'!DD20="Yes"),OFFSET('Sanitation Data'!$G$12,0,10*ROW('Sanitation Data'!G14)),NA())</f>
        <v>#N/A</v>
      </c>
      <c r="AP20" s="99">
        <f ca="true">+IF(AND(ISNUMBER(OFFSET('Sanitation Data'!$H$4,0,10*ROW('Sanitation Data'!H14))),'Data Summary'!DE20="Yes"),100-OFFSET('Sanitation Data'!$H$4,0,10*ROW('Sanitation Data'!H14)),NA())</f>
        <v>72.58215487363708</v>
      </c>
      <c r="AQ20" s="99" t="e">
        <f ca="true">+IF(AND(ISNUMBER(OFFSET('Sanitation Data'!$H$6,0,10*ROW('Sanitation Data'!H14))),'Data Summary'!DF20="Yes"),OFFSET('Sanitation Data'!$H$6,0,10*ROW('Sanitation Data'!H14)),NA())</f>
        <v>#N/A</v>
      </c>
      <c r="AR20" s="99" t="e">
        <f ca="true">+IF(AND(ISNUMBER(OFFSET('Sanitation Data'!$H$10,0,10*ROW('Sanitation Data'!H14))),'Data Summary'!DG20="Yes"),OFFSET('Sanitation Data'!$H$10,0,10*ROW('Sanitation Data'!H14)),NA())</f>
        <v>#N/A</v>
      </c>
      <c r="AS20" s="99" t="e">
        <f ca="true">+IF(AND(ISNUMBER(OFFSET('Sanitation Data'!$H$11,0,10*ROW('Sanitation Data'!H14))),'Data Summary'!DH20="Yes"),OFFSET('Sanitation Data'!$H$11,0,10*ROW('Sanitation Data'!H14)),NA())</f>
        <v>#N/A</v>
      </c>
      <c r="AT20" s="99" t="e">
        <f ca="true">+IF(AND(ISNUMBER(OFFSET('Sanitation Data'!$H$12,0,10*ROW('Sanitation Data'!H14))),'Data Summary'!DI20="Yes"),OFFSET('Sanitation Data'!$H$12,0,10*ROW('Sanitation Data'!H14)),NA())</f>
        <v>#N/A</v>
      </c>
      <c r="AU20" s="99">
        <f ca="true">+IF(AND(ISNUMBER(OFFSET('Sanitation Data'!$I$4,0,10*ROW('Sanitation Data'!I14))),'Data Summary'!DJ20="Yes"),100-OFFSET('Sanitation Data'!$I$4,0,10*ROW('Sanitation Data'!I14)),NA())</f>
        <v>91.868654822335031</v>
      </c>
      <c r="AV20" s="99" t="e">
        <f ca="true">+IF(AND(ISNUMBER(OFFSET('Sanitation Data'!$I$6,0,10*ROW('Sanitation Data'!I14))),'Data Summary'!DK20="Yes"),OFFSET('Sanitation Data'!$I$6,0,10*ROW('Sanitation Data'!I14)),NA())</f>
        <v>#N/A</v>
      </c>
      <c r="AW20" s="99" t="e">
        <f ca="true">+IF(AND(ISNUMBER(OFFSET('Sanitation Data'!$I$10,0,10*ROW('Sanitation Data'!I14))),'Data Summary'!DL20="Yes"),OFFSET('Sanitation Data'!$I$10,0,10*ROW('Sanitation Data'!I14)),NA())</f>
        <v>#N/A</v>
      </c>
      <c r="AX20" s="99" t="e">
        <f ca="true">+IF(AND(ISNUMBER(OFFSET('Sanitation Data'!$I$11,0,10*ROW('Sanitation Data'!I14))),'Data Summary'!DM20="Yes"),OFFSET('Sanitation Data'!$I$11,0,10*ROW('Sanitation Data'!I14)),NA())</f>
        <v>#N/A</v>
      </c>
      <c r="AY20" s="99" t="e">
        <f ca="true">+IF(AND(ISNUMBER(OFFSET('Sanitation Data'!$I$12,0,10*ROW('Sanitation Data'!I14))),'Data Summary'!DN20="Yes"),OFFSET('Sanitation Data'!$I$12,0,10*ROW('Sanitation Data'!I14)),NA())</f>
        <v>#N/A</v>
      </c>
      <c r="AZ20" s="100" t="e">
        <f ca="true">+IF(AND(ISNUMBER(OFFSET('Hygiene Data'!$D$5,0,10*ROW('Hygiene Data'!D14))),'Data Summary'!DO20="Yes"),OFFSET('Hygiene Data'!$D$5,0,10*ROW('Hygiene Data'!D14)),NA())</f>
        <v>#N/A</v>
      </c>
      <c r="BA20" s="100" t="e">
        <f ca="true">+IF(AND(ISNUMBER(OFFSET('Hygiene Data'!$D$7,0,10*ROW('Hygiene Data'!D14))),'Data Summary'!DP20="Yes"),OFFSET('Hygiene Data'!$D$7,0,10*ROW('Hygiene Data'!D14)),NA())</f>
        <v>#N/A</v>
      </c>
      <c r="BB20" s="100" t="e">
        <f ca="true">+IF(AND(ISNUMBER(OFFSET('Hygiene Data'!$D$9,0,10*ROW('Hygiene Data'!D14))),'Data Summary'!DQ20="Yes"),OFFSET('Hygiene Data'!$D$9,0,10*ROW('Hygiene Data'!D14)),NA())</f>
        <v>#N/A</v>
      </c>
      <c r="BC20" s="100" t="e">
        <f ca="true">+IF(AND(ISNUMBER(OFFSET('Hygiene Data'!$E$5,0,10*ROW('Hygiene Data'!E14))),'Data Summary'!DR20="Yes"),OFFSET('Hygiene Data'!$E$5,0,10*ROW('Hygiene Data'!E14)),NA())</f>
        <v>#N/A</v>
      </c>
      <c r="BD20" s="100" t="e">
        <f ca="true">+IF(AND(ISNUMBER(OFFSET('Hygiene Data'!$E$7,0,10*ROW('Hygiene Data'!E14))),'Data Summary'!DS20="Yes"),OFFSET('Hygiene Data'!$E$7,0,10*ROW('Hygiene Data'!E14)),NA())</f>
        <v>#N/A</v>
      </c>
      <c r="BE20" s="100" t="e">
        <f ca="true">+IF(AND(ISNUMBER(OFFSET('Hygiene Data'!$E$9,0,10*ROW('Hygiene Data'!E14))),'Data Summary'!DT20="Yes"),OFFSET('Hygiene Data'!$E$9,0,10*ROW('Hygiene Data'!E14)),NA())</f>
        <v>#N/A</v>
      </c>
      <c r="BF20" s="100" t="e">
        <f ca="true">+IF(AND(ISNUMBER(OFFSET('Hygiene Data'!$F$5,0,10*ROW('Hygiene Data'!F14))),'Data Summary'!DU20="Yes"),OFFSET('Hygiene Data'!$F$5,0,10*ROW('Hygiene Data'!F14)),NA())</f>
        <v>#N/A</v>
      </c>
      <c r="BG20" s="100" t="e">
        <f ca="true">+IF(AND(ISNUMBER(OFFSET('Hygiene Data'!$F$7,0,10*ROW('Hygiene Data'!F14))),'Data Summary'!DV20="Yes"),OFFSET('Hygiene Data'!$F$7,0,10*ROW('Hygiene Data'!F14)),NA())</f>
        <v>#N/A</v>
      </c>
      <c r="BH20" s="100" t="e">
        <f ca="true">+IF(AND(ISNUMBER(OFFSET('Hygiene Data'!$F$9,0,10*ROW('Hygiene Data'!F14))),'Data Summary'!DW20="Yes"),OFFSET('Hygiene Data'!$F$9,0,10*ROW('Hygiene Data'!F14)),NA())</f>
        <v>#N/A</v>
      </c>
      <c r="BI20" s="100" t="e">
        <f ca="true">+IF(AND(ISNUMBER(OFFSET('Hygiene Data'!$G$5,0,10*ROW('Hygiene Data'!G14))),'Data Summary'!DX20="Yes"),OFFSET('Hygiene Data'!$G$5,0,10*ROW('Hygiene Data'!G14)),NA())</f>
        <v>#N/A</v>
      </c>
      <c r="BJ20" s="100" t="e">
        <f ca="true">+IF(AND(ISNUMBER(OFFSET('Hygiene Data'!$G$7,0,10*ROW('Hygiene Data'!G14))),'Data Summary'!DY20="Yes"),OFFSET('Hygiene Data'!$G$7,0,10*ROW('Hygiene Data'!G14)),NA())</f>
        <v>#N/A</v>
      </c>
      <c r="BK20" s="100" t="e">
        <f ca="true">+IF(AND(ISNUMBER(OFFSET('Hygiene Data'!$G$9,0,10*ROW('Hygiene Data'!G14))),'Data Summary'!DZ20="Yes"),OFFSET('Hygiene Data'!$G$9,0,10*ROW('Hygiene Data'!G14)),NA())</f>
        <v>#N/A</v>
      </c>
      <c r="BL20" s="100" t="e">
        <f ca="true">+IF(AND(ISNUMBER(OFFSET('Hygiene Data'!$H$5,0,10*ROW('Hygiene Data'!H14))),'Data Summary'!EA20="Yes"),OFFSET('Hygiene Data'!$H$5,0,10*ROW('Hygiene Data'!H14)),NA())</f>
        <v>#N/A</v>
      </c>
      <c r="BM20" s="100" t="e">
        <f ca="true">+IF(AND(ISNUMBER(OFFSET('Hygiene Data'!$H$7,0,10*ROW('Hygiene Data'!H14))),'Data Summary'!EB20="Yes"),OFFSET('Hygiene Data'!$H$7,0,10*ROW('Hygiene Data'!H14)),NA())</f>
        <v>#N/A</v>
      </c>
      <c r="BN20" s="100" t="e">
        <f ca="true">+IF(AND(ISNUMBER(OFFSET('Hygiene Data'!$H$9,0,10*ROW('Hygiene Data'!H14))),'Data Summary'!EC20="Yes"),OFFSET('Hygiene Data'!$H$9,0,10*ROW('Hygiene Data'!H14)),NA())</f>
        <v>#N/A</v>
      </c>
      <c r="BO20" s="100" t="e">
        <f ca="true">+IF(AND(ISNUMBER(OFFSET('Hygiene Data'!$I$5,0,10*ROW('Hygiene Data'!I14))),'Data Summary'!ED20="Yes"),OFFSET('Hygiene Data'!$I$5,0,10*ROW('Hygiene Data'!I14)),NA())</f>
        <v>#N/A</v>
      </c>
      <c r="BP20" s="100" t="e">
        <f ca="true">+IF(AND(ISNUMBER(OFFSET('Hygiene Data'!$I$7,0,10*ROW('Hygiene Data'!I14))),'Data Summary'!EE20="Yes"),OFFSET('Hygiene Data'!$I$7,0,10*ROW('Hygiene Data'!I14)),NA())</f>
        <v>#N/A</v>
      </c>
      <c r="BQ20" s="100" t="e">
        <f ca="true">+IF(AND(ISNUMBER(OFFSET('Hygiene Data'!$I$9,0,10*ROW('Hygiene Data'!I14))),'Data Summary'!EF20="Yes"),OFFSET('Hygiene Data'!$I$9,0,10*ROW('Hygiene Data'!I14)),NA())</f>
        <v>#N/A</v>
      </c>
    </row>
    <row xmlns:x14ac="http://schemas.microsoft.com/office/spreadsheetml/2009/9/ac" r="21" x14ac:dyDescent="0.2">
      <c r="A21" s="363" t="str">
        <f ca="true">+RIGHT('Data Summary'!A21,LEN('Data Summary'!A21)-9)</f>
        <v>ASER</v>
      </c>
      <c r="B21" s="38" t="str">
        <f ca="true">+IF(ISTEXT('Data Summary'!B21),'Data Summary'!B21,"")</f>
        <v>Survey</v>
      </c>
      <c r="C21" s="362">
        <f ca="true">+VALUE('Data Summary'!C21)</f>
        <v>2018</v>
      </c>
      <c r="D21" s="98" t="e">
        <f ca="true">+IF(AND(ISNUMBER(OFFSET('Water Data'!$D$4,0,10*ROW('Water Data'!D15))),'Data Summary'!BS21="Yes"),100-OFFSET('Water Data'!$D$4,0,10*ROW('Water Data'!D15)),NA())</f>
        <v>#N/A</v>
      </c>
      <c r="E21" s="98" t="e">
        <f ca="true">+IF(AND(ISNUMBER(OFFSET('Water Data'!$D$6,0,10*ROW('Water Data'!D15))),'Data Summary'!BT21="Yes"),OFFSET('Water Data'!$D$6,0,10*ROW('Water Data'!D15)),NA())</f>
        <v>#N/A</v>
      </c>
      <c r="F21" s="98" t="e">
        <f ca="true">+IF(AND(ISNUMBER(OFFSET('Water Data'!$D$9,0,10*ROW('Water Data'!D15))),'Data Summary'!BU21="Yes"),OFFSET('Water Data'!$D$9,0,10*ROW('Water Data'!D15)),NA())</f>
        <v>#N/A</v>
      </c>
      <c r="G21" s="98" t="e">
        <f ca="true">+IF(AND(ISNUMBER(OFFSET('Water Data'!$E$4,0,10*ROW('Water Data'!E15))),'Data Summary'!BV21="Yes"),100-OFFSET('Water Data'!$E$4,0,10*ROW('Water Data'!E15)),NA())</f>
        <v>#N/A</v>
      </c>
      <c r="H21" s="98" t="e">
        <f ca="true">+IF(AND(ISNUMBER(OFFSET('Water Data'!$E$6,0,10*ROW('Water Data'!E15))),'Data Summary'!BW21="Yes"),OFFSET('Water Data'!$E$6,0,10*ROW('Water Data'!E15)),NA())</f>
        <v>#N/A</v>
      </c>
      <c r="I21" s="98" t="e">
        <f ca="true">+IF(AND(ISNUMBER(OFFSET('Water Data'!$E$9,0,10*ROW('Water Data'!E15))),'Data Summary'!BX21="Yes"),OFFSET('Water Data'!$E$9,0,10*ROW('Water Data'!E15)),NA())</f>
        <v>#N/A</v>
      </c>
      <c r="J21" s="98" t="e">
        <f ca="true">+IF(AND(ISNUMBER(OFFSET('Water Data'!$F$4,0,10*ROW('Water Data'!F15))),'Data Summary'!BY21="Yes"),100-OFFSET('Water Data'!$F$4,0,10*ROW('Water Data'!F15)),NA())</f>
        <v>#N/A</v>
      </c>
      <c r="K21" s="98">
        <f ca="true">+IF(AND(ISNUMBER(OFFSET('Water Data'!$F$6,0,10*ROW('Water Data'!F15))),'Data Summary'!BZ21="Yes"),OFFSET('Water Data'!$F$6,0,10*ROW('Water Data'!F15)),NA())</f>
        <v>71.642489999999995</v>
      </c>
      <c r="L21" s="98" t="e">
        <f ca="true">+IF(AND(ISNUMBER(OFFSET('Water Data'!$F$9,0,10*ROW('Water Data'!F15))),'Data Summary'!CA21="Yes"),OFFSET('Water Data'!$F$9,0,10*ROW('Water Data'!F15)),NA())</f>
        <v>#N/A</v>
      </c>
      <c r="M21" s="98" t="e">
        <f ca="true">+IF(AND(ISNUMBER(OFFSET('Water Data'!$G$4,0,10*ROW('Water Data'!G15))),'Data Summary'!CB21="Yes"),100-OFFSET('Water Data'!$G$4,0,10*ROW('Water Data'!G15)),NA())</f>
        <v>#N/A</v>
      </c>
      <c r="N21" s="98" t="e">
        <f ca="true">+IF(AND(ISNUMBER(OFFSET('Water Data'!$G$6,0,10*ROW('Water Data'!G15))),'Data Summary'!CC21="Yes"),OFFSET('Water Data'!$G$6,0,10*ROW('Water Data'!G15)),NA())</f>
        <v>#N/A</v>
      </c>
      <c r="O21" s="98" t="e">
        <f ca="true">+IF(AND(ISNUMBER(OFFSET('Water Data'!$G$9,0,10*ROW('Water Data'!G15))),'Data Summary'!CD21="Yes"),OFFSET('Water Data'!$G$9,0,10*ROW('Water Data'!G15)),NA())</f>
        <v>#N/A</v>
      </c>
      <c r="P21" s="98" t="e">
        <f ca="true">+IF(AND(ISNUMBER(OFFSET('Water Data'!$H$4,0,10*ROW('Water Data'!H15))),'Data Summary'!CE21="Yes"),100-OFFSET('Water Data'!$H$4,0,10*ROW('Water Data'!H15)),NA())</f>
        <v>#N/A</v>
      </c>
      <c r="Q21" s="98" t="e">
        <f ca="true">+IF(AND(ISNUMBER(OFFSET('Water Data'!$H$6,0,10*ROW('Water Data'!H15))),'Data Summary'!CF21="Yes"),OFFSET('Water Data'!$H$6,0,10*ROW('Water Data'!H15)),NA())</f>
        <v>#N/A</v>
      </c>
      <c r="R21" s="98" t="e">
        <f ca="true">+IF(AND(ISNUMBER(OFFSET('Water Data'!$H$9,0,10*ROW('Water Data'!H15))),'Data Summary'!CG21="Yes"),OFFSET('Water Data'!$H$9,0,10*ROW('Water Data'!H15)),NA())</f>
        <v>#N/A</v>
      </c>
      <c r="S21" s="98" t="e">
        <f ca="true">+IF(AND(ISNUMBER(OFFSET('Water Data'!$I$4,0,10*ROW('Water Data'!I15))),'Data Summary'!CH21="Yes"),100-OFFSET('Water Data'!$I$4,0,10*ROW('Water Data'!I15)),NA())</f>
        <v>#N/A</v>
      </c>
      <c r="T21" s="98" t="e">
        <f ca="true">+IF(AND(ISNUMBER(OFFSET('Water Data'!$I$6,0,10*ROW('Water Data'!I15))),'Data Summary'!CI21="Yes"),OFFSET('Water Data'!$I$6,0,10*ROW('Water Data'!I15)),NA())</f>
        <v>#N/A</v>
      </c>
      <c r="U21" s="98" t="e">
        <f ca="true">+IF(AND(ISNUMBER(OFFSET('Water Data'!$I$9,0,10*ROW('Water Data'!I15))),'Data Summary'!CJ21="Yes"),OFFSET('Water Data'!$I$9,0,10*ROW('Water Data'!I15)),NA())</f>
        <v>#N/A</v>
      </c>
      <c r="V21" s="99" t="e">
        <f ca="true">+IF(AND(ISNUMBER(OFFSET('Sanitation Data'!$D$4,0,10*ROW('Sanitation Data'!D15))),'Data Summary'!CK21="Yes"),100-OFFSET('Sanitation Data'!$D$4,0,10*ROW('Sanitation Data'!D15)),NA())</f>
        <v>#N/A</v>
      </c>
      <c r="W21" s="99" t="e">
        <f ca="true">+IF(AND(ISNUMBER(OFFSET('Sanitation Data'!$D$6,0,10*ROW('Sanitation Data'!D15))),'Data Summary'!CL21="Yes"),OFFSET('Sanitation Data'!$D$6,0,10*ROW('Sanitation Data'!D15)),NA())</f>
        <v>#N/A</v>
      </c>
      <c r="X21" s="99" t="e">
        <f ca="true">+IF(AND(ISNUMBER(OFFSET('Sanitation Data'!$D$10,0,10*ROW('Sanitation Data'!D15))),'Data Summary'!CM21="Yes"),OFFSET('Sanitation Data'!$D$10,0,10*ROW('Sanitation Data'!D15)),NA())</f>
        <v>#N/A</v>
      </c>
      <c r="Y21" s="99" t="e">
        <f ca="true">+IF(AND(ISNUMBER(OFFSET('Sanitation Data'!$D$11,0,10*ROW('Sanitation Data'!D15))),'Data Summary'!CN21="Yes"),OFFSET('Sanitation Data'!$D$11,0,10*ROW('Sanitation Data'!D15)),NA())</f>
        <v>#N/A</v>
      </c>
      <c r="Z21" s="99" t="e">
        <f ca="true">+IF(AND(ISNUMBER(OFFSET('Sanitation Data'!$D$12,0,10*ROW('Sanitation Data'!D15))),'Data Summary'!CO21="Yes"),OFFSET('Sanitation Data'!$D$12,0,10*ROW('Sanitation Data'!D15)),NA())</f>
        <v>#N/A</v>
      </c>
      <c r="AA21" s="99" t="e">
        <f ca="true">+IF(AND(ISNUMBER(OFFSET('Sanitation Data'!$E$4,0,10*ROW('Sanitation Data'!E15))),'Data Summary'!CP21="Yes"),100-OFFSET('Sanitation Data'!$E$4,0,10*ROW('Sanitation Data'!E15)),NA())</f>
        <v>#N/A</v>
      </c>
      <c r="AB21" s="99" t="e">
        <f ca="true">+IF(AND(ISNUMBER(OFFSET('Sanitation Data'!$E$6,0,10*ROW('Sanitation Data'!E15))),'Data Summary'!CQ21="Yes"),OFFSET('Sanitation Data'!$E$6,0,10*ROW('Sanitation Data'!E15)),NA())</f>
        <v>#N/A</v>
      </c>
      <c r="AC21" s="99" t="e">
        <f ca="true">+IF(AND(ISNUMBER(OFFSET('Sanitation Data'!$E$10,0,10*ROW('Sanitation Data'!E15))),'Data Summary'!CR21="Yes"),OFFSET('Sanitation Data'!$E$10,0,10*ROW('Sanitation Data'!E15)),NA())</f>
        <v>#N/A</v>
      </c>
      <c r="AD21" s="99" t="e">
        <f ca="true">+IF(AND(ISNUMBER(OFFSET('Sanitation Data'!$E$11,0,10*ROW('Sanitation Data'!E15))),'Data Summary'!CS21="Yes"),OFFSET('Sanitation Data'!$E$11,0,10*ROW('Sanitation Data'!E15)),NA())</f>
        <v>#N/A</v>
      </c>
      <c r="AE21" s="99" t="e">
        <f ca="true">+IF(AND(ISNUMBER(OFFSET('Sanitation Data'!$E$12,0,10*ROW('Sanitation Data'!E15))),'Data Summary'!CT21="Yes"),OFFSET('Sanitation Data'!$E$12,0,10*ROW('Sanitation Data'!E15)),NA())</f>
        <v>#N/A</v>
      </c>
      <c r="AF21" s="99" t="e">
        <f ca="true">+IF(AND(ISNUMBER(OFFSET('Sanitation Data'!$F$4,0,10*ROW('Sanitation Data'!F15))),'Data Summary'!CU21="Yes"),100-OFFSET('Sanitation Data'!$F$4,0,10*ROW('Sanitation Data'!F15)),NA())</f>
        <v>#N/A</v>
      </c>
      <c r="AG21" s="99" t="e">
        <f ca="true">+IF(AND(ISNUMBER(OFFSET('Sanitation Data'!$F$6,0,10*ROW('Sanitation Data'!F15))),'Data Summary'!CV21="Yes"),OFFSET('Sanitation Data'!$F$6,0,10*ROW('Sanitation Data'!F15)),NA())</f>
        <v>#N/A</v>
      </c>
      <c r="AH21" s="99" t="e">
        <f ca="true">+IF(AND(ISNUMBER(OFFSET('Sanitation Data'!$F$10,0,10*ROW('Sanitation Data'!F15))),'Data Summary'!CW21="Yes"),OFFSET('Sanitation Data'!$F$10,0,10*ROW('Sanitation Data'!F15)),NA())</f>
        <v>#N/A</v>
      </c>
      <c r="AI21" s="99" t="e">
        <f ca="true">+IF(AND(ISNUMBER(OFFSET('Sanitation Data'!$F$11,0,10*ROW('Sanitation Data'!F15))),'Data Summary'!CX21="Yes"),OFFSET('Sanitation Data'!$F$11,0,10*ROW('Sanitation Data'!F15)),NA())</f>
        <v>#N/A</v>
      </c>
      <c r="AJ21" s="99" t="e">
        <f ca="true">+IF(AND(ISNUMBER(OFFSET('Sanitation Data'!$F$12,0,10*ROW('Sanitation Data'!F15))),'Data Summary'!CY21="Yes"),OFFSET('Sanitation Data'!$F$12,0,10*ROW('Sanitation Data'!F15)),NA())</f>
        <v>#N/A</v>
      </c>
      <c r="AK21" s="99" t="e">
        <f ca="true">+IF(AND(ISNUMBER(OFFSET('Sanitation Data'!$G$4,0,10*ROW('Sanitation Data'!G15))),'Data Summary'!CZ21="Yes"),100-OFFSET('Sanitation Data'!$G$4,0,10*ROW('Sanitation Data'!G15)),NA())</f>
        <v>#N/A</v>
      </c>
      <c r="AL21" s="99" t="e">
        <f ca="true">+IF(AND(ISNUMBER(OFFSET('Sanitation Data'!$G$6,0,10*ROW('Sanitation Data'!G15))),'Data Summary'!DA21="Yes"),OFFSET('Sanitation Data'!$G$6,0,10*ROW('Sanitation Data'!G15)),NA())</f>
        <v>#N/A</v>
      </c>
      <c r="AM21" s="99" t="e">
        <f ca="true">+IF(AND(ISNUMBER(OFFSET('Sanitation Data'!$G$10,0,10*ROW('Sanitation Data'!G15))),'Data Summary'!DB21="Yes"),OFFSET('Sanitation Data'!$G$10,0,10*ROW('Sanitation Data'!G15)),NA())</f>
        <v>#N/A</v>
      </c>
      <c r="AN21" s="99" t="e">
        <f ca="true">+IF(AND(ISNUMBER(OFFSET('Sanitation Data'!$G$11,0,10*ROW('Sanitation Data'!G15))),'Data Summary'!DC21="Yes"),OFFSET('Sanitation Data'!$G$11,0,10*ROW('Sanitation Data'!G15)),NA())</f>
        <v>#N/A</v>
      </c>
      <c r="AO21" s="99" t="e">
        <f ca="true">+IF(AND(ISNUMBER(OFFSET('Sanitation Data'!$G$12,0,10*ROW('Sanitation Data'!G15))),'Data Summary'!DD21="Yes"),OFFSET('Sanitation Data'!$G$12,0,10*ROW('Sanitation Data'!G15)),NA())</f>
        <v>#N/A</v>
      </c>
      <c r="AP21" s="99" t="e">
        <f ca="true">+IF(AND(ISNUMBER(OFFSET('Sanitation Data'!$H$4,0,10*ROW('Sanitation Data'!H15))),'Data Summary'!DE21="Yes"),100-OFFSET('Sanitation Data'!$H$4,0,10*ROW('Sanitation Data'!H15)),NA())</f>
        <v>#N/A</v>
      </c>
      <c r="AQ21" s="99" t="e">
        <f ca="true">+IF(AND(ISNUMBER(OFFSET('Sanitation Data'!$H$6,0,10*ROW('Sanitation Data'!H15))),'Data Summary'!DF21="Yes"),OFFSET('Sanitation Data'!$H$6,0,10*ROW('Sanitation Data'!H15)),NA())</f>
        <v>#N/A</v>
      </c>
      <c r="AR21" s="99" t="e">
        <f ca="true">+IF(AND(ISNUMBER(OFFSET('Sanitation Data'!$H$10,0,10*ROW('Sanitation Data'!H15))),'Data Summary'!DG21="Yes"),OFFSET('Sanitation Data'!$H$10,0,10*ROW('Sanitation Data'!H15)),NA())</f>
        <v>#N/A</v>
      </c>
      <c r="AS21" s="99" t="e">
        <f ca="true">+IF(AND(ISNUMBER(OFFSET('Sanitation Data'!$H$11,0,10*ROW('Sanitation Data'!H15))),'Data Summary'!DH21="Yes"),OFFSET('Sanitation Data'!$H$11,0,10*ROW('Sanitation Data'!H15)),NA())</f>
        <v>#N/A</v>
      </c>
      <c r="AT21" s="99" t="e">
        <f ca="true">+IF(AND(ISNUMBER(OFFSET('Sanitation Data'!$H$12,0,10*ROW('Sanitation Data'!H15))),'Data Summary'!DI21="Yes"),OFFSET('Sanitation Data'!$H$12,0,10*ROW('Sanitation Data'!H15)),NA())</f>
        <v>#N/A</v>
      </c>
      <c r="AU21" s="99" t="e">
        <f ca="true">+IF(AND(ISNUMBER(OFFSET('Sanitation Data'!$I$4,0,10*ROW('Sanitation Data'!I15))),'Data Summary'!DJ21="Yes"),100-OFFSET('Sanitation Data'!$I$4,0,10*ROW('Sanitation Data'!I15)),NA())</f>
        <v>#N/A</v>
      </c>
      <c r="AV21" s="99" t="e">
        <f ca="true">+IF(AND(ISNUMBER(OFFSET('Sanitation Data'!$I$6,0,10*ROW('Sanitation Data'!I15))),'Data Summary'!DK21="Yes"),OFFSET('Sanitation Data'!$I$6,0,10*ROW('Sanitation Data'!I15)),NA())</f>
        <v>#N/A</v>
      </c>
      <c r="AW21" s="99" t="e">
        <f ca="true">+IF(AND(ISNUMBER(OFFSET('Sanitation Data'!$I$10,0,10*ROW('Sanitation Data'!I15))),'Data Summary'!DL21="Yes"),OFFSET('Sanitation Data'!$I$10,0,10*ROW('Sanitation Data'!I15)),NA())</f>
        <v>#N/A</v>
      </c>
      <c r="AX21" s="99" t="e">
        <f ca="true">+IF(AND(ISNUMBER(OFFSET('Sanitation Data'!$I$11,0,10*ROW('Sanitation Data'!I15))),'Data Summary'!DM21="Yes"),OFFSET('Sanitation Data'!$I$11,0,10*ROW('Sanitation Data'!I15)),NA())</f>
        <v>#N/A</v>
      </c>
      <c r="AY21" s="99" t="e">
        <f ca="true">+IF(AND(ISNUMBER(OFFSET('Sanitation Data'!$I$12,0,10*ROW('Sanitation Data'!I15))),'Data Summary'!DN21="Yes"),OFFSET('Sanitation Data'!$I$12,0,10*ROW('Sanitation Data'!I15)),NA())</f>
        <v>#N/A</v>
      </c>
      <c r="AZ21" s="100" t="e">
        <f ca="true">+IF(AND(ISNUMBER(OFFSET('Hygiene Data'!$D$5,0,10*ROW('Hygiene Data'!D15))),'Data Summary'!DO21="Yes"),OFFSET('Hygiene Data'!$D$5,0,10*ROW('Hygiene Data'!D15)),NA())</f>
        <v>#N/A</v>
      </c>
      <c r="BA21" s="100" t="e">
        <f ca="true">+IF(AND(ISNUMBER(OFFSET('Hygiene Data'!$D$7,0,10*ROW('Hygiene Data'!D15))),'Data Summary'!DP21="Yes"),OFFSET('Hygiene Data'!$D$7,0,10*ROW('Hygiene Data'!D15)),NA())</f>
        <v>#N/A</v>
      </c>
      <c r="BB21" s="100" t="e">
        <f ca="true">+IF(AND(ISNUMBER(OFFSET('Hygiene Data'!$D$9,0,10*ROW('Hygiene Data'!D15))),'Data Summary'!DQ21="Yes"),OFFSET('Hygiene Data'!$D$9,0,10*ROW('Hygiene Data'!D15)),NA())</f>
        <v>#N/A</v>
      </c>
      <c r="BC21" s="100" t="e">
        <f ca="true">+IF(AND(ISNUMBER(OFFSET('Hygiene Data'!$E$5,0,10*ROW('Hygiene Data'!E15))),'Data Summary'!DR21="Yes"),OFFSET('Hygiene Data'!$E$5,0,10*ROW('Hygiene Data'!E15)),NA())</f>
        <v>#N/A</v>
      </c>
      <c r="BD21" s="100" t="e">
        <f ca="true">+IF(AND(ISNUMBER(OFFSET('Hygiene Data'!$E$7,0,10*ROW('Hygiene Data'!E15))),'Data Summary'!DS21="Yes"),OFFSET('Hygiene Data'!$E$7,0,10*ROW('Hygiene Data'!E15)),NA())</f>
        <v>#N/A</v>
      </c>
      <c r="BE21" s="100" t="e">
        <f ca="true">+IF(AND(ISNUMBER(OFFSET('Hygiene Data'!$E$9,0,10*ROW('Hygiene Data'!E15))),'Data Summary'!DT21="Yes"),OFFSET('Hygiene Data'!$E$9,0,10*ROW('Hygiene Data'!E15)),NA())</f>
        <v>#N/A</v>
      </c>
      <c r="BF21" s="100" t="e">
        <f ca="true">+IF(AND(ISNUMBER(OFFSET('Hygiene Data'!$F$5,0,10*ROW('Hygiene Data'!F15))),'Data Summary'!DU21="Yes"),OFFSET('Hygiene Data'!$F$5,0,10*ROW('Hygiene Data'!F15)),NA())</f>
        <v>#N/A</v>
      </c>
      <c r="BG21" s="100" t="e">
        <f ca="true">+IF(AND(ISNUMBER(OFFSET('Hygiene Data'!$F$7,0,10*ROW('Hygiene Data'!F15))),'Data Summary'!DV21="Yes"),OFFSET('Hygiene Data'!$F$7,0,10*ROW('Hygiene Data'!F15)),NA())</f>
        <v>#N/A</v>
      </c>
      <c r="BH21" s="100" t="e">
        <f ca="true">+IF(AND(ISNUMBER(OFFSET('Hygiene Data'!$F$9,0,10*ROW('Hygiene Data'!F15))),'Data Summary'!DW21="Yes"),OFFSET('Hygiene Data'!$F$9,0,10*ROW('Hygiene Data'!F15)),NA())</f>
        <v>#N/A</v>
      </c>
      <c r="BI21" s="100" t="e">
        <f ca="true">+IF(AND(ISNUMBER(OFFSET('Hygiene Data'!$G$5,0,10*ROW('Hygiene Data'!G15))),'Data Summary'!DX21="Yes"),OFFSET('Hygiene Data'!$G$5,0,10*ROW('Hygiene Data'!G15)),NA())</f>
        <v>#N/A</v>
      </c>
      <c r="BJ21" s="100" t="e">
        <f ca="true">+IF(AND(ISNUMBER(OFFSET('Hygiene Data'!$G$7,0,10*ROW('Hygiene Data'!G15))),'Data Summary'!DY21="Yes"),OFFSET('Hygiene Data'!$G$7,0,10*ROW('Hygiene Data'!G15)),NA())</f>
        <v>#N/A</v>
      </c>
      <c r="BK21" s="100" t="e">
        <f ca="true">+IF(AND(ISNUMBER(OFFSET('Hygiene Data'!$G$9,0,10*ROW('Hygiene Data'!G15))),'Data Summary'!DZ21="Yes"),OFFSET('Hygiene Data'!$G$9,0,10*ROW('Hygiene Data'!G15)),NA())</f>
        <v>#N/A</v>
      </c>
      <c r="BL21" s="100" t="e">
        <f ca="true">+IF(AND(ISNUMBER(OFFSET('Hygiene Data'!$H$5,0,10*ROW('Hygiene Data'!H15))),'Data Summary'!EA21="Yes"),OFFSET('Hygiene Data'!$H$5,0,10*ROW('Hygiene Data'!H15)),NA())</f>
        <v>#N/A</v>
      </c>
      <c r="BM21" s="100" t="e">
        <f ca="true">+IF(AND(ISNUMBER(OFFSET('Hygiene Data'!$H$7,0,10*ROW('Hygiene Data'!H15))),'Data Summary'!EB21="Yes"),OFFSET('Hygiene Data'!$H$7,0,10*ROW('Hygiene Data'!H15)),NA())</f>
        <v>#N/A</v>
      </c>
      <c r="BN21" s="100" t="e">
        <f ca="true">+IF(AND(ISNUMBER(OFFSET('Hygiene Data'!$H$9,0,10*ROW('Hygiene Data'!H15))),'Data Summary'!EC21="Yes"),OFFSET('Hygiene Data'!$H$9,0,10*ROW('Hygiene Data'!H15)),NA())</f>
        <v>#N/A</v>
      </c>
      <c r="BO21" s="100" t="e">
        <f ca="true">+IF(AND(ISNUMBER(OFFSET('Hygiene Data'!$I$5,0,10*ROW('Hygiene Data'!I15))),'Data Summary'!ED21="Yes"),OFFSET('Hygiene Data'!$I$5,0,10*ROW('Hygiene Data'!I15)),NA())</f>
        <v>#N/A</v>
      </c>
      <c r="BP21" s="100" t="e">
        <f ca="true">+IF(AND(ISNUMBER(OFFSET('Hygiene Data'!$I$7,0,10*ROW('Hygiene Data'!I15))),'Data Summary'!EE21="Yes"),OFFSET('Hygiene Data'!$I$7,0,10*ROW('Hygiene Data'!I15)),NA())</f>
        <v>#N/A</v>
      </c>
      <c r="BQ21" s="100" t="e">
        <f ca="true">+IF(AND(ISNUMBER(OFFSET('Hygiene Data'!$I$9,0,10*ROW('Hygiene Data'!I15))),'Data Summary'!EF21="Yes"),OFFSET('Hygiene Data'!$I$9,0,10*ROW('Hygiene Data'!I15)),NA())</f>
        <v>#N/A</v>
      </c>
    </row>
    <row xmlns:x14ac="http://schemas.microsoft.com/office/spreadsheetml/2009/9/ac" r="22" x14ac:dyDescent="0.2">
      <c r="A22" s="363" t="str">
        <f ca="true">+RIGHT('Data Summary'!A22,LEN('Data Summary'!A22)-9)</f>
        <v>ASER</v>
      </c>
      <c r="B22" s="38" t="str">
        <f ca="true">+IF(ISTEXT('Data Summary'!B22),'Data Summary'!B22,"")</f>
        <v>Survey</v>
      </c>
      <c r="C22" s="362">
        <f ca="true">+VALUE('Data Summary'!C22)</f>
        <v>2019</v>
      </c>
      <c r="D22" s="98" t="e">
        <f ca="true">+IF(AND(ISNUMBER(OFFSET('Water Data'!$D$4,0,10*ROW('Water Data'!D16))),'Data Summary'!BS22="Yes"),100-OFFSET('Water Data'!$D$4,0,10*ROW('Water Data'!D16)),NA())</f>
        <v>#N/A</v>
      </c>
      <c r="E22" s="98" t="e">
        <f ca="true">+IF(AND(ISNUMBER(OFFSET('Water Data'!$D$6,0,10*ROW('Water Data'!D16))),'Data Summary'!BT22="Yes"),OFFSET('Water Data'!$D$6,0,10*ROW('Water Data'!D16)),NA())</f>
        <v>#N/A</v>
      </c>
      <c r="F22" s="98" t="e">
        <f ca="true">+IF(AND(ISNUMBER(OFFSET('Water Data'!$D$9,0,10*ROW('Water Data'!D16))),'Data Summary'!BU22="Yes"),OFFSET('Water Data'!$D$9,0,10*ROW('Water Data'!D16)),NA())</f>
        <v>#N/A</v>
      </c>
      <c r="G22" s="98" t="e">
        <f ca="true">+IF(AND(ISNUMBER(OFFSET('Water Data'!$E$4,0,10*ROW('Water Data'!E16))),'Data Summary'!BV22="Yes"),100-OFFSET('Water Data'!$E$4,0,10*ROW('Water Data'!E16)),NA())</f>
        <v>#N/A</v>
      </c>
      <c r="H22" s="98">
        <f ca="true">+IF(AND(ISNUMBER(OFFSET('Water Data'!$E$6,0,10*ROW('Water Data'!E16))),'Data Summary'!BW22="Yes"),OFFSET('Water Data'!$E$6,0,10*ROW('Water Data'!E16)),NA())</f>
        <v>83.987269999999995</v>
      </c>
      <c r="I22" s="98" t="e">
        <f ca="true">+IF(AND(ISNUMBER(OFFSET('Water Data'!$E$9,0,10*ROW('Water Data'!E16))),'Data Summary'!BX22="Yes"),OFFSET('Water Data'!$E$9,0,10*ROW('Water Data'!E16)),NA())</f>
        <v>#N/A</v>
      </c>
      <c r="J22" s="98" t="e">
        <f ca="true">+IF(AND(ISNUMBER(OFFSET('Water Data'!$F$4,0,10*ROW('Water Data'!F16))),'Data Summary'!BY22="Yes"),100-OFFSET('Water Data'!$F$4,0,10*ROW('Water Data'!F16)),NA())</f>
        <v>#N/A</v>
      </c>
      <c r="K22" s="98">
        <f ca="true">+IF(AND(ISNUMBER(OFFSET('Water Data'!$F$6,0,10*ROW('Water Data'!F16))),'Data Summary'!BZ22="Yes"),OFFSET('Water Data'!$F$6,0,10*ROW('Water Data'!F16)),NA())</f>
        <v>68.2834</v>
      </c>
      <c r="L22" s="98" t="e">
        <f ca="true">+IF(AND(ISNUMBER(OFFSET('Water Data'!$F$9,0,10*ROW('Water Data'!F16))),'Data Summary'!CA22="Yes"),OFFSET('Water Data'!$F$9,0,10*ROW('Water Data'!F16)),NA())</f>
        <v>#N/A</v>
      </c>
      <c r="M22" s="98" t="e">
        <f ca="true">+IF(AND(ISNUMBER(OFFSET('Water Data'!$G$4,0,10*ROW('Water Data'!G16))),'Data Summary'!CB22="Yes"),100-OFFSET('Water Data'!$G$4,0,10*ROW('Water Data'!G16)),NA())</f>
        <v>#N/A</v>
      </c>
      <c r="N22" s="98" t="e">
        <f ca="true">+IF(AND(ISNUMBER(OFFSET('Water Data'!$G$6,0,10*ROW('Water Data'!G16))),'Data Summary'!CC22="Yes"),OFFSET('Water Data'!$G$6,0,10*ROW('Water Data'!G16)),NA())</f>
        <v>#N/A</v>
      </c>
      <c r="O22" s="98" t="e">
        <f ca="true">+IF(AND(ISNUMBER(OFFSET('Water Data'!$G$9,0,10*ROW('Water Data'!G16))),'Data Summary'!CD22="Yes"),OFFSET('Water Data'!$G$9,0,10*ROW('Water Data'!G16)),NA())</f>
        <v>#N/A</v>
      </c>
      <c r="P22" s="98" t="e">
        <f ca="true">+IF(AND(ISNUMBER(OFFSET('Water Data'!$H$4,0,10*ROW('Water Data'!H16))),'Data Summary'!CE22="Yes"),100-OFFSET('Water Data'!$H$4,0,10*ROW('Water Data'!H16)),NA())</f>
        <v>#N/A</v>
      </c>
      <c r="Q22" s="98">
        <f ca="true">+IF(AND(ISNUMBER(OFFSET('Water Data'!$H$6,0,10*ROW('Water Data'!H16))),'Data Summary'!CF22="Yes"),OFFSET('Water Data'!$H$6,0,10*ROW('Water Data'!H16)),NA())</f>
        <v>65.906624943291831</v>
      </c>
      <c r="R22" s="98" t="e">
        <f ca="true">+IF(AND(ISNUMBER(OFFSET('Water Data'!$H$9,0,10*ROW('Water Data'!H16))),'Data Summary'!CG22="Yes"),OFFSET('Water Data'!$H$9,0,10*ROW('Water Data'!H16)),NA())</f>
        <v>#N/A</v>
      </c>
      <c r="S22" s="98" t="e">
        <f ca="true">+IF(AND(ISNUMBER(OFFSET('Water Data'!$I$4,0,10*ROW('Water Data'!I16))),'Data Summary'!CH22="Yes"),100-OFFSET('Water Data'!$I$4,0,10*ROW('Water Data'!I16)),NA())</f>
        <v>#N/A</v>
      </c>
      <c r="T22" s="98">
        <f ca="true">+IF(AND(ISNUMBER(OFFSET('Water Data'!$I$6,0,10*ROW('Water Data'!I16))),'Data Summary'!CI22="Yes"),OFFSET('Water Data'!$I$6,0,10*ROW('Water Data'!I16)),NA())</f>
        <v>90.401790000000005</v>
      </c>
      <c r="U22" s="98" t="e">
        <f ca="true">+IF(AND(ISNUMBER(OFFSET('Water Data'!$I$9,0,10*ROW('Water Data'!I16))),'Data Summary'!CJ22="Yes"),OFFSET('Water Data'!$I$9,0,10*ROW('Water Data'!I16)),NA())</f>
        <v>#N/A</v>
      </c>
      <c r="V22" s="99" t="e">
        <f ca="true">+IF(AND(ISNUMBER(OFFSET('Sanitation Data'!$D$4,0,10*ROW('Sanitation Data'!D16))),'Data Summary'!CK22="Yes"),100-OFFSET('Sanitation Data'!$D$4,0,10*ROW('Sanitation Data'!D16)),NA())</f>
        <v>#N/A</v>
      </c>
      <c r="W22" s="99" t="e">
        <f ca="true">+IF(AND(ISNUMBER(OFFSET('Sanitation Data'!$D$6,0,10*ROW('Sanitation Data'!D16))),'Data Summary'!CL22="Yes"),OFFSET('Sanitation Data'!$D$6,0,10*ROW('Sanitation Data'!D16)),NA())</f>
        <v>#N/A</v>
      </c>
      <c r="X22" s="99" t="e">
        <f ca="true">+IF(AND(ISNUMBER(OFFSET('Sanitation Data'!$D$10,0,10*ROW('Sanitation Data'!D16))),'Data Summary'!CM22="Yes"),OFFSET('Sanitation Data'!$D$10,0,10*ROW('Sanitation Data'!D16)),NA())</f>
        <v>#N/A</v>
      </c>
      <c r="Y22" s="99" t="e">
        <f ca="true">+IF(AND(ISNUMBER(OFFSET('Sanitation Data'!$D$11,0,10*ROW('Sanitation Data'!D16))),'Data Summary'!CN22="Yes"),OFFSET('Sanitation Data'!$D$11,0,10*ROW('Sanitation Data'!D16)),NA())</f>
        <v>#N/A</v>
      </c>
      <c r="Z22" s="99" t="e">
        <f ca="true">+IF(AND(ISNUMBER(OFFSET('Sanitation Data'!$D$12,0,10*ROW('Sanitation Data'!D16))),'Data Summary'!CO22="Yes"),OFFSET('Sanitation Data'!$D$12,0,10*ROW('Sanitation Data'!D16)),NA())</f>
        <v>#N/A</v>
      </c>
      <c r="AA22" s="99" t="e">
        <f ca="true">+IF(AND(ISNUMBER(OFFSET('Sanitation Data'!$E$4,0,10*ROW('Sanitation Data'!E16))),'Data Summary'!CP22="Yes"),100-OFFSET('Sanitation Data'!$E$4,0,10*ROW('Sanitation Data'!E16)),NA())</f>
        <v>#N/A</v>
      </c>
      <c r="AB22" s="99" t="e">
        <f ca="true">+IF(AND(ISNUMBER(OFFSET('Sanitation Data'!$E$6,0,10*ROW('Sanitation Data'!E16))),'Data Summary'!CQ22="Yes"),OFFSET('Sanitation Data'!$E$6,0,10*ROW('Sanitation Data'!E16)),NA())</f>
        <v>#N/A</v>
      </c>
      <c r="AC22" s="99" t="e">
        <f ca="true">+IF(AND(ISNUMBER(OFFSET('Sanitation Data'!$E$10,0,10*ROW('Sanitation Data'!E16))),'Data Summary'!CR22="Yes"),OFFSET('Sanitation Data'!$E$10,0,10*ROW('Sanitation Data'!E16)),NA())</f>
        <v>#N/A</v>
      </c>
      <c r="AD22" s="99" t="e">
        <f ca="true">+IF(AND(ISNUMBER(OFFSET('Sanitation Data'!$E$11,0,10*ROW('Sanitation Data'!E16))),'Data Summary'!CS22="Yes"),OFFSET('Sanitation Data'!$E$11,0,10*ROW('Sanitation Data'!E16)),NA())</f>
        <v>#N/A</v>
      </c>
      <c r="AE22" s="99">
        <f ca="true">+IF(AND(ISNUMBER(OFFSET('Sanitation Data'!$E$12,0,10*ROW('Sanitation Data'!E16))),'Data Summary'!CT22="Yes"),OFFSET('Sanitation Data'!$E$12,0,10*ROW('Sanitation Data'!E16)),NA())</f>
        <v>65.747609999999995</v>
      </c>
      <c r="AF22" s="99" t="e">
        <f ca="true">+IF(AND(ISNUMBER(OFFSET('Sanitation Data'!$F$4,0,10*ROW('Sanitation Data'!F16))),'Data Summary'!CU22="Yes"),100-OFFSET('Sanitation Data'!$F$4,0,10*ROW('Sanitation Data'!F16)),NA())</f>
        <v>#N/A</v>
      </c>
      <c r="AG22" s="99" t="e">
        <f ca="true">+IF(AND(ISNUMBER(OFFSET('Sanitation Data'!$F$6,0,10*ROW('Sanitation Data'!F16))),'Data Summary'!CV22="Yes"),OFFSET('Sanitation Data'!$F$6,0,10*ROW('Sanitation Data'!F16)),NA())</f>
        <v>#N/A</v>
      </c>
      <c r="AH22" s="99" t="e">
        <f ca="true">+IF(AND(ISNUMBER(OFFSET('Sanitation Data'!$F$10,0,10*ROW('Sanitation Data'!F16))),'Data Summary'!CW22="Yes"),OFFSET('Sanitation Data'!$F$10,0,10*ROW('Sanitation Data'!F16)),NA())</f>
        <v>#N/A</v>
      </c>
      <c r="AI22" s="99" t="e">
        <f ca="true">+IF(AND(ISNUMBER(OFFSET('Sanitation Data'!$F$11,0,10*ROW('Sanitation Data'!F16))),'Data Summary'!CX22="Yes"),OFFSET('Sanitation Data'!$F$11,0,10*ROW('Sanitation Data'!F16)),NA())</f>
        <v>#N/A</v>
      </c>
      <c r="AJ22" s="99">
        <f ca="true">+IF(AND(ISNUMBER(OFFSET('Sanitation Data'!$F$12,0,10*ROW('Sanitation Data'!F16))),'Data Summary'!CY22="Yes"),OFFSET('Sanitation Data'!$F$12,0,10*ROW('Sanitation Data'!F16)),NA())</f>
        <v>33.65034</v>
      </c>
      <c r="AK22" s="99" t="e">
        <f ca="true">+IF(AND(ISNUMBER(OFFSET('Sanitation Data'!$G$4,0,10*ROW('Sanitation Data'!G16))),'Data Summary'!CZ22="Yes"),100-OFFSET('Sanitation Data'!$G$4,0,10*ROW('Sanitation Data'!G16)),NA())</f>
        <v>#N/A</v>
      </c>
      <c r="AL22" s="99" t="e">
        <f ca="true">+IF(AND(ISNUMBER(OFFSET('Sanitation Data'!$G$6,0,10*ROW('Sanitation Data'!G16))),'Data Summary'!DA22="Yes"),OFFSET('Sanitation Data'!$G$6,0,10*ROW('Sanitation Data'!G16)),NA())</f>
        <v>#N/A</v>
      </c>
      <c r="AM22" s="99" t="e">
        <f ca="true">+IF(AND(ISNUMBER(OFFSET('Sanitation Data'!$G$10,0,10*ROW('Sanitation Data'!G16))),'Data Summary'!DB22="Yes"),OFFSET('Sanitation Data'!$G$10,0,10*ROW('Sanitation Data'!G16)),NA())</f>
        <v>#N/A</v>
      </c>
      <c r="AN22" s="99" t="e">
        <f ca="true">+IF(AND(ISNUMBER(OFFSET('Sanitation Data'!$G$11,0,10*ROW('Sanitation Data'!G16))),'Data Summary'!DC22="Yes"),OFFSET('Sanitation Data'!$G$11,0,10*ROW('Sanitation Data'!G16)),NA())</f>
        <v>#N/A</v>
      </c>
      <c r="AO22" s="99" t="e">
        <f ca="true">+IF(AND(ISNUMBER(OFFSET('Sanitation Data'!$G$12,0,10*ROW('Sanitation Data'!G16))),'Data Summary'!DD22="Yes"),OFFSET('Sanitation Data'!$G$12,0,10*ROW('Sanitation Data'!G16)),NA())</f>
        <v>#N/A</v>
      </c>
      <c r="AP22" s="99" t="e">
        <f ca="true">+IF(AND(ISNUMBER(OFFSET('Sanitation Data'!$H$4,0,10*ROW('Sanitation Data'!H16))),'Data Summary'!DE22="Yes"),100-OFFSET('Sanitation Data'!$H$4,0,10*ROW('Sanitation Data'!H16)),NA())</f>
        <v>#N/A</v>
      </c>
      <c r="AQ22" s="99" t="e">
        <f ca="true">+IF(AND(ISNUMBER(OFFSET('Sanitation Data'!$H$6,0,10*ROW('Sanitation Data'!H16))),'Data Summary'!DF22="Yes"),OFFSET('Sanitation Data'!$H$6,0,10*ROW('Sanitation Data'!H16)),NA())</f>
        <v>#N/A</v>
      </c>
      <c r="AR22" s="99" t="e">
        <f ca="true">+IF(AND(ISNUMBER(OFFSET('Sanitation Data'!$H$10,0,10*ROW('Sanitation Data'!H16))),'Data Summary'!DG22="Yes"),OFFSET('Sanitation Data'!$H$10,0,10*ROW('Sanitation Data'!H16)),NA())</f>
        <v>#N/A</v>
      </c>
      <c r="AS22" s="99" t="e">
        <f ca="true">+IF(AND(ISNUMBER(OFFSET('Sanitation Data'!$H$11,0,10*ROW('Sanitation Data'!H16))),'Data Summary'!DH22="Yes"),OFFSET('Sanitation Data'!$H$11,0,10*ROW('Sanitation Data'!H16)),NA())</f>
        <v>#N/A</v>
      </c>
      <c r="AT22" s="99">
        <f ca="true">+IF(AND(ISNUMBER(OFFSET('Sanitation Data'!$H$12,0,10*ROW('Sanitation Data'!H16))),'Data Summary'!DI22="Yes"),OFFSET('Sanitation Data'!$H$12,0,10*ROW('Sanitation Data'!H16)),NA())</f>
        <v>34.494241496062997</v>
      </c>
      <c r="AU22" s="99" t="e">
        <f ca="true">+IF(AND(ISNUMBER(OFFSET('Sanitation Data'!$I$4,0,10*ROW('Sanitation Data'!I16))),'Data Summary'!DJ22="Yes"),100-OFFSET('Sanitation Data'!$I$4,0,10*ROW('Sanitation Data'!I16)),NA())</f>
        <v>#N/A</v>
      </c>
      <c r="AV22" s="99" t="e">
        <f ca="true">+IF(AND(ISNUMBER(OFFSET('Sanitation Data'!$I$6,0,10*ROW('Sanitation Data'!I16))),'Data Summary'!DK22="Yes"),OFFSET('Sanitation Data'!$I$6,0,10*ROW('Sanitation Data'!I16)),NA())</f>
        <v>#N/A</v>
      </c>
      <c r="AW22" s="99" t="e">
        <f ca="true">+IF(AND(ISNUMBER(OFFSET('Sanitation Data'!$I$10,0,10*ROW('Sanitation Data'!I16))),'Data Summary'!DL22="Yes"),OFFSET('Sanitation Data'!$I$10,0,10*ROW('Sanitation Data'!I16)),NA())</f>
        <v>#N/A</v>
      </c>
      <c r="AX22" s="99" t="e">
        <f ca="true">+IF(AND(ISNUMBER(OFFSET('Sanitation Data'!$I$11,0,10*ROW('Sanitation Data'!I16))),'Data Summary'!DM22="Yes"),OFFSET('Sanitation Data'!$I$11,0,10*ROW('Sanitation Data'!I16)),NA())</f>
        <v>#N/A</v>
      </c>
      <c r="AY22" s="99">
        <f ca="true">+IF(AND(ISNUMBER(OFFSET('Sanitation Data'!$I$12,0,10*ROW('Sanitation Data'!I16))),'Data Summary'!DN22="Yes"),OFFSET('Sanitation Data'!$I$12,0,10*ROW('Sanitation Data'!I16)),NA())</f>
        <v>60.416670000000003</v>
      </c>
      <c r="AZ22" s="100" t="e">
        <f ca="true">+IF(AND(ISNUMBER(OFFSET('Hygiene Data'!$D$5,0,10*ROW('Hygiene Data'!D16))),'Data Summary'!DO22="Yes"),OFFSET('Hygiene Data'!$D$5,0,10*ROW('Hygiene Data'!D16)),NA())</f>
        <v>#N/A</v>
      </c>
      <c r="BA22" s="100" t="e">
        <f ca="true">+IF(AND(ISNUMBER(OFFSET('Hygiene Data'!$D$7,0,10*ROW('Hygiene Data'!D16))),'Data Summary'!DP22="Yes"),OFFSET('Hygiene Data'!$D$7,0,10*ROW('Hygiene Data'!D16)),NA())</f>
        <v>#N/A</v>
      </c>
      <c r="BB22" s="100" t="e">
        <f ca="true">+IF(AND(ISNUMBER(OFFSET('Hygiene Data'!$D$9,0,10*ROW('Hygiene Data'!D16))),'Data Summary'!DQ22="Yes"),OFFSET('Hygiene Data'!$D$9,0,10*ROW('Hygiene Data'!D16)),NA())</f>
        <v>#N/A</v>
      </c>
      <c r="BC22" s="100" t="e">
        <f ca="true">+IF(AND(ISNUMBER(OFFSET('Hygiene Data'!$E$5,0,10*ROW('Hygiene Data'!E16))),'Data Summary'!DR22="Yes"),OFFSET('Hygiene Data'!$E$5,0,10*ROW('Hygiene Data'!E16)),NA())</f>
        <v>#N/A</v>
      </c>
      <c r="BD22" s="100" t="e">
        <f ca="true">+IF(AND(ISNUMBER(OFFSET('Hygiene Data'!$E$7,0,10*ROW('Hygiene Data'!E16))),'Data Summary'!DS22="Yes"),OFFSET('Hygiene Data'!$E$7,0,10*ROW('Hygiene Data'!E16)),NA())</f>
        <v>#N/A</v>
      </c>
      <c r="BE22" s="100" t="e">
        <f ca="true">+IF(AND(ISNUMBER(OFFSET('Hygiene Data'!$E$9,0,10*ROW('Hygiene Data'!E16))),'Data Summary'!DT22="Yes"),OFFSET('Hygiene Data'!$E$9,0,10*ROW('Hygiene Data'!E16)),NA())</f>
        <v>#N/A</v>
      </c>
      <c r="BF22" s="100" t="e">
        <f ca="true">+IF(AND(ISNUMBER(OFFSET('Hygiene Data'!$F$5,0,10*ROW('Hygiene Data'!F16))),'Data Summary'!DU22="Yes"),OFFSET('Hygiene Data'!$F$5,0,10*ROW('Hygiene Data'!F16)),NA())</f>
        <v>#N/A</v>
      </c>
      <c r="BG22" s="100" t="e">
        <f ca="true">+IF(AND(ISNUMBER(OFFSET('Hygiene Data'!$F$7,0,10*ROW('Hygiene Data'!F16))),'Data Summary'!DV22="Yes"),OFFSET('Hygiene Data'!$F$7,0,10*ROW('Hygiene Data'!F16)),NA())</f>
        <v>#N/A</v>
      </c>
      <c r="BH22" s="100" t="e">
        <f ca="true">+IF(AND(ISNUMBER(OFFSET('Hygiene Data'!$F$9,0,10*ROW('Hygiene Data'!F16))),'Data Summary'!DW22="Yes"),OFFSET('Hygiene Data'!$F$9,0,10*ROW('Hygiene Data'!F16)),NA())</f>
        <v>#N/A</v>
      </c>
      <c r="BI22" s="100" t="e">
        <f ca="true">+IF(AND(ISNUMBER(OFFSET('Hygiene Data'!$G$5,0,10*ROW('Hygiene Data'!G16))),'Data Summary'!DX22="Yes"),OFFSET('Hygiene Data'!$G$5,0,10*ROW('Hygiene Data'!G16)),NA())</f>
        <v>#N/A</v>
      </c>
      <c r="BJ22" s="100" t="e">
        <f ca="true">+IF(AND(ISNUMBER(OFFSET('Hygiene Data'!$G$7,0,10*ROW('Hygiene Data'!G16))),'Data Summary'!DY22="Yes"),OFFSET('Hygiene Data'!$G$7,0,10*ROW('Hygiene Data'!G16)),NA())</f>
        <v>#N/A</v>
      </c>
      <c r="BK22" s="100" t="e">
        <f ca="true">+IF(AND(ISNUMBER(OFFSET('Hygiene Data'!$G$9,0,10*ROW('Hygiene Data'!G16))),'Data Summary'!DZ22="Yes"),OFFSET('Hygiene Data'!$G$9,0,10*ROW('Hygiene Data'!G16)),NA())</f>
        <v>#N/A</v>
      </c>
      <c r="BL22" s="100" t="e">
        <f ca="true">+IF(AND(ISNUMBER(OFFSET('Hygiene Data'!$H$5,0,10*ROW('Hygiene Data'!H16))),'Data Summary'!EA22="Yes"),OFFSET('Hygiene Data'!$H$5,0,10*ROW('Hygiene Data'!H16)),NA())</f>
        <v>#N/A</v>
      </c>
      <c r="BM22" s="100" t="e">
        <f ca="true">+IF(AND(ISNUMBER(OFFSET('Hygiene Data'!$H$7,0,10*ROW('Hygiene Data'!H16))),'Data Summary'!EB22="Yes"),OFFSET('Hygiene Data'!$H$7,0,10*ROW('Hygiene Data'!H16)),NA())</f>
        <v>#N/A</v>
      </c>
      <c r="BN22" s="100" t="e">
        <f ca="true">+IF(AND(ISNUMBER(OFFSET('Hygiene Data'!$H$9,0,10*ROW('Hygiene Data'!H16))),'Data Summary'!EC22="Yes"),OFFSET('Hygiene Data'!$H$9,0,10*ROW('Hygiene Data'!H16)),NA())</f>
        <v>#N/A</v>
      </c>
      <c r="BO22" s="100" t="e">
        <f ca="true">+IF(AND(ISNUMBER(OFFSET('Hygiene Data'!$I$5,0,10*ROW('Hygiene Data'!I16))),'Data Summary'!ED22="Yes"),OFFSET('Hygiene Data'!$I$5,0,10*ROW('Hygiene Data'!I16)),NA())</f>
        <v>#N/A</v>
      </c>
      <c r="BP22" s="100" t="e">
        <f ca="true">+IF(AND(ISNUMBER(OFFSET('Hygiene Data'!$I$7,0,10*ROW('Hygiene Data'!I16))),'Data Summary'!EE22="Yes"),OFFSET('Hygiene Data'!$I$7,0,10*ROW('Hygiene Data'!I16)),NA())</f>
        <v>#N/A</v>
      </c>
      <c r="BQ22" s="100" t="e">
        <f ca="true">+IF(AND(ISNUMBER(OFFSET('Hygiene Data'!$I$9,0,10*ROW('Hygiene Data'!I16))),'Data Summary'!EF22="Yes"),OFFSET('Hygiene Data'!$I$9,0,10*ROW('Hygiene Data'!I16)),NA())</f>
        <v>#N/A</v>
      </c>
    </row>
    <row xmlns:x14ac="http://schemas.microsoft.com/office/spreadsheetml/2009/9/ac" r="23" x14ac:dyDescent="0.2">
      <c r="A23" s="363" t="str">
        <f ca="true">+RIGHT('Data Summary'!A23,LEN('Data Summary'!A23)-9)</f>
        <v>ASER</v>
      </c>
      <c r="B23" s="38" t="str">
        <f ca="true">+IF(ISTEXT('Data Summary'!B23),'Data Summary'!B23,"")</f>
        <v>Survey</v>
      </c>
      <c r="C23" s="362">
        <f ca="true">+VALUE('Data Summary'!C23)</f>
        <v>2021</v>
      </c>
      <c r="D23" s="98" t="e">
        <f ca="true">+IF(AND(ISNUMBER(OFFSET('Water Data'!$D$4,0,10*ROW('Water Data'!D17))),'Data Summary'!BS23="Yes"),100-OFFSET('Water Data'!$D$4,0,10*ROW('Water Data'!D17)),NA())</f>
        <v>#N/A</v>
      </c>
      <c r="E23" s="98" t="e">
        <f ca="true">+IF(AND(ISNUMBER(OFFSET('Water Data'!$D$6,0,10*ROW('Water Data'!D17))),'Data Summary'!BT23="Yes"),OFFSET('Water Data'!$D$6,0,10*ROW('Water Data'!D17)),NA())</f>
        <v>#N/A</v>
      </c>
      <c r="F23" s="98" t="e">
        <f ca="true">+IF(AND(ISNUMBER(OFFSET('Water Data'!$D$9,0,10*ROW('Water Data'!D17))),'Data Summary'!BU23="Yes"),OFFSET('Water Data'!$D$9,0,10*ROW('Water Data'!D17)),NA())</f>
        <v>#N/A</v>
      </c>
      <c r="G23" s="98" t="e">
        <f ca="true">+IF(AND(ISNUMBER(OFFSET('Water Data'!$E$4,0,10*ROW('Water Data'!E17))),'Data Summary'!BV23="Yes"),100-OFFSET('Water Data'!$E$4,0,10*ROW('Water Data'!E17)),NA())</f>
        <v>#N/A</v>
      </c>
      <c r="H23" s="98" t="e">
        <f ca="true">+IF(AND(ISNUMBER(OFFSET('Water Data'!$E$6,0,10*ROW('Water Data'!E17))),'Data Summary'!BW23="Yes"),OFFSET('Water Data'!$E$6,0,10*ROW('Water Data'!E17)),NA())</f>
        <v>#N/A</v>
      </c>
      <c r="I23" s="98" t="e">
        <f ca="true">+IF(AND(ISNUMBER(OFFSET('Water Data'!$E$9,0,10*ROW('Water Data'!E17))),'Data Summary'!BX23="Yes"),OFFSET('Water Data'!$E$9,0,10*ROW('Water Data'!E17)),NA())</f>
        <v>#N/A</v>
      </c>
      <c r="J23" s="98" t="e">
        <f ca="true">+IF(AND(ISNUMBER(OFFSET('Water Data'!$F$4,0,10*ROW('Water Data'!F17))),'Data Summary'!BY23="Yes"),100-OFFSET('Water Data'!$F$4,0,10*ROW('Water Data'!F17)),NA())</f>
        <v>#N/A</v>
      </c>
      <c r="K23" s="98">
        <f ca="true">+IF(AND(ISNUMBER(OFFSET('Water Data'!$F$6,0,10*ROW('Water Data'!F17))),'Data Summary'!BZ23="Yes"),OFFSET('Water Data'!$F$6,0,10*ROW('Water Data'!F17)),NA())</f>
        <v>67.813270000000003</v>
      </c>
      <c r="L23" s="98" t="e">
        <f ca="true">+IF(AND(ISNUMBER(OFFSET('Water Data'!$F$9,0,10*ROW('Water Data'!F17))),'Data Summary'!CA23="Yes"),OFFSET('Water Data'!$F$9,0,10*ROW('Water Data'!F17)),NA())</f>
        <v>#N/A</v>
      </c>
      <c r="M23" s="98" t="e">
        <f ca="true">+IF(AND(ISNUMBER(OFFSET('Water Data'!$G$4,0,10*ROW('Water Data'!G17))),'Data Summary'!CB23="Yes"),100-OFFSET('Water Data'!$G$4,0,10*ROW('Water Data'!G17)),NA())</f>
        <v>#N/A</v>
      </c>
      <c r="N23" s="98" t="e">
        <f ca="true">+IF(AND(ISNUMBER(OFFSET('Water Data'!$G$6,0,10*ROW('Water Data'!G17))),'Data Summary'!CC23="Yes"),OFFSET('Water Data'!$G$6,0,10*ROW('Water Data'!G17)),NA())</f>
        <v>#N/A</v>
      </c>
      <c r="O23" s="98" t="e">
        <f ca="true">+IF(AND(ISNUMBER(OFFSET('Water Data'!$G$9,0,10*ROW('Water Data'!G17))),'Data Summary'!CD23="Yes"),OFFSET('Water Data'!$G$9,0,10*ROW('Water Data'!G17)),NA())</f>
        <v>#N/A</v>
      </c>
      <c r="P23" s="98" t="e">
        <f ca="true">+IF(AND(ISNUMBER(OFFSET('Water Data'!$H$4,0,10*ROW('Water Data'!H17))),'Data Summary'!CE23="Yes"),100-OFFSET('Water Data'!$H$4,0,10*ROW('Water Data'!H17)),NA())</f>
        <v>#N/A</v>
      </c>
      <c r="Q23" s="98" t="e">
        <f ca="true">+IF(AND(ISNUMBER(OFFSET('Water Data'!$H$6,0,10*ROW('Water Data'!H17))),'Data Summary'!CF23="Yes"),OFFSET('Water Data'!$H$6,0,10*ROW('Water Data'!H17)),NA())</f>
        <v>#N/A</v>
      </c>
      <c r="R23" s="98" t="e">
        <f ca="true">+IF(AND(ISNUMBER(OFFSET('Water Data'!$H$9,0,10*ROW('Water Data'!H17))),'Data Summary'!CG23="Yes"),OFFSET('Water Data'!$H$9,0,10*ROW('Water Data'!H17)),NA())</f>
        <v>#N/A</v>
      </c>
      <c r="S23" s="98" t="e">
        <f ca="true">+IF(AND(ISNUMBER(OFFSET('Water Data'!$I$4,0,10*ROW('Water Data'!I17))),'Data Summary'!CH23="Yes"),100-OFFSET('Water Data'!$I$4,0,10*ROW('Water Data'!I17)),NA())</f>
        <v>#N/A</v>
      </c>
      <c r="T23" s="98" t="e">
        <f ca="true">+IF(AND(ISNUMBER(OFFSET('Water Data'!$I$6,0,10*ROW('Water Data'!I17))),'Data Summary'!CI23="Yes"),OFFSET('Water Data'!$I$6,0,10*ROW('Water Data'!I17)),NA())</f>
        <v>#N/A</v>
      </c>
      <c r="U23" s="98" t="e">
        <f ca="true">+IF(AND(ISNUMBER(OFFSET('Water Data'!$I$9,0,10*ROW('Water Data'!I17))),'Data Summary'!CJ23="Yes"),OFFSET('Water Data'!$I$9,0,10*ROW('Water Data'!I17)),NA())</f>
        <v>#N/A</v>
      </c>
      <c r="V23" s="99" t="e">
        <f ca="true">+IF(AND(ISNUMBER(OFFSET('Sanitation Data'!$D$4,0,10*ROW('Sanitation Data'!D17))),'Data Summary'!CK23="Yes"),100-OFFSET('Sanitation Data'!$D$4,0,10*ROW('Sanitation Data'!D17)),NA())</f>
        <v>#N/A</v>
      </c>
      <c r="W23" s="99" t="e">
        <f ca="true">+IF(AND(ISNUMBER(OFFSET('Sanitation Data'!$D$6,0,10*ROW('Sanitation Data'!D17))),'Data Summary'!CL23="Yes"),OFFSET('Sanitation Data'!$D$6,0,10*ROW('Sanitation Data'!D17)),NA())</f>
        <v>#N/A</v>
      </c>
      <c r="X23" s="99" t="e">
        <f ca="true">+IF(AND(ISNUMBER(OFFSET('Sanitation Data'!$D$10,0,10*ROW('Sanitation Data'!D17))),'Data Summary'!CM23="Yes"),OFFSET('Sanitation Data'!$D$10,0,10*ROW('Sanitation Data'!D17)),NA())</f>
        <v>#N/A</v>
      </c>
      <c r="Y23" s="99" t="e">
        <f ca="true">+IF(AND(ISNUMBER(OFFSET('Sanitation Data'!$D$11,0,10*ROW('Sanitation Data'!D17))),'Data Summary'!CN23="Yes"),OFFSET('Sanitation Data'!$D$11,0,10*ROW('Sanitation Data'!D17)),NA())</f>
        <v>#N/A</v>
      </c>
      <c r="Z23" s="99" t="e">
        <f ca="true">+IF(AND(ISNUMBER(OFFSET('Sanitation Data'!$D$12,0,10*ROW('Sanitation Data'!D17))),'Data Summary'!CO23="Yes"),OFFSET('Sanitation Data'!$D$12,0,10*ROW('Sanitation Data'!D17)),NA())</f>
        <v>#N/A</v>
      </c>
      <c r="AA23" s="99" t="e">
        <f ca="true">+IF(AND(ISNUMBER(OFFSET('Sanitation Data'!$E$4,0,10*ROW('Sanitation Data'!E17))),'Data Summary'!CP23="Yes"),100-OFFSET('Sanitation Data'!$E$4,0,10*ROW('Sanitation Data'!E17)),NA())</f>
        <v>#N/A</v>
      </c>
      <c r="AB23" s="99" t="e">
        <f ca="true">+IF(AND(ISNUMBER(OFFSET('Sanitation Data'!$E$6,0,10*ROW('Sanitation Data'!E17))),'Data Summary'!CQ23="Yes"),OFFSET('Sanitation Data'!$E$6,0,10*ROW('Sanitation Data'!E17)),NA())</f>
        <v>#N/A</v>
      </c>
      <c r="AC23" s="99" t="e">
        <f ca="true">+IF(AND(ISNUMBER(OFFSET('Sanitation Data'!$E$10,0,10*ROW('Sanitation Data'!E17))),'Data Summary'!CR23="Yes"),OFFSET('Sanitation Data'!$E$10,0,10*ROW('Sanitation Data'!E17)),NA())</f>
        <v>#N/A</v>
      </c>
      <c r="AD23" s="99" t="e">
        <f ca="true">+IF(AND(ISNUMBER(OFFSET('Sanitation Data'!$E$11,0,10*ROW('Sanitation Data'!E17))),'Data Summary'!CS23="Yes"),OFFSET('Sanitation Data'!$E$11,0,10*ROW('Sanitation Data'!E17)),NA())</f>
        <v>#N/A</v>
      </c>
      <c r="AE23" s="99" t="e">
        <f ca="true">+IF(AND(ISNUMBER(OFFSET('Sanitation Data'!$E$12,0,10*ROW('Sanitation Data'!E17))),'Data Summary'!CT23="Yes"),OFFSET('Sanitation Data'!$E$12,0,10*ROW('Sanitation Data'!E17)),NA())</f>
        <v>#N/A</v>
      </c>
      <c r="AF23" s="99" t="e">
        <f ca="true">+IF(AND(ISNUMBER(OFFSET('Sanitation Data'!$F$4,0,10*ROW('Sanitation Data'!F17))),'Data Summary'!CU23="Yes"),100-OFFSET('Sanitation Data'!$F$4,0,10*ROW('Sanitation Data'!F17)),NA())</f>
        <v>#N/A</v>
      </c>
      <c r="AG23" s="99" t="e">
        <f ca="true">+IF(AND(ISNUMBER(OFFSET('Sanitation Data'!$F$6,0,10*ROW('Sanitation Data'!F17))),'Data Summary'!CV23="Yes"),OFFSET('Sanitation Data'!$F$6,0,10*ROW('Sanitation Data'!F17)),NA())</f>
        <v>#N/A</v>
      </c>
      <c r="AH23" s="99" t="e">
        <f ca="true">+IF(AND(ISNUMBER(OFFSET('Sanitation Data'!$F$10,0,10*ROW('Sanitation Data'!F17))),'Data Summary'!CW23="Yes"),OFFSET('Sanitation Data'!$F$10,0,10*ROW('Sanitation Data'!F17)),NA())</f>
        <v>#N/A</v>
      </c>
      <c r="AI23" s="99" t="e">
        <f ca="true">+IF(AND(ISNUMBER(OFFSET('Sanitation Data'!$F$11,0,10*ROW('Sanitation Data'!F17))),'Data Summary'!CX23="Yes"),OFFSET('Sanitation Data'!$F$11,0,10*ROW('Sanitation Data'!F17)),NA())</f>
        <v>#N/A</v>
      </c>
      <c r="AJ23" s="99">
        <f ca="true">+IF(AND(ISNUMBER(OFFSET('Sanitation Data'!$F$12,0,10*ROW('Sanitation Data'!F17))),'Data Summary'!CY23="Yes"),OFFSET('Sanitation Data'!$F$12,0,10*ROW('Sanitation Data'!F17)),NA())</f>
        <v>37.62724</v>
      </c>
      <c r="AK23" s="99" t="e">
        <f ca="true">+IF(AND(ISNUMBER(OFFSET('Sanitation Data'!$G$4,0,10*ROW('Sanitation Data'!G17))),'Data Summary'!CZ23="Yes"),100-OFFSET('Sanitation Data'!$G$4,0,10*ROW('Sanitation Data'!G17)),NA())</f>
        <v>#N/A</v>
      </c>
      <c r="AL23" s="99" t="e">
        <f ca="true">+IF(AND(ISNUMBER(OFFSET('Sanitation Data'!$G$6,0,10*ROW('Sanitation Data'!G17))),'Data Summary'!DA23="Yes"),OFFSET('Sanitation Data'!$G$6,0,10*ROW('Sanitation Data'!G17)),NA())</f>
        <v>#N/A</v>
      </c>
      <c r="AM23" s="99" t="e">
        <f ca="true">+IF(AND(ISNUMBER(OFFSET('Sanitation Data'!$G$10,0,10*ROW('Sanitation Data'!G17))),'Data Summary'!DB23="Yes"),OFFSET('Sanitation Data'!$G$10,0,10*ROW('Sanitation Data'!G17)),NA())</f>
        <v>#N/A</v>
      </c>
      <c r="AN23" s="99" t="e">
        <f ca="true">+IF(AND(ISNUMBER(OFFSET('Sanitation Data'!$G$11,0,10*ROW('Sanitation Data'!G17))),'Data Summary'!DC23="Yes"),OFFSET('Sanitation Data'!$G$11,0,10*ROW('Sanitation Data'!G17)),NA())</f>
        <v>#N/A</v>
      </c>
      <c r="AO23" s="99" t="e">
        <f ca="true">+IF(AND(ISNUMBER(OFFSET('Sanitation Data'!$G$12,0,10*ROW('Sanitation Data'!G17))),'Data Summary'!DD23="Yes"),OFFSET('Sanitation Data'!$G$12,0,10*ROW('Sanitation Data'!G17)),NA())</f>
        <v>#N/A</v>
      </c>
      <c r="AP23" s="99" t="e">
        <f ca="true">+IF(AND(ISNUMBER(OFFSET('Sanitation Data'!$H$4,0,10*ROW('Sanitation Data'!H17))),'Data Summary'!DE23="Yes"),100-OFFSET('Sanitation Data'!$H$4,0,10*ROW('Sanitation Data'!H17)),NA())</f>
        <v>#N/A</v>
      </c>
      <c r="AQ23" s="99" t="e">
        <f ca="true">+IF(AND(ISNUMBER(OFFSET('Sanitation Data'!$H$6,0,10*ROW('Sanitation Data'!H17))),'Data Summary'!DF23="Yes"),OFFSET('Sanitation Data'!$H$6,0,10*ROW('Sanitation Data'!H17)),NA())</f>
        <v>#N/A</v>
      </c>
      <c r="AR23" s="99" t="e">
        <f ca="true">+IF(AND(ISNUMBER(OFFSET('Sanitation Data'!$H$10,0,10*ROW('Sanitation Data'!H17))),'Data Summary'!DG23="Yes"),OFFSET('Sanitation Data'!$H$10,0,10*ROW('Sanitation Data'!H17)),NA())</f>
        <v>#N/A</v>
      </c>
      <c r="AS23" s="99" t="e">
        <f ca="true">+IF(AND(ISNUMBER(OFFSET('Sanitation Data'!$H$11,0,10*ROW('Sanitation Data'!H17))),'Data Summary'!DH23="Yes"),OFFSET('Sanitation Data'!$H$11,0,10*ROW('Sanitation Data'!H17)),NA())</f>
        <v>#N/A</v>
      </c>
      <c r="AT23" s="99" t="e">
        <f ca="true">+IF(AND(ISNUMBER(OFFSET('Sanitation Data'!$H$12,0,10*ROW('Sanitation Data'!H17))),'Data Summary'!DI23="Yes"),OFFSET('Sanitation Data'!$H$12,0,10*ROW('Sanitation Data'!H17)),NA())</f>
        <v>#N/A</v>
      </c>
      <c r="AU23" s="99" t="e">
        <f ca="true">+IF(AND(ISNUMBER(OFFSET('Sanitation Data'!$I$4,0,10*ROW('Sanitation Data'!I17))),'Data Summary'!DJ23="Yes"),100-OFFSET('Sanitation Data'!$I$4,0,10*ROW('Sanitation Data'!I17)),NA())</f>
        <v>#N/A</v>
      </c>
      <c r="AV23" s="99" t="e">
        <f ca="true">+IF(AND(ISNUMBER(OFFSET('Sanitation Data'!$I$6,0,10*ROW('Sanitation Data'!I17))),'Data Summary'!DK23="Yes"),OFFSET('Sanitation Data'!$I$6,0,10*ROW('Sanitation Data'!I17)),NA())</f>
        <v>#N/A</v>
      </c>
      <c r="AW23" s="99" t="e">
        <f ca="true">+IF(AND(ISNUMBER(OFFSET('Sanitation Data'!$I$10,0,10*ROW('Sanitation Data'!I17))),'Data Summary'!DL23="Yes"),OFFSET('Sanitation Data'!$I$10,0,10*ROW('Sanitation Data'!I17)),NA())</f>
        <v>#N/A</v>
      </c>
      <c r="AX23" s="99" t="e">
        <f ca="true">+IF(AND(ISNUMBER(OFFSET('Sanitation Data'!$I$11,0,10*ROW('Sanitation Data'!I17))),'Data Summary'!DM23="Yes"),OFFSET('Sanitation Data'!$I$11,0,10*ROW('Sanitation Data'!I17)),NA())</f>
        <v>#N/A</v>
      </c>
      <c r="AY23" s="99" t="e">
        <f ca="true">+IF(AND(ISNUMBER(OFFSET('Sanitation Data'!$I$12,0,10*ROW('Sanitation Data'!I17))),'Data Summary'!DN23="Yes"),OFFSET('Sanitation Data'!$I$12,0,10*ROW('Sanitation Data'!I17)),NA())</f>
        <v>#N/A</v>
      </c>
      <c r="AZ23" s="100" t="e">
        <f ca="true">+IF(AND(ISNUMBER(OFFSET('Hygiene Data'!$D$5,0,10*ROW('Hygiene Data'!D17))),'Data Summary'!DO23="Yes"),OFFSET('Hygiene Data'!$D$5,0,10*ROW('Hygiene Data'!D17)),NA())</f>
        <v>#N/A</v>
      </c>
      <c r="BA23" s="100" t="e">
        <f ca="true">+IF(AND(ISNUMBER(OFFSET('Hygiene Data'!$D$7,0,10*ROW('Hygiene Data'!D17))),'Data Summary'!DP23="Yes"),OFFSET('Hygiene Data'!$D$7,0,10*ROW('Hygiene Data'!D17)),NA())</f>
        <v>#N/A</v>
      </c>
      <c r="BB23" s="100" t="e">
        <f ca="true">+IF(AND(ISNUMBER(OFFSET('Hygiene Data'!$D$9,0,10*ROW('Hygiene Data'!D17))),'Data Summary'!DQ23="Yes"),OFFSET('Hygiene Data'!$D$9,0,10*ROW('Hygiene Data'!D17)),NA())</f>
        <v>#N/A</v>
      </c>
      <c r="BC23" s="100" t="e">
        <f ca="true">+IF(AND(ISNUMBER(OFFSET('Hygiene Data'!$E$5,0,10*ROW('Hygiene Data'!E17))),'Data Summary'!DR23="Yes"),OFFSET('Hygiene Data'!$E$5,0,10*ROW('Hygiene Data'!E17)),NA())</f>
        <v>#N/A</v>
      </c>
      <c r="BD23" s="100" t="e">
        <f ca="true">+IF(AND(ISNUMBER(OFFSET('Hygiene Data'!$E$7,0,10*ROW('Hygiene Data'!E17))),'Data Summary'!DS23="Yes"),OFFSET('Hygiene Data'!$E$7,0,10*ROW('Hygiene Data'!E17)),NA())</f>
        <v>#N/A</v>
      </c>
      <c r="BE23" s="100" t="e">
        <f ca="true">+IF(AND(ISNUMBER(OFFSET('Hygiene Data'!$E$9,0,10*ROW('Hygiene Data'!E17))),'Data Summary'!DT23="Yes"),OFFSET('Hygiene Data'!$E$9,0,10*ROW('Hygiene Data'!E17)),NA())</f>
        <v>#N/A</v>
      </c>
      <c r="BF23" s="100" t="e">
        <f ca="true">+IF(AND(ISNUMBER(OFFSET('Hygiene Data'!$F$5,0,10*ROW('Hygiene Data'!F17))),'Data Summary'!DU23="Yes"),OFFSET('Hygiene Data'!$F$5,0,10*ROW('Hygiene Data'!F17)),NA())</f>
        <v>#N/A</v>
      </c>
      <c r="BG23" s="100">
        <f ca="true">+IF(AND(ISNUMBER(OFFSET('Hygiene Data'!$F$7,0,10*ROW('Hygiene Data'!F17))),'Data Summary'!DV23="Yes"),OFFSET('Hygiene Data'!$F$7,0,10*ROW('Hygiene Data'!F17)),NA())</f>
        <v>37.26514566514566</v>
      </c>
      <c r="BH23" s="100">
        <f ca="true">+IF(AND(ISNUMBER(OFFSET('Hygiene Data'!$F$9,0,10*ROW('Hygiene Data'!F17))),'Data Summary'!DW23="Yes"),OFFSET('Hygiene Data'!$F$9,0,10*ROW('Hygiene Data'!F17)),NA())</f>
        <v>10.415549353051775</v>
      </c>
      <c r="BI23" s="100" t="e">
        <f ca="true">+IF(AND(ISNUMBER(OFFSET('Hygiene Data'!$G$5,0,10*ROW('Hygiene Data'!G17))),'Data Summary'!DX23="Yes"),OFFSET('Hygiene Data'!$G$5,0,10*ROW('Hygiene Data'!G17)),NA())</f>
        <v>#N/A</v>
      </c>
      <c r="BJ23" s="100" t="e">
        <f ca="true">+IF(AND(ISNUMBER(OFFSET('Hygiene Data'!$G$7,0,10*ROW('Hygiene Data'!G17))),'Data Summary'!DY23="Yes"),OFFSET('Hygiene Data'!$G$7,0,10*ROW('Hygiene Data'!G17)),NA())</f>
        <v>#N/A</v>
      </c>
      <c r="BK23" s="100" t="e">
        <f ca="true">+IF(AND(ISNUMBER(OFFSET('Hygiene Data'!$G$9,0,10*ROW('Hygiene Data'!G17))),'Data Summary'!DZ23="Yes"),OFFSET('Hygiene Data'!$G$9,0,10*ROW('Hygiene Data'!G17)),NA())</f>
        <v>#N/A</v>
      </c>
      <c r="BL23" s="100" t="e">
        <f ca="true">+IF(AND(ISNUMBER(OFFSET('Hygiene Data'!$H$5,0,10*ROW('Hygiene Data'!H17))),'Data Summary'!EA23="Yes"),OFFSET('Hygiene Data'!$H$5,0,10*ROW('Hygiene Data'!H17)),NA())</f>
        <v>#N/A</v>
      </c>
      <c r="BM23" s="100" t="e">
        <f ca="true">+IF(AND(ISNUMBER(OFFSET('Hygiene Data'!$H$7,0,10*ROW('Hygiene Data'!H17))),'Data Summary'!EB23="Yes"),OFFSET('Hygiene Data'!$H$7,0,10*ROW('Hygiene Data'!H17)),NA())</f>
        <v>#N/A</v>
      </c>
      <c r="BN23" s="100" t="e">
        <f ca="true">+IF(AND(ISNUMBER(OFFSET('Hygiene Data'!$H$9,0,10*ROW('Hygiene Data'!H17))),'Data Summary'!EC23="Yes"),OFFSET('Hygiene Data'!$H$9,0,10*ROW('Hygiene Data'!H17)),NA())</f>
        <v>#N/A</v>
      </c>
      <c r="BO23" s="100" t="e">
        <f ca="true">+IF(AND(ISNUMBER(OFFSET('Hygiene Data'!$I$5,0,10*ROW('Hygiene Data'!I17))),'Data Summary'!ED23="Yes"),OFFSET('Hygiene Data'!$I$5,0,10*ROW('Hygiene Data'!I17)),NA())</f>
        <v>#N/A</v>
      </c>
      <c r="BP23" s="100" t="e">
        <f ca="true">+IF(AND(ISNUMBER(OFFSET('Hygiene Data'!$I$7,0,10*ROW('Hygiene Data'!I17))),'Data Summary'!EE23="Yes"),OFFSET('Hygiene Data'!$I$7,0,10*ROW('Hygiene Data'!I17)),NA())</f>
        <v>#N/A</v>
      </c>
      <c r="BQ23" s="100" t="e">
        <f ca="true">+IF(AND(ISNUMBER(OFFSET('Hygiene Data'!$I$9,0,10*ROW('Hygiene Data'!I17))),'Data Summary'!EF23="Yes"),OFFSET('Hygiene Data'!$I$9,0,10*ROW('Hygiene Data'!I17)),NA())</f>
        <v>#N/A</v>
      </c>
    </row>
    <row xmlns:x14ac="http://schemas.microsoft.com/office/spreadsheetml/2009/9/ac" r="24" x14ac:dyDescent="0.2">
      <c r="A24" s="363" t="str">
        <f ca="true">+RIGHT('Data Summary'!A24,LEN('Data Summary'!A24)-9)</f>
        <v>EMIS</v>
      </c>
      <c r="B24" s="38" t="str">
        <f ca="true">+IF(ISTEXT('Data Summary'!B24),'Data Summary'!B24,"")</f>
        <v>EMIS</v>
      </c>
      <c r="C24" s="362">
        <f ca="true">+VALUE('Data Summary'!C24)</f>
        <v>2021</v>
      </c>
      <c r="D24" s="98">
        <f ca="true">+IF(AND(ISNUMBER(OFFSET('Water Data'!$D$4,0,10*ROW('Water Data'!D18))),'Data Summary'!BS24="Yes"),100-OFFSET('Water Data'!$D$4,0,10*ROW('Water Data'!D18)),NA())</f>
        <v>73.30636751461526</v>
      </c>
      <c r="E24" s="98" t="e">
        <f ca="true">+IF(AND(ISNUMBER(OFFSET('Water Data'!$D$6,0,10*ROW('Water Data'!D18))),'Data Summary'!BT24="Yes"),OFFSET('Water Data'!$D$6,0,10*ROW('Water Data'!D18)),NA())</f>
        <v>#N/A</v>
      </c>
      <c r="F24" s="98" t="e">
        <f ca="true">+IF(AND(ISNUMBER(OFFSET('Water Data'!$D$9,0,10*ROW('Water Data'!D18))),'Data Summary'!BU24="Yes"),OFFSET('Water Data'!$D$9,0,10*ROW('Water Data'!D18)),NA())</f>
        <v>#N/A</v>
      </c>
      <c r="G24" s="98">
        <f ca="true">+IF(AND(ISNUMBER(OFFSET('Water Data'!$E$4,0,10*ROW('Water Data'!E18))),'Data Summary'!BV24="Yes"),100-OFFSET('Water Data'!$E$4,0,10*ROW('Water Data'!E18)),NA())</f>
        <v>73.075094003809525</v>
      </c>
      <c r="H24" s="98" t="e">
        <f ca="true">+IF(AND(ISNUMBER(OFFSET('Water Data'!$E$6,0,10*ROW('Water Data'!E18))),'Data Summary'!BW24="Yes"),OFFSET('Water Data'!$E$6,0,10*ROW('Water Data'!E18)),NA())</f>
        <v>#N/A</v>
      </c>
      <c r="I24" s="98" t="e">
        <f ca="true">+IF(AND(ISNUMBER(OFFSET('Water Data'!$E$9,0,10*ROW('Water Data'!E18))),'Data Summary'!BX24="Yes"),OFFSET('Water Data'!$E$9,0,10*ROW('Water Data'!E18)),NA())</f>
        <v>#N/A</v>
      </c>
      <c r="J24" s="98">
        <f ca="true">+IF(AND(ISNUMBER(OFFSET('Water Data'!$F$4,0,10*ROW('Water Data'!F18))),'Data Summary'!BY24="Yes"),100-OFFSET('Water Data'!$F$4,0,10*ROW('Water Data'!F18)),NA())</f>
        <v>73.324250966711176</v>
      </c>
      <c r="K24" s="98" t="e">
        <f ca="true">+IF(AND(ISNUMBER(OFFSET('Water Data'!$F$6,0,10*ROW('Water Data'!F18))),'Data Summary'!BZ24="Yes"),OFFSET('Water Data'!$F$6,0,10*ROW('Water Data'!F18)),NA())</f>
        <v>#N/A</v>
      </c>
      <c r="L24" s="98" t="e">
        <f ca="true">+IF(AND(ISNUMBER(OFFSET('Water Data'!$F$9,0,10*ROW('Water Data'!F18))),'Data Summary'!CA24="Yes"),OFFSET('Water Data'!$F$9,0,10*ROW('Water Data'!F18)),NA())</f>
        <v>#N/A</v>
      </c>
      <c r="M24" s="98" t="e">
        <f ca="true">+IF(AND(ISNUMBER(OFFSET('Water Data'!$G$4,0,10*ROW('Water Data'!G18))),'Data Summary'!CB24="Yes"),100-OFFSET('Water Data'!$G$4,0,10*ROW('Water Data'!G18)),NA())</f>
        <v>#N/A</v>
      </c>
      <c r="N24" s="98" t="e">
        <f ca="true">+IF(AND(ISNUMBER(OFFSET('Water Data'!$G$6,0,10*ROW('Water Data'!G18))),'Data Summary'!CC24="Yes"),OFFSET('Water Data'!$G$6,0,10*ROW('Water Data'!G18)),NA())</f>
        <v>#N/A</v>
      </c>
      <c r="O24" s="98" t="e">
        <f ca="true">+IF(AND(ISNUMBER(OFFSET('Water Data'!$G$9,0,10*ROW('Water Data'!G18))),'Data Summary'!CD24="Yes"),OFFSET('Water Data'!$G$9,0,10*ROW('Water Data'!G18)),NA())</f>
        <v>#N/A</v>
      </c>
      <c r="P24" s="98">
        <f ca="true">+IF(AND(ISNUMBER(OFFSET('Water Data'!$H$4,0,10*ROW('Water Data'!H18))),'Data Summary'!CE24="Yes"),100-OFFSET('Water Data'!$H$4,0,10*ROW('Water Data'!H18)),NA())</f>
        <v>69.253886010362692</v>
      </c>
      <c r="Q24" s="98" t="e">
        <f ca="true">+IF(AND(ISNUMBER(OFFSET('Water Data'!$H$6,0,10*ROW('Water Data'!H18))),'Data Summary'!CF24="Yes"),OFFSET('Water Data'!$H$6,0,10*ROW('Water Data'!H18)),NA())</f>
        <v>#N/A</v>
      </c>
      <c r="R24" s="98" t="e">
        <f ca="true">+IF(AND(ISNUMBER(OFFSET('Water Data'!$H$9,0,10*ROW('Water Data'!H18))),'Data Summary'!CG24="Yes"),OFFSET('Water Data'!$H$9,0,10*ROW('Water Data'!H18)),NA())</f>
        <v>#N/A</v>
      </c>
      <c r="S24" s="98">
        <f ca="true">+IF(AND(ISNUMBER(OFFSET('Water Data'!$I$4,0,10*ROW('Water Data'!I18))),'Data Summary'!CH24="Yes"),100-OFFSET('Water Data'!$I$4,0,10*ROW('Water Data'!I18)),NA())</f>
        <v>88.817696414950419</v>
      </c>
      <c r="T24" s="98" t="e">
        <f ca="true">+IF(AND(ISNUMBER(OFFSET('Water Data'!$I$6,0,10*ROW('Water Data'!I18))),'Data Summary'!CI24="Yes"),OFFSET('Water Data'!$I$6,0,10*ROW('Water Data'!I18)),NA())</f>
        <v>#N/A</v>
      </c>
      <c r="U24" s="98" t="e">
        <f ca="true">+IF(AND(ISNUMBER(OFFSET('Water Data'!$I$9,0,10*ROW('Water Data'!I18))),'Data Summary'!CJ24="Yes"),OFFSET('Water Data'!$I$9,0,10*ROW('Water Data'!I18)),NA())</f>
        <v>#N/A</v>
      </c>
      <c r="V24" s="99">
        <f ca="true">+IF(AND(ISNUMBER(OFFSET('Sanitation Data'!$D$4,0,10*ROW('Sanitation Data'!D18))),'Data Summary'!CK24="Yes"),100-OFFSET('Sanitation Data'!$D$4,0,10*ROW('Sanitation Data'!D18)),NA())</f>
        <v>75.809132564386161</v>
      </c>
      <c r="W24" s="99" t="e">
        <f ca="true">+IF(AND(ISNUMBER(OFFSET('Sanitation Data'!$D$6,0,10*ROW('Sanitation Data'!D18))),'Data Summary'!CL24="Yes"),OFFSET('Sanitation Data'!$D$6,0,10*ROW('Sanitation Data'!D18)),NA())</f>
        <v>#N/A</v>
      </c>
      <c r="X24" s="99" t="e">
        <f ca="true">+IF(AND(ISNUMBER(OFFSET('Sanitation Data'!$D$10,0,10*ROW('Sanitation Data'!D18))),'Data Summary'!CM24="Yes"),OFFSET('Sanitation Data'!$D$10,0,10*ROW('Sanitation Data'!D18)),NA())</f>
        <v>#N/A</v>
      </c>
      <c r="Y24" s="99" t="e">
        <f ca="true">+IF(AND(ISNUMBER(OFFSET('Sanitation Data'!$D$11,0,10*ROW('Sanitation Data'!D18))),'Data Summary'!CN24="Yes"),OFFSET('Sanitation Data'!$D$11,0,10*ROW('Sanitation Data'!D18)),NA())</f>
        <v>#N/A</v>
      </c>
      <c r="Z24" s="99" t="e">
        <f ca="true">+IF(AND(ISNUMBER(OFFSET('Sanitation Data'!$D$12,0,10*ROW('Sanitation Data'!D18))),'Data Summary'!CO24="Yes"),OFFSET('Sanitation Data'!$D$12,0,10*ROW('Sanitation Data'!D18)),NA())</f>
        <v>#N/A</v>
      </c>
      <c r="AA24" s="99">
        <f ca="true">+IF(AND(ISNUMBER(OFFSET('Sanitation Data'!$E$4,0,10*ROW('Sanitation Data'!E18))),'Data Summary'!CP24="Yes"),100-OFFSET('Sanitation Data'!$E$4,0,10*ROW('Sanitation Data'!E18)),NA())</f>
        <v>77.992861746155697</v>
      </c>
      <c r="AB24" s="99" t="e">
        <f ca="true">+IF(AND(ISNUMBER(OFFSET('Sanitation Data'!$E$6,0,10*ROW('Sanitation Data'!E18))),'Data Summary'!CQ24="Yes"),OFFSET('Sanitation Data'!$E$6,0,10*ROW('Sanitation Data'!E18)),NA())</f>
        <v>#N/A</v>
      </c>
      <c r="AC24" s="99" t="e">
        <f ca="true">+IF(AND(ISNUMBER(OFFSET('Sanitation Data'!$E$10,0,10*ROW('Sanitation Data'!E18))),'Data Summary'!CR24="Yes"),OFFSET('Sanitation Data'!$E$10,0,10*ROW('Sanitation Data'!E18)),NA())</f>
        <v>#N/A</v>
      </c>
      <c r="AD24" s="99" t="e">
        <f ca="true">+IF(AND(ISNUMBER(OFFSET('Sanitation Data'!$E$11,0,10*ROW('Sanitation Data'!E18))),'Data Summary'!CS24="Yes"),OFFSET('Sanitation Data'!$E$11,0,10*ROW('Sanitation Data'!E18)),NA())</f>
        <v>#N/A</v>
      </c>
      <c r="AE24" s="99" t="e">
        <f ca="true">+IF(AND(ISNUMBER(OFFSET('Sanitation Data'!$E$12,0,10*ROW('Sanitation Data'!E18))),'Data Summary'!CT24="Yes"),OFFSET('Sanitation Data'!$E$12,0,10*ROW('Sanitation Data'!E18)),NA())</f>
        <v>#N/A</v>
      </c>
      <c r="AF24" s="99">
        <f ca="true">+IF(AND(ISNUMBER(OFFSET('Sanitation Data'!$F$4,0,10*ROW('Sanitation Data'!F18))),'Data Summary'!CU24="Yes"),100-OFFSET('Sanitation Data'!$F$4,0,10*ROW('Sanitation Data'!F18)),NA())</f>
        <v>76.375720533781589</v>
      </c>
      <c r="AG24" s="99" t="e">
        <f ca="true">+IF(AND(ISNUMBER(OFFSET('Sanitation Data'!$F$6,0,10*ROW('Sanitation Data'!F18))),'Data Summary'!CV24="Yes"),OFFSET('Sanitation Data'!$F$6,0,10*ROW('Sanitation Data'!F18)),NA())</f>
        <v>#N/A</v>
      </c>
      <c r="AH24" s="99" t="e">
        <f ca="true">+IF(AND(ISNUMBER(OFFSET('Sanitation Data'!$F$10,0,10*ROW('Sanitation Data'!F18))),'Data Summary'!CW24="Yes"),OFFSET('Sanitation Data'!$F$10,0,10*ROW('Sanitation Data'!F18)),NA())</f>
        <v>#N/A</v>
      </c>
      <c r="AI24" s="99" t="e">
        <f ca="true">+IF(AND(ISNUMBER(OFFSET('Sanitation Data'!$F$11,0,10*ROW('Sanitation Data'!F18))),'Data Summary'!CX24="Yes"),OFFSET('Sanitation Data'!$F$11,0,10*ROW('Sanitation Data'!F18)),NA())</f>
        <v>#N/A</v>
      </c>
      <c r="AJ24" s="99" t="e">
        <f ca="true">+IF(AND(ISNUMBER(OFFSET('Sanitation Data'!$F$12,0,10*ROW('Sanitation Data'!F18))),'Data Summary'!CY24="Yes"),OFFSET('Sanitation Data'!$F$12,0,10*ROW('Sanitation Data'!F18)),NA())</f>
        <v>#N/A</v>
      </c>
      <c r="AK24" s="99" t="e">
        <f ca="true">+IF(AND(ISNUMBER(OFFSET('Sanitation Data'!$G$4,0,10*ROW('Sanitation Data'!G18))),'Data Summary'!CZ24="Yes"),100-OFFSET('Sanitation Data'!$G$4,0,10*ROW('Sanitation Data'!G18)),NA())</f>
        <v>#N/A</v>
      </c>
      <c r="AL24" s="99" t="e">
        <f ca="true">+IF(AND(ISNUMBER(OFFSET('Sanitation Data'!$G$6,0,10*ROW('Sanitation Data'!G18))),'Data Summary'!DA24="Yes"),OFFSET('Sanitation Data'!$G$6,0,10*ROW('Sanitation Data'!G18)),NA())</f>
        <v>#N/A</v>
      </c>
      <c r="AM24" s="99" t="e">
        <f ca="true">+IF(AND(ISNUMBER(OFFSET('Sanitation Data'!$G$10,0,10*ROW('Sanitation Data'!G18))),'Data Summary'!DB24="Yes"),OFFSET('Sanitation Data'!$G$10,0,10*ROW('Sanitation Data'!G18)),NA())</f>
        <v>#N/A</v>
      </c>
      <c r="AN24" s="99" t="e">
        <f ca="true">+IF(AND(ISNUMBER(OFFSET('Sanitation Data'!$G$11,0,10*ROW('Sanitation Data'!G18))),'Data Summary'!DC24="Yes"),OFFSET('Sanitation Data'!$G$11,0,10*ROW('Sanitation Data'!G18)),NA())</f>
        <v>#N/A</v>
      </c>
      <c r="AO24" s="99" t="e">
        <f ca="true">+IF(AND(ISNUMBER(OFFSET('Sanitation Data'!$G$12,0,10*ROW('Sanitation Data'!G18))),'Data Summary'!DD24="Yes"),OFFSET('Sanitation Data'!$G$12,0,10*ROW('Sanitation Data'!G18)),NA())</f>
        <v>#N/A</v>
      </c>
      <c r="AP24" s="99">
        <f ca="true">+IF(AND(ISNUMBER(OFFSET('Sanitation Data'!$H$4,0,10*ROW('Sanitation Data'!H18))),'Data Summary'!DE24="Yes"),100-OFFSET('Sanitation Data'!$H$4,0,10*ROW('Sanitation Data'!H18)),NA())</f>
        <v>71.479473893981663</v>
      </c>
      <c r="AQ24" s="99" t="e">
        <f ca="true">+IF(AND(ISNUMBER(OFFSET('Sanitation Data'!$H$6,0,10*ROW('Sanitation Data'!H18))),'Data Summary'!DF24="Yes"),OFFSET('Sanitation Data'!$H$6,0,10*ROW('Sanitation Data'!H18)),NA())</f>
        <v>#N/A</v>
      </c>
      <c r="AR24" s="99" t="e">
        <f ca="true">+IF(AND(ISNUMBER(OFFSET('Sanitation Data'!$H$10,0,10*ROW('Sanitation Data'!H18))),'Data Summary'!DG24="Yes"),OFFSET('Sanitation Data'!$H$10,0,10*ROW('Sanitation Data'!H18)),NA())</f>
        <v>#N/A</v>
      </c>
      <c r="AS24" s="99" t="e">
        <f ca="true">+IF(AND(ISNUMBER(OFFSET('Sanitation Data'!$H$11,0,10*ROW('Sanitation Data'!H18))),'Data Summary'!DH24="Yes"),OFFSET('Sanitation Data'!$H$11,0,10*ROW('Sanitation Data'!H18)),NA())</f>
        <v>#N/A</v>
      </c>
      <c r="AT24" s="99" t="e">
        <f ca="true">+IF(AND(ISNUMBER(OFFSET('Sanitation Data'!$H$12,0,10*ROW('Sanitation Data'!H18))),'Data Summary'!DI24="Yes"),OFFSET('Sanitation Data'!$H$12,0,10*ROW('Sanitation Data'!H18)),NA())</f>
        <v>#N/A</v>
      </c>
      <c r="AU24" s="99">
        <f ca="true">+IF(AND(ISNUMBER(OFFSET('Sanitation Data'!$I$4,0,10*ROW('Sanitation Data'!I18))),'Data Summary'!DJ24="Yes"),100-OFFSET('Sanitation Data'!$I$4,0,10*ROW('Sanitation Data'!I18)),NA())</f>
        <v>92.381388253241795</v>
      </c>
      <c r="AV24" s="99" t="e">
        <f ca="true">+IF(AND(ISNUMBER(OFFSET('Sanitation Data'!$I$6,0,10*ROW('Sanitation Data'!I18))),'Data Summary'!DK24="Yes"),OFFSET('Sanitation Data'!$I$6,0,10*ROW('Sanitation Data'!I18)),NA())</f>
        <v>#N/A</v>
      </c>
      <c r="AW24" s="99" t="e">
        <f ca="true">+IF(AND(ISNUMBER(OFFSET('Sanitation Data'!$I$10,0,10*ROW('Sanitation Data'!I18))),'Data Summary'!DL24="Yes"),OFFSET('Sanitation Data'!$I$10,0,10*ROW('Sanitation Data'!I18)),NA())</f>
        <v>#N/A</v>
      </c>
      <c r="AX24" s="99" t="e">
        <f ca="true">+IF(AND(ISNUMBER(OFFSET('Sanitation Data'!$I$11,0,10*ROW('Sanitation Data'!I18))),'Data Summary'!DM24="Yes"),OFFSET('Sanitation Data'!$I$11,0,10*ROW('Sanitation Data'!I18)),NA())</f>
        <v>#N/A</v>
      </c>
      <c r="AY24" s="99" t="e">
        <f ca="true">+IF(AND(ISNUMBER(OFFSET('Sanitation Data'!$I$12,0,10*ROW('Sanitation Data'!I18))),'Data Summary'!DN24="Yes"),OFFSET('Sanitation Data'!$I$12,0,10*ROW('Sanitation Data'!I18)),NA())</f>
        <v>#N/A</v>
      </c>
      <c r="AZ24" s="100" t="e">
        <f ca="true">+IF(AND(ISNUMBER(OFFSET('Hygiene Data'!$D$5,0,10*ROW('Hygiene Data'!D18))),'Data Summary'!DO24="Yes"),OFFSET('Hygiene Data'!$D$5,0,10*ROW('Hygiene Data'!D18)),NA())</f>
        <v>#N/A</v>
      </c>
      <c r="BA24" s="100" t="e">
        <f ca="true">+IF(AND(ISNUMBER(OFFSET('Hygiene Data'!$D$7,0,10*ROW('Hygiene Data'!D18))),'Data Summary'!DP24="Yes"),OFFSET('Hygiene Data'!$D$7,0,10*ROW('Hygiene Data'!D18)),NA())</f>
        <v>#N/A</v>
      </c>
      <c r="BB24" s="100" t="e">
        <f ca="true">+IF(AND(ISNUMBER(OFFSET('Hygiene Data'!$D$9,0,10*ROW('Hygiene Data'!D18))),'Data Summary'!DQ24="Yes"),OFFSET('Hygiene Data'!$D$9,0,10*ROW('Hygiene Data'!D18)),NA())</f>
        <v>#N/A</v>
      </c>
      <c r="BC24" s="100" t="e">
        <f ca="true">+IF(AND(ISNUMBER(OFFSET('Hygiene Data'!$E$5,0,10*ROW('Hygiene Data'!E18))),'Data Summary'!DR24="Yes"),OFFSET('Hygiene Data'!$E$5,0,10*ROW('Hygiene Data'!E18)),NA())</f>
        <v>#N/A</v>
      </c>
      <c r="BD24" s="100" t="e">
        <f ca="true">+IF(AND(ISNUMBER(OFFSET('Hygiene Data'!$E$7,0,10*ROW('Hygiene Data'!E18))),'Data Summary'!DS24="Yes"),OFFSET('Hygiene Data'!$E$7,0,10*ROW('Hygiene Data'!E18)),NA())</f>
        <v>#N/A</v>
      </c>
      <c r="BE24" s="100" t="e">
        <f ca="true">+IF(AND(ISNUMBER(OFFSET('Hygiene Data'!$E$9,0,10*ROW('Hygiene Data'!E18))),'Data Summary'!DT24="Yes"),OFFSET('Hygiene Data'!$E$9,0,10*ROW('Hygiene Data'!E18)),NA())</f>
        <v>#N/A</v>
      </c>
      <c r="BF24" s="100" t="e">
        <f ca="true">+IF(AND(ISNUMBER(OFFSET('Hygiene Data'!$F$5,0,10*ROW('Hygiene Data'!F18))),'Data Summary'!DU24="Yes"),OFFSET('Hygiene Data'!$F$5,0,10*ROW('Hygiene Data'!F18)),NA())</f>
        <v>#N/A</v>
      </c>
      <c r="BG24" s="100" t="e">
        <f ca="true">+IF(AND(ISNUMBER(OFFSET('Hygiene Data'!$F$7,0,10*ROW('Hygiene Data'!F18))),'Data Summary'!DV24="Yes"),OFFSET('Hygiene Data'!$F$7,0,10*ROW('Hygiene Data'!F18)),NA())</f>
        <v>#N/A</v>
      </c>
      <c r="BH24" s="100" t="e">
        <f ca="true">+IF(AND(ISNUMBER(OFFSET('Hygiene Data'!$F$9,0,10*ROW('Hygiene Data'!F18))),'Data Summary'!DW24="Yes"),OFFSET('Hygiene Data'!$F$9,0,10*ROW('Hygiene Data'!F18)),NA())</f>
        <v>#N/A</v>
      </c>
      <c r="BI24" s="100" t="e">
        <f ca="true">+IF(AND(ISNUMBER(OFFSET('Hygiene Data'!$G$5,0,10*ROW('Hygiene Data'!G18))),'Data Summary'!DX24="Yes"),OFFSET('Hygiene Data'!$G$5,0,10*ROW('Hygiene Data'!G18)),NA())</f>
        <v>#N/A</v>
      </c>
      <c r="BJ24" s="100" t="e">
        <f ca="true">+IF(AND(ISNUMBER(OFFSET('Hygiene Data'!$G$7,0,10*ROW('Hygiene Data'!G18))),'Data Summary'!DY24="Yes"),OFFSET('Hygiene Data'!$G$7,0,10*ROW('Hygiene Data'!G18)),NA())</f>
        <v>#N/A</v>
      </c>
      <c r="BK24" s="100" t="e">
        <f ca="true">+IF(AND(ISNUMBER(OFFSET('Hygiene Data'!$G$9,0,10*ROW('Hygiene Data'!G18))),'Data Summary'!DZ24="Yes"),OFFSET('Hygiene Data'!$G$9,0,10*ROW('Hygiene Data'!G18)),NA())</f>
        <v>#N/A</v>
      </c>
      <c r="BL24" s="100" t="e">
        <f ca="true">+IF(AND(ISNUMBER(OFFSET('Hygiene Data'!$H$5,0,10*ROW('Hygiene Data'!H18))),'Data Summary'!EA24="Yes"),OFFSET('Hygiene Data'!$H$5,0,10*ROW('Hygiene Data'!H18)),NA())</f>
        <v>#N/A</v>
      </c>
      <c r="BM24" s="100" t="e">
        <f ca="true">+IF(AND(ISNUMBER(OFFSET('Hygiene Data'!$H$7,0,10*ROW('Hygiene Data'!H18))),'Data Summary'!EB24="Yes"),OFFSET('Hygiene Data'!$H$7,0,10*ROW('Hygiene Data'!H18)),NA())</f>
        <v>#N/A</v>
      </c>
      <c r="BN24" s="100" t="e">
        <f ca="true">+IF(AND(ISNUMBER(OFFSET('Hygiene Data'!$H$9,0,10*ROW('Hygiene Data'!H18))),'Data Summary'!EC24="Yes"),OFFSET('Hygiene Data'!$H$9,0,10*ROW('Hygiene Data'!H18)),NA())</f>
        <v>#N/A</v>
      </c>
      <c r="BO24" s="100" t="e">
        <f ca="true">+IF(AND(ISNUMBER(OFFSET('Hygiene Data'!$I$5,0,10*ROW('Hygiene Data'!I18))),'Data Summary'!ED24="Yes"),OFFSET('Hygiene Data'!$I$5,0,10*ROW('Hygiene Data'!I18)),NA())</f>
        <v>#N/A</v>
      </c>
      <c r="BP24" s="100" t="e">
        <f ca="true">+IF(AND(ISNUMBER(OFFSET('Hygiene Data'!$I$7,0,10*ROW('Hygiene Data'!I18))),'Data Summary'!EE24="Yes"),OFFSET('Hygiene Data'!$I$7,0,10*ROW('Hygiene Data'!I18)),NA())</f>
        <v>#N/A</v>
      </c>
      <c r="BQ24" s="100" t="e">
        <f ca="true">+IF(AND(ISNUMBER(OFFSET('Hygiene Data'!$I$9,0,10*ROW('Hygiene Data'!I18))),'Data Summary'!EF24="Yes"),OFFSET('Hygiene Data'!$I$9,0,10*ROW('Hygiene Data'!I18)),NA())</f>
        <v>#N/A</v>
      </c>
    </row>
    <row xmlns:x14ac="http://schemas.microsoft.com/office/spreadsheetml/2009/9/ac" r="25" x14ac:dyDescent="0.2">
      <c r="A25" s="363" t="str">
        <f ca="true">+RIGHT('Data Summary'!A25,LEN('Data Summary'!A25)-9)</f>
        <v>UIS</v>
      </c>
      <c r="B25" s="38" t="str">
        <f ca="true">+IF(ISTEXT('Data Summary'!B25),'Data Summary'!B25,"")</f>
        <v>Other</v>
      </c>
      <c r="C25" s="362">
        <f ca="true">+VALUE('Data Summary'!C25)</f>
        <v>2021</v>
      </c>
      <c r="D25" s="98" t="e">
        <f ca="true">+IF(AND(ISNUMBER(OFFSET('Water Data'!$D$4,0,10*ROW('Water Data'!D19))),'Data Summary'!BS25="Yes"),100-OFFSET('Water Data'!$D$4,0,10*ROW('Water Data'!D19)),NA())</f>
        <v>#N/A</v>
      </c>
      <c r="E25" s="98" t="e">
        <f ca="true">+IF(AND(ISNUMBER(OFFSET('Water Data'!$D$6,0,10*ROW('Water Data'!D19))),'Data Summary'!BT25="Yes"),OFFSET('Water Data'!$D$6,0,10*ROW('Water Data'!D19)),NA())</f>
        <v>#N/A</v>
      </c>
      <c r="F25" s="98">
        <f ca="true">+IF(AND(ISNUMBER(OFFSET('Water Data'!$D$9,0,10*ROW('Water Data'!D19))),'Data Summary'!BU25="Yes"),OFFSET('Water Data'!$D$9,0,10*ROW('Water Data'!D19)),NA())</f>
        <v>40.207681673544315</v>
      </c>
      <c r="G25" s="98" t="e">
        <f ca="true">+IF(AND(ISNUMBER(OFFSET('Water Data'!$E$4,0,10*ROW('Water Data'!E19))),'Data Summary'!BV25="Yes"),100-OFFSET('Water Data'!$E$4,0,10*ROW('Water Data'!E19)),NA())</f>
        <v>#N/A</v>
      </c>
      <c r="H25" s="98" t="e">
        <f ca="true">+IF(AND(ISNUMBER(OFFSET('Water Data'!$E$6,0,10*ROW('Water Data'!E19))),'Data Summary'!BW25="Yes"),OFFSET('Water Data'!$E$6,0,10*ROW('Water Data'!E19)),NA())</f>
        <v>#N/A</v>
      </c>
      <c r="I25" s="98" t="e">
        <f ca="true">+IF(AND(ISNUMBER(OFFSET('Water Data'!$E$9,0,10*ROW('Water Data'!E19))),'Data Summary'!BX25="Yes"),OFFSET('Water Data'!$E$9,0,10*ROW('Water Data'!E19)),NA())</f>
        <v>#N/A</v>
      </c>
      <c r="J25" s="98" t="e">
        <f ca="true">+IF(AND(ISNUMBER(OFFSET('Water Data'!$F$4,0,10*ROW('Water Data'!F19))),'Data Summary'!BY25="Yes"),100-OFFSET('Water Data'!$F$4,0,10*ROW('Water Data'!F19)),NA())</f>
        <v>#N/A</v>
      </c>
      <c r="K25" s="98" t="e">
        <f ca="true">+IF(AND(ISNUMBER(OFFSET('Water Data'!$F$6,0,10*ROW('Water Data'!F19))),'Data Summary'!BZ25="Yes"),OFFSET('Water Data'!$F$6,0,10*ROW('Water Data'!F19)),NA())</f>
        <v>#N/A</v>
      </c>
      <c r="L25" s="98" t="e">
        <f ca="true">+IF(AND(ISNUMBER(OFFSET('Water Data'!$F$9,0,10*ROW('Water Data'!F19))),'Data Summary'!CA25="Yes"),OFFSET('Water Data'!$F$9,0,10*ROW('Water Data'!F19)),NA())</f>
        <v>#N/A</v>
      </c>
      <c r="M25" s="98" t="e">
        <f ca="true">+IF(AND(ISNUMBER(OFFSET('Water Data'!$G$4,0,10*ROW('Water Data'!G19))),'Data Summary'!CB25="Yes"),100-OFFSET('Water Data'!$G$4,0,10*ROW('Water Data'!G19)),NA())</f>
        <v>#N/A</v>
      </c>
      <c r="N25" s="98" t="e">
        <f ca="true">+IF(AND(ISNUMBER(OFFSET('Water Data'!$G$6,0,10*ROW('Water Data'!G19))),'Data Summary'!CC25="Yes"),OFFSET('Water Data'!$G$6,0,10*ROW('Water Data'!G19)),NA())</f>
        <v>#N/A</v>
      </c>
      <c r="O25" s="98" t="e">
        <f ca="true">+IF(AND(ISNUMBER(OFFSET('Water Data'!$G$9,0,10*ROW('Water Data'!G19))),'Data Summary'!CD25="Yes"),OFFSET('Water Data'!$G$9,0,10*ROW('Water Data'!G19)),NA())</f>
        <v>#N/A</v>
      </c>
      <c r="P25" s="98" t="e">
        <f ca="true">+IF(AND(ISNUMBER(OFFSET('Water Data'!$H$4,0,10*ROW('Water Data'!H19))),'Data Summary'!CE25="Yes"),100-OFFSET('Water Data'!$H$4,0,10*ROW('Water Data'!H19)),NA())</f>
        <v>#N/A</v>
      </c>
      <c r="Q25" s="98" t="e">
        <f ca="true">+IF(AND(ISNUMBER(OFFSET('Water Data'!$H$6,0,10*ROW('Water Data'!H19))),'Data Summary'!CF25="Yes"),OFFSET('Water Data'!$H$6,0,10*ROW('Water Data'!H19)),NA())</f>
        <v>#N/A</v>
      </c>
      <c r="R25" s="98">
        <f ca="true">+IF(AND(ISNUMBER(OFFSET('Water Data'!$H$9,0,10*ROW('Water Data'!H19))),'Data Summary'!CG25="Yes"),OFFSET('Water Data'!$H$9,0,10*ROW('Water Data'!H19)),NA())</f>
        <v>48.31</v>
      </c>
      <c r="S25" s="98" t="e">
        <f ca="true">+IF(AND(ISNUMBER(OFFSET('Water Data'!$I$4,0,10*ROW('Water Data'!I19))),'Data Summary'!CH25="Yes"),100-OFFSET('Water Data'!$I$4,0,10*ROW('Water Data'!I19)),NA())</f>
        <v>#N/A</v>
      </c>
      <c r="T25" s="98" t="e">
        <f ca="true">+IF(AND(ISNUMBER(OFFSET('Water Data'!$I$6,0,10*ROW('Water Data'!I19))),'Data Summary'!CI25="Yes"),OFFSET('Water Data'!$I$6,0,10*ROW('Water Data'!I19)),NA())</f>
        <v>#N/A</v>
      </c>
      <c r="U25" s="98">
        <f ca="true">+IF(AND(ISNUMBER(OFFSET('Water Data'!$I$9,0,10*ROW('Water Data'!I19))),'Data Summary'!CJ25="Yes"),OFFSET('Water Data'!$I$9,0,10*ROW('Water Data'!I19)),NA())</f>
        <v>33.829820053397022</v>
      </c>
      <c r="V25" s="99" t="e">
        <f ca="true">+IF(AND(ISNUMBER(OFFSET('Sanitation Data'!$D$4,0,10*ROW('Sanitation Data'!D19))),'Data Summary'!CK25="Yes"),100-OFFSET('Sanitation Data'!$D$4,0,10*ROW('Sanitation Data'!D19)),NA())</f>
        <v>#N/A</v>
      </c>
      <c r="W25" s="99" t="e">
        <f ca="true">+IF(AND(ISNUMBER(OFFSET('Sanitation Data'!$D$6,0,10*ROW('Sanitation Data'!D19))),'Data Summary'!CL25="Yes"),OFFSET('Sanitation Data'!$D$6,0,10*ROW('Sanitation Data'!D19)),NA())</f>
        <v>#N/A</v>
      </c>
      <c r="X25" s="99" t="e">
        <f ca="true">+IF(AND(ISNUMBER(OFFSET('Sanitation Data'!$D$10,0,10*ROW('Sanitation Data'!D19))),'Data Summary'!CM25="Yes"),OFFSET('Sanitation Data'!$D$10,0,10*ROW('Sanitation Data'!D19)),NA())</f>
        <v>#N/A</v>
      </c>
      <c r="Y25" s="99" t="e">
        <f ca="true">+IF(AND(ISNUMBER(OFFSET('Sanitation Data'!$D$11,0,10*ROW('Sanitation Data'!D19))),'Data Summary'!CN25="Yes"),OFFSET('Sanitation Data'!$D$11,0,10*ROW('Sanitation Data'!D19)),NA())</f>
        <v>#N/A</v>
      </c>
      <c r="Z25" s="99">
        <f ca="true">+IF(AND(ISNUMBER(OFFSET('Sanitation Data'!$D$12,0,10*ROW('Sanitation Data'!D19))),'Data Summary'!CO25="Yes"),OFFSET('Sanitation Data'!$D$12,0,10*ROW('Sanitation Data'!D19)),NA())</f>
        <v>41.589409373329801</v>
      </c>
      <c r="AA25" s="99" t="e">
        <f ca="true">+IF(AND(ISNUMBER(OFFSET('Sanitation Data'!$E$4,0,10*ROW('Sanitation Data'!E19))),'Data Summary'!CP25="Yes"),100-OFFSET('Sanitation Data'!$E$4,0,10*ROW('Sanitation Data'!E19)),NA())</f>
        <v>#N/A</v>
      </c>
      <c r="AB25" s="99" t="e">
        <f ca="true">+IF(AND(ISNUMBER(OFFSET('Sanitation Data'!$E$6,0,10*ROW('Sanitation Data'!E19))),'Data Summary'!CQ25="Yes"),OFFSET('Sanitation Data'!$E$6,0,10*ROW('Sanitation Data'!E19)),NA())</f>
        <v>#N/A</v>
      </c>
      <c r="AC25" s="99" t="e">
        <f ca="true">+IF(AND(ISNUMBER(OFFSET('Sanitation Data'!$E$10,0,10*ROW('Sanitation Data'!E19))),'Data Summary'!CR25="Yes"),OFFSET('Sanitation Data'!$E$10,0,10*ROW('Sanitation Data'!E19)),NA())</f>
        <v>#N/A</v>
      </c>
      <c r="AD25" s="99" t="e">
        <f ca="true">+IF(AND(ISNUMBER(OFFSET('Sanitation Data'!$E$11,0,10*ROW('Sanitation Data'!E19))),'Data Summary'!CS25="Yes"),OFFSET('Sanitation Data'!$E$11,0,10*ROW('Sanitation Data'!E19)),NA())</f>
        <v>#N/A</v>
      </c>
      <c r="AE25" s="99" t="e">
        <f ca="true">+IF(AND(ISNUMBER(OFFSET('Sanitation Data'!$E$12,0,10*ROW('Sanitation Data'!E19))),'Data Summary'!CT25="Yes"),OFFSET('Sanitation Data'!$E$12,0,10*ROW('Sanitation Data'!E19)),NA())</f>
        <v>#N/A</v>
      </c>
      <c r="AF25" s="99" t="e">
        <f ca="true">+IF(AND(ISNUMBER(OFFSET('Sanitation Data'!$F$4,0,10*ROW('Sanitation Data'!F19))),'Data Summary'!CU25="Yes"),100-OFFSET('Sanitation Data'!$F$4,0,10*ROW('Sanitation Data'!F19)),NA())</f>
        <v>#N/A</v>
      </c>
      <c r="AG25" s="99" t="e">
        <f ca="true">+IF(AND(ISNUMBER(OFFSET('Sanitation Data'!$F$6,0,10*ROW('Sanitation Data'!F19))),'Data Summary'!CV25="Yes"),OFFSET('Sanitation Data'!$F$6,0,10*ROW('Sanitation Data'!F19)),NA())</f>
        <v>#N/A</v>
      </c>
      <c r="AH25" s="99" t="e">
        <f ca="true">+IF(AND(ISNUMBER(OFFSET('Sanitation Data'!$F$10,0,10*ROW('Sanitation Data'!F19))),'Data Summary'!CW25="Yes"),OFFSET('Sanitation Data'!$F$10,0,10*ROW('Sanitation Data'!F19)),NA())</f>
        <v>#N/A</v>
      </c>
      <c r="AI25" s="99" t="e">
        <f ca="true">+IF(AND(ISNUMBER(OFFSET('Sanitation Data'!$F$11,0,10*ROW('Sanitation Data'!F19))),'Data Summary'!CX25="Yes"),OFFSET('Sanitation Data'!$F$11,0,10*ROW('Sanitation Data'!F19)),NA())</f>
        <v>#N/A</v>
      </c>
      <c r="AJ25" s="99" t="e">
        <f ca="true">+IF(AND(ISNUMBER(OFFSET('Sanitation Data'!$F$12,0,10*ROW('Sanitation Data'!F19))),'Data Summary'!CY25="Yes"),OFFSET('Sanitation Data'!$F$12,0,10*ROW('Sanitation Data'!F19)),NA())</f>
        <v>#N/A</v>
      </c>
      <c r="AK25" s="99" t="e">
        <f ca="true">+IF(AND(ISNUMBER(OFFSET('Sanitation Data'!$G$4,0,10*ROW('Sanitation Data'!G19))),'Data Summary'!CZ25="Yes"),100-OFFSET('Sanitation Data'!$G$4,0,10*ROW('Sanitation Data'!G19)),NA())</f>
        <v>#N/A</v>
      </c>
      <c r="AL25" s="99" t="e">
        <f ca="true">+IF(AND(ISNUMBER(OFFSET('Sanitation Data'!$G$6,0,10*ROW('Sanitation Data'!G19))),'Data Summary'!DA25="Yes"),OFFSET('Sanitation Data'!$G$6,0,10*ROW('Sanitation Data'!G19)),NA())</f>
        <v>#N/A</v>
      </c>
      <c r="AM25" s="99" t="e">
        <f ca="true">+IF(AND(ISNUMBER(OFFSET('Sanitation Data'!$G$10,0,10*ROW('Sanitation Data'!G19))),'Data Summary'!DB25="Yes"),OFFSET('Sanitation Data'!$G$10,0,10*ROW('Sanitation Data'!G19)),NA())</f>
        <v>#N/A</v>
      </c>
      <c r="AN25" s="99" t="e">
        <f ca="true">+IF(AND(ISNUMBER(OFFSET('Sanitation Data'!$G$11,0,10*ROW('Sanitation Data'!G19))),'Data Summary'!DC25="Yes"),OFFSET('Sanitation Data'!$G$11,0,10*ROW('Sanitation Data'!G19)),NA())</f>
        <v>#N/A</v>
      </c>
      <c r="AO25" s="99" t="e">
        <f ca="true">+IF(AND(ISNUMBER(OFFSET('Sanitation Data'!$G$12,0,10*ROW('Sanitation Data'!G19))),'Data Summary'!DD25="Yes"),OFFSET('Sanitation Data'!$G$12,0,10*ROW('Sanitation Data'!G19)),NA())</f>
        <v>#N/A</v>
      </c>
      <c r="AP25" s="99" t="e">
        <f ca="true">+IF(AND(ISNUMBER(OFFSET('Sanitation Data'!$H$4,0,10*ROW('Sanitation Data'!H19))),'Data Summary'!DE25="Yes"),100-OFFSET('Sanitation Data'!$H$4,0,10*ROW('Sanitation Data'!H19)),NA())</f>
        <v>#N/A</v>
      </c>
      <c r="AQ25" s="99" t="e">
        <f ca="true">+IF(AND(ISNUMBER(OFFSET('Sanitation Data'!$H$6,0,10*ROW('Sanitation Data'!H19))),'Data Summary'!DF25="Yes"),OFFSET('Sanitation Data'!$H$6,0,10*ROW('Sanitation Data'!H19)),NA())</f>
        <v>#N/A</v>
      </c>
      <c r="AR25" s="99" t="e">
        <f ca="true">+IF(AND(ISNUMBER(OFFSET('Sanitation Data'!$H$10,0,10*ROW('Sanitation Data'!H19))),'Data Summary'!DG25="Yes"),OFFSET('Sanitation Data'!$H$10,0,10*ROW('Sanitation Data'!H19)),NA())</f>
        <v>#N/A</v>
      </c>
      <c r="AS25" s="99" t="e">
        <f ca="true">+IF(AND(ISNUMBER(OFFSET('Sanitation Data'!$H$11,0,10*ROW('Sanitation Data'!H19))),'Data Summary'!DH25="Yes"),OFFSET('Sanitation Data'!$H$11,0,10*ROW('Sanitation Data'!H19)),NA())</f>
        <v>#N/A</v>
      </c>
      <c r="AT25" s="99">
        <f ca="true">+IF(AND(ISNUMBER(OFFSET('Sanitation Data'!$H$12,0,10*ROW('Sanitation Data'!H19))),'Data Summary'!DI25="Yes"),OFFSET('Sanitation Data'!$H$12,0,10*ROW('Sanitation Data'!H19)),NA())</f>
        <v>49.87</v>
      </c>
      <c r="AU25" s="99" t="e">
        <f ca="true">+IF(AND(ISNUMBER(OFFSET('Sanitation Data'!$I$4,0,10*ROW('Sanitation Data'!I19))),'Data Summary'!DJ25="Yes"),100-OFFSET('Sanitation Data'!$I$4,0,10*ROW('Sanitation Data'!I19)),NA())</f>
        <v>#N/A</v>
      </c>
      <c r="AV25" s="99" t="e">
        <f ca="true">+IF(AND(ISNUMBER(OFFSET('Sanitation Data'!$I$6,0,10*ROW('Sanitation Data'!I19))),'Data Summary'!DK25="Yes"),OFFSET('Sanitation Data'!$I$6,0,10*ROW('Sanitation Data'!I19)),NA())</f>
        <v>#N/A</v>
      </c>
      <c r="AW25" s="99" t="e">
        <f ca="true">+IF(AND(ISNUMBER(OFFSET('Sanitation Data'!$I$10,0,10*ROW('Sanitation Data'!I19))),'Data Summary'!DL25="Yes"),OFFSET('Sanitation Data'!$I$10,0,10*ROW('Sanitation Data'!I19)),NA())</f>
        <v>#N/A</v>
      </c>
      <c r="AX25" s="99" t="e">
        <f ca="true">+IF(AND(ISNUMBER(OFFSET('Sanitation Data'!$I$11,0,10*ROW('Sanitation Data'!I19))),'Data Summary'!DM25="Yes"),OFFSET('Sanitation Data'!$I$11,0,10*ROW('Sanitation Data'!I19)),NA())</f>
        <v>#N/A</v>
      </c>
      <c r="AY25" s="99">
        <f ca="true">+IF(AND(ISNUMBER(OFFSET('Sanitation Data'!$I$12,0,10*ROW('Sanitation Data'!I19))),'Data Summary'!DN25="Yes"),OFFSET('Sanitation Data'!$I$12,0,10*ROW('Sanitation Data'!I19)),NA())</f>
        <v>35.071218033260109</v>
      </c>
      <c r="AZ25" s="100" t="e">
        <f ca="true">+IF(AND(ISNUMBER(OFFSET('Hygiene Data'!$D$5,0,10*ROW('Hygiene Data'!D19))),'Data Summary'!DO25="Yes"),OFFSET('Hygiene Data'!$D$5,0,10*ROW('Hygiene Data'!D19)),NA())</f>
        <v>#N/A</v>
      </c>
      <c r="BA25" s="100" t="e">
        <f ca="true">+IF(AND(ISNUMBER(OFFSET('Hygiene Data'!$D$7,0,10*ROW('Hygiene Data'!D19))),'Data Summary'!DP25="Yes"),OFFSET('Hygiene Data'!$D$7,0,10*ROW('Hygiene Data'!D19)),NA())</f>
        <v>#N/A</v>
      </c>
      <c r="BB25" s="100" t="e">
        <f ca="true">+IF(AND(ISNUMBER(OFFSET('Hygiene Data'!$D$9,0,10*ROW('Hygiene Data'!D19))),'Data Summary'!DQ25="Yes"),OFFSET('Hygiene Data'!$D$9,0,10*ROW('Hygiene Data'!D19)),NA())</f>
        <v>#N/A</v>
      </c>
      <c r="BC25" s="100" t="e">
        <f ca="true">+IF(AND(ISNUMBER(OFFSET('Hygiene Data'!$E$5,0,10*ROW('Hygiene Data'!E19))),'Data Summary'!DR25="Yes"),OFFSET('Hygiene Data'!$E$5,0,10*ROW('Hygiene Data'!E19)),NA())</f>
        <v>#N/A</v>
      </c>
      <c r="BD25" s="100" t="e">
        <f ca="true">+IF(AND(ISNUMBER(OFFSET('Hygiene Data'!$E$7,0,10*ROW('Hygiene Data'!E19))),'Data Summary'!DS25="Yes"),OFFSET('Hygiene Data'!$E$7,0,10*ROW('Hygiene Data'!E19)),NA())</f>
        <v>#N/A</v>
      </c>
      <c r="BE25" s="100" t="e">
        <f ca="true">+IF(AND(ISNUMBER(OFFSET('Hygiene Data'!$E$9,0,10*ROW('Hygiene Data'!E19))),'Data Summary'!DT25="Yes"),OFFSET('Hygiene Data'!$E$9,0,10*ROW('Hygiene Data'!E19)),NA())</f>
        <v>#N/A</v>
      </c>
      <c r="BF25" s="100" t="e">
        <f ca="true">+IF(AND(ISNUMBER(OFFSET('Hygiene Data'!$F$5,0,10*ROW('Hygiene Data'!F19))),'Data Summary'!DU25="Yes"),OFFSET('Hygiene Data'!$F$5,0,10*ROW('Hygiene Data'!F19)),NA())</f>
        <v>#N/A</v>
      </c>
      <c r="BG25" s="100" t="e">
        <f ca="true">+IF(AND(ISNUMBER(OFFSET('Hygiene Data'!$F$7,0,10*ROW('Hygiene Data'!F19))),'Data Summary'!DV25="Yes"),OFFSET('Hygiene Data'!$F$7,0,10*ROW('Hygiene Data'!F19)),NA())</f>
        <v>#N/A</v>
      </c>
      <c r="BH25" s="100" t="e">
        <f ca="true">+IF(AND(ISNUMBER(OFFSET('Hygiene Data'!$F$9,0,10*ROW('Hygiene Data'!F19))),'Data Summary'!DW25="Yes"),OFFSET('Hygiene Data'!$F$9,0,10*ROW('Hygiene Data'!F19)),NA())</f>
        <v>#N/A</v>
      </c>
      <c r="BI25" s="100" t="e">
        <f ca="true">+IF(AND(ISNUMBER(OFFSET('Hygiene Data'!$G$5,0,10*ROW('Hygiene Data'!G19))),'Data Summary'!DX25="Yes"),OFFSET('Hygiene Data'!$G$5,0,10*ROW('Hygiene Data'!G19)),NA())</f>
        <v>#N/A</v>
      </c>
      <c r="BJ25" s="100" t="e">
        <f ca="true">+IF(AND(ISNUMBER(OFFSET('Hygiene Data'!$G$7,0,10*ROW('Hygiene Data'!G19))),'Data Summary'!DY25="Yes"),OFFSET('Hygiene Data'!$G$7,0,10*ROW('Hygiene Data'!G19)),NA())</f>
        <v>#N/A</v>
      </c>
      <c r="BK25" s="100" t="e">
        <f ca="true">+IF(AND(ISNUMBER(OFFSET('Hygiene Data'!$G$9,0,10*ROW('Hygiene Data'!G19))),'Data Summary'!DZ25="Yes"),OFFSET('Hygiene Data'!$G$9,0,10*ROW('Hygiene Data'!G19)),NA())</f>
        <v>#N/A</v>
      </c>
      <c r="BL25" s="100" t="e">
        <f ca="true">+IF(AND(ISNUMBER(OFFSET('Hygiene Data'!$H$5,0,10*ROW('Hygiene Data'!H19))),'Data Summary'!EA25="Yes"),OFFSET('Hygiene Data'!$H$5,0,10*ROW('Hygiene Data'!H19)),NA())</f>
        <v>#N/A</v>
      </c>
      <c r="BM25" s="100" t="e">
        <f ca="true">+IF(AND(ISNUMBER(OFFSET('Hygiene Data'!$H$7,0,10*ROW('Hygiene Data'!H19))),'Data Summary'!EB25="Yes"),OFFSET('Hygiene Data'!$H$7,0,10*ROW('Hygiene Data'!H19)),NA())</f>
        <v>#N/A</v>
      </c>
      <c r="BN25" s="100" t="e">
        <f ca="true">+IF(AND(ISNUMBER(OFFSET('Hygiene Data'!$H$9,0,10*ROW('Hygiene Data'!H19))),'Data Summary'!EC25="Yes"),OFFSET('Hygiene Data'!$H$9,0,10*ROW('Hygiene Data'!H19)),NA())</f>
        <v>#N/A</v>
      </c>
      <c r="BO25" s="100" t="e">
        <f ca="true">+IF(AND(ISNUMBER(OFFSET('Hygiene Data'!$I$5,0,10*ROW('Hygiene Data'!I19))),'Data Summary'!ED25="Yes"),OFFSET('Hygiene Data'!$I$5,0,10*ROW('Hygiene Data'!I19)),NA())</f>
        <v>#N/A</v>
      </c>
      <c r="BP25" s="100" t="e">
        <f ca="true">+IF(AND(ISNUMBER(OFFSET('Hygiene Data'!$I$7,0,10*ROW('Hygiene Data'!I19))),'Data Summary'!EE25="Yes"),OFFSET('Hygiene Data'!$I$7,0,10*ROW('Hygiene Data'!I19)),NA())</f>
        <v>#N/A</v>
      </c>
      <c r="BQ25" s="100" t="e">
        <f ca="true">+IF(AND(ISNUMBER(OFFSET('Hygiene Data'!$I$9,0,10*ROW('Hygiene Data'!I19))),'Data Summary'!EF25="Yes"),OFFSET('Hygiene Data'!$I$9,0,10*ROW('Hygiene Data'!I19)),NA())</f>
        <v>#N/A</v>
      </c>
    </row>
    <row xmlns:x14ac="http://schemas.microsoft.com/office/spreadsheetml/2009/9/ac" r="26" x14ac:dyDescent="0.2">
      <c r="A26" s="363" t="str">
        <f ca="true">+RIGHT('Data Summary'!A26,LEN('Data Summary'!A26)-9)</f>
        <v>ASER</v>
      </c>
      <c r="B26" s="38" t="str">
        <f ca="true">+IF(ISTEXT('Data Summary'!B26),'Data Summary'!B26,"")</f>
        <v>Survey</v>
      </c>
      <c r="C26" s="362">
        <f ca="true">+VALUE('Data Summary'!C26)</f>
        <v>2022</v>
      </c>
      <c r="D26" s="98" t="e">
        <f ca="true">+IF(AND(ISNUMBER(OFFSET('Water Data'!$D$4,0,10*ROW('Water Data'!D20))),'Data Summary'!BS26="Yes"),100-OFFSET('Water Data'!$D$4,0,10*ROW('Water Data'!D20)),NA())</f>
        <v>#N/A</v>
      </c>
      <c r="E26" s="98" t="e">
        <f ca="true">+IF(AND(ISNUMBER(OFFSET('Water Data'!$D$6,0,10*ROW('Water Data'!D20))),'Data Summary'!BT26="Yes"),OFFSET('Water Data'!$D$6,0,10*ROW('Water Data'!D20)),NA())</f>
        <v>#N/A</v>
      </c>
      <c r="F26" s="98" t="e">
        <f ca="true">+IF(AND(ISNUMBER(OFFSET('Water Data'!$D$9,0,10*ROW('Water Data'!D20))),'Data Summary'!BU26="Yes"),OFFSET('Water Data'!$D$9,0,10*ROW('Water Data'!D20)),NA())</f>
        <v>#N/A</v>
      </c>
      <c r="G26" s="98" t="e">
        <f ca="true">+IF(AND(ISNUMBER(OFFSET('Water Data'!$E$4,0,10*ROW('Water Data'!E20))),'Data Summary'!BV26="Yes"),100-OFFSET('Water Data'!$E$4,0,10*ROW('Water Data'!E20)),NA())</f>
        <v>#N/A</v>
      </c>
      <c r="H26" s="98">
        <f ca="true">+IF(AND(ISNUMBER(OFFSET('Water Data'!$E$6,0,10*ROW('Water Data'!E20))),'Data Summary'!BW26="Yes"),OFFSET('Water Data'!$E$6,0,10*ROW('Water Data'!E20)),NA())</f>
        <v>90.082633744855968</v>
      </c>
      <c r="I26" s="98" t="e">
        <f ca="true">+IF(AND(ISNUMBER(OFFSET('Water Data'!$E$9,0,10*ROW('Water Data'!E20))),'Data Summary'!BX26="Yes"),OFFSET('Water Data'!$E$9,0,10*ROW('Water Data'!E20)),NA())</f>
        <v>#N/A</v>
      </c>
      <c r="J26" s="98" t="e">
        <f ca="true">+IF(AND(ISNUMBER(OFFSET('Water Data'!$F$4,0,10*ROW('Water Data'!F20))),'Data Summary'!BY26="Yes"),100-OFFSET('Water Data'!$F$4,0,10*ROW('Water Data'!F20)),NA())</f>
        <v>#N/A</v>
      </c>
      <c r="K26" s="98" t="e">
        <f ca="true">+IF(AND(ISNUMBER(OFFSET('Water Data'!$F$6,0,10*ROW('Water Data'!F20))),'Data Summary'!BZ26="Yes"),OFFSET('Water Data'!$F$6,0,10*ROW('Water Data'!F20)),NA())</f>
        <v>#N/A</v>
      </c>
      <c r="L26" s="98" t="e">
        <f ca="true">+IF(AND(ISNUMBER(OFFSET('Water Data'!$F$9,0,10*ROW('Water Data'!F20))),'Data Summary'!CA26="Yes"),OFFSET('Water Data'!$F$9,0,10*ROW('Water Data'!F20)),NA())</f>
        <v>#N/A</v>
      </c>
      <c r="M26" s="98" t="e">
        <f ca="true">+IF(AND(ISNUMBER(OFFSET('Water Data'!$G$4,0,10*ROW('Water Data'!G20))),'Data Summary'!CB26="Yes"),100-OFFSET('Water Data'!$G$4,0,10*ROW('Water Data'!G20)),NA())</f>
        <v>#N/A</v>
      </c>
      <c r="N26" s="98" t="e">
        <f ca="true">+IF(AND(ISNUMBER(OFFSET('Water Data'!$G$6,0,10*ROW('Water Data'!G20))),'Data Summary'!CC26="Yes"),OFFSET('Water Data'!$G$6,0,10*ROW('Water Data'!G20)),NA())</f>
        <v>#N/A</v>
      </c>
      <c r="O26" s="98" t="e">
        <f ca="true">+IF(AND(ISNUMBER(OFFSET('Water Data'!$G$9,0,10*ROW('Water Data'!G20))),'Data Summary'!CD26="Yes"),OFFSET('Water Data'!$G$9,0,10*ROW('Water Data'!G20)),NA())</f>
        <v>#N/A</v>
      </c>
      <c r="P26" s="98" t="e">
        <f ca="true">+IF(AND(ISNUMBER(OFFSET('Water Data'!$H$4,0,10*ROW('Water Data'!H20))),'Data Summary'!CE26="Yes"),100-OFFSET('Water Data'!$H$4,0,10*ROW('Water Data'!H20)),NA())</f>
        <v>#N/A</v>
      </c>
      <c r="Q26" s="98" t="e">
        <f ca="true">+IF(AND(ISNUMBER(OFFSET('Water Data'!$H$6,0,10*ROW('Water Data'!H20))),'Data Summary'!CF26="Yes"),OFFSET('Water Data'!$H$6,0,10*ROW('Water Data'!H20)),NA())</f>
        <v>#N/A</v>
      </c>
      <c r="R26" s="98" t="e">
        <f ca="true">+IF(AND(ISNUMBER(OFFSET('Water Data'!$H$9,0,10*ROW('Water Data'!H20))),'Data Summary'!CG26="Yes"),OFFSET('Water Data'!$H$9,0,10*ROW('Water Data'!H20)),NA())</f>
        <v>#N/A</v>
      </c>
      <c r="S26" s="98" t="e">
        <f ca="true">+IF(AND(ISNUMBER(OFFSET('Water Data'!$I$4,0,10*ROW('Water Data'!I20))),'Data Summary'!CH26="Yes"),100-OFFSET('Water Data'!$I$4,0,10*ROW('Water Data'!I20)),NA())</f>
        <v>#N/A</v>
      </c>
      <c r="T26" s="98" t="e">
        <f ca="true">+IF(AND(ISNUMBER(OFFSET('Water Data'!$I$6,0,10*ROW('Water Data'!I20))),'Data Summary'!CI26="Yes"),OFFSET('Water Data'!$I$6,0,10*ROW('Water Data'!I20)),NA())</f>
        <v>#N/A</v>
      </c>
      <c r="U26" s="98" t="e">
        <f ca="true">+IF(AND(ISNUMBER(OFFSET('Water Data'!$I$9,0,10*ROW('Water Data'!I20))),'Data Summary'!CJ26="Yes"),OFFSET('Water Data'!$I$9,0,10*ROW('Water Data'!I20)),NA())</f>
        <v>#N/A</v>
      </c>
      <c r="V26" s="99" t="e">
        <f ca="true">+IF(AND(ISNUMBER(OFFSET('Sanitation Data'!$D$4,0,10*ROW('Sanitation Data'!D20))),'Data Summary'!CK26="Yes"),100-OFFSET('Sanitation Data'!$D$4,0,10*ROW('Sanitation Data'!D20)),NA())</f>
        <v>#N/A</v>
      </c>
      <c r="W26" s="99" t="e">
        <f ca="true">+IF(AND(ISNUMBER(OFFSET('Sanitation Data'!$D$6,0,10*ROW('Sanitation Data'!D20))),'Data Summary'!CL26="Yes"),OFFSET('Sanitation Data'!$D$6,0,10*ROW('Sanitation Data'!D20)),NA())</f>
        <v>#N/A</v>
      </c>
      <c r="X26" s="99" t="e">
        <f ca="true">+IF(AND(ISNUMBER(OFFSET('Sanitation Data'!$D$10,0,10*ROW('Sanitation Data'!D20))),'Data Summary'!CM26="Yes"),OFFSET('Sanitation Data'!$D$10,0,10*ROW('Sanitation Data'!D20)),NA())</f>
        <v>#N/A</v>
      </c>
      <c r="Y26" s="99" t="e">
        <f ca="true">+IF(AND(ISNUMBER(OFFSET('Sanitation Data'!$D$11,0,10*ROW('Sanitation Data'!D20))),'Data Summary'!CN26="Yes"),OFFSET('Sanitation Data'!$D$11,0,10*ROW('Sanitation Data'!D20)),NA())</f>
        <v>#N/A</v>
      </c>
      <c r="Z26" s="99" t="e">
        <f ca="true">+IF(AND(ISNUMBER(OFFSET('Sanitation Data'!$D$12,0,10*ROW('Sanitation Data'!D20))),'Data Summary'!CO26="Yes"),OFFSET('Sanitation Data'!$D$12,0,10*ROW('Sanitation Data'!D20)),NA())</f>
        <v>#N/A</v>
      </c>
      <c r="AA26" s="99" t="e">
        <f ca="true">+IF(AND(ISNUMBER(OFFSET('Sanitation Data'!$E$4,0,10*ROW('Sanitation Data'!E20))),'Data Summary'!CP26="Yes"),100-OFFSET('Sanitation Data'!$E$4,0,10*ROW('Sanitation Data'!E20)),NA())</f>
        <v>#N/A</v>
      </c>
      <c r="AB26" s="99" t="e">
        <f ca="true">+IF(AND(ISNUMBER(OFFSET('Sanitation Data'!$E$6,0,10*ROW('Sanitation Data'!E20))),'Data Summary'!CQ26="Yes"),OFFSET('Sanitation Data'!$E$6,0,10*ROW('Sanitation Data'!E20)),NA())</f>
        <v>#N/A</v>
      </c>
      <c r="AC26" s="99" t="e">
        <f ca="true">+IF(AND(ISNUMBER(OFFSET('Sanitation Data'!$E$10,0,10*ROW('Sanitation Data'!E20))),'Data Summary'!CR26="Yes"),OFFSET('Sanitation Data'!$E$10,0,10*ROW('Sanitation Data'!E20)),NA())</f>
        <v>#N/A</v>
      </c>
      <c r="AD26" s="99" t="e">
        <f ca="true">+IF(AND(ISNUMBER(OFFSET('Sanitation Data'!$E$11,0,10*ROW('Sanitation Data'!E20))),'Data Summary'!CS26="Yes"),OFFSET('Sanitation Data'!$E$11,0,10*ROW('Sanitation Data'!E20)),NA())</f>
        <v>#N/A</v>
      </c>
      <c r="AE26" s="99">
        <f ca="true">+IF(AND(ISNUMBER(OFFSET('Sanitation Data'!$E$12,0,10*ROW('Sanitation Data'!E20))),'Data Summary'!CT26="Yes"),OFFSET('Sanitation Data'!$E$12,0,10*ROW('Sanitation Data'!E20)),NA())</f>
        <v>75.109926318684487</v>
      </c>
      <c r="AF26" s="99" t="e">
        <f ca="true">+IF(AND(ISNUMBER(OFFSET('Sanitation Data'!$F$4,0,10*ROW('Sanitation Data'!F20))),'Data Summary'!CU26="Yes"),100-OFFSET('Sanitation Data'!$F$4,0,10*ROW('Sanitation Data'!F20)),NA())</f>
        <v>#N/A</v>
      </c>
      <c r="AG26" s="99" t="e">
        <f ca="true">+IF(AND(ISNUMBER(OFFSET('Sanitation Data'!$F$6,0,10*ROW('Sanitation Data'!F20))),'Data Summary'!CV26="Yes"),OFFSET('Sanitation Data'!$F$6,0,10*ROW('Sanitation Data'!F20)),NA())</f>
        <v>#N/A</v>
      </c>
      <c r="AH26" s="99" t="e">
        <f ca="true">+IF(AND(ISNUMBER(OFFSET('Sanitation Data'!$F$10,0,10*ROW('Sanitation Data'!F20))),'Data Summary'!CW26="Yes"),OFFSET('Sanitation Data'!$F$10,0,10*ROW('Sanitation Data'!F20)),NA())</f>
        <v>#N/A</v>
      </c>
      <c r="AI26" s="99" t="e">
        <f ca="true">+IF(AND(ISNUMBER(OFFSET('Sanitation Data'!$F$11,0,10*ROW('Sanitation Data'!F20))),'Data Summary'!CX26="Yes"),OFFSET('Sanitation Data'!$F$11,0,10*ROW('Sanitation Data'!F20)),NA())</f>
        <v>#N/A</v>
      </c>
      <c r="AJ26" s="99" t="e">
        <f ca="true">+IF(AND(ISNUMBER(OFFSET('Sanitation Data'!$F$12,0,10*ROW('Sanitation Data'!F20))),'Data Summary'!CY26="Yes"),OFFSET('Sanitation Data'!$F$12,0,10*ROW('Sanitation Data'!F20)),NA())</f>
        <v>#N/A</v>
      </c>
      <c r="AK26" s="99" t="e">
        <f ca="true">+IF(AND(ISNUMBER(OFFSET('Sanitation Data'!$G$4,0,10*ROW('Sanitation Data'!G20))),'Data Summary'!CZ26="Yes"),100-OFFSET('Sanitation Data'!$G$4,0,10*ROW('Sanitation Data'!G20)),NA())</f>
        <v>#N/A</v>
      </c>
      <c r="AL26" s="99" t="e">
        <f ca="true">+IF(AND(ISNUMBER(OFFSET('Sanitation Data'!$G$6,0,10*ROW('Sanitation Data'!G20))),'Data Summary'!DA26="Yes"),OFFSET('Sanitation Data'!$G$6,0,10*ROW('Sanitation Data'!G20)),NA())</f>
        <v>#N/A</v>
      </c>
      <c r="AM26" s="99" t="e">
        <f ca="true">+IF(AND(ISNUMBER(OFFSET('Sanitation Data'!$G$10,0,10*ROW('Sanitation Data'!G20))),'Data Summary'!DB26="Yes"),OFFSET('Sanitation Data'!$G$10,0,10*ROW('Sanitation Data'!G20)),NA())</f>
        <v>#N/A</v>
      </c>
      <c r="AN26" s="99" t="e">
        <f ca="true">+IF(AND(ISNUMBER(OFFSET('Sanitation Data'!$G$11,0,10*ROW('Sanitation Data'!G20))),'Data Summary'!DC26="Yes"),OFFSET('Sanitation Data'!$G$11,0,10*ROW('Sanitation Data'!G20)),NA())</f>
        <v>#N/A</v>
      </c>
      <c r="AO26" s="99" t="e">
        <f ca="true">+IF(AND(ISNUMBER(OFFSET('Sanitation Data'!$G$12,0,10*ROW('Sanitation Data'!G20))),'Data Summary'!DD26="Yes"),OFFSET('Sanitation Data'!$G$12,0,10*ROW('Sanitation Data'!G20)),NA())</f>
        <v>#N/A</v>
      </c>
      <c r="AP26" s="99" t="e">
        <f ca="true">+IF(AND(ISNUMBER(OFFSET('Sanitation Data'!$H$4,0,10*ROW('Sanitation Data'!H20))),'Data Summary'!DE26="Yes"),100-OFFSET('Sanitation Data'!$H$4,0,10*ROW('Sanitation Data'!H20)),NA())</f>
        <v>#N/A</v>
      </c>
      <c r="AQ26" s="99" t="e">
        <f ca="true">+IF(AND(ISNUMBER(OFFSET('Sanitation Data'!$H$6,0,10*ROW('Sanitation Data'!H20))),'Data Summary'!DF26="Yes"),OFFSET('Sanitation Data'!$H$6,0,10*ROW('Sanitation Data'!H20)),NA())</f>
        <v>#N/A</v>
      </c>
      <c r="AR26" s="99" t="e">
        <f ca="true">+IF(AND(ISNUMBER(OFFSET('Sanitation Data'!$H$10,0,10*ROW('Sanitation Data'!H20))),'Data Summary'!DG26="Yes"),OFFSET('Sanitation Data'!$H$10,0,10*ROW('Sanitation Data'!H20)),NA())</f>
        <v>#N/A</v>
      </c>
      <c r="AS26" s="99" t="e">
        <f ca="true">+IF(AND(ISNUMBER(OFFSET('Sanitation Data'!$H$11,0,10*ROW('Sanitation Data'!H20))),'Data Summary'!DH26="Yes"),OFFSET('Sanitation Data'!$H$11,0,10*ROW('Sanitation Data'!H20)),NA())</f>
        <v>#N/A</v>
      </c>
      <c r="AT26" s="99" t="e">
        <f ca="true">+IF(AND(ISNUMBER(OFFSET('Sanitation Data'!$H$12,0,10*ROW('Sanitation Data'!H20))),'Data Summary'!DI26="Yes"),OFFSET('Sanitation Data'!$H$12,0,10*ROW('Sanitation Data'!H20)),NA())</f>
        <v>#N/A</v>
      </c>
      <c r="AU26" s="99" t="e">
        <f ca="true">+IF(AND(ISNUMBER(OFFSET('Sanitation Data'!$I$4,0,10*ROW('Sanitation Data'!I20))),'Data Summary'!DJ26="Yes"),100-OFFSET('Sanitation Data'!$I$4,0,10*ROW('Sanitation Data'!I20)),NA())</f>
        <v>#N/A</v>
      </c>
      <c r="AV26" s="99" t="e">
        <f ca="true">+IF(AND(ISNUMBER(OFFSET('Sanitation Data'!$I$6,0,10*ROW('Sanitation Data'!I20))),'Data Summary'!DK26="Yes"),OFFSET('Sanitation Data'!$I$6,0,10*ROW('Sanitation Data'!I20)),NA())</f>
        <v>#N/A</v>
      </c>
      <c r="AW26" s="99" t="e">
        <f ca="true">+IF(AND(ISNUMBER(OFFSET('Sanitation Data'!$I$10,0,10*ROW('Sanitation Data'!I20))),'Data Summary'!DL26="Yes"),OFFSET('Sanitation Data'!$I$10,0,10*ROW('Sanitation Data'!I20)),NA())</f>
        <v>#N/A</v>
      </c>
      <c r="AX26" s="99" t="e">
        <f ca="true">+IF(AND(ISNUMBER(OFFSET('Sanitation Data'!$I$11,0,10*ROW('Sanitation Data'!I20))),'Data Summary'!DM26="Yes"),OFFSET('Sanitation Data'!$I$11,0,10*ROW('Sanitation Data'!I20)),NA())</f>
        <v>#N/A</v>
      </c>
      <c r="AY26" s="99" t="e">
        <f ca="true">+IF(AND(ISNUMBER(OFFSET('Sanitation Data'!$I$12,0,10*ROW('Sanitation Data'!I20))),'Data Summary'!DN26="Yes"),OFFSET('Sanitation Data'!$I$12,0,10*ROW('Sanitation Data'!I20)),NA())</f>
        <v>#N/A</v>
      </c>
      <c r="AZ26" s="100" t="e">
        <f ca="true">+IF(AND(ISNUMBER(OFFSET('Hygiene Data'!$D$5,0,10*ROW('Hygiene Data'!D20))),'Data Summary'!DO26="Yes"),OFFSET('Hygiene Data'!$D$5,0,10*ROW('Hygiene Data'!D20)),NA())</f>
        <v>#N/A</v>
      </c>
      <c r="BA26" s="100" t="e">
        <f ca="true">+IF(AND(ISNUMBER(OFFSET('Hygiene Data'!$D$7,0,10*ROW('Hygiene Data'!D20))),'Data Summary'!DP26="Yes"),OFFSET('Hygiene Data'!$D$7,0,10*ROW('Hygiene Data'!D20)),NA())</f>
        <v>#N/A</v>
      </c>
      <c r="BB26" s="100" t="e">
        <f ca="true">+IF(AND(ISNUMBER(OFFSET('Hygiene Data'!$D$9,0,10*ROW('Hygiene Data'!D20))),'Data Summary'!DQ26="Yes"),OFFSET('Hygiene Data'!$D$9,0,10*ROW('Hygiene Data'!D20)),NA())</f>
        <v>#N/A</v>
      </c>
      <c r="BC26" s="100" t="e">
        <f ca="true">+IF(AND(ISNUMBER(OFFSET('Hygiene Data'!$E$5,0,10*ROW('Hygiene Data'!E20))),'Data Summary'!DR26="Yes"),OFFSET('Hygiene Data'!$E$5,0,10*ROW('Hygiene Data'!E20)),NA())</f>
        <v>#N/A</v>
      </c>
      <c r="BD26" s="100">
        <f ca="true">+IF(AND(ISNUMBER(OFFSET('Hygiene Data'!$E$7,0,10*ROW('Hygiene Data'!E20))),'Data Summary'!DS26="Yes"),OFFSET('Hygiene Data'!$E$7,0,10*ROW('Hygiene Data'!E20)),NA())</f>
        <v>94.802057613168728</v>
      </c>
      <c r="BE26" s="100">
        <f ca="true">+IF(AND(ISNUMBER(OFFSET('Hygiene Data'!$E$9,0,10*ROW('Hygiene Data'!E20))),'Data Summary'!DT26="Yes"),OFFSET('Hygiene Data'!$E$9,0,10*ROW('Hygiene Data'!E20)),NA())</f>
        <v>64.545220168673481</v>
      </c>
      <c r="BF26" s="100" t="e">
        <f ca="true">+IF(AND(ISNUMBER(OFFSET('Hygiene Data'!$F$5,0,10*ROW('Hygiene Data'!F20))),'Data Summary'!DU26="Yes"),OFFSET('Hygiene Data'!$F$5,0,10*ROW('Hygiene Data'!F20)),NA())</f>
        <v>#N/A</v>
      </c>
      <c r="BG26" s="100" t="e">
        <f ca="true">+IF(AND(ISNUMBER(OFFSET('Hygiene Data'!$F$7,0,10*ROW('Hygiene Data'!F20))),'Data Summary'!DV26="Yes"),OFFSET('Hygiene Data'!$F$7,0,10*ROW('Hygiene Data'!F20)),NA())</f>
        <v>#N/A</v>
      </c>
      <c r="BH26" s="100" t="e">
        <f ca="true">+IF(AND(ISNUMBER(OFFSET('Hygiene Data'!$F$9,0,10*ROW('Hygiene Data'!F20))),'Data Summary'!DW26="Yes"),OFFSET('Hygiene Data'!$F$9,0,10*ROW('Hygiene Data'!F20)),NA())</f>
        <v>#N/A</v>
      </c>
      <c r="BI26" s="100" t="e">
        <f ca="true">+IF(AND(ISNUMBER(OFFSET('Hygiene Data'!$G$5,0,10*ROW('Hygiene Data'!G20))),'Data Summary'!DX26="Yes"),OFFSET('Hygiene Data'!$G$5,0,10*ROW('Hygiene Data'!G20)),NA())</f>
        <v>#N/A</v>
      </c>
      <c r="BJ26" s="100" t="e">
        <f ca="true">+IF(AND(ISNUMBER(OFFSET('Hygiene Data'!$G$7,0,10*ROW('Hygiene Data'!G20))),'Data Summary'!DY26="Yes"),OFFSET('Hygiene Data'!$G$7,0,10*ROW('Hygiene Data'!G20)),NA())</f>
        <v>#N/A</v>
      </c>
      <c r="BK26" s="100" t="e">
        <f ca="true">+IF(AND(ISNUMBER(OFFSET('Hygiene Data'!$G$9,0,10*ROW('Hygiene Data'!G20))),'Data Summary'!DZ26="Yes"),OFFSET('Hygiene Data'!$G$9,0,10*ROW('Hygiene Data'!G20)),NA())</f>
        <v>#N/A</v>
      </c>
      <c r="BL26" s="100" t="e">
        <f ca="true">+IF(AND(ISNUMBER(OFFSET('Hygiene Data'!$H$5,0,10*ROW('Hygiene Data'!H20))),'Data Summary'!EA26="Yes"),OFFSET('Hygiene Data'!$H$5,0,10*ROW('Hygiene Data'!H20)),NA())</f>
        <v>#N/A</v>
      </c>
      <c r="BM26" s="100" t="e">
        <f ca="true">+IF(AND(ISNUMBER(OFFSET('Hygiene Data'!$H$7,0,10*ROW('Hygiene Data'!H20))),'Data Summary'!EB26="Yes"),OFFSET('Hygiene Data'!$H$7,0,10*ROW('Hygiene Data'!H20)),NA())</f>
        <v>#N/A</v>
      </c>
      <c r="BN26" s="100" t="e">
        <f ca="true">+IF(AND(ISNUMBER(OFFSET('Hygiene Data'!$H$9,0,10*ROW('Hygiene Data'!H20))),'Data Summary'!EC26="Yes"),OFFSET('Hygiene Data'!$H$9,0,10*ROW('Hygiene Data'!H20)),NA())</f>
        <v>#N/A</v>
      </c>
      <c r="BO26" s="100" t="e">
        <f ca="true">+IF(AND(ISNUMBER(OFFSET('Hygiene Data'!$I$5,0,10*ROW('Hygiene Data'!I20))),'Data Summary'!ED26="Yes"),OFFSET('Hygiene Data'!$I$5,0,10*ROW('Hygiene Data'!I20)),NA())</f>
        <v>#N/A</v>
      </c>
      <c r="BP26" s="100" t="e">
        <f ca="true">+IF(AND(ISNUMBER(OFFSET('Hygiene Data'!$I$7,0,10*ROW('Hygiene Data'!I20))),'Data Summary'!EE26="Yes"),OFFSET('Hygiene Data'!$I$7,0,10*ROW('Hygiene Data'!I20)),NA())</f>
        <v>#N/A</v>
      </c>
      <c r="BQ26" s="100" t="e">
        <f ca="true">+IF(AND(ISNUMBER(OFFSET('Hygiene Data'!$I$9,0,10*ROW('Hygiene Data'!I20))),'Data Summary'!EF26="Yes"),OFFSET('Hygiene Data'!$I$9,0,10*ROW('Hygiene Data'!I20)),NA())</f>
        <v>#N/A</v>
      </c>
    </row>
    <row xmlns:x14ac="http://schemas.microsoft.com/office/spreadsheetml/2009/9/ac" r="27" x14ac:dyDescent="0.2">
      <c r="A27" s="363" t="str">
        <f ca="true">+RIGHT('Data Summary'!A27,LEN('Data Summary'!A27)-9)</f>
        <v>EMIS</v>
      </c>
      <c r="B27" s="38" t="str">
        <f ca="true">+IF(ISTEXT('Data Summary'!B27),'Data Summary'!B27,"")</f>
        <v>EMIS</v>
      </c>
      <c r="C27" s="362">
        <f ca="true">+VALUE('Data Summary'!C27)</f>
        <v>2022</v>
      </c>
      <c r="D27" s="98">
        <f ca="true">+IF(AND(ISNUMBER(OFFSET('Water Data'!$D$4,0,10*ROW('Water Data'!D21))),'Data Summary'!BS27="Yes"),100-OFFSET('Water Data'!$D$4,0,10*ROW('Water Data'!D21)),NA())</f>
        <v>76.914970243137475</v>
      </c>
      <c r="E27" s="98" t="e">
        <f ca="true">+IF(AND(ISNUMBER(OFFSET('Water Data'!$D$6,0,10*ROW('Water Data'!D21))),'Data Summary'!BT27="Yes"),OFFSET('Water Data'!$D$6,0,10*ROW('Water Data'!D21)),NA())</f>
        <v>#N/A</v>
      </c>
      <c r="F27" s="98" t="e">
        <f ca="true">+IF(AND(ISNUMBER(OFFSET('Water Data'!$D$9,0,10*ROW('Water Data'!D21))),'Data Summary'!BU27="Yes"),OFFSET('Water Data'!$D$9,0,10*ROW('Water Data'!D21)),NA())</f>
        <v>#N/A</v>
      </c>
      <c r="G27" s="98">
        <f ca="true">+IF(AND(ISNUMBER(OFFSET('Water Data'!$E$4,0,10*ROW('Water Data'!E21))),'Data Summary'!BV27="Yes"),100-OFFSET('Water Data'!$E$4,0,10*ROW('Water Data'!E21)),NA())</f>
        <v>74.105764936255554</v>
      </c>
      <c r="H27" s="98" t="e">
        <f ca="true">+IF(AND(ISNUMBER(OFFSET('Water Data'!$E$6,0,10*ROW('Water Data'!E21))),'Data Summary'!BW27="Yes"),OFFSET('Water Data'!$E$6,0,10*ROW('Water Data'!E21)),NA())</f>
        <v>#N/A</v>
      </c>
      <c r="I27" s="98" t="e">
        <f ca="true">+IF(AND(ISNUMBER(OFFSET('Water Data'!$E$9,0,10*ROW('Water Data'!E21))),'Data Summary'!BX27="Yes"),OFFSET('Water Data'!$E$9,0,10*ROW('Water Data'!E21)),NA())</f>
        <v>#N/A</v>
      </c>
      <c r="J27" s="98">
        <f ca="true">+IF(AND(ISNUMBER(OFFSET('Water Data'!$F$4,0,10*ROW('Water Data'!F21))),'Data Summary'!BY27="Yes"),100-OFFSET('Water Data'!$F$4,0,10*ROW('Water Data'!F21)),NA())</f>
        <v>77.335669518519325</v>
      </c>
      <c r="K27" s="98" t="e">
        <f ca="true">+IF(AND(ISNUMBER(OFFSET('Water Data'!$F$6,0,10*ROW('Water Data'!F21))),'Data Summary'!BZ27="Yes"),OFFSET('Water Data'!$F$6,0,10*ROW('Water Data'!F21)),NA())</f>
        <v>#N/A</v>
      </c>
      <c r="L27" s="98" t="e">
        <f ca="true">+IF(AND(ISNUMBER(OFFSET('Water Data'!$F$9,0,10*ROW('Water Data'!F21))),'Data Summary'!CA27="Yes"),OFFSET('Water Data'!$F$9,0,10*ROW('Water Data'!F21)),NA())</f>
        <v>#N/A</v>
      </c>
      <c r="M27" s="98" t="e">
        <f ca="true">+IF(AND(ISNUMBER(OFFSET('Water Data'!$G$4,0,10*ROW('Water Data'!G21))),'Data Summary'!CB27="Yes"),100-OFFSET('Water Data'!$G$4,0,10*ROW('Water Data'!G21)),NA())</f>
        <v>#N/A</v>
      </c>
      <c r="N27" s="98" t="e">
        <f ca="true">+IF(AND(ISNUMBER(OFFSET('Water Data'!$G$6,0,10*ROW('Water Data'!G21))),'Data Summary'!CC27="Yes"),OFFSET('Water Data'!$G$6,0,10*ROW('Water Data'!G21)),NA())</f>
        <v>#N/A</v>
      </c>
      <c r="O27" s="98" t="e">
        <f ca="true">+IF(AND(ISNUMBER(OFFSET('Water Data'!$G$9,0,10*ROW('Water Data'!G21))),'Data Summary'!CD27="Yes"),OFFSET('Water Data'!$G$9,0,10*ROW('Water Data'!G21)),NA())</f>
        <v>#N/A</v>
      </c>
      <c r="P27" s="98">
        <f ca="true">+IF(AND(ISNUMBER(OFFSET('Water Data'!$H$4,0,10*ROW('Water Data'!H21))),'Data Summary'!CE27="Yes"),100-OFFSET('Water Data'!$H$4,0,10*ROW('Water Data'!H21)),NA())</f>
        <v>73.682958427201953</v>
      </c>
      <c r="Q27" s="98" t="e">
        <f ca="true">+IF(AND(ISNUMBER(OFFSET('Water Data'!$H$6,0,10*ROW('Water Data'!H21))),'Data Summary'!CF27="Yes"),OFFSET('Water Data'!$H$6,0,10*ROW('Water Data'!H21)),NA())</f>
        <v>#N/A</v>
      </c>
      <c r="R27" s="98" t="e">
        <f ca="true">+IF(AND(ISNUMBER(OFFSET('Water Data'!$H$9,0,10*ROW('Water Data'!H21))),'Data Summary'!CG27="Yes"),OFFSET('Water Data'!$H$9,0,10*ROW('Water Data'!H21)),NA())</f>
        <v>#N/A</v>
      </c>
      <c r="S27" s="98">
        <f ca="true">+IF(AND(ISNUMBER(OFFSET('Water Data'!$I$4,0,10*ROW('Water Data'!I21))),'Data Summary'!CH27="Yes"),100-OFFSET('Water Data'!$I$4,0,10*ROW('Water Data'!I21)),NA())</f>
        <v>89.255736711227897</v>
      </c>
      <c r="T27" s="98" t="e">
        <f ca="true">+IF(AND(ISNUMBER(OFFSET('Water Data'!$I$6,0,10*ROW('Water Data'!I21))),'Data Summary'!CI27="Yes"),OFFSET('Water Data'!$I$6,0,10*ROW('Water Data'!I21)),NA())</f>
        <v>#N/A</v>
      </c>
      <c r="U27" s="98" t="e">
        <f ca="true">+IF(AND(ISNUMBER(OFFSET('Water Data'!$I$9,0,10*ROW('Water Data'!I21))),'Data Summary'!CJ27="Yes"),OFFSET('Water Data'!$I$9,0,10*ROW('Water Data'!I21)),NA())</f>
        <v>#N/A</v>
      </c>
      <c r="V27" s="99">
        <f ca="true">+IF(AND(ISNUMBER(OFFSET('Sanitation Data'!$D$4,0,10*ROW('Sanitation Data'!D21))),'Data Summary'!CK27="Yes"),100-OFFSET('Sanitation Data'!$D$4,0,10*ROW('Sanitation Data'!D21)),NA())</f>
        <v>78.600610592923047</v>
      </c>
      <c r="W27" s="99" t="e">
        <f ca="true">+IF(AND(ISNUMBER(OFFSET('Sanitation Data'!$D$6,0,10*ROW('Sanitation Data'!D21))),'Data Summary'!CL27="Yes"),OFFSET('Sanitation Data'!$D$6,0,10*ROW('Sanitation Data'!D21)),NA())</f>
        <v>#N/A</v>
      </c>
      <c r="X27" s="99" t="e">
        <f ca="true">+IF(AND(ISNUMBER(OFFSET('Sanitation Data'!$D$10,0,10*ROW('Sanitation Data'!D21))),'Data Summary'!CM27="Yes"),OFFSET('Sanitation Data'!$D$10,0,10*ROW('Sanitation Data'!D21)),NA())</f>
        <v>#N/A</v>
      </c>
      <c r="Y27" s="99" t="e">
        <f ca="true">+IF(AND(ISNUMBER(OFFSET('Sanitation Data'!$D$11,0,10*ROW('Sanitation Data'!D21))),'Data Summary'!CN27="Yes"),OFFSET('Sanitation Data'!$D$11,0,10*ROW('Sanitation Data'!D21)),NA())</f>
        <v>#N/A</v>
      </c>
      <c r="Z27" s="99" t="e">
        <f ca="true">+IF(AND(ISNUMBER(OFFSET('Sanitation Data'!$D$12,0,10*ROW('Sanitation Data'!D21))),'Data Summary'!CO27="Yes"),OFFSET('Sanitation Data'!$D$12,0,10*ROW('Sanitation Data'!D21)),NA())</f>
        <v>#N/A</v>
      </c>
      <c r="AA27" s="99">
        <f ca="true">+IF(AND(ISNUMBER(OFFSET('Sanitation Data'!$E$4,0,10*ROW('Sanitation Data'!E21))),'Data Summary'!CP27="Yes"),100-OFFSET('Sanitation Data'!$E$4,0,10*ROW('Sanitation Data'!E21)),NA())</f>
        <v>78.809096827129821</v>
      </c>
      <c r="AB27" s="99" t="e">
        <f ca="true">+IF(AND(ISNUMBER(OFFSET('Sanitation Data'!$E$6,0,10*ROW('Sanitation Data'!E21))),'Data Summary'!CQ27="Yes"),OFFSET('Sanitation Data'!$E$6,0,10*ROW('Sanitation Data'!E21)),NA())</f>
        <v>#N/A</v>
      </c>
      <c r="AC27" s="99" t="e">
        <f ca="true">+IF(AND(ISNUMBER(OFFSET('Sanitation Data'!$E$10,0,10*ROW('Sanitation Data'!E21))),'Data Summary'!CR27="Yes"),OFFSET('Sanitation Data'!$E$10,0,10*ROW('Sanitation Data'!E21)),NA())</f>
        <v>#N/A</v>
      </c>
      <c r="AD27" s="99" t="e">
        <f ca="true">+IF(AND(ISNUMBER(OFFSET('Sanitation Data'!$E$11,0,10*ROW('Sanitation Data'!E21))),'Data Summary'!CS27="Yes"),OFFSET('Sanitation Data'!$E$11,0,10*ROW('Sanitation Data'!E21)),NA())</f>
        <v>#N/A</v>
      </c>
      <c r="AE27" s="99" t="e">
        <f ca="true">+IF(AND(ISNUMBER(OFFSET('Sanitation Data'!$E$12,0,10*ROW('Sanitation Data'!E21))),'Data Summary'!CT27="Yes"),OFFSET('Sanitation Data'!$E$12,0,10*ROW('Sanitation Data'!E21)),NA())</f>
        <v>#N/A</v>
      </c>
      <c r="AF27" s="99">
        <f ca="true">+IF(AND(ISNUMBER(OFFSET('Sanitation Data'!$F$4,0,10*ROW('Sanitation Data'!F21))),'Data Summary'!CU27="Yes"),100-OFFSET('Sanitation Data'!$F$4,0,10*ROW('Sanitation Data'!F21)),NA())</f>
        <v>79.702890900053362</v>
      </c>
      <c r="AG27" s="99" t="e">
        <f ca="true">+IF(AND(ISNUMBER(OFFSET('Sanitation Data'!$F$6,0,10*ROW('Sanitation Data'!F21))),'Data Summary'!CV27="Yes"),OFFSET('Sanitation Data'!$F$6,0,10*ROW('Sanitation Data'!F21)),NA())</f>
        <v>#N/A</v>
      </c>
      <c r="AH27" s="99" t="e">
        <f ca="true">+IF(AND(ISNUMBER(OFFSET('Sanitation Data'!$F$10,0,10*ROW('Sanitation Data'!F21))),'Data Summary'!CW27="Yes"),OFFSET('Sanitation Data'!$F$10,0,10*ROW('Sanitation Data'!F21)),NA())</f>
        <v>#N/A</v>
      </c>
      <c r="AI27" s="99" t="e">
        <f ca="true">+IF(AND(ISNUMBER(OFFSET('Sanitation Data'!$F$11,0,10*ROW('Sanitation Data'!F21))),'Data Summary'!CX27="Yes"),OFFSET('Sanitation Data'!$F$11,0,10*ROW('Sanitation Data'!F21)),NA())</f>
        <v>#N/A</v>
      </c>
      <c r="AJ27" s="99" t="e">
        <f ca="true">+IF(AND(ISNUMBER(OFFSET('Sanitation Data'!$F$12,0,10*ROW('Sanitation Data'!F21))),'Data Summary'!CY27="Yes"),OFFSET('Sanitation Data'!$F$12,0,10*ROW('Sanitation Data'!F21)),NA())</f>
        <v>#N/A</v>
      </c>
      <c r="AK27" s="99" t="e">
        <f ca="true">+IF(AND(ISNUMBER(OFFSET('Sanitation Data'!$G$4,0,10*ROW('Sanitation Data'!G21))),'Data Summary'!CZ27="Yes"),100-OFFSET('Sanitation Data'!$G$4,0,10*ROW('Sanitation Data'!G21)),NA())</f>
        <v>#N/A</v>
      </c>
      <c r="AL27" s="99" t="e">
        <f ca="true">+IF(AND(ISNUMBER(OFFSET('Sanitation Data'!$G$6,0,10*ROW('Sanitation Data'!G21))),'Data Summary'!DA27="Yes"),OFFSET('Sanitation Data'!$G$6,0,10*ROW('Sanitation Data'!G21)),NA())</f>
        <v>#N/A</v>
      </c>
      <c r="AM27" s="99" t="e">
        <f ca="true">+IF(AND(ISNUMBER(OFFSET('Sanitation Data'!$G$10,0,10*ROW('Sanitation Data'!G21))),'Data Summary'!DB27="Yes"),OFFSET('Sanitation Data'!$G$10,0,10*ROW('Sanitation Data'!G21)),NA())</f>
        <v>#N/A</v>
      </c>
      <c r="AN27" s="99" t="e">
        <f ca="true">+IF(AND(ISNUMBER(OFFSET('Sanitation Data'!$G$11,0,10*ROW('Sanitation Data'!G21))),'Data Summary'!DC27="Yes"),OFFSET('Sanitation Data'!$G$11,0,10*ROW('Sanitation Data'!G21)),NA())</f>
        <v>#N/A</v>
      </c>
      <c r="AO27" s="99" t="e">
        <f ca="true">+IF(AND(ISNUMBER(OFFSET('Sanitation Data'!$G$12,0,10*ROW('Sanitation Data'!G21))),'Data Summary'!DD27="Yes"),OFFSET('Sanitation Data'!$G$12,0,10*ROW('Sanitation Data'!G21)),NA())</f>
        <v>#N/A</v>
      </c>
      <c r="AP27" s="99">
        <f ca="true">+IF(AND(ISNUMBER(OFFSET('Sanitation Data'!$H$4,0,10*ROW('Sanitation Data'!H21))),'Data Summary'!DE27="Yes"),100-OFFSET('Sanitation Data'!$H$4,0,10*ROW('Sanitation Data'!H21)),NA())</f>
        <v>74.78335934846784</v>
      </c>
      <c r="AQ27" s="99" t="e">
        <f ca="true">+IF(AND(ISNUMBER(OFFSET('Sanitation Data'!$H$6,0,10*ROW('Sanitation Data'!H21))),'Data Summary'!DF27="Yes"),OFFSET('Sanitation Data'!$H$6,0,10*ROW('Sanitation Data'!H21)),NA())</f>
        <v>#N/A</v>
      </c>
      <c r="AR27" s="99" t="e">
        <f ca="true">+IF(AND(ISNUMBER(OFFSET('Sanitation Data'!$H$10,0,10*ROW('Sanitation Data'!H21))),'Data Summary'!DG27="Yes"),OFFSET('Sanitation Data'!$H$10,0,10*ROW('Sanitation Data'!H21)),NA())</f>
        <v>#N/A</v>
      </c>
      <c r="AS27" s="99" t="e">
        <f ca="true">+IF(AND(ISNUMBER(OFFSET('Sanitation Data'!$H$11,0,10*ROW('Sanitation Data'!H21))),'Data Summary'!DH27="Yes"),OFFSET('Sanitation Data'!$H$11,0,10*ROW('Sanitation Data'!H21)),NA())</f>
        <v>#N/A</v>
      </c>
      <c r="AT27" s="99" t="e">
        <f ca="true">+IF(AND(ISNUMBER(OFFSET('Sanitation Data'!$H$12,0,10*ROW('Sanitation Data'!H21))),'Data Summary'!DI27="Yes"),OFFSET('Sanitation Data'!$H$12,0,10*ROW('Sanitation Data'!H21)),NA())</f>
        <v>#N/A</v>
      </c>
      <c r="AU27" s="99">
        <f ca="true">+IF(AND(ISNUMBER(OFFSET('Sanitation Data'!$I$4,0,10*ROW('Sanitation Data'!I21))),'Data Summary'!DJ27="Yes"),100-OFFSET('Sanitation Data'!$I$4,0,10*ROW('Sanitation Data'!I21)),NA())</f>
        <v>93.175992380075854</v>
      </c>
      <c r="AV27" s="99" t="e">
        <f ca="true">+IF(AND(ISNUMBER(OFFSET('Sanitation Data'!$I$6,0,10*ROW('Sanitation Data'!I21))),'Data Summary'!DK27="Yes"),OFFSET('Sanitation Data'!$I$6,0,10*ROW('Sanitation Data'!I21)),NA())</f>
        <v>#N/A</v>
      </c>
      <c r="AW27" s="99" t="e">
        <f ca="true">+IF(AND(ISNUMBER(OFFSET('Sanitation Data'!$I$10,0,10*ROW('Sanitation Data'!I21))),'Data Summary'!DL27="Yes"),OFFSET('Sanitation Data'!$I$10,0,10*ROW('Sanitation Data'!I21)),NA())</f>
        <v>#N/A</v>
      </c>
      <c r="AX27" s="99" t="e">
        <f ca="true">+IF(AND(ISNUMBER(OFFSET('Sanitation Data'!$I$11,0,10*ROW('Sanitation Data'!I21))),'Data Summary'!DM27="Yes"),OFFSET('Sanitation Data'!$I$11,0,10*ROW('Sanitation Data'!I21)),NA())</f>
        <v>#N/A</v>
      </c>
      <c r="AY27" s="99" t="e">
        <f ca="true">+IF(AND(ISNUMBER(OFFSET('Sanitation Data'!$I$12,0,10*ROW('Sanitation Data'!I21))),'Data Summary'!DN27="Yes"),OFFSET('Sanitation Data'!$I$12,0,10*ROW('Sanitation Data'!I21)),NA())</f>
        <v>#N/A</v>
      </c>
      <c r="AZ27" s="100" t="e">
        <f ca="true">+IF(AND(ISNUMBER(OFFSET('Hygiene Data'!$D$5,0,10*ROW('Hygiene Data'!D21))),'Data Summary'!DO27="Yes"),OFFSET('Hygiene Data'!$D$5,0,10*ROW('Hygiene Data'!D21)),NA())</f>
        <v>#N/A</v>
      </c>
      <c r="BA27" s="100" t="e">
        <f ca="true">+IF(AND(ISNUMBER(OFFSET('Hygiene Data'!$D$7,0,10*ROW('Hygiene Data'!D21))),'Data Summary'!DP27="Yes"),OFFSET('Hygiene Data'!$D$7,0,10*ROW('Hygiene Data'!D21)),NA())</f>
        <v>#N/A</v>
      </c>
      <c r="BB27" s="100" t="e">
        <f ca="true">+IF(AND(ISNUMBER(OFFSET('Hygiene Data'!$D$9,0,10*ROW('Hygiene Data'!D21))),'Data Summary'!DQ27="Yes"),OFFSET('Hygiene Data'!$D$9,0,10*ROW('Hygiene Data'!D21)),NA())</f>
        <v>#N/A</v>
      </c>
      <c r="BC27" s="100" t="e">
        <f ca="true">+IF(AND(ISNUMBER(OFFSET('Hygiene Data'!$E$5,0,10*ROW('Hygiene Data'!E21))),'Data Summary'!DR27="Yes"),OFFSET('Hygiene Data'!$E$5,0,10*ROW('Hygiene Data'!E21)),NA())</f>
        <v>#N/A</v>
      </c>
      <c r="BD27" s="100" t="e">
        <f ca="true">+IF(AND(ISNUMBER(OFFSET('Hygiene Data'!$E$7,0,10*ROW('Hygiene Data'!E21))),'Data Summary'!DS27="Yes"),OFFSET('Hygiene Data'!$E$7,0,10*ROW('Hygiene Data'!E21)),NA())</f>
        <v>#N/A</v>
      </c>
      <c r="BE27" s="100" t="e">
        <f ca="true">+IF(AND(ISNUMBER(OFFSET('Hygiene Data'!$E$9,0,10*ROW('Hygiene Data'!E21))),'Data Summary'!DT27="Yes"),OFFSET('Hygiene Data'!$E$9,0,10*ROW('Hygiene Data'!E21)),NA())</f>
        <v>#N/A</v>
      </c>
      <c r="BF27" s="100" t="e">
        <f ca="true">+IF(AND(ISNUMBER(OFFSET('Hygiene Data'!$F$5,0,10*ROW('Hygiene Data'!F21))),'Data Summary'!DU27="Yes"),OFFSET('Hygiene Data'!$F$5,0,10*ROW('Hygiene Data'!F21)),NA())</f>
        <v>#N/A</v>
      </c>
      <c r="BG27" s="100" t="e">
        <f ca="true">+IF(AND(ISNUMBER(OFFSET('Hygiene Data'!$F$7,0,10*ROW('Hygiene Data'!F21))),'Data Summary'!DV27="Yes"),OFFSET('Hygiene Data'!$F$7,0,10*ROW('Hygiene Data'!F21)),NA())</f>
        <v>#N/A</v>
      </c>
      <c r="BH27" s="100" t="e">
        <f ca="true">+IF(AND(ISNUMBER(OFFSET('Hygiene Data'!$F$9,0,10*ROW('Hygiene Data'!F21))),'Data Summary'!DW27="Yes"),OFFSET('Hygiene Data'!$F$9,0,10*ROW('Hygiene Data'!F21)),NA())</f>
        <v>#N/A</v>
      </c>
      <c r="BI27" s="100" t="e">
        <f ca="true">+IF(AND(ISNUMBER(OFFSET('Hygiene Data'!$G$5,0,10*ROW('Hygiene Data'!G21))),'Data Summary'!DX27="Yes"),OFFSET('Hygiene Data'!$G$5,0,10*ROW('Hygiene Data'!G21)),NA())</f>
        <v>#N/A</v>
      </c>
      <c r="BJ27" s="100" t="e">
        <f ca="true">+IF(AND(ISNUMBER(OFFSET('Hygiene Data'!$G$7,0,10*ROW('Hygiene Data'!G21))),'Data Summary'!DY27="Yes"),OFFSET('Hygiene Data'!$G$7,0,10*ROW('Hygiene Data'!G21)),NA())</f>
        <v>#N/A</v>
      </c>
      <c r="BK27" s="100" t="e">
        <f ca="true">+IF(AND(ISNUMBER(OFFSET('Hygiene Data'!$G$9,0,10*ROW('Hygiene Data'!G21))),'Data Summary'!DZ27="Yes"),OFFSET('Hygiene Data'!$G$9,0,10*ROW('Hygiene Data'!G21)),NA())</f>
        <v>#N/A</v>
      </c>
      <c r="BL27" s="100" t="e">
        <f ca="true">+IF(AND(ISNUMBER(OFFSET('Hygiene Data'!$H$5,0,10*ROW('Hygiene Data'!H21))),'Data Summary'!EA27="Yes"),OFFSET('Hygiene Data'!$H$5,0,10*ROW('Hygiene Data'!H21)),NA())</f>
        <v>#N/A</v>
      </c>
      <c r="BM27" s="100" t="e">
        <f ca="true">+IF(AND(ISNUMBER(OFFSET('Hygiene Data'!$H$7,0,10*ROW('Hygiene Data'!H21))),'Data Summary'!EB27="Yes"),OFFSET('Hygiene Data'!$H$7,0,10*ROW('Hygiene Data'!H21)),NA())</f>
        <v>#N/A</v>
      </c>
      <c r="BN27" s="100" t="e">
        <f ca="true">+IF(AND(ISNUMBER(OFFSET('Hygiene Data'!$H$9,0,10*ROW('Hygiene Data'!H21))),'Data Summary'!EC27="Yes"),OFFSET('Hygiene Data'!$H$9,0,10*ROW('Hygiene Data'!H21)),NA())</f>
        <v>#N/A</v>
      </c>
      <c r="BO27" s="100" t="e">
        <f ca="true">+IF(AND(ISNUMBER(OFFSET('Hygiene Data'!$I$5,0,10*ROW('Hygiene Data'!I21))),'Data Summary'!ED27="Yes"),OFFSET('Hygiene Data'!$I$5,0,10*ROW('Hygiene Data'!I21)),NA())</f>
        <v>#N/A</v>
      </c>
      <c r="BP27" s="100" t="e">
        <f ca="true">+IF(AND(ISNUMBER(OFFSET('Hygiene Data'!$I$7,0,10*ROW('Hygiene Data'!I21))),'Data Summary'!EE27="Yes"),OFFSET('Hygiene Data'!$I$7,0,10*ROW('Hygiene Data'!I21)),NA())</f>
        <v>#N/A</v>
      </c>
      <c r="BQ27" s="100" t="e">
        <f ca="true">+IF(AND(ISNUMBER(OFFSET('Hygiene Data'!$I$9,0,10*ROW('Hygiene Data'!I21))),'Data Summary'!EF27="Yes"),OFFSET('Hygiene Data'!$I$9,0,10*ROW('Hygiene Data'!I21)),NA())</f>
        <v>#N/A</v>
      </c>
    </row>
    <row xmlns:x14ac="http://schemas.microsoft.com/office/spreadsheetml/2009/9/ac" r="28" x14ac:dyDescent="0.2">
      <c r="A28" s="363" t="e">
        <f ca="true">+RIGHT('Data Summary'!A28,LEN('Data Summary'!A28)-9)</f>
        <v>#VALUE!</v>
      </c>
      <c r="B28" s="38" t="str">
        <f ca="true">+IF(ISTEXT('Data Summary'!B28),'Data Summary'!B28,"")</f>
        <v/>
      </c>
      <c r="C28" s="362" t="e">
        <f ca="true">+VALUE('Data Summary'!C28)</f>
        <v>#VALUE!</v>
      </c>
      <c r="D28" s="98" t="e">
        <f ca="true">+IF(AND(ISNUMBER(OFFSET('Water Data'!$D$4,0,10*ROW('Water Data'!D22))),'Data Summary'!BS28="Yes"),100-OFFSET('Water Data'!$D$4,0,10*ROW('Water Data'!D22)),NA())</f>
        <v>#N/A</v>
      </c>
      <c r="E28" s="98" t="e">
        <f ca="true">+IF(AND(ISNUMBER(OFFSET('Water Data'!$D$6,0,10*ROW('Water Data'!D22))),'Data Summary'!BT28="Yes"),OFFSET('Water Data'!$D$6,0,10*ROW('Water Data'!D22)),NA())</f>
        <v>#N/A</v>
      </c>
      <c r="F28" s="98" t="e">
        <f ca="true">+IF(AND(ISNUMBER(OFFSET('Water Data'!$D$9,0,10*ROW('Water Data'!D22))),'Data Summary'!BU28="Yes"),OFFSET('Water Data'!$D$9,0,10*ROW('Water Data'!D22)),NA())</f>
        <v>#N/A</v>
      </c>
      <c r="G28" s="98" t="e">
        <f ca="true">+IF(AND(ISNUMBER(OFFSET('Water Data'!$E$4,0,10*ROW('Water Data'!E22))),'Data Summary'!BV28="Yes"),100-OFFSET('Water Data'!$E$4,0,10*ROW('Water Data'!E22)),NA())</f>
        <v>#N/A</v>
      </c>
      <c r="H28" s="98" t="e">
        <f ca="true">+IF(AND(ISNUMBER(OFFSET('Water Data'!$E$6,0,10*ROW('Water Data'!E22))),'Data Summary'!BW28="Yes"),OFFSET('Water Data'!$E$6,0,10*ROW('Water Data'!E22)),NA())</f>
        <v>#N/A</v>
      </c>
      <c r="I28" s="98" t="e">
        <f ca="true">+IF(AND(ISNUMBER(OFFSET('Water Data'!$E$9,0,10*ROW('Water Data'!E22))),'Data Summary'!BX28="Yes"),OFFSET('Water Data'!$E$9,0,10*ROW('Water Data'!E22)),NA())</f>
        <v>#N/A</v>
      </c>
      <c r="J28" s="98" t="e">
        <f ca="true">+IF(AND(ISNUMBER(OFFSET('Water Data'!$F$4,0,10*ROW('Water Data'!F22))),'Data Summary'!BY28="Yes"),100-OFFSET('Water Data'!$F$4,0,10*ROW('Water Data'!F22)),NA())</f>
        <v>#N/A</v>
      </c>
      <c r="K28" s="98" t="e">
        <f ca="true">+IF(AND(ISNUMBER(OFFSET('Water Data'!$F$6,0,10*ROW('Water Data'!F22))),'Data Summary'!BZ28="Yes"),OFFSET('Water Data'!$F$6,0,10*ROW('Water Data'!F22)),NA())</f>
        <v>#N/A</v>
      </c>
      <c r="L28" s="98" t="e">
        <f ca="true">+IF(AND(ISNUMBER(OFFSET('Water Data'!$F$9,0,10*ROW('Water Data'!F22))),'Data Summary'!CA28="Yes"),OFFSET('Water Data'!$F$9,0,10*ROW('Water Data'!F22)),NA())</f>
        <v>#N/A</v>
      </c>
      <c r="M28" s="98" t="e">
        <f ca="true">+IF(AND(ISNUMBER(OFFSET('Water Data'!$G$4,0,10*ROW('Water Data'!G22))),'Data Summary'!CB28="Yes"),100-OFFSET('Water Data'!$G$4,0,10*ROW('Water Data'!G22)),NA())</f>
        <v>#N/A</v>
      </c>
      <c r="N28" s="98" t="e">
        <f ca="true">+IF(AND(ISNUMBER(OFFSET('Water Data'!$G$6,0,10*ROW('Water Data'!G22))),'Data Summary'!CC28="Yes"),OFFSET('Water Data'!$G$6,0,10*ROW('Water Data'!G22)),NA())</f>
        <v>#N/A</v>
      </c>
      <c r="O28" s="98" t="e">
        <f ca="true">+IF(AND(ISNUMBER(OFFSET('Water Data'!$G$9,0,10*ROW('Water Data'!G22))),'Data Summary'!CD28="Yes"),OFFSET('Water Data'!$G$9,0,10*ROW('Water Data'!G22)),NA())</f>
        <v>#N/A</v>
      </c>
      <c r="P28" s="98" t="e">
        <f ca="true">+IF(AND(ISNUMBER(OFFSET('Water Data'!$H$4,0,10*ROW('Water Data'!H22))),'Data Summary'!CE28="Yes"),100-OFFSET('Water Data'!$H$4,0,10*ROW('Water Data'!H22)),NA())</f>
        <v>#N/A</v>
      </c>
      <c r="Q28" s="98" t="e">
        <f ca="true">+IF(AND(ISNUMBER(OFFSET('Water Data'!$H$6,0,10*ROW('Water Data'!H22))),'Data Summary'!CF28="Yes"),OFFSET('Water Data'!$H$6,0,10*ROW('Water Data'!H22)),NA())</f>
        <v>#N/A</v>
      </c>
      <c r="R28" s="98" t="e">
        <f ca="true">+IF(AND(ISNUMBER(OFFSET('Water Data'!$H$9,0,10*ROW('Water Data'!H22))),'Data Summary'!CG28="Yes"),OFFSET('Water Data'!$H$9,0,10*ROW('Water Data'!H22)),NA())</f>
        <v>#N/A</v>
      </c>
      <c r="S28" s="98" t="e">
        <f ca="true">+IF(AND(ISNUMBER(OFFSET('Water Data'!$I$4,0,10*ROW('Water Data'!I22))),'Data Summary'!CH28="Yes"),100-OFFSET('Water Data'!$I$4,0,10*ROW('Water Data'!I22)),NA())</f>
        <v>#N/A</v>
      </c>
      <c r="T28" s="98" t="e">
        <f ca="true">+IF(AND(ISNUMBER(OFFSET('Water Data'!$I$6,0,10*ROW('Water Data'!I22))),'Data Summary'!CI28="Yes"),OFFSET('Water Data'!$I$6,0,10*ROW('Water Data'!I22)),NA())</f>
        <v>#N/A</v>
      </c>
      <c r="U28" s="98" t="e">
        <f ca="true">+IF(AND(ISNUMBER(OFFSET('Water Data'!$I$9,0,10*ROW('Water Data'!I22))),'Data Summary'!CJ28="Yes"),OFFSET('Water Data'!$I$9,0,10*ROW('Water Data'!I22)),NA())</f>
        <v>#N/A</v>
      </c>
      <c r="V28" s="99" t="e">
        <f ca="true">+IF(AND(ISNUMBER(OFFSET('Sanitation Data'!$D$4,0,10*ROW('Sanitation Data'!D22))),'Data Summary'!CK28="Yes"),100-OFFSET('Sanitation Data'!$D$4,0,10*ROW('Sanitation Data'!D22)),NA())</f>
        <v>#N/A</v>
      </c>
      <c r="W28" s="99" t="e">
        <f ca="true">+IF(AND(ISNUMBER(OFFSET('Sanitation Data'!$D$6,0,10*ROW('Sanitation Data'!D22))),'Data Summary'!CL28="Yes"),OFFSET('Sanitation Data'!$D$6,0,10*ROW('Sanitation Data'!D22)),NA())</f>
        <v>#N/A</v>
      </c>
      <c r="X28" s="99" t="e">
        <f ca="true">+IF(AND(ISNUMBER(OFFSET('Sanitation Data'!$D$10,0,10*ROW('Sanitation Data'!D22))),'Data Summary'!CM28="Yes"),OFFSET('Sanitation Data'!$D$10,0,10*ROW('Sanitation Data'!D22)),NA())</f>
        <v>#N/A</v>
      </c>
      <c r="Y28" s="99" t="e">
        <f ca="true">+IF(AND(ISNUMBER(OFFSET('Sanitation Data'!$D$11,0,10*ROW('Sanitation Data'!D22))),'Data Summary'!CN28="Yes"),OFFSET('Sanitation Data'!$D$11,0,10*ROW('Sanitation Data'!D22)),NA())</f>
        <v>#N/A</v>
      </c>
      <c r="Z28" s="99" t="e">
        <f ca="true">+IF(AND(ISNUMBER(OFFSET('Sanitation Data'!$D$12,0,10*ROW('Sanitation Data'!D22))),'Data Summary'!CO28="Yes"),OFFSET('Sanitation Data'!$D$12,0,10*ROW('Sanitation Data'!D22)),NA())</f>
        <v>#N/A</v>
      </c>
      <c r="AA28" s="99" t="e">
        <f ca="true">+IF(AND(ISNUMBER(OFFSET('Sanitation Data'!$E$4,0,10*ROW('Sanitation Data'!E22))),'Data Summary'!CP28="Yes"),100-OFFSET('Sanitation Data'!$E$4,0,10*ROW('Sanitation Data'!E22)),NA())</f>
        <v>#N/A</v>
      </c>
      <c r="AB28" s="99" t="e">
        <f ca="true">+IF(AND(ISNUMBER(OFFSET('Sanitation Data'!$E$6,0,10*ROW('Sanitation Data'!E22))),'Data Summary'!CQ28="Yes"),OFFSET('Sanitation Data'!$E$6,0,10*ROW('Sanitation Data'!E22)),NA())</f>
        <v>#N/A</v>
      </c>
      <c r="AC28" s="99" t="e">
        <f ca="true">+IF(AND(ISNUMBER(OFFSET('Sanitation Data'!$E$10,0,10*ROW('Sanitation Data'!E22))),'Data Summary'!CR28="Yes"),OFFSET('Sanitation Data'!$E$10,0,10*ROW('Sanitation Data'!E22)),NA())</f>
        <v>#N/A</v>
      </c>
      <c r="AD28" s="99" t="e">
        <f ca="true">+IF(AND(ISNUMBER(OFFSET('Sanitation Data'!$E$11,0,10*ROW('Sanitation Data'!E22))),'Data Summary'!CS28="Yes"),OFFSET('Sanitation Data'!$E$11,0,10*ROW('Sanitation Data'!E22)),NA())</f>
        <v>#N/A</v>
      </c>
      <c r="AE28" s="99" t="e">
        <f ca="true">+IF(AND(ISNUMBER(OFFSET('Sanitation Data'!$E$12,0,10*ROW('Sanitation Data'!E22))),'Data Summary'!CT28="Yes"),OFFSET('Sanitation Data'!$E$12,0,10*ROW('Sanitation Data'!E22)),NA())</f>
        <v>#N/A</v>
      </c>
      <c r="AF28" s="99" t="e">
        <f ca="true">+IF(AND(ISNUMBER(OFFSET('Sanitation Data'!$F$4,0,10*ROW('Sanitation Data'!F22))),'Data Summary'!CU28="Yes"),100-OFFSET('Sanitation Data'!$F$4,0,10*ROW('Sanitation Data'!F22)),NA())</f>
        <v>#N/A</v>
      </c>
      <c r="AG28" s="99" t="e">
        <f ca="true">+IF(AND(ISNUMBER(OFFSET('Sanitation Data'!$F$6,0,10*ROW('Sanitation Data'!F22))),'Data Summary'!CV28="Yes"),OFFSET('Sanitation Data'!$F$6,0,10*ROW('Sanitation Data'!F22)),NA())</f>
        <v>#N/A</v>
      </c>
      <c r="AH28" s="99" t="e">
        <f ca="true">+IF(AND(ISNUMBER(OFFSET('Sanitation Data'!$F$10,0,10*ROW('Sanitation Data'!F22))),'Data Summary'!CW28="Yes"),OFFSET('Sanitation Data'!$F$10,0,10*ROW('Sanitation Data'!F22)),NA())</f>
        <v>#N/A</v>
      </c>
      <c r="AI28" s="99" t="e">
        <f ca="true">+IF(AND(ISNUMBER(OFFSET('Sanitation Data'!$F$11,0,10*ROW('Sanitation Data'!F22))),'Data Summary'!CX28="Yes"),OFFSET('Sanitation Data'!$F$11,0,10*ROW('Sanitation Data'!F22)),NA())</f>
        <v>#N/A</v>
      </c>
      <c r="AJ28" s="99" t="e">
        <f ca="true">+IF(AND(ISNUMBER(OFFSET('Sanitation Data'!$F$12,0,10*ROW('Sanitation Data'!F22))),'Data Summary'!CY28="Yes"),OFFSET('Sanitation Data'!$F$12,0,10*ROW('Sanitation Data'!F22)),NA())</f>
        <v>#N/A</v>
      </c>
      <c r="AK28" s="99" t="e">
        <f ca="true">+IF(AND(ISNUMBER(OFFSET('Sanitation Data'!$G$4,0,10*ROW('Sanitation Data'!G22))),'Data Summary'!CZ28="Yes"),100-OFFSET('Sanitation Data'!$G$4,0,10*ROW('Sanitation Data'!G22)),NA())</f>
        <v>#N/A</v>
      </c>
      <c r="AL28" s="99" t="e">
        <f ca="true">+IF(AND(ISNUMBER(OFFSET('Sanitation Data'!$G$6,0,10*ROW('Sanitation Data'!G22))),'Data Summary'!DA28="Yes"),OFFSET('Sanitation Data'!$G$6,0,10*ROW('Sanitation Data'!G22)),NA())</f>
        <v>#N/A</v>
      </c>
      <c r="AM28" s="99" t="e">
        <f ca="true">+IF(AND(ISNUMBER(OFFSET('Sanitation Data'!$G$10,0,10*ROW('Sanitation Data'!G22))),'Data Summary'!DB28="Yes"),OFFSET('Sanitation Data'!$G$10,0,10*ROW('Sanitation Data'!G22)),NA())</f>
        <v>#N/A</v>
      </c>
      <c r="AN28" s="99" t="e">
        <f ca="true">+IF(AND(ISNUMBER(OFFSET('Sanitation Data'!$G$11,0,10*ROW('Sanitation Data'!G22))),'Data Summary'!DC28="Yes"),OFFSET('Sanitation Data'!$G$11,0,10*ROW('Sanitation Data'!G22)),NA())</f>
        <v>#N/A</v>
      </c>
      <c r="AO28" s="99" t="e">
        <f ca="true">+IF(AND(ISNUMBER(OFFSET('Sanitation Data'!$G$12,0,10*ROW('Sanitation Data'!G22))),'Data Summary'!DD28="Yes"),OFFSET('Sanitation Data'!$G$12,0,10*ROW('Sanitation Data'!G22)),NA())</f>
        <v>#N/A</v>
      </c>
      <c r="AP28" s="99" t="e">
        <f ca="true">+IF(AND(ISNUMBER(OFFSET('Sanitation Data'!$H$4,0,10*ROW('Sanitation Data'!H22))),'Data Summary'!DE28="Yes"),100-OFFSET('Sanitation Data'!$H$4,0,10*ROW('Sanitation Data'!H22)),NA())</f>
        <v>#N/A</v>
      </c>
      <c r="AQ28" s="99" t="e">
        <f ca="true">+IF(AND(ISNUMBER(OFFSET('Sanitation Data'!$H$6,0,10*ROW('Sanitation Data'!H22))),'Data Summary'!DF28="Yes"),OFFSET('Sanitation Data'!$H$6,0,10*ROW('Sanitation Data'!H22)),NA())</f>
        <v>#N/A</v>
      </c>
      <c r="AR28" s="99" t="e">
        <f ca="true">+IF(AND(ISNUMBER(OFFSET('Sanitation Data'!$H$10,0,10*ROW('Sanitation Data'!H22))),'Data Summary'!DG28="Yes"),OFFSET('Sanitation Data'!$H$10,0,10*ROW('Sanitation Data'!H22)),NA())</f>
        <v>#N/A</v>
      </c>
      <c r="AS28" s="99" t="e">
        <f ca="true">+IF(AND(ISNUMBER(OFFSET('Sanitation Data'!$H$11,0,10*ROW('Sanitation Data'!H22))),'Data Summary'!DH28="Yes"),OFFSET('Sanitation Data'!$H$11,0,10*ROW('Sanitation Data'!H22)),NA())</f>
        <v>#N/A</v>
      </c>
      <c r="AT28" s="99" t="e">
        <f ca="true">+IF(AND(ISNUMBER(OFFSET('Sanitation Data'!$H$12,0,10*ROW('Sanitation Data'!H22))),'Data Summary'!DI28="Yes"),OFFSET('Sanitation Data'!$H$12,0,10*ROW('Sanitation Data'!H22)),NA())</f>
        <v>#N/A</v>
      </c>
      <c r="AU28" s="99" t="e">
        <f ca="true">+IF(AND(ISNUMBER(OFFSET('Sanitation Data'!$I$4,0,10*ROW('Sanitation Data'!I22))),'Data Summary'!DJ28="Yes"),100-OFFSET('Sanitation Data'!$I$4,0,10*ROW('Sanitation Data'!I22)),NA())</f>
        <v>#N/A</v>
      </c>
      <c r="AV28" s="99" t="e">
        <f ca="true">+IF(AND(ISNUMBER(OFFSET('Sanitation Data'!$I$6,0,10*ROW('Sanitation Data'!I22))),'Data Summary'!DK28="Yes"),OFFSET('Sanitation Data'!$I$6,0,10*ROW('Sanitation Data'!I22)),NA())</f>
        <v>#N/A</v>
      </c>
      <c r="AW28" s="99" t="e">
        <f ca="true">+IF(AND(ISNUMBER(OFFSET('Sanitation Data'!$I$10,0,10*ROW('Sanitation Data'!I22))),'Data Summary'!DL28="Yes"),OFFSET('Sanitation Data'!$I$10,0,10*ROW('Sanitation Data'!I22)),NA())</f>
        <v>#N/A</v>
      </c>
      <c r="AX28" s="99" t="e">
        <f ca="true">+IF(AND(ISNUMBER(OFFSET('Sanitation Data'!$I$11,0,10*ROW('Sanitation Data'!I22))),'Data Summary'!DM28="Yes"),OFFSET('Sanitation Data'!$I$11,0,10*ROW('Sanitation Data'!I22)),NA())</f>
        <v>#N/A</v>
      </c>
      <c r="AY28" s="99" t="e">
        <f ca="true">+IF(AND(ISNUMBER(OFFSET('Sanitation Data'!$I$12,0,10*ROW('Sanitation Data'!I22))),'Data Summary'!DN28="Yes"),OFFSET('Sanitation Data'!$I$12,0,10*ROW('Sanitation Data'!I22)),NA())</f>
        <v>#N/A</v>
      </c>
      <c r="AZ28" s="100" t="e">
        <f ca="true">+IF(AND(ISNUMBER(OFFSET('Hygiene Data'!$D$5,0,10*ROW('Hygiene Data'!D22))),'Data Summary'!DO28="Yes"),OFFSET('Hygiene Data'!$D$5,0,10*ROW('Hygiene Data'!D22)),NA())</f>
        <v>#N/A</v>
      </c>
      <c r="BA28" s="100" t="e">
        <f ca="true">+IF(AND(ISNUMBER(OFFSET('Hygiene Data'!$D$7,0,10*ROW('Hygiene Data'!D22))),'Data Summary'!DP28="Yes"),OFFSET('Hygiene Data'!$D$7,0,10*ROW('Hygiene Data'!D22)),NA())</f>
        <v>#N/A</v>
      </c>
      <c r="BB28" s="100" t="e">
        <f ca="true">+IF(AND(ISNUMBER(OFFSET('Hygiene Data'!$D$9,0,10*ROW('Hygiene Data'!D22))),'Data Summary'!DQ28="Yes"),OFFSET('Hygiene Data'!$D$9,0,10*ROW('Hygiene Data'!D22)),NA())</f>
        <v>#N/A</v>
      </c>
      <c r="BC28" s="100" t="e">
        <f ca="true">+IF(AND(ISNUMBER(OFFSET('Hygiene Data'!$E$5,0,10*ROW('Hygiene Data'!E22))),'Data Summary'!DR28="Yes"),OFFSET('Hygiene Data'!$E$5,0,10*ROW('Hygiene Data'!E22)),NA())</f>
        <v>#N/A</v>
      </c>
      <c r="BD28" s="100" t="e">
        <f ca="true">+IF(AND(ISNUMBER(OFFSET('Hygiene Data'!$E$7,0,10*ROW('Hygiene Data'!E22))),'Data Summary'!DS28="Yes"),OFFSET('Hygiene Data'!$E$7,0,10*ROW('Hygiene Data'!E22)),NA())</f>
        <v>#N/A</v>
      </c>
      <c r="BE28" s="100" t="e">
        <f ca="true">+IF(AND(ISNUMBER(OFFSET('Hygiene Data'!$E$9,0,10*ROW('Hygiene Data'!E22))),'Data Summary'!DT28="Yes"),OFFSET('Hygiene Data'!$E$9,0,10*ROW('Hygiene Data'!E22)),NA())</f>
        <v>#N/A</v>
      </c>
      <c r="BF28" s="100" t="e">
        <f ca="true">+IF(AND(ISNUMBER(OFFSET('Hygiene Data'!$F$5,0,10*ROW('Hygiene Data'!F22))),'Data Summary'!DU28="Yes"),OFFSET('Hygiene Data'!$F$5,0,10*ROW('Hygiene Data'!F22)),NA())</f>
        <v>#N/A</v>
      </c>
      <c r="BG28" s="100" t="e">
        <f ca="true">+IF(AND(ISNUMBER(OFFSET('Hygiene Data'!$F$7,0,10*ROW('Hygiene Data'!F22))),'Data Summary'!DV28="Yes"),OFFSET('Hygiene Data'!$F$7,0,10*ROW('Hygiene Data'!F22)),NA())</f>
        <v>#N/A</v>
      </c>
      <c r="BH28" s="100" t="e">
        <f ca="true">+IF(AND(ISNUMBER(OFFSET('Hygiene Data'!$F$9,0,10*ROW('Hygiene Data'!F22))),'Data Summary'!DW28="Yes"),OFFSET('Hygiene Data'!$F$9,0,10*ROW('Hygiene Data'!F22)),NA())</f>
        <v>#N/A</v>
      </c>
      <c r="BI28" s="100" t="e">
        <f ca="true">+IF(AND(ISNUMBER(OFFSET('Hygiene Data'!$G$5,0,10*ROW('Hygiene Data'!G22))),'Data Summary'!DX28="Yes"),OFFSET('Hygiene Data'!$G$5,0,10*ROW('Hygiene Data'!G22)),NA())</f>
        <v>#N/A</v>
      </c>
      <c r="BJ28" s="100" t="e">
        <f ca="true">+IF(AND(ISNUMBER(OFFSET('Hygiene Data'!$G$7,0,10*ROW('Hygiene Data'!G22))),'Data Summary'!DY28="Yes"),OFFSET('Hygiene Data'!$G$7,0,10*ROW('Hygiene Data'!G22)),NA())</f>
        <v>#N/A</v>
      </c>
      <c r="BK28" s="100" t="e">
        <f ca="true">+IF(AND(ISNUMBER(OFFSET('Hygiene Data'!$G$9,0,10*ROW('Hygiene Data'!G22))),'Data Summary'!DZ28="Yes"),OFFSET('Hygiene Data'!$G$9,0,10*ROW('Hygiene Data'!G22)),NA())</f>
        <v>#N/A</v>
      </c>
      <c r="BL28" s="100" t="e">
        <f ca="true">+IF(AND(ISNUMBER(OFFSET('Hygiene Data'!$H$5,0,10*ROW('Hygiene Data'!H22))),'Data Summary'!EA28="Yes"),OFFSET('Hygiene Data'!$H$5,0,10*ROW('Hygiene Data'!H22)),NA())</f>
        <v>#N/A</v>
      </c>
      <c r="BM28" s="100" t="e">
        <f ca="true">+IF(AND(ISNUMBER(OFFSET('Hygiene Data'!$H$7,0,10*ROW('Hygiene Data'!H22))),'Data Summary'!EB28="Yes"),OFFSET('Hygiene Data'!$H$7,0,10*ROW('Hygiene Data'!H22)),NA())</f>
        <v>#N/A</v>
      </c>
      <c r="BN28" s="100" t="e">
        <f ca="true">+IF(AND(ISNUMBER(OFFSET('Hygiene Data'!$H$9,0,10*ROW('Hygiene Data'!H22))),'Data Summary'!EC28="Yes"),OFFSET('Hygiene Data'!$H$9,0,10*ROW('Hygiene Data'!H22)),NA())</f>
        <v>#N/A</v>
      </c>
      <c r="BO28" s="100" t="e">
        <f ca="true">+IF(AND(ISNUMBER(OFFSET('Hygiene Data'!$I$5,0,10*ROW('Hygiene Data'!I22))),'Data Summary'!ED28="Yes"),OFFSET('Hygiene Data'!$I$5,0,10*ROW('Hygiene Data'!I22)),NA())</f>
        <v>#N/A</v>
      </c>
      <c r="BP28" s="100" t="e">
        <f ca="true">+IF(AND(ISNUMBER(OFFSET('Hygiene Data'!$I$7,0,10*ROW('Hygiene Data'!I22))),'Data Summary'!EE28="Yes"),OFFSET('Hygiene Data'!$I$7,0,10*ROW('Hygiene Data'!I22)),NA())</f>
        <v>#N/A</v>
      </c>
      <c r="BQ28" s="100" t="e">
        <f ca="true">+IF(AND(ISNUMBER(OFFSET('Hygiene Data'!$I$9,0,10*ROW('Hygiene Data'!I22))),'Data Summary'!EF28="Yes"),OFFSET('Hygiene Data'!$I$9,0,10*ROW('Hygiene Data'!I22)),NA())</f>
        <v>#N/A</v>
      </c>
    </row>
    <row xmlns:x14ac="http://schemas.microsoft.com/office/spreadsheetml/2009/9/ac" r="29" x14ac:dyDescent="0.2">
      <c r="A29" s="363" t="e">
        <f ca="true">+RIGHT('Data Summary'!A29,LEN('Data Summary'!A29)-9)</f>
        <v>#VALUE!</v>
      </c>
      <c r="B29" s="38" t="str">
        <f ca="true">+IF(ISTEXT('Data Summary'!B29),'Data Summary'!B29,"")</f>
        <v/>
      </c>
      <c r="C29" s="362" t="e">
        <f ca="true">+VALUE('Data Summary'!C29)</f>
        <v>#VALUE!</v>
      </c>
      <c r="D29" s="98" t="e">
        <f ca="true">+IF(AND(ISNUMBER(OFFSET('Water Data'!$D$4,0,10*ROW('Water Data'!D23))),'Data Summary'!BS29="Yes"),100-OFFSET('Water Data'!$D$4,0,10*ROW('Water Data'!D23)),NA())</f>
        <v>#N/A</v>
      </c>
      <c r="E29" s="98" t="e">
        <f ca="true">+IF(AND(ISNUMBER(OFFSET('Water Data'!$D$6,0,10*ROW('Water Data'!D23))),'Data Summary'!BT29="Yes"),OFFSET('Water Data'!$D$6,0,10*ROW('Water Data'!D23)),NA())</f>
        <v>#N/A</v>
      </c>
      <c r="F29" s="98" t="e">
        <f ca="true">+IF(AND(ISNUMBER(OFFSET('Water Data'!$D$9,0,10*ROW('Water Data'!D23))),'Data Summary'!BU29="Yes"),OFFSET('Water Data'!$D$9,0,10*ROW('Water Data'!D23)),NA())</f>
        <v>#N/A</v>
      </c>
      <c r="G29" s="98" t="e">
        <f ca="true">+IF(AND(ISNUMBER(OFFSET('Water Data'!$E$4,0,10*ROW('Water Data'!E23))),'Data Summary'!BV29="Yes"),100-OFFSET('Water Data'!$E$4,0,10*ROW('Water Data'!E23)),NA())</f>
        <v>#N/A</v>
      </c>
      <c r="H29" s="98" t="e">
        <f ca="true">+IF(AND(ISNUMBER(OFFSET('Water Data'!$E$6,0,10*ROW('Water Data'!E23))),'Data Summary'!BW29="Yes"),OFFSET('Water Data'!$E$6,0,10*ROW('Water Data'!E23)),NA())</f>
        <v>#N/A</v>
      </c>
      <c r="I29" s="98" t="e">
        <f ca="true">+IF(AND(ISNUMBER(OFFSET('Water Data'!$E$9,0,10*ROW('Water Data'!E23))),'Data Summary'!BX29="Yes"),OFFSET('Water Data'!$E$9,0,10*ROW('Water Data'!E23)),NA())</f>
        <v>#N/A</v>
      </c>
      <c r="J29" s="98" t="e">
        <f ca="true">+IF(AND(ISNUMBER(OFFSET('Water Data'!$F$4,0,10*ROW('Water Data'!F23))),'Data Summary'!BY29="Yes"),100-OFFSET('Water Data'!$F$4,0,10*ROW('Water Data'!F23)),NA())</f>
        <v>#N/A</v>
      </c>
      <c r="K29" s="98" t="e">
        <f ca="true">+IF(AND(ISNUMBER(OFFSET('Water Data'!$F$6,0,10*ROW('Water Data'!F23))),'Data Summary'!BZ29="Yes"),OFFSET('Water Data'!$F$6,0,10*ROW('Water Data'!F23)),NA())</f>
        <v>#N/A</v>
      </c>
      <c r="L29" s="98" t="e">
        <f ca="true">+IF(AND(ISNUMBER(OFFSET('Water Data'!$F$9,0,10*ROW('Water Data'!F23))),'Data Summary'!CA29="Yes"),OFFSET('Water Data'!$F$9,0,10*ROW('Water Data'!F23)),NA())</f>
        <v>#N/A</v>
      </c>
      <c r="M29" s="98" t="e">
        <f ca="true">+IF(AND(ISNUMBER(OFFSET('Water Data'!$G$4,0,10*ROW('Water Data'!G23))),'Data Summary'!CB29="Yes"),100-OFFSET('Water Data'!$G$4,0,10*ROW('Water Data'!G23)),NA())</f>
        <v>#N/A</v>
      </c>
      <c r="N29" s="98" t="e">
        <f ca="true">+IF(AND(ISNUMBER(OFFSET('Water Data'!$G$6,0,10*ROW('Water Data'!G23))),'Data Summary'!CC29="Yes"),OFFSET('Water Data'!$G$6,0,10*ROW('Water Data'!G23)),NA())</f>
        <v>#N/A</v>
      </c>
      <c r="O29" s="98" t="e">
        <f ca="true">+IF(AND(ISNUMBER(OFFSET('Water Data'!$G$9,0,10*ROW('Water Data'!G23))),'Data Summary'!CD29="Yes"),OFFSET('Water Data'!$G$9,0,10*ROW('Water Data'!G23)),NA())</f>
        <v>#N/A</v>
      </c>
      <c r="P29" s="98" t="e">
        <f ca="true">+IF(AND(ISNUMBER(OFFSET('Water Data'!$H$4,0,10*ROW('Water Data'!H23))),'Data Summary'!CE29="Yes"),100-OFFSET('Water Data'!$H$4,0,10*ROW('Water Data'!H23)),NA())</f>
        <v>#N/A</v>
      </c>
      <c r="Q29" s="98" t="e">
        <f ca="true">+IF(AND(ISNUMBER(OFFSET('Water Data'!$H$6,0,10*ROW('Water Data'!H23))),'Data Summary'!CF29="Yes"),OFFSET('Water Data'!$H$6,0,10*ROW('Water Data'!H23)),NA())</f>
        <v>#N/A</v>
      </c>
      <c r="R29" s="98" t="e">
        <f ca="true">+IF(AND(ISNUMBER(OFFSET('Water Data'!$H$9,0,10*ROW('Water Data'!H23))),'Data Summary'!CG29="Yes"),OFFSET('Water Data'!$H$9,0,10*ROW('Water Data'!H23)),NA())</f>
        <v>#N/A</v>
      </c>
      <c r="S29" s="98" t="e">
        <f ca="true">+IF(AND(ISNUMBER(OFFSET('Water Data'!$I$4,0,10*ROW('Water Data'!I23))),'Data Summary'!CH29="Yes"),100-OFFSET('Water Data'!$I$4,0,10*ROW('Water Data'!I23)),NA())</f>
        <v>#N/A</v>
      </c>
      <c r="T29" s="98" t="e">
        <f ca="true">+IF(AND(ISNUMBER(OFFSET('Water Data'!$I$6,0,10*ROW('Water Data'!I23))),'Data Summary'!CI29="Yes"),OFFSET('Water Data'!$I$6,0,10*ROW('Water Data'!I23)),NA())</f>
        <v>#N/A</v>
      </c>
      <c r="U29" s="98" t="e">
        <f ca="true">+IF(AND(ISNUMBER(OFFSET('Water Data'!$I$9,0,10*ROW('Water Data'!I23))),'Data Summary'!CJ29="Yes"),OFFSET('Water Data'!$I$9,0,10*ROW('Water Data'!I23)),NA())</f>
        <v>#N/A</v>
      </c>
      <c r="V29" s="99" t="e">
        <f ca="true">+IF(AND(ISNUMBER(OFFSET('Sanitation Data'!$D$4,0,10*ROW('Sanitation Data'!D23))),'Data Summary'!CK29="Yes"),100-OFFSET('Sanitation Data'!$D$4,0,10*ROW('Sanitation Data'!D23)),NA())</f>
        <v>#N/A</v>
      </c>
      <c r="W29" s="99" t="e">
        <f ca="true">+IF(AND(ISNUMBER(OFFSET('Sanitation Data'!$D$6,0,10*ROW('Sanitation Data'!D23))),'Data Summary'!CL29="Yes"),OFFSET('Sanitation Data'!$D$6,0,10*ROW('Sanitation Data'!D23)),NA())</f>
        <v>#N/A</v>
      </c>
      <c r="X29" s="99" t="e">
        <f ca="true">+IF(AND(ISNUMBER(OFFSET('Sanitation Data'!$D$10,0,10*ROW('Sanitation Data'!D23))),'Data Summary'!CM29="Yes"),OFFSET('Sanitation Data'!$D$10,0,10*ROW('Sanitation Data'!D23)),NA())</f>
        <v>#N/A</v>
      </c>
      <c r="Y29" s="99" t="e">
        <f ca="true">+IF(AND(ISNUMBER(OFFSET('Sanitation Data'!$D$11,0,10*ROW('Sanitation Data'!D23))),'Data Summary'!CN29="Yes"),OFFSET('Sanitation Data'!$D$11,0,10*ROW('Sanitation Data'!D23)),NA())</f>
        <v>#N/A</v>
      </c>
      <c r="Z29" s="99" t="e">
        <f ca="true">+IF(AND(ISNUMBER(OFFSET('Sanitation Data'!$D$12,0,10*ROW('Sanitation Data'!D23))),'Data Summary'!CO29="Yes"),OFFSET('Sanitation Data'!$D$12,0,10*ROW('Sanitation Data'!D23)),NA())</f>
        <v>#N/A</v>
      </c>
      <c r="AA29" s="99" t="e">
        <f ca="true">+IF(AND(ISNUMBER(OFFSET('Sanitation Data'!$E$4,0,10*ROW('Sanitation Data'!E23))),'Data Summary'!CP29="Yes"),100-OFFSET('Sanitation Data'!$E$4,0,10*ROW('Sanitation Data'!E23)),NA())</f>
        <v>#N/A</v>
      </c>
      <c r="AB29" s="99" t="e">
        <f ca="true">+IF(AND(ISNUMBER(OFFSET('Sanitation Data'!$E$6,0,10*ROW('Sanitation Data'!E23))),'Data Summary'!CQ29="Yes"),OFFSET('Sanitation Data'!$E$6,0,10*ROW('Sanitation Data'!E23)),NA())</f>
        <v>#N/A</v>
      </c>
      <c r="AC29" s="99" t="e">
        <f ca="true">+IF(AND(ISNUMBER(OFFSET('Sanitation Data'!$E$10,0,10*ROW('Sanitation Data'!E23))),'Data Summary'!CR29="Yes"),OFFSET('Sanitation Data'!$E$10,0,10*ROW('Sanitation Data'!E23)),NA())</f>
        <v>#N/A</v>
      </c>
      <c r="AD29" s="99" t="e">
        <f ca="true">+IF(AND(ISNUMBER(OFFSET('Sanitation Data'!$E$11,0,10*ROW('Sanitation Data'!E23))),'Data Summary'!CS29="Yes"),OFFSET('Sanitation Data'!$E$11,0,10*ROW('Sanitation Data'!E23)),NA())</f>
        <v>#N/A</v>
      </c>
      <c r="AE29" s="99" t="e">
        <f ca="true">+IF(AND(ISNUMBER(OFFSET('Sanitation Data'!$E$12,0,10*ROW('Sanitation Data'!E23))),'Data Summary'!CT29="Yes"),OFFSET('Sanitation Data'!$E$12,0,10*ROW('Sanitation Data'!E23)),NA())</f>
        <v>#N/A</v>
      </c>
      <c r="AF29" s="99" t="e">
        <f ca="true">+IF(AND(ISNUMBER(OFFSET('Sanitation Data'!$F$4,0,10*ROW('Sanitation Data'!F23))),'Data Summary'!CU29="Yes"),100-OFFSET('Sanitation Data'!$F$4,0,10*ROW('Sanitation Data'!F23)),NA())</f>
        <v>#N/A</v>
      </c>
      <c r="AG29" s="99" t="e">
        <f ca="true">+IF(AND(ISNUMBER(OFFSET('Sanitation Data'!$F$6,0,10*ROW('Sanitation Data'!F23))),'Data Summary'!CV29="Yes"),OFFSET('Sanitation Data'!$F$6,0,10*ROW('Sanitation Data'!F23)),NA())</f>
        <v>#N/A</v>
      </c>
      <c r="AH29" s="99" t="e">
        <f ca="true">+IF(AND(ISNUMBER(OFFSET('Sanitation Data'!$F$10,0,10*ROW('Sanitation Data'!F23))),'Data Summary'!CW29="Yes"),OFFSET('Sanitation Data'!$F$10,0,10*ROW('Sanitation Data'!F23)),NA())</f>
        <v>#N/A</v>
      </c>
      <c r="AI29" s="99" t="e">
        <f ca="true">+IF(AND(ISNUMBER(OFFSET('Sanitation Data'!$F$11,0,10*ROW('Sanitation Data'!F23))),'Data Summary'!CX29="Yes"),OFFSET('Sanitation Data'!$F$11,0,10*ROW('Sanitation Data'!F23)),NA())</f>
        <v>#N/A</v>
      </c>
      <c r="AJ29" s="99" t="e">
        <f ca="true">+IF(AND(ISNUMBER(OFFSET('Sanitation Data'!$F$12,0,10*ROW('Sanitation Data'!F23))),'Data Summary'!CY29="Yes"),OFFSET('Sanitation Data'!$F$12,0,10*ROW('Sanitation Data'!F23)),NA())</f>
        <v>#N/A</v>
      </c>
      <c r="AK29" s="99" t="e">
        <f ca="true">+IF(AND(ISNUMBER(OFFSET('Sanitation Data'!$G$4,0,10*ROW('Sanitation Data'!G23))),'Data Summary'!CZ29="Yes"),100-OFFSET('Sanitation Data'!$G$4,0,10*ROW('Sanitation Data'!G23)),NA())</f>
        <v>#N/A</v>
      </c>
      <c r="AL29" s="99" t="e">
        <f ca="true">+IF(AND(ISNUMBER(OFFSET('Sanitation Data'!$G$6,0,10*ROW('Sanitation Data'!G23))),'Data Summary'!DA29="Yes"),OFFSET('Sanitation Data'!$G$6,0,10*ROW('Sanitation Data'!G23)),NA())</f>
        <v>#N/A</v>
      </c>
      <c r="AM29" s="99" t="e">
        <f ca="true">+IF(AND(ISNUMBER(OFFSET('Sanitation Data'!$G$10,0,10*ROW('Sanitation Data'!G23))),'Data Summary'!DB29="Yes"),OFFSET('Sanitation Data'!$G$10,0,10*ROW('Sanitation Data'!G23)),NA())</f>
        <v>#N/A</v>
      </c>
      <c r="AN29" s="99" t="e">
        <f ca="true">+IF(AND(ISNUMBER(OFFSET('Sanitation Data'!$G$11,0,10*ROW('Sanitation Data'!G23))),'Data Summary'!DC29="Yes"),OFFSET('Sanitation Data'!$G$11,0,10*ROW('Sanitation Data'!G23)),NA())</f>
        <v>#N/A</v>
      </c>
      <c r="AO29" s="99" t="e">
        <f ca="true">+IF(AND(ISNUMBER(OFFSET('Sanitation Data'!$G$12,0,10*ROW('Sanitation Data'!G23))),'Data Summary'!DD29="Yes"),OFFSET('Sanitation Data'!$G$12,0,10*ROW('Sanitation Data'!G23)),NA())</f>
        <v>#N/A</v>
      </c>
      <c r="AP29" s="99" t="e">
        <f ca="true">+IF(AND(ISNUMBER(OFFSET('Sanitation Data'!$H$4,0,10*ROW('Sanitation Data'!H23))),'Data Summary'!DE29="Yes"),100-OFFSET('Sanitation Data'!$H$4,0,10*ROW('Sanitation Data'!H23)),NA())</f>
        <v>#N/A</v>
      </c>
      <c r="AQ29" s="99" t="e">
        <f ca="true">+IF(AND(ISNUMBER(OFFSET('Sanitation Data'!$H$6,0,10*ROW('Sanitation Data'!H23))),'Data Summary'!DF29="Yes"),OFFSET('Sanitation Data'!$H$6,0,10*ROW('Sanitation Data'!H23)),NA())</f>
        <v>#N/A</v>
      </c>
      <c r="AR29" s="99" t="e">
        <f ca="true">+IF(AND(ISNUMBER(OFFSET('Sanitation Data'!$H$10,0,10*ROW('Sanitation Data'!H23))),'Data Summary'!DG29="Yes"),OFFSET('Sanitation Data'!$H$10,0,10*ROW('Sanitation Data'!H23)),NA())</f>
        <v>#N/A</v>
      </c>
      <c r="AS29" s="99" t="e">
        <f ca="true">+IF(AND(ISNUMBER(OFFSET('Sanitation Data'!$H$11,0,10*ROW('Sanitation Data'!H23))),'Data Summary'!DH29="Yes"),OFFSET('Sanitation Data'!$H$11,0,10*ROW('Sanitation Data'!H23)),NA())</f>
        <v>#N/A</v>
      </c>
      <c r="AT29" s="99" t="e">
        <f ca="true">+IF(AND(ISNUMBER(OFFSET('Sanitation Data'!$H$12,0,10*ROW('Sanitation Data'!H23))),'Data Summary'!DI29="Yes"),OFFSET('Sanitation Data'!$H$12,0,10*ROW('Sanitation Data'!H23)),NA())</f>
        <v>#N/A</v>
      </c>
      <c r="AU29" s="99" t="e">
        <f ca="true">+IF(AND(ISNUMBER(OFFSET('Sanitation Data'!$I$4,0,10*ROW('Sanitation Data'!I23))),'Data Summary'!DJ29="Yes"),100-OFFSET('Sanitation Data'!$I$4,0,10*ROW('Sanitation Data'!I23)),NA())</f>
        <v>#N/A</v>
      </c>
      <c r="AV29" s="99" t="e">
        <f ca="true">+IF(AND(ISNUMBER(OFFSET('Sanitation Data'!$I$6,0,10*ROW('Sanitation Data'!I23))),'Data Summary'!DK29="Yes"),OFFSET('Sanitation Data'!$I$6,0,10*ROW('Sanitation Data'!I23)),NA())</f>
        <v>#N/A</v>
      </c>
      <c r="AW29" s="99" t="e">
        <f ca="true">+IF(AND(ISNUMBER(OFFSET('Sanitation Data'!$I$10,0,10*ROW('Sanitation Data'!I23))),'Data Summary'!DL29="Yes"),OFFSET('Sanitation Data'!$I$10,0,10*ROW('Sanitation Data'!I23)),NA())</f>
        <v>#N/A</v>
      </c>
      <c r="AX29" s="99" t="e">
        <f ca="true">+IF(AND(ISNUMBER(OFFSET('Sanitation Data'!$I$11,0,10*ROW('Sanitation Data'!I23))),'Data Summary'!DM29="Yes"),OFFSET('Sanitation Data'!$I$11,0,10*ROW('Sanitation Data'!I23)),NA())</f>
        <v>#N/A</v>
      </c>
      <c r="AY29" s="99" t="e">
        <f ca="true">+IF(AND(ISNUMBER(OFFSET('Sanitation Data'!$I$12,0,10*ROW('Sanitation Data'!I23))),'Data Summary'!DN29="Yes"),OFFSET('Sanitation Data'!$I$12,0,10*ROW('Sanitation Data'!I23)),NA())</f>
        <v>#N/A</v>
      </c>
      <c r="AZ29" s="100" t="e">
        <f ca="true">+IF(AND(ISNUMBER(OFFSET('Hygiene Data'!$D$5,0,10*ROW('Hygiene Data'!D23))),'Data Summary'!DO29="Yes"),OFFSET('Hygiene Data'!$D$5,0,10*ROW('Hygiene Data'!D23)),NA())</f>
        <v>#N/A</v>
      </c>
      <c r="BA29" s="100" t="e">
        <f ca="true">+IF(AND(ISNUMBER(OFFSET('Hygiene Data'!$D$7,0,10*ROW('Hygiene Data'!D23))),'Data Summary'!DP29="Yes"),OFFSET('Hygiene Data'!$D$7,0,10*ROW('Hygiene Data'!D23)),NA())</f>
        <v>#N/A</v>
      </c>
      <c r="BB29" s="100" t="e">
        <f ca="true">+IF(AND(ISNUMBER(OFFSET('Hygiene Data'!$D$9,0,10*ROW('Hygiene Data'!D23))),'Data Summary'!DQ29="Yes"),OFFSET('Hygiene Data'!$D$9,0,10*ROW('Hygiene Data'!D23)),NA())</f>
        <v>#N/A</v>
      </c>
      <c r="BC29" s="100" t="e">
        <f ca="true">+IF(AND(ISNUMBER(OFFSET('Hygiene Data'!$E$5,0,10*ROW('Hygiene Data'!E23))),'Data Summary'!DR29="Yes"),OFFSET('Hygiene Data'!$E$5,0,10*ROW('Hygiene Data'!E23)),NA())</f>
        <v>#N/A</v>
      </c>
      <c r="BD29" s="100" t="e">
        <f ca="true">+IF(AND(ISNUMBER(OFFSET('Hygiene Data'!$E$7,0,10*ROW('Hygiene Data'!E23))),'Data Summary'!DS29="Yes"),OFFSET('Hygiene Data'!$E$7,0,10*ROW('Hygiene Data'!E23)),NA())</f>
        <v>#N/A</v>
      </c>
      <c r="BE29" s="100" t="e">
        <f ca="true">+IF(AND(ISNUMBER(OFFSET('Hygiene Data'!$E$9,0,10*ROW('Hygiene Data'!E23))),'Data Summary'!DT29="Yes"),OFFSET('Hygiene Data'!$E$9,0,10*ROW('Hygiene Data'!E23)),NA())</f>
        <v>#N/A</v>
      </c>
      <c r="BF29" s="100" t="e">
        <f ca="true">+IF(AND(ISNUMBER(OFFSET('Hygiene Data'!$F$5,0,10*ROW('Hygiene Data'!F23))),'Data Summary'!DU29="Yes"),OFFSET('Hygiene Data'!$F$5,0,10*ROW('Hygiene Data'!F23)),NA())</f>
        <v>#N/A</v>
      </c>
      <c r="BG29" s="100" t="e">
        <f ca="true">+IF(AND(ISNUMBER(OFFSET('Hygiene Data'!$F$7,0,10*ROW('Hygiene Data'!F23))),'Data Summary'!DV29="Yes"),OFFSET('Hygiene Data'!$F$7,0,10*ROW('Hygiene Data'!F23)),NA())</f>
        <v>#N/A</v>
      </c>
      <c r="BH29" s="100" t="e">
        <f ca="true">+IF(AND(ISNUMBER(OFFSET('Hygiene Data'!$F$9,0,10*ROW('Hygiene Data'!F23))),'Data Summary'!DW29="Yes"),OFFSET('Hygiene Data'!$F$9,0,10*ROW('Hygiene Data'!F23)),NA())</f>
        <v>#N/A</v>
      </c>
      <c r="BI29" s="100" t="e">
        <f ca="true">+IF(AND(ISNUMBER(OFFSET('Hygiene Data'!$G$5,0,10*ROW('Hygiene Data'!G23))),'Data Summary'!DX29="Yes"),OFFSET('Hygiene Data'!$G$5,0,10*ROW('Hygiene Data'!G23)),NA())</f>
        <v>#N/A</v>
      </c>
      <c r="BJ29" s="100" t="e">
        <f ca="true">+IF(AND(ISNUMBER(OFFSET('Hygiene Data'!$G$7,0,10*ROW('Hygiene Data'!G23))),'Data Summary'!DY29="Yes"),OFFSET('Hygiene Data'!$G$7,0,10*ROW('Hygiene Data'!G23)),NA())</f>
        <v>#N/A</v>
      </c>
      <c r="BK29" s="100" t="e">
        <f ca="true">+IF(AND(ISNUMBER(OFFSET('Hygiene Data'!$G$9,0,10*ROW('Hygiene Data'!G23))),'Data Summary'!DZ29="Yes"),OFFSET('Hygiene Data'!$G$9,0,10*ROW('Hygiene Data'!G23)),NA())</f>
        <v>#N/A</v>
      </c>
      <c r="BL29" s="100" t="e">
        <f ca="true">+IF(AND(ISNUMBER(OFFSET('Hygiene Data'!$H$5,0,10*ROW('Hygiene Data'!H23))),'Data Summary'!EA29="Yes"),OFFSET('Hygiene Data'!$H$5,0,10*ROW('Hygiene Data'!H23)),NA())</f>
        <v>#N/A</v>
      </c>
      <c r="BM29" s="100" t="e">
        <f ca="true">+IF(AND(ISNUMBER(OFFSET('Hygiene Data'!$H$7,0,10*ROW('Hygiene Data'!H23))),'Data Summary'!EB29="Yes"),OFFSET('Hygiene Data'!$H$7,0,10*ROW('Hygiene Data'!H23)),NA())</f>
        <v>#N/A</v>
      </c>
      <c r="BN29" s="100" t="e">
        <f ca="true">+IF(AND(ISNUMBER(OFFSET('Hygiene Data'!$H$9,0,10*ROW('Hygiene Data'!H23))),'Data Summary'!EC29="Yes"),OFFSET('Hygiene Data'!$H$9,0,10*ROW('Hygiene Data'!H23)),NA())</f>
        <v>#N/A</v>
      </c>
      <c r="BO29" s="100" t="e">
        <f ca="true">+IF(AND(ISNUMBER(OFFSET('Hygiene Data'!$I$5,0,10*ROW('Hygiene Data'!I23))),'Data Summary'!ED29="Yes"),OFFSET('Hygiene Data'!$I$5,0,10*ROW('Hygiene Data'!I23)),NA())</f>
        <v>#N/A</v>
      </c>
      <c r="BP29" s="100" t="e">
        <f ca="true">+IF(AND(ISNUMBER(OFFSET('Hygiene Data'!$I$7,0,10*ROW('Hygiene Data'!I23))),'Data Summary'!EE29="Yes"),OFFSET('Hygiene Data'!$I$7,0,10*ROW('Hygiene Data'!I23)),NA())</f>
        <v>#N/A</v>
      </c>
      <c r="BQ29" s="100" t="e">
        <f ca="true">+IF(AND(ISNUMBER(OFFSET('Hygiene Data'!$I$9,0,10*ROW('Hygiene Data'!I23))),'Data Summary'!EF29="Yes"),OFFSET('Hygiene Data'!$I$9,0,10*ROW('Hygiene Data'!I23)),NA())</f>
        <v>#N/A</v>
      </c>
    </row>
    <row xmlns:x14ac="http://schemas.microsoft.com/office/spreadsheetml/2009/9/ac" r="30" x14ac:dyDescent="0.2">
      <c r="A30" s="363" t="e">
        <f ca="true">+RIGHT('Data Summary'!A30,LEN('Data Summary'!A30)-9)</f>
        <v>#VALUE!</v>
      </c>
      <c r="B30" s="38" t="str">
        <f ca="true">+IF(ISTEXT('Data Summary'!B30),'Data Summary'!B30,"")</f>
        <v/>
      </c>
      <c r="C30" s="362" t="e">
        <f ca="true">+VALUE('Data Summary'!C30)</f>
        <v>#VALUE!</v>
      </c>
      <c r="D30" s="98" t="e">
        <f ca="true">+IF(AND(ISNUMBER(OFFSET('Water Data'!$D$4,0,10*ROW('Water Data'!D24))),'Data Summary'!BS30="Yes"),100-OFFSET('Water Data'!$D$4,0,10*ROW('Water Data'!D24)),NA())</f>
        <v>#N/A</v>
      </c>
      <c r="E30" s="98" t="e">
        <f ca="true">+IF(AND(ISNUMBER(OFFSET('Water Data'!$D$6,0,10*ROW('Water Data'!D24))),'Data Summary'!BT30="Yes"),OFFSET('Water Data'!$D$6,0,10*ROW('Water Data'!D24)),NA())</f>
        <v>#N/A</v>
      </c>
      <c r="F30" s="98" t="e">
        <f ca="true">+IF(AND(ISNUMBER(OFFSET('Water Data'!$D$9,0,10*ROW('Water Data'!D24))),'Data Summary'!BU30="Yes"),OFFSET('Water Data'!$D$9,0,10*ROW('Water Data'!D24)),NA())</f>
        <v>#N/A</v>
      </c>
      <c r="G30" s="98" t="e">
        <f ca="true">+IF(AND(ISNUMBER(OFFSET('Water Data'!$E$4,0,10*ROW('Water Data'!E24))),'Data Summary'!BV30="Yes"),100-OFFSET('Water Data'!$E$4,0,10*ROW('Water Data'!E24)),NA())</f>
        <v>#N/A</v>
      </c>
      <c r="H30" s="98" t="e">
        <f ca="true">+IF(AND(ISNUMBER(OFFSET('Water Data'!$E$6,0,10*ROW('Water Data'!E24))),'Data Summary'!BW30="Yes"),OFFSET('Water Data'!$E$6,0,10*ROW('Water Data'!E24)),NA())</f>
        <v>#N/A</v>
      </c>
      <c r="I30" s="98" t="e">
        <f ca="true">+IF(AND(ISNUMBER(OFFSET('Water Data'!$E$9,0,10*ROW('Water Data'!E24))),'Data Summary'!BX30="Yes"),OFFSET('Water Data'!$E$9,0,10*ROW('Water Data'!E24)),NA())</f>
        <v>#N/A</v>
      </c>
      <c r="J30" s="98" t="e">
        <f ca="true">+IF(AND(ISNUMBER(OFFSET('Water Data'!$F$4,0,10*ROW('Water Data'!F24))),'Data Summary'!BY30="Yes"),100-OFFSET('Water Data'!$F$4,0,10*ROW('Water Data'!F24)),NA())</f>
        <v>#N/A</v>
      </c>
      <c r="K30" s="98" t="e">
        <f ca="true">+IF(AND(ISNUMBER(OFFSET('Water Data'!$F$6,0,10*ROW('Water Data'!F24))),'Data Summary'!BZ30="Yes"),OFFSET('Water Data'!$F$6,0,10*ROW('Water Data'!F24)),NA())</f>
        <v>#N/A</v>
      </c>
      <c r="L30" s="98" t="e">
        <f ca="true">+IF(AND(ISNUMBER(OFFSET('Water Data'!$F$9,0,10*ROW('Water Data'!F24))),'Data Summary'!CA30="Yes"),OFFSET('Water Data'!$F$9,0,10*ROW('Water Data'!F24)),NA())</f>
        <v>#N/A</v>
      </c>
      <c r="M30" s="98" t="e">
        <f ca="true">+IF(AND(ISNUMBER(OFFSET('Water Data'!$G$4,0,10*ROW('Water Data'!G24))),'Data Summary'!CB30="Yes"),100-OFFSET('Water Data'!$G$4,0,10*ROW('Water Data'!G24)),NA())</f>
        <v>#N/A</v>
      </c>
      <c r="N30" s="98" t="e">
        <f ca="true">+IF(AND(ISNUMBER(OFFSET('Water Data'!$G$6,0,10*ROW('Water Data'!G24))),'Data Summary'!CC30="Yes"),OFFSET('Water Data'!$G$6,0,10*ROW('Water Data'!G24)),NA())</f>
        <v>#N/A</v>
      </c>
      <c r="O30" s="98" t="e">
        <f ca="true">+IF(AND(ISNUMBER(OFFSET('Water Data'!$G$9,0,10*ROW('Water Data'!G24))),'Data Summary'!CD30="Yes"),OFFSET('Water Data'!$G$9,0,10*ROW('Water Data'!G24)),NA())</f>
        <v>#N/A</v>
      </c>
      <c r="P30" s="98" t="e">
        <f ca="true">+IF(AND(ISNUMBER(OFFSET('Water Data'!$H$4,0,10*ROW('Water Data'!H24))),'Data Summary'!CE30="Yes"),100-OFFSET('Water Data'!$H$4,0,10*ROW('Water Data'!H24)),NA())</f>
        <v>#N/A</v>
      </c>
      <c r="Q30" s="98" t="e">
        <f ca="true">+IF(AND(ISNUMBER(OFFSET('Water Data'!$H$6,0,10*ROW('Water Data'!H24))),'Data Summary'!CF30="Yes"),OFFSET('Water Data'!$H$6,0,10*ROW('Water Data'!H24)),NA())</f>
        <v>#N/A</v>
      </c>
      <c r="R30" s="98" t="e">
        <f ca="true">+IF(AND(ISNUMBER(OFFSET('Water Data'!$H$9,0,10*ROW('Water Data'!H24))),'Data Summary'!CG30="Yes"),OFFSET('Water Data'!$H$9,0,10*ROW('Water Data'!H24)),NA())</f>
        <v>#N/A</v>
      </c>
      <c r="S30" s="98" t="e">
        <f ca="true">+IF(AND(ISNUMBER(OFFSET('Water Data'!$I$4,0,10*ROW('Water Data'!I24))),'Data Summary'!CH30="Yes"),100-OFFSET('Water Data'!$I$4,0,10*ROW('Water Data'!I24)),NA())</f>
        <v>#N/A</v>
      </c>
      <c r="T30" s="98" t="e">
        <f ca="true">+IF(AND(ISNUMBER(OFFSET('Water Data'!$I$6,0,10*ROW('Water Data'!I24))),'Data Summary'!CI30="Yes"),OFFSET('Water Data'!$I$6,0,10*ROW('Water Data'!I24)),NA())</f>
        <v>#N/A</v>
      </c>
      <c r="U30" s="98" t="e">
        <f ca="true">+IF(AND(ISNUMBER(OFFSET('Water Data'!$I$9,0,10*ROW('Water Data'!I24))),'Data Summary'!CJ30="Yes"),OFFSET('Water Data'!$I$9,0,10*ROW('Water Data'!I24)),NA())</f>
        <v>#N/A</v>
      </c>
      <c r="V30" s="99" t="e">
        <f ca="true">+IF(AND(ISNUMBER(OFFSET('Sanitation Data'!$D$4,0,10*ROW('Sanitation Data'!D24))),'Data Summary'!CK30="Yes"),100-OFFSET('Sanitation Data'!$D$4,0,10*ROW('Sanitation Data'!D24)),NA())</f>
        <v>#N/A</v>
      </c>
      <c r="W30" s="99" t="e">
        <f ca="true">+IF(AND(ISNUMBER(OFFSET('Sanitation Data'!$D$6,0,10*ROW('Sanitation Data'!D24))),'Data Summary'!CL30="Yes"),OFFSET('Sanitation Data'!$D$6,0,10*ROW('Sanitation Data'!D24)),NA())</f>
        <v>#N/A</v>
      </c>
      <c r="X30" s="99" t="e">
        <f ca="true">+IF(AND(ISNUMBER(OFFSET('Sanitation Data'!$D$10,0,10*ROW('Sanitation Data'!D24))),'Data Summary'!CM30="Yes"),OFFSET('Sanitation Data'!$D$10,0,10*ROW('Sanitation Data'!D24)),NA())</f>
        <v>#N/A</v>
      </c>
      <c r="Y30" s="99" t="e">
        <f ca="true">+IF(AND(ISNUMBER(OFFSET('Sanitation Data'!$D$11,0,10*ROW('Sanitation Data'!D24))),'Data Summary'!CN30="Yes"),OFFSET('Sanitation Data'!$D$11,0,10*ROW('Sanitation Data'!D24)),NA())</f>
        <v>#N/A</v>
      </c>
      <c r="Z30" s="99" t="e">
        <f ca="true">+IF(AND(ISNUMBER(OFFSET('Sanitation Data'!$D$12,0,10*ROW('Sanitation Data'!D24))),'Data Summary'!CO30="Yes"),OFFSET('Sanitation Data'!$D$12,0,10*ROW('Sanitation Data'!D24)),NA())</f>
        <v>#N/A</v>
      </c>
      <c r="AA30" s="99" t="e">
        <f ca="true">+IF(AND(ISNUMBER(OFFSET('Sanitation Data'!$E$4,0,10*ROW('Sanitation Data'!E24))),'Data Summary'!CP30="Yes"),100-OFFSET('Sanitation Data'!$E$4,0,10*ROW('Sanitation Data'!E24)),NA())</f>
        <v>#N/A</v>
      </c>
      <c r="AB30" s="99" t="e">
        <f ca="true">+IF(AND(ISNUMBER(OFFSET('Sanitation Data'!$E$6,0,10*ROW('Sanitation Data'!E24))),'Data Summary'!CQ30="Yes"),OFFSET('Sanitation Data'!$E$6,0,10*ROW('Sanitation Data'!E24)),NA())</f>
        <v>#N/A</v>
      </c>
      <c r="AC30" s="99" t="e">
        <f ca="true">+IF(AND(ISNUMBER(OFFSET('Sanitation Data'!$E$10,0,10*ROW('Sanitation Data'!E24))),'Data Summary'!CR30="Yes"),OFFSET('Sanitation Data'!$E$10,0,10*ROW('Sanitation Data'!E24)),NA())</f>
        <v>#N/A</v>
      </c>
      <c r="AD30" s="99" t="e">
        <f ca="true">+IF(AND(ISNUMBER(OFFSET('Sanitation Data'!$E$11,0,10*ROW('Sanitation Data'!E24))),'Data Summary'!CS30="Yes"),OFFSET('Sanitation Data'!$E$11,0,10*ROW('Sanitation Data'!E24)),NA())</f>
        <v>#N/A</v>
      </c>
      <c r="AE30" s="99" t="e">
        <f ca="true">+IF(AND(ISNUMBER(OFFSET('Sanitation Data'!$E$12,0,10*ROW('Sanitation Data'!E24))),'Data Summary'!CT30="Yes"),OFFSET('Sanitation Data'!$E$12,0,10*ROW('Sanitation Data'!E24)),NA())</f>
        <v>#N/A</v>
      </c>
      <c r="AF30" s="99" t="e">
        <f ca="true">+IF(AND(ISNUMBER(OFFSET('Sanitation Data'!$F$4,0,10*ROW('Sanitation Data'!F24))),'Data Summary'!CU30="Yes"),100-OFFSET('Sanitation Data'!$F$4,0,10*ROW('Sanitation Data'!F24)),NA())</f>
        <v>#N/A</v>
      </c>
      <c r="AG30" s="99" t="e">
        <f ca="true">+IF(AND(ISNUMBER(OFFSET('Sanitation Data'!$F$6,0,10*ROW('Sanitation Data'!F24))),'Data Summary'!CV30="Yes"),OFFSET('Sanitation Data'!$F$6,0,10*ROW('Sanitation Data'!F24)),NA())</f>
        <v>#N/A</v>
      </c>
      <c r="AH30" s="99" t="e">
        <f ca="true">+IF(AND(ISNUMBER(OFFSET('Sanitation Data'!$F$10,0,10*ROW('Sanitation Data'!F24))),'Data Summary'!CW30="Yes"),OFFSET('Sanitation Data'!$F$10,0,10*ROW('Sanitation Data'!F24)),NA())</f>
        <v>#N/A</v>
      </c>
      <c r="AI30" s="99" t="e">
        <f ca="true">+IF(AND(ISNUMBER(OFFSET('Sanitation Data'!$F$11,0,10*ROW('Sanitation Data'!F24))),'Data Summary'!CX30="Yes"),OFFSET('Sanitation Data'!$F$11,0,10*ROW('Sanitation Data'!F24)),NA())</f>
        <v>#N/A</v>
      </c>
      <c r="AJ30" s="99" t="e">
        <f ca="true">+IF(AND(ISNUMBER(OFFSET('Sanitation Data'!$F$12,0,10*ROW('Sanitation Data'!F24))),'Data Summary'!CY30="Yes"),OFFSET('Sanitation Data'!$F$12,0,10*ROW('Sanitation Data'!F24)),NA())</f>
        <v>#N/A</v>
      </c>
      <c r="AK30" s="99" t="e">
        <f ca="true">+IF(AND(ISNUMBER(OFFSET('Sanitation Data'!$G$4,0,10*ROW('Sanitation Data'!G24))),'Data Summary'!CZ30="Yes"),100-OFFSET('Sanitation Data'!$G$4,0,10*ROW('Sanitation Data'!G24)),NA())</f>
        <v>#N/A</v>
      </c>
      <c r="AL30" s="99" t="e">
        <f ca="true">+IF(AND(ISNUMBER(OFFSET('Sanitation Data'!$G$6,0,10*ROW('Sanitation Data'!G24))),'Data Summary'!DA30="Yes"),OFFSET('Sanitation Data'!$G$6,0,10*ROW('Sanitation Data'!G24)),NA())</f>
        <v>#N/A</v>
      </c>
      <c r="AM30" s="99" t="e">
        <f ca="true">+IF(AND(ISNUMBER(OFFSET('Sanitation Data'!$G$10,0,10*ROW('Sanitation Data'!G24))),'Data Summary'!DB30="Yes"),OFFSET('Sanitation Data'!$G$10,0,10*ROW('Sanitation Data'!G24)),NA())</f>
        <v>#N/A</v>
      </c>
      <c r="AN30" s="99" t="e">
        <f ca="true">+IF(AND(ISNUMBER(OFFSET('Sanitation Data'!$G$11,0,10*ROW('Sanitation Data'!G24))),'Data Summary'!DC30="Yes"),OFFSET('Sanitation Data'!$G$11,0,10*ROW('Sanitation Data'!G24)),NA())</f>
        <v>#N/A</v>
      </c>
      <c r="AO30" s="99" t="e">
        <f ca="true">+IF(AND(ISNUMBER(OFFSET('Sanitation Data'!$G$12,0,10*ROW('Sanitation Data'!G24))),'Data Summary'!DD30="Yes"),OFFSET('Sanitation Data'!$G$12,0,10*ROW('Sanitation Data'!G24)),NA())</f>
        <v>#N/A</v>
      </c>
      <c r="AP30" s="99" t="e">
        <f ca="true">+IF(AND(ISNUMBER(OFFSET('Sanitation Data'!$H$4,0,10*ROW('Sanitation Data'!H24))),'Data Summary'!DE30="Yes"),100-OFFSET('Sanitation Data'!$H$4,0,10*ROW('Sanitation Data'!H24)),NA())</f>
        <v>#N/A</v>
      </c>
      <c r="AQ30" s="99" t="e">
        <f ca="true">+IF(AND(ISNUMBER(OFFSET('Sanitation Data'!$H$6,0,10*ROW('Sanitation Data'!H24))),'Data Summary'!DF30="Yes"),OFFSET('Sanitation Data'!$H$6,0,10*ROW('Sanitation Data'!H24)),NA())</f>
        <v>#N/A</v>
      </c>
      <c r="AR30" s="99" t="e">
        <f ca="true">+IF(AND(ISNUMBER(OFFSET('Sanitation Data'!$H$10,0,10*ROW('Sanitation Data'!H24))),'Data Summary'!DG30="Yes"),OFFSET('Sanitation Data'!$H$10,0,10*ROW('Sanitation Data'!H24)),NA())</f>
        <v>#N/A</v>
      </c>
      <c r="AS30" s="99" t="e">
        <f ca="true">+IF(AND(ISNUMBER(OFFSET('Sanitation Data'!$H$11,0,10*ROW('Sanitation Data'!H24))),'Data Summary'!DH30="Yes"),OFFSET('Sanitation Data'!$H$11,0,10*ROW('Sanitation Data'!H24)),NA())</f>
        <v>#N/A</v>
      </c>
      <c r="AT30" s="99" t="e">
        <f ca="true">+IF(AND(ISNUMBER(OFFSET('Sanitation Data'!$H$12,0,10*ROW('Sanitation Data'!H24))),'Data Summary'!DI30="Yes"),OFFSET('Sanitation Data'!$H$12,0,10*ROW('Sanitation Data'!H24)),NA())</f>
        <v>#N/A</v>
      </c>
      <c r="AU30" s="99" t="e">
        <f ca="true">+IF(AND(ISNUMBER(OFFSET('Sanitation Data'!$I$4,0,10*ROW('Sanitation Data'!I24))),'Data Summary'!DJ30="Yes"),100-OFFSET('Sanitation Data'!$I$4,0,10*ROW('Sanitation Data'!I24)),NA())</f>
        <v>#N/A</v>
      </c>
      <c r="AV30" s="99" t="e">
        <f ca="true">+IF(AND(ISNUMBER(OFFSET('Sanitation Data'!$I$6,0,10*ROW('Sanitation Data'!I24))),'Data Summary'!DK30="Yes"),OFFSET('Sanitation Data'!$I$6,0,10*ROW('Sanitation Data'!I24)),NA())</f>
        <v>#N/A</v>
      </c>
      <c r="AW30" s="99" t="e">
        <f ca="true">+IF(AND(ISNUMBER(OFFSET('Sanitation Data'!$I$10,0,10*ROW('Sanitation Data'!I24))),'Data Summary'!DL30="Yes"),OFFSET('Sanitation Data'!$I$10,0,10*ROW('Sanitation Data'!I24)),NA())</f>
        <v>#N/A</v>
      </c>
      <c r="AX30" s="99" t="e">
        <f ca="true">+IF(AND(ISNUMBER(OFFSET('Sanitation Data'!$I$11,0,10*ROW('Sanitation Data'!I24))),'Data Summary'!DM30="Yes"),OFFSET('Sanitation Data'!$I$11,0,10*ROW('Sanitation Data'!I24)),NA())</f>
        <v>#N/A</v>
      </c>
      <c r="AY30" s="99" t="e">
        <f ca="true">+IF(AND(ISNUMBER(OFFSET('Sanitation Data'!$I$12,0,10*ROW('Sanitation Data'!I24))),'Data Summary'!DN30="Yes"),OFFSET('Sanitation Data'!$I$12,0,10*ROW('Sanitation Data'!I24)),NA())</f>
        <v>#N/A</v>
      </c>
      <c r="AZ30" s="100" t="e">
        <f ca="true">+IF(AND(ISNUMBER(OFFSET('Hygiene Data'!$D$5,0,10*ROW('Hygiene Data'!D24))),'Data Summary'!DO30="Yes"),OFFSET('Hygiene Data'!$D$5,0,10*ROW('Hygiene Data'!D24)),NA())</f>
        <v>#N/A</v>
      </c>
      <c r="BA30" s="100" t="e">
        <f ca="true">+IF(AND(ISNUMBER(OFFSET('Hygiene Data'!$D$7,0,10*ROW('Hygiene Data'!D24))),'Data Summary'!DP30="Yes"),OFFSET('Hygiene Data'!$D$7,0,10*ROW('Hygiene Data'!D24)),NA())</f>
        <v>#N/A</v>
      </c>
      <c r="BB30" s="100" t="e">
        <f ca="true">+IF(AND(ISNUMBER(OFFSET('Hygiene Data'!$D$9,0,10*ROW('Hygiene Data'!D24))),'Data Summary'!DQ30="Yes"),OFFSET('Hygiene Data'!$D$9,0,10*ROW('Hygiene Data'!D24)),NA())</f>
        <v>#N/A</v>
      </c>
      <c r="BC30" s="100" t="e">
        <f ca="true">+IF(AND(ISNUMBER(OFFSET('Hygiene Data'!$E$5,0,10*ROW('Hygiene Data'!E24))),'Data Summary'!DR30="Yes"),OFFSET('Hygiene Data'!$E$5,0,10*ROW('Hygiene Data'!E24)),NA())</f>
        <v>#N/A</v>
      </c>
      <c r="BD30" s="100" t="e">
        <f ca="true">+IF(AND(ISNUMBER(OFFSET('Hygiene Data'!$E$7,0,10*ROW('Hygiene Data'!E24))),'Data Summary'!DS30="Yes"),OFFSET('Hygiene Data'!$E$7,0,10*ROW('Hygiene Data'!E24)),NA())</f>
        <v>#N/A</v>
      </c>
      <c r="BE30" s="100" t="e">
        <f ca="true">+IF(AND(ISNUMBER(OFFSET('Hygiene Data'!$E$9,0,10*ROW('Hygiene Data'!E24))),'Data Summary'!DT30="Yes"),OFFSET('Hygiene Data'!$E$9,0,10*ROW('Hygiene Data'!E24)),NA())</f>
        <v>#N/A</v>
      </c>
      <c r="BF30" s="100" t="e">
        <f ca="true">+IF(AND(ISNUMBER(OFFSET('Hygiene Data'!$F$5,0,10*ROW('Hygiene Data'!F24))),'Data Summary'!DU30="Yes"),OFFSET('Hygiene Data'!$F$5,0,10*ROW('Hygiene Data'!F24)),NA())</f>
        <v>#N/A</v>
      </c>
      <c r="BG30" s="100" t="e">
        <f ca="true">+IF(AND(ISNUMBER(OFFSET('Hygiene Data'!$F$7,0,10*ROW('Hygiene Data'!F24))),'Data Summary'!DV30="Yes"),OFFSET('Hygiene Data'!$F$7,0,10*ROW('Hygiene Data'!F24)),NA())</f>
        <v>#N/A</v>
      </c>
      <c r="BH30" s="100" t="e">
        <f ca="true">+IF(AND(ISNUMBER(OFFSET('Hygiene Data'!$F$9,0,10*ROW('Hygiene Data'!F24))),'Data Summary'!DW30="Yes"),OFFSET('Hygiene Data'!$F$9,0,10*ROW('Hygiene Data'!F24)),NA())</f>
        <v>#N/A</v>
      </c>
      <c r="BI30" s="100" t="e">
        <f ca="true">+IF(AND(ISNUMBER(OFFSET('Hygiene Data'!$G$5,0,10*ROW('Hygiene Data'!G24))),'Data Summary'!DX30="Yes"),OFFSET('Hygiene Data'!$G$5,0,10*ROW('Hygiene Data'!G24)),NA())</f>
        <v>#N/A</v>
      </c>
      <c r="BJ30" s="100" t="e">
        <f ca="true">+IF(AND(ISNUMBER(OFFSET('Hygiene Data'!$G$7,0,10*ROW('Hygiene Data'!G24))),'Data Summary'!DY30="Yes"),OFFSET('Hygiene Data'!$G$7,0,10*ROW('Hygiene Data'!G24)),NA())</f>
        <v>#N/A</v>
      </c>
      <c r="BK30" s="100" t="e">
        <f ca="true">+IF(AND(ISNUMBER(OFFSET('Hygiene Data'!$G$9,0,10*ROW('Hygiene Data'!G24))),'Data Summary'!DZ30="Yes"),OFFSET('Hygiene Data'!$G$9,0,10*ROW('Hygiene Data'!G24)),NA())</f>
        <v>#N/A</v>
      </c>
      <c r="BL30" s="100" t="e">
        <f ca="true">+IF(AND(ISNUMBER(OFFSET('Hygiene Data'!$H$5,0,10*ROW('Hygiene Data'!H24))),'Data Summary'!EA30="Yes"),OFFSET('Hygiene Data'!$H$5,0,10*ROW('Hygiene Data'!H24)),NA())</f>
        <v>#N/A</v>
      </c>
      <c r="BM30" s="100" t="e">
        <f ca="true">+IF(AND(ISNUMBER(OFFSET('Hygiene Data'!$H$7,0,10*ROW('Hygiene Data'!H24))),'Data Summary'!EB30="Yes"),OFFSET('Hygiene Data'!$H$7,0,10*ROW('Hygiene Data'!H24)),NA())</f>
        <v>#N/A</v>
      </c>
      <c r="BN30" s="100" t="e">
        <f ca="true">+IF(AND(ISNUMBER(OFFSET('Hygiene Data'!$H$9,0,10*ROW('Hygiene Data'!H24))),'Data Summary'!EC30="Yes"),OFFSET('Hygiene Data'!$H$9,0,10*ROW('Hygiene Data'!H24)),NA())</f>
        <v>#N/A</v>
      </c>
      <c r="BO30" s="100" t="e">
        <f ca="true">+IF(AND(ISNUMBER(OFFSET('Hygiene Data'!$I$5,0,10*ROW('Hygiene Data'!I24))),'Data Summary'!ED30="Yes"),OFFSET('Hygiene Data'!$I$5,0,10*ROW('Hygiene Data'!I24)),NA())</f>
        <v>#N/A</v>
      </c>
      <c r="BP30" s="100" t="e">
        <f ca="true">+IF(AND(ISNUMBER(OFFSET('Hygiene Data'!$I$7,0,10*ROW('Hygiene Data'!I24))),'Data Summary'!EE30="Yes"),OFFSET('Hygiene Data'!$I$7,0,10*ROW('Hygiene Data'!I24)),NA())</f>
        <v>#N/A</v>
      </c>
      <c r="BQ30" s="100" t="e">
        <f ca="true">+IF(AND(ISNUMBER(OFFSET('Hygiene Data'!$I$9,0,10*ROW('Hygiene Data'!I24))),'Data Summary'!EF30="Yes"),OFFSET('Hygiene Data'!$I$9,0,10*ROW('Hygiene Data'!I24)),NA())</f>
        <v>#N/A</v>
      </c>
    </row>
    <row xmlns:x14ac="http://schemas.microsoft.com/office/spreadsheetml/2009/9/ac" r="31" x14ac:dyDescent="0.2">
      <c r="A31" s="363" t="e">
        <f ca="true">+RIGHT('Data Summary'!A31,LEN('Data Summary'!A31)-9)</f>
        <v>#VALUE!</v>
      </c>
      <c r="B31" s="38" t="str">
        <f ca="true">+IF(ISTEXT('Data Summary'!B31),'Data Summary'!B31,"")</f>
        <v/>
      </c>
      <c r="C31" s="362" t="e">
        <f ca="true">+VALUE('Data Summary'!C31)</f>
        <v>#VALUE!</v>
      </c>
      <c r="D31" s="98" t="e">
        <f ca="true">+IF(AND(ISNUMBER(OFFSET('Water Data'!$D$4,0,10*ROW('Water Data'!D25))),'Data Summary'!BS31="Yes"),100-OFFSET('Water Data'!$D$4,0,10*ROW('Water Data'!D25)),NA())</f>
        <v>#N/A</v>
      </c>
      <c r="E31" s="98" t="e">
        <f ca="true">+IF(AND(ISNUMBER(OFFSET('Water Data'!$D$6,0,10*ROW('Water Data'!D25))),'Data Summary'!BT31="Yes"),OFFSET('Water Data'!$D$6,0,10*ROW('Water Data'!D25)),NA())</f>
        <v>#N/A</v>
      </c>
      <c r="F31" s="98" t="e">
        <f ca="true">+IF(AND(ISNUMBER(OFFSET('Water Data'!$D$9,0,10*ROW('Water Data'!D25))),'Data Summary'!BU31="Yes"),OFFSET('Water Data'!$D$9,0,10*ROW('Water Data'!D25)),NA())</f>
        <v>#N/A</v>
      </c>
      <c r="G31" s="98" t="e">
        <f ca="true">+IF(AND(ISNUMBER(OFFSET('Water Data'!$E$4,0,10*ROW('Water Data'!E25))),'Data Summary'!BV31="Yes"),100-OFFSET('Water Data'!$E$4,0,10*ROW('Water Data'!E25)),NA())</f>
        <v>#N/A</v>
      </c>
      <c r="H31" s="98" t="e">
        <f ca="true">+IF(AND(ISNUMBER(OFFSET('Water Data'!$E$6,0,10*ROW('Water Data'!E25))),'Data Summary'!BW31="Yes"),OFFSET('Water Data'!$E$6,0,10*ROW('Water Data'!E25)),NA())</f>
        <v>#N/A</v>
      </c>
      <c r="I31" s="98" t="e">
        <f ca="true">+IF(AND(ISNUMBER(OFFSET('Water Data'!$E$9,0,10*ROW('Water Data'!E25))),'Data Summary'!BX31="Yes"),OFFSET('Water Data'!$E$9,0,10*ROW('Water Data'!E25)),NA())</f>
        <v>#N/A</v>
      </c>
      <c r="J31" s="98" t="e">
        <f ca="true">+IF(AND(ISNUMBER(OFFSET('Water Data'!$F$4,0,10*ROW('Water Data'!F25))),'Data Summary'!BY31="Yes"),100-OFFSET('Water Data'!$F$4,0,10*ROW('Water Data'!F25)),NA())</f>
        <v>#N/A</v>
      </c>
      <c r="K31" s="98" t="e">
        <f ca="true">+IF(AND(ISNUMBER(OFFSET('Water Data'!$F$6,0,10*ROW('Water Data'!F25))),'Data Summary'!BZ31="Yes"),OFFSET('Water Data'!$F$6,0,10*ROW('Water Data'!F25)),NA())</f>
        <v>#N/A</v>
      </c>
      <c r="L31" s="98" t="e">
        <f ca="true">+IF(AND(ISNUMBER(OFFSET('Water Data'!$F$9,0,10*ROW('Water Data'!F25))),'Data Summary'!CA31="Yes"),OFFSET('Water Data'!$F$9,0,10*ROW('Water Data'!F25)),NA())</f>
        <v>#N/A</v>
      </c>
      <c r="M31" s="98" t="e">
        <f ca="true">+IF(AND(ISNUMBER(OFFSET('Water Data'!$G$4,0,10*ROW('Water Data'!G25))),'Data Summary'!CB31="Yes"),100-OFFSET('Water Data'!$G$4,0,10*ROW('Water Data'!G25)),NA())</f>
        <v>#N/A</v>
      </c>
      <c r="N31" s="98" t="e">
        <f ca="true">+IF(AND(ISNUMBER(OFFSET('Water Data'!$G$6,0,10*ROW('Water Data'!G25))),'Data Summary'!CC31="Yes"),OFFSET('Water Data'!$G$6,0,10*ROW('Water Data'!G25)),NA())</f>
        <v>#N/A</v>
      </c>
      <c r="O31" s="98" t="e">
        <f ca="true">+IF(AND(ISNUMBER(OFFSET('Water Data'!$G$9,0,10*ROW('Water Data'!G25))),'Data Summary'!CD31="Yes"),OFFSET('Water Data'!$G$9,0,10*ROW('Water Data'!G25)),NA())</f>
        <v>#N/A</v>
      </c>
      <c r="P31" s="98" t="e">
        <f ca="true">+IF(AND(ISNUMBER(OFFSET('Water Data'!$H$4,0,10*ROW('Water Data'!H25))),'Data Summary'!CE31="Yes"),100-OFFSET('Water Data'!$H$4,0,10*ROW('Water Data'!H25)),NA())</f>
        <v>#N/A</v>
      </c>
      <c r="Q31" s="98" t="e">
        <f ca="true">+IF(AND(ISNUMBER(OFFSET('Water Data'!$H$6,0,10*ROW('Water Data'!H25))),'Data Summary'!CF31="Yes"),OFFSET('Water Data'!$H$6,0,10*ROW('Water Data'!H25)),NA())</f>
        <v>#N/A</v>
      </c>
      <c r="R31" s="98" t="e">
        <f ca="true">+IF(AND(ISNUMBER(OFFSET('Water Data'!$H$9,0,10*ROW('Water Data'!H25))),'Data Summary'!CG31="Yes"),OFFSET('Water Data'!$H$9,0,10*ROW('Water Data'!H25)),NA())</f>
        <v>#N/A</v>
      </c>
      <c r="S31" s="98" t="e">
        <f ca="true">+IF(AND(ISNUMBER(OFFSET('Water Data'!$I$4,0,10*ROW('Water Data'!I25))),'Data Summary'!CH31="Yes"),100-OFFSET('Water Data'!$I$4,0,10*ROW('Water Data'!I25)),NA())</f>
        <v>#N/A</v>
      </c>
      <c r="T31" s="98" t="e">
        <f ca="true">+IF(AND(ISNUMBER(OFFSET('Water Data'!$I$6,0,10*ROW('Water Data'!I25))),'Data Summary'!CI31="Yes"),OFFSET('Water Data'!$I$6,0,10*ROW('Water Data'!I25)),NA())</f>
        <v>#N/A</v>
      </c>
      <c r="U31" s="98" t="e">
        <f ca="true">+IF(AND(ISNUMBER(OFFSET('Water Data'!$I$9,0,10*ROW('Water Data'!I25))),'Data Summary'!CJ31="Yes"),OFFSET('Water Data'!$I$9,0,10*ROW('Water Data'!I25)),NA())</f>
        <v>#N/A</v>
      </c>
      <c r="V31" s="99" t="e">
        <f ca="true">+IF(AND(ISNUMBER(OFFSET('Sanitation Data'!$D$4,0,10*ROW('Sanitation Data'!D25))),'Data Summary'!CK31="Yes"),100-OFFSET('Sanitation Data'!$D$4,0,10*ROW('Sanitation Data'!D25)),NA())</f>
        <v>#N/A</v>
      </c>
      <c r="W31" s="99" t="e">
        <f ca="true">+IF(AND(ISNUMBER(OFFSET('Sanitation Data'!$D$6,0,10*ROW('Sanitation Data'!D25))),'Data Summary'!CL31="Yes"),OFFSET('Sanitation Data'!$D$6,0,10*ROW('Sanitation Data'!D25)),NA())</f>
        <v>#N/A</v>
      </c>
      <c r="X31" s="99" t="e">
        <f ca="true">+IF(AND(ISNUMBER(OFFSET('Sanitation Data'!$D$10,0,10*ROW('Sanitation Data'!D25))),'Data Summary'!CM31="Yes"),OFFSET('Sanitation Data'!$D$10,0,10*ROW('Sanitation Data'!D25)),NA())</f>
        <v>#N/A</v>
      </c>
      <c r="Y31" s="99" t="e">
        <f ca="true">+IF(AND(ISNUMBER(OFFSET('Sanitation Data'!$D$11,0,10*ROW('Sanitation Data'!D25))),'Data Summary'!CN31="Yes"),OFFSET('Sanitation Data'!$D$11,0,10*ROW('Sanitation Data'!D25)),NA())</f>
        <v>#N/A</v>
      </c>
      <c r="Z31" s="99" t="e">
        <f ca="true">+IF(AND(ISNUMBER(OFFSET('Sanitation Data'!$D$12,0,10*ROW('Sanitation Data'!D25))),'Data Summary'!CO31="Yes"),OFFSET('Sanitation Data'!$D$12,0,10*ROW('Sanitation Data'!D25)),NA())</f>
        <v>#N/A</v>
      </c>
      <c r="AA31" s="99" t="e">
        <f ca="true">+IF(AND(ISNUMBER(OFFSET('Sanitation Data'!$E$4,0,10*ROW('Sanitation Data'!E25))),'Data Summary'!CP31="Yes"),100-OFFSET('Sanitation Data'!$E$4,0,10*ROW('Sanitation Data'!E25)),NA())</f>
        <v>#N/A</v>
      </c>
      <c r="AB31" s="99" t="e">
        <f ca="true">+IF(AND(ISNUMBER(OFFSET('Sanitation Data'!$E$6,0,10*ROW('Sanitation Data'!E25))),'Data Summary'!CQ31="Yes"),OFFSET('Sanitation Data'!$E$6,0,10*ROW('Sanitation Data'!E25)),NA())</f>
        <v>#N/A</v>
      </c>
      <c r="AC31" s="99" t="e">
        <f ca="true">+IF(AND(ISNUMBER(OFFSET('Sanitation Data'!$E$10,0,10*ROW('Sanitation Data'!E25))),'Data Summary'!CR31="Yes"),OFFSET('Sanitation Data'!$E$10,0,10*ROW('Sanitation Data'!E25)),NA())</f>
        <v>#N/A</v>
      </c>
      <c r="AD31" s="99" t="e">
        <f ca="true">+IF(AND(ISNUMBER(OFFSET('Sanitation Data'!$E$11,0,10*ROW('Sanitation Data'!E25))),'Data Summary'!CS31="Yes"),OFFSET('Sanitation Data'!$E$11,0,10*ROW('Sanitation Data'!E25)),NA())</f>
        <v>#N/A</v>
      </c>
      <c r="AE31" s="99" t="e">
        <f ca="true">+IF(AND(ISNUMBER(OFFSET('Sanitation Data'!$E$12,0,10*ROW('Sanitation Data'!E25))),'Data Summary'!CT31="Yes"),OFFSET('Sanitation Data'!$E$12,0,10*ROW('Sanitation Data'!E25)),NA())</f>
        <v>#N/A</v>
      </c>
      <c r="AF31" s="99" t="e">
        <f ca="true">+IF(AND(ISNUMBER(OFFSET('Sanitation Data'!$F$4,0,10*ROW('Sanitation Data'!F25))),'Data Summary'!CU31="Yes"),100-OFFSET('Sanitation Data'!$F$4,0,10*ROW('Sanitation Data'!F25)),NA())</f>
        <v>#N/A</v>
      </c>
      <c r="AG31" s="99" t="e">
        <f ca="true">+IF(AND(ISNUMBER(OFFSET('Sanitation Data'!$F$6,0,10*ROW('Sanitation Data'!F25))),'Data Summary'!CV31="Yes"),OFFSET('Sanitation Data'!$F$6,0,10*ROW('Sanitation Data'!F25)),NA())</f>
        <v>#N/A</v>
      </c>
      <c r="AH31" s="99" t="e">
        <f ca="true">+IF(AND(ISNUMBER(OFFSET('Sanitation Data'!$F$10,0,10*ROW('Sanitation Data'!F25))),'Data Summary'!CW31="Yes"),OFFSET('Sanitation Data'!$F$10,0,10*ROW('Sanitation Data'!F25)),NA())</f>
        <v>#N/A</v>
      </c>
      <c r="AI31" s="99" t="e">
        <f ca="true">+IF(AND(ISNUMBER(OFFSET('Sanitation Data'!$F$11,0,10*ROW('Sanitation Data'!F25))),'Data Summary'!CX31="Yes"),OFFSET('Sanitation Data'!$F$11,0,10*ROW('Sanitation Data'!F25)),NA())</f>
        <v>#N/A</v>
      </c>
      <c r="AJ31" s="99" t="e">
        <f ca="true">+IF(AND(ISNUMBER(OFFSET('Sanitation Data'!$F$12,0,10*ROW('Sanitation Data'!F25))),'Data Summary'!CY31="Yes"),OFFSET('Sanitation Data'!$F$12,0,10*ROW('Sanitation Data'!F25)),NA())</f>
        <v>#N/A</v>
      </c>
      <c r="AK31" s="99" t="e">
        <f ca="true">+IF(AND(ISNUMBER(OFFSET('Sanitation Data'!$G$4,0,10*ROW('Sanitation Data'!G25))),'Data Summary'!CZ31="Yes"),100-OFFSET('Sanitation Data'!$G$4,0,10*ROW('Sanitation Data'!G25)),NA())</f>
        <v>#N/A</v>
      </c>
      <c r="AL31" s="99" t="e">
        <f ca="true">+IF(AND(ISNUMBER(OFFSET('Sanitation Data'!$G$6,0,10*ROW('Sanitation Data'!G25))),'Data Summary'!DA31="Yes"),OFFSET('Sanitation Data'!$G$6,0,10*ROW('Sanitation Data'!G25)),NA())</f>
        <v>#N/A</v>
      </c>
      <c r="AM31" s="99" t="e">
        <f ca="true">+IF(AND(ISNUMBER(OFFSET('Sanitation Data'!$G$10,0,10*ROW('Sanitation Data'!G25))),'Data Summary'!DB31="Yes"),OFFSET('Sanitation Data'!$G$10,0,10*ROW('Sanitation Data'!G25)),NA())</f>
        <v>#N/A</v>
      </c>
      <c r="AN31" s="99" t="e">
        <f ca="true">+IF(AND(ISNUMBER(OFFSET('Sanitation Data'!$G$11,0,10*ROW('Sanitation Data'!G25))),'Data Summary'!DC31="Yes"),OFFSET('Sanitation Data'!$G$11,0,10*ROW('Sanitation Data'!G25)),NA())</f>
        <v>#N/A</v>
      </c>
      <c r="AO31" s="99" t="e">
        <f ca="true">+IF(AND(ISNUMBER(OFFSET('Sanitation Data'!$G$12,0,10*ROW('Sanitation Data'!G25))),'Data Summary'!DD31="Yes"),OFFSET('Sanitation Data'!$G$12,0,10*ROW('Sanitation Data'!G25)),NA())</f>
        <v>#N/A</v>
      </c>
      <c r="AP31" s="99" t="e">
        <f ca="true">+IF(AND(ISNUMBER(OFFSET('Sanitation Data'!$H$4,0,10*ROW('Sanitation Data'!H25))),'Data Summary'!DE31="Yes"),100-OFFSET('Sanitation Data'!$H$4,0,10*ROW('Sanitation Data'!H25)),NA())</f>
        <v>#N/A</v>
      </c>
      <c r="AQ31" s="99" t="e">
        <f ca="true">+IF(AND(ISNUMBER(OFFSET('Sanitation Data'!$H$6,0,10*ROW('Sanitation Data'!H25))),'Data Summary'!DF31="Yes"),OFFSET('Sanitation Data'!$H$6,0,10*ROW('Sanitation Data'!H25)),NA())</f>
        <v>#N/A</v>
      </c>
      <c r="AR31" s="99" t="e">
        <f ca="true">+IF(AND(ISNUMBER(OFFSET('Sanitation Data'!$H$10,0,10*ROW('Sanitation Data'!H25))),'Data Summary'!DG31="Yes"),OFFSET('Sanitation Data'!$H$10,0,10*ROW('Sanitation Data'!H25)),NA())</f>
        <v>#N/A</v>
      </c>
      <c r="AS31" s="99" t="e">
        <f ca="true">+IF(AND(ISNUMBER(OFFSET('Sanitation Data'!$H$11,0,10*ROW('Sanitation Data'!H25))),'Data Summary'!DH31="Yes"),OFFSET('Sanitation Data'!$H$11,0,10*ROW('Sanitation Data'!H25)),NA())</f>
        <v>#N/A</v>
      </c>
      <c r="AT31" s="99" t="e">
        <f ca="true">+IF(AND(ISNUMBER(OFFSET('Sanitation Data'!$H$12,0,10*ROW('Sanitation Data'!H25))),'Data Summary'!DI31="Yes"),OFFSET('Sanitation Data'!$H$12,0,10*ROW('Sanitation Data'!H25)),NA())</f>
        <v>#N/A</v>
      </c>
      <c r="AU31" s="99" t="e">
        <f ca="true">+IF(AND(ISNUMBER(OFFSET('Sanitation Data'!$I$4,0,10*ROW('Sanitation Data'!I25))),'Data Summary'!DJ31="Yes"),100-OFFSET('Sanitation Data'!$I$4,0,10*ROW('Sanitation Data'!I25)),NA())</f>
        <v>#N/A</v>
      </c>
      <c r="AV31" s="99" t="e">
        <f ca="true">+IF(AND(ISNUMBER(OFFSET('Sanitation Data'!$I$6,0,10*ROW('Sanitation Data'!I25))),'Data Summary'!DK31="Yes"),OFFSET('Sanitation Data'!$I$6,0,10*ROW('Sanitation Data'!I25)),NA())</f>
        <v>#N/A</v>
      </c>
      <c r="AW31" s="99" t="e">
        <f ca="true">+IF(AND(ISNUMBER(OFFSET('Sanitation Data'!$I$10,0,10*ROW('Sanitation Data'!I25))),'Data Summary'!DL31="Yes"),OFFSET('Sanitation Data'!$I$10,0,10*ROW('Sanitation Data'!I25)),NA())</f>
        <v>#N/A</v>
      </c>
      <c r="AX31" s="99" t="e">
        <f ca="true">+IF(AND(ISNUMBER(OFFSET('Sanitation Data'!$I$11,0,10*ROW('Sanitation Data'!I25))),'Data Summary'!DM31="Yes"),OFFSET('Sanitation Data'!$I$11,0,10*ROW('Sanitation Data'!I25)),NA())</f>
        <v>#N/A</v>
      </c>
      <c r="AY31" s="99" t="e">
        <f ca="true">+IF(AND(ISNUMBER(OFFSET('Sanitation Data'!$I$12,0,10*ROW('Sanitation Data'!I25))),'Data Summary'!DN31="Yes"),OFFSET('Sanitation Data'!$I$12,0,10*ROW('Sanitation Data'!I25)),NA())</f>
        <v>#N/A</v>
      </c>
      <c r="AZ31" s="100" t="e">
        <f ca="true">+IF(AND(ISNUMBER(OFFSET('Hygiene Data'!$D$5,0,10*ROW('Hygiene Data'!D25))),'Data Summary'!DO31="Yes"),OFFSET('Hygiene Data'!$D$5,0,10*ROW('Hygiene Data'!D25)),NA())</f>
        <v>#N/A</v>
      </c>
      <c r="BA31" s="100" t="e">
        <f ca="true">+IF(AND(ISNUMBER(OFFSET('Hygiene Data'!$D$7,0,10*ROW('Hygiene Data'!D25))),'Data Summary'!DP31="Yes"),OFFSET('Hygiene Data'!$D$7,0,10*ROW('Hygiene Data'!D25)),NA())</f>
        <v>#N/A</v>
      </c>
      <c r="BB31" s="100" t="e">
        <f ca="true">+IF(AND(ISNUMBER(OFFSET('Hygiene Data'!$D$9,0,10*ROW('Hygiene Data'!D25))),'Data Summary'!DQ31="Yes"),OFFSET('Hygiene Data'!$D$9,0,10*ROW('Hygiene Data'!D25)),NA())</f>
        <v>#N/A</v>
      </c>
      <c r="BC31" s="100" t="e">
        <f ca="true">+IF(AND(ISNUMBER(OFFSET('Hygiene Data'!$E$5,0,10*ROW('Hygiene Data'!E25))),'Data Summary'!DR31="Yes"),OFFSET('Hygiene Data'!$E$5,0,10*ROW('Hygiene Data'!E25)),NA())</f>
        <v>#N/A</v>
      </c>
      <c r="BD31" s="100" t="e">
        <f ca="true">+IF(AND(ISNUMBER(OFFSET('Hygiene Data'!$E$7,0,10*ROW('Hygiene Data'!E25))),'Data Summary'!DS31="Yes"),OFFSET('Hygiene Data'!$E$7,0,10*ROW('Hygiene Data'!E25)),NA())</f>
        <v>#N/A</v>
      </c>
      <c r="BE31" s="100" t="e">
        <f ca="true">+IF(AND(ISNUMBER(OFFSET('Hygiene Data'!$E$9,0,10*ROW('Hygiene Data'!E25))),'Data Summary'!DT31="Yes"),OFFSET('Hygiene Data'!$E$9,0,10*ROW('Hygiene Data'!E25)),NA())</f>
        <v>#N/A</v>
      </c>
      <c r="BF31" s="100" t="e">
        <f ca="true">+IF(AND(ISNUMBER(OFFSET('Hygiene Data'!$F$5,0,10*ROW('Hygiene Data'!F25))),'Data Summary'!DU31="Yes"),OFFSET('Hygiene Data'!$F$5,0,10*ROW('Hygiene Data'!F25)),NA())</f>
        <v>#N/A</v>
      </c>
      <c r="BG31" s="100" t="e">
        <f ca="true">+IF(AND(ISNUMBER(OFFSET('Hygiene Data'!$F$7,0,10*ROW('Hygiene Data'!F25))),'Data Summary'!DV31="Yes"),OFFSET('Hygiene Data'!$F$7,0,10*ROW('Hygiene Data'!F25)),NA())</f>
        <v>#N/A</v>
      </c>
      <c r="BH31" s="100" t="e">
        <f ca="true">+IF(AND(ISNUMBER(OFFSET('Hygiene Data'!$F$9,0,10*ROW('Hygiene Data'!F25))),'Data Summary'!DW31="Yes"),OFFSET('Hygiene Data'!$F$9,0,10*ROW('Hygiene Data'!F25)),NA())</f>
        <v>#N/A</v>
      </c>
      <c r="BI31" s="100" t="e">
        <f ca="true">+IF(AND(ISNUMBER(OFFSET('Hygiene Data'!$G$5,0,10*ROW('Hygiene Data'!G25))),'Data Summary'!DX31="Yes"),OFFSET('Hygiene Data'!$G$5,0,10*ROW('Hygiene Data'!G25)),NA())</f>
        <v>#N/A</v>
      </c>
      <c r="BJ31" s="100" t="e">
        <f ca="true">+IF(AND(ISNUMBER(OFFSET('Hygiene Data'!$G$7,0,10*ROW('Hygiene Data'!G25))),'Data Summary'!DY31="Yes"),OFFSET('Hygiene Data'!$G$7,0,10*ROW('Hygiene Data'!G25)),NA())</f>
        <v>#N/A</v>
      </c>
      <c r="BK31" s="100" t="e">
        <f ca="true">+IF(AND(ISNUMBER(OFFSET('Hygiene Data'!$G$9,0,10*ROW('Hygiene Data'!G25))),'Data Summary'!DZ31="Yes"),OFFSET('Hygiene Data'!$G$9,0,10*ROW('Hygiene Data'!G25)),NA())</f>
        <v>#N/A</v>
      </c>
      <c r="BL31" s="100" t="e">
        <f ca="true">+IF(AND(ISNUMBER(OFFSET('Hygiene Data'!$H$5,0,10*ROW('Hygiene Data'!H25))),'Data Summary'!EA31="Yes"),OFFSET('Hygiene Data'!$H$5,0,10*ROW('Hygiene Data'!H25)),NA())</f>
        <v>#N/A</v>
      </c>
      <c r="BM31" s="100" t="e">
        <f ca="true">+IF(AND(ISNUMBER(OFFSET('Hygiene Data'!$H$7,0,10*ROW('Hygiene Data'!H25))),'Data Summary'!EB31="Yes"),OFFSET('Hygiene Data'!$H$7,0,10*ROW('Hygiene Data'!H25)),NA())</f>
        <v>#N/A</v>
      </c>
      <c r="BN31" s="100" t="e">
        <f ca="true">+IF(AND(ISNUMBER(OFFSET('Hygiene Data'!$H$9,0,10*ROW('Hygiene Data'!H25))),'Data Summary'!EC31="Yes"),OFFSET('Hygiene Data'!$H$9,0,10*ROW('Hygiene Data'!H25)),NA())</f>
        <v>#N/A</v>
      </c>
      <c r="BO31" s="100" t="e">
        <f ca="true">+IF(AND(ISNUMBER(OFFSET('Hygiene Data'!$I$5,0,10*ROW('Hygiene Data'!I25))),'Data Summary'!ED31="Yes"),OFFSET('Hygiene Data'!$I$5,0,10*ROW('Hygiene Data'!I25)),NA())</f>
        <v>#N/A</v>
      </c>
      <c r="BP31" s="100" t="e">
        <f ca="true">+IF(AND(ISNUMBER(OFFSET('Hygiene Data'!$I$7,0,10*ROW('Hygiene Data'!I25))),'Data Summary'!EE31="Yes"),OFFSET('Hygiene Data'!$I$7,0,10*ROW('Hygiene Data'!I25)),NA())</f>
        <v>#N/A</v>
      </c>
      <c r="BQ31" s="100" t="e">
        <f ca="true">+IF(AND(ISNUMBER(OFFSET('Hygiene Data'!$I$9,0,10*ROW('Hygiene Data'!I25))),'Data Summary'!EF31="Yes"),OFFSET('Hygiene Data'!$I$9,0,10*ROW('Hygiene Data'!I25)),NA())</f>
        <v>#N/A</v>
      </c>
    </row>
    <row xmlns:x14ac="http://schemas.microsoft.com/office/spreadsheetml/2009/9/ac" r="32" x14ac:dyDescent="0.2">
      <c r="A32" s="363" t="e">
        <f ca="true">+RIGHT('Data Summary'!A32,LEN('Data Summary'!A32)-9)</f>
        <v>#VALUE!</v>
      </c>
      <c r="B32" s="38" t="str">
        <f ca="true">+IF(ISTEXT('Data Summary'!B32),'Data Summary'!B32,"")</f>
        <v/>
      </c>
      <c r="C32" s="362" t="e">
        <f ca="true">+VALUE('Data Summary'!C32)</f>
        <v>#VALUE!</v>
      </c>
      <c r="D32" s="98" t="e">
        <f ca="true">+IF(AND(ISNUMBER(OFFSET('Water Data'!$D$4,0,10*ROW('Water Data'!D26))),'Data Summary'!BS32="Yes"),100-OFFSET('Water Data'!$D$4,0,10*ROW('Water Data'!D26)),NA())</f>
        <v>#N/A</v>
      </c>
      <c r="E32" s="98" t="e">
        <f ca="true">+IF(AND(ISNUMBER(OFFSET('Water Data'!$D$6,0,10*ROW('Water Data'!D26))),'Data Summary'!BT32="Yes"),OFFSET('Water Data'!$D$6,0,10*ROW('Water Data'!D26)),NA())</f>
        <v>#N/A</v>
      </c>
      <c r="F32" s="98" t="e">
        <f ca="true">+IF(AND(ISNUMBER(OFFSET('Water Data'!$D$9,0,10*ROW('Water Data'!D26))),'Data Summary'!BU32="Yes"),OFFSET('Water Data'!$D$9,0,10*ROW('Water Data'!D26)),NA())</f>
        <v>#N/A</v>
      </c>
      <c r="G32" s="98" t="e">
        <f ca="true">+IF(AND(ISNUMBER(OFFSET('Water Data'!$E$4,0,10*ROW('Water Data'!E26))),'Data Summary'!BV32="Yes"),100-OFFSET('Water Data'!$E$4,0,10*ROW('Water Data'!E26)),NA())</f>
        <v>#N/A</v>
      </c>
      <c r="H32" s="98" t="e">
        <f ca="true">+IF(AND(ISNUMBER(OFFSET('Water Data'!$E$6,0,10*ROW('Water Data'!E26))),'Data Summary'!BW32="Yes"),OFFSET('Water Data'!$E$6,0,10*ROW('Water Data'!E26)),NA())</f>
        <v>#N/A</v>
      </c>
      <c r="I32" s="98" t="e">
        <f ca="true">+IF(AND(ISNUMBER(OFFSET('Water Data'!$E$9,0,10*ROW('Water Data'!E26))),'Data Summary'!BX32="Yes"),OFFSET('Water Data'!$E$9,0,10*ROW('Water Data'!E26)),NA())</f>
        <v>#N/A</v>
      </c>
      <c r="J32" s="98" t="e">
        <f ca="true">+IF(AND(ISNUMBER(OFFSET('Water Data'!$F$4,0,10*ROW('Water Data'!F26))),'Data Summary'!BY32="Yes"),100-OFFSET('Water Data'!$F$4,0,10*ROW('Water Data'!F26)),NA())</f>
        <v>#N/A</v>
      </c>
      <c r="K32" s="98" t="e">
        <f ca="true">+IF(AND(ISNUMBER(OFFSET('Water Data'!$F$6,0,10*ROW('Water Data'!F26))),'Data Summary'!BZ32="Yes"),OFFSET('Water Data'!$F$6,0,10*ROW('Water Data'!F26)),NA())</f>
        <v>#N/A</v>
      </c>
      <c r="L32" s="98" t="e">
        <f ca="true">+IF(AND(ISNUMBER(OFFSET('Water Data'!$F$9,0,10*ROW('Water Data'!F26))),'Data Summary'!CA32="Yes"),OFFSET('Water Data'!$F$9,0,10*ROW('Water Data'!F26)),NA())</f>
        <v>#N/A</v>
      </c>
      <c r="M32" s="98" t="e">
        <f ca="true">+IF(AND(ISNUMBER(OFFSET('Water Data'!$G$4,0,10*ROW('Water Data'!G26))),'Data Summary'!CB32="Yes"),100-OFFSET('Water Data'!$G$4,0,10*ROW('Water Data'!G26)),NA())</f>
        <v>#N/A</v>
      </c>
      <c r="N32" s="98" t="e">
        <f ca="true">+IF(AND(ISNUMBER(OFFSET('Water Data'!$G$6,0,10*ROW('Water Data'!G26))),'Data Summary'!CC32="Yes"),OFFSET('Water Data'!$G$6,0,10*ROW('Water Data'!G26)),NA())</f>
        <v>#N/A</v>
      </c>
      <c r="O32" s="98" t="e">
        <f ca="true">+IF(AND(ISNUMBER(OFFSET('Water Data'!$G$9,0,10*ROW('Water Data'!G26))),'Data Summary'!CD32="Yes"),OFFSET('Water Data'!$G$9,0,10*ROW('Water Data'!G26)),NA())</f>
        <v>#N/A</v>
      </c>
      <c r="P32" s="98" t="e">
        <f ca="true">+IF(AND(ISNUMBER(OFFSET('Water Data'!$H$4,0,10*ROW('Water Data'!H26))),'Data Summary'!CE32="Yes"),100-OFFSET('Water Data'!$H$4,0,10*ROW('Water Data'!H26)),NA())</f>
        <v>#N/A</v>
      </c>
      <c r="Q32" s="98" t="e">
        <f ca="true">+IF(AND(ISNUMBER(OFFSET('Water Data'!$H$6,0,10*ROW('Water Data'!H26))),'Data Summary'!CF32="Yes"),OFFSET('Water Data'!$H$6,0,10*ROW('Water Data'!H26)),NA())</f>
        <v>#N/A</v>
      </c>
      <c r="R32" s="98" t="e">
        <f ca="true">+IF(AND(ISNUMBER(OFFSET('Water Data'!$H$9,0,10*ROW('Water Data'!H26))),'Data Summary'!CG32="Yes"),OFFSET('Water Data'!$H$9,0,10*ROW('Water Data'!H26)),NA())</f>
        <v>#N/A</v>
      </c>
      <c r="S32" s="98" t="e">
        <f ca="true">+IF(AND(ISNUMBER(OFFSET('Water Data'!$I$4,0,10*ROW('Water Data'!I26))),'Data Summary'!CH32="Yes"),100-OFFSET('Water Data'!$I$4,0,10*ROW('Water Data'!I26)),NA())</f>
        <v>#N/A</v>
      </c>
      <c r="T32" s="98" t="e">
        <f ca="true">+IF(AND(ISNUMBER(OFFSET('Water Data'!$I$6,0,10*ROW('Water Data'!I26))),'Data Summary'!CI32="Yes"),OFFSET('Water Data'!$I$6,0,10*ROW('Water Data'!I26)),NA())</f>
        <v>#N/A</v>
      </c>
      <c r="U32" s="98" t="e">
        <f ca="true">+IF(AND(ISNUMBER(OFFSET('Water Data'!$I$9,0,10*ROW('Water Data'!I26))),'Data Summary'!CJ32="Yes"),OFFSET('Water Data'!$I$9,0,10*ROW('Water Data'!I26)),NA())</f>
        <v>#N/A</v>
      </c>
      <c r="V32" s="99" t="e">
        <f ca="true">+IF(AND(ISNUMBER(OFFSET('Sanitation Data'!$D$4,0,10*ROW('Sanitation Data'!D26))),'Data Summary'!CK32="Yes"),100-OFFSET('Sanitation Data'!$D$4,0,10*ROW('Sanitation Data'!D26)),NA())</f>
        <v>#N/A</v>
      </c>
      <c r="W32" s="99" t="e">
        <f ca="true">+IF(AND(ISNUMBER(OFFSET('Sanitation Data'!$D$6,0,10*ROW('Sanitation Data'!D26))),'Data Summary'!CL32="Yes"),OFFSET('Sanitation Data'!$D$6,0,10*ROW('Sanitation Data'!D26)),NA())</f>
        <v>#N/A</v>
      </c>
      <c r="X32" s="99" t="e">
        <f ca="true">+IF(AND(ISNUMBER(OFFSET('Sanitation Data'!$D$10,0,10*ROW('Sanitation Data'!D26))),'Data Summary'!CM32="Yes"),OFFSET('Sanitation Data'!$D$10,0,10*ROW('Sanitation Data'!D26)),NA())</f>
        <v>#N/A</v>
      </c>
      <c r="Y32" s="99" t="e">
        <f ca="true">+IF(AND(ISNUMBER(OFFSET('Sanitation Data'!$D$11,0,10*ROW('Sanitation Data'!D26))),'Data Summary'!CN32="Yes"),OFFSET('Sanitation Data'!$D$11,0,10*ROW('Sanitation Data'!D26)),NA())</f>
        <v>#N/A</v>
      </c>
      <c r="Z32" s="99" t="e">
        <f ca="true">+IF(AND(ISNUMBER(OFFSET('Sanitation Data'!$D$12,0,10*ROW('Sanitation Data'!D26))),'Data Summary'!CO32="Yes"),OFFSET('Sanitation Data'!$D$12,0,10*ROW('Sanitation Data'!D26)),NA())</f>
        <v>#N/A</v>
      </c>
      <c r="AA32" s="99" t="e">
        <f ca="true">+IF(AND(ISNUMBER(OFFSET('Sanitation Data'!$E$4,0,10*ROW('Sanitation Data'!E26))),'Data Summary'!CP32="Yes"),100-OFFSET('Sanitation Data'!$E$4,0,10*ROW('Sanitation Data'!E26)),NA())</f>
        <v>#N/A</v>
      </c>
      <c r="AB32" s="99" t="e">
        <f ca="true">+IF(AND(ISNUMBER(OFFSET('Sanitation Data'!$E$6,0,10*ROW('Sanitation Data'!E26))),'Data Summary'!CQ32="Yes"),OFFSET('Sanitation Data'!$E$6,0,10*ROW('Sanitation Data'!E26)),NA())</f>
        <v>#N/A</v>
      </c>
      <c r="AC32" s="99" t="e">
        <f ca="true">+IF(AND(ISNUMBER(OFFSET('Sanitation Data'!$E$10,0,10*ROW('Sanitation Data'!E26))),'Data Summary'!CR32="Yes"),OFFSET('Sanitation Data'!$E$10,0,10*ROW('Sanitation Data'!E26)),NA())</f>
        <v>#N/A</v>
      </c>
      <c r="AD32" s="99" t="e">
        <f ca="true">+IF(AND(ISNUMBER(OFFSET('Sanitation Data'!$E$11,0,10*ROW('Sanitation Data'!E26))),'Data Summary'!CS32="Yes"),OFFSET('Sanitation Data'!$E$11,0,10*ROW('Sanitation Data'!E26)),NA())</f>
        <v>#N/A</v>
      </c>
      <c r="AE32" s="99" t="e">
        <f ca="true">+IF(AND(ISNUMBER(OFFSET('Sanitation Data'!$E$12,0,10*ROW('Sanitation Data'!E26))),'Data Summary'!CT32="Yes"),OFFSET('Sanitation Data'!$E$12,0,10*ROW('Sanitation Data'!E26)),NA())</f>
        <v>#N/A</v>
      </c>
      <c r="AF32" s="99" t="e">
        <f ca="true">+IF(AND(ISNUMBER(OFFSET('Sanitation Data'!$F$4,0,10*ROW('Sanitation Data'!F26))),'Data Summary'!CU32="Yes"),100-OFFSET('Sanitation Data'!$F$4,0,10*ROW('Sanitation Data'!F26)),NA())</f>
        <v>#N/A</v>
      </c>
      <c r="AG32" s="99" t="e">
        <f ca="true">+IF(AND(ISNUMBER(OFFSET('Sanitation Data'!$F$6,0,10*ROW('Sanitation Data'!F26))),'Data Summary'!CV32="Yes"),OFFSET('Sanitation Data'!$F$6,0,10*ROW('Sanitation Data'!F26)),NA())</f>
        <v>#N/A</v>
      </c>
      <c r="AH32" s="99" t="e">
        <f ca="true">+IF(AND(ISNUMBER(OFFSET('Sanitation Data'!$F$10,0,10*ROW('Sanitation Data'!F26))),'Data Summary'!CW32="Yes"),OFFSET('Sanitation Data'!$F$10,0,10*ROW('Sanitation Data'!F26)),NA())</f>
        <v>#N/A</v>
      </c>
      <c r="AI32" s="99" t="e">
        <f ca="true">+IF(AND(ISNUMBER(OFFSET('Sanitation Data'!$F$11,0,10*ROW('Sanitation Data'!F26))),'Data Summary'!CX32="Yes"),OFFSET('Sanitation Data'!$F$11,0,10*ROW('Sanitation Data'!F26)),NA())</f>
        <v>#N/A</v>
      </c>
      <c r="AJ32" s="99" t="e">
        <f ca="true">+IF(AND(ISNUMBER(OFFSET('Sanitation Data'!$F$12,0,10*ROW('Sanitation Data'!F26))),'Data Summary'!CY32="Yes"),OFFSET('Sanitation Data'!$F$12,0,10*ROW('Sanitation Data'!F26)),NA())</f>
        <v>#N/A</v>
      </c>
      <c r="AK32" s="99" t="e">
        <f ca="true">+IF(AND(ISNUMBER(OFFSET('Sanitation Data'!$G$4,0,10*ROW('Sanitation Data'!G26))),'Data Summary'!CZ32="Yes"),100-OFFSET('Sanitation Data'!$G$4,0,10*ROW('Sanitation Data'!G26)),NA())</f>
        <v>#N/A</v>
      </c>
      <c r="AL32" s="99" t="e">
        <f ca="true">+IF(AND(ISNUMBER(OFFSET('Sanitation Data'!$G$6,0,10*ROW('Sanitation Data'!G26))),'Data Summary'!DA32="Yes"),OFFSET('Sanitation Data'!$G$6,0,10*ROW('Sanitation Data'!G26)),NA())</f>
        <v>#N/A</v>
      </c>
      <c r="AM32" s="99" t="e">
        <f ca="true">+IF(AND(ISNUMBER(OFFSET('Sanitation Data'!$G$10,0,10*ROW('Sanitation Data'!G26))),'Data Summary'!DB32="Yes"),OFFSET('Sanitation Data'!$G$10,0,10*ROW('Sanitation Data'!G26)),NA())</f>
        <v>#N/A</v>
      </c>
      <c r="AN32" s="99" t="e">
        <f ca="true">+IF(AND(ISNUMBER(OFFSET('Sanitation Data'!$G$11,0,10*ROW('Sanitation Data'!G26))),'Data Summary'!DC32="Yes"),OFFSET('Sanitation Data'!$G$11,0,10*ROW('Sanitation Data'!G26)),NA())</f>
        <v>#N/A</v>
      </c>
      <c r="AO32" s="99" t="e">
        <f ca="true">+IF(AND(ISNUMBER(OFFSET('Sanitation Data'!$G$12,0,10*ROW('Sanitation Data'!G26))),'Data Summary'!DD32="Yes"),OFFSET('Sanitation Data'!$G$12,0,10*ROW('Sanitation Data'!G26)),NA())</f>
        <v>#N/A</v>
      </c>
      <c r="AP32" s="99" t="e">
        <f ca="true">+IF(AND(ISNUMBER(OFFSET('Sanitation Data'!$H$4,0,10*ROW('Sanitation Data'!H26))),'Data Summary'!DE32="Yes"),100-OFFSET('Sanitation Data'!$H$4,0,10*ROW('Sanitation Data'!H26)),NA())</f>
        <v>#N/A</v>
      </c>
      <c r="AQ32" s="99" t="e">
        <f ca="true">+IF(AND(ISNUMBER(OFFSET('Sanitation Data'!$H$6,0,10*ROW('Sanitation Data'!H26))),'Data Summary'!DF32="Yes"),OFFSET('Sanitation Data'!$H$6,0,10*ROW('Sanitation Data'!H26)),NA())</f>
        <v>#N/A</v>
      </c>
      <c r="AR32" s="99" t="e">
        <f ca="true">+IF(AND(ISNUMBER(OFFSET('Sanitation Data'!$H$10,0,10*ROW('Sanitation Data'!H26))),'Data Summary'!DG32="Yes"),OFFSET('Sanitation Data'!$H$10,0,10*ROW('Sanitation Data'!H26)),NA())</f>
        <v>#N/A</v>
      </c>
      <c r="AS32" s="99" t="e">
        <f ca="true">+IF(AND(ISNUMBER(OFFSET('Sanitation Data'!$H$11,0,10*ROW('Sanitation Data'!H26))),'Data Summary'!DH32="Yes"),OFFSET('Sanitation Data'!$H$11,0,10*ROW('Sanitation Data'!H26)),NA())</f>
        <v>#N/A</v>
      </c>
      <c r="AT32" s="99" t="e">
        <f ca="true">+IF(AND(ISNUMBER(OFFSET('Sanitation Data'!$H$12,0,10*ROW('Sanitation Data'!H26))),'Data Summary'!DI32="Yes"),OFFSET('Sanitation Data'!$H$12,0,10*ROW('Sanitation Data'!H26)),NA())</f>
        <v>#N/A</v>
      </c>
      <c r="AU32" s="99" t="e">
        <f ca="true">+IF(AND(ISNUMBER(OFFSET('Sanitation Data'!$I$4,0,10*ROW('Sanitation Data'!I26))),'Data Summary'!DJ32="Yes"),100-OFFSET('Sanitation Data'!$I$4,0,10*ROW('Sanitation Data'!I26)),NA())</f>
        <v>#N/A</v>
      </c>
      <c r="AV32" s="99" t="e">
        <f ca="true">+IF(AND(ISNUMBER(OFFSET('Sanitation Data'!$I$6,0,10*ROW('Sanitation Data'!I26))),'Data Summary'!DK32="Yes"),OFFSET('Sanitation Data'!$I$6,0,10*ROW('Sanitation Data'!I26)),NA())</f>
        <v>#N/A</v>
      </c>
      <c r="AW32" s="99" t="e">
        <f ca="true">+IF(AND(ISNUMBER(OFFSET('Sanitation Data'!$I$10,0,10*ROW('Sanitation Data'!I26))),'Data Summary'!DL32="Yes"),OFFSET('Sanitation Data'!$I$10,0,10*ROW('Sanitation Data'!I26)),NA())</f>
        <v>#N/A</v>
      </c>
      <c r="AX32" s="99" t="e">
        <f ca="true">+IF(AND(ISNUMBER(OFFSET('Sanitation Data'!$I$11,0,10*ROW('Sanitation Data'!I26))),'Data Summary'!DM32="Yes"),OFFSET('Sanitation Data'!$I$11,0,10*ROW('Sanitation Data'!I26)),NA())</f>
        <v>#N/A</v>
      </c>
      <c r="AY32" s="99" t="e">
        <f ca="true">+IF(AND(ISNUMBER(OFFSET('Sanitation Data'!$I$12,0,10*ROW('Sanitation Data'!I26))),'Data Summary'!DN32="Yes"),OFFSET('Sanitation Data'!$I$12,0,10*ROW('Sanitation Data'!I26)),NA())</f>
        <v>#N/A</v>
      </c>
      <c r="AZ32" s="100" t="e">
        <f ca="true">+IF(AND(ISNUMBER(OFFSET('Hygiene Data'!$D$5,0,10*ROW('Hygiene Data'!D26))),'Data Summary'!DO32="Yes"),OFFSET('Hygiene Data'!$D$5,0,10*ROW('Hygiene Data'!D26)),NA())</f>
        <v>#N/A</v>
      </c>
      <c r="BA32" s="100" t="e">
        <f ca="true">+IF(AND(ISNUMBER(OFFSET('Hygiene Data'!$D$7,0,10*ROW('Hygiene Data'!D26))),'Data Summary'!DP32="Yes"),OFFSET('Hygiene Data'!$D$7,0,10*ROW('Hygiene Data'!D26)),NA())</f>
        <v>#N/A</v>
      </c>
      <c r="BB32" s="100" t="e">
        <f ca="true">+IF(AND(ISNUMBER(OFFSET('Hygiene Data'!$D$9,0,10*ROW('Hygiene Data'!D26))),'Data Summary'!DQ32="Yes"),OFFSET('Hygiene Data'!$D$9,0,10*ROW('Hygiene Data'!D26)),NA())</f>
        <v>#N/A</v>
      </c>
      <c r="BC32" s="100" t="e">
        <f ca="true">+IF(AND(ISNUMBER(OFFSET('Hygiene Data'!$E$5,0,10*ROW('Hygiene Data'!E26))),'Data Summary'!DR32="Yes"),OFFSET('Hygiene Data'!$E$5,0,10*ROW('Hygiene Data'!E26)),NA())</f>
        <v>#N/A</v>
      </c>
      <c r="BD32" s="100" t="e">
        <f ca="true">+IF(AND(ISNUMBER(OFFSET('Hygiene Data'!$E$7,0,10*ROW('Hygiene Data'!E26))),'Data Summary'!DS32="Yes"),OFFSET('Hygiene Data'!$E$7,0,10*ROW('Hygiene Data'!E26)),NA())</f>
        <v>#N/A</v>
      </c>
      <c r="BE32" s="100" t="e">
        <f ca="true">+IF(AND(ISNUMBER(OFFSET('Hygiene Data'!$E$9,0,10*ROW('Hygiene Data'!E26))),'Data Summary'!DT32="Yes"),OFFSET('Hygiene Data'!$E$9,0,10*ROW('Hygiene Data'!E26)),NA())</f>
        <v>#N/A</v>
      </c>
      <c r="BF32" s="100" t="e">
        <f ca="true">+IF(AND(ISNUMBER(OFFSET('Hygiene Data'!$F$5,0,10*ROW('Hygiene Data'!F26))),'Data Summary'!DU32="Yes"),OFFSET('Hygiene Data'!$F$5,0,10*ROW('Hygiene Data'!F26)),NA())</f>
        <v>#N/A</v>
      </c>
      <c r="BG32" s="100" t="e">
        <f ca="true">+IF(AND(ISNUMBER(OFFSET('Hygiene Data'!$F$7,0,10*ROW('Hygiene Data'!F26))),'Data Summary'!DV32="Yes"),OFFSET('Hygiene Data'!$F$7,0,10*ROW('Hygiene Data'!F26)),NA())</f>
        <v>#N/A</v>
      </c>
      <c r="BH32" s="100" t="e">
        <f ca="true">+IF(AND(ISNUMBER(OFFSET('Hygiene Data'!$F$9,0,10*ROW('Hygiene Data'!F26))),'Data Summary'!DW32="Yes"),OFFSET('Hygiene Data'!$F$9,0,10*ROW('Hygiene Data'!F26)),NA())</f>
        <v>#N/A</v>
      </c>
      <c r="BI32" s="100" t="e">
        <f ca="true">+IF(AND(ISNUMBER(OFFSET('Hygiene Data'!$G$5,0,10*ROW('Hygiene Data'!G26))),'Data Summary'!DX32="Yes"),OFFSET('Hygiene Data'!$G$5,0,10*ROW('Hygiene Data'!G26)),NA())</f>
        <v>#N/A</v>
      </c>
      <c r="BJ32" s="100" t="e">
        <f ca="true">+IF(AND(ISNUMBER(OFFSET('Hygiene Data'!$G$7,0,10*ROW('Hygiene Data'!G26))),'Data Summary'!DY32="Yes"),OFFSET('Hygiene Data'!$G$7,0,10*ROW('Hygiene Data'!G26)),NA())</f>
        <v>#N/A</v>
      </c>
      <c r="BK32" s="100" t="e">
        <f ca="true">+IF(AND(ISNUMBER(OFFSET('Hygiene Data'!$G$9,0,10*ROW('Hygiene Data'!G26))),'Data Summary'!DZ32="Yes"),OFFSET('Hygiene Data'!$G$9,0,10*ROW('Hygiene Data'!G26)),NA())</f>
        <v>#N/A</v>
      </c>
      <c r="BL32" s="100" t="e">
        <f ca="true">+IF(AND(ISNUMBER(OFFSET('Hygiene Data'!$H$5,0,10*ROW('Hygiene Data'!H26))),'Data Summary'!EA32="Yes"),OFFSET('Hygiene Data'!$H$5,0,10*ROW('Hygiene Data'!H26)),NA())</f>
        <v>#N/A</v>
      </c>
      <c r="BM32" s="100" t="e">
        <f ca="true">+IF(AND(ISNUMBER(OFFSET('Hygiene Data'!$H$7,0,10*ROW('Hygiene Data'!H26))),'Data Summary'!EB32="Yes"),OFFSET('Hygiene Data'!$H$7,0,10*ROW('Hygiene Data'!H26)),NA())</f>
        <v>#N/A</v>
      </c>
      <c r="BN32" s="100" t="e">
        <f ca="true">+IF(AND(ISNUMBER(OFFSET('Hygiene Data'!$H$9,0,10*ROW('Hygiene Data'!H26))),'Data Summary'!EC32="Yes"),OFFSET('Hygiene Data'!$H$9,0,10*ROW('Hygiene Data'!H26)),NA())</f>
        <v>#N/A</v>
      </c>
      <c r="BO32" s="100" t="e">
        <f ca="true">+IF(AND(ISNUMBER(OFFSET('Hygiene Data'!$I$5,0,10*ROW('Hygiene Data'!I26))),'Data Summary'!ED32="Yes"),OFFSET('Hygiene Data'!$I$5,0,10*ROW('Hygiene Data'!I26)),NA())</f>
        <v>#N/A</v>
      </c>
      <c r="BP32" s="100" t="e">
        <f ca="true">+IF(AND(ISNUMBER(OFFSET('Hygiene Data'!$I$7,0,10*ROW('Hygiene Data'!I26))),'Data Summary'!EE32="Yes"),OFFSET('Hygiene Data'!$I$7,0,10*ROW('Hygiene Data'!I26)),NA())</f>
        <v>#N/A</v>
      </c>
      <c r="BQ32" s="100" t="e">
        <f ca="true">+IF(AND(ISNUMBER(OFFSET('Hygiene Data'!$I$9,0,10*ROW('Hygiene Data'!I26))),'Data Summary'!EF32="Yes"),OFFSET('Hygiene Data'!$I$9,0,10*ROW('Hygiene Data'!I26)),NA())</f>
        <v>#N/A</v>
      </c>
    </row>
    <row xmlns:x14ac="http://schemas.microsoft.com/office/spreadsheetml/2009/9/ac" r="33" x14ac:dyDescent="0.2">
      <c r="A33" s="363" t="e">
        <f ca="true">+RIGHT('Data Summary'!A33,LEN('Data Summary'!A33)-9)</f>
        <v>#VALUE!</v>
      </c>
      <c r="B33" s="38" t="str">
        <f ca="true">+IF(ISTEXT('Data Summary'!B33),'Data Summary'!B33,"")</f>
        <v/>
      </c>
      <c r="C33" s="362" t="e">
        <f ca="true">+VALUE('Data Summary'!C33)</f>
        <v>#VALUE!</v>
      </c>
      <c r="D33" s="98" t="e">
        <f ca="true">+IF(AND(ISNUMBER(OFFSET('Water Data'!$D$4,0,10*ROW('Water Data'!D27))),'Data Summary'!BS33="Yes"),100-OFFSET('Water Data'!$D$4,0,10*ROW('Water Data'!D27)),NA())</f>
        <v>#N/A</v>
      </c>
      <c r="E33" s="98" t="e">
        <f ca="true">+IF(AND(ISNUMBER(OFFSET('Water Data'!$D$6,0,10*ROW('Water Data'!D27))),'Data Summary'!BT33="Yes"),OFFSET('Water Data'!$D$6,0,10*ROW('Water Data'!D27)),NA())</f>
        <v>#N/A</v>
      </c>
      <c r="F33" s="98" t="e">
        <f ca="true">+IF(AND(ISNUMBER(OFFSET('Water Data'!$D$9,0,10*ROW('Water Data'!D27))),'Data Summary'!BU33="Yes"),OFFSET('Water Data'!$D$9,0,10*ROW('Water Data'!D27)),NA())</f>
        <v>#N/A</v>
      </c>
      <c r="G33" s="98" t="e">
        <f ca="true">+IF(AND(ISNUMBER(OFFSET('Water Data'!$E$4,0,10*ROW('Water Data'!E27))),'Data Summary'!BV33="Yes"),100-OFFSET('Water Data'!$E$4,0,10*ROW('Water Data'!E27)),NA())</f>
        <v>#N/A</v>
      </c>
      <c r="H33" s="98" t="e">
        <f ca="true">+IF(AND(ISNUMBER(OFFSET('Water Data'!$E$6,0,10*ROW('Water Data'!E27))),'Data Summary'!BW33="Yes"),OFFSET('Water Data'!$E$6,0,10*ROW('Water Data'!E27)),NA())</f>
        <v>#N/A</v>
      </c>
      <c r="I33" s="98" t="e">
        <f ca="true">+IF(AND(ISNUMBER(OFFSET('Water Data'!$E$9,0,10*ROW('Water Data'!E27))),'Data Summary'!BX33="Yes"),OFFSET('Water Data'!$E$9,0,10*ROW('Water Data'!E27)),NA())</f>
        <v>#N/A</v>
      </c>
      <c r="J33" s="98" t="e">
        <f ca="true">+IF(AND(ISNUMBER(OFFSET('Water Data'!$F$4,0,10*ROW('Water Data'!F27))),'Data Summary'!BY33="Yes"),100-OFFSET('Water Data'!$F$4,0,10*ROW('Water Data'!F27)),NA())</f>
        <v>#N/A</v>
      </c>
      <c r="K33" s="98" t="e">
        <f ca="true">+IF(AND(ISNUMBER(OFFSET('Water Data'!$F$6,0,10*ROW('Water Data'!F27))),'Data Summary'!BZ33="Yes"),OFFSET('Water Data'!$F$6,0,10*ROW('Water Data'!F27)),NA())</f>
        <v>#N/A</v>
      </c>
      <c r="L33" s="98" t="e">
        <f ca="true">+IF(AND(ISNUMBER(OFFSET('Water Data'!$F$9,0,10*ROW('Water Data'!F27))),'Data Summary'!CA33="Yes"),OFFSET('Water Data'!$F$9,0,10*ROW('Water Data'!F27)),NA())</f>
        <v>#N/A</v>
      </c>
      <c r="M33" s="98" t="e">
        <f ca="true">+IF(AND(ISNUMBER(OFFSET('Water Data'!$G$4,0,10*ROW('Water Data'!G27))),'Data Summary'!CB33="Yes"),100-OFFSET('Water Data'!$G$4,0,10*ROW('Water Data'!G27)),NA())</f>
        <v>#N/A</v>
      </c>
      <c r="N33" s="98" t="e">
        <f ca="true">+IF(AND(ISNUMBER(OFFSET('Water Data'!$G$6,0,10*ROW('Water Data'!G27))),'Data Summary'!CC33="Yes"),OFFSET('Water Data'!$G$6,0,10*ROW('Water Data'!G27)),NA())</f>
        <v>#N/A</v>
      </c>
      <c r="O33" s="98" t="e">
        <f ca="true">+IF(AND(ISNUMBER(OFFSET('Water Data'!$G$9,0,10*ROW('Water Data'!G27))),'Data Summary'!CD33="Yes"),OFFSET('Water Data'!$G$9,0,10*ROW('Water Data'!G27)),NA())</f>
        <v>#N/A</v>
      </c>
      <c r="P33" s="98" t="e">
        <f ca="true">+IF(AND(ISNUMBER(OFFSET('Water Data'!$H$4,0,10*ROW('Water Data'!H27))),'Data Summary'!CE33="Yes"),100-OFFSET('Water Data'!$H$4,0,10*ROW('Water Data'!H27)),NA())</f>
        <v>#N/A</v>
      </c>
      <c r="Q33" s="98" t="e">
        <f ca="true">+IF(AND(ISNUMBER(OFFSET('Water Data'!$H$6,0,10*ROW('Water Data'!H27))),'Data Summary'!CF33="Yes"),OFFSET('Water Data'!$H$6,0,10*ROW('Water Data'!H27)),NA())</f>
        <v>#N/A</v>
      </c>
      <c r="R33" s="98" t="e">
        <f ca="true">+IF(AND(ISNUMBER(OFFSET('Water Data'!$H$9,0,10*ROW('Water Data'!H27))),'Data Summary'!CG33="Yes"),OFFSET('Water Data'!$H$9,0,10*ROW('Water Data'!H27)),NA())</f>
        <v>#N/A</v>
      </c>
      <c r="S33" s="98" t="e">
        <f ca="true">+IF(AND(ISNUMBER(OFFSET('Water Data'!$I$4,0,10*ROW('Water Data'!I27))),'Data Summary'!CH33="Yes"),100-OFFSET('Water Data'!$I$4,0,10*ROW('Water Data'!I27)),NA())</f>
        <v>#N/A</v>
      </c>
      <c r="T33" s="98" t="e">
        <f ca="true">+IF(AND(ISNUMBER(OFFSET('Water Data'!$I$6,0,10*ROW('Water Data'!I27))),'Data Summary'!CI33="Yes"),OFFSET('Water Data'!$I$6,0,10*ROW('Water Data'!I27)),NA())</f>
        <v>#N/A</v>
      </c>
      <c r="U33" s="98" t="e">
        <f ca="true">+IF(AND(ISNUMBER(OFFSET('Water Data'!$I$9,0,10*ROW('Water Data'!I27))),'Data Summary'!CJ33="Yes"),OFFSET('Water Data'!$I$9,0,10*ROW('Water Data'!I27)),NA())</f>
        <v>#N/A</v>
      </c>
      <c r="V33" s="99" t="e">
        <f ca="true">+IF(AND(ISNUMBER(OFFSET('Sanitation Data'!$D$4,0,10*ROW('Sanitation Data'!D27))),'Data Summary'!CK33="Yes"),100-OFFSET('Sanitation Data'!$D$4,0,10*ROW('Sanitation Data'!D27)),NA())</f>
        <v>#N/A</v>
      </c>
      <c r="W33" s="99" t="e">
        <f ca="true">+IF(AND(ISNUMBER(OFFSET('Sanitation Data'!$D$6,0,10*ROW('Sanitation Data'!D27))),'Data Summary'!CL33="Yes"),OFFSET('Sanitation Data'!$D$6,0,10*ROW('Sanitation Data'!D27)),NA())</f>
        <v>#N/A</v>
      </c>
      <c r="X33" s="99" t="e">
        <f ca="true">+IF(AND(ISNUMBER(OFFSET('Sanitation Data'!$D$10,0,10*ROW('Sanitation Data'!D27))),'Data Summary'!CM33="Yes"),OFFSET('Sanitation Data'!$D$10,0,10*ROW('Sanitation Data'!D27)),NA())</f>
        <v>#N/A</v>
      </c>
      <c r="Y33" s="99" t="e">
        <f ca="true">+IF(AND(ISNUMBER(OFFSET('Sanitation Data'!$D$11,0,10*ROW('Sanitation Data'!D27))),'Data Summary'!CN33="Yes"),OFFSET('Sanitation Data'!$D$11,0,10*ROW('Sanitation Data'!D27)),NA())</f>
        <v>#N/A</v>
      </c>
      <c r="Z33" s="99" t="e">
        <f ca="true">+IF(AND(ISNUMBER(OFFSET('Sanitation Data'!$D$12,0,10*ROW('Sanitation Data'!D27))),'Data Summary'!CO33="Yes"),OFFSET('Sanitation Data'!$D$12,0,10*ROW('Sanitation Data'!D27)),NA())</f>
        <v>#N/A</v>
      </c>
      <c r="AA33" s="99" t="e">
        <f ca="true">+IF(AND(ISNUMBER(OFFSET('Sanitation Data'!$E$4,0,10*ROW('Sanitation Data'!E27))),'Data Summary'!CP33="Yes"),100-OFFSET('Sanitation Data'!$E$4,0,10*ROW('Sanitation Data'!E27)),NA())</f>
        <v>#N/A</v>
      </c>
      <c r="AB33" s="99" t="e">
        <f ca="true">+IF(AND(ISNUMBER(OFFSET('Sanitation Data'!$E$6,0,10*ROW('Sanitation Data'!E27))),'Data Summary'!CQ33="Yes"),OFFSET('Sanitation Data'!$E$6,0,10*ROW('Sanitation Data'!E27)),NA())</f>
        <v>#N/A</v>
      </c>
      <c r="AC33" s="99" t="e">
        <f ca="true">+IF(AND(ISNUMBER(OFFSET('Sanitation Data'!$E$10,0,10*ROW('Sanitation Data'!E27))),'Data Summary'!CR33="Yes"),OFFSET('Sanitation Data'!$E$10,0,10*ROW('Sanitation Data'!E27)),NA())</f>
        <v>#N/A</v>
      </c>
      <c r="AD33" s="99" t="e">
        <f ca="true">+IF(AND(ISNUMBER(OFFSET('Sanitation Data'!$E$11,0,10*ROW('Sanitation Data'!E27))),'Data Summary'!CS33="Yes"),OFFSET('Sanitation Data'!$E$11,0,10*ROW('Sanitation Data'!E27)),NA())</f>
        <v>#N/A</v>
      </c>
      <c r="AE33" s="99" t="e">
        <f ca="true">+IF(AND(ISNUMBER(OFFSET('Sanitation Data'!$E$12,0,10*ROW('Sanitation Data'!E27))),'Data Summary'!CT33="Yes"),OFFSET('Sanitation Data'!$E$12,0,10*ROW('Sanitation Data'!E27)),NA())</f>
        <v>#N/A</v>
      </c>
      <c r="AF33" s="99" t="e">
        <f ca="true">+IF(AND(ISNUMBER(OFFSET('Sanitation Data'!$F$4,0,10*ROW('Sanitation Data'!F27))),'Data Summary'!CU33="Yes"),100-OFFSET('Sanitation Data'!$F$4,0,10*ROW('Sanitation Data'!F27)),NA())</f>
        <v>#N/A</v>
      </c>
      <c r="AG33" s="99" t="e">
        <f ca="true">+IF(AND(ISNUMBER(OFFSET('Sanitation Data'!$F$6,0,10*ROW('Sanitation Data'!F27))),'Data Summary'!CV33="Yes"),OFFSET('Sanitation Data'!$F$6,0,10*ROW('Sanitation Data'!F27)),NA())</f>
        <v>#N/A</v>
      </c>
      <c r="AH33" s="99" t="e">
        <f ca="true">+IF(AND(ISNUMBER(OFFSET('Sanitation Data'!$F$10,0,10*ROW('Sanitation Data'!F27))),'Data Summary'!CW33="Yes"),OFFSET('Sanitation Data'!$F$10,0,10*ROW('Sanitation Data'!F27)),NA())</f>
        <v>#N/A</v>
      </c>
      <c r="AI33" s="99" t="e">
        <f ca="true">+IF(AND(ISNUMBER(OFFSET('Sanitation Data'!$F$11,0,10*ROW('Sanitation Data'!F27))),'Data Summary'!CX33="Yes"),OFFSET('Sanitation Data'!$F$11,0,10*ROW('Sanitation Data'!F27)),NA())</f>
        <v>#N/A</v>
      </c>
      <c r="AJ33" s="99" t="e">
        <f ca="true">+IF(AND(ISNUMBER(OFFSET('Sanitation Data'!$F$12,0,10*ROW('Sanitation Data'!F27))),'Data Summary'!CY33="Yes"),OFFSET('Sanitation Data'!$F$12,0,10*ROW('Sanitation Data'!F27)),NA())</f>
        <v>#N/A</v>
      </c>
      <c r="AK33" s="99" t="e">
        <f ca="true">+IF(AND(ISNUMBER(OFFSET('Sanitation Data'!$G$4,0,10*ROW('Sanitation Data'!G27))),'Data Summary'!CZ33="Yes"),100-OFFSET('Sanitation Data'!$G$4,0,10*ROW('Sanitation Data'!G27)),NA())</f>
        <v>#N/A</v>
      </c>
      <c r="AL33" s="99" t="e">
        <f ca="true">+IF(AND(ISNUMBER(OFFSET('Sanitation Data'!$G$6,0,10*ROW('Sanitation Data'!G27))),'Data Summary'!DA33="Yes"),OFFSET('Sanitation Data'!$G$6,0,10*ROW('Sanitation Data'!G27)),NA())</f>
        <v>#N/A</v>
      </c>
      <c r="AM33" s="99" t="e">
        <f ca="true">+IF(AND(ISNUMBER(OFFSET('Sanitation Data'!$G$10,0,10*ROW('Sanitation Data'!G27))),'Data Summary'!DB33="Yes"),OFFSET('Sanitation Data'!$G$10,0,10*ROW('Sanitation Data'!G27)),NA())</f>
        <v>#N/A</v>
      </c>
      <c r="AN33" s="99" t="e">
        <f ca="true">+IF(AND(ISNUMBER(OFFSET('Sanitation Data'!$G$11,0,10*ROW('Sanitation Data'!G27))),'Data Summary'!DC33="Yes"),OFFSET('Sanitation Data'!$G$11,0,10*ROW('Sanitation Data'!G27)),NA())</f>
        <v>#N/A</v>
      </c>
      <c r="AO33" s="99" t="e">
        <f ca="true">+IF(AND(ISNUMBER(OFFSET('Sanitation Data'!$G$12,0,10*ROW('Sanitation Data'!G27))),'Data Summary'!DD33="Yes"),OFFSET('Sanitation Data'!$G$12,0,10*ROW('Sanitation Data'!G27)),NA())</f>
        <v>#N/A</v>
      </c>
      <c r="AP33" s="99" t="e">
        <f ca="true">+IF(AND(ISNUMBER(OFFSET('Sanitation Data'!$H$4,0,10*ROW('Sanitation Data'!H27))),'Data Summary'!DE33="Yes"),100-OFFSET('Sanitation Data'!$H$4,0,10*ROW('Sanitation Data'!H27)),NA())</f>
        <v>#N/A</v>
      </c>
      <c r="AQ33" s="99" t="e">
        <f ca="true">+IF(AND(ISNUMBER(OFFSET('Sanitation Data'!$H$6,0,10*ROW('Sanitation Data'!H27))),'Data Summary'!DF33="Yes"),OFFSET('Sanitation Data'!$H$6,0,10*ROW('Sanitation Data'!H27)),NA())</f>
        <v>#N/A</v>
      </c>
      <c r="AR33" s="99" t="e">
        <f ca="true">+IF(AND(ISNUMBER(OFFSET('Sanitation Data'!$H$10,0,10*ROW('Sanitation Data'!H27))),'Data Summary'!DG33="Yes"),OFFSET('Sanitation Data'!$H$10,0,10*ROW('Sanitation Data'!H27)),NA())</f>
        <v>#N/A</v>
      </c>
      <c r="AS33" s="99" t="e">
        <f ca="true">+IF(AND(ISNUMBER(OFFSET('Sanitation Data'!$H$11,0,10*ROW('Sanitation Data'!H27))),'Data Summary'!DH33="Yes"),OFFSET('Sanitation Data'!$H$11,0,10*ROW('Sanitation Data'!H27)),NA())</f>
        <v>#N/A</v>
      </c>
      <c r="AT33" s="99" t="e">
        <f ca="true">+IF(AND(ISNUMBER(OFFSET('Sanitation Data'!$H$12,0,10*ROW('Sanitation Data'!H27))),'Data Summary'!DI33="Yes"),OFFSET('Sanitation Data'!$H$12,0,10*ROW('Sanitation Data'!H27)),NA())</f>
        <v>#N/A</v>
      </c>
      <c r="AU33" s="99" t="e">
        <f ca="true">+IF(AND(ISNUMBER(OFFSET('Sanitation Data'!$I$4,0,10*ROW('Sanitation Data'!I27))),'Data Summary'!DJ33="Yes"),100-OFFSET('Sanitation Data'!$I$4,0,10*ROW('Sanitation Data'!I27)),NA())</f>
        <v>#N/A</v>
      </c>
      <c r="AV33" s="99" t="e">
        <f ca="true">+IF(AND(ISNUMBER(OFFSET('Sanitation Data'!$I$6,0,10*ROW('Sanitation Data'!I27))),'Data Summary'!DK33="Yes"),OFFSET('Sanitation Data'!$I$6,0,10*ROW('Sanitation Data'!I27)),NA())</f>
        <v>#N/A</v>
      </c>
      <c r="AW33" s="99" t="e">
        <f ca="true">+IF(AND(ISNUMBER(OFFSET('Sanitation Data'!$I$10,0,10*ROW('Sanitation Data'!I27))),'Data Summary'!DL33="Yes"),OFFSET('Sanitation Data'!$I$10,0,10*ROW('Sanitation Data'!I27)),NA())</f>
        <v>#N/A</v>
      </c>
      <c r="AX33" s="99" t="e">
        <f ca="true">+IF(AND(ISNUMBER(OFFSET('Sanitation Data'!$I$11,0,10*ROW('Sanitation Data'!I27))),'Data Summary'!DM33="Yes"),OFFSET('Sanitation Data'!$I$11,0,10*ROW('Sanitation Data'!I27)),NA())</f>
        <v>#N/A</v>
      </c>
      <c r="AY33" s="99" t="e">
        <f ca="true">+IF(AND(ISNUMBER(OFFSET('Sanitation Data'!$I$12,0,10*ROW('Sanitation Data'!I27))),'Data Summary'!DN33="Yes"),OFFSET('Sanitation Data'!$I$12,0,10*ROW('Sanitation Data'!I27)),NA())</f>
        <v>#N/A</v>
      </c>
      <c r="AZ33" s="100" t="e">
        <f ca="true">+IF(AND(ISNUMBER(OFFSET('Hygiene Data'!$D$5,0,10*ROW('Hygiene Data'!D27))),'Data Summary'!DO33="Yes"),OFFSET('Hygiene Data'!$D$5,0,10*ROW('Hygiene Data'!D27)),NA())</f>
        <v>#N/A</v>
      </c>
      <c r="BA33" s="100" t="e">
        <f ca="true">+IF(AND(ISNUMBER(OFFSET('Hygiene Data'!$D$7,0,10*ROW('Hygiene Data'!D27))),'Data Summary'!DP33="Yes"),OFFSET('Hygiene Data'!$D$7,0,10*ROW('Hygiene Data'!D27)),NA())</f>
        <v>#N/A</v>
      </c>
      <c r="BB33" s="100" t="e">
        <f ca="true">+IF(AND(ISNUMBER(OFFSET('Hygiene Data'!$D$9,0,10*ROW('Hygiene Data'!D27))),'Data Summary'!DQ33="Yes"),OFFSET('Hygiene Data'!$D$9,0,10*ROW('Hygiene Data'!D27)),NA())</f>
        <v>#N/A</v>
      </c>
      <c r="BC33" s="100" t="e">
        <f ca="true">+IF(AND(ISNUMBER(OFFSET('Hygiene Data'!$E$5,0,10*ROW('Hygiene Data'!E27))),'Data Summary'!DR33="Yes"),OFFSET('Hygiene Data'!$E$5,0,10*ROW('Hygiene Data'!E27)),NA())</f>
        <v>#N/A</v>
      </c>
      <c r="BD33" s="100" t="e">
        <f ca="true">+IF(AND(ISNUMBER(OFFSET('Hygiene Data'!$E$7,0,10*ROW('Hygiene Data'!E27))),'Data Summary'!DS33="Yes"),OFFSET('Hygiene Data'!$E$7,0,10*ROW('Hygiene Data'!E27)),NA())</f>
        <v>#N/A</v>
      </c>
      <c r="BE33" s="100" t="e">
        <f ca="true">+IF(AND(ISNUMBER(OFFSET('Hygiene Data'!$E$9,0,10*ROW('Hygiene Data'!E27))),'Data Summary'!DT33="Yes"),OFFSET('Hygiene Data'!$E$9,0,10*ROW('Hygiene Data'!E27)),NA())</f>
        <v>#N/A</v>
      </c>
      <c r="BF33" s="100" t="e">
        <f ca="true">+IF(AND(ISNUMBER(OFFSET('Hygiene Data'!$F$5,0,10*ROW('Hygiene Data'!F27))),'Data Summary'!DU33="Yes"),OFFSET('Hygiene Data'!$F$5,0,10*ROW('Hygiene Data'!F27)),NA())</f>
        <v>#N/A</v>
      </c>
      <c r="BG33" s="100" t="e">
        <f ca="true">+IF(AND(ISNUMBER(OFFSET('Hygiene Data'!$F$7,0,10*ROW('Hygiene Data'!F27))),'Data Summary'!DV33="Yes"),OFFSET('Hygiene Data'!$F$7,0,10*ROW('Hygiene Data'!F27)),NA())</f>
        <v>#N/A</v>
      </c>
      <c r="BH33" s="100" t="e">
        <f ca="true">+IF(AND(ISNUMBER(OFFSET('Hygiene Data'!$F$9,0,10*ROW('Hygiene Data'!F27))),'Data Summary'!DW33="Yes"),OFFSET('Hygiene Data'!$F$9,0,10*ROW('Hygiene Data'!F27)),NA())</f>
        <v>#N/A</v>
      </c>
      <c r="BI33" s="100" t="e">
        <f ca="true">+IF(AND(ISNUMBER(OFFSET('Hygiene Data'!$G$5,0,10*ROW('Hygiene Data'!G27))),'Data Summary'!DX33="Yes"),OFFSET('Hygiene Data'!$G$5,0,10*ROW('Hygiene Data'!G27)),NA())</f>
        <v>#N/A</v>
      </c>
      <c r="BJ33" s="100" t="e">
        <f ca="true">+IF(AND(ISNUMBER(OFFSET('Hygiene Data'!$G$7,0,10*ROW('Hygiene Data'!G27))),'Data Summary'!DY33="Yes"),OFFSET('Hygiene Data'!$G$7,0,10*ROW('Hygiene Data'!G27)),NA())</f>
        <v>#N/A</v>
      </c>
      <c r="BK33" s="100" t="e">
        <f ca="true">+IF(AND(ISNUMBER(OFFSET('Hygiene Data'!$G$9,0,10*ROW('Hygiene Data'!G27))),'Data Summary'!DZ33="Yes"),OFFSET('Hygiene Data'!$G$9,0,10*ROW('Hygiene Data'!G27)),NA())</f>
        <v>#N/A</v>
      </c>
      <c r="BL33" s="100" t="e">
        <f ca="true">+IF(AND(ISNUMBER(OFFSET('Hygiene Data'!$H$5,0,10*ROW('Hygiene Data'!H27))),'Data Summary'!EA33="Yes"),OFFSET('Hygiene Data'!$H$5,0,10*ROW('Hygiene Data'!H27)),NA())</f>
        <v>#N/A</v>
      </c>
      <c r="BM33" s="100" t="e">
        <f ca="true">+IF(AND(ISNUMBER(OFFSET('Hygiene Data'!$H$7,0,10*ROW('Hygiene Data'!H27))),'Data Summary'!EB33="Yes"),OFFSET('Hygiene Data'!$H$7,0,10*ROW('Hygiene Data'!H27)),NA())</f>
        <v>#N/A</v>
      </c>
      <c r="BN33" s="100" t="e">
        <f ca="true">+IF(AND(ISNUMBER(OFFSET('Hygiene Data'!$H$9,0,10*ROW('Hygiene Data'!H27))),'Data Summary'!EC33="Yes"),OFFSET('Hygiene Data'!$H$9,0,10*ROW('Hygiene Data'!H27)),NA())</f>
        <v>#N/A</v>
      </c>
      <c r="BO33" s="100" t="e">
        <f ca="true">+IF(AND(ISNUMBER(OFFSET('Hygiene Data'!$I$5,0,10*ROW('Hygiene Data'!I27))),'Data Summary'!ED33="Yes"),OFFSET('Hygiene Data'!$I$5,0,10*ROW('Hygiene Data'!I27)),NA())</f>
        <v>#N/A</v>
      </c>
      <c r="BP33" s="100" t="e">
        <f ca="true">+IF(AND(ISNUMBER(OFFSET('Hygiene Data'!$I$7,0,10*ROW('Hygiene Data'!I27))),'Data Summary'!EE33="Yes"),OFFSET('Hygiene Data'!$I$7,0,10*ROW('Hygiene Data'!I27)),NA())</f>
        <v>#N/A</v>
      </c>
      <c r="BQ33" s="100" t="e">
        <f ca="true">+IF(AND(ISNUMBER(OFFSET('Hygiene Data'!$I$9,0,10*ROW('Hygiene Data'!I27))),'Data Summary'!EF33="Yes"),OFFSET('Hygiene Data'!$I$9,0,10*ROW('Hygiene Data'!I27)),NA())</f>
        <v>#N/A</v>
      </c>
    </row>
    <row xmlns:x14ac="http://schemas.microsoft.com/office/spreadsheetml/2009/9/ac" r="34" x14ac:dyDescent="0.2">
      <c r="A34" s="363" t="e">
        <f ca="true">+RIGHT('Data Summary'!A34,LEN('Data Summary'!A34)-9)</f>
        <v>#VALUE!</v>
      </c>
      <c r="B34" s="38" t="str">
        <f ca="true">+IF(ISTEXT('Data Summary'!B34),'Data Summary'!B34,"")</f>
        <v/>
      </c>
      <c r="C34" s="362" t="e">
        <f ca="true">+VALUE('Data Summary'!C34)</f>
        <v>#VALUE!</v>
      </c>
      <c r="D34" s="98" t="e">
        <f ca="true">+IF(AND(ISNUMBER(OFFSET('Water Data'!$D$4,0,10*ROW('Water Data'!D28))),'Data Summary'!BS34="Yes"),100-OFFSET('Water Data'!$D$4,0,10*ROW('Water Data'!D28)),NA())</f>
        <v>#N/A</v>
      </c>
      <c r="E34" s="98" t="e">
        <f ca="true">+IF(AND(ISNUMBER(OFFSET('Water Data'!$D$6,0,10*ROW('Water Data'!D28))),'Data Summary'!BT34="Yes"),OFFSET('Water Data'!$D$6,0,10*ROW('Water Data'!D28)),NA())</f>
        <v>#N/A</v>
      </c>
      <c r="F34" s="98" t="e">
        <f ca="true">+IF(AND(ISNUMBER(OFFSET('Water Data'!$D$9,0,10*ROW('Water Data'!D28))),'Data Summary'!BU34="Yes"),OFFSET('Water Data'!$D$9,0,10*ROW('Water Data'!D28)),NA())</f>
        <v>#N/A</v>
      </c>
      <c r="G34" s="98" t="e">
        <f ca="true">+IF(AND(ISNUMBER(OFFSET('Water Data'!$E$4,0,10*ROW('Water Data'!E28))),'Data Summary'!BV34="Yes"),100-OFFSET('Water Data'!$E$4,0,10*ROW('Water Data'!E28)),NA())</f>
        <v>#N/A</v>
      </c>
      <c r="H34" s="98" t="e">
        <f ca="true">+IF(AND(ISNUMBER(OFFSET('Water Data'!$E$6,0,10*ROW('Water Data'!E28))),'Data Summary'!BW34="Yes"),OFFSET('Water Data'!$E$6,0,10*ROW('Water Data'!E28)),NA())</f>
        <v>#N/A</v>
      </c>
      <c r="I34" s="98" t="e">
        <f ca="true">+IF(AND(ISNUMBER(OFFSET('Water Data'!$E$9,0,10*ROW('Water Data'!E28))),'Data Summary'!BX34="Yes"),OFFSET('Water Data'!$E$9,0,10*ROW('Water Data'!E28)),NA())</f>
        <v>#N/A</v>
      </c>
      <c r="J34" s="98" t="e">
        <f ca="true">+IF(AND(ISNUMBER(OFFSET('Water Data'!$F$4,0,10*ROW('Water Data'!F28))),'Data Summary'!BY34="Yes"),100-OFFSET('Water Data'!$F$4,0,10*ROW('Water Data'!F28)),NA())</f>
        <v>#N/A</v>
      </c>
      <c r="K34" s="98" t="e">
        <f ca="true">+IF(AND(ISNUMBER(OFFSET('Water Data'!$F$6,0,10*ROW('Water Data'!F28))),'Data Summary'!BZ34="Yes"),OFFSET('Water Data'!$F$6,0,10*ROW('Water Data'!F28)),NA())</f>
        <v>#N/A</v>
      </c>
      <c r="L34" s="98" t="e">
        <f ca="true">+IF(AND(ISNUMBER(OFFSET('Water Data'!$F$9,0,10*ROW('Water Data'!F28))),'Data Summary'!CA34="Yes"),OFFSET('Water Data'!$F$9,0,10*ROW('Water Data'!F28)),NA())</f>
        <v>#N/A</v>
      </c>
      <c r="M34" s="98" t="e">
        <f ca="true">+IF(AND(ISNUMBER(OFFSET('Water Data'!$G$4,0,10*ROW('Water Data'!G28))),'Data Summary'!CB34="Yes"),100-OFFSET('Water Data'!$G$4,0,10*ROW('Water Data'!G28)),NA())</f>
        <v>#N/A</v>
      </c>
      <c r="N34" s="98" t="e">
        <f ca="true">+IF(AND(ISNUMBER(OFFSET('Water Data'!$G$6,0,10*ROW('Water Data'!G28))),'Data Summary'!CC34="Yes"),OFFSET('Water Data'!$G$6,0,10*ROW('Water Data'!G28)),NA())</f>
        <v>#N/A</v>
      </c>
      <c r="O34" s="98" t="e">
        <f ca="true">+IF(AND(ISNUMBER(OFFSET('Water Data'!$G$9,0,10*ROW('Water Data'!G28))),'Data Summary'!CD34="Yes"),OFFSET('Water Data'!$G$9,0,10*ROW('Water Data'!G28)),NA())</f>
        <v>#N/A</v>
      </c>
      <c r="P34" s="98" t="e">
        <f ca="true">+IF(AND(ISNUMBER(OFFSET('Water Data'!$H$4,0,10*ROW('Water Data'!H28))),'Data Summary'!CE34="Yes"),100-OFFSET('Water Data'!$H$4,0,10*ROW('Water Data'!H28)),NA())</f>
        <v>#N/A</v>
      </c>
      <c r="Q34" s="98" t="e">
        <f ca="true">+IF(AND(ISNUMBER(OFFSET('Water Data'!$H$6,0,10*ROW('Water Data'!H28))),'Data Summary'!CF34="Yes"),OFFSET('Water Data'!$H$6,0,10*ROW('Water Data'!H28)),NA())</f>
        <v>#N/A</v>
      </c>
      <c r="R34" s="98" t="e">
        <f ca="true">+IF(AND(ISNUMBER(OFFSET('Water Data'!$H$9,0,10*ROW('Water Data'!H28))),'Data Summary'!CG34="Yes"),OFFSET('Water Data'!$H$9,0,10*ROW('Water Data'!H28)),NA())</f>
        <v>#N/A</v>
      </c>
      <c r="S34" s="98" t="e">
        <f ca="true">+IF(AND(ISNUMBER(OFFSET('Water Data'!$I$4,0,10*ROW('Water Data'!I28))),'Data Summary'!CH34="Yes"),100-OFFSET('Water Data'!$I$4,0,10*ROW('Water Data'!I28)),NA())</f>
        <v>#N/A</v>
      </c>
      <c r="T34" s="98" t="e">
        <f ca="true">+IF(AND(ISNUMBER(OFFSET('Water Data'!$I$6,0,10*ROW('Water Data'!I28))),'Data Summary'!CI34="Yes"),OFFSET('Water Data'!$I$6,0,10*ROW('Water Data'!I28)),NA())</f>
        <v>#N/A</v>
      </c>
      <c r="U34" s="98" t="e">
        <f ca="true">+IF(AND(ISNUMBER(OFFSET('Water Data'!$I$9,0,10*ROW('Water Data'!I28))),'Data Summary'!CJ34="Yes"),OFFSET('Water Data'!$I$9,0,10*ROW('Water Data'!I28)),NA())</f>
        <v>#N/A</v>
      </c>
      <c r="V34" s="99" t="e">
        <f ca="true">+IF(AND(ISNUMBER(OFFSET('Sanitation Data'!$D$4,0,10*ROW('Sanitation Data'!D28))),'Data Summary'!CK34="Yes"),100-OFFSET('Sanitation Data'!$D$4,0,10*ROW('Sanitation Data'!D28)),NA())</f>
        <v>#N/A</v>
      </c>
      <c r="W34" s="99" t="e">
        <f ca="true">+IF(AND(ISNUMBER(OFFSET('Sanitation Data'!$D$6,0,10*ROW('Sanitation Data'!D28))),'Data Summary'!CL34="Yes"),OFFSET('Sanitation Data'!$D$6,0,10*ROW('Sanitation Data'!D28)),NA())</f>
        <v>#N/A</v>
      </c>
      <c r="X34" s="99" t="e">
        <f ca="true">+IF(AND(ISNUMBER(OFFSET('Sanitation Data'!$D$10,0,10*ROW('Sanitation Data'!D28))),'Data Summary'!CM34="Yes"),OFFSET('Sanitation Data'!$D$10,0,10*ROW('Sanitation Data'!D28)),NA())</f>
        <v>#N/A</v>
      </c>
      <c r="Y34" s="99" t="e">
        <f ca="true">+IF(AND(ISNUMBER(OFFSET('Sanitation Data'!$D$11,0,10*ROW('Sanitation Data'!D28))),'Data Summary'!CN34="Yes"),OFFSET('Sanitation Data'!$D$11,0,10*ROW('Sanitation Data'!D28)),NA())</f>
        <v>#N/A</v>
      </c>
      <c r="Z34" s="99" t="e">
        <f ca="true">+IF(AND(ISNUMBER(OFFSET('Sanitation Data'!$D$12,0,10*ROW('Sanitation Data'!D28))),'Data Summary'!CO34="Yes"),OFFSET('Sanitation Data'!$D$12,0,10*ROW('Sanitation Data'!D28)),NA())</f>
        <v>#N/A</v>
      </c>
      <c r="AA34" s="99" t="e">
        <f ca="true">+IF(AND(ISNUMBER(OFFSET('Sanitation Data'!$E$4,0,10*ROW('Sanitation Data'!E28))),'Data Summary'!CP34="Yes"),100-OFFSET('Sanitation Data'!$E$4,0,10*ROW('Sanitation Data'!E28)),NA())</f>
        <v>#N/A</v>
      </c>
      <c r="AB34" s="99" t="e">
        <f ca="true">+IF(AND(ISNUMBER(OFFSET('Sanitation Data'!$E$6,0,10*ROW('Sanitation Data'!E28))),'Data Summary'!CQ34="Yes"),OFFSET('Sanitation Data'!$E$6,0,10*ROW('Sanitation Data'!E28)),NA())</f>
        <v>#N/A</v>
      </c>
      <c r="AC34" s="99" t="e">
        <f ca="true">+IF(AND(ISNUMBER(OFFSET('Sanitation Data'!$E$10,0,10*ROW('Sanitation Data'!E28))),'Data Summary'!CR34="Yes"),OFFSET('Sanitation Data'!$E$10,0,10*ROW('Sanitation Data'!E28)),NA())</f>
        <v>#N/A</v>
      </c>
      <c r="AD34" s="99" t="e">
        <f ca="true">+IF(AND(ISNUMBER(OFFSET('Sanitation Data'!$E$11,0,10*ROW('Sanitation Data'!E28))),'Data Summary'!CS34="Yes"),OFFSET('Sanitation Data'!$E$11,0,10*ROW('Sanitation Data'!E28)),NA())</f>
        <v>#N/A</v>
      </c>
      <c r="AE34" s="99" t="e">
        <f ca="true">+IF(AND(ISNUMBER(OFFSET('Sanitation Data'!$E$12,0,10*ROW('Sanitation Data'!E28))),'Data Summary'!CT34="Yes"),OFFSET('Sanitation Data'!$E$12,0,10*ROW('Sanitation Data'!E28)),NA())</f>
        <v>#N/A</v>
      </c>
      <c r="AF34" s="99" t="e">
        <f ca="true">+IF(AND(ISNUMBER(OFFSET('Sanitation Data'!$F$4,0,10*ROW('Sanitation Data'!F28))),'Data Summary'!CU34="Yes"),100-OFFSET('Sanitation Data'!$F$4,0,10*ROW('Sanitation Data'!F28)),NA())</f>
        <v>#N/A</v>
      </c>
      <c r="AG34" s="99" t="e">
        <f ca="true">+IF(AND(ISNUMBER(OFFSET('Sanitation Data'!$F$6,0,10*ROW('Sanitation Data'!F28))),'Data Summary'!CV34="Yes"),OFFSET('Sanitation Data'!$F$6,0,10*ROW('Sanitation Data'!F28)),NA())</f>
        <v>#N/A</v>
      </c>
      <c r="AH34" s="99" t="e">
        <f ca="true">+IF(AND(ISNUMBER(OFFSET('Sanitation Data'!$F$10,0,10*ROW('Sanitation Data'!F28))),'Data Summary'!CW34="Yes"),OFFSET('Sanitation Data'!$F$10,0,10*ROW('Sanitation Data'!F28)),NA())</f>
        <v>#N/A</v>
      </c>
      <c r="AI34" s="99" t="e">
        <f ca="true">+IF(AND(ISNUMBER(OFFSET('Sanitation Data'!$F$11,0,10*ROW('Sanitation Data'!F28))),'Data Summary'!CX34="Yes"),OFFSET('Sanitation Data'!$F$11,0,10*ROW('Sanitation Data'!F28)),NA())</f>
        <v>#N/A</v>
      </c>
      <c r="AJ34" s="99" t="e">
        <f ca="true">+IF(AND(ISNUMBER(OFFSET('Sanitation Data'!$F$12,0,10*ROW('Sanitation Data'!F28))),'Data Summary'!CY34="Yes"),OFFSET('Sanitation Data'!$F$12,0,10*ROW('Sanitation Data'!F28)),NA())</f>
        <v>#N/A</v>
      </c>
      <c r="AK34" s="99" t="e">
        <f ca="true">+IF(AND(ISNUMBER(OFFSET('Sanitation Data'!$G$4,0,10*ROW('Sanitation Data'!G28))),'Data Summary'!CZ34="Yes"),100-OFFSET('Sanitation Data'!$G$4,0,10*ROW('Sanitation Data'!G28)),NA())</f>
        <v>#N/A</v>
      </c>
      <c r="AL34" s="99" t="e">
        <f ca="true">+IF(AND(ISNUMBER(OFFSET('Sanitation Data'!$G$6,0,10*ROW('Sanitation Data'!G28))),'Data Summary'!DA34="Yes"),OFFSET('Sanitation Data'!$G$6,0,10*ROW('Sanitation Data'!G28)),NA())</f>
        <v>#N/A</v>
      </c>
      <c r="AM34" s="99" t="e">
        <f ca="true">+IF(AND(ISNUMBER(OFFSET('Sanitation Data'!$G$10,0,10*ROW('Sanitation Data'!G28))),'Data Summary'!DB34="Yes"),OFFSET('Sanitation Data'!$G$10,0,10*ROW('Sanitation Data'!G28)),NA())</f>
        <v>#N/A</v>
      </c>
      <c r="AN34" s="99" t="e">
        <f ca="true">+IF(AND(ISNUMBER(OFFSET('Sanitation Data'!$G$11,0,10*ROW('Sanitation Data'!G28))),'Data Summary'!DC34="Yes"),OFFSET('Sanitation Data'!$G$11,0,10*ROW('Sanitation Data'!G28)),NA())</f>
        <v>#N/A</v>
      </c>
      <c r="AO34" s="99" t="e">
        <f ca="true">+IF(AND(ISNUMBER(OFFSET('Sanitation Data'!$G$12,0,10*ROW('Sanitation Data'!G28))),'Data Summary'!DD34="Yes"),OFFSET('Sanitation Data'!$G$12,0,10*ROW('Sanitation Data'!G28)),NA())</f>
        <v>#N/A</v>
      </c>
      <c r="AP34" s="99" t="e">
        <f ca="true">+IF(AND(ISNUMBER(OFFSET('Sanitation Data'!$H$4,0,10*ROW('Sanitation Data'!H28))),'Data Summary'!DE34="Yes"),100-OFFSET('Sanitation Data'!$H$4,0,10*ROW('Sanitation Data'!H28)),NA())</f>
        <v>#N/A</v>
      </c>
      <c r="AQ34" s="99" t="e">
        <f ca="true">+IF(AND(ISNUMBER(OFFSET('Sanitation Data'!$H$6,0,10*ROW('Sanitation Data'!H28))),'Data Summary'!DF34="Yes"),OFFSET('Sanitation Data'!$H$6,0,10*ROW('Sanitation Data'!H28)),NA())</f>
        <v>#N/A</v>
      </c>
      <c r="AR34" s="99" t="e">
        <f ca="true">+IF(AND(ISNUMBER(OFFSET('Sanitation Data'!$H$10,0,10*ROW('Sanitation Data'!H28))),'Data Summary'!DG34="Yes"),OFFSET('Sanitation Data'!$H$10,0,10*ROW('Sanitation Data'!H28)),NA())</f>
        <v>#N/A</v>
      </c>
      <c r="AS34" s="99" t="e">
        <f ca="true">+IF(AND(ISNUMBER(OFFSET('Sanitation Data'!$H$11,0,10*ROW('Sanitation Data'!H28))),'Data Summary'!DH34="Yes"),OFFSET('Sanitation Data'!$H$11,0,10*ROW('Sanitation Data'!H28)),NA())</f>
        <v>#N/A</v>
      </c>
      <c r="AT34" s="99" t="e">
        <f ca="true">+IF(AND(ISNUMBER(OFFSET('Sanitation Data'!$H$12,0,10*ROW('Sanitation Data'!H28))),'Data Summary'!DI34="Yes"),OFFSET('Sanitation Data'!$H$12,0,10*ROW('Sanitation Data'!H28)),NA())</f>
        <v>#N/A</v>
      </c>
      <c r="AU34" s="99" t="e">
        <f ca="true">+IF(AND(ISNUMBER(OFFSET('Sanitation Data'!$I$4,0,10*ROW('Sanitation Data'!I28))),'Data Summary'!DJ34="Yes"),100-OFFSET('Sanitation Data'!$I$4,0,10*ROW('Sanitation Data'!I28)),NA())</f>
        <v>#N/A</v>
      </c>
      <c r="AV34" s="99" t="e">
        <f ca="true">+IF(AND(ISNUMBER(OFFSET('Sanitation Data'!$I$6,0,10*ROW('Sanitation Data'!I28))),'Data Summary'!DK34="Yes"),OFFSET('Sanitation Data'!$I$6,0,10*ROW('Sanitation Data'!I28)),NA())</f>
        <v>#N/A</v>
      </c>
      <c r="AW34" s="99" t="e">
        <f ca="true">+IF(AND(ISNUMBER(OFFSET('Sanitation Data'!$I$10,0,10*ROW('Sanitation Data'!I28))),'Data Summary'!DL34="Yes"),OFFSET('Sanitation Data'!$I$10,0,10*ROW('Sanitation Data'!I28)),NA())</f>
        <v>#N/A</v>
      </c>
      <c r="AX34" s="99" t="e">
        <f ca="true">+IF(AND(ISNUMBER(OFFSET('Sanitation Data'!$I$11,0,10*ROW('Sanitation Data'!I28))),'Data Summary'!DM34="Yes"),OFFSET('Sanitation Data'!$I$11,0,10*ROW('Sanitation Data'!I28)),NA())</f>
        <v>#N/A</v>
      </c>
      <c r="AY34" s="99" t="e">
        <f ca="true">+IF(AND(ISNUMBER(OFFSET('Sanitation Data'!$I$12,0,10*ROW('Sanitation Data'!I28))),'Data Summary'!DN34="Yes"),OFFSET('Sanitation Data'!$I$12,0,10*ROW('Sanitation Data'!I28)),NA())</f>
        <v>#N/A</v>
      </c>
      <c r="AZ34" s="100" t="e">
        <f ca="true">+IF(AND(ISNUMBER(OFFSET('Hygiene Data'!$D$5,0,10*ROW('Hygiene Data'!D28))),'Data Summary'!DO34="Yes"),OFFSET('Hygiene Data'!$D$5,0,10*ROW('Hygiene Data'!D28)),NA())</f>
        <v>#N/A</v>
      </c>
      <c r="BA34" s="100" t="e">
        <f ca="true">+IF(AND(ISNUMBER(OFFSET('Hygiene Data'!$D$7,0,10*ROW('Hygiene Data'!D28))),'Data Summary'!DP34="Yes"),OFFSET('Hygiene Data'!$D$7,0,10*ROW('Hygiene Data'!D28)),NA())</f>
        <v>#N/A</v>
      </c>
      <c r="BB34" s="100" t="e">
        <f ca="true">+IF(AND(ISNUMBER(OFFSET('Hygiene Data'!$D$9,0,10*ROW('Hygiene Data'!D28))),'Data Summary'!DQ34="Yes"),OFFSET('Hygiene Data'!$D$9,0,10*ROW('Hygiene Data'!D28)),NA())</f>
        <v>#N/A</v>
      </c>
      <c r="BC34" s="100" t="e">
        <f ca="true">+IF(AND(ISNUMBER(OFFSET('Hygiene Data'!$E$5,0,10*ROW('Hygiene Data'!E28))),'Data Summary'!DR34="Yes"),OFFSET('Hygiene Data'!$E$5,0,10*ROW('Hygiene Data'!E28)),NA())</f>
        <v>#N/A</v>
      </c>
      <c r="BD34" s="100" t="e">
        <f ca="true">+IF(AND(ISNUMBER(OFFSET('Hygiene Data'!$E$7,0,10*ROW('Hygiene Data'!E28))),'Data Summary'!DS34="Yes"),OFFSET('Hygiene Data'!$E$7,0,10*ROW('Hygiene Data'!E28)),NA())</f>
        <v>#N/A</v>
      </c>
      <c r="BE34" s="100" t="e">
        <f ca="true">+IF(AND(ISNUMBER(OFFSET('Hygiene Data'!$E$9,0,10*ROW('Hygiene Data'!E28))),'Data Summary'!DT34="Yes"),OFFSET('Hygiene Data'!$E$9,0,10*ROW('Hygiene Data'!E28)),NA())</f>
        <v>#N/A</v>
      </c>
      <c r="BF34" s="100" t="e">
        <f ca="true">+IF(AND(ISNUMBER(OFFSET('Hygiene Data'!$F$5,0,10*ROW('Hygiene Data'!F28))),'Data Summary'!DU34="Yes"),OFFSET('Hygiene Data'!$F$5,0,10*ROW('Hygiene Data'!F28)),NA())</f>
        <v>#N/A</v>
      </c>
      <c r="BG34" s="100" t="e">
        <f ca="true">+IF(AND(ISNUMBER(OFFSET('Hygiene Data'!$F$7,0,10*ROW('Hygiene Data'!F28))),'Data Summary'!DV34="Yes"),OFFSET('Hygiene Data'!$F$7,0,10*ROW('Hygiene Data'!F28)),NA())</f>
        <v>#N/A</v>
      </c>
      <c r="BH34" s="100" t="e">
        <f ca="true">+IF(AND(ISNUMBER(OFFSET('Hygiene Data'!$F$9,0,10*ROW('Hygiene Data'!F28))),'Data Summary'!DW34="Yes"),OFFSET('Hygiene Data'!$F$9,0,10*ROW('Hygiene Data'!F28)),NA())</f>
        <v>#N/A</v>
      </c>
      <c r="BI34" s="100" t="e">
        <f ca="true">+IF(AND(ISNUMBER(OFFSET('Hygiene Data'!$G$5,0,10*ROW('Hygiene Data'!G28))),'Data Summary'!DX34="Yes"),OFFSET('Hygiene Data'!$G$5,0,10*ROW('Hygiene Data'!G28)),NA())</f>
        <v>#N/A</v>
      </c>
      <c r="BJ34" s="100" t="e">
        <f ca="true">+IF(AND(ISNUMBER(OFFSET('Hygiene Data'!$G$7,0,10*ROW('Hygiene Data'!G28))),'Data Summary'!DY34="Yes"),OFFSET('Hygiene Data'!$G$7,0,10*ROW('Hygiene Data'!G28)),NA())</f>
        <v>#N/A</v>
      </c>
      <c r="BK34" s="100" t="e">
        <f ca="true">+IF(AND(ISNUMBER(OFFSET('Hygiene Data'!$G$9,0,10*ROW('Hygiene Data'!G28))),'Data Summary'!DZ34="Yes"),OFFSET('Hygiene Data'!$G$9,0,10*ROW('Hygiene Data'!G28)),NA())</f>
        <v>#N/A</v>
      </c>
      <c r="BL34" s="100" t="e">
        <f ca="true">+IF(AND(ISNUMBER(OFFSET('Hygiene Data'!$H$5,0,10*ROW('Hygiene Data'!H28))),'Data Summary'!EA34="Yes"),OFFSET('Hygiene Data'!$H$5,0,10*ROW('Hygiene Data'!H28)),NA())</f>
        <v>#N/A</v>
      </c>
      <c r="BM34" s="100" t="e">
        <f ca="true">+IF(AND(ISNUMBER(OFFSET('Hygiene Data'!$H$7,0,10*ROW('Hygiene Data'!H28))),'Data Summary'!EB34="Yes"),OFFSET('Hygiene Data'!$H$7,0,10*ROW('Hygiene Data'!H28)),NA())</f>
        <v>#N/A</v>
      </c>
      <c r="BN34" s="100" t="e">
        <f ca="true">+IF(AND(ISNUMBER(OFFSET('Hygiene Data'!$H$9,0,10*ROW('Hygiene Data'!H28))),'Data Summary'!EC34="Yes"),OFFSET('Hygiene Data'!$H$9,0,10*ROW('Hygiene Data'!H28)),NA())</f>
        <v>#N/A</v>
      </c>
      <c r="BO34" s="100" t="e">
        <f ca="true">+IF(AND(ISNUMBER(OFFSET('Hygiene Data'!$I$5,0,10*ROW('Hygiene Data'!I28))),'Data Summary'!ED34="Yes"),OFFSET('Hygiene Data'!$I$5,0,10*ROW('Hygiene Data'!I28)),NA())</f>
        <v>#N/A</v>
      </c>
      <c r="BP34" s="100" t="e">
        <f ca="true">+IF(AND(ISNUMBER(OFFSET('Hygiene Data'!$I$7,0,10*ROW('Hygiene Data'!I28))),'Data Summary'!EE34="Yes"),OFFSET('Hygiene Data'!$I$7,0,10*ROW('Hygiene Data'!I28)),NA())</f>
        <v>#N/A</v>
      </c>
      <c r="BQ34" s="100" t="e">
        <f ca="true">+IF(AND(ISNUMBER(OFFSET('Hygiene Data'!$I$9,0,10*ROW('Hygiene Data'!I28))),'Data Summary'!EF34="Yes"),OFFSET('Hygiene Data'!$I$9,0,10*ROW('Hygiene Data'!I28)),NA())</f>
        <v>#N/A</v>
      </c>
    </row>
    <row xmlns:x14ac="http://schemas.microsoft.com/office/spreadsheetml/2009/9/ac" r="35" x14ac:dyDescent="0.2">
      <c r="A35" s="363" t="e">
        <f ca="true">+RIGHT('Data Summary'!A35,LEN('Data Summary'!A35)-9)</f>
        <v>#VALUE!</v>
      </c>
      <c r="B35" s="38" t="str">
        <f ca="true">+IF(ISTEXT('Data Summary'!B35),'Data Summary'!B35,"")</f>
        <v/>
      </c>
      <c r="C35" s="362" t="e">
        <f ca="true">+VALUE('Data Summary'!C35)</f>
        <v>#VALUE!</v>
      </c>
      <c r="D35" s="98" t="e">
        <f ca="true">+IF(AND(ISNUMBER(OFFSET('Water Data'!$D$4,0,10*ROW('Water Data'!D29))),'Data Summary'!BS35="Yes"),100-OFFSET('Water Data'!$D$4,0,10*ROW('Water Data'!D29)),NA())</f>
        <v>#N/A</v>
      </c>
      <c r="E35" s="98" t="e">
        <f ca="true">+IF(AND(ISNUMBER(OFFSET('Water Data'!$D$6,0,10*ROW('Water Data'!D29))),'Data Summary'!BT35="Yes"),OFFSET('Water Data'!$D$6,0,10*ROW('Water Data'!D29)),NA())</f>
        <v>#N/A</v>
      </c>
      <c r="F35" s="98" t="e">
        <f ca="true">+IF(AND(ISNUMBER(OFFSET('Water Data'!$D$9,0,10*ROW('Water Data'!D29))),'Data Summary'!BU35="Yes"),OFFSET('Water Data'!$D$9,0,10*ROW('Water Data'!D29)),NA())</f>
        <v>#N/A</v>
      </c>
      <c r="G35" s="98" t="e">
        <f ca="true">+IF(AND(ISNUMBER(OFFSET('Water Data'!$E$4,0,10*ROW('Water Data'!E29))),'Data Summary'!BV35="Yes"),100-OFFSET('Water Data'!$E$4,0,10*ROW('Water Data'!E29)),NA())</f>
        <v>#N/A</v>
      </c>
      <c r="H35" s="98" t="e">
        <f ca="true">+IF(AND(ISNUMBER(OFFSET('Water Data'!$E$6,0,10*ROW('Water Data'!E29))),'Data Summary'!BW35="Yes"),OFFSET('Water Data'!$E$6,0,10*ROW('Water Data'!E29)),NA())</f>
        <v>#N/A</v>
      </c>
      <c r="I35" s="98" t="e">
        <f ca="true">+IF(AND(ISNUMBER(OFFSET('Water Data'!$E$9,0,10*ROW('Water Data'!E29))),'Data Summary'!BX35="Yes"),OFFSET('Water Data'!$E$9,0,10*ROW('Water Data'!E29)),NA())</f>
        <v>#N/A</v>
      </c>
      <c r="J35" s="98" t="e">
        <f ca="true">+IF(AND(ISNUMBER(OFFSET('Water Data'!$F$4,0,10*ROW('Water Data'!F29))),'Data Summary'!BY35="Yes"),100-OFFSET('Water Data'!$F$4,0,10*ROW('Water Data'!F29)),NA())</f>
        <v>#N/A</v>
      </c>
      <c r="K35" s="98" t="e">
        <f ca="true">+IF(AND(ISNUMBER(OFFSET('Water Data'!$F$6,0,10*ROW('Water Data'!F29))),'Data Summary'!BZ35="Yes"),OFFSET('Water Data'!$F$6,0,10*ROW('Water Data'!F29)),NA())</f>
        <v>#N/A</v>
      </c>
      <c r="L35" s="98" t="e">
        <f ca="true">+IF(AND(ISNUMBER(OFFSET('Water Data'!$F$9,0,10*ROW('Water Data'!F29))),'Data Summary'!CA35="Yes"),OFFSET('Water Data'!$F$9,0,10*ROW('Water Data'!F29)),NA())</f>
        <v>#N/A</v>
      </c>
      <c r="M35" s="98" t="e">
        <f ca="true">+IF(AND(ISNUMBER(OFFSET('Water Data'!$G$4,0,10*ROW('Water Data'!G29))),'Data Summary'!CB35="Yes"),100-OFFSET('Water Data'!$G$4,0,10*ROW('Water Data'!G29)),NA())</f>
        <v>#N/A</v>
      </c>
      <c r="N35" s="98" t="e">
        <f ca="true">+IF(AND(ISNUMBER(OFFSET('Water Data'!$G$6,0,10*ROW('Water Data'!G29))),'Data Summary'!CC35="Yes"),OFFSET('Water Data'!$G$6,0,10*ROW('Water Data'!G29)),NA())</f>
        <v>#N/A</v>
      </c>
      <c r="O35" s="98" t="e">
        <f ca="true">+IF(AND(ISNUMBER(OFFSET('Water Data'!$G$9,0,10*ROW('Water Data'!G29))),'Data Summary'!CD35="Yes"),OFFSET('Water Data'!$G$9,0,10*ROW('Water Data'!G29)),NA())</f>
        <v>#N/A</v>
      </c>
      <c r="P35" s="98" t="e">
        <f ca="true">+IF(AND(ISNUMBER(OFFSET('Water Data'!$H$4,0,10*ROW('Water Data'!H29))),'Data Summary'!CE35="Yes"),100-OFFSET('Water Data'!$H$4,0,10*ROW('Water Data'!H29)),NA())</f>
        <v>#N/A</v>
      </c>
      <c r="Q35" s="98" t="e">
        <f ca="true">+IF(AND(ISNUMBER(OFFSET('Water Data'!$H$6,0,10*ROW('Water Data'!H29))),'Data Summary'!CF35="Yes"),OFFSET('Water Data'!$H$6,0,10*ROW('Water Data'!H29)),NA())</f>
        <v>#N/A</v>
      </c>
      <c r="R35" s="98" t="e">
        <f ca="true">+IF(AND(ISNUMBER(OFFSET('Water Data'!$H$9,0,10*ROW('Water Data'!H29))),'Data Summary'!CG35="Yes"),OFFSET('Water Data'!$H$9,0,10*ROW('Water Data'!H29)),NA())</f>
        <v>#N/A</v>
      </c>
      <c r="S35" s="98" t="e">
        <f ca="true">+IF(AND(ISNUMBER(OFFSET('Water Data'!$I$4,0,10*ROW('Water Data'!I29))),'Data Summary'!CH35="Yes"),100-OFFSET('Water Data'!$I$4,0,10*ROW('Water Data'!I29)),NA())</f>
        <v>#N/A</v>
      </c>
      <c r="T35" s="98" t="e">
        <f ca="true">+IF(AND(ISNUMBER(OFFSET('Water Data'!$I$6,0,10*ROW('Water Data'!I29))),'Data Summary'!CI35="Yes"),OFFSET('Water Data'!$I$6,0,10*ROW('Water Data'!I29)),NA())</f>
        <v>#N/A</v>
      </c>
      <c r="U35" s="98" t="e">
        <f ca="true">+IF(AND(ISNUMBER(OFFSET('Water Data'!$I$9,0,10*ROW('Water Data'!I29))),'Data Summary'!CJ35="Yes"),OFFSET('Water Data'!$I$9,0,10*ROW('Water Data'!I29)),NA())</f>
        <v>#N/A</v>
      </c>
      <c r="V35" s="99" t="e">
        <f ca="true">+IF(AND(ISNUMBER(OFFSET('Sanitation Data'!$D$4,0,10*ROW('Sanitation Data'!D29))),'Data Summary'!CK35="Yes"),100-OFFSET('Sanitation Data'!$D$4,0,10*ROW('Sanitation Data'!D29)),NA())</f>
        <v>#N/A</v>
      </c>
      <c r="W35" s="99" t="e">
        <f ca="true">+IF(AND(ISNUMBER(OFFSET('Sanitation Data'!$D$6,0,10*ROW('Sanitation Data'!D29))),'Data Summary'!CL35="Yes"),OFFSET('Sanitation Data'!$D$6,0,10*ROW('Sanitation Data'!D29)),NA())</f>
        <v>#N/A</v>
      </c>
      <c r="X35" s="99" t="e">
        <f ca="true">+IF(AND(ISNUMBER(OFFSET('Sanitation Data'!$D$10,0,10*ROW('Sanitation Data'!D29))),'Data Summary'!CM35="Yes"),OFFSET('Sanitation Data'!$D$10,0,10*ROW('Sanitation Data'!D29)),NA())</f>
        <v>#N/A</v>
      </c>
      <c r="Y35" s="99" t="e">
        <f ca="true">+IF(AND(ISNUMBER(OFFSET('Sanitation Data'!$D$11,0,10*ROW('Sanitation Data'!D29))),'Data Summary'!CN35="Yes"),OFFSET('Sanitation Data'!$D$11,0,10*ROW('Sanitation Data'!D29)),NA())</f>
        <v>#N/A</v>
      </c>
      <c r="Z35" s="99" t="e">
        <f ca="true">+IF(AND(ISNUMBER(OFFSET('Sanitation Data'!$D$12,0,10*ROW('Sanitation Data'!D29))),'Data Summary'!CO35="Yes"),OFFSET('Sanitation Data'!$D$12,0,10*ROW('Sanitation Data'!D29)),NA())</f>
        <v>#N/A</v>
      </c>
      <c r="AA35" s="99" t="e">
        <f ca="true">+IF(AND(ISNUMBER(OFFSET('Sanitation Data'!$E$4,0,10*ROW('Sanitation Data'!E29))),'Data Summary'!CP35="Yes"),100-OFFSET('Sanitation Data'!$E$4,0,10*ROW('Sanitation Data'!E29)),NA())</f>
        <v>#N/A</v>
      </c>
      <c r="AB35" s="99" t="e">
        <f ca="true">+IF(AND(ISNUMBER(OFFSET('Sanitation Data'!$E$6,0,10*ROW('Sanitation Data'!E29))),'Data Summary'!CQ35="Yes"),OFFSET('Sanitation Data'!$E$6,0,10*ROW('Sanitation Data'!E29)),NA())</f>
        <v>#N/A</v>
      </c>
      <c r="AC35" s="99" t="e">
        <f ca="true">+IF(AND(ISNUMBER(OFFSET('Sanitation Data'!$E$10,0,10*ROW('Sanitation Data'!E29))),'Data Summary'!CR35="Yes"),OFFSET('Sanitation Data'!$E$10,0,10*ROW('Sanitation Data'!E29)),NA())</f>
        <v>#N/A</v>
      </c>
      <c r="AD35" s="99" t="e">
        <f ca="true">+IF(AND(ISNUMBER(OFFSET('Sanitation Data'!$E$11,0,10*ROW('Sanitation Data'!E29))),'Data Summary'!CS35="Yes"),OFFSET('Sanitation Data'!$E$11,0,10*ROW('Sanitation Data'!E29)),NA())</f>
        <v>#N/A</v>
      </c>
      <c r="AE35" s="99" t="e">
        <f ca="true">+IF(AND(ISNUMBER(OFFSET('Sanitation Data'!$E$12,0,10*ROW('Sanitation Data'!E29))),'Data Summary'!CT35="Yes"),OFFSET('Sanitation Data'!$E$12,0,10*ROW('Sanitation Data'!E29)),NA())</f>
        <v>#N/A</v>
      </c>
      <c r="AF35" s="99" t="e">
        <f ca="true">+IF(AND(ISNUMBER(OFFSET('Sanitation Data'!$F$4,0,10*ROW('Sanitation Data'!F29))),'Data Summary'!CU35="Yes"),100-OFFSET('Sanitation Data'!$F$4,0,10*ROW('Sanitation Data'!F29)),NA())</f>
        <v>#N/A</v>
      </c>
      <c r="AG35" s="99" t="e">
        <f ca="true">+IF(AND(ISNUMBER(OFFSET('Sanitation Data'!$F$6,0,10*ROW('Sanitation Data'!F29))),'Data Summary'!CV35="Yes"),OFFSET('Sanitation Data'!$F$6,0,10*ROW('Sanitation Data'!F29)),NA())</f>
        <v>#N/A</v>
      </c>
      <c r="AH35" s="99" t="e">
        <f ca="true">+IF(AND(ISNUMBER(OFFSET('Sanitation Data'!$F$10,0,10*ROW('Sanitation Data'!F29))),'Data Summary'!CW35="Yes"),OFFSET('Sanitation Data'!$F$10,0,10*ROW('Sanitation Data'!F29)),NA())</f>
        <v>#N/A</v>
      </c>
      <c r="AI35" s="99" t="e">
        <f ca="true">+IF(AND(ISNUMBER(OFFSET('Sanitation Data'!$F$11,0,10*ROW('Sanitation Data'!F29))),'Data Summary'!CX35="Yes"),OFFSET('Sanitation Data'!$F$11,0,10*ROW('Sanitation Data'!F29)),NA())</f>
        <v>#N/A</v>
      </c>
      <c r="AJ35" s="99" t="e">
        <f ca="true">+IF(AND(ISNUMBER(OFFSET('Sanitation Data'!$F$12,0,10*ROW('Sanitation Data'!F29))),'Data Summary'!CY35="Yes"),OFFSET('Sanitation Data'!$F$12,0,10*ROW('Sanitation Data'!F29)),NA())</f>
        <v>#N/A</v>
      </c>
      <c r="AK35" s="99" t="e">
        <f ca="true">+IF(AND(ISNUMBER(OFFSET('Sanitation Data'!$G$4,0,10*ROW('Sanitation Data'!G29))),'Data Summary'!CZ35="Yes"),100-OFFSET('Sanitation Data'!$G$4,0,10*ROW('Sanitation Data'!G29)),NA())</f>
        <v>#N/A</v>
      </c>
      <c r="AL35" s="99" t="e">
        <f ca="true">+IF(AND(ISNUMBER(OFFSET('Sanitation Data'!$G$6,0,10*ROW('Sanitation Data'!G29))),'Data Summary'!DA35="Yes"),OFFSET('Sanitation Data'!$G$6,0,10*ROW('Sanitation Data'!G29)),NA())</f>
        <v>#N/A</v>
      </c>
      <c r="AM35" s="99" t="e">
        <f ca="true">+IF(AND(ISNUMBER(OFFSET('Sanitation Data'!$G$10,0,10*ROW('Sanitation Data'!G29))),'Data Summary'!DB35="Yes"),OFFSET('Sanitation Data'!$G$10,0,10*ROW('Sanitation Data'!G29)),NA())</f>
        <v>#N/A</v>
      </c>
      <c r="AN35" s="99" t="e">
        <f ca="true">+IF(AND(ISNUMBER(OFFSET('Sanitation Data'!$G$11,0,10*ROW('Sanitation Data'!G29))),'Data Summary'!DC35="Yes"),OFFSET('Sanitation Data'!$G$11,0,10*ROW('Sanitation Data'!G29)),NA())</f>
        <v>#N/A</v>
      </c>
      <c r="AO35" s="99" t="e">
        <f ca="true">+IF(AND(ISNUMBER(OFFSET('Sanitation Data'!$G$12,0,10*ROW('Sanitation Data'!G29))),'Data Summary'!DD35="Yes"),OFFSET('Sanitation Data'!$G$12,0,10*ROW('Sanitation Data'!G29)),NA())</f>
        <v>#N/A</v>
      </c>
      <c r="AP35" s="99" t="e">
        <f ca="true">+IF(AND(ISNUMBER(OFFSET('Sanitation Data'!$H$4,0,10*ROW('Sanitation Data'!H29))),'Data Summary'!DE35="Yes"),100-OFFSET('Sanitation Data'!$H$4,0,10*ROW('Sanitation Data'!H29)),NA())</f>
        <v>#N/A</v>
      </c>
      <c r="AQ35" s="99" t="e">
        <f ca="true">+IF(AND(ISNUMBER(OFFSET('Sanitation Data'!$H$6,0,10*ROW('Sanitation Data'!H29))),'Data Summary'!DF35="Yes"),OFFSET('Sanitation Data'!$H$6,0,10*ROW('Sanitation Data'!H29)),NA())</f>
        <v>#N/A</v>
      </c>
      <c r="AR35" s="99" t="e">
        <f ca="true">+IF(AND(ISNUMBER(OFFSET('Sanitation Data'!$H$10,0,10*ROW('Sanitation Data'!H29))),'Data Summary'!DG35="Yes"),OFFSET('Sanitation Data'!$H$10,0,10*ROW('Sanitation Data'!H29)),NA())</f>
        <v>#N/A</v>
      </c>
      <c r="AS35" s="99" t="e">
        <f ca="true">+IF(AND(ISNUMBER(OFFSET('Sanitation Data'!$H$11,0,10*ROW('Sanitation Data'!H29))),'Data Summary'!DH35="Yes"),OFFSET('Sanitation Data'!$H$11,0,10*ROW('Sanitation Data'!H29)),NA())</f>
        <v>#N/A</v>
      </c>
      <c r="AT35" s="99" t="e">
        <f ca="true">+IF(AND(ISNUMBER(OFFSET('Sanitation Data'!$H$12,0,10*ROW('Sanitation Data'!H29))),'Data Summary'!DI35="Yes"),OFFSET('Sanitation Data'!$H$12,0,10*ROW('Sanitation Data'!H29)),NA())</f>
        <v>#N/A</v>
      </c>
      <c r="AU35" s="99" t="e">
        <f ca="true">+IF(AND(ISNUMBER(OFFSET('Sanitation Data'!$I$4,0,10*ROW('Sanitation Data'!I29))),'Data Summary'!DJ35="Yes"),100-OFFSET('Sanitation Data'!$I$4,0,10*ROW('Sanitation Data'!I29)),NA())</f>
        <v>#N/A</v>
      </c>
      <c r="AV35" s="99" t="e">
        <f ca="true">+IF(AND(ISNUMBER(OFFSET('Sanitation Data'!$I$6,0,10*ROW('Sanitation Data'!I29))),'Data Summary'!DK35="Yes"),OFFSET('Sanitation Data'!$I$6,0,10*ROW('Sanitation Data'!I29)),NA())</f>
        <v>#N/A</v>
      </c>
      <c r="AW35" s="99" t="e">
        <f ca="true">+IF(AND(ISNUMBER(OFFSET('Sanitation Data'!$I$10,0,10*ROW('Sanitation Data'!I29))),'Data Summary'!DL35="Yes"),OFFSET('Sanitation Data'!$I$10,0,10*ROW('Sanitation Data'!I29)),NA())</f>
        <v>#N/A</v>
      </c>
      <c r="AX35" s="99" t="e">
        <f ca="true">+IF(AND(ISNUMBER(OFFSET('Sanitation Data'!$I$11,0,10*ROW('Sanitation Data'!I29))),'Data Summary'!DM35="Yes"),OFFSET('Sanitation Data'!$I$11,0,10*ROW('Sanitation Data'!I29)),NA())</f>
        <v>#N/A</v>
      </c>
      <c r="AY35" s="99" t="e">
        <f ca="true">+IF(AND(ISNUMBER(OFFSET('Sanitation Data'!$I$12,0,10*ROW('Sanitation Data'!I29))),'Data Summary'!DN35="Yes"),OFFSET('Sanitation Data'!$I$12,0,10*ROW('Sanitation Data'!I29)),NA())</f>
        <v>#N/A</v>
      </c>
      <c r="AZ35" s="100" t="e">
        <f ca="true">+IF(AND(ISNUMBER(OFFSET('Hygiene Data'!$D$5,0,10*ROW('Hygiene Data'!D29))),'Data Summary'!DO35="Yes"),OFFSET('Hygiene Data'!$D$5,0,10*ROW('Hygiene Data'!D29)),NA())</f>
        <v>#N/A</v>
      </c>
      <c r="BA35" s="100" t="e">
        <f ca="true">+IF(AND(ISNUMBER(OFFSET('Hygiene Data'!$D$7,0,10*ROW('Hygiene Data'!D29))),'Data Summary'!DP35="Yes"),OFFSET('Hygiene Data'!$D$7,0,10*ROW('Hygiene Data'!D29)),NA())</f>
        <v>#N/A</v>
      </c>
      <c r="BB35" s="100" t="e">
        <f ca="true">+IF(AND(ISNUMBER(OFFSET('Hygiene Data'!$D$9,0,10*ROW('Hygiene Data'!D29))),'Data Summary'!DQ35="Yes"),OFFSET('Hygiene Data'!$D$9,0,10*ROW('Hygiene Data'!D29)),NA())</f>
        <v>#N/A</v>
      </c>
      <c r="BC35" s="100" t="e">
        <f ca="true">+IF(AND(ISNUMBER(OFFSET('Hygiene Data'!$E$5,0,10*ROW('Hygiene Data'!E29))),'Data Summary'!DR35="Yes"),OFFSET('Hygiene Data'!$E$5,0,10*ROW('Hygiene Data'!E29)),NA())</f>
        <v>#N/A</v>
      </c>
      <c r="BD35" s="100" t="e">
        <f ca="true">+IF(AND(ISNUMBER(OFFSET('Hygiene Data'!$E$7,0,10*ROW('Hygiene Data'!E29))),'Data Summary'!DS35="Yes"),OFFSET('Hygiene Data'!$E$7,0,10*ROW('Hygiene Data'!E29)),NA())</f>
        <v>#N/A</v>
      </c>
      <c r="BE35" s="100" t="e">
        <f ca="true">+IF(AND(ISNUMBER(OFFSET('Hygiene Data'!$E$9,0,10*ROW('Hygiene Data'!E29))),'Data Summary'!DT35="Yes"),OFFSET('Hygiene Data'!$E$9,0,10*ROW('Hygiene Data'!E29)),NA())</f>
        <v>#N/A</v>
      </c>
      <c r="BF35" s="100" t="e">
        <f ca="true">+IF(AND(ISNUMBER(OFFSET('Hygiene Data'!$F$5,0,10*ROW('Hygiene Data'!F29))),'Data Summary'!DU35="Yes"),OFFSET('Hygiene Data'!$F$5,0,10*ROW('Hygiene Data'!F29)),NA())</f>
        <v>#N/A</v>
      </c>
      <c r="BG35" s="100" t="e">
        <f ca="true">+IF(AND(ISNUMBER(OFFSET('Hygiene Data'!$F$7,0,10*ROW('Hygiene Data'!F29))),'Data Summary'!DV35="Yes"),OFFSET('Hygiene Data'!$F$7,0,10*ROW('Hygiene Data'!F29)),NA())</f>
        <v>#N/A</v>
      </c>
      <c r="BH35" s="100" t="e">
        <f ca="true">+IF(AND(ISNUMBER(OFFSET('Hygiene Data'!$F$9,0,10*ROW('Hygiene Data'!F29))),'Data Summary'!DW35="Yes"),OFFSET('Hygiene Data'!$F$9,0,10*ROW('Hygiene Data'!F29)),NA())</f>
        <v>#N/A</v>
      </c>
      <c r="BI35" s="100" t="e">
        <f ca="true">+IF(AND(ISNUMBER(OFFSET('Hygiene Data'!$G$5,0,10*ROW('Hygiene Data'!G29))),'Data Summary'!DX35="Yes"),OFFSET('Hygiene Data'!$G$5,0,10*ROW('Hygiene Data'!G29)),NA())</f>
        <v>#N/A</v>
      </c>
      <c r="BJ35" s="100" t="e">
        <f ca="true">+IF(AND(ISNUMBER(OFFSET('Hygiene Data'!$G$7,0,10*ROW('Hygiene Data'!G29))),'Data Summary'!DY35="Yes"),OFFSET('Hygiene Data'!$G$7,0,10*ROW('Hygiene Data'!G29)),NA())</f>
        <v>#N/A</v>
      </c>
      <c r="BK35" s="100" t="e">
        <f ca="true">+IF(AND(ISNUMBER(OFFSET('Hygiene Data'!$G$9,0,10*ROW('Hygiene Data'!G29))),'Data Summary'!DZ35="Yes"),OFFSET('Hygiene Data'!$G$9,0,10*ROW('Hygiene Data'!G29)),NA())</f>
        <v>#N/A</v>
      </c>
      <c r="BL35" s="100" t="e">
        <f ca="true">+IF(AND(ISNUMBER(OFFSET('Hygiene Data'!$H$5,0,10*ROW('Hygiene Data'!H29))),'Data Summary'!EA35="Yes"),OFFSET('Hygiene Data'!$H$5,0,10*ROW('Hygiene Data'!H29)),NA())</f>
        <v>#N/A</v>
      </c>
      <c r="BM35" s="100" t="e">
        <f ca="true">+IF(AND(ISNUMBER(OFFSET('Hygiene Data'!$H$7,0,10*ROW('Hygiene Data'!H29))),'Data Summary'!EB35="Yes"),OFFSET('Hygiene Data'!$H$7,0,10*ROW('Hygiene Data'!H29)),NA())</f>
        <v>#N/A</v>
      </c>
      <c r="BN35" s="100" t="e">
        <f ca="true">+IF(AND(ISNUMBER(OFFSET('Hygiene Data'!$H$9,0,10*ROW('Hygiene Data'!H29))),'Data Summary'!EC35="Yes"),OFFSET('Hygiene Data'!$H$9,0,10*ROW('Hygiene Data'!H29)),NA())</f>
        <v>#N/A</v>
      </c>
      <c r="BO35" s="100" t="e">
        <f ca="true">+IF(AND(ISNUMBER(OFFSET('Hygiene Data'!$I$5,0,10*ROW('Hygiene Data'!I29))),'Data Summary'!ED35="Yes"),OFFSET('Hygiene Data'!$I$5,0,10*ROW('Hygiene Data'!I29)),NA())</f>
        <v>#N/A</v>
      </c>
      <c r="BP35" s="100" t="e">
        <f ca="true">+IF(AND(ISNUMBER(OFFSET('Hygiene Data'!$I$7,0,10*ROW('Hygiene Data'!I29))),'Data Summary'!EE35="Yes"),OFFSET('Hygiene Data'!$I$7,0,10*ROW('Hygiene Data'!I29)),NA())</f>
        <v>#N/A</v>
      </c>
      <c r="BQ35" s="100" t="e">
        <f ca="true">+IF(AND(ISNUMBER(OFFSET('Hygiene Data'!$I$9,0,10*ROW('Hygiene Data'!I29))),'Data Summary'!EF35="Yes"),OFFSET('Hygiene Data'!$I$9,0,10*ROW('Hygiene Data'!I29)),NA())</f>
        <v>#N/A</v>
      </c>
    </row>
    <row xmlns:x14ac="http://schemas.microsoft.com/office/spreadsheetml/2009/9/ac" r="36" x14ac:dyDescent="0.2">
      <c r="A36" s="363" t="e">
        <f ca="true">+RIGHT('Data Summary'!A36,LEN('Data Summary'!A36)-9)</f>
        <v>#VALUE!</v>
      </c>
      <c r="B36" s="38" t="str">
        <f ca="true">+IF(ISTEXT('Data Summary'!B36),'Data Summary'!B36,"")</f>
        <v/>
      </c>
      <c r="C36" s="362" t="e">
        <f ca="true">+VALUE('Data Summary'!C36)</f>
        <v>#VALUE!</v>
      </c>
      <c r="D36" s="98" t="e">
        <f ca="true">+IF(AND(ISNUMBER(OFFSET('Water Data'!$D$4,0,10*ROW('Water Data'!D30))),'Data Summary'!BS36="Yes"),100-OFFSET('Water Data'!$D$4,0,10*ROW('Water Data'!D30)),NA())</f>
        <v>#N/A</v>
      </c>
      <c r="E36" s="98" t="e">
        <f ca="true">+IF(AND(ISNUMBER(OFFSET('Water Data'!$D$6,0,10*ROW('Water Data'!D30))),'Data Summary'!BT36="Yes"),OFFSET('Water Data'!$D$6,0,10*ROW('Water Data'!D30)),NA())</f>
        <v>#N/A</v>
      </c>
      <c r="F36" s="98" t="e">
        <f ca="true">+IF(AND(ISNUMBER(OFFSET('Water Data'!$D$9,0,10*ROW('Water Data'!D30))),'Data Summary'!BU36="Yes"),OFFSET('Water Data'!$D$9,0,10*ROW('Water Data'!D30)),NA())</f>
        <v>#N/A</v>
      </c>
      <c r="G36" s="98" t="e">
        <f ca="true">+IF(AND(ISNUMBER(OFFSET('Water Data'!$E$4,0,10*ROW('Water Data'!E30))),'Data Summary'!BV36="Yes"),100-OFFSET('Water Data'!$E$4,0,10*ROW('Water Data'!E30)),NA())</f>
        <v>#N/A</v>
      </c>
      <c r="H36" s="98" t="e">
        <f ca="true">+IF(AND(ISNUMBER(OFFSET('Water Data'!$E$6,0,10*ROW('Water Data'!E30))),'Data Summary'!BW36="Yes"),OFFSET('Water Data'!$E$6,0,10*ROW('Water Data'!E30)),NA())</f>
        <v>#N/A</v>
      </c>
      <c r="I36" s="98" t="e">
        <f ca="true">+IF(AND(ISNUMBER(OFFSET('Water Data'!$E$9,0,10*ROW('Water Data'!E30))),'Data Summary'!BX36="Yes"),OFFSET('Water Data'!$E$9,0,10*ROW('Water Data'!E30)),NA())</f>
        <v>#N/A</v>
      </c>
      <c r="J36" s="98" t="e">
        <f ca="true">+IF(AND(ISNUMBER(OFFSET('Water Data'!$F$4,0,10*ROW('Water Data'!F30))),'Data Summary'!BY36="Yes"),100-OFFSET('Water Data'!$F$4,0,10*ROW('Water Data'!F30)),NA())</f>
        <v>#N/A</v>
      </c>
      <c r="K36" s="98" t="e">
        <f ca="true">+IF(AND(ISNUMBER(OFFSET('Water Data'!$F$6,0,10*ROW('Water Data'!F30))),'Data Summary'!BZ36="Yes"),OFFSET('Water Data'!$F$6,0,10*ROW('Water Data'!F30)),NA())</f>
        <v>#N/A</v>
      </c>
      <c r="L36" s="98" t="e">
        <f ca="true">+IF(AND(ISNUMBER(OFFSET('Water Data'!$F$9,0,10*ROW('Water Data'!F30))),'Data Summary'!CA36="Yes"),OFFSET('Water Data'!$F$9,0,10*ROW('Water Data'!F30)),NA())</f>
        <v>#N/A</v>
      </c>
      <c r="M36" s="98" t="e">
        <f ca="true">+IF(AND(ISNUMBER(OFFSET('Water Data'!$G$4,0,10*ROW('Water Data'!G30))),'Data Summary'!CB36="Yes"),100-OFFSET('Water Data'!$G$4,0,10*ROW('Water Data'!G30)),NA())</f>
        <v>#N/A</v>
      </c>
      <c r="N36" s="98" t="e">
        <f ca="true">+IF(AND(ISNUMBER(OFFSET('Water Data'!$G$6,0,10*ROW('Water Data'!G30))),'Data Summary'!CC36="Yes"),OFFSET('Water Data'!$G$6,0,10*ROW('Water Data'!G30)),NA())</f>
        <v>#N/A</v>
      </c>
      <c r="O36" s="98" t="e">
        <f ca="true">+IF(AND(ISNUMBER(OFFSET('Water Data'!$G$9,0,10*ROW('Water Data'!G30))),'Data Summary'!CD36="Yes"),OFFSET('Water Data'!$G$9,0,10*ROW('Water Data'!G30)),NA())</f>
        <v>#N/A</v>
      </c>
      <c r="P36" s="98" t="e">
        <f ca="true">+IF(AND(ISNUMBER(OFFSET('Water Data'!$H$4,0,10*ROW('Water Data'!H30))),'Data Summary'!CE36="Yes"),100-OFFSET('Water Data'!$H$4,0,10*ROW('Water Data'!H30)),NA())</f>
        <v>#N/A</v>
      </c>
      <c r="Q36" s="98" t="e">
        <f ca="true">+IF(AND(ISNUMBER(OFFSET('Water Data'!$H$6,0,10*ROW('Water Data'!H30))),'Data Summary'!CF36="Yes"),OFFSET('Water Data'!$H$6,0,10*ROW('Water Data'!H30)),NA())</f>
        <v>#N/A</v>
      </c>
      <c r="R36" s="98" t="e">
        <f ca="true">+IF(AND(ISNUMBER(OFFSET('Water Data'!$H$9,0,10*ROW('Water Data'!H30))),'Data Summary'!CG36="Yes"),OFFSET('Water Data'!$H$9,0,10*ROW('Water Data'!H30)),NA())</f>
        <v>#N/A</v>
      </c>
      <c r="S36" s="98" t="e">
        <f ca="true">+IF(AND(ISNUMBER(OFFSET('Water Data'!$I$4,0,10*ROW('Water Data'!I30))),'Data Summary'!CH36="Yes"),100-OFFSET('Water Data'!$I$4,0,10*ROW('Water Data'!I30)),NA())</f>
        <v>#N/A</v>
      </c>
      <c r="T36" s="98" t="e">
        <f ca="true">+IF(AND(ISNUMBER(OFFSET('Water Data'!$I$6,0,10*ROW('Water Data'!I30))),'Data Summary'!CI36="Yes"),OFFSET('Water Data'!$I$6,0,10*ROW('Water Data'!I30)),NA())</f>
        <v>#N/A</v>
      </c>
      <c r="U36" s="98" t="e">
        <f ca="true">+IF(AND(ISNUMBER(OFFSET('Water Data'!$I$9,0,10*ROW('Water Data'!I30))),'Data Summary'!CJ36="Yes"),OFFSET('Water Data'!$I$9,0,10*ROW('Water Data'!I30)),NA())</f>
        <v>#N/A</v>
      </c>
      <c r="V36" s="99" t="e">
        <f ca="true">+IF(AND(ISNUMBER(OFFSET('Sanitation Data'!$D$4,0,10*ROW('Sanitation Data'!D30))),'Data Summary'!CK36="Yes"),100-OFFSET('Sanitation Data'!$D$4,0,10*ROW('Sanitation Data'!D30)),NA())</f>
        <v>#N/A</v>
      </c>
      <c r="W36" s="99" t="e">
        <f ca="true">+IF(AND(ISNUMBER(OFFSET('Sanitation Data'!$D$6,0,10*ROW('Sanitation Data'!D30))),'Data Summary'!CL36="Yes"),OFFSET('Sanitation Data'!$D$6,0,10*ROW('Sanitation Data'!D30)),NA())</f>
        <v>#N/A</v>
      </c>
      <c r="X36" s="99" t="e">
        <f ca="true">+IF(AND(ISNUMBER(OFFSET('Sanitation Data'!$D$10,0,10*ROW('Sanitation Data'!D30))),'Data Summary'!CM36="Yes"),OFFSET('Sanitation Data'!$D$10,0,10*ROW('Sanitation Data'!D30)),NA())</f>
        <v>#N/A</v>
      </c>
      <c r="Y36" s="99" t="e">
        <f ca="true">+IF(AND(ISNUMBER(OFFSET('Sanitation Data'!$D$11,0,10*ROW('Sanitation Data'!D30))),'Data Summary'!CN36="Yes"),OFFSET('Sanitation Data'!$D$11,0,10*ROW('Sanitation Data'!D30)),NA())</f>
        <v>#N/A</v>
      </c>
      <c r="Z36" s="99" t="e">
        <f ca="true">+IF(AND(ISNUMBER(OFFSET('Sanitation Data'!$D$12,0,10*ROW('Sanitation Data'!D30))),'Data Summary'!CO36="Yes"),OFFSET('Sanitation Data'!$D$12,0,10*ROW('Sanitation Data'!D30)),NA())</f>
        <v>#N/A</v>
      </c>
      <c r="AA36" s="99" t="e">
        <f ca="true">+IF(AND(ISNUMBER(OFFSET('Sanitation Data'!$E$4,0,10*ROW('Sanitation Data'!E30))),'Data Summary'!CP36="Yes"),100-OFFSET('Sanitation Data'!$E$4,0,10*ROW('Sanitation Data'!E30)),NA())</f>
        <v>#N/A</v>
      </c>
      <c r="AB36" s="99" t="e">
        <f ca="true">+IF(AND(ISNUMBER(OFFSET('Sanitation Data'!$E$6,0,10*ROW('Sanitation Data'!E30))),'Data Summary'!CQ36="Yes"),OFFSET('Sanitation Data'!$E$6,0,10*ROW('Sanitation Data'!E30)),NA())</f>
        <v>#N/A</v>
      </c>
      <c r="AC36" s="99" t="e">
        <f ca="true">+IF(AND(ISNUMBER(OFFSET('Sanitation Data'!$E$10,0,10*ROW('Sanitation Data'!E30))),'Data Summary'!CR36="Yes"),OFFSET('Sanitation Data'!$E$10,0,10*ROW('Sanitation Data'!E30)),NA())</f>
        <v>#N/A</v>
      </c>
      <c r="AD36" s="99" t="e">
        <f ca="true">+IF(AND(ISNUMBER(OFFSET('Sanitation Data'!$E$11,0,10*ROW('Sanitation Data'!E30))),'Data Summary'!CS36="Yes"),OFFSET('Sanitation Data'!$E$11,0,10*ROW('Sanitation Data'!E30)),NA())</f>
        <v>#N/A</v>
      </c>
      <c r="AE36" s="99" t="e">
        <f ca="true">+IF(AND(ISNUMBER(OFFSET('Sanitation Data'!$E$12,0,10*ROW('Sanitation Data'!E30))),'Data Summary'!CT36="Yes"),OFFSET('Sanitation Data'!$E$12,0,10*ROW('Sanitation Data'!E30)),NA())</f>
        <v>#N/A</v>
      </c>
      <c r="AF36" s="99" t="e">
        <f ca="true">+IF(AND(ISNUMBER(OFFSET('Sanitation Data'!$F$4,0,10*ROW('Sanitation Data'!F30))),'Data Summary'!CU36="Yes"),100-OFFSET('Sanitation Data'!$F$4,0,10*ROW('Sanitation Data'!F30)),NA())</f>
        <v>#N/A</v>
      </c>
      <c r="AG36" s="99" t="e">
        <f ca="true">+IF(AND(ISNUMBER(OFFSET('Sanitation Data'!$F$6,0,10*ROW('Sanitation Data'!F30))),'Data Summary'!CV36="Yes"),OFFSET('Sanitation Data'!$F$6,0,10*ROW('Sanitation Data'!F30)),NA())</f>
        <v>#N/A</v>
      </c>
      <c r="AH36" s="99" t="e">
        <f ca="true">+IF(AND(ISNUMBER(OFFSET('Sanitation Data'!$F$10,0,10*ROW('Sanitation Data'!F30))),'Data Summary'!CW36="Yes"),OFFSET('Sanitation Data'!$F$10,0,10*ROW('Sanitation Data'!F30)),NA())</f>
        <v>#N/A</v>
      </c>
      <c r="AI36" s="99" t="e">
        <f ca="true">+IF(AND(ISNUMBER(OFFSET('Sanitation Data'!$F$11,0,10*ROW('Sanitation Data'!F30))),'Data Summary'!CX36="Yes"),OFFSET('Sanitation Data'!$F$11,0,10*ROW('Sanitation Data'!F30)),NA())</f>
        <v>#N/A</v>
      </c>
      <c r="AJ36" s="99" t="e">
        <f ca="true">+IF(AND(ISNUMBER(OFFSET('Sanitation Data'!$F$12,0,10*ROW('Sanitation Data'!F30))),'Data Summary'!CY36="Yes"),OFFSET('Sanitation Data'!$F$12,0,10*ROW('Sanitation Data'!F30)),NA())</f>
        <v>#N/A</v>
      </c>
      <c r="AK36" s="99" t="e">
        <f ca="true">+IF(AND(ISNUMBER(OFFSET('Sanitation Data'!$G$4,0,10*ROW('Sanitation Data'!G30))),'Data Summary'!CZ36="Yes"),100-OFFSET('Sanitation Data'!$G$4,0,10*ROW('Sanitation Data'!G30)),NA())</f>
        <v>#N/A</v>
      </c>
      <c r="AL36" s="99" t="e">
        <f ca="true">+IF(AND(ISNUMBER(OFFSET('Sanitation Data'!$G$6,0,10*ROW('Sanitation Data'!G30))),'Data Summary'!DA36="Yes"),OFFSET('Sanitation Data'!$G$6,0,10*ROW('Sanitation Data'!G30)),NA())</f>
        <v>#N/A</v>
      </c>
      <c r="AM36" s="99" t="e">
        <f ca="true">+IF(AND(ISNUMBER(OFFSET('Sanitation Data'!$G$10,0,10*ROW('Sanitation Data'!G30))),'Data Summary'!DB36="Yes"),OFFSET('Sanitation Data'!$G$10,0,10*ROW('Sanitation Data'!G30)),NA())</f>
        <v>#N/A</v>
      </c>
      <c r="AN36" s="99" t="e">
        <f ca="true">+IF(AND(ISNUMBER(OFFSET('Sanitation Data'!$G$11,0,10*ROW('Sanitation Data'!G30))),'Data Summary'!DC36="Yes"),OFFSET('Sanitation Data'!$G$11,0,10*ROW('Sanitation Data'!G30)),NA())</f>
        <v>#N/A</v>
      </c>
      <c r="AO36" s="99" t="e">
        <f ca="true">+IF(AND(ISNUMBER(OFFSET('Sanitation Data'!$G$12,0,10*ROW('Sanitation Data'!G30))),'Data Summary'!DD36="Yes"),OFFSET('Sanitation Data'!$G$12,0,10*ROW('Sanitation Data'!G30)),NA())</f>
        <v>#N/A</v>
      </c>
      <c r="AP36" s="99" t="e">
        <f ca="true">+IF(AND(ISNUMBER(OFFSET('Sanitation Data'!$H$4,0,10*ROW('Sanitation Data'!H30))),'Data Summary'!DE36="Yes"),100-OFFSET('Sanitation Data'!$H$4,0,10*ROW('Sanitation Data'!H30)),NA())</f>
        <v>#N/A</v>
      </c>
      <c r="AQ36" s="99" t="e">
        <f ca="true">+IF(AND(ISNUMBER(OFFSET('Sanitation Data'!$H$6,0,10*ROW('Sanitation Data'!H30))),'Data Summary'!DF36="Yes"),OFFSET('Sanitation Data'!$H$6,0,10*ROW('Sanitation Data'!H30)),NA())</f>
        <v>#N/A</v>
      </c>
      <c r="AR36" s="99" t="e">
        <f ca="true">+IF(AND(ISNUMBER(OFFSET('Sanitation Data'!$H$10,0,10*ROW('Sanitation Data'!H30))),'Data Summary'!DG36="Yes"),OFFSET('Sanitation Data'!$H$10,0,10*ROW('Sanitation Data'!H30)),NA())</f>
        <v>#N/A</v>
      </c>
      <c r="AS36" s="99" t="e">
        <f ca="true">+IF(AND(ISNUMBER(OFFSET('Sanitation Data'!$H$11,0,10*ROW('Sanitation Data'!H30))),'Data Summary'!DH36="Yes"),OFFSET('Sanitation Data'!$H$11,0,10*ROW('Sanitation Data'!H30)),NA())</f>
        <v>#N/A</v>
      </c>
      <c r="AT36" s="99" t="e">
        <f ca="true">+IF(AND(ISNUMBER(OFFSET('Sanitation Data'!$H$12,0,10*ROW('Sanitation Data'!H30))),'Data Summary'!DI36="Yes"),OFFSET('Sanitation Data'!$H$12,0,10*ROW('Sanitation Data'!H30)),NA())</f>
        <v>#N/A</v>
      </c>
      <c r="AU36" s="99" t="e">
        <f ca="true">+IF(AND(ISNUMBER(OFFSET('Sanitation Data'!$I$4,0,10*ROW('Sanitation Data'!I30))),'Data Summary'!DJ36="Yes"),100-OFFSET('Sanitation Data'!$I$4,0,10*ROW('Sanitation Data'!I30)),NA())</f>
        <v>#N/A</v>
      </c>
      <c r="AV36" s="99" t="e">
        <f ca="true">+IF(AND(ISNUMBER(OFFSET('Sanitation Data'!$I$6,0,10*ROW('Sanitation Data'!I30))),'Data Summary'!DK36="Yes"),OFFSET('Sanitation Data'!$I$6,0,10*ROW('Sanitation Data'!I30)),NA())</f>
        <v>#N/A</v>
      </c>
      <c r="AW36" s="99" t="e">
        <f ca="true">+IF(AND(ISNUMBER(OFFSET('Sanitation Data'!$I$10,0,10*ROW('Sanitation Data'!I30))),'Data Summary'!DL36="Yes"),OFFSET('Sanitation Data'!$I$10,0,10*ROW('Sanitation Data'!I30)),NA())</f>
        <v>#N/A</v>
      </c>
      <c r="AX36" s="99" t="e">
        <f ca="true">+IF(AND(ISNUMBER(OFFSET('Sanitation Data'!$I$11,0,10*ROW('Sanitation Data'!I30))),'Data Summary'!DM36="Yes"),OFFSET('Sanitation Data'!$I$11,0,10*ROW('Sanitation Data'!I30)),NA())</f>
        <v>#N/A</v>
      </c>
      <c r="AY36" s="99" t="e">
        <f ca="true">+IF(AND(ISNUMBER(OFFSET('Sanitation Data'!$I$12,0,10*ROW('Sanitation Data'!I30))),'Data Summary'!DN36="Yes"),OFFSET('Sanitation Data'!$I$12,0,10*ROW('Sanitation Data'!I30)),NA())</f>
        <v>#N/A</v>
      </c>
      <c r="AZ36" s="100" t="e">
        <f ca="true">+IF(AND(ISNUMBER(OFFSET('Hygiene Data'!$D$5,0,10*ROW('Hygiene Data'!D30))),'Data Summary'!DO36="Yes"),OFFSET('Hygiene Data'!$D$5,0,10*ROW('Hygiene Data'!D30)),NA())</f>
        <v>#N/A</v>
      </c>
      <c r="BA36" s="100" t="e">
        <f ca="true">+IF(AND(ISNUMBER(OFFSET('Hygiene Data'!$D$7,0,10*ROW('Hygiene Data'!D30))),'Data Summary'!DP36="Yes"),OFFSET('Hygiene Data'!$D$7,0,10*ROW('Hygiene Data'!D30)),NA())</f>
        <v>#N/A</v>
      </c>
      <c r="BB36" s="100" t="e">
        <f ca="true">+IF(AND(ISNUMBER(OFFSET('Hygiene Data'!$D$9,0,10*ROW('Hygiene Data'!D30))),'Data Summary'!DQ36="Yes"),OFFSET('Hygiene Data'!$D$9,0,10*ROW('Hygiene Data'!D30)),NA())</f>
        <v>#N/A</v>
      </c>
      <c r="BC36" s="100" t="e">
        <f ca="true">+IF(AND(ISNUMBER(OFFSET('Hygiene Data'!$E$5,0,10*ROW('Hygiene Data'!E30))),'Data Summary'!DR36="Yes"),OFFSET('Hygiene Data'!$E$5,0,10*ROW('Hygiene Data'!E30)),NA())</f>
        <v>#N/A</v>
      </c>
      <c r="BD36" s="100" t="e">
        <f ca="true">+IF(AND(ISNUMBER(OFFSET('Hygiene Data'!$E$7,0,10*ROW('Hygiene Data'!E30))),'Data Summary'!DS36="Yes"),OFFSET('Hygiene Data'!$E$7,0,10*ROW('Hygiene Data'!E30)),NA())</f>
        <v>#N/A</v>
      </c>
      <c r="BE36" s="100" t="e">
        <f ca="true">+IF(AND(ISNUMBER(OFFSET('Hygiene Data'!$E$9,0,10*ROW('Hygiene Data'!E30))),'Data Summary'!DT36="Yes"),OFFSET('Hygiene Data'!$E$9,0,10*ROW('Hygiene Data'!E30)),NA())</f>
        <v>#N/A</v>
      </c>
      <c r="BF36" s="100" t="e">
        <f ca="true">+IF(AND(ISNUMBER(OFFSET('Hygiene Data'!$F$5,0,10*ROW('Hygiene Data'!F30))),'Data Summary'!DU36="Yes"),OFFSET('Hygiene Data'!$F$5,0,10*ROW('Hygiene Data'!F30)),NA())</f>
        <v>#N/A</v>
      </c>
      <c r="BG36" s="100" t="e">
        <f ca="true">+IF(AND(ISNUMBER(OFFSET('Hygiene Data'!$F$7,0,10*ROW('Hygiene Data'!F30))),'Data Summary'!DV36="Yes"),OFFSET('Hygiene Data'!$F$7,0,10*ROW('Hygiene Data'!F30)),NA())</f>
        <v>#N/A</v>
      </c>
      <c r="BH36" s="100" t="e">
        <f ca="true">+IF(AND(ISNUMBER(OFFSET('Hygiene Data'!$F$9,0,10*ROW('Hygiene Data'!F30))),'Data Summary'!DW36="Yes"),OFFSET('Hygiene Data'!$F$9,0,10*ROW('Hygiene Data'!F30)),NA())</f>
        <v>#N/A</v>
      </c>
      <c r="BI36" s="100" t="e">
        <f ca="true">+IF(AND(ISNUMBER(OFFSET('Hygiene Data'!$G$5,0,10*ROW('Hygiene Data'!G30))),'Data Summary'!DX36="Yes"),OFFSET('Hygiene Data'!$G$5,0,10*ROW('Hygiene Data'!G30)),NA())</f>
        <v>#N/A</v>
      </c>
      <c r="BJ36" s="100" t="e">
        <f ca="true">+IF(AND(ISNUMBER(OFFSET('Hygiene Data'!$G$7,0,10*ROW('Hygiene Data'!G30))),'Data Summary'!DY36="Yes"),OFFSET('Hygiene Data'!$G$7,0,10*ROW('Hygiene Data'!G30)),NA())</f>
        <v>#N/A</v>
      </c>
      <c r="BK36" s="100" t="e">
        <f ca="true">+IF(AND(ISNUMBER(OFFSET('Hygiene Data'!$G$9,0,10*ROW('Hygiene Data'!G30))),'Data Summary'!DZ36="Yes"),OFFSET('Hygiene Data'!$G$9,0,10*ROW('Hygiene Data'!G30)),NA())</f>
        <v>#N/A</v>
      </c>
      <c r="BL36" s="100" t="e">
        <f ca="true">+IF(AND(ISNUMBER(OFFSET('Hygiene Data'!$H$5,0,10*ROW('Hygiene Data'!H30))),'Data Summary'!EA36="Yes"),OFFSET('Hygiene Data'!$H$5,0,10*ROW('Hygiene Data'!H30)),NA())</f>
        <v>#N/A</v>
      </c>
      <c r="BM36" s="100" t="e">
        <f ca="true">+IF(AND(ISNUMBER(OFFSET('Hygiene Data'!$H$7,0,10*ROW('Hygiene Data'!H30))),'Data Summary'!EB36="Yes"),OFFSET('Hygiene Data'!$H$7,0,10*ROW('Hygiene Data'!H30)),NA())</f>
        <v>#N/A</v>
      </c>
      <c r="BN36" s="100" t="e">
        <f ca="true">+IF(AND(ISNUMBER(OFFSET('Hygiene Data'!$H$9,0,10*ROW('Hygiene Data'!H30))),'Data Summary'!EC36="Yes"),OFFSET('Hygiene Data'!$H$9,0,10*ROW('Hygiene Data'!H30)),NA())</f>
        <v>#N/A</v>
      </c>
      <c r="BO36" s="100" t="e">
        <f ca="true">+IF(AND(ISNUMBER(OFFSET('Hygiene Data'!$I$5,0,10*ROW('Hygiene Data'!I30))),'Data Summary'!ED36="Yes"),OFFSET('Hygiene Data'!$I$5,0,10*ROW('Hygiene Data'!I30)),NA())</f>
        <v>#N/A</v>
      </c>
      <c r="BP36" s="100" t="e">
        <f ca="true">+IF(AND(ISNUMBER(OFFSET('Hygiene Data'!$I$7,0,10*ROW('Hygiene Data'!I30))),'Data Summary'!EE36="Yes"),OFFSET('Hygiene Data'!$I$7,0,10*ROW('Hygiene Data'!I30)),NA())</f>
        <v>#N/A</v>
      </c>
      <c r="BQ36" s="100" t="e">
        <f ca="true">+IF(AND(ISNUMBER(OFFSET('Hygiene Data'!$I$9,0,10*ROW('Hygiene Data'!I30))),'Data Summary'!EF36="Yes"),OFFSET('Hygiene Data'!$I$9,0,10*ROW('Hygiene Data'!I30)),NA())</f>
        <v>#N/A</v>
      </c>
    </row>
    <row xmlns:x14ac="http://schemas.microsoft.com/office/spreadsheetml/2009/9/ac" r="37" x14ac:dyDescent="0.2">
      <c r="A37" s="363" t="e">
        <f ca="true">+RIGHT('Data Summary'!A37,LEN('Data Summary'!A37)-9)</f>
        <v>#VALUE!</v>
      </c>
      <c r="B37" s="38" t="str">
        <f ca="true">+IF(ISTEXT('Data Summary'!B37),'Data Summary'!B37,"")</f>
        <v/>
      </c>
      <c r="C37" s="362" t="e">
        <f ca="true">+VALUE('Data Summary'!C37)</f>
        <v>#VALUE!</v>
      </c>
      <c r="D37" s="98" t="e">
        <f ca="true">+IF(AND(ISNUMBER(OFFSET('Water Data'!$D$4,0,10*ROW('Water Data'!D31))),'Data Summary'!BS37="Yes"),100-OFFSET('Water Data'!$D$4,0,10*ROW('Water Data'!D31)),NA())</f>
        <v>#N/A</v>
      </c>
      <c r="E37" s="98" t="e">
        <f ca="true">+IF(AND(ISNUMBER(OFFSET('Water Data'!$D$6,0,10*ROW('Water Data'!D31))),'Data Summary'!BT37="Yes"),OFFSET('Water Data'!$D$6,0,10*ROW('Water Data'!D31)),NA())</f>
        <v>#N/A</v>
      </c>
      <c r="F37" s="98" t="e">
        <f ca="true">+IF(AND(ISNUMBER(OFFSET('Water Data'!$D$9,0,10*ROW('Water Data'!D31))),'Data Summary'!BU37="Yes"),OFFSET('Water Data'!$D$9,0,10*ROW('Water Data'!D31)),NA())</f>
        <v>#N/A</v>
      </c>
      <c r="G37" s="98" t="e">
        <f ca="true">+IF(AND(ISNUMBER(OFFSET('Water Data'!$E$4,0,10*ROW('Water Data'!E31))),'Data Summary'!BV37="Yes"),100-OFFSET('Water Data'!$E$4,0,10*ROW('Water Data'!E31)),NA())</f>
        <v>#N/A</v>
      </c>
      <c r="H37" s="98" t="e">
        <f ca="true">+IF(AND(ISNUMBER(OFFSET('Water Data'!$E$6,0,10*ROW('Water Data'!E31))),'Data Summary'!BW37="Yes"),OFFSET('Water Data'!$E$6,0,10*ROW('Water Data'!E31)),NA())</f>
        <v>#N/A</v>
      </c>
      <c r="I37" s="98" t="e">
        <f ca="true">+IF(AND(ISNUMBER(OFFSET('Water Data'!$E$9,0,10*ROW('Water Data'!E31))),'Data Summary'!BX37="Yes"),OFFSET('Water Data'!$E$9,0,10*ROW('Water Data'!E31)),NA())</f>
        <v>#N/A</v>
      </c>
      <c r="J37" s="98" t="e">
        <f ca="true">+IF(AND(ISNUMBER(OFFSET('Water Data'!$F$4,0,10*ROW('Water Data'!F31))),'Data Summary'!BY37="Yes"),100-OFFSET('Water Data'!$F$4,0,10*ROW('Water Data'!F31)),NA())</f>
        <v>#N/A</v>
      </c>
      <c r="K37" s="98" t="e">
        <f ca="true">+IF(AND(ISNUMBER(OFFSET('Water Data'!$F$6,0,10*ROW('Water Data'!F31))),'Data Summary'!BZ37="Yes"),OFFSET('Water Data'!$F$6,0,10*ROW('Water Data'!F31)),NA())</f>
        <v>#N/A</v>
      </c>
      <c r="L37" s="98" t="e">
        <f ca="true">+IF(AND(ISNUMBER(OFFSET('Water Data'!$F$9,0,10*ROW('Water Data'!F31))),'Data Summary'!CA37="Yes"),OFFSET('Water Data'!$F$9,0,10*ROW('Water Data'!F31)),NA())</f>
        <v>#N/A</v>
      </c>
      <c r="M37" s="98" t="e">
        <f ca="true">+IF(AND(ISNUMBER(OFFSET('Water Data'!$G$4,0,10*ROW('Water Data'!G31))),'Data Summary'!CB37="Yes"),100-OFFSET('Water Data'!$G$4,0,10*ROW('Water Data'!G31)),NA())</f>
        <v>#N/A</v>
      </c>
      <c r="N37" s="98" t="e">
        <f ca="true">+IF(AND(ISNUMBER(OFFSET('Water Data'!$G$6,0,10*ROW('Water Data'!G31))),'Data Summary'!CC37="Yes"),OFFSET('Water Data'!$G$6,0,10*ROW('Water Data'!G31)),NA())</f>
        <v>#N/A</v>
      </c>
      <c r="O37" s="98" t="e">
        <f ca="true">+IF(AND(ISNUMBER(OFFSET('Water Data'!$G$9,0,10*ROW('Water Data'!G31))),'Data Summary'!CD37="Yes"),OFFSET('Water Data'!$G$9,0,10*ROW('Water Data'!G31)),NA())</f>
        <v>#N/A</v>
      </c>
      <c r="P37" s="98" t="e">
        <f ca="true">+IF(AND(ISNUMBER(OFFSET('Water Data'!$H$4,0,10*ROW('Water Data'!H31))),'Data Summary'!CE37="Yes"),100-OFFSET('Water Data'!$H$4,0,10*ROW('Water Data'!H31)),NA())</f>
        <v>#N/A</v>
      </c>
      <c r="Q37" s="98" t="e">
        <f ca="true">+IF(AND(ISNUMBER(OFFSET('Water Data'!$H$6,0,10*ROW('Water Data'!H31))),'Data Summary'!CF37="Yes"),OFFSET('Water Data'!$H$6,0,10*ROW('Water Data'!H31)),NA())</f>
        <v>#N/A</v>
      </c>
      <c r="R37" s="98" t="e">
        <f ca="true">+IF(AND(ISNUMBER(OFFSET('Water Data'!$H$9,0,10*ROW('Water Data'!H31))),'Data Summary'!CG37="Yes"),OFFSET('Water Data'!$H$9,0,10*ROW('Water Data'!H31)),NA())</f>
        <v>#N/A</v>
      </c>
      <c r="S37" s="98" t="e">
        <f ca="true">+IF(AND(ISNUMBER(OFFSET('Water Data'!$I$4,0,10*ROW('Water Data'!I31))),'Data Summary'!CH37="Yes"),100-OFFSET('Water Data'!$I$4,0,10*ROW('Water Data'!I31)),NA())</f>
        <v>#N/A</v>
      </c>
      <c r="T37" s="98" t="e">
        <f ca="true">+IF(AND(ISNUMBER(OFFSET('Water Data'!$I$6,0,10*ROW('Water Data'!I31))),'Data Summary'!CI37="Yes"),OFFSET('Water Data'!$I$6,0,10*ROW('Water Data'!I31)),NA())</f>
        <v>#N/A</v>
      </c>
      <c r="U37" s="98" t="e">
        <f ca="true">+IF(AND(ISNUMBER(OFFSET('Water Data'!$I$9,0,10*ROW('Water Data'!I31))),'Data Summary'!CJ37="Yes"),OFFSET('Water Data'!$I$9,0,10*ROW('Water Data'!I31)),NA())</f>
        <v>#N/A</v>
      </c>
      <c r="V37" s="99" t="e">
        <f ca="true">+IF(AND(ISNUMBER(OFFSET('Sanitation Data'!$D$4,0,10*ROW('Sanitation Data'!D31))),'Data Summary'!CK37="Yes"),100-OFFSET('Sanitation Data'!$D$4,0,10*ROW('Sanitation Data'!D31)),NA())</f>
        <v>#N/A</v>
      </c>
      <c r="W37" s="99" t="e">
        <f ca="true">+IF(AND(ISNUMBER(OFFSET('Sanitation Data'!$D$6,0,10*ROW('Sanitation Data'!D31))),'Data Summary'!CL37="Yes"),OFFSET('Sanitation Data'!$D$6,0,10*ROW('Sanitation Data'!D31)),NA())</f>
        <v>#N/A</v>
      </c>
      <c r="X37" s="99" t="e">
        <f ca="true">+IF(AND(ISNUMBER(OFFSET('Sanitation Data'!$D$10,0,10*ROW('Sanitation Data'!D31))),'Data Summary'!CM37="Yes"),OFFSET('Sanitation Data'!$D$10,0,10*ROW('Sanitation Data'!D31)),NA())</f>
        <v>#N/A</v>
      </c>
      <c r="Y37" s="99" t="e">
        <f ca="true">+IF(AND(ISNUMBER(OFFSET('Sanitation Data'!$D$11,0,10*ROW('Sanitation Data'!D31))),'Data Summary'!CN37="Yes"),OFFSET('Sanitation Data'!$D$11,0,10*ROW('Sanitation Data'!D31)),NA())</f>
        <v>#N/A</v>
      </c>
      <c r="Z37" s="99" t="e">
        <f ca="true">+IF(AND(ISNUMBER(OFFSET('Sanitation Data'!$D$12,0,10*ROW('Sanitation Data'!D31))),'Data Summary'!CO37="Yes"),OFFSET('Sanitation Data'!$D$12,0,10*ROW('Sanitation Data'!D31)),NA())</f>
        <v>#N/A</v>
      </c>
      <c r="AA37" s="99" t="e">
        <f ca="true">+IF(AND(ISNUMBER(OFFSET('Sanitation Data'!$E$4,0,10*ROW('Sanitation Data'!E31))),'Data Summary'!CP37="Yes"),100-OFFSET('Sanitation Data'!$E$4,0,10*ROW('Sanitation Data'!E31)),NA())</f>
        <v>#N/A</v>
      </c>
      <c r="AB37" s="99" t="e">
        <f ca="true">+IF(AND(ISNUMBER(OFFSET('Sanitation Data'!$E$6,0,10*ROW('Sanitation Data'!E31))),'Data Summary'!CQ37="Yes"),OFFSET('Sanitation Data'!$E$6,0,10*ROW('Sanitation Data'!E31)),NA())</f>
        <v>#N/A</v>
      </c>
      <c r="AC37" s="99" t="e">
        <f ca="true">+IF(AND(ISNUMBER(OFFSET('Sanitation Data'!$E$10,0,10*ROW('Sanitation Data'!E31))),'Data Summary'!CR37="Yes"),OFFSET('Sanitation Data'!$E$10,0,10*ROW('Sanitation Data'!E31)),NA())</f>
        <v>#N/A</v>
      </c>
      <c r="AD37" s="99" t="e">
        <f ca="true">+IF(AND(ISNUMBER(OFFSET('Sanitation Data'!$E$11,0,10*ROW('Sanitation Data'!E31))),'Data Summary'!CS37="Yes"),OFFSET('Sanitation Data'!$E$11,0,10*ROW('Sanitation Data'!E31)),NA())</f>
        <v>#N/A</v>
      </c>
      <c r="AE37" s="99" t="e">
        <f ca="true">+IF(AND(ISNUMBER(OFFSET('Sanitation Data'!$E$12,0,10*ROW('Sanitation Data'!E31))),'Data Summary'!CT37="Yes"),OFFSET('Sanitation Data'!$E$12,0,10*ROW('Sanitation Data'!E31)),NA())</f>
        <v>#N/A</v>
      </c>
      <c r="AF37" s="99" t="e">
        <f ca="true">+IF(AND(ISNUMBER(OFFSET('Sanitation Data'!$F$4,0,10*ROW('Sanitation Data'!F31))),'Data Summary'!CU37="Yes"),100-OFFSET('Sanitation Data'!$F$4,0,10*ROW('Sanitation Data'!F31)),NA())</f>
        <v>#N/A</v>
      </c>
      <c r="AG37" s="99" t="e">
        <f ca="true">+IF(AND(ISNUMBER(OFFSET('Sanitation Data'!$F$6,0,10*ROW('Sanitation Data'!F31))),'Data Summary'!CV37="Yes"),OFFSET('Sanitation Data'!$F$6,0,10*ROW('Sanitation Data'!F31)),NA())</f>
        <v>#N/A</v>
      </c>
      <c r="AH37" s="99" t="e">
        <f ca="true">+IF(AND(ISNUMBER(OFFSET('Sanitation Data'!$F$10,0,10*ROW('Sanitation Data'!F31))),'Data Summary'!CW37="Yes"),OFFSET('Sanitation Data'!$F$10,0,10*ROW('Sanitation Data'!F31)),NA())</f>
        <v>#N/A</v>
      </c>
      <c r="AI37" s="99" t="e">
        <f ca="true">+IF(AND(ISNUMBER(OFFSET('Sanitation Data'!$F$11,0,10*ROW('Sanitation Data'!F31))),'Data Summary'!CX37="Yes"),OFFSET('Sanitation Data'!$F$11,0,10*ROW('Sanitation Data'!F31)),NA())</f>
        <v>#N/A</v>
      </c>
      <c r="AJ37" s="99" t="e">
        <f ca="true">+IF(AND(ISNUMBER(OFFSET('Sanitation Data'!$F$12,0,10*ROW('Sanitation Data'!F31))),'Data Summary'!CY37="Yes"),OFFSET('Sanitation Data'!$F$12,0,10*ROW('Sanitation Data'!F31)),NA())</f>
        <v>#N/A</v>
      </c>
      <c r="AK37" s="99" t="e">
        <f ca="true">+IF(AND(ISNUMBER(OFFSET('Sanitation Data'!$G$4,0,10*ROW('Sanitation Data'!G31))),'Data Summary'!CZ37="Yes"),100-OFFSET('Sanitation Data'!$G$4,0,10*ROW('Sanitation Data'!G31)),NA())</f>
        <v>#N/A</v>
      </c>
      <c r="AL37" s="99" t="e">
        <f ca="true">+IF(AND(ISNUMBER(OFFSET('Sanitation Data'!$G$6,0,10*ROW('Sanitation Data'!G31))),'Data Summary'!DA37="Yes"),OFFSET('Sanitation Data'!$G$6,0,10*ROW('Sanitation Data'!G31)),NA())</f>
        <v>#N/A</v>
      </c>
      <c r="AM37" s="99" t="e">
        <f ca="true">+IF(AND(ISNUMBER(OFFSET('Sanitation Data'!$G$10,0,10*ROW('Sanitation Data'!G31))),'Data Summary'!DB37="Yes"),OFFSET('Sanitation Data'!$G$10,0,10*ROW('Sanitation Data'!G31)),NA())</f>
        <v>#N/A</v>
      </c>
      <c r="AN37" s="99" t="e">
        <f ca="true">+IF(AND(ISNUMBER(OFFSET('Sanitation Data'!$G$11,0,10*ROW('Sanitation Data'!G31))),'Data Summary'!DC37="Yes"),OFFSET('Sanitation Data'!$G$11,0,10*ROW('Sanitation Data'!G31)),NA())</f>
        <v>#N/A</v>
      </c>
      <c r="AO37" s="99" t="e">
        <f ca="true">+IF(AND(ISNUMBER(OFFSET('Sanitation Data'!$G$12,0,10*ROW('Sanitation Data'!G31))),'Data Summary'!DD37="Yes"),OFFSET('Sanitation Data'!$G$12,0,10*ROW('Sanitation Data'!G31)),NA())</f>
        <v>#N/A</v>
      </c>
      <c r="AP37" s="99" t="e">
        <f ca="true">+IF(AND(ISNUMBER(OFFSET('Sanitation Data'!$H$4,0,10*ROW('Sanitation Data'!H31))),'Data Summary'!DE37="Yes"),100-OFFSET('Sanitation Data'!$H$4,0,10*ROW('Sanitation Data'!H31)),NA())</f>
        <v>#N/A</v>
      </c>
      <c r="AQ37" s="99" t="e">
        <f ca="true">+IF(AND(ISNUMBER(OFFSET('Sanitation Data'!$H$6,0,10*ROW('Sanitation Data'!H31))),'Data Summary'!DF37="Yes"),OFFSET('Sanitation Data'!$H$6,0,10*ROW('Sanitation Data'!H31)),NA())</f>
        <v>#N/A</v>
      </c>
      <c r="AR37" s="99" t="e">
        <f ca="true">+IF(AND(ISNUMBER(OFFSET('Sanitation Data'!$H$10,0,10*ROW('Sanitation Data'!H31))),'Data Summary'!DG37="Yes"),OFFSET('Sanitation Data'!$H$10,0,10*ROW('Sanitation Data'!H31)),NA())</f>
        <v>#N/A</v>
      </c>
      <c r="AS37" s="99" t="e">
        <f ca="true">+IF(AND(ISNUMBER(OFFSET('Sanitation Data'!$H$11,0,10*ROW('Sanitation Data'!H31))),'Data Summary'!DH37="Yes"),OFFSET('Sanitation Data'!$H$11,0,10*ROW('Sanitation Data'!H31)),NA())</f>
        <v>#N/A</v>
      </c>
      <c r="AT37" s="99" t="e">
        <f ca="true">+IF(AND(ISNUMBER(OFFSET('Sanitation Data'!$H$12,0,10*ROW('Sanitation Data'!H31))),'Data Summary'!DI37="Yes"),OFFSET('Sanitation Data'!$H$12,0,10*ROW('Sanitation Data'!H31)),NA())</f>
        <v>#N/A</v>
      </c>
      <c r="AU37" s="99" t="e">
        <f ca="true">+IF(AND(ISNUMBER(OFFSET('Sanitation Data'!$I$4,0,10*ROW('Sanitation Data'!I31))),'Data Summary'!DJ37="Yes"),100-OFFSET('Sanitation Data'!$I$4,0,10*ROW('Sanitation Data'!I31)),NA())</f>
        <v>#N/A</v>
      </c>
      <c r="AV37" s="99" t="e">
        <f ca="true">+IF(AND(ISNUMBER(OFFSET('Sanitation Data'!$I$6,0,10*ROW('Sanitation Data'!I31))),'Data Summary'!DK37="Yes"),OFFSET('Sanitation Data'!$I$6,0,10*ROW('Sanitation Data'!I31)),NA())</f>
        <v>#N/A</v>
      </c>
      <c r="AW37" s="99" t="e">
        <f ca="true">+IF(AND(ISNUMBER(OFFSET('Sanitation Data'!$I$10,0,10*ROW('Sanitation Data'!I31))),'Data Summary'!DL37="Yes"),OFFSET('Sanitation Data'!$I$10,0,10*ROW('Sanitation Data'!I31)),NA())</f>
        <v>#N/A</v>
      </c>
      <c r="AX37" s="99" t="e">
        <f ca="true">+IF(AND(ISNUMBER(OFFSET('Sanitation Data'!$I$11,0,10*ROW('Sanitation Data'!I31))),'Data Summary'!DM37="Yes"),OFFSET('Sanitation Data'!$I$11,0,10*ROW('Sanitation Data'!I31)),NA())</f>
        <v>#N/A</v>
      </c>
      <c r="AY37" s="99" t="e">
        <f ca="true">+IF(AND(ISNUMBER(OFFSET('Sanitation Data'!$I$12,0,10*ROW('Sanitation Data'!I31))),'Data Summary'!DN37="Yes"),OFFSET('Sanitation Data'!$I$12,0,10*ROW('Sanitation Data'!I31)),NA())</f>
        <v>#N/A</v>
      </c>
      <c r="AZ37" s="100" t="e">
        <f ca="true">+IF(AND(ISNUMBER(OFFSET('Hygiene Data'!$D$5,0,10*ROW('Hygiene Data'!D31))),'Data Summary'!DO37="Yes"),OFFSET('Hygiene Data'!$D$5,0,10*ROW('Hygiene Data'!D31)),NA())</f>
        <v>#N/A</v>
      </c>
      <c r="BA37" s="100" t="e">
        <f ca="true">+IF(AND(ISNUMBER(OFFSET('Hygiene Data'!$D$7,0,10*ROW('Hygiene Data'!D31))),'Data Summary'!DP37="Yes"),OFFSET('Hygiene Data'!$D$7,0,10*ROW('Hygiene Data'!D31)),NA())</f>
        <v>#N/A</v>
      </c>
      <c r="BB37" s="100" t="e">
        <f ca="true">+IF(AND(ISNUMBER(OFFSET('Hygiene Data'!$D$9,0,10*ROW('Hygiene Data'!D31))),'Data Summary'!DQ37="Yes"),OFFSET('Hygiene Data'!$D$9,0,10*ROW('Hygiene Data'!D31)),NA())</f>
        <v>#N/A</v>
      </c>
      <c r="BC37" s="100" t="e">
        <f ca="true">+IF(AND(ISNUMBER(OFFSET('Hygiene Data'!$E$5,0,10*ROW('Hygiene Data'!E31))),'Data Summary'!DR37="Yes"),OFFSET('Hygiene Data'!$E$5,0,10*ROW('Hygiene Data'!E31)),NA())</f>
        <v>#N/A</v>
      </c>
      <c r="BD37" s="100" t="e">
        <f ca="true">+IF(AND(ISNUMBER(OFFSET('Hygiene Data'!$E$7,0,10*ROW('Hygiene Data'!E31))),'Data Summary'!DS37="Yes"),OFFSET('Hygiene Data'!$E$7,0,10*ROW('Hygiene Data'!E31)),NA())</f>
        <v>#N/A</v>
      </c>
      <c r="BE37" s="100" t="e">
        <f ca="true">+IF(AND(ISNUMBER(OFFSET('Hygiene Data'!$E$9,0,10*ROW('Hygiene Data'!E31))),'Data Summary'!DT37="Yes"),OFFSET('Hygiene Data'!$E$9,0,10*ROW('Hygiene Data'!E31)),NA())</f>
        <v>#N/A</v>
      </c>
      <c r="BF37" s="100" t="e">
        <f ca="true">+IF(AND(ISNUMBER(OFFSET('Hygiene Data'!$F$5,0,10*ROW('Hygiene Data'!F31))),'Data Summary'!DU37="Yes"),OFFSET('Hygiene Data'!$F$5,0,10*ROW('Hygiene Data'!F31)),NA())</f>
        <v>#N/A</v>
      </c>
      <c r="BG37" s="100" t="e">
        <f ca="true">+IF(AND(ISNUMBER(OFFSET('Hygiene Data'!$F$7,0,10*ROW('Hygiene Data'!F31))),'Data Summary'!DV37="Yes"),OFFSET('Hygiene Data'!$F$7,0,10*ROW('Hygiene Data'!F31)),NA())</f>
        <v>#N/A</v>
      </c>
      <c r="BH37" s="100" t="e">
        <f ca="true">+IF(AND(ISNUMBER(OFFSET('Hygiene Data'!$F$9,0,10*ROW('Hygiene Data'!F31))),'Data Summary'!DW37="Yes"),OFFSET('Hygiene Data'!$F$9,0,10*ROW('Hygiene Data'!F31)),NA())</f>
        <v>#N/A</v>
      </c>
      <c r="BI37" s="100" t="e">
        <f ca="true">+IF(AND(ISNUMBER(OFFSET('Hygiene Data'!$G$5,0,10*ROW('Hygiene Data'!G31))),'Data Summary'!DX37="Yes"),OFFSET('Hygiene Data'!$G$5,0,10*ROW('Hygiene Data'!G31)),NA())</f>
        <v>#N/A</v>
      </c>
      <c r="BJ37" s="100" t="e">
        <f ca="true">+IF(AND(ISNUMBER(OFFSET('Hygiene Data'!$G$7,0,10*ROW('Hygiene Data'!G31))),'Data Summary'!DY37="Yes"),OFFSET('Hygiene Data'!$G$7,0,10*ROW('Hygiene Data'!G31)),NA())</f>
        <v>#N/A</v>
      </c>
      <c r="BK37" s="100" t="e">
        <f ca="true">+IF(AND(ISNUMBER(OFFSET('Hygiene Data'!$G$9,0,10*ROW('Hygiene Data'!G31))),'Data Summary'!DZ37="Yes"),OFFSET('Hygiene Data'!$G$9,0,10*ROW('Hygiene Data'!G31)),NA())</f>
        <v>#N/A</v>
      </c>
      <c r="BL37" s="100" t="e">
        <f ca="true">+IF(AND(ISNUMBER(OFFSET('Hygiene Data'!$H$5,0,10*ROW('Hygiene Data'!H31))),'Data Summary'!EA37="Yes"),OFFSET('Hygiene Data'!$H$5,0,10*ROW('Hygiene Data'!H31)),NA())</f>
        <v>#N/A</v>
      </c>
      <c r="BM37" s="100" t="e">
        <f ca="true">+IF(AND(ISNUMBER(OFFSET('Hygiene Data'!$H$7,0,10*ROW('Hygiene Data'!H31))),'Data Summary'!EB37="Yes"),OFFSET('Hygiene Data'!$H$7,0,10*ROW('Hygiene Data'!H31)),NA())</f>
        <v>#N/A</v>
      </c>
      <c r="BN37" s="100" t="e">
        <f ca="true">+IF(AND(ISNUMBER(OFFSET('Hygiene Data'!$H$9,0,10*ROW('Hygiene Data'!H31))),'Data Summary'!EC37="Yes"),OFFSET('Hygiene Data'!$H$9,0,10*ROW('Hygiene Data'!H31)),NA())</f>
        <v>#N/A</v>
      </c>
      <c r="BO37" s="100" t="e">
        <f ca="true">+IF(AND(ISNUMBER(OFFSET('Hygiene Data'!$I$5,0,10*ROW('Hygiene Data'!I31))),'Data Summary'!ED37="Yes"),OFFSET('Hygiene Data'!$I$5,0,10*ROW('Hygiene Data'!I31)),NA())</f>
        <v>#N/A</v>
      </c>
      <c r="BP37" s="100" t="e">
        <f ca="true">+IF(AND(ISNUMBER(OFFSET('Hygiene Data'!$I$7,0,10*ROW('Hygiene Data'!I31))),'Data Summary'!EE37="Yes"),OFFSET('Hygiene Data'!$I$7,0,10*ROW('Hygiene Data'!I31)),NA())</f>
        <v>#N/A</v>
      </c>
      <c r="BQ37" s="100" t="e">
        <f ca="true">+IF(AND(ISNUMBER(OFFSET('Hygiene Data'!$I$9,0,10*ROW('Hygiene Data'!I31))),'Data Summary'!EF37="Yes"),OFFSET('Hygiene Data'!$I$9,0,10*ROW('Hygiene Data'!I31)),NA())</f>
        <v>#N/A</v>
      </c>
    </row>
    <row xmlns:x14ac="http://schemas.microsoft.com/office/spreadsheetml/2009/9/ac" r="38" x14ac:dyDescent="0.2">
      <c r="A38" s="363" t="e">
        <f ca="true">+RIGHT('Data Summary'!A38,LEN('Data Summary'!A38)-9)</f>
        <v>#VALUE!</v>
      </c>
      <c r="B38" s="38" t="str">
        <f ca="true">+IF(ISTEXT('Data Summary'!B38),'Data Summary'!B38,"")</f>
        <v/>
      </c>
      <c r="C38" s="362" t="e">
        <f ca="true">+VALUE('Data Summary'!C38)</f>
        <v>#VALUE!</v>
      </c>
      <c r="D38" s="98" t="e">
        <f ca="true">+IF(AND(ISNUMBER(OFFSET('Water Data'!$D$4,0,10*ROW('Water Data'!D32))),'Data Summary'!BS38="Yes"),100-OFFSET('Water Data'!$D$4,0,10*ROW('Water Data'!D32)),NA())</f>
        <v>#N/A</v>
      </c>
      <c r="E38" s="98" t="e">
        <f ca="true">+IF(AND(ISNUMBER(OFFSET('Water Data'!$D$6,0,10*ROW('Water Data'!D32))),'Data Summary'!BT38="Yes"),OFFSET('Water Data'!$D$6,0,10*ROW('Water Data'!D32)),NA())</f>
        <v>#N/A</v>
      </c>
      <c r="F38" s="98" t="e">
        <f ca="true">+IF(AND(ISNUMBER(OFFSET('Water Data'!$D$9,0,10*ROW('Water Data'!D32))),'Data Summary'!BU38="Yes"),OFFSET('Water Data'!$D$9,0,10*ROW('Water Data'!D32)),NA())</f>
        <v>#N/A</v>
      </c>
      <c r="G38" s="98" t="e">
        <f ca="true">+IF(AND(ISNUMBER(OFFSET('Water Data'!$E$4,0,10*ROW('Water Data'!E32))),'Data Summary'!BV38="Yes"),100-OFFSET('Water Data'!$E$4,0,10*ROW('Water Data'!E32)),NA())</f>
        <v>#N/A</v>
      </c>
      <c r="H38" s="98" t="e">
        <f ca="true">+IF(AND(ISNUMBER(OFFSET('Water Data'!$E$6,0,10*ROW('Water Data'!E32))),'Data Summary'!BW38="Yes"),OFFSET('Water Data'!$E$6,0,10*ROW('Water Data'!E32)),NA())</f>
        <v>#N/A</v>
      </c>
      <c r="I38" s="98" t="e">
        <f ca="true">+IF(AND(ISNUMBER(OFFSET('Water Data'!$E$9,0,10*ROW('Water Data'!E32))),'Data Summary'!BX38="Yes"),OFFSET('Water Data'!$E$9,0,10*ROW('Water Data'!E32)),NA())</f>
        <v>#N/A</v>
      </c>
      <c r="J38" s="98" t="e">
        <f ca="true">+IF(AND(ISNUMBER(OFFSET('Water Data'!$F$4,0,10*ROW('Water Data'!F32))),'Data Summary'!BY38="Yes"),100-OFFSET('Water Data'!$F$4,0,10*ROW('Water Data'!F32)),NA())</f>
        <v>#N/A</v>
      </c>
      <c r="K38" s="98" t="e">
        <f ca="true">+IF(AND(ISNUMBER(OFFSET('Water Data'!$F$6,0,10*ROW('Water Data'!F32))),'Data Summary'!BZ38="Yes"),OFFSET('Water Data'!$F$6,0,10*ROW('Water Data'!F32)),NA())</f>
        <v>#N/A</v>
      </c>
      <c r="L38" s="98" t="e">
        <f ca="true">+IF(AND(ISNUMBER(OFFSET('Water Data'!$F$9,0,10*ROW('Water Data'!F32))),'Data Summary'!CA38="Yes"),OFFSET('Water Data'!$F$9,0,10*ROW('Water Data'!F32)),NA())</f>
        <v>#N/A</v>
      </c>
      <c r="M38" s="98" t="e">
        <f ca="true">+IF(AND(ISNUMBER(OFFSET('Water Data'!$G$4,0,10*ROW('Water Data'!G32))),'Data Summary'!CB38="Yes"),100-OFFSET('Water Data'!$G$4,0,10*ROW('Water Data'!G32)),NA())</f>
        <v>#N/A</v>
      </c>
      <c r="N38" s="98" t="e">
        <f ca="true">+IF(AND(ISNUMBER(OFFSET('Water Data'!$G$6,0,10*ROW('Water Data'!G32))),'Data Summary'!CC38="Yes"),OFFSET('Water Data'!$G$6,0,10*ROW('Water Data'!G32)),NA())</f>
        <v>#N/A</v>
      </c>
      <c r="O38" s="98" t="e">
        <f ca="true">+IF(AND(ISNUMBER(OFFSET('Water Data'!$G$9,0,10*ROW('Water Data'!G32))),'Data Summary'!CD38="Yes"),OFFSET('Water Data'!$G$9,0,10*ROW('Water Data'!G32)),NA())</f>
        <v>#N/A</v>
      </c>
      <c r="P38" s="98" t="e">
        <f ca="true">+IF(AND(ISNUMBER(OFFSET('Water Data'!$H$4,0,10*ROW('Water Data'!H32))),'Data Summary'!CE38="Yes"),100-OFFSET('Water Data'!$H$4,0,10*ROW('Water Data'!H32)),NA())</f>
        <v>#N/A</v>
      </c>
      <c r="Q38" s="98" t="e">
        <f ca="true">+IF(AND(ISNUMBER(OFFSET('Water Data'!$H$6,0,10*ROW('Water Data'!H32))),'Data Summary'!CF38="Yes"),OFFSET('Water Data'!$H$6,0,10*ROW('Water Data'!H32)),NA())</f>
        <v>#N/A</v>
      </c>
      <c r="R38" s="98" t="e">
        <f ca="true">+IF(AND(ISNUMBER(OFFSET('Water Data'!$H$9,0,10*ROW('Water Data'!H32))),'Data Summary'!CG38="Yes"),OFFSET('Water Data'!$H$9,0,10*ROW('Water Data'!H32)),NA())</f>
        <v>#N/A</v>
      </c>
      <c r="S38" s="98" t="e">
        <f ca="true">+IF(AND(ISNUMBER(OFFSET('Water Data'!$I$4,0,10*ROW('Water Data'!I32))),'Data Summary'!CH38="Yes"),100-OFFSET('Water Data'!$I$4,0,10*ROW('Water Data'!I32)),NA())</f>
        <v>#N/A</v>
      </c>
      <c r="T38" s="98" t="e">
        <f ca="true">+IF(AND(ISNUMBER(OFFSET('Water Data'!$I$6,0,10*ROW('Water Data'!I32))),'Data Summary'!CI38="Yes"),OFFSET('Water Data'!$I$6,0,10*ROW('Water Data'!I32)),NA())</f>
        <v>#N/A</v>
      </c>
      <c r="U38" s="98" t="e">
        <f ca="true">+IF(AND(ISNUMBER(OFFSET('Water Data'!$I$9,0,10*ROW('Water Data'!I32))),'Data Summary'!CJ38="Yes"),OFFSET('Water Data'!$I$9,0,10*ROW('Water Data'!I32)),NA())</f>
        <v>#N/A</v>
      </c>
      <c r="V38" s="99" t="e">
        <f ca="true">+IF(AND(ISNUMBER(OFFSET('Sanitation Data'!$D$4,0,10*ROW('Sanitation Data'!D32))),'Data Summary'!CK38="Yes"),100-OFFSET('Sanitation Data'!$D$4,0,10*ROW('Sanitation Data'!D32)),NA())</f>
        <v>#N/A</v>
      </c>
      <c r="W38" s="99" t="e">
        <f ca="true">+IF(AND(ISNUMBER(OFFSET('Sanitation Data'!$D$6,0,10*ROW('Sanitation Data'!D32))),'Data Summary'!CL38="Yes"),OFFSET('Sanitation Data'!$D$6,0,10*ROW('Sanitation Data'!D32)),NA())</f>
        <v>#N/A</v>
      </c>
      <c r="X38" s="99" t="e">
        <f ca="true">+IF(AND(ISNUMBER(OFFSET('Sanitation Data'!$D$10,0,10*ROW('Sanitation Data'!D32))),'Data Summary'!CM38="Yes"),OFFSET('Sanitation Data'!$D$10,0,10*ROW('Sanitation Data'!D32)),NA())</f>
        <v>#N/A</v>
      </c>
      <c r="Y38" s="99" t="e">
        <f ca="true">+IF(AND(ISNUMBER(OFFSET('Sanitation Data'!$D$11,0,10*ROW('Sanitation Data'!D32))),'Data Summary'!CN38="Yes"),OFFSET('Sanitation Data'!$D$11,0,10*ROW('Sanitation Data'!D32)),NA())</f>
        <v>#N/A</v>
      </c>
      <c r="Z38" s="99" t="e">
        <f ca="true">+IF(AND(ISNUMBER(OFFSET('Sanitation Data'!$D$12,0,10*ROW('Sanitation Data'!D32))),'Data Summary'!CO38="Yes"),OFFSET('Sanitation Data'!$D$12,0,10*ROW('Sanitation Data'!D32)),NA())</f>
        <v>#N/A</v>
      </c>
      <c r="AA38" s="99" t="e">
        <f ca="true">+IF(AND(ISNUMBER(OFFSET('Sanitation Data'!$E$4,0,10*ROW('Sanitation Data'!E32))),'Data Summary'!CP38="Yes"),100-OFFSET('Sanitation Data'!$E$4,0,10*ROW('Sanitation Data'!E32)),NA())</f>
        <v>#N/A</v>
      </c>
      <c r="AB38" s="99" t="e">
        <f ca="true">+IF(AND(ISNUMBER(OFFSET('Sanitation Data'!$E$6,0,10*ROW('Sanitation Data'!E32))),'Data Summary'!CQ38="Yes"),OFFSET('Sanitation Data'!$E$6,0,10*ROW('Sanitation Data'!E32)),NA())</f>
        <v>#N/A</v>
      </c>
      <c r="AC38" s="99" t="e">
        <f ca="true">+IF(AND(ISNUMBER(OFFSET('Sanitation Data'!$E$10,0,10*ROW('Sanitation Data'!E32))),'Data Summary'!CR38="Yes"),OFFSET('Sanitation Data'!$E$10,0,10*ROW('Sanitation Data'!E32)),NA())</f>
        <v>#N/A</v>
      </c>
      <c r="AD38" s="99" t="e">
        <f ca="true">+IF(AND(ISNUMBER(OFFSET('Sanitation Data'!$E$11,0,10*ROW('Sanitation Data'!E32))),'Data Summary'!CS38="Yes"),OFFSET('Sanitation Data'!$E$11,0,10*ROW('Sanitation Data'!E32)),NA())</f>
        <v>#N/A</v>
      </c>
      <c r="AE38" s="99" t="e">
        <f ca="true">+IF(AND(ISNUMBER(OFFSET('Sanitation Data'!$E$12,0,10*ROW('Sanitation Data'!E32))),'Data Summary'!CT38="Yes"),OFFSET('Sanitation Data'!$E$12,0,10*ROW('Sanitation Data'!E32)),NA())</f>
        <v>#N/A</v>
      </c>
      <c r="AF38" s="99" t="e">
        <f ca="true">+IF(AND(ISNUMBER(OFFSET('Sanitation Data'!$F$4,0,10*ROW('Sanitation Data'!F32))),'Data Summary'!CU38="Yes"),100-OFFSET('Sanitation Data'!$F$4,0,10*ROW('Sanitation Data'!F32)),NA())</f>
        <v>#N/A</v>
      </c>
      <c r="AG38" s="99" t="e">
        <f ca="true">+IF(AND(ISNUMBER(OFFSET('Sanitation Data'!$F$6,0,10*ROW('Sanitation Data'!F32))),'Data Summary'!CV38="Yes"),OFFSET('Sanitation Data'!$F$6,0,10*ROW('Sanitation Data'!F32)),NA())</f>
        <v>#N/A</v>
      </c>
      <c r="AH38" s="99" t="e">
        <f ca="true">+IF(AND(ISNUMBER(OFFSET('Sanitation Data'!$F$10,0,10*ROW('Sanitation Data'!F32))),'Data Summary'!CW38="Yes"),OFFSET('Sanitation Data'!$F$10,0,10*ROW('Sanitation Data'!F32)),NA())</f>
        <v>#N/A</v>
      </c>
      <c r="AI38" s="99" t="e">
        <f ca="true">+IF(AND(ISNUMBER(OFFSET('Sanitation Data'!$F$11,0,10*ROW('Sanitation Data'!F32))),'Data Summary'!CX38="Yes"),OFFSET('Sanitation Data'!$F$11,0,10*ROW('Sanitation Data'!F32)),NA())</f>
        <v>#N/A</v>
      </c>
      <c r="AJ38" s="99" t="e">
        <f ca="true">+IF(AND(ISNUMBER(OFFSET('Sanitation Data'!$F$12,0,10*ROW('Sanitation Data'!F32))),'Data Summary'!CY38="Yes"),OFFSET('Sanitation Data'!$F$12,0,10*ROW('Sanitation Data'!F32)),NA())</f>
        <v>#N/A</v>
      </c>
      <c r="AK38" s="99" t="e">
        <f ca="true">+IF(AND(ISNUMBER(OFFSET('Sanitation Data'!$G$4,0,10*ROW('Sanitation Data'!G32))),'Data Summary'!CZ38="Yes"),100-OFFSET('Sanitation Data'!$G$4,0,10*ROW('Sanitation Data'!G32)),NA())</f>
        <v>#N/A</v>
      </c>
      <c r="AL38" s="99" t="e">
        <f ca="true">+IF(AND(ISNUMBER(OFFSET('Sanitation Data'!$G$6,0,10*ROW('Sanitation Data'!G32))),'Data Summary'!DA38="Yes"),OFFSET('Sanitation Data'!$G$6,0,10*ROW('Sanitation Data'!G32)),NA())</f>
        <v>#N/A</v>
      </c>
      <c r="AM38" s="99" t="e">
        <f ca="true">+IF(AND(ISNUMBER(OFFSET('Sanitation Data'!$G$10,0,10*ROW('Sanitation Data'!G32))),'Data Summary'!DB38="Yes"),OFFSET('Sanitation Data'!$G$10,0,10*ROW('Sanitation Data'!G32)),NA())</f>
        <v>#N/A</v>
      </c>
      <c r="AN38" s="99" t="e">
        <f ca="true">+IF(AND(ISNUMBER(OFFSET('Sanitation Data'!$G$11,0,10*ROW('Sanitation Data'!G32))),'Data Summary'!DC38="Yes"),OFFSET('Sanitation Data'!$G$11,0,10*ROW('Sanitation Data'!G32)),NA())</f>
        <v>#N/A</v>
      </c>
      <c r="AO38" s="99" t="e">
        <f ca="true">+IF(AND(ISNUMBER(OFFSET('Sanitation Data'!$G$12,0,10*ROW('Sanitation Data'!G32))),'Data Summary'!DD38="Yes"),OFFSET('Sanitation Data'!$G$12,0,10*ROW('Sanitation Data'!G32)),NA())</f>
        <v>#N/A</v>
      </c>
      <c r="AP38" s="99" t="e">
        <f ca="true">+IF(AND(ISNUMBER(OFFSET('Sanitation Data'!$H$4,0,10*ROW('Sanitation Data'!H32))),'Data Summary'!DE38="Yes"),100-OFFSET('Sanitation Data'!$H$4,0,10*ROW('Sanitation Data'!H32)),NA())</f>
        <v>#N/A</v>
      </c>
      <c r="AQ38" s="99" t="e">
        <f ca="true">+IF(AND(ISNUMBER(OFFSET('Sanitation Data'!$H$6,0,10*ROW('Sanitation Data'!H32))),'Data Summary'!DF38="Yes"),OFFSET('Sanitation Data'!$H$6,0,10*ROW('Sanitation Data'!H32)),NA())</f>
        <v>#N/A</v>
      </c>
      <c r="AR38" s="99" t="e">
        <f ca="true">+IF(AND(ISNUMBER(OFFSET('Sanitation Data'!$H$10,0,10*ROW('Sanitation Data'!H32))),'Data Summary'!DG38="Yes"),OFFSET('Sanitation Data'!$H$10,0,10*ROW('Sanitation Data'!H32)),NA())</f>
        <v>#N/A</v>
      </c>
      <c r="AS38" s="99" t="e">
        <f ca="true">+IF(AND(ISNUMBER(OFFSET('Sanitation Data'!$H$11,0,10*ROW('Sanitation Data'!H32))),'Data Summary'!DH38="Yes"),OFFSET('Sanitation Data'!$H$11,0,10*ROW('Sanitation Data'!H32)),NA())</f>
        <v>#N/A</v>
      </c>
      <c r="AT38" s="99" t="e">
        <f ca="true">+IF(AND(ISNUMBER(OFFSET('Sanitation Data'!$H$12,0,10*ROW('Sanitation Data'!H32))),'Data Summary'!DI38="Yes"),OFFSET('Sanitation Data'!$H$12,0,10*ROW('Sanitation Data'!H32)),NA())</f>
        <v>#N/A</v>
      </c>
      <c r="AU38" s="99" t="e">
        <f ca="true">+IF(AND(ISNUMBER(OFFSET('Sanitation Data'!$I$4,0,10*ROW('Sanitation Data'!I32))),'Data Summary'!DJ38="Yes"),100-OFFSET('Sanitation Data'!$I$4,0,10*ROW('Sanitation Data'!I32)),NA())</f>
        <v>#N/A</v>
      </c>
      <c r="AV38" s="99" t="e">
        <f ca="true">+IF(AND(ISNUMBER(OFFSET('Sanitation Data'!$I$6,0,10*ROW('Sanitation Data'!I32))),'Data Summary'!DK38="Yes"),OFFSET('Sanitation Data'!$I$6,0,10*ROW('Sanitation Data'!I32)),NA())</f>
        <v>#N/A</v>
      </c>
      <c r="AW38" s="99" t="e">
        <f ca="true">+IF(AND(ISNUMBER(OFFSET('Sanitation Data'!$I$10,0,10*ROW('Sanitation Data'!I32))),'Data Summary'!DL38="Yes"),OFFSET('Sanitation Data'!$I$10,0,10*ROW('Sanitation Data'!I32)),NA())</f>
        <v>#N/A</v>
      </c>
      <c r="AX38" s="99" t="e">
        <f ca="true">+IF(AND(ISNUMBER(OFFSET('Sanitation Data'!$I$11,0,10*ROW('Sanitation Data'!I32))),'Data Summary'!DM38="Yes"),OFFSET('Sanitation Data'!$I$11,0,10*ROW('Sanitation Data'!I32)),NA())</f>
        <v>#N/A</v>
      </c>
      <c r="AY38" s="99" t="e">
        <f ca="true">+IF(AND(ISNUMBER(OFFSET('Sanitation Data'!$I$12,0,10*ROW('Sanitation Data'!I32))),'Data Summary'!DN38="Yes"),OFFSET('Sanitation Data'!$I$12,0,10*ROW('Sanitation Data'!I32)),NA())</f>
        <v>#N/A</v>
      </c>
      <c r="AZ38" s="100" t="e">
        <f ca="true">+IF(AND(ISNUMBER(OFFSET('Hygiene Data'!$D$5,0,10*ROW('Hygiene Data'!D32))),'Data Summary'!DO38="Yes"),OFFSET('Hygiene Data'!$D$5,0,10*ROW('Hygiene Data'!D32)),NA())</f>
        <v>#N/A</v>
      </c>
      <c r="BA38" s="100" t="e">
        <f ca="true">+IF(AND(ISNUMBER(OFFSET('Hygiene Data'!$D$7,0,10*ROW('Hygiene Data'!D32))),'Data Summary'!DP38="Yes"),OFFSET('Hygiene Data'!$D$7,0,10*ROW('Hygiene Data'!D32)),NA())</f>
        <v>#N/A</v>
      </c>
      <c r="BB38" s="100" t="e">
        <f ca="true">+IF(AND(ISNUMBER(OFFSET('Hygiene Data'!$D$9,0,10*ROW('Hygiene Data'!D32))),'Data Summary'!DQ38="Yes"),OFFSET('Hygiene Data'!$D$9,0,10*ROW('Hygiene Data'!D32)),NA())</f>
        <v>#N/A</v>
      </c>
      <c r="BC38" s="100" t="e">
        <f ca="true">+IF(AND(ISNUMBER(OFFSET('Hygiene Data'!$E$5,0,10*ROW('Hygiene Data'!E32))),'Data Summary'!DR38="Yes"),OFFSET('Hygiene Data'!$E$5,0,10*ROW('Hygiene Data'!E32)),NA())</f>
        <v>#N/A</v>
      </c>
      <c r="BD38" s="100" t="e">
        <f ca="true">+IF(AND(ISNUMBER(OFFSET('Hygiene Data'!$E$7,0,10*ROW('Hygiene Data'!E32))),'Data Summary'!DS38="Yes"),OFFSET('Hygiene Data'!$E$7,0,10*ROW('Hygiene Data'!E32)),NA())</f>
        <v>#N/A</v>
      </c>
      <c r="BE38" s="100" t="e">
        <f ca="true">+IF(AND(ISNUMBER(OFFSET('Hygiene Data'!$E$9,0,10*ROW('Hygiene Data'!E32))),'Data Summary'!DT38="Yes"),OFFSET('Hygiene Data'!$E$9,0,10*ROW('Hygiene Data'!E32)),NA())</f>
        <v>#N/A</v>
      </c>
      <c r="BF38" s="100" t="e">
        <f ca="true">+IF(AND(ISNUMBER(OFFSET('Hygiene Data'!$F$5,0,10*ROW('Hygiene Data'!F32))),'Data Summary'!DU38="Yes"),OFFSET('Hygiene Data'!$F$5,0,10*ROW('Hygiene Data'!F32)),NA())</f>
        <v>#N/A</v>
      </c>
      <c r="BG38" s="100" t="e">
        <f ca="true">+IF(AND(ISNUMBER(OFFSET('Hygiene Data'!$F$7,0,10*ROW('Hygiene Data'!F32))),'Data Summary'!DV38="Yes"),OFFSET('Hygiene Data'!$F$7,0,10*ROW('Hygiene Data'!F32)),NA())</f>
        <v>#N/A</v>
      </c>
      <c r="BH38" s="100" t="e">
        <f ca="true">+IF(AND(ISNUMBER(OFFSET('Hygiene Data'!$F$9,0,10*ROW('Hygiene Data'!F32))),'Data Summary'!DW38="Yes"),OFFSET('Hygiene Data'!$F$9,0,10*ROW('Hygiene Data'!F32)),NA())</f>
        <v>#N/A</v>
      </c>
      <c r="BI38" s="100" t="e">
        <f ca="true">+IF(AND(ISNUMBER(OFFSET('Hygiene Data'!$G$5,0,10*ROW('Hygiene Data'!G32))),'Data Summary'!DX38="Yes"),OFFSET('Hygiene Data'!$G$5,0,10*ROW('Hygiene Data'!G32)),NA())</f>
        <v>#N/A</v>
      </c>
      <c r="BJ38" s="100" t="e">
        <f ca="true">+IF(AND(ISNUMBER(OFFSET('Hygiene Data'!$G$7,0,10*ROW('Hygiene Data'!G32))),'Data Summary'!DY38="Yes"),OFFSET('Hygiene Data'!$G$7,0,10*ROW('Hygiene Data'!G32)),NA())</f>
        <v>#N/A</v>
      </c>
      <c r="BK38" s="100" t="e">
        <f ca="true">+IF(AND(ISNUMBER(OFFSET('Hygiene Data'!$G$9,0,10*ROW('Hygiene Data'!G32))),'Data Summary'!DZ38="Yes"),OFFSET('Hygiene Data'!$G$9,0,10*ROW('Hygiene Data'!G32)),NA())</f>
        <v>#N/A</v>
      </c>
      <c r="BL38" s="100" t="e">
        <f ca="true">+IF(AND(ISNUMBER(OFFSET('Hygiene Data'!$H$5,0,10*ROW('Hygiene Data'!H32))),'Data Summary'!EA38="Yes"),OFFSET('Hygiene Data'!$H$5,0,10*ROW('Hygiene Data'!H32)),NA())</f>
        <v>#N/A</v>
      </c>
      <c r="BM38" s="100" t="e">
        <f ca="true">+IF(AND(ISNUMBER(OFFSET('Hygiene Data'!$H$7,0,10*ROW('Hygiene Data'!H32))),'Data Summary'!EB38="Yes"),OFFSET('Hygiene Data'!$H$7,0,10*ROW('Hygiene Data'!H32)),NA())</f>
        <v>#N/A</v>
      </c>
      <c r="BN38" s="100" t="e">
        <f ca="true">+IF(AND(ISNUMBER(OFFSET('Hygiene Data'!$H$9,0,10*ROW('Hygiene Data'!H32))),'Data Summary'!EC38="Yes"),OFFSET('Hygiene Data'!$H$9,0,10*ROW('Hygiene Data'!H32)),NA())</f>
        <v>#N/A</v>
      </c>
      <c r="BO38" s="100" t="e">
        <f ca="true">+IF(AND(ISNUMBER(OFFSET('Hygiene Data'!$I$5,0,10*ROW('Hygiene Data'!I32))),'Data Summary'!ED38="Yes"),OFFSET('Hygiene Data'!$I$5,0,10*ROW('Hygiene Data'!I32)),NA())</f>
        <v>#N/A</v>
      </c>
      <c r="BP38" s="100" t="e">
        <f ca="true">+IF(AND(ISNUMBER(OFFSET('Hygiene Data'!$I$7,0,10*ROW('Hygiene Data'!I32))),'Data Summary'!EE38="Yes"),OFFSET('Hygiene Data'!$I$7,0,10*ROW('Hygiene Data'!I32)),NA())</f>
        <v>#N/A</v>
      </c>
      <c r="BQ38" s="100" t="e">
        <f ca="true">+IF(AND(ISNUMBER(OFFSET('Hygiene Data'!$I$9,0,10*ROW('Hygiene Data'!I32))),'Data Summary'!EF38="Yes"),OFFSET('Hygiene Data'!$I$9,0,10*ROW('Hygiene Data'!I32)),NA())</f>
        <v>#N/A</v>
      </c>
    </row>
    <row xmlns:x14ac="http://schemas.microsoft.com/office/spreadsheetml/2009/9/ac" r="39" x14ac:dyDescent="0.2">
      <c r="A39" s="363" t="e">
        <f ca="true">+RIGHT('Data Summary'!A39,LEN('Data Summary'!A39)-9)</f>
        <v>#VALUE!</v>
      </c>
      <c r="B39" s="38" t="str">
        <f ca="true">+IF(ISTEXT('Data Summary'!B39),'Data Summary'!B39,"")</f>
        <v/>
      </c>
      <c r="C39" s="362" t="e">
        <f ca="true">+VALUE('Data Summary'!C39)</f>
        <v>#VALUE!</v>
      </c>
      <c r="D39" s="98" t="e">
        <f ca="true">+IF(AND(ISNUMBER(OFFSET('Water Data'!$D$4,0,10*ROW('Water Data'!D33))),'Data Summary'!BS39="Yes"),100-OFFSET('Water Data'!$D$4,0,10*ROW('Water Data'!D33)),NA())</f>
        <v>#N/A</v>
      </c>
      <c r="E39" s="98" t="e">
        <f ca="true">+IF(AND(ISNUMBER(OFFSET('Water Data'!$D$6,0,10*ROW('Water Data'!D33))),'Data Summary'!BT39="Yes"),OFFSET('Water Data'!$D$6,0,10*ROW('Water Data'!D33)),NA())</f>
        <v>#N/A</v>
      </c>
      <c r="F39" s="98" t="e">
        <f ca="true">+IF(AND(ISNUMBER(OFFSET('Water Data'!$D$9,0,10*ROW('Water Data'!D33))),'Data Summary'!BU39="Yes"),OFFSET('Water Data'!$D$9,0,10*ROW('Water Data'!D33)),NA())</f>
        <v>#N/A</v>
      </c>
      <c r="G39" s="98" t="e">
        <f ca="true">+IF(AND(ISNUMBER(OFFSET('Water Data'!$E$4,0,10*ROW('Water Data'!E33))),'Data Summary'!BV39="Yes"),100-OFFSET('Water Data'!$E$4,0,10*ROW('Water Data'!E33)),NA())</f>
        <v>#N/A</v>
      </c>
      <c r="H39" s="98" t="e">
        <f ca="true">+IF(AND(ISNUMBER(OFFSET('Water Data'!$E$6,0,10*ROW('Water Data'!E33))),'Data Summary'!BW39="Yes"),OFFSET('Water Data'!$E$6,0,10*ROW('Water Data'!E33)),NA())</f>
        <v>#N/A</v>
      </c>
      <c r="I39" s="98" t="e">
        <f ca="true">+IF(AND(ISNUMBER(OFFSET('Water Data'!$E$9,0,10*ROW('Water Data'!E33))),'Data Summary'!BX39="Yes"),OFFSET('Water Data'!$E$9,0,10*ROW('Water Data'!E33)),NA())</f>
        <v>#N/A</v>
      </c>
      <c r="J39" s="98" t="e">
        <f ca="true">+IF(AND(ISNUMBER(OFFSET('Water Data'!$F$4,0,10*ROW('Water Data'!F33))),'Data Summary'!BY39="Yes"),100-OFFSET('Water Data'!$F$4,0,10*ROW('Water Data'!F33)),NA())</f>
        <v>#N/A</v>
      </c>
      <c r="K39" s="98" t="e">
        <f ca="true">+IF(AND(ISNUMBER(OFFSET('Water Data'!$F$6,0,10*ROW('Water Data'!F33))),'Data Summary'!BZ39="Yes"),OFFSET('Water Data'!$F$6,0,10*ROW('Water Data'!F33)),NA())</f>
        <v>#N/A</v>
      </c>
      <c r="L39" s="98" t="e">
        <f ca="true">+IF(AND(ISNUMBER(OFFSET('Water Data'!$F$9,0,10*ROW('Water Data'!F33))),'Data Summary'!CA39="Yes"),OFFSET('Water Data'!$F$9,0,10*ROW('Water Data'!F33)),NA())</f>
        <v>#N/A</v>
      </c>
      <c r="M39" s="98" t="e">
        <f ca="true">+IF(AND(ISNUMBER(OFFSET('Water Data'!$G$4,0,10*ROW('Water Data'!G33))),'Data Summary'!CB39="Yes"),100-OFFSET('Water Data'!$G$4,0,10*ROW('Water Data'!G33)),NA())</f>
        <v>#N/A</v>
      </c>
      <c r="N39" s="98" t="e">
        <f ca="true">+IF(AND(ISNUMBER(OFFSET('Water Data'!$G$6,0,10*ROW('Water Data'!G33))),'Data Summary'!CC39="Yes"),OFFSET('Water Data'!$G$6,0,10*ROW('Water Data'!G33)),NA())</f>
        <v>#N/A</v>
      </c>
      <c r="O39" s="98" t="e">
        <f ca="true">+IF(AND(ISNUMBER(OFFSET('Water Data'!$G$9,0,10*ROW('Water Data'!G33))),'Data Summary'!CD39="Yes"),OFFSET('Water Data'!$G$9,0,10*ROW('Water Data'!G33)),NA())</f>
        <v>#N/A</v>
      </c>
      <c r="P39" s="98" t="e">
        <f ca="true">+IF(AND(ISNUMBER(OFFSET('Water Data'!$H$4,0,10*ROW('Water Data'!H33))),'Data Summary'!CE39="Yes"),100-OFFSET('Water Data'!$H$4,0,10*ROW('Water Data'!H33)),NA())</f>
        <v>#N/A</v>
      </c>
      <c r="Q39" s="98" t="e">
        <f ca="true">+IF(AND(ISNUMBER(OFFSET('Water Data'!$H$6,0,10*ROW('Water Data'!H33))),'Data Summary'!CF39="Yes"),OFFSET('Water Data'!$H$6,0,10*ROW('Water Data'!H33)),NA())</f>
        <v>#N/A</v>
      </c>
      <c r="R39" s="98" t="e">
        <f ca="true">+IF(AND(ISNUMBER(OFFSET('Water Data'!$H$9,0,10*ROW('Water Data'!H33))),'Data Summary'!CG39="Yes"),OFFSET('Water Data'!$H$9,0,10*ROW('Water Data'!H33)),NA())</f>
        <v>#N/A</v>
      </c>
      <c r="S39" s="98" t="e">
        <f ca="true">+IF(AND(ISNUMBER(OFFSET('Water Data'!$I$4,0,10*ROW('Water Data'!I33))),'Data Summary'!CH39="Yes"),100-OFFSET('Water Data'!$I$4,0,10*ROW('Water Data'!I33)),NA())</f>
        <v>#N/A</v>
      </c>
      <c r="T39" s="98" t="e">
        <f ca="true">+IF(AND(ISNUMBER(OFFSET('Water Data'!$I$6,0,10*ROW('Water Data'!I33))),'Data Summary'!CI39="Yes"),OFFSET('Water Data'!$I$6,0,10*ROW('Water Data'!I33)),NA())</f>
        <v>#N/A</v>
      </c>
      <c r="U39" s="98" t="e">
        <f ca="true">+IF(AND(ISNUMBER(OFFSET('Water Data'!$I$9,0,10*ROW('Water Data'!I33))),'Data Summary'!CJ39="Yes"),OFFSET('Water Data'!$I$9,0,10*ROW('Water Data'!I33)),NA())</f>
        <v>#N/A</v>
      </c>
      <c r="V39" s="99" t="e">
        <f ca="true">+IF(AND(ISNUMBER(OFFSET('Sanitation Data'!$D$4,0,10*ROW('Sanitation Data'!D33))),'Data Summary'!CK39="Yes"),100-OFFSET('Sanitation Data'!$D$4,0,10*ROW('Sanitation Data'!D33)),NA())</f>
        <v>#N/A</v>
      </c>
      <c r="W39" s="99" t="e">
        <f ca="true">+IF(AND(ISNUMBER(OFFSET('Sanitation Data'!$D$6,0,10*ROW('Sanitation Data'!D33))),'Data Summary'!CL39="Yes"),OFFSET('Sanitation Data'!$D$6,0,10*ROW('Sanitation Data'!D33)),NA())</f>
        <v>#N/A</v>
      </c>
      <c r="X39" s="99" t="e">
        <f ca="true">+IF(AND(ISNUMBER(OFFSET('Sanitation Data'!$D$10,0,10*ROW('Sanitation Data'!D33))),'Data Summary'!CM39="Yes"),OFFSET('Sanitation Data'!$D$10,0,10*ROW('Sanitation Data'!D33)),NA())</f>
        <v>#N/A</v>
      </c>
      <c r="Y39" s="99" t="e">
        <f ca="true">+IF(AND(ISNUMBER(OFFSET('Sanitation Data'!$D$11,0,10*ROW('Sanitation Data'!D33))),'Data Summary'!CN39="Yes"),OFFSET('Sanitation Data'!$D$11,0,10*ROW('Sanitation Data'!D33)),NA())</f>
        <v>#N/A</v>
      </c>
      <c r="Z39" s="99" t="e">
        <f ca="true">+IF(AND(ISNUMBER(OFFSET('Sanitation Data'!$D$12,0,10*ROW('Sanitation Data'!D33))),'Data Summary'!CO39="Yes"),OFFSET('Sanitation Data'!$D$12,0,10*ROW('Sanitation Data'!D33)),NA())</f>
        <v>#N/A</v>
      </c>
      <c r="AA39" s="99" t="e">
        <f ca="true">+IF(AND(ISNUMBER(OFFSET('Sanitation Data'!$E$4,0,10*ROW('Sanitation Data'!E33))),'Data Summary'!CP39="Yes"),100-OFFSET('Sanitation Data'!$E$4,0,10*ROW('Sanitation Data'!E33)),NA())</f>
        <v>#N/A</v>
      </c>
      <c r="AB39" s="99" t="e">
        <f ca="true">+IF(AND(ISNUMBER(OFFSET('Sanitation Data'!$E$6,0,10*ROW('Sanitation Data'!E33))),'Data Summary'!CQ39="Yes"),OFFSET('Sanitation Data'!$E$6,0,10*ROW('Sanitation Data'!E33)),NA())</f>
        <v>#N/A</v>
      </c>
      <c r="AC39" s="99" t="e">
        <f ca="true">+IF(AND(ISNUMBER(OFFSET('Sanitation Data'!$E$10,0,10*ROW('Sanitation Data'!E33))),'Data Summary'!CR39="Yes"),OFFSET('Sanitation Data'!$E$10,0,10*ROW('Sanitation Data'!E33)),NA())</f>
        <v>#N/A</v>
      </c>
      <c r="AD39" s="99" t="e">
        <f ca="true">+IF(AND(ISNUMBER(OFFSET('Sanitation Data'!$E$11,0,10*ROW('Sanitation Data'!E33))),'Data Summary'!CS39="Yes"),OFFSET('Sanitation Data'!$E$11,0,10*ROW('Sanitation Data'!E33)),NA())</f>
        <v>#N/A</v>
      </c>
      <c r="AE39" s="99" t="e">
        <f ca="true">+IF(AND(ISNUMBER(OFFSET('Sanitation Data'!$E$12,0,10*ROW('Sanitation Data'!E33))),'Data Summary'!CT39="Yes"),OFFSET('Sanitation Data'!$E$12,0,10*ROW('Sanitation Data'!E33)),NA())</f>
        <v>#N/A</v>
      </c>
      <c r="AF39" s="99" t="e">
        <f ca="true">+IF(AND(ISNUMBER(OFFSET('Sanitation Data'!$F$4,0,10*ROW('Sanitation Data'!F33))),'Data Summary'!CU39="Yes"),100-OFFSET('Sanitation Data'!$F$4,0,10*ROW('Sanitation Data'!F33)),NA())</f>
        <v>#N/A</v>
      </c>
      <c r="AG39" s="99" t="e">
        <f ca="true">+IF(AND(ISNUMBER(OFFSET('Sanitation Data'!$F$6,0,10*ROW('Sanitation Data'!F33))),'Data Summary'!CV39="Yes"),OFFSET('Sanitation Data'!$F$6,0,10*ROW('Sanitation Data'!F33)),NA())</f>
        <v>#N/A</v>
      </c>
      <c r="AH39" s="99" t="e">
        <f ca="true">+IF(AND(ISNUMBER(OFFSET('Sanitation Data'!$F$10,0,10*ROW('Sanitation Data'!F33))),'Data Summary'!CW39="Yes"),OFFSET('Sanitation Data'!$F$10,0,10*ROW('Sanitation Data'!F33)),NA())</f>
        <v>#N/A</v>
      </c>
      <c r="AI39" s="99" t="e">
        <f ca="true">+IF(AND(ISNUMBER(OFFSET('Sanitation Data'!$F$11,0,10*ROW('Sanitation Data'!F33))),'Data Summary'!CX39="Yes"),OFFSET('Sanitation Data'!$F$11,0,10*ROW('Sanitation Data'!F33)),NA())</f>
        <v>#N/A</v>
      </c>
      <c r="AJ39" s="99" t="e">
        <f ca="true">+IF(AND(ISNUMBER(OFFSET('Sanitation Data'!$F$12,0,10*ROW('Sanitation Data'!F33))),'Data Summary'!CY39="Yes"),OFFSET('Sanitation Data'!$F$12,0,10*ROW('Sanitation Data'!F33)),NA())</f>
        <v>#N/A</v>
      </c>
      <c r="AK39" s="99" t="e">
        <f ca="true">+IF(AND(ISNUMBER(OFFSET('Sanitation Data'!$G$4,0,10*ROW('Sanitation Data'!G33))),'Data Summary'!CZ39="Yes"),100-OFFSET('Sanitation Data'!$G$4,0,10*ROW('Sanitation Data'!G33)),NA())</f>
        <v>#N/A</v>
      </c>
      <c r="AL39" s="99" t="e">
        <f ca="true">+IF(AND(ISNUMBER(OFFSET('Sanitation Data'!$G$6,0,10*ROW('Sanitation Data'!G33))),'Data Summary'!DA39="Yes"),OFFSET('Sanitation Data'!$G$6,0,10*ROW('Sanitation Data'!G33)),NA())</f>
        <v>#N/A</v>
      </c>
      <c r="AM39" s="99" t="e">
        <f ca="true">+IF(AND(ISNUMBER(OFFSET('Sanitation Data'!$G$10,0,10*ROW('Sanitation Data'!G33))),'Data Summary'!DB39="Yes"),OFFSET('Sanitation Data'!$G$10,0,10*ROW('Sanitation Data'!G33)),NA())</f>
        <v>#N/A</v>
      </c>
      <c r="AN39" s="99" t="e">
        <f ca="true">+IF(AND(ISNUMBER(OFFSET('Sanitation Data'!$G$11,0,10*ROW('Sanitation Data'!G33))),'Data Summary'!DC39="Yes"),OFFSET('Sanitation Data'!$G$11,0,10*ROW('Sanitation Data'!G33)),NA())</f>
        <v>#N/A</v>
      </c>
      <c r="AO39" s="99" t="e">
        <f ca="true">+IF(AND(ISNUMBER(OFFSET('Sanitation Data'!$G$12,0,10*ROW('Sanitation Data'!G33))),'Data Summary'!DD39="Yes"),OFFSET('Sanitation Data'!$G$12,0,10*ROW('Sanitation Data'!G33)),NA())</f>
        <v>#N/A</v>
      </c>
      <c r="AP39" s="99" t="e">
        <f ca="true">+IF(AND(ISNUMBER(OFFSET('Sanitation Data'!$H$4,0,10*ROW('Sanitation Data'!H33))),'Data Summary'!DE39="Yes"),100-OFFSET('Sanitation Data'!$H$4,0,10*ROW('Sanitation Data'!H33)),NA())</f>
        <v>#N/A</v>
      </c>
      <c r="AQ39" s="99" t="e">
        <f ca="true">+IF(AND(ISNUMBER(OFFSET('Sanitation Data'!$H$6,0,10*ROW('Sanitation Data'!H33))),'Data Summary'!DF39="Yes"),OFFSET('Sanitation Data'!$H$6,0,10*ROW('Sanitation Data'!H33)),NA())</f>
        <v>#N/A</v>
      </c>
      <c r="AR39" s="99" t="e">
        <f ca="true">+IF(AND(ISNUMBER(OFFSET('Sanitation Data'!$H$10,0,10*ROW('Sanitation Data'!H33))),'Data Summary'!DG39="Yes"),OFFSET('Sanitation Data'!$H$10,0,10*ROW('Sanitation Data'!H33)),NA())</f>
        <v>#N/A</v>
      </c>
      <c r="AS39" s="99" t="e">
        <f ca="true">+IF(AND(ISNUMBER(OFFSET('Sanitation Data'!$H$11,0,10*ROW('Sanitation Data'!H33))),'Data Summary'!DH39="Yes"),OFFSET('Sanitation Data'!$H$11,0,10*ROW('Sanitation Data'!H33)),NA())</f>
        <v>#N/A</v>
      </c>
      <c r="AT39" s="99" t="e">
        <f ca="true">+IF(AND(ISNUMBER(OFFSET('Sanitation Data'!$H$12,0,10*ROW('Sanitation Data'!H33))),'Data Summary'!DI39="Yes"),OFFSET('Sanitation Data'!$H$12,0,10*ROW('Sanitation Data'!H33)),NA())</f>
        <v>#N/A</v>
      </c>
      <c r="AU39" s="99" t="e">
        <f ca="true">+IF(AND(ISNUMBER(OFFSET('Sanitation Data'!$I$4,0,10*ROW('Sanitation Data'!I33))),'Data Summary'!DJ39="Yes"),100-OFFSET('Sanitation Data'!$I$4,0,10*ROW('Sanitation Data'!I33)),NA())</f>
        <v>#N/A</v>
      </c>
      <c r="AV39" s="99" t="e">
        <f ca="true">+IF(AND(ISNUMBER(OFFSET('Sanitation Data'!$I$6,0,10*ROW('Sanitation Data'!I33))),'Data Summary'!DK39="Yes"),OFFSET('Sanitation Data'!$I$6,0,10*ROW('Sanitation Data'!I33)),NA())</f>
        <v>#N/A</v>
      </c>
      <c r="AW39" s="99" t="e">
        <f ca="true">+IF(AND(ISNUMBER(OFFSET('Sanitation Data'!$I$10,0,10*ROW('Sanitation Data'!I33))),'Data Summary'!DL39="Yes"),OFFSET('Sanitation Data'!$I$10,0,10*ROW('Sanitation Data'!I33)),NA())</f>
        <v>#N/A</v>
      </c>
      <c r="AX39" s="99" t="e">
        <f ca="true">+IF(AND(ISNUMBER(OFFSET('Sanitation Data'!$I$11,0,10*ROW('Sanitation Data'!I33))),'Data Summary'!DM39="Yes"),OFFSET('Sanitation Data'!$I$11,0,10*ROW('Sanitation Data'!I33)),NA())</f>
        <v>#N/A</v>
      </c>
      <c r="AY39" s="99" t="e">
        <f ca="true">+IF(AND(ISNUMBER(OFFSET('Sanitation Data'!$I$12,0,10*ROW('Sanitation Data'!I33))),'Data Summary'!DN39="Yes"),OFFSET('Sanitation Data'!$I$12,0,10*ROW('Sanitation Data'!I33)),NA())</f>
        <v>#N/A</v>
      </c>
      <c r="AZ39" s="100" t="e">
        <f ca="true">+IF(AND(ISNUMBER(OFFSET('Hygiene Data'!$D$5,0,10*ROW('Hygiene Data'!D33))),'Data Summary'!DO39="Yes"),OFFSET('Hygiene Data'!$D$5,0,10*ROW('Hygiene Data'!D33)),NA())</f>
        <v>#N/A</v>
      </c>
      <c r="BA39" s="100" t="e">
        <f ca="true">+IF(AND(ISNUMBER(OFFSET('Hygiene Data'!$D$7,0,10*ROW('Hygiene Data'!D33))),'Data Summary'!DP39="Yes"),OFFSET('Hygiene Data'!$D$7,0,10*ROW('Hygiene Data'!D33)),NA())</f>
        <v>#N/A</v>
      </c>
      <c r="BB39" s="100" t="e">
        <f ca="true">+IF(AND(ISNUMBER(OFFSET('Hygiene Data'!$D$9,0,10*ROW('Hygiene Data'!D33))),'Data Summary'!DQ39="Yes"),OFFSET('Hygiene Data'!$D$9,0,10*ROW('Hygiene Data'!D33)),NA())</f>
        <v>#N/A</v>
      </c>
      <c r="BC39" s="100" t="e">
        <f ca="true">+IF(AND(ISNUMBER(OFFSET('Hygiene Data'!$E$5,0,10*ROW('Hygiene Data'!E33))),'Data Summary'!DR39="Yes"),OFFSET('Hygiene Data'!$E$5,0,10*ROW('Hygiene Data'!E33)),NA())</f>
        <v>#N/A</v>
      </c>
      <c r="BD39" s="100" t="e">
        <f ca="true">+IF(AND(ISNUMBER(OFFSET('Hygiene Data'!$E$7,0,10*ROW('Hygiene Data'!E33))),'Data Summary'!DS39="Yes"),OFFSET('Hygiene Data'!$E$7,0,10*ROW('Hygiene Data'!E33)),NA())</f>
        <v>#N/A</v>
      </c>
      <c r="BE39" s="100" t="e">
        <f ca="true">+IF(AND(ISNUMBER(OFFSET('Hygiene Data'!$E$9,0,10*ROW('Hygiene Data'!E33))),'Data Summary'!DT39="Yes"),OFFSET('Hygiene Data'!$E$9,0,10*ROW('Hygiene Data'!E33)),NA())</f>
        <v>#N/A</v>
      </c>
      <c r="BF39" s="100" t="e">
        <f ca="true">+IF(AND(ISNUMBER(OFFSET('Hygiene Data'!$F$5,0,10*ROW('Hygiene Data'!F33))),'Data Summary'!DU39="Yes"),OFFSET('Hygiene Data'!$F$5,0,10*ROW('Hygiene Data'!F33)),NA())</f>
        <v>#N/A</v>
      </c>
      <c r="BG39" s="100" t="e">
        <f ca="true">+IF(AND(ISNUMBER(OFFSET('Hygiene Data'!$F$7,0,10*ROW('Hygiene Data'!F33))),'Data Summary'!DV39="Yes"),OFFSET('Hygiene Data'!$F$7,0,10*ROW('Hygiene Data'!F33)),NA())</f>
        <v>#N/A</v>
      </c>
      <c r="BH39" s="100" t="e">
        <f ca="true">+IF(AND(ISNUMBER(OFFSET('Hygiene Data'!$F$9,0,10*ROW('Hygiene Data'!F33))),'Data Summary'!DW39="Yes"),OFFSET('Hygiene Data'!$F$9,0,10*ROW('Hygiene Data'!F33)),NA())</f>
        <v>#N/A</v>
      </c>
      <c r="BI39" s="100" t="e">
        <f ca="true">+IF(AND(ISNUMBER(OFFSET('Hygiene Data'!$G$5,0,10*ROW('Hygiene Data'!G33))),'Data Summary'!DX39="Yes"),OFFSET('Hygiene Data'!$G$5,0,10*ROW('Hygiene Data'!G33)),NA())</f>
        <v>#N/A</v>
      </c>
      <c r="BJ39" s="100" t="e">
        <f ca="true">+IF(AND(ISNUMBER(OFFSET('Hygiene Data'!$G$7,0,10*ROW('Hygiene Data'!G33))),'Data Summary'!DY39="Yes"),OFFSET('Hygiene Data'!$G$7,0,10*ROW('Hygiene Data'!G33)),NA())</f>
        <v>#N/A</v>
      </c>
      <c r="BK39" s="100" t="e">
        <f ca="true">+IF(AND(ISNUMBER(OFFSET('Hygiene Data'!$G$9,0,10*ROW('Hygiene Data'!G33))),'Data Summary'!DZ39="Yes"),OFFSET('Hygiene Data'!$G$9,0,10*ROW('Hygiene Data'!G33)),NA())</f>
        <v>#N/A</v>
      </c>
      <c r="BL39" s="100" t="e">
        <f ca="true">+IF(AND(ISNUMBER(OFFSET('Hygiene Data'!$H$5,0,10*ROW('Hygiene Data'!H33))),'Data Summary'!EA39="Yes"),OFFSET('Hygiene Data'!$H$5,0,10*ROW('Hygiene Data'!H33)),NA())</f>
        <v>#N/A</v>
      </c>
      <c r="BM39" s="100" t="e">
        <f ca="true">+IF(AND(ISNUMBER(OFFSET('Hygiene Data'!$H$7,0,10*ROW('Hygiene Data'!H33))),'Data Summary'!EB39="Yes"),OFFSET('Hygiene Data'!$H$7,0,10*ROW('Hygiene Data'!H33)),NA())</f>
        <v>#N/A</v>
      </c>
      <c r="BN39" s="100" t="e">
        <f ca="true">+IF(AND(ISNUMBER(OFFSET('Hygiene Data'!$H$9,0,10*ROW('Hygiene Data'!H33))),'Data Summary'!EC39="Yes"),OFFSET('Hygiene Data'!$H$9,0,10*ROW('Hygiene Data'!H33)),NA())</f>
        <v>#N/A</v>
      </c>
      <c r="BO39" s="100" t="e">
        <f ca="true">+IF(AND(ISNUMBER(OFFSET('Hygiene Data'!$I$5,0,10*ROW('Hygiene Data'!I33))),'Data Summary'!ED39="Yes"),OFFSET('Hygiene Data'!$I$5,0,10*ROW('Hygiene Data'!I33)),NA())</f>
        <v>#N/A</v>
      </c>
      <c r="BP39" s="100" t="e">
        <f ca="true">+IF(AND(ISNUMBER(OFFSET('Hygiene Data'!$I$7,0,10*ROW('Hygiene Data'!I33))),'Data Summary'!EE39="Yes"),OFFSET('Hygiene Data'!$I$7,0,10*ROW('Hygiene Data'!I33)),NA())</f>
        <v>#N/A</v>
      </c>
      <c r="BQ39" s="100" t="e">
        <f ca="true">+IF(AND(ISNUMBER(OFFSET('Hygiene Data'!$I$9,0,10*ROW('Hygiene Data'!I33))),'Data Summary'!EF39="Yes"),OFFSET('Hygiene Data'!$I$9,0,10*ROW('Hygiene Data'!I33)),NA())</f>
        <v>#N/A</v>
      </c>
    </row>
    <row xmlns:x14ac="http://schemas.microsoft.com/office/spreadsheetml/2009/9/ac" r="40" x14ac:dyDescent="0.2">
      <c r="A40" s="363" t="e">
        <f ca="true">+RIGHT('Data Summary'!A40,LEN('Data Summary'!A40)-9)</f>
        <v>#VALUE!</v>
      </c>
      <c r="B40" s="38" t="str">
        <f ca="true">+IF(ISTEXT('Data Summary'!B40),'Data Summary'!B40,"")</f>
        <v/>
      </c>
      <c r="C40" s="362" t="e">
        <f ca="true">+VALUE('Data Summary'!C40)</f>
        <v>#VALUE!</v>
      </c>
      <c r="D40" s="98" t="e">
        <f ca="true">+IF(AND(ISNUMBER(OFFSET('Water Data'!$D$4,0,10*ROW('Water Data'!D34))),'Data Summary'!BS40="Yes"),100-OFFSET('Water Data'!$D$4,0,10*ROW('Water Data'!D34)),NA())</f>
        <v>#N/A</v>
      </c>
      <c r="E40" s="98" t="e">
        <f ca="true">+IF(AND(ISNUMBER(OFFSET('Water Data'!$D$6,0,10*ROW('Water Data'!D34))),'Data Summary'!BT40="Yes"),OFFSET('Water Data'!$D$6,0,10*ROW('Water Data'!D34)),NA())</f>
        <v>#N/A</v>
      </c>
      <c r="F40" s="98" t="e">
        <f ca="true">+IF(AND(ISNUMBER(OFFSET('Water Data'!$D$9,0,10*ROW('Water Data'!D34))),'Data Summary'!BU40="Yes"),OFFSET('Water Data'!$D$9,0,10*ROW('Water Data'!D34)),NA())</f>
        <v>#N/A</v>
      </c>
      <c r="G40" s="98" t="e">
        <f ca="true">+IF(AND(ISNUMBER(OFFSET('Water Data'!$E$4,0,10*ROW('Water Data'!E34))),'Data Summary'!BV40="Yes"),100-OFFSET('Water Data'!$E$4,0,10*ROW('Water Data'!E34)),NA())</f>
        <v>#N/A</v>
      </c>
      <c r="H40" s="98" t="e">
        <f ca="true">+IF(AND(ISNUMBER(OFFSET('Water Data'!$E$6,0,10*ROW('Water Data'!E34))),'Data Summary'!BW40="Yes"),OFFSET('Water Data'!$E$6,0,10*ROW('Water Data'!E34)),NA())</f>
        <v>#N/A</v>
      </c>
      <c r="I40" s="98" t="e">
        <f ca="true">+IF(AND(ISNUMBER(OFFSET('Water Data'!$E$9,0,10*ROW('Water Data'!E34))),'Data Summary'!BX40="Yes"),OFFSET('Water Data'!$E$9,0,10*ROW('Water Data'!E34)),NA())</f>
        <v>#N/A</v>
      </c>
      <c r="J40" s="98" t="e">
        <f ca="true">+IF(AND(ISNUMBER(OFFSET('Water Data'!$F$4,0,10*ROW('Water Data'!F34))),'Data Summary'!BY40="Yes"),100-OFFSET('Water Data'!$F$4,0,10*ROW('Water Data'!F34)),NA())</f>
        <v>#N/A</v>
      </c>
      <c r="K40" s="98" t="e">
        <f ca="true">+IF(AND(ISNUMBER(OFFSET('Water Data'!$F$6,0,10*ROW('Water Data'!F34))),'Data Summary'!BZ40="Yes"),OFFSET('Water Data'!$F$6,0,10*ROW('Water Data'!F34)),NA())</f>
        <v>#N/A</v>
      </c>
      <c r="L40" s="98" t="e">
        <f ca="true">+IF(AND(ISNUMBER(OFFSET('Water Data'!$F$9,0,10*ROW('Water Data'!F34))),'Data Summary'!CA40="Yes"),OFFSET('Water Data'!$F$9,0,10*ROW('Water Data'!F34)),NA())</f>
        <v>#N/A</v>
      </c>
      <c r="M40" s="98" t="e">
        <f ca="true">+IF(AND(ISNUMBER(OFFSET('Water Data'!$G$4,0,10*ROW('Water Data'!G34))),'Data Summary'!CB40="Yes"),100-OFFSET('Water Data'!$G$4,0,10*ROW('Water Data'!G34)),NA())</f>
        <v>#N/A</v>
      </c>
      <c r="N40" s="98" t="e">
        <f ca="true">+IF(AND(ISNUMBER(OFFSET('Water Data'!$G$6,0,10*ROW('Water Data'!G34))),'Data Summary'!CC40="Yes"),OFFSET('Water Data'!$G$6,0,10*ROW('Water Data'!G34)),NA())</f>
        <v>#N/A</v>
      </c>
      <c r="O40" s="98" t="e">
        <f ca="true">+IF(AND(ISNUMBER(OFFSET('Water Data'!$G$9,0,10*ROW('Water Data'!G34))),'Data Summary'!CD40="Yes"),OFFSET('Water Data'!$G$9,0,10*ROW('Water Data'!G34)),NA())</f>
        <v>#N/A</v>
      </c>
      <c r="P40" s="98" t="e">
        <f ca="true">+IF(AND(ISNUMBER(OFFSET('Water Data'!$H$4,0,10*ROW('Water Data'!H34))),'Data Summary'!CE40="Yes"),100-OFFSET('Water Data'!$H$4,0,10*ROW('Water Data'!H34)),NA())</f>
        <v>#N/A</v>
      </c>
      <c r="Q40" s="98" t="e">
        <f ca="true">+IF(AND(ISNUMBER(OFFSET('Water Data'!$H$6,0,10*ROW('Water Data'!H34))),'Data Summary'!CF40="Yes"),OFFSET('Water Data'!$H$6,0,10*ROW('Water Data'!H34)),NA())</f>
        <v>#N/A</v>
      </c>
      <c r="R40" s="98" t="e">
        <f ca="true">+IF(AND(ISNUMBER(OFFSET('Water Data'!$H$9,0,10*ROW('Water Data'!H34))),'Data Summary'!CG40="Yes"),OFFSET('Water Data'!$H$9,0,10*ROW('Water Data'!H34)),NA())</f>
        <v>#N/A</v>
      </c>
      <c r="S40" s="98" t="e">
        <f ca="true">+IF(AND(ISNUMBER(OFFSET('Water Data'!$I$4,0,10*ROW('Water Data'!I34))),'Data Summary'!CH40="Yes"),100-OFFSET('Water Data'!$I$4,0,10*ROW('Water Data'!I34)),NA())</f>
        <v>#N/A</v>
      </c>
      <c r="T40" s="98" t="e">
        <f ca="true">+IF(AND(ISNUMBER(OFFSET('Water Data'!$I$6,0,10*ROW('Water Data'!I34))),'Data Summary'!CI40="Yes"),OFFSET('Water Data'!$I$6,0,10*ROW('Water Data'!I34)),NA())</f>
        <v>#N/A</v>
      </c>
      <c r="U40" s="98" t="e">
        <f ca="true">+IF(AND(ISNUMBER(OFFSET('Water Data'!$I$9,0,10*ROW('Water Data'!I34))),'Data Summary'!CJ40="Yes"),OFFSET('Water Data'!$I$9,0,10*ROW('Water Data'!I34)),NA())</f>
        <v>#N/A</v>
      </c>
      <c r="V40" s="99" t="e">
        <f ca="true">+IF(AND(ISNUMBER(OFFSET('Sanitation Data'!$D$4,0,10*ROW('Sanitation Data'!D34))),'Data Summary'!CK40="Yes"),100-OFFSET('Sanitation Data'!$D$4,0,10*ROW('Sanitation Data'!D34)),NA())</f>
        <v>#N/A</v>
      </c>
      <c r="W40" s="99" t="e">
        <f ca="true">+IF(AND(ISNUMBER(OFFSET('Sanitation Data'!$D$6,0,10*ROW('Sanitation Data'!D34))),'Data Summary'!CL40="Yes"),OFFSET('Sanitation Data'!$D$6,0,10*ROW('Sanitation Data'!D34)),NA())</f>
        <v>#N/A</v>
      </c>
      <c r="X40" s="99" t="e">
        <f ca="true">+IF(AND(ISNUMBER(OFFSET('Sanitation Data'!$D$10,0,10*ROW('Sanitation Data'!D34))),'Data Summary'!CM40="Yes"),OFFSET('Sanitation Data'!$D$10,0,10*ROW('Sanitation Data'!D34)),NA())</f>
        <v>#N/A</v>
      </c>
      <c r="Y40" s="99" t="e">
        <f ca="true">+IF(AND(ISNUMBER(OFFSET('Sanitation Data'!$D$11,0,10*ROW('Sanitation Data'!D34))),'Data Summary'!CN40="Yes"),OFFSET('Sanitation Data'!$D$11,0,10*ROW('Sanitation Data'!D34)),NA())</f>
        <v>#N/A</v>
      </c>
      <c r="Z40" s="99" t="e">
        <f ca="true">+IF(AND(ISNUMBER(OFFSET('Sanitation Data'!$D$12,0,10*ROW('Sanitation Data'!D34))),'Data Summary'!CO40="Yes"),OFFSET('Sanitation Data'!$D$12,0,10*ROW('Sanitation Data'!D34)),NA())</f>
        <v>#N/A</v>
      </c>
      <c r="AA40" s="99" t="e">
        <f ca="true">+IF(AND(ISNUMBER(OFFSET('Sanitation Data'!$E$4,0,10*ROW('Sanitation Data'!E34))),'Data Summary'!CP40="Yes"),100-OFFSET('Sanitation Data'!$E$4,0,10*ROW('Sanitation Data'!E34)),NA())</f>
        <v>#N/A</v>
      </c>
      <c r="AB40" s="99" t="e">
        <f ca="true">+IF(AND(ISNUMBER(OFFSET('Sanitation Data'!$E$6,0,10*ROW('Sanitation Data'!E34))),'Data Summary'!CQ40="Yes"),OFFSET('Sanitation Data'!$E$6,0,10*ROW('Sanitation Data'!E34)),NA())</f>
        <v>#N/A</v>
      </c>
      <c r="AC40" s="99" t="e">
        <f ca="true">+IF(AND(ISNUMBER(OFFSET('Sanitation Data'!$E$10,0,10*ROW('Sanitation Data'!E34))),'Data Summary'!CR40="Yes"),OFFSET('Sanitation Data'!$E$10,0,10*ROW('Sanitation Data'!E34)),NA())</f>
        <v>#N/A</v>
      </c>
      <c r="AD40" s="99" t="e">
        <f ca="true">+IF(AND(ISNUMBER(OFFSET('Sanitation Data'!$E$11,0,10*ROW('Sanitation Data'!E34))),'Data Summary'!CS40="Yes"),OFFSET('Sanitation Data'!$E$11,0,10*ROW('Sanitation Data'!E34)),NA())</f>
        <v>#N/A</v>
      </c>
      <c r="AE40" s="99" t="e">
        <f ca="true">+IF(AND(ISNUMBER(OFFSET('Sanitation Data'!$E$12,0,10*ROW('Sanitation Data'!E34))),'Data Summary'!CT40="Yes"),OFFSET('Sanitation Data'!$E$12,0,10*ROW('Sanitation Data'!E34)),NA())</f>
        <v>#N/A</v>
      </c>
      <c r="AF40" s="99" t="e">
        <f ca="true">+IF(AND(ISNUMBER(OFFSET('Sanitation Data'!$F$4,0,10*ROW('Sanitation Data'!F34))),'Data Summary'!CU40="Yes"),100-OFFSET('Sanitation Data'!$F$4,0,10*ROW('Sanitation Data'!F34)),NA())</f>
        <v>#N/A</v>
      </c>
      <c r="AG40" s="99" t="e">
        <f ca="true">+IF(AND(ISNUMBER(OFFSET('Sanitation Data'!$F$6,0,10*ROW('Sanitation Data'!F34))),'Data Summary'!CV40="Yes"),OFFSET('Sanitation Data'!$F$6,0,10*ROW('Sanitation Data'!F34)),NA())</f>
        <v>#N/A</v>
      </c>
      <c r="AH40" s="99" t="e">
        <f ca="true">+IF(AND(ISNUMBER(OFFSET('Sanitation Data'!$F$10,0,10*ROW('Sanitation Data'!F34))),'Data Summary'!CW40="Yes"),OFFSET('Sanitation Data'!$F$10,0,10*ROW('Sanitation Data'!F34)),NA())</f>
        <v>#N/A</v>
      </c>
      <c r="AI40" s="99" t="e">
        <f ca="true">+IF(AND(ISNUMBER(OFFSET('Sanitation Data'!$F$11,0,10*ROW('Sanitation Data'!F34))),'Data Summary'!CX40="Yes"),OFFSET('Sanitation Data'!$F$11,0,10*ROW('Sanitation Data'!F34)),NA())</f>
        <v>#N/A</v>
      </c>
      <c r="AJ40" s="99" t="e">
        <f ca="true">+IF(AND(ISNUMBER(OFFSET('Sanitation Data'!$F$12,0,10*ROW('Sanitation Data'!F34))),'Data Summary'!CY40="Yes"),OFFSET('Sanitation Data'!$F$12,0,10*ROW('Sanitation Data'!F34)),NA())</f>
        <v>#N/A</v>
      </c>
      <c r="AK40" s="99" t="e">
        <f ca="true">+IF(AND(ISNUMBER(OFFSET('Sanitation Data'!$G$4,0,10*ROW('Sanitation Data'!G34))),'Data Summary'!CZ40="Yes"),100-OFFSET('Sanitation Data'!$G$4,0,10*ROW('Sanitation Data'!G34)),NA())</f>
        <v>#N/A</v>
      </c>
      <c r="AL40" s="99" t="e">
        <f ca="true">+IF(AND(ISNUMBER(OFFSET('Sanitation Data'!$G$6,0,10*ROW('Sanitation Data'!G34))),'Data Summary'!DA40="Yes"),OFFSET('Sanitation Data'!$G$6,0,10*ROW('Sanitation Data'!G34)),NA())</f>
        <v>#N/A</v>
      </c>
      <c r="AM40" s="99" t="e">
        <f ca="true">+IF(AND(ISNUMBER(OFFSET('Sanitation Data'!$G$10,0,10*ROW('Sanitation Data'!G34))),'Data Summary'!DB40="Yes"),OFFSET('Sanitation Data'!$G$10,0,10*ROW('Sanitation Data'!G34)),NA())</f>
        <v>#N/A</v>
      </c>
      <c r="AN40" s="99" t="e">
        <f ca="true">+IF(AND(ISNUMBER(OFFSET('Sanitation Data'!$G$11,0,10*ROW('Sanitation Data'!G34))),'Data Summary'!DC40="Yes"),OFFSET('Sanitation Data'!$G$11,0,10*ROW('Sanitation Data'!G34)),NA())</f>
        <v>#N/A</v>
      </c>
      <c r="AO40" s="99" t="e">
        <f ca="true">+IF(AND(ISNUMBER(OFFSET('Sanitation Data'!$G$12,0,10*ROW('Sanitation Data'!G34))),'Data Summary'!DD40="Yes"),OFFSET('Sanitation Data'!$G$12,0,10*ROW('Sanitation Data'!G34)),NA())</f>
        <v>#N/A</v>
      </c>
      <c r="AP40" s="99" t="e">
        <f ca="true">+IF(AND(ISNUMBER(OFFSET('Sanitation Data'!$H$4,0,10*ROW('Sanitation Data'!H34))),'Data Summary'!DE40="Yes"),100-OFFSET('Sanitation Data'!$H$4,0,10*ROW('Sanitation Data'!H34)),NA())</f>
        <v>#N/A</v>
      </c>
      <c r="AQ40" s="99" t="e">
        <f ca="true">+IF(AND(ISNUMBER(OFFSET('Sanitation Data'!$H$6,0,10*ROW('Sanitation Data'!H34))),'Data Summary'!DF40="Yes"),OFFSET('Sanitation Data'!$H$6,0,10*ROW('Sanitation Data'!H34)),NA())</f>
        <v>#N/A</v>
      </c>
      <c r="AR40" s="99" t="e">
        <f ca="true">+IF(AND(ISNUMBER(OFFSET('Sanitation Data'!$H$10,0,10*ROW('Sanitation Data'!H34))),'Data Summary'!DG40="Yes"),OFFSET('Sanitation Data'!$H$10,0,10*ROW('Sanitation Data'!H34)),NA())</f>
        <v>#N/A</v>
      </c>
      <c r="AS40" s="99" t="e">
        <f ca="true">+IF(AND(ISNUMBER(OFFSET('Sanitation Data'!$H$11,0,10*ROW('Sanitation Data'!H34))),'Data Summary'!DH40="Yes"),OFFSET('Sanitation Data'!$H$11,0,10*ROW('Sanitation Data'!H34)),NA())</f>
        <v>#N/A</v>
      </c>
      <c r="AT40" s="99" t="e">
        <f ca="true">+IF(AND(ISNUMBER(OFFSET('Sanitation Data'!$H$12,0,10*ROW('Sanitation Data'!H34))),'Data Summary'!DI40="Yes"),OFFSET('Sanitation Data'!$H$12,0,10*ROW('Sanitation Data'!H34)),NA())</f>
        <v>#N/A</v>
      </c>
      <c r="AU40" s="99" t="e">
        <f ca="true">+IF(AND(ISNUMBER(OFFSET('Sanitation Data'!$I$4,0,10*ROW('Sanitation Data'!I34))),'Data Summary'!DJ40="Yes"),100-OFFSET('Sanitation Data'!$I$4,0,10*ROW('Sanitation Data'!I34)),NA())</f>
        <v>#N/A</v>
      </c>
      <c r="AV40" s="99" t="e">
        <f ca="true">+IF(AND(ISNUMBER(OFFSET('Sanitation Data'!$I$6,0,10*ROW('Sanitation Data'!I34))),'Data Summary'!DK40="Yes"),OFFSET('Sanitation Data'!$I$6,0,10*ROW('Sanitation Data'!I34)),NA())</f>
        <v>#N/A</v>
      </c>
      <c r="AW40" s="99" t="e">
        <f ca="true">+IF(AND(ISNUMBER(OFFSET('Sanitation Data'!$I$10,0,10*ROW('Sanitation Data'!I34))),'Data Summary'!DL40="Yes"),OFFSET('Sanitation Data'!$I$10,0,10*ROW('Sanitation Data'!I34)),NA())</f>
        <v>#N/A</v>
      </c>
      <c r="AX40" s="99" t="e">
        <f ca="true">+IF(AND(ISNUMBER(OFFSET('Sanitation Data'!$I$11,0,10*ROW('Sanitation Data'!I34))),'Data Summary'!DM40="Yes"),OFFSET('Sanitation Data'!$I$11,0,10*ROW('Sanitation Data'!I34)),NA())</f>
        <v>#N/A</v>
      </c>
      <c r="AY40" s="99" t="e">
        <f ca="true">+IF(AND(ISNUMBER(OFFSET('Sanitation Data'!$I$12,0,10*ROW('Sanitation Data'!I34))),'Data Summary'!DN40="Yes"),OFFSET('Sanitation Data'!$I$12,0,10*ROW('Sanitation Data'!I34)),NA())</f>
        <v>#N/A</v>
      </c>
      <c r="AZ40" s="100" t="e">
        <f ca="true">+IF(AND(ISNUMBER(OFFSET('Hygiene Data'!$D$5,0,10*ROW('Hygiene Data'!D34))),'Data Summary'!DO40="Yes"),OFFSET('Hygiene Data'!$D$5,0,10*ROW('Hygiene Data'!D34)),NA())</f>
        <v>#N/A</v>
      </c>
      <c r="BA40" s="100" t="e">
        <f ca="true">+IF(AND(ISNUMBER(OFFSET('Hygiene Data'!$D$7,0,10*ROW('Hygiene Data'!D34))),'Data Summary'!DP40="Yes"),OFFSET('Hygiene Data'!$D$7,0,10*ROW('Hygiene Data'!D34)),NA())</f>
        <v>#N/A</v>
      </c>
      <c r="BB40" s="100" t="e">
        <f ca="true">+IF(AND(ISNUMBER(OFFSET('Hygiene Data'!$D$9,0,10*ROW('Hygiene Data'!D34))),'Data Summary'!DQ40="Yes"),OFFSET('Hygiene Data'!$D$9,0,10*ROW('Hygiene Data'!D34)),NA())</f>
        <v>#N/A</v>
      </c>
      <c r="BC40" s="100" t="e">
        <f ca="true">+IF(AND(ISNUMBER(OFFSET('Hygiene Data'!$E$5,0,10*ROW('Hygiene Data'!E34))),'Data Summary'!DR40="Yes"),OFFSET('Hygiene Data'!$E$5,0,10*ROW('Hygiene Data'!E34)),NA())</f>
        <v>#N/A</v>
      </c>
      <c r="BD40" s="100" t="e">
        <f ca="true">+IF(AND(ISNUMBER(OFFSET('Hygiene Data'!$E$7,0,10*ROW('Hygiene Data'!E34))),'Data Summary'!DS40="Yes"),OFFSET('Hygiene Data'!$E$7,0,10*ROW('Hygiene Data'!E34)),NA())</f>
        <v>#N/A</v>
      </c>
      <c r="BE40" s="100" t="e">
        <f ca="true">+IF(AND(ISNUMBER(OFFSET('Hygiene Data'!$E$9,0,10*ROW('Hygiene Data'!E34))),'Data Summary'!DT40="Yes"),OFFSET('Hygiene Data'!$E$9,0,10*ROW('Hygiene Data'!E34)),NA())</f>
        <v>#N/A</v>
      </c>
      <c r="BF40" s="100" t="e">
        <f ca="true">+IF(AND(ISNUMBER(OFFSET('Hygiene Data'!$F$5,0,10*ROW('Hygiene Data'!F34))),'Data Summary'!DU40="Yes"),OFFSET('Hygiene Data'!$F$5,0,10*ROW('Hygiene Data'!F34)),NA())</f>
        <v>#N/A</v>
      </c>
      <c r="BG40" s="100" t="e">
        <f ca="true">+IF(AND(ISNUMBER(OFFSET('Hygiene Data'!$F$7,0,10*ROW('Hygiene Data'!F34))),'Data Summary'!DV40="Yes"),OFFSET('Hygiene Data'!$F$7,0,10*ROW('Hygiene Data'!F34)),NA())</f>
        <v>#N/A</v>
      </c>
      <c r="BH40" s="100" t="e">
        <f ca="true">+IF(AND(ISNUMBER(OFFSET('Hygiene Data'!$F$9,0,10*ROW('Hygiene Data'!F34))),'Data Summary'!DW40="Yes"),OFFSET('Hygiene Data'!$F$9,0,10*ROW('Hygiene Data'!F34)),NA())</f>
        <v>#N/A</v>
      </c>
      <c r="BI40" s="100" t="e">
        <f ca="true">+IF(AND(ISNUMBER(OFFSET('Hygiene Data'!$G$5,0,10*ROW('Hygiene Data'!G34))),'Data Summary'!DX40="Yes"),OFFSET('Hygiene Data'!$G$5,0,10*ROW('Hygiene Data'!G34)),NA())</f>
        <v>#N/A</v>
      </c>
      <c r="BJ40" s="100" t="e">
        <f ca="true">+IF(AND(ISNUMBER(OFFSET('Hygiene Data'!$G$7,0,10*ROW('Hygiene Data'!G34))),'Data Summary'!DY40="Yes"),OFFSET('Hygiene Data'!$G$7,0,10*ROW('Hygiene Data'!G34)),NA())</f>
        <v>#N/A</v>
      </c>
      <c r="BK40" s="100" t="e">
        <f ca="true">+IF(AND(ISNUMBER(OFFSET('Hygiene Data'!$G$9,0,10*ROW('Hygiene Data'!G34))),'Data Summary'!DZ40="Yes"),OFFSET('Hygiene Data'!$G$9,0,10*ROW('Hygiene Data'!G34)),NA())</f>
        <v>#N/A</v>
      </c>
      <c r="BL40" s="100" t="e">
        <f ca="true">+IF(AND(ISNUMBER(OFFSET('Hygiene Data'!$H$5,0,10*ROW('Hygiene Data'!H34))),'Data Summary'!EA40="Yes"),OFFSET('Hygiene Data'!$H$5,0,10*ROW('Hygiene Data'!H34)),NA())</f>
        <v>#N/A</v>
      </c>
      <c r="BM40" s="100" t="e">
        <f ca="true">+IF(AND(ISNUMBER(OFFSET('Hygiene Data'!$H$7,0,10*ROW('Hygiene Data'!H34))),'Data Summary'!EB40="Yes"),OFFSET('Hygiene Data'!$H$7,0,10*ROW('Hygiene Data'!H34)),NA())</f>
        <v>#N/A</v>
      </c>
      <c r="BN40" s="100" t="e">
        <f ca="true">+IF(AND(ISNUMBER(OFFSET('Hygiene Data'!$H$9,0,10*ROW('Hygiene Data'!H34))),'Data Summary'!EC40="Yes"),OFFSET('Hygiene Data'!$H$9,0,10*ROW('Hygiene Data'!H34)),NA())</f>
        <v>#N/A</v>
      </c>
      <c r="BO40" s="100" t="e">
        <f ca="true">+IF(AND(ISNUMBER(OFFSET('Hygiene Data'!$I$5,0,10*ROW('Hygiene Data'!I34))),'Data Summary'!ED40="Yes"),OFFSET('Hygiene Data'!$I$5,0,10*ROW('Hygiene Data'!I34)),NA())</f>
        <v>#N/A</v>
      </c>
      <c r="BP40" s="100" t="e">
        <f ca="true">+IF(AND(ISNUMBER(OFFSET('Hygiene Data'!$I$7,0,10*ROW('Hygiene Data'!I34))),'Data Summary'!EE40="Yes"),OFFSET('Hygiene Data'!$I$7,0,10*ROW('Hygiene Data'!I34)),NA())</f>
        <v>#N/A</v>
      </c>
      <c r="BQ40" s="100" t="e">
        <f ca="true">+IF(AND(ISNUMBER(OFFSET('Hygiene Data'!$I$9,0,10*ROW('Hygiene Data'!I34))),'Data Summary'!EF40="Yes"),OFFSET('Hygiene Data'!$I$9,0,10*ROW('Hygiene Data'!I34)),NA())</f>
        <v>#N/A</v>
      </c>
    </row>
    <row xmlns:x14ac="http://schemas.microsoft.com/office/spreadsheetml/2009/9/ac" r="41" x14ac:dyDescent="0.2">
      <c r="A41" s="363" t="e">
        <f ca="true">+RIGHT('Data Summary'!A41,LEN('Data Summary'!A41)-9)</f>
        <v>#VALUE!</v>
      </c>
      <c r="B41" s="38" t="str">
        <f ca="true">+IF(ISTEXT('Data Summary'!B41),'Data Summary'!B41,"")</f>
        <v/>
      </c>
      <c r="C41" s="362" t="e">
        <f ca="true">+VALUE('Data Summary'!C41)</f>
        <v>#VALUE!</v>
      </c>
      <c r="D41" s="98" t="e">
        <f ca="true">+IF(AND(ISNUMBER(OFFSET('Water Data'!$D$4,0,10*ROW('Water Data'!D35))),'Data Summary'!BS41="Yes"),100-OFFSET('Water Data'!$D$4,0,10*ROW('Water Data'!D35)),NA())</f>
        <v>#N/A</v>
      </c>
      <c r="E41" s="98" t="e">
        <f ca="true">+IF(AND(ISNUMBER(OFFSET('Water Data'!$D$6,0,10*ROW('Water Data'!D35))),'Data Summary'!BT41="Yes"),OFFSET('Water Data'!$D$6,0,10*ROW('Water Data'!D35)),NA())</f>
        <v>#N/A</v>
      </c>
      <c r="F41" s="98" t="e">
        <f ca="true">+IF(AND(ISNUMBER(OFFSET('Water Data'!$D$9,0,10*ROW('Water Data'!D35))),'Data Summary'!BU41="Yes"),OFFSET('Water Data'!$D$9,0,10*ROW('Water Data'!D35)),NA())</f>
        <v>#N/A</v>
      </c>
      <c r="G41" s="98" t="e">
        <f ca="true">+IF(AND(ISNUMBER(OFFSET('Water Data'!$E$4,0,10*ROW('Water Data'!E35))),'Data Summary'!BV41="Yes"),100-OFFSET('Water Data'!$E$4,0,10*ROW('Water Data'!E35)),NA())</f>
        <v>#N/A</v>
      </c>
      <c r="H41" s="98" t="e">
        <f ca="true">+IF(AND(ISNUMBER(OFFSET('Water Data'!$E$6,0,10*ROW('Water Data'!E35))),'Data Summary'!BW41="Yes"),OFFSET('Water Data'!$E$6,0,10*ROW('Water Data'!E35)),NA())</f>
        <v>#N/A</v>
      </c>
      <c r="I41" s="98" t="e">
        <f ca="true">+IF(AND(ISNUMBER(OFFSET('Water Data'!$E$9,0,10*ROW('Water Data'!E35))),'Data Summary'!BX41="Yes"),OFFSET('Water Data'!$E$9,0,10*ROW('Water Data'!E35)),NA())</f>
        <v>#N/A</v>
      </c>
      <c r="J41" s="98" t="e">
        <f ca="true">+IF(AND(ISNUMBER(OFFSET('Water Data'!$F$4,0,10*ROW('Water Data'!F35))),'Data Summary'!BY41="Yes"),100-OFFSET('Water Data'!$F$4,0,10*ROW('Water Data'!F35)),NA())</f>
        <v>#N/A</v>
      </c>
      <c r="K41" s="98" t="e">
        <f ca="true">+IF(AND(ISNUMBER(OFFSET('Water Data'!$F$6,0,10*ROW('Water Data'!F35))),'Data Summary'!BZ41="Yes"),OFFSET('Water Data'!$F$6,0,10*ROW('Water Data'!F35)),NA())</f>
        <v>#N/A</v>
      </c>
      <c r="L41" s="98" t="e">
        <f ca="true">+IF(AND(ISNUMBER(OFFSET('Water Data'!$F$9,0,10*ROW('Water Data'!F35))),'Data Summary'!CA41="Yes"),OFFSET('Water Data'!$F$9,0,10*ROW('Water Data'!F35)),NA())</f>
        <v>#N/A</v>
      </c>
      <c r="M41" s="98" t="e">
        <f ca="true">+IF(AND(ISNUMBER(OFFSET('Water Data'!$G$4,0,10*ROW('Water Data'!G35))),'Data Summary'!CB41="Yes"),100-OFFSET('Water Data'!$G$4,0,10*ROW('Water Data'!G35)),NA())</f>
        <v>#N/A</v>
      </c>
      <c r="N41" s="98" t="e">
        <f ca="true">+IF(AND(ISNUMBER(OFFSET('Water Data'!$G$6,0,10*ROW('Water Data'!G35))),'Data Summary'!CC41="Yes"),OFFSET('Water Data'!$G$6,0,10*ROW('Water Data'!G35)),NA())</f>
        <v>#N/A</v>
      </c>
      <c r="O41" s="98" t="e">
        <f ca="true">+IF(AND(ISNUMBER(OFFSET('Water Data'!$G$9,0,10*ROW('Water Data'!G35))),'Data Summary'!CD41="Yes"),OFFSET('Water Data'!$G$9,0,10*ROW('Water Data'!G35)),NA())</f>
        <v>#N/A</v>
      </c>
      <c r="P41" s="98" t="e">
        <f ca="true">+IF(AND(ISNUMBER(OFFSET('Water Data'!$H$4,0,10*ROW('Water Data'!H35))),'Data Summary'!CE41="Yes"),100-OFFSET('Water Data'!$H$4,0,10*ROW('Water Data'!H35)),NA())</f>
        <v>#N/A</v>
      </c>
      <c r="Q41" s="98" t="e">
        <f ca="true">+IF(AND(ISNUMBER(OFFSET('Water Data'!$H$6,0,10*ROW('Water Data'!H35))),'Data Summary'!CF41="Yes"),OFFSET('Water Data'!$H$6,0,10*ROW('Water Data'!H35)),NA())</f>
        <v>#N/A</v>
      </c>
      <c r="R41" s="98" t="e">
        <f ca="true">+IF(AND(ISNUMBER(OFFSET('Water Data'!$H$9,0,10*ROW('Water Data'!H35))),'Data Summary'!CG41="Yes"),OFFSET('Water Data'!$H$9,0,10*ROW('Water Data'!H35)),NA())</f>
        <v>#N/A</v>
      </c>
      <c r="S41" s="98" t="e">
        <f ca="true">+IF(AND(ISNUMBER(OFFSET('Water Data'!$I$4,0,10*ROW('Water Data'!I35))),'Data Summary'!CH41="Yes"),100-OFFSET('Water Data'!$I$4,0,10*ROW('Water Data'!I35)),NA())</f>
        <v>#N/A</v>
      </c>
      <c r="T41" s="98" t="e">
        <f ca="true">+IF(AND(ISNUMBER(OFFSET('Water Data'!$I$6,0,10*ROW('Water Data'!I35))),'Data Summary'!CI41="Yes"),OFFSET('Water Data'!$I$6,0,10*ROW('Water Data'!I35)),NA())</f>
        <v>#N/A</v>
      </c>
      <c r="U41" s="98" t="e">
        <f ca="true">+IF(AND(ISNUMBER(OFFSET('Water Data'!$I$9,0,10*ROW('Water Data'!I35))),'Data Summary'!CJ41="Yes"),OFFSET('Water Data'!$I$9,0,10*ROW('Water Data'!I35)),NA())</f>
        <v>#N/A</v>
      </c>
      <c r="V41" s="99" t="e">
        <f ca="true">+IF(AND(ISNUMBER(OFFSET('Sanitation Data'!$D$4,0,10*ROW('Sanitation Data'!D35))),'Data Summary'!CK41="Yes"),100-OFFSET('Sanitation Data'!$D$4,0,10*ROW('Sanitation Data'!D35)),NA())</f>
        <v>#N/A</v>
      </c>
      <c r="W41" s="99" t="e">
        <f ca="true">+IF(AND(ISNUMBER(OFFSET('Sanitation Data'!$D$6,0,10*ROW('Sanitation Data'!D35))),'Data Summary'!CL41="Yes"),OFFSET('Sanitation Data'!$D$6,0,10*ROW('Sanitation Data'!D35)),NA())</f>
        <v>#N/A</v>
      </c>
      <c r="X41" s="99" t="e">
        <f ca="true">+IF(AND(ISNUMBER(OFFSET('Sanitation Data'!$D$10,0,10*ROW('Sanitation Data'!D35))),'Data Summary'!CM41="Yes"),OFFSET('Sanitation Data'!$D$10,0,10*ROW('Sanitation Data'!D35)),NA())</f>
        <v>#N/A</v>
      </c>
      <c r="Y41" s="99" t="e">
        <f ca="true">+IF(AND(ISNUMBER(OFFSET('Sanitation Data'!$D$11,0,10*ROW('Sanitation Data'!D35))),'Data Summary'!CN41="Yes"),OFFSET('Sanitation Data'!$D$11,0,10*ROW('Sanitation Data'!D35)),NA())</f>
        <v>#N/A</v>
      </c>
      <c r="Z41" s="99" t="e">
        <f ca="true">+IF(AND(ISNUMBER(OFFSET('Sanitation Data'!$D$12,0,10*ROW('Sanitation Data'!D35))),'Data Summary'!CO41="Yes"),OFFSET('Sanitation Data'!$D$12,0,10*ROW('Sanitation Data'!D35)),NA())</f>
        <v>#N/A</v>
      </c>
      <c r="AA41" s="99" t="e">
        <f ca="true">+IF(AND(ISNUMBER(OFFSET('Sanitation Data'!$E$4,0,10*ROW('Sanitation Data'!E35))),'Data Summary'!CP41="Yes"),100-OFFSET('Sanitation Data'!$E$4,0,10*ROW('Sanitation Data'!E35)),NA())</f>
        <v>#N/A</v>
      </c>
      <c r="AB41" s="99" t="e">
        <f ca="true">+IF(AND(ISNUMBER(OFFSET('Sanitation Data'!$E$6,0,10*ROW('Sanitation Data'!E35))),'Data Summary'!CQ41="Yes"),OFFSET('Sanitation Data'!$E$6,0,10*ROW('Sanitation Data'!E35)),NA())</f>
        <v>#N/A</v>
      </c>
      <c r="AC41" s="99" t="e">
        <f ca="true">+IF(AND(ISNUMBER(OFFSET('Sanitation Data'!$E$10,0,10*ROW('Sanitation Data'!E35))),'Data Summary'!CR41="Yes"),OFFSET('Sanitation Data'!$E$10,0,10*ROW('Sanitation Data'!E35)),NA())</f>
        <v>#N/A</v>
      </c>
      <c r="AD41" s="99" t="e">
        <f ca="true">+IF(AND(ISNUMBER(OFFSET('Sanitation Data'!$E$11,0,10*ROW('Sanitation Data'!E35))),'Data Summary'!CS41="Yes"),OFFSET('Sanitation Data'!$E$11,0,10*ROW('Sanitation Data'!E35)),NA())</f>
        <v>#N/A</v>
      </c>
      <c r="AE41" s="99" t="e">
        <f ca="true">+IF(AND(ISNUMBER(OFFSET('Sanitation Data'!$E$12,0,10*ROW('Sanitation Data'!E35))),'Data Summary'!CT41="Yes"),OFFSET('Sanitation Data'!$E$12,0,10*ROW('Sanitation Data'!E35)),NA())</f>
        <v>#N/A</v>
      </c>
      <c r="AF41" s="99" t="e">
        <f ca="true">+IF(AND(ISNUMBER(OFFSET('Sanitation Data'!$F$4,0,10*ROW('Sanitation Data'!F35))),'Data Summary'!CU41="Yes"),100-OFFSET('Sanitation Data'!$F$4,0,10*ROW('Sanitation Data'!F35)),NA())</f>
        <v>#N/A</v>
      </c>
      <c r="AG41" s="99" t="e">
        <f ca="true">+IF(AND(ISNUMBER(OFFSET('Sanitation Data'!$F$6,0,10*ROW('Sanitation Data'!F35))),'Data Summary'!CV41="Yes"),OFFSET('Sanitation Data'!$F$6,0,10*ROW('Sanitation Data'!F35)),NA())</f>
        <v>#N/A</v>
      </c>
      <c r="AH41" s="99" t="e">
        <f ca="true">+IF(AND(ISNUMBER(OFFSET('Sanitation Data'!$F$10,0,10*ROW('Sanitation Data'!F35))),'Data Summary'!CW41="Yes"),OFFSET('Sanitation Data'!$F$10,0,10*ROW('Sanitation Data'!F35)),NA())</f>
        <v>#N/A</v>
      </c>
      <c r="AI41" s="99" t="e">
        <f ca="true">+IF(AND(ISNUMBER(OFFSET('Sanitation Data'!$F$11,0,10*ROW('Sanitation Data'!F35))),'Data Summary'!CX41="Yes"),OFFSET('Sanitation Data'!$F$11,0,10*ROW('Sanitation Data'!F35)),NA())</f>
        <v>#N/A</v>
      </c>
      <c r="AJ41" s="99" t="e">
        <f ca="true">+IF(AND(ISNUMBER(OFFSET('Sanitation Data'!$F$12,0,10*ROW('Sanitation Data'!F35))),'Data Summary'!CY41="Yes"),OFFSET('Sanitation Data'!$F$12,0,10*ROW('Sanitation Data'!F35)),NA())</f>
        <v>#N/A</v>
      </c>
      <c r="AK41" s="99" t="e">
        <f ca="true">+IF(AND(ISNUMBER(OFFSET('Sanitation Data'!$G$4,0,10*ROW('Sanitation Data'!G35))),'Data Summary'!CZ41="Yes"),100-OFFSET('Sanitation Data'!$G$4,0,10*ROW('Sanitation Data'!G35)),NA())</f>
        <v>#N/A</v>
      </c>
      <c r="AL41" s="99" t="e">
        <f ca="true">+IF(AND(ISNUMBER(OFFSET('Sanitation Data'!$G$6,0,10*ROW('Sanitation Data'!G35))),'Data Summary'!DA41="Yes"),OFFSET('Sanitation Data'!$G$6,0,10*ROW('Sanitation Data'!G35)),NA())</f>
        <v>#N/A</v>
      </c>
      <c r="AM41" s="99" t="e">
        <f ca="true">+IF(AND(ISNUMBER(OFFSET('Sanitation Data'!$G$10,0,10*ROW('Sanitation Data'!G35))),'Data Summary'!DB41="Yes"),OFFSET('Sanitation Data'!$G$10,0,10*ROW('Sanitation Data'!G35)),NA())</f>
        <v>#N/A</v>
      </c>
      <c r="AN41" s="99" t="e">
        <f ca="true">+IF(AND(ISNUMBER(OFFSET('Sanitation Data'!$G$11,0,10*ROW('Sanitation Data'!G35))),'Data Summary'!DC41="Yes"),OFFSET('Sanitation Data'!$G$11,0,10*ROW('Sanitation Data'!G35)),NA())</f>
        <v>#N/A</v>
      </c>
      <c r="AO41" s="99" t="e">
        <f ca="true">+IF(AND(ISNUMBER(OFFSET('Sanitation Data'!$G$12,0,10*ROW('Sanitation Data'!G35))),'Data Summary'!DD41="Yes"),OFFSET('Sanitation Data'!$G$12,0,10*ROW('Sanitation Data'!G35)),NA())</f>
        <v>#N/A</v>
      </c>
      <c r="AP41" s="99" t="e">
        <f ca="true">+IF(AND(ISNUMBER(OFFSET('Sanitation Data'!$H$4,0,10*ROW('Sanitation Data'!H35))),'Data Summary'!DE41="Yes"),100-OFFSET('Sanitation Data'!$H$4,0,10*ROW('Sanitation Data'!H35)),NA())</f>
        <v>#N/A</v>
      </c>
      <c r="AQ41" s="99" t="e">
        <f ca="true">+IF(AND(ISNUMBER(OFFSET('Sanitation Data'!$H$6,0,10*ROW('Sanitation Data'!H35))),'Data Summary'!DF41="Yes"),OFFSET('Sanitation Data'!$H$6,0,10*ROW('Sanitation Data'!H35)),NA())</f>
        <v>#N/A</v>
      </c>
      <c r="AR41" s="99" t="e">
        <f ca="true">+IF(AND(ISNUMBER(OFFSET('Sanitation Data'!$H$10,0,10*ROW('Sanitation Data'!H35))),'Data Summary'!DG41="Yes"),OFFSET('Sanitation Data'!$H$10,0,10*ROW('Sanitation Data'!H35)),NA())</f>
        <v>#N/A</v>
      </c>
      <c r="AS41" s="99" t="e">
        <f ca="true">+IF(AND(ISNUMBER(OFFSET('Sanitation Data'!$H$11,0,10*ROW('Sanitation Data'!H35))),'Data Summary'!DH41="Yes"),OFFSET('Sanitation Data'!$H$11,0,10*ROW('Sanitation Data'!H35)),NA())</f>
        <v>#N/A</v>
      </c>
      <c r="AT41" s="99" t="e">
        <f ca="true">+IF(AND(ISNUMBER(OFFSET('Sanitation Data'!$H$12,0,10*ROW('Sanitation Data'!H35))),'Data Summary'!DI41="Yes"),OFFSET('Sanitation Data'!$H$12,0,10*ROW('Sanitation Data'!H35)),NA())</f>
        <v>#N/A</v>
      </c>
      <c r="AU41" s="99" t="e">
        <f ca="true">+IF(AND(ISNUMBER(OFFSET('Sanitation Data'!$I$4,0,10*ROW('Sanitation Data'!I35))),'Data Summary'!DJ41="Yes"),100-OFFSET('Sanitation Data'!$I$4,0,10*ROW('Sanitation Data'!I35)),NA())</f>
        <v>#N/A</v>
      </c>
      <c r="AV41" s="99" t="e">
        <f ca="true">+IF(AND(ISNUMBER(OFFSET('Sanitation Data'!$I$6,0,10*ROW('Sanitation Data'!I35))),'Data Summary'!DK41="Yes"),OFFSET('Sanitation Data'!$I$6,0,10*ROW('Sanitation Data'!I35)),NA())</f>
        <v>#N/A</v>
      </c>
      <c r="AW41" s="99" t="e">
        <f ca="true">+IF(AND(ISNUMBER(OFFSET('Sanitation Data'!$I$10,0,10*ROW('Sanitation Data'!I35))),'Data Summary'!DL41="Yes"),OFFSET('Sanitation Data'!$I$10,0,10*ROW('Sanitation Data'!I35)),NA())</f>
        <v>#N/A</v>
      </c>
      <c r="AX41" s="99" t="e">
        <f ca="true">+IF(AND(ISNUMBER(OFFSET('Sanitation Data'!$I$11,0,10*ROW('Sanitation Data'!I35))),'Data Summary'!DM41="Yes"),OFFSET('Sanitation Data'!$I$11,0,10*ROW('Sanitation Data'!I35)),NA())</f>
        <v>#N/A</v>
      </c>
      <c r="AY41" s="99" t="e">
        <f ca="true">+IF(AND(ISNUMBER(OFFSET('Sanitation Data'!$I$12,0,10*ROW('Sanitation Data'!I35))),'Data Summary'!DN41="Yes"),OFFSET('Sanitation Data'!$I$12,0,10*ROW('Sanitation Data'!I35)),NA())</f>
        <v>#N/A</v>
      </c>
      <c r="AZ41" s="100" t="e">
        <f ca="true">+IF(AND(ISNUMBER(OFFSET('Hygiene Data'!$D$5,0,10*ROW('Hygiene Data'!D35))),'Data Summary'!DO41="Yes"),OFFSET('Hygiene Data'!$D$5,0,10*ROW('Hygiene Data'!D35)),NA())</f>
        <v>#N/A</v>
      </c>
      <c r="BA41" s="100" t="e">
        <f ca="true">+IF(AND(ISNUMBER(OFFSET('Hygiene Data'!$D$7,0,10*ROW('Hygiene Data'!D35))),'Data Summary'!DP41="Yes"),OFFSET('Hygiene Data'!$D$7,0,10*ROW('Hygiene Data'!D35)),NA())</f>
        <v>#N/A</v>
      </c>
      <c r="BB41" s="100" t="e">
        <f ca="true">+IF(AND(ISNUMBER(OFFSET('Hygiene Data'!$D$9,0,10*ROW('Hygiene Data'!D35))),'Data Summary'!DQ41="Yes"),OFFSET('Hygiene Data'!$D$9,0,10*ROW('Hygiene Data'!D35)),NA())</f>
        <v>#N/A</v>
      </c>
      <c r="BC41" s="100" t="e">
        <f ca="true">+IF(AND(ISNUMBER(OFFSET('Hygiene Data'!$E$5,0,10*ROW('Hygiene Data'!E35))),'Data Summary'!DR41="Yes"),OFFSET('Hygiene Data'!$E$5,0,10*ROW('Hygiene Data'!E35)),NA())</f>
        <v>#N/A</v>
      </c>
      <c r="BD41" s="100" t="e">
        <f ca="true">+IF(AND(ISNUMBER(OFFSET('Hygiene Data'!$E$7,0,10*ROW('Hygiene Data'!E35))),'Data Summary'!DS41="Yes"),OFFSET('Hygiene Data'!$E$7,0,10*ROW('Hygiene Data'!E35)),NA())</f>
        <v>#N/A</v>
      </c>
      <c r="BE41" s="100" t="e">
        <f ca="true">+IF(AND(ISNUMBER(OFFSET('Hygiene Data'!$E$9,0,10*ROW('Hygiene Data'!E35))),'Data Summary'!DT41="Yes"),OFFSET('Hygiene Data'!$E$9,0,10*ROW('Hygiene Data'!E35)),NA())</f>
        <v>#N/A</v>
      </c>
      <c r="BF41" s="100" t="e">
        <f ca="true">+IF(AND(ISNUMBER(OFFSET('Hygiene Data'!$F$5,0,10*ROW('Hygiene Data'!F35))),'Data Summary'!DU41="Yes"),OFFSET('Hygiene Data'!$F$5,0,10*ROW('Hygiene Data'!F35)),NA())</f>
        <v>#N/A</v>
      </c>
      <c r="BG41" s="100" t="e">
        <f ca="true">+IF(AND(ISNUMBER(OFFSET('Hygiene Data'!$F$7,0,10*ROW('Hygiene Data'!F35))),'Data Summary'!DV41="Yes"),OFFSET('Hygiene Data'!$F$7,0,10*ROW('Hygiene Data'!F35)),NA())</f>
        <v>#N/A</v>
      </c>
      <c r="BH41" s="100" t="e">
        <f ca="true">+IF(AND(ISNUMBER(OFFSET('Hygiene Data'!$F$9,0,10*ROW('Hygiene Data'!F35))),'Data Summary'!DW41="Yes"),OFFSET('Hygiene Data'!$F$9,0,10*ROW('Hygiene Data'!F35)),NA())</f>
        <v>#N/A</v>
      </c>
      <c r="BI41" s="100" t="e">
        <f ca="true">+IF(AND(ISNUMBER(OFFSET('Hygiene Data'!$G$5,0,10*ROW('Hygiene Data'!G35))),'Data Summary'!DX41="Yes"),OFFSET('Hygiene Data'!$G$5,0,10*ROW('Hygiene Data'!G35)),NA())</f>
        <v>#N/A</v>
      </c>
      <c r="BJ41" s="100" t="e">
        <f ca="true">+IF(AND(ISNUMBER(OFFSET('Hygiene Data'!$G$7,0,10*ROW('Hygiene Data'!G35))),'Data Summary'!DY41="Yes"),OFFSET('Hygiene Data'!$G$7,0,10*ROW('Hygiene Data'!G35)),NA())</f>
        <v>#N/A</v>
      </c>
      <c r="BK41" s="100" t="e">
        <f ca="true">+IF(AND(ISNUMBER(OFFSET('Hygiene Data'!$G$9,0,10*ROW('Hygiene Data'!G35))),'Data Summary'!DZ41="Yes"),OFFSET('Hygiene Data'!$G$9,0,10*ROW('Hygiene Data'!G35)),NA())</f>
        <v>#N/A</v>
      </c>
      <c r="BL41" s="100" t="e">
        <f ca="true">+IF(AND(ISNUMBER(OFFSET('Hygiene Data'!$H$5,0,10*ROW('Hygiene Data'!H35))),'Data Summary'!EA41="Yes"),OFFSET('Hygiene Data'!$H$5,0,10*ROW('Hygiene Data'!H35)),NA())</f>
        <v>#N/A</v>
      </c>
      <c r="BM41" s="100" t="e">
        <f ca="true">+IF(AND(ISNUMBER(OFFSET('Hygiene Data'!$H$7,0,10*ROW('Hygiene Data'!H35))),'Data Summary'!EB41="Yes"),OFFSET('Hygiene Data'!$H$7,0,10*ROW('Hygiene Data'!H35)),NA())</f>
        <v>#N/A</v>
      </c>
      <c r="BN41" s="100" t="e">
        <f ca="true">+IF(AND(ISNUMBER(OFFSET('Hygiene Data'!$H$9,0,10*ROW('Hygiene Data'!H35))),'Data Summary'!EC41="Yes"),OFFSET('Hygiene Data'!$H$9,0,10*ROW('Hygiene Data'!H35)),NA())</f>
        <v>#N/A</v>
      </c>
      <c r="BO41" s="100" t="e">
        <f ca="true">+IF(AND(ISNUMBER(OFFSET('Hygiene Data'!$I$5,0,10*ROW('Hygiene Data'!I35))),'Data Summary'!ED41="Yes"),OFFSET('Hygiene Data'!$I$5,0,10*ROW('Hygiene Data'!I35)),NA())</f>
        <v>#N/A</v>
      </c>
      <c r="BP41" s="100" t="e">
        <f ca="true">+IF(AND(ISNUMBER(OFFSET('Hygiene Data'!$I$7,0,10*ROW('Hygiene Data'!I35))),'Data Summary'!EE41="Yes"),OFFSET('Hygiene Data'!$I$7,0,10*ROW('Hygiene Data'!I35)),NA())</f>
        <v>#N/A</v>
      </c>
      <c r="BQ41" s="100" t="e">
        <f ca="true">+IF(AND(ISNUMBER(OFFSET('Hygiene Data'!$I$9,0,10*ROW('Hygiene Data'!I35))),'Data Summary'!EF41="Yes"),OFFSET('Hygiene Data'!$I$9,0,10*ROW('Hygiene Data'!I35)),NA())</f>
        <v>#N/A</v>
      </c>
    </row>
    <row xmlns:x14ac="http://schemas.microsoft.com/office/spreadsheetml/2009/9/ac" r="42" x14ac:dyDescent="0.2">
      <c r="A42" s="363" t="e">
        <f ca="true">+RIGHT('Data Summary'!A42,LEN('Data Summary'!A42)-9)</f>
        <v>#VALUE!</v>
      </c>
      <c r="B42" s="38" t="str">
        <f ca="true">+IF(ISTEXT('Data Summary'!B42),'Data Summary'!B42,"")</f>
        <v/>
      </c>
      <c r="C42" s="362" t="e">
        <f ca="true">+VALUE('Data Summary'!C42)</f>
        <v>#VALUE!</v>
      </c>
      <c r="D42" s="98" t="e">
        <f ca="true">+IF(AND(ISNUMBER(OFFSET('Water Data'!$D$4,0,10*ROW('Water Data'!D36))),'Data Summary'!BS42="Yes"),100-OFFSET('Water Data'!$D$4,0,10*ROW('Water Data'!D36)),NA())</f>
        <v>#N/A</v>
      </c>
      <c r="E42" s="98" t="e">
        <f ca="true">+IF(AND(ISNUMBER(OFFSET('Water Data'!$D$6,0,10*ROW('Water Data'!D36))),'Data Summary'!BT42="Yes"),OFFSET('Water Data'!$D$6,0,10*ROW('Water Data'!D36)),NA())</f>
        <v>#N/A</v>
      </c>
      <c r="F42" s="98" t="e">
        <f ca="true">+IF(AND(ISNUMBER(OFFSET('Water Data'!$D$9,0,10*ROW('Water Data'!D36))),'Data Summary'!BU42="Yes"),OFFSET('Water Data'!$D$9,0,10*ROW('Water Data'!D36)),NA())</f>
        <v>#N/A</v>
      </c>
      <c r="G42" s="98" t="e">
        <f ca="true">+IF(AND(ISNUMBER(OFFSET('Water Data'!$E$4,0,10*ROW('Water Data'!E36))),'Data Summary'!BV42="Yes"),100-OFFSET('Water Data'!$E$4,0,10*ROW('Water Data'!E36)),NA())</f>
        <v>#N/A</v>
      </c>
      <c r="H42" s="98" t="e">
        <f ca="true">+IF(AND(ISNUMBER(OFFSET('Water Data'!$E$6,0,10*ROW('Water Data'!E36))),'Data Summary'!BW42="Yes"),OFFSET('Water Data'!$E$6,0,10*ROW('Water Data'!E36)),NA())</f>
        <v>#N/A</v>
      </c>
      <c r="I42" s="98" t="e">
        <f ca="true">+IF(AND(ISNUMBER(OFFSET('Water Data'!$E$9,0,10*ROW('Water Data'!E36))),'Data Summary'!BX42="Yes"),OFFSET('Water Data'!$E$9,0,10*ROW('Water Data'!E36)),NA())</f>
        <v>#N/A</v>
      </c>
      <c r="J42" s="98" t="e">
        <f ca="true">+IF(AND(ISNUMBER(OFFSET('Water Data'!$F$4,0,10*ROW('Water Data'!F36))),'Data Summary'!BY42="Yes"),100-OFFSET('Water Data'!$F$4,0,10*ROW('Water Data'!F36)),NA())</f>
        <v>#N/A</v>
      </c>
      <c r="K42" s="98" t="e">
        <f ca="true">+IF(AND(ISNUMBER(OFFSET('Water Data'!$F$6,0,10*ROW('Water Data'!F36))),'Data Summary'!BZ42="Yes"),OFFSET('Water Data'!$F$6,0,10*ROW('Water Data'!F36)),NA())</f>
        <v>#N/A</v>
      </c>
      <c r="L42" s="98" t="e">
        <f ca="true">+IF(AND(ISNUMBER(OFFSET('Water Data'!$F$9,0,10*ROW('Water Data'!F36))),'Data Summary'!CA42="Yes"),OFFSET('Water Data'!$F$9,0,10*ROW('Water Data'!F36)),NA())</f>
        <v>#N/A</v>
      </c>
      <c r="M42" s="98" t="e">
        <f ca="true">+IF(AND(ISNUMBER(OFFSET('Water Data'!$G$4,0,10*ROW('Water Data'!G36))),'Data Summary'!CB42="Yes"),100-OFFSET('Water Data'!$G$4,0,10*ROW('Water Data'!G36)),NA())</f>
        <v>#N/A</v>
      </c>
      <c r="N42" s="98" t="e">
        <f ca="true">+IF(AND(ISNUMBER(OFFSET('Water Data'!$G$6,0,10*ROW('Water Data'!G36))),'Data Summary'!CC42="Yes"),OFFSET('Water Data'!$G$6,0,10*ROW('Water Data'!G36)),NA())</f>
        <v>#N/A</v>
      </c>
      <c r="O42" s="98" t="e">
        <f ca="true">+IF(AND(ISNUMBER(OFFSET('Water Data'!$G$9,0,10*ROW('Water Data'!G36))),'Data Summary'!CD42="Yes"),OFFSET('Water Data'!$G$9,0,10*ROW('Water Data'!G36)),NA())</f>
        <v>#N/A</v>
      </c>
      <c r="P42" s="98" t="e">
        <f ca="true">+IF(AND(ISNUMBER(OFFSET('Water Data'!$H$4,0,10*ROW('Water Data'!H36))),'Data Summary'!CE42="Yes"),100-OFFSET('Water Data'!$H$4,0,10*ROW('Water Data'!H36)),NA())</f>
        <v>#N/A</v>
      </c>
      <c r="Q42" s="98" t="e">
        <f ca="true">+IF(AND(ISNUMBER(OFFSET('Water Data'!$H$6,0,10*ROW('Water Data'!H36))),'Data Summary'!CF42="Yes"),OFFSET('Water Data'!$H$6,0,10*ROW('Water Data'!H36)),NA())</f>
        <v>#N/A</v>
      </c>
      <c r="R42" s="98" t="e">
        <f ca="true">+IF(AND(ISNUMBER(OFFSET('Water Data'!$H$9,0,10*ROW('Water Data'!H36))),'Data Summary'!CG42="Yes"),OFFSET('Water Data'!$H$9,0,10*ROW('Water Data'!H36)),NA())</f>
        <v>#N/A</v>
      </c>
      <c r="S42" s="98" t="e">
        <f ca="true">+IF(AND(ISNUMBER(OFFSET('Water Data'!$I$4,0,10*ROW('Water Data'!I36))),'Data Summary'!CH42="Yes"),100-OFFSET('Water Data'!$I$4,0,10*ROW('Water Data'!I36)),NA())</f>
        <v>#N/A</v>
      </c>
      <c r="T42" s="98" t="e">
        <f ca="true">+IF(AND(ISNUMBER(OFFSET('Water Data'!$I$6,0,10*ROW('Water Data'!I36))),'Data Summary'!CI42="Yes"),OFFSET('Water Data'!$I$6,0,10*ROW('Water Data'!I36)),NA())</f>
        <v>#N/A</v>
      </c>
      <c r="U42" s="98" t="e">
        <f ca="true">+IF(AND(ISNUMBER(OFFSET('Water Data'!$I$9,0,10*ROW('Water Data'!I36))),'Data Summary'!CJ42="Yes"),OFFSET('Water Data'!$I$9,0,10*ROW('Water Data'!I36)),NA())</f>
        <v>#N/A</v>
      </c>
      <c r="V42" s="99" t="e">
        <f ca="true">+IF(AND(ISNUMBER(OFFSET('Sanitation Data'!$D$4,0,10*ROW('Sanitation Data'!D36))),'Data Summary'!CK42="Yes"),100-OFFSET('Sanitation Data'!$D$4,0,10*ROW('Sanitation Data'!D36)),NA())</f>
        <v>#N/A</v>
      </c>
      <c r="W42" s="99" t="e">
        <f ca="true">+IF(AND(ISNUMBER(OFFSET('Sanitation Data'!$D$6,0,10*ROW('Sanitation Data'!D36))),'Data Summary'!CL42="Yes"),OFFSET('Sanitation Data'!$D$6,0,10*ROW('Sanitation Data'!D36)),NA())</f>
        <v>#N/A</v>
      </c>
      <c r="X42" s="99" t="e">
        <f ca="true">+IF(AND(ISNUMBER(OFFSET('Sanitation Data'!$D$10,0,10*ROW('Sanitation Data'!D36))),'Data Summary'!CM42="Yes"),OFFSET('Sanitation Data'!$D$10,0,10*ROW('Sanitation Data'!D36)),NA())</f>
        <v>#N/A</v>
      </c>
      <c r="Y42" s="99" t="e">
        <f ca="true">+IF(AND(ISNUMBER(OFFSET('Sanitation Data'!$D$11,0,10*ROW('Sanitation Data'!D36))),'Data Summary'!CN42="Yes"),OFFSET('Sanitation Data'!$D$11,0,10*ROW('Sanitation Data'!D36)),NA())</f>
        <v>#N/A</v>
      </c>
      <c r="Z42" s="99" t="e">
        <f ca="true">+IF(AND(ISNUMBER(OFFSET('Sanitation Data'!$D$12,0,10*ROW('Sanitation Data'!D36))),'Data Summary'!CO42="Yes"),OFFSET('Sanitation Data'!$D$12,0,10*ROW('Sanitation Data'!D36)),NA())</f>
        <v>#N/A</v>
      </c>
      <c r="AA42" s="99" t="e">
        <f ca="true">+IF(AND(ISNUMBER(OFFSET('Sanitation Data'!$E$4,0,10*ROW('Sanitation Data'!E36))),'Data Summary'!CP42="Yes"),100-OFFSET('Sanitation Data'!$E$4,0,10*ROW('Sanitation Data'!E36)),NA())</f>
        <v>#N/A</v>
      </c>
      <c r="AB42" s="99" t="e">
        <f ca="true">+IF(AND(ISNUMBER(OFFSET('Sanitation Data'!$E$6,0,10*ROW('Sanitation Data'!E36))),'Data Summary'!CQ42="Yes"),OFFSET('Sanitation Data'!$E$6,0,10*ROW('Sanitation Data'!E36)),NA())</f>
        <v>#N/A</v>
      </c>
      <c r="AC42" s="99" t="e">
        <f ca="true">+IF(AND(ISNUMBER(OFFSET('Sanitation Data'!$E$10,0,10*ROW('Sanitation Data'!E36))),'Data Summary'!CR42="Yes"),OFFSET('Sanitation Data'!$E$10,0,10*ROW('Sanitation Data'!E36)),NA())</f>
        <v>#N/A</v>
      </c>
      <c r="AD42" s="99" t="e">
        <f ca="true">+IF(AND(ISNUMBER(OFFSET('Sanitation Data'!$E$11,0,10*ROW('Sanitation Data'!E36))),'Data Summary'!CS42="Yes"),OFFSET('Sanitation Data'!$E$11,0,10*ROW('Sanitation Data'!E36)),NA())</f>
        <v>#N/A</v>
      </c>
      <c r="AE42" s="99" t="e">
        <f ca="true">+IF(AND(ISNUMBER(OFFSET('Sanitation Data'!$E$12,0,10*ROW('Sanitation Data'!E36))),'Data Summary'!CT42="Yes"),OFFSET('Sanitation Data'!$E$12,0,10*ROW('Sanitation Data'!E36)),NA())</f>
        <v>#N/A</v>
      </c>
      <c r="AF42" s="99" t="e">
        <f ca="true">+IF(AND(ISNUMBER(OFFSET('Sanitation Data'!$F$4,0,10*ROW('Sanitation Data'!F36))),'Data Summary'!CU42="Yes"),100-OFFSET('Sanitation Data'!$F$4,0,10*ROW('Sanitation Data'!F36)),NA())</f>
        <v>#N/A</v>
      </c>
      <c r="AG42" s="99" t="e">
        <f ca="true">+IF(AND(ISNUMBER(OFFSET('Sanitation Data'!$F$6,0,10*ROW('Sanitation Data'!F36))),'Data Summary'!CV42="Yes"),OFFSET('Sanitation Data'!$F$6,0,10*ROW('Sanitation Data'!F36)),NA())</f>
        <v>#N/A</v>
      </c>
      <c r="AH42" s="99" t="e">
        <f ca="true">+IF(AND(ISNUMBER(OFFSET('Sanitation Data'!$F$10,0,10*ROW('Sanitation Data'!F36))),'Data Summary'!CW42="Yes"),OFFSET('Sanitation Data'!$F$10,0,10*ROW('Sanitation Data'!F36)),NA())</f>
        <v>#N/A</v>
      </c>
      <c r="AI42" s="99" t="e">
        <f ca="true">+IF(AND(ISNUMBER(OFFSET('Sanitation Data'!$F$11,0,10*ROW('Sanitation Data'!F36))),'Data Summary'!CX42="Yes"),OFFSET('Sanitation Data'!$F$11,0,10*ROW('Sanitation Data'!F36)),NA())</f>
        <v>#N/A</v>
      </c>
      <c r="AJ42" s="99" t="e">
        <f ca="true">+IF(AND(ISNUMBER(OFFSET('Sanitation Data'!$F$12,0,10*ROW('Sanitation Data'!F36))),'Data Summary'!CY42="Yes"),OFFSET('Sanitation Data'!$F$12,0,10*ROW('Sanitation Data'!F36)),NA())</f>
        <v>#N/A</v>
      </c>
      <c r="AK42" s="99" t="e">
        <f ca="true">+IF(AND(ISNUMBER(OFFSET('Sanitation Data'!$G$4,0,10*ROW('Sanitation Data'!G36))),'Data Summary'!CZ42="Yes"),100-OFFSET('Sanitation Data'!$G$4,0,10*ROW('Sanitation Data'!G36)),NA())</f>
        <v>#N/A</v>
      </c>
      <c r="AL42" s="99" t="e">
        <f ca="true">+IF(AND(ISNUMBER(OFFSET('Sanitation Data'!$G$6,0,10*ROW('Sanitation Data'!G36))),'Data Summary'!DA42="Yes"),OFFSET('Sanitation Data'!$G$6,0,10*ROW('Sanitation Data'!G36)),NA())</f>
        <v>#N/A</v>
      </c>
      <c r="AM42" s="99" t="e">
        <f ca="true">+IF(AND(ISNUMBER(OFFSET('Sanitation Data'!$G$10,0,10*ROW('Sanitation Data'!G36))),'Data Summary'!DB42="Yes"),OFFSET('Sanitation Data'!$G$10,0,10*ROW('Sanitation Data'!G36)),NA())</f>
        <v>#N/A</v>
      </c>
      <c r="AN42" s="99" t="e">
        <f ca="true">+IF(AND(ISNUMBER(OFFSET('Sanitation Data'!$G$11,0,10*ROW('Sanitation Data'!G36))),'Data Summary'!DC42="Yes"),OFFSET('Sanitation Data'!$G$11,0,10*ROW('Sanitation Data'!G36)),NA())</f>
        <v>#N/A</v>
      </c>
      <c r="AO42" s="99" t="e">
        <f ca="true">+IF(AND(ISNUMBER(OFFSET('Sanitation Data'!$G$12,0,10*ROW('Sanitation Data'!G36))),'Data Summary'!DD42="Yes"),OFFSET('Sanitation Data'!$G$12,0,10*ROW('Sanitation Data'!G36)),NA())</f>
        <v>#N/A</v>
      </c>
      <c r="AP42" s="99" t="e">
        <f ca="true">+IF(AND(ISNUMBER(OFFSET('Sanitation Data'!$H$4,0,10*ROW('Sanitation Data'!H36))),'Data Summary'!DE42="Yes"),100-OFFSET('Sanitation Data'!$H$4,0,10*ROW('Sanitation Data'!H36)),NA())</f>
        <v>#N/A</v>
      </c>
      <c r="AQ42" s="99" t="e">
        <f ca="true">+IF(AND(ISNUMBER(OFFSET('Sanitation Data'!$H$6,0,10*ROW('Sanitation Data'!H36))),'Data Summary'!DF42="Yes"),OFFSET('Sanitation Data'!$H$6,0,10*ROW('Sanitation Data'!H36)),NA())</f>
        <v>#N/A</v>
      </c>
      <c r="AR42" s="99" t="e">
        <f ca="true">+IF(AND(ISNUMBER(OFFSET('Sanitation Data'!$H$10,0,10*ROW('Sanitation Data'!H36))),'Data Summary'!DG42="Yes"),OFFSET('Sanitation Data'!$H$10,0,10*ROW('Sanitation Data'!H36)),NA())</f>
        <v>#N/A</v>
      </c>
      <c r="AS42" s="99" t="e">
        <f ca="true">+IF(AND(ISNUMBER(OFFSET('Sanitation Data'!$H$11,0,10*ROW('Sanitation Data'!H36))),'Data Summary'!DH42="Yes"),OFFSET('Sanitation Data'!$H$11,0,10*ROW('Sanitation Data'!H36)),NA())</f>
        <v>#N/A</v>
      </c>
      <c r="AT42" s="99" t="e">
        <f ca="true">+IF(AND(ISNUMBER(OFFSET('Sanitation Data'!$H$12,0,10*ROW('Sanitation Data'!H36))),'Data Summary'!DI42="Yes"),OFFSET('Sanitation Data'!$H$12,0,10*ROW('Sanitation Data'!H36)),NA())</f>
        <v>#N/A</v>
      </c>
      <c r="AU42" s="99" t="e">
        <f ca="true">+IF(AND(ISNUMBER(OFFSET('Sanitation Data'!$I$4,0,10*ROW('Sanitation Data'!I36))),'Data Summary'!DJ42="Yes"),100-OFFSET('Sanitation Data'!$I$4,0,10*ROW('Sanitation Data'!I36)),NA())</f>
        <v>#N/A</v>
      </c>
      <c r="AV42" s="99" t="e">
        <f ca="true">+IF(AND(ISNUMBER(OFFSET('Sanitation Data'!$I$6,0,10*ROW('Sanitation Data'!I36))),'Data Summary'!DK42="Yes"),OFFSET('Sanitation Data'!$I$6,0,10*ROW('Sanitation Data'!I36)),NA())</f>
        <v>#N/A</v>
      </c>
      <c r="AW42" s="99" t="e">
        <f ca="true">+IF(AND(ISNUMBER(OFFSET('Sanitation Data'!$I$10,0,10*ROW('Sanitation Data'!I36))),'Data Summary'!DL42="Yes"),OFFSET('Sanitation Data'!$I$10,0,10*ROW('Sanitation Data'!I36)),NA())</f>
        <v>#N/A</v>
      </c>
      <c r="AX42" s="99" t="e">
        <f ca="true">+IF(AND(ISNUMBER(OFFSET('Sanitation Data'!$I$11,0,10*ROW('Sanitation Data'!I36))),'Data Summary'!DM42="Yes"),OFFSET('Sanitation Data'!$I$11,0,10*ROW('Sanitation Data'!I36)),NA())</f>
        <v>#N/A</v>
      </c>
      <c r="AY42" s="99" t="e">
        <f ca="true">+IF(AND(ISNUMBER(OFFSET('Sanitation Data'!$I$12,0,10*ROW('Sanitation Data'!I36))),'Data Summary'!DN42="Yes"),OFFSET('Sanitation Data'!$I$12,0,10*ROW('Sanitation Data'!I36)),NA())</f>
        <v>#N/A</v>
      </c>
      <c r="AZ42" s="100" t="e">
        <f ca="true">+IF(AND(ISNUMBER(OFFSET('Hygiene Data'!$D$5,0,10*ROW('Hygiene Data'!D36))),'Data Summary'!DO42="Yes"),OFFSET('Hygiene Data'!$D$5,0,10*ROW('Hygiene Data'!D36)),NA())</f>
        <v>#N/A</v>
      </c>
      <c r="BA42" s="100" t="e">
        <f ca="true">+IF(AND(ISNUMBER(OFFSET('Hygiene Data'!$D$7,0,10*ROW('Hygiene Data'!D36))),'Data Summary'!DP42="Yes"),OFFSET('Hygiene Data'!$D$7,0,10*ROW('Hygiene Data'!D36)),NA())</f>
        <v>#N/A</v>
      </c>
      <c r="BB42" s="100" t="e">
        <f ca="true">+IF(AND(ISNUMBER(OFFSET('Hygiene Data'!$D$9,0,10*ROW('Hygiene Data'!D36))),'Data Summary'!DQ42="Yes"),OFFSET('Hygiene Data'!$D$9,0,10*ROW('Hygiene Data'!D36)),NA())</f>
        <v>#N/A</v>
      </c>
      <c r="BC42" s="100" t="e">
        <f ca="true">+IF(AND(ISNUMBER(OFFSET('Hygiene Data'!$E$5,0,10*ROW('Hygiene Data'!E36))),'Data Summary'!DR42="Yes"),OFFSET('Hygiene Data'!$E$5,0,10*ROW('Hygiene Data'!E36)),NA())</f>
        <v>#N/A</v>
      </c>
      <c r="BD42" s="100" t="e">
        <f ca="true">+IF(AND(ISNUMBER(OFFSET('Hygiene Data'!$E$7,0,10*ROW('Hygiene Data'!E36))),'Data Summary'!DS42="Yes"),OFFSET('Hygiene Data'!$E$7,0,10*ROW('Hygiene Data'!E36)),NA())</f>
        <v>#N/A</v>
      </c>
      <c r="BE42" s="100" t="e">
        <f ca="true">+IF(AND(ISNUMBER(OFFSET('Hygiene Data'!$E$9,0,10*ROW('Hygiene Data'!E36))),'Data Summary'!DT42="Yes"),OFFSET('Hygiene Data'!$E$9,0,10*ROW('Hygiene Data'!E36)),NA())</f>
        <v>#N/A</v>
      </c>
      <c r="BF42" s="100" t="e">
        <f ca="true">+IF(AND(ISNUMBER(OFFSET('Hygiene Data'!$F$5,0,10*ROW('Hygiene Data'!F36))),'Data Summary'!DU42="Yes"),OFFSET('Hygiene Data'!$F$5,0,10*ROW('Hygiene Data'!F36)),NA())</f>
        <v>#N/A</v>
      </c>
      <c r="BG42" s="100" t="e">
        <f ca="true">+IF(AND(ISNUMBER(OFFSET('Hygiene Data'!$F$7,0,10*ROW('Hygiene Data'!F36))),'Data Summary'!DV42="Yes"),OFFSET('Hygiene Data'!$F$7,0,10*ROW('Hygiene Data'!F36)),NA())</f>
        <v>#N/A</v>
      </c>
      <c r="BH42" s="100" t="e">
        <f ca="true">+IF(AND(ISNUMBER(OFFSET('Hygiene Data'!$F$9,0,10*ROW('Hygiene Data'!F36))),'Data Summary'!DW42="Yes"),OFFSET('Hygiene Data'!$F$9,0,10*ROW('Hygiene Data'!F36)),NA())</f>
        <v>#N/A</v>
      </c>
      <c r="BI42" s="100" t="e">
        <f ca="true">+IF(AND(ISNUMBER(OFFSET('Hygiene Data'!$G$5,0,10*ROW('Hygiene Data'!G36))),'Data Summary'!DX42="Yes"),OFFSET('Hygiene Data'!$G$5,0,10*ROW('Hygiene Data'!G36)),NA())</f>
        <v>#N/A</v>
      </c>
      <c r="BJ42" s="100" t="e">
        <f ca="true">+IF(AND(ISNUMBER(OFFSET('Hygiene Data'!$G$7,0,10*ROW('Hygiene Data'!G36))),'Data Summary'!DY42="Yes"),OFFSET('Hygiene Data'!$G$7,0,10*ROW('Hygiene Data'!G36)),NA())</f>
        <v>#N/A</v>
      </c>
      <c r="BK42" s="100" t="e">
        <f ca="true">+IF(AND(ISNUMBER(OFFSET('Hygiene Data'!$G$9,0,10*ROW('Hygiene Data'!G36))),'Data Summary'!DZ42="Yes"),OFFSET('Hygiene Data'!$G$9,0,10*ROW('Hygiene Data'!G36)),NA())</f>
        <v>#N/A</v>
      </c>
      <c r="BL42" s="100" t="e">
        <f ca="true">+IF(AND(ISNUMBER(OFFSET('Hygiene Data'!$H$5,0,10*ROW('Hygiene Data'!H36))),'Data Summary'!EA42="Yes"),OFFSET('Hygiene Data'!$H$5,0,10*ROW('Hygiene Data'!H36)),NA())</f>
        <v>#N/A</v>
      </c>
      <c r="BM42" s="100" t="e">
        <f ca="true">+IF(AND(ISNUMBER(OFFSET('Hygiene Data'!$H$7,0,10*ROW('Hygiene Data'!H36))),'Data Summary'!EB42="Yes"),OFFSET('Hygiene Data'!$H$7,0,10*ROW('Hygiene Data'!H36)),NA())</f>
        <v>#N/A</v>
      </c>
      <c r="BN42" s="100" t="e">
        <f ca="true">+IF(AND(ISNUMBER(OFFSET('Hygiene Data'!$H$9,0,10*ROW('Hygiene Data'!H36))),'Data Summary'!EC42="Yes"),OFFSET('Hygiene Data'!$H$9,0,10*ROW('Hygiene Data'!H36)),NA())</f>
        <v>#N/A</v>
      </c>
      <c r="BO42" s="100" t="e">
        <f ca="true">+IF(AND(ISNUMBER(OFFSET('Hygiene Data'!$I$5,0,10*ROW('Hygiene Data'!I36))),'Data Summary'!ED42="Yes"),OFFSET('Hygiene Data'!$I$5,0,10*ROW('Hygiene Data'!I36)),NA())</f>
        <v>#N/A</v>
      </c>
      <c r="BP42" s="100" t="e">
        <f ca="true">+IF(AND(ISNUMBER(OFFSET('Hygiene Data'!$I$7,0,10*ROW('Hygiene Data'!I36))),'Data Summary'!EE42="Yes"),OFFSET('Hygiene Data'!$I$7,0,10*ROW('Hygiene Data'!I36)),NA())</f>
        <v>#N/A</v>
      </c>
      <c r="BQ42" s="100" t="e">
        <f ca="true">+IF(AND(ISNUMBER(OFFSET('Hygiene Data'!$I$9,0,10*ROW('Hygiene Data'!I36))),'Data Summary'!EF42="Yes"),OFFSET('Hygiene Data'!$I$9,0,10*ROW('Hygiene Data'!I36)),NA())</f>
        <v>#N/A</v>
      </c>
    </row>
    <row xmlns:x14ac="http://schemas.microsoft.com/office/spreadsheetml/2009/9/ac" r="43" x14ac:dyDescent="0.2">
      <c r="A43" s="363" t="e">
        <f ca="true">+RIGHT('Data Summary'!A43,LEN('Data Summary'!A43)-9)</f>
        <v>#VALUE!</v>
      </c>
      <c r="B43" s="38" t="str">
        <f ca="true">+IF(ISTEXT('Data Summary'!B43),'Data Summary'!B43,"")</f>
        <v/>
      </c>
      <c r="C43" s="362" t="e">
        <f ca="true">+VALUE('Data Summary'!C43)</f>
        <v>#VALUE!</v>
      </c>
      <c r="D43" s="98" t="e">
        <f ca="true">+IF(AND(ISNUMBER(OFFSET('Water Data'!$D$4,0,10*ROW('Water Data'!D37))),'Data Summary'!BS43="Yes"),100-OFFSET('Water Data'!$D$4,0,10*ROW('Water Data'!D37)),NA())</f>
        <v>#N/A</v>
      </c>
      <c r="E43" s="98" t="e">
        <f ca="true">+IF(AND(ISNUMBER(OFFSET('Water Data'!$D$6,0,10*ROW('Water Data'!D37))),'Data Summary'!BT43="Yes"),OFFSET('Water Data'!$D$6,0,10*ROW('Water Data'!D37)),NA())</f>
        <v>#N/A</v>
      </c>
      <c r="F43" s="98" t="e">
        <f ca="true">+IF(AND(ISNUMBER(OFFSET('Water Data'!$D$9,0,10*ROW('Water Data'!D37))),'Data Summary'!BU43="Yes"),OFFSET('Water Data'!$D$9,0,10*ROW('Water Data'!D37)),NA())</f>
        <v>#N/A</v>
      </c>
      <c r="G43" s="98" t="e">
        <f ca="true">+IF(AND(ISNUMBER(OFFSET('Water Data'!$E$4,0,10*ROW('Water Data'!E37))),'Data Summary'!BV43="Yes"),100-OFFSET('Water Data'!$E$4,0,10*ROW('Water Data'!E37)),NA())</f>
        <v>#N/A</v>
      </c>
      <c r="H43" s="98" t="e">
        <f ca="true">+IF(AND(ISNUMBER(OFFSET('Water Data'!$E$6,0,10*ROW('Water Data'!E37))),'Data Summary'!BW43="Yes"),OFFSET('Water Data'!$E$6,0,10*ROW('Water Data'!E37)),NA())</f>
        <v>#N/A</v>
      </c>
      <c r="I43" s="98" t="e">
        <f ca="true">+IF(AND(ISNUMBER(OFFSET('Water Data'!$E$9,0,10*ROW('Water Data'!E37))),'Data Summary'!BX43="Yes"),OFFSET('Water Data'!$E$9,0,10*ROW('Water Data'!E37)),NA())</f>
        <v>#N/A</v>
      </c>
      <c r="J43" s="98" t="e">
        <f ca="true">+IF(AND(ISNUMBER(OFFSET('Water Data'!$F$4,0,10*ROW('Water Data'!F37))),'Data Summary'!BY43="Yes"),100-OFFSET('Water Data'!$F$4,0,10*ROW('Water Data'!F37)),NA())</f>
        <v>#N/A</v>
      </c>
      <c r="K43" s="98" t="e">
        <f ca="true">+IF(AND(ISNUMBER(OFFSET('Water Data'!$F$6,0,10*ROW('Water Data'!F37))),'Data Summary'!BZ43="Yes"),OFFSET('Water Data'!$F$6,0,10*ROW('Water Data'!F37)),NA())</f>
        <v>#N/A</v>
      </c>
      <c r="L43" s="98" t="e">
        <f ca="true">+IF(AND(ISNUMBER(OFFSET('Water Data'!$F$9,0,10*ROW('Water Data'!F37))),'Data Summary'!CA43="Yes"),OFFSET('Water Data'!$F$9,0,10*ROW('Water Data'!F37)),NA())</f>
        <v>#N/A</v>
      </c>
      <c r="M43" s="98" t="e">
        <f ca="true">+IF(AND(ISNUMBER(OFFSET('Water Data'!$G$4,0,10*ROW('Water Data'!G37))),'Data Summary'!CB43="Yes"),100-OFFSET('Water Data'!$G$4,0,10*ROW('Water Data'!G37)),NA())</f>
        <v>#N/A</v>
      </c>
      <c r="N43" s="98" t="e">
        <f ca="true">+IF(AND(ISNUMBER(OFFSET('Water Data'!$G$6,0,10*ROW('Water Data'!G37))),'Data Summary'!CC43="Yes"),OFFSET('Water Data'!$G$6,0,10*ROW('Water Data'!G37)),NA())</f>
        <v>#N/A</v>
      </c>
      <c r="O43" s="98" t="e">
        <f ca="true">+IF(AND(ISNUMBER(OFFSET('Water Data'!$G$9,0,10*ROW('Water Data'!G37))),'Data Summary'!CD43="Yes"),OFFSET('Water Data'!$G$9,0,10*ROW('Water Data'!G37)),NA())</f>
        <v>#N/A</v>
      </c>
      <c r="P43" s="98" t="e">
        <f ca="true">+IF(AND(ISNUMBER(OFFSET('Water Data'!$H$4,0,10*ROW('Water Data'!H37))),'Data Summary'!CE43="Yes"),100-OFFSET('Water Data'!$H$4,0,10*ROW('Water Data'!H37)),NA())</f>
        <v>#N/A</v>
      </c>
      <c r="Q43" s="98" t="e">
        <f ca="true">+IF(AND(ISNUMBER(OFFSET('Water Data'!$H$6,0,10*ROW('Water Data'!H37))),'Data Summary'!CF43="Yes"),OFFSET('Water Data'!$H$6,0,10*ROW('Water Data'!H37)),NA())</f>
        <v>#N/A</v>
      </c>
      <c r="R43" s="98" t="e">
        <f ca="true">+IF(AND(ISNUMBER(OFFSET('Water Data'!$H$9,0,10*ROW('Water Data'!H37))),'Data Summary'!CG43="Yes"),OFFSET('Water Data'!$H$9,0,10*ROW('Water Data'!H37)),NA())</f>
        <v>#N/A</v>
      </c>
      <c r="S43" s="98" t="e">
        <f ca="true">+IF(AND(ISNUMBER(OFFSET('Water Data'!$I$4,0,10*ROW('Water Data'!I37))),'Data Summary'!CH43="Yes"),100-OFFSET('Water Data'!$I$4,0,10*ROW('Water Data'!I37)),NA())</f>
        <v>#N/A</v>
      </c>
      <c r="T43" s="98" t="e">
        <f ca="true">+IF(AND(ISNUMBER(OFFSET('Water Data'!$I$6,0,10*ROW('Water Data'!I37))),'Data Summary'!CI43="Yes"),OFFSET('Water Data'!$I$6,0,10*ROW('Water Data'!I37)),NA())</f>
        <v>#N/A</v>
      </c>
      <c r="U43" s="98" t="e">
        <f ca="true">+IF(AND(ISNUMBER(OFFSET('Water Data'!$I$9,0,10*ROW('Water Data'!I37))),'Data Summary'!CJ43="Yes"),OFFSET('Water Data'!$I$9,0,10*ROW('Water Data'!I37)),NA())</f>
        <v>#N/A</v>
      </c>
      <c r="V43" s="99" t="e">
        <f ca="true">+IF(AND(ISNUMBER(OFFSET('Sanitation Data'!$D$4,0,10*ROW('Sanitation Data'!D37))),'Data Summary'!CK43="Yes"),100-OFFSET('Sanitation Data'!$D$4,0,10*ROW('Sanitation Data'!D37)),NA())</f>
        <v>#N/A</v>
      </c>
      <c r="W43" s="99" t="e">
        <f ca="true">+IF(AND(ISNUMBER(OFFSET('Sanitation Data'!$D$6,0,10*ROW('Sanitation Data'!D37))),'Data Summary'!CL43="Yes"),OFFSET('Sanitation Data'!$D$6,0,10*ROW('Sanitation Data'!D37)),NA())</f>
        <v>#N/A</v>
      </c>
      <c r="X43" s="99" t="e">
        <f ca="true">+IF(AND(ISNUMBER(OFFSET('Sanitation Data'!$D$10,0,10*ROW('Sanitation Data'!D37))),'Data Summary'!CM43="Yes"),OFFSET('Sanitation Data'!$D$10,0,10*ROW('Sanitation Data'!D37)),NA())</f>
        <v>#N/A</v>
      </c>
      <c r="Y43" s="99" t="e">
        <f ca="true">+IF(AND(ISNUMBER(OFFSET('Sanitation Data'!$D$11,0,10*ROW('Sanitation Data'!D37))),'Data Summary'!CN43="Yes"),OFFSET('Sanitation Data'!$D$11,0,10*ROW('Sanitation Data'!D37)),NA())</f>
        <v>#N/A</v>
      </c>
      <c r="Z43" s="99" t="e">
        <f ca="true">+IF(AND(ISNUMBER(OFFSET('Sanitation Data'!$D$12,0,10*ROW('Sanitation Data'!D37))),'Data Summary'!CO43="Yes"),OFFSET('Sanitation Data'!$D$12,0,10*ROW('Sanitation Data'!D37)),NA())</f>
        <v>#N/A</v>
      </c>
      <c r="AA43" s="99" t="e">
        <f ca="true">+IF(AND(ISNUMBER(OFFSET('Sanitation Data'!$E$4,0,10*ROW('Sanitation Data'!E37))),'Data Summary'!CP43="Yes"),100-OFFSET('Sanitation Data'!$E$4,0,10*ROW('Sanitation Data'!E37)),NA())</f>
        <v>#N/A</v>
      </c>
      <c r="AB43" s="99" t="e">
        <f ca="true">+IF(AND(ISNUMBER(OFFSET('Sanitation Data'!$E$6,0,10*ROW('Sanitation Data'!E37))),'Data Summary'!CQ43="Yes"),OFFSET('Sanitation Data'!$E$6,0,10*ROW('Sanitation Data'!E37)),NA())</f>
        <v>#N/A</v>
      </c>
      <c r="AC43" s="99" t="e">
        <f ca="true">+IF(AND(ISNUMBER(OFFSET('Sanitation Data'!$E$10,0,10*ROW('Sanitation Data'!E37))),'Data Summary'!CR43="Yes"),OFFSET('Sanitation Data'!$E$10,0,10*ROW('Sanitation Data'!E37)),NA())</f>
        <v>#N/A</v>
      </c>
      <c r="AD43" s="99" t="e">
        <f ca="true">+IF(AND(ISNUMBER(OFFSET('Sanitation Data'!$E$11,0,10*ROW('Sanitation Data'!E37))),'Data Summary'!CS43="Yes"),OFFSET('Sanitation Data'!$E$11,0,10*ROW('Sanitation Data'!E37)),NA())</f>
        <v>#N/A</v>
      </c>
      <c r="AE43" s="99" t="e">
        <f ca="true">+IF(AND(ISNUMBER(OFFSET('Sanitation Data'!$E$12,0,10*ROW('Sanitation Data'!E37))),'Data Summary'!CT43="Yes"),OFFSET('Sanitation Data'!$E$12,0,10*ROW('Sanitation Data'!E37)),NA())</f>
        <v>#N/A</v>
      </c>
      <c r="AF43" s="99" t="e">
        <f ca="true">+IF(AND(ISNUMBER(OFFSET('Sanitation Data'!$F$4,0,10*ROW('Sanitation Data'!F37))),'Data Summary'!CU43="Yes"),100-OFFSET('Sanitation Data'!$F$4,0,10*ROW('Sanitation Data'!F37)),NA())</f>
        <v>#N/A</v>
      </c>
      <c r="AG43" s="99" t="e">
        <f ca="true">+IF(AND(ISNUMBER(OFFSET('Sanitation Data'!$F$6,0,10*ROW('Sanitation Data'!F37))),'Data Summary'!CV43="Yes"),OFFSET('Sanitation Data'!$F$6,0,10*ROW('Sanitation Data'!F37)),NA())</f>
        <v>#N/A</v>
      </c>
      <c r="AH43" s="99" t="e">
        <f ca="true">+IF(AND(ISNUMBER(OFFSET('Sanitation Data'!$F$10,0,10*ROW('Sanitation Data'!F37))),'Data Summary'!CW43="Yes"),OFFSET('Sanitation Data'!$F$10,0,10*ROW('Sanitation Data'!F37)),NA())</f>
        <v>#N/A</v>
      </c>
      <c r="AI43" s="99" t="e">
        <f ca="true">+IF(AND(ISNUMBER(OFFSET('Sanitation Data'!$F$11,0,10*ROW('Sanitation Data'!F37))),'Data Summary'!CX43="Yes"),OFFSET('Sanitation Data'!$F$11,0,10*ROW('Sanitation Data'!F37)),NA())</f>
        <v>#N/A</v>
      </c>
      <c r="AJ43" s="99" t="e">
        <f ca="true">+IF(AND(ISNUMBER(OFFSET('Sanitation Data'!$F$12,0,10*ROW('Sanitation Data'!F37))),'Data Summary'!CY43="Yes"),OFFSET('Sanitation Data'!$F$12,0,10*ROW('Sanitation Data'!F37)),NA())</f>
        <v>#N/A</v>
      </c>
      <c r="AK43" s="99" t="e">
        <f ca="true">+IF(AND(ISNUMBER(OFFSET('Sanitation Data'!$G$4,0,10*ROW('Sanitation Data'!G37))),'Data Summary'!CZ43="Yes"),100-OFFSET('Sanitation Data'!$G$4,0,10*ROW('Sanitation Data'!G37)),NA())</f>
        <v>#N/A</v>
      </c>
      <c r="AL43" s="99" t="e">
        <f ca="true">+IF(AND(ISNUMBER(OFFSET('Sanitation Data'!$G$6,0,10*ROW('Sanitation Data'!G37))),'Data Summary'!DA43="Yes"),OFFSET('Sanitation Data'!$G$6,0,10*ROW('Sanitation Data'!G37)),NA())</f>
        <v>#N/A</v>
      </c>
      <c r="AM43" s="99" t="e">
        <f ca="true">+IF(AND(ISNUMBER(OFFSET('Sanitation Data'!$G$10,0,10*ROW('Sanitation Data'!G37))),'Data Summary'!DB43="Yes"),OFFSET('Sanitation Data'!$G$10,0,10*ROW('Sanitation Data'!G37)),NA())</f>
        <v>#N/A</v>
      </c>
      <c r="AN43" s="99" t="e">
        <f ca="true">+IF(AND(ISNUMBER(OFFSET('Sanitation Data'!$G$11,0,10*ROW('Sanitation Data'!G37))),'Data Summary'!DC43="Yes"),OFFSET('Sanitation Data'!$G$11,0,10*ROW('Sanitation Data'!G37)),NA())</f>
        <v>#N/A</v>
      </c>
      <c r="AO43" s="99" t="e">
        <f ca="true">+IF(AND(ISNUMBER(OFFSET('Sanitation Data'!$G$12,0,10*ROW('Sanitation Data'!G37))),'Data Summary'!DD43="Yes"),OFFSET('Sanitation Data'!$G$12,0,10*ROW('Sanitation Data'!G37)),NA())</f>
        <v>#N/A</v>
      </c>
      <c r="AP43" s="99" t="e">
        <f ca="true">+IF(AND(ISNUMBER(OFFSET('Sanitation Data'!$H$4,0,10*ROW('Sanitation Data'!H37))),'Data Summary'!DE43="Yes"),100-OFFSET('Sanitation Data'!$H$4,0,10*ROW('Sanitation Data'!H37)),NA())</f>
        <v>#N/A</v>
      </c>
      <c r="AQ43" s="99" t="e">
        <f ca="true">+IF(AND(ISNUMBER(OFFSET('Sanitation Data'!$H$6,0,10*ROW('Sanitation Data'!H37))),'Data Summary'!DF43="Yes"),OFFSET('Sanitation Data'!$H$6,0,10*ROW('Sanitation Data'!H37)),NA())</f>
        <v>#N/A</v>
      </c>
      <c r="AR43" s="99" t="e">
        <f ca="true">+IF(AND(ISNUMBER(OFFSET('Sanitation Data'!$H$10,0,10*ROW('Sanitation Data'!H37))),'Data Summary'!DG43="Yes"),OFFSET('Sanitation Data'!$H$10,0,10*ROW('Sanitation Data'!H37)),NA())</f>
        <v>#N/A</v>
      </c>
      <c r="AS43" s="99" t="e">
        <f ca="true">+IF(AND(ISNUMBER(OFFSET('Sanitation Data'!$H$11,0,10*ROW('Sanitation Data'!H37))),'Data Summary'!DH43="Yes"),OFFSET('Sanitation Data'!$H$11,0,10*ROW('Sanitation Data'!H37)),NA())</f>
        <v>#N/A</v>
      </c>
      <c r="AT43" s="99" t="e">
        <f ca="true">+IF(AND(ISNUMBER(OFFSET('Sanitation Data'!$H$12,0,10*ROW('Sanitation Data'!H37))),'Data Summary'!DI43="Yes"),OFFSET('Sanitation Data'!$H$12,0,10*ROW('Sanitation Data'!H37)),NA())</f>
        <v>#N/A</v>
      </c>
      <c r="AU43" s="99" t="e">
        <f ca="true">+IF(AND(ISNUMBER(OFFSET('Sanitation Data'!$I$4,0,10*ROW('Sanitation Data'!I37))),'Data Summary'!DJ43="Yes"),100-OFFSET('Sanitation Data'!$I$4,0,10*ROW('Sanitation Data'!I37)),NA())</f>
        <v>#N/A</v>
      </c>
      <c r="AV43" s="99" t="e">
        <f ca="true">+IF(AND(ISNUMBER(OFFSET('Sanitation Data'!$I$6,0,10*ROW('Sanitation Data'!I37))),'Data Summary'!DK43="Yes"),OFFSET('Sanitation Data'!$I$6,0,10*ROW('Sanitation Data'!I37)),NA())</f>
        <v>#N/A</v>
      </c>
      <c r="AW43" s="99" t="e">
        <f ca="true">+IF(AND(ISNUMBER(OFFSET('Sanitation Data'!$I$10,0,10*ROW('Sanitation Data'!I37))),'Data Summary'!DL43="Yes"),OFFSET('Sanitation Data'!$I$10,0,10*ROW('Sanitation Data'!I37)),NA())</f>
        <v>#N/A</v>
      </c>
      <c r="AX43" s="99" t="e">
        <f ca="true">+IF(AND(ISNUMBER(OFFSET('Sanitation Data'!$I$11,0,10*ROW('Sanitation Data'!I37))),'Data Summary'!DM43="Yes"),OFFSET('Sanitation Data'!$I$11,0,10*ROW('Sanitation Data'!I37)),NA())</f>
        <v>#N/A</v>
      </c>
      <c r="AY43" s="99" t="e">
        <f ca="true">+IF(AND(ISNUMBER(OFFSET('Sanitation Data'!$I$12,0,10*ROW('Sanitation Data'!I37))),'Data Summary'!DN43="Yes"),OFFSET('Sanitation Data'!$I$12,0,10*ROW('Sanitation Data'!I37)),NA())</f>
        <v>#N/A</v>
      </c>
      <c r="AZ43" s="100" t="e">
        <f ca="true">+IF(AND(ISNUMBER(OFFSET('Hygiene Data'!$D$5,0,10*ROW('Hygiene Data'!D37))),'Data Summary'!DO43="Yes"),OFFSET('Hygiene Data'!$D$5,0,10*ROW('Hygiene Data'!D37)),NA())</f>
        <v>#N/A</v>
      </c>
      <c r="BA43" s="100" t="e">
        <f ca="true">+IF(AND(ISNUMBER(OFFSET('Hygiene Data'!$D$7,0,10*ROW('Hygiene Data'!D37))),'Data Summary'!DP43="Yes"),OFFSET('Hygiene Data'!$D$7,0,10*ROW('Hygiene Data'!D37)),NA())</f>
        <v>#N/A</v>
      </c>
      <c r="BB43" s="100" t="e">
        <f ca="true">+IF(AND(ISNUMBER(OFFSET('Hygiene Data'!$D$9,0,10*ROW('Hygiene Data'!D37))),'Data Summary'!DQ43="Yes"),OFFSET('Hygiene Data'!$D$9,0,10*ROW('Hygiene Data'!D37)),NA())</f>
        <v>#N/A</v>
      </c>
      <c r="BC43" s="100" t="e">
        <f ca="true">+IF(AND(ISNUMBER(OFFSET('Hygiene Data'!$E$5,0,10*ROW('Hygiene Data'!E37))),'Data Summary'!DR43="Yes"),OFFSET('Hygiene Data'!$E$5,0,10*ROW('Hygiene Data'!E37)),NA())</f>
        <v>#N/A</v>
      </c>
      <c r="BD43" s="100" t="e">
        <f ca="true">+IF(AND(ISNUMBER(OFFSET('Hygiene Data'!$E$7,0,10*ROW('Hygiene Data'!E37))),'Data Summary'!DS43="Yes"),OFFSET('Hygiene Data'!$E$7,0,10*ROW('Hygiene Data'!E37)),NA())</f>
        <v>#N/A</v>
      </c>
      <c r="BE43" s="100" t="e">
        <f ca="true">+IF(AND(ISNUMBER(OFFSET('Hygiene Data'!$E$9,0,10*ROW('Hygiene Data'!E37))),'Data Summary'!DT43="Yes"),OFFSET('Hygiene Data'!$E$9,0,10*ROW('Hygiene Data'!E37)),NA())</f>
        <v>#N/A</v>
      </c>
      <c r="BF43" s="100" t="e">
        <f ca="true">+IF(AND(ISNUMBER(OFFSET('Hygiene Data'!$F$5,0,10*ROW('Hygiene Data'!F37))),'Data Summary'!DU43="Yes"),OFFSET('Hygiene Data'!$F$5,0,10*ROW('Hygiene Data'!F37)),NA())</f>
        <v>#N/A</v>
      </c>
      <c r="BG43" s="100" t="e">
        <f ca="true">+IF(AND(ISNUMBER(OFFSET('Hygiene Data'!$F$7,0,10*ROW('Hygiene Data'!F37))),'Data Summary'!DV43="Yes"),OFFSET('Hygiene Data'!$F$7,0,10*ROW('Hygiene Data'!F37)),NA())</f>
        <v>#N/A</v>
      </c>
      <c r="BH43" s="100" t="e">
        <f ca="true">+IF(AND(ISNUMBER(OFFSET('Hygiene Data'!$F$9,0,10*ROW('Hygiene Data'!F37))),'Data Summary'!DW43="Yes"),OFFSET('Hygiene Data'!$F$9,0,10*ROW('Hygiene Data'!F37)),NA())</f>
        <v>#N/A</v>
      </c>
      <c r="BI43" s="100" t="e">
        <f ca="true">+IF(AND(ISNUMBER(OFFSET('Hygiene Data'!$G$5,0,10*ROW('Hygiene Data'!G37))),'Data Summary'!DX43="Yes"),OFFSET('Hygiene Data'!$G$5,0,10*ROW('Hygiene Data'!G37)),NA())</f>
        <v>#N/A</v>
      </c>
      <c r="BJ43" s="100" t="e">
        <f ca="true">+IF(AND(ISNUMBER(OFFSET('Hygiene Data'!$G$7,0,10*ROW('Hygiene Data'!G37))),'Data Summary'!DY43="Yes"),OFFSET('Hygiene Data'!$G$7,0,10*ROW('Hygiene Data'!G37)),NA())</f>
        <v>#N/A</v>
      </c>
      <c r="BK43" s="100" t="e">
        <f ca="true">+IF(AND(ISNUMBER(OFFSET('Hygiene Data'!$G$9,0,10*ROW('Hygiene Data'!G37))),'Data Summary'!DZ43="Yes"),OFFSET('Hygiene Data'!$G$9,0,10*ROW('Hygiene Data'!G37)),NA())</f>
        <v>#N/A</v>
      </c>
      <c r="BL43" s="100" t="e">
        <f ca="true">+IF(AND(ISNUMBER(OFFSET('Hygiene Data'!$H$5,0,10*ROW('Hygiene Data'!H37))),'Data Summary'!EA43="Yes"),OFFSET('Hygiene Data'!$H$5,0,10*ROW('Hygiene Data'!H37)),NA())</f>
        <v>#N/A</v>
      </c>
      <c r="BM43" s="100" t="e">
        <f ca="true">+IF(AND(ISNUMBER(OFFSET('Hygiene Data'!$H$7,0,10*ROW('Hygiene Data'!H37))),'Data Summary'!EB43="Yes"),OFFSET('Hygiene Data'!$H$7,0,10*ROW('Hygiene Data'!H37)),NA())</f>
        <v>#N/A</v>
      </c>
      <c r="BN43" s="100" t="e">
        <f ca="true">+IF(AND(ISNUMBER(OFFSET('Hygiene Data'!$H$9,0,10*ROW('Hygiene Data'!H37))),'Data Summary'!EC43="Yes"),OFFSET('Hygiene Data'!$H$9,0,10*ROW('Hygiene Data'!H37)),NA())</f>
        <v>#N/A</v>
      </c>
      <c r="BO43" s="100" t="e">
        <f ca="true">+IF(AND(ISNUMBER(OFFSET('Hygiene Data'!$I$5,0,10*ROW('Hygiene Data'!I37))),'Data Summary'!ED43="Yes"),OFFSET('Hygiene Data'!$I$5,0,10*ROW('Hygiene Data'!I37)),NA())</f>
        <v>#N/A</v>
      </c>
      <c r="BP43" s="100" t="e">
        <f ca="true">+IF(AND(ISNUMBER(OFFSET('Hygiene Data'!$I$7,0,10*ROW('Hygiene Data'!I37))),'Data Summary'!EE43="Yes"),OFFSET('Hygiene Data'!$I$7,0,10*ROW('Hygiene Data'!I37)),NA())</f>
        <v>#N/A</v>
      </c>
      <c r="BQ43" s="100" t="e">
        <f ca="true">+IF(AND(ISNUMBER(OFFSET('Hygiene Data'!$I$9,0,10*ROW('Hygiene Data'!I37))),'Data Summary'!EF43="Yes"),OFFSET('Hygiene Data'!$I$9,0,10*ROW('Hygiene Data'!I37)),NA())</f>
        <v>#N/A</v>
      </c>
    </row>
    <row xmlns:x14ac="http://schemas.microsoft.com/office/spreadsheetml/2009/9/ac" r="44" x14ac:dyDescent="0.2">
      <c r="A44" s="363" t="e">
        <f ca="true">+RIGHT('Data Summary'!A44,LEN('Data Summary'!A44)-9)</f>
        <v>#VALUE!</v>
      </c>
      <c r="B44" s="38" t="str">
        <f ca="true">+IF(ISTEXT('Data Summary'!B44),'Data Summary'!B44,"")</f>
        <v/>
      </c>
      <c r="C44" s="362" t="e">
        <f ca="true">+VALUE('Data Summary'!C44)</f>
        <v>#VALUE!</v>
      </c>
      <c r="D44" s="98" t="e">
        <f ca="true">+IF(AND(ISNUMBER(OFFSET('Water Data'!$D$4,0,10*ROW('Water Data'!D38))),'Data Summary'!BS44="Yes"),100-OFFSET('Water Data'!$D$4,0,10*ROW('Water Data'!D38)),NA())</f>
        <v>#N/A</v>
      </c>
      <c r="E44" s="98" t="e">
        <f ca="true">+IF(AND(ISNUMBER(OFFSET('Water Data'!$D$6,0,10*ROW('Water Data'!D38))),'Data Summary'!BT44="Yes"),OFFSET('Water Data'!$D$6,0,10*ROW('Water Data'!D38)),NA())</f>
        <v>#N/A</v>
      </c>
      <c r="F44" s="98" t="e">
        <f ca="true">+IF(AND(ISNUMBER(OFFSET('Water Data'!$D$9,0,10*ROW('Water Data'!D38))),'Data Summary'!BU44="Yes"),OFFSET('Water Data'!$D$9,0,10*ROW('Water Data'!D38)),NA())</f>
        <v>#N/A</v>
      </c>
      <c r="G44" s="98" t="e">
        <f ca="true">+IF(AND(ISNUMBER(OFFSET('Water Data'!$E$4,0,10*ROW('Water Data'!E38))),'Data Summary'!BV44="Yes"),100-OFFSET('Water Data'!$E$4,0,10*ROW('Water Data'!E38)),NA())</f>
        <v>#N/A</v>
      </c>
      <c r="H44" s="98" t="e">
        <f ca="true">+IF(AND(ISNUMBER(OFFSET('Water Data'!$E$6,0,10*ROW('Water Data'!E38))),'Data Summary'!BW44="Yes"),OFFSET('Water Data'!$E$6,0,10*ROW('Water Data'!E38)),NA())</f>
        <v>#N/A</v>
      </c>
      <c r="I44" s="98" t="e">
        <f ca="true">+IF(AND(ISNUMBER(OFFSET('Water Data'!$E$9,0,10*ROW('Water Data'!E38))),'Data Summary'!BX44="Yes"),OFFSET('Water Data'!$E$9,0,10*ROW('Water Data'!E38)),NA())</f>
        <v>#N/A</v>
      </c>
      <c r="J44" s="98" t="e">
        <f ca="true">+IF(AND(ISNUMBER(OFFSET('Water Data'!$F$4,0,10*ROW('Water Data'!F38))),'Data Summary'!BY44="Yes"),100-OFFSET('Water Data'!$F$4,0,10*ROW('Water Data'!F38)),NA())</f>
        <v>#N/A</v>
      </c>
      <c r="K44" s="98" t="e">
        <f ca="true">+IF(AND(ISNUMBER(OFFSET('Water Data'!$F$6,0,10*ROW('Water Data'!F38))),'Data Summary'!BZ44="Yes"),OFFSET('Water Data'!$F$6,0,10*ROW('Water Data'!F38)),NA())</f>
        <v>#N/A</v>
      </c>
      <c r="L44" s="98" t="e">
        <f ca="true">+IF(AND(ISNUMBER(OFFSET('Water Data'!$F$9,0,10*ROW('Water Data'!F38))),'Data Summary'!CA44="Yes"),OFFSET('Water Data'!$F$9,0,10*ROW('Water Data'!F38)),NA())</f>
        <v>#N/A</v>
      </c>
      <c r="M44" s="98" t="e">
        <f ca="true">+IF(AND(ISNUMBER(OFFSET('Water Data'!$G$4,0,10*ROW('Water Data'!G38))),'Data Summary'!CB44="Yes"),100-OFFSET('Water Data'!$G$4,0,10*ROW('Water Data'!G38)),NA())</f>
        <v>#N/A</v>
      </c>
      <c r="N44" s="98" t="e">
        <f ca="true">+IF(AND(ISNUMBER(OFFSET('Water Data'!$G$6,0,10*ROW('Water Data'!G38))),'Data Summary'!CC44="Yes"),OFFSET('Water Data'!$G$6,0,10*ROW('Water Data'!G38)),NA())</f>
        <v>#N/A</v>
      </c>
      <c r="O44" s="98" t="e">
        <f ca="true">+IF(AND(ISNUMBER(OFFSET('Water Data'!$G$9,0,10*ROW('Water Data'!G38))),'Data Summary'!CD44="Yes"),OFFSET('Water Data'!$G$9,0,10*ROW('Water Data'!G38)),NA())</f>
        <v>#N/A</v>
      </c>
      <c r="P44" s="98" t="e">
        <f ca="true">+IF(AND(ISNUMBER(OFFSET('Water Data'!$H$4,0,10*ROW('Water Data'!H38))),'Data Summary'!CE44="Yes"),100-OFFSET('Water Data'!$H$4,0,10*ROW('Water Data'!H38)),NA())</f>
        <v>#N/A</v>
      </c>
      <c r="Q44" s="98" t="e">
        <f ca="true">+IF(AND(ISNUMBER(OFFSET('Water Data'!$H$6,0,10*ROW('Water Data'!H38))),'Data Summary'!CF44="Yes"),OFFSET('Water Data'!$H$6,0,10*ROW('Water Data'!H38)),NA())</f>
        <v>#N/A</v>
      </c>
      <c r="R44" s="98" t="e">
        <f ca="true">+IF(AND(ISNUMBER(OFFSET('Water Data'!$H$9,0,10*ROW('Water Data'!H38))),'Data Summary'!CG44="Yes"),OFFSET('Water Data'!$H$9,0,10*ROW('Water Data'!H38)),NA())</f>
        <v>#N/A</v>
      </c>
      <c r="S44" s="98" t="e">
        <f ca="true">+IF(AND(ISNUMBER(OFFSET('Water Data'!$I$4,0,10*ROW('Water Data'!I38))),'Data Summary'!CH44="Yes"),100-OFFSET('Water Data'!$I$4,0,10*ROW('Water Data'!I38)),NA())</f>
        <v>#N/A</v>
      </c>
      <c r="T44" s="98" t="e">
        <f ca="true">+IF(AND(ISNUMBER(OFFSET('Water Data'!$I$6,0,10*ROW('Water Data'!I38))),'Data Summary'!CI44="Yes"),OFFSET('Water Data'!$I$6,0,10*ROW('Water Data'!I38)),NA())</f>
        <v>#N/A</v>
      </c>
      <c r="U44" s="98" t="e">
        <f ca="true">+IF(AND(ISNUMBER(OFFSET('Water Data'!$I$9,0,10*ROW('Water Data'!I38))),'Data Summary'!CJ44="Yes"),OFFSET('Water Data'!$I$9,0,10*ROW('Water Data'!I38)),NA())</f>
        <v>#N/A</v>
      </c>
      <c r="V44" s="99" t="e">
        <f ca="true">+IF(AND(ISNUMBER(OFFSET('Sanitation Data'!$D$4,0,10*ROW('Sanitation Data'!D38))),'Data Summary'!CK44="Yes"),100-OFFSET('Sanitation Data'!$D$4,0,10*ROW('Sanitation Data'!D38)),NA())</f>
        <v>#N/A</v>
      </c>
      <c r="W44" s="99" t="e">
        <f ca="true">+IF(AND(ISNUMBER(OFFSET('Sanitation Data'!$D$6,0,10*ROW('Sanitation Data'!D38))),'Data Summary'!CL44="Yes"),OFFSET('Sanitation Data'!$D$6,0,10*ROW('Sanitation Data'!D38)),NA())</f>
        <v>#N/A</v>
      </c>
      <c r="X44" s="99" t="e">
        <f ca="true">+IF(AND(ISNUMBER(OFFSET('Sanitation Data'!$D$10,0,10*ROW('Sanitation Data'!D38))),'Data Summary'!CM44="Yes"),OFFSET('Sanitation Data'!$D$10,0,10*ROW('Sanitation Data'!D38)),NA())</f>
        <v>#N/A</v>
      </c>
      <c r="Y44" s="99" t="e">
        <f ca="true">+IF(AND(ISNUMBER(OFFSET('Sanitation Data'!$D$11,0,10*ROW('Sanitation Data'!D38))),'Data Summary'!CN44="Yes"),OFFSET('Sanitation Data'!$D$11,0,10*ROW('Sanitation Data'!D38)),NA())</f>
        <v>#N/A</v>
      </c>
      <c r="Z44" s="99" t="e">
        <f ca="true">+IF(AND(ISNUMBER(OFFSET('Sanitation Data'!$D$12,0,10*ROW('Sanitation Data'!D38))),'Data Summary'!CO44="Yes"),OFFSET('Sanitation Data'!$D$12,0,10*ROW('Sanitation Data'!D38)),NA())</f>
        <v>#N/A</v>
      </c>
      <c r="AA44" s="99" t="e">
        <f ca="true">+IF(AND(ISNUMBER(OFFSET('Sanitation Data'!$E$4,0,10*ROW('Sanitation Data'!E38))),'Data Summary'!CP44="Yes"),100-OFFSET('Sanitation Data'!$E$4,0,10*ROW('Sanitation Data'!E38)),NA())</f>
        <v>#N/A</v>
      </c>
      <c r="AB44" s="99" t="e">
        <f ca="true">+IF(AND(ISNUMBER(OFFSET('Sanitation Data'!$E$6,0,10*ROW('Sanitation Data'!E38))),'Data Summary'!CQ44="Yes"),OFFSET('Sanitation Data'!$E$6,0,10*ROW('Sanitation Data'!E38)),NA())</f>
        <v>#N/A</v>
      </c>
      <c r="AC44" s="99" t="e">
        <f ca="true">+IF(AND(ISNUMBER(OFFSET('Sanitation Data'!$E$10,0,10*ROW('Sanitation Data'!E38))),'Data Summary'!CR44="Yes"),OFFSET('Sanitation Data'!$E$10,0,10*ROW('Sanitation Data'!E38)),NA())</f>
        <v>#N/A</v>
      </c>
      <c r="AD44" s="99" t="e">
        <f ca="true">+IF(AND(ISNUMBER(OFFSET('Sanitation Data'!$E$11,0,10*ROW('Sanitation Data'!E38))),'Data Summary'!CS44="Yes"),OFFSET('Sanitation Data'!$E$11,0,10*ROW('Sanitation Data'!E38)),NA())</f>
        <v>#N/A</v>
      </c>
      <c r="AE44" s="99" t="e">
        <f ca="true">+IF(AND(ISNUMBER(OFFSET('Sanitation Data'!$E$12,0,10*ROW('Sanitation Data'!E38))),'Data Summary'!CT44="Yes"),OFFSET('Sanitation Data'!$E$12,0,10*ROW('Sanitation Data'!E38)),NA())</f>
        <v>#N/A</v>
      </c>
      <c r="AF44" s="99" t="e">
        <f ca="true">+IF(AND(ISNUMBER(OFFSET('Sanitation Data'!$F$4,0,10*ROW('Sanitation Data'!F38))),'Data Summary'!CU44="Yes"),100-OFFSET('Sanitation Data'!$F$4,0,10*ROW('Sanitation Data'!F38)),NA())</f>
        <v>#N/A</v>
      </c>
      <c r="AG44" s="99" t="e">
        <f ca="true">+IF(AND(ISNUMBER(OFFSET('Sanitation Data'!$F$6,0,10*ROW('Sanitation Data'!F38))),'Data Summary'!CV44="Yes"),OFFSET('Sanitation Data'!$F$6,0,10*ROW('Sanitation Data'!F38)),NA())</f>
        <v>#N/A</v>
      </c>
      <c r="AH44" s="99" t="e">
        <f ca="true">+IF(AND(ISNUMBER(OFFSET('Sanitation Data'!$F$10,0,10*ROW('Sanitation Data'!F38))),'Data Summary'!CW44="Yes"),OFFSET('Sanitation Data'!$F$10,0,10*ROW('Sanitation Data'!F38)),NA())</f>
        <v>#N/A</v>
      </c>
      <c r="AI44" s="99" t="e">
        <f ca="true">+IF(AND(ISNUMBER(OFFSET('Sanitation Data'!$F$11,0,10*ROW('Sanitation Data'!F38))),'Data Summary'!CX44="Yes"),OFFSET('Sanitation Data'!$F$11,0,10*ROW('Sanitation Data'!F38)),NA())</f>
        <v>#N/A</v>
      </c>
      <c r="AJ44" s="99" t="e">
        <f ca="true">+IF(AND(ISNUMBER(OFFSET('Sanitation Data'!$F$12,0,10*ROW('Sanitation Data'!F38))),'Data Summary'!CY44="Yes"),OFFSET('Sanitation Data'!$F$12,0,10*ROW('Sanitation Data'!F38)),NA())</f>
        <v>#N/A</v>
      </c>
      <c r="AK44" s="99" t="e">
        <f ca="true">+IF(AND(ISNUMBER(OFFSET('Sanitation Data'!$G$4,0,10*ROW('Sanitation Data'!G38))),'Data Summary'!CZ44="Yes"),100-OFFSET('Sanitation Data'!$G$4,0,10*ROW('Sanitation Data'!G38)),NA())</f>
        <v>#N/A</v>
      </c>
      <c r="AL44" s="99" t="e">
        <f ca="true">+IF(AND(ISNUMBER(OFFSET('Sanitation Data'!$G$6,0,10*ROW('Sanitation Data'!G38))),'Data Summary'!DA44="Yes"),OFFSET('Sanitation Data'!$G$6,0,10*ROW('Sanitation Data'!G38)),NA())</f>
        <v>#N/A</v>
      </c>
      <c r="AM44" s="99" t="e">
        <f ca="true">+IF(AND(ISNUMBER(OFFSET('Sanitation Data'!$G$10,0,10*ROW('Sanitation Data'!G38))),'Data Summary'!DB44="Yes"),OFFSET('Sanitation Data'!$G$10,0,10*ROW('Sanitation Data'!G38)),NA())</f>
        <v>#N/A</v>
      </c>
      <c r="AN44" s="99" t="e">
        <f ca="true">+IF(AND(ISNUMBER(OFFSET('Sanitation Data'!$G$11,0,10*ROW('Sanitation Data'!G38))),'Data Summary'!DC44="Yes"),OFFSET('Sanitation Data'!$G$11,0,10*ROW('Sanitation Data'!G38)),NA())</f>
        <v>#N/A</v>
      </c>
      <c r="AO44" s="99" t="e">
        <f ca="true">+IF(AND(ISNUMBER(OFFSET('Sanitation Data'!$G$12,0,10*ROW('Sanitation Data'!G38))),'Data Summary'!DD44="Yes"),OFFSET('Sanitation Data'!$G$12,0,10*ROW('Sanitation Data'!G38)),NA())</f>
        <v>#N/A</v>
      </c>
      <c r="AP44" s="99" t="e">
        <f ca="true">+IF(AND(ISNUMBER(OFFSET('Sanitation Data'!$H$4,0,10*ROW('Sanitation Data'!H38))),'Data Summary'!DE44="Yes"),100-OFFSET('Sanitation Data'!$H$4,0,10*ROW('Sanitation Data'!H38)),NA())</f>
        <v>#N/A</v>
      </c>
      <c r="AQ44" s="99" t="e">
        <f ca="true">+IF(AND(ISNUMBER(OFFSET('Sanitation Data'!$H$6,0,10*ROW('Sanitation Data'!H38))),'Data Summary'!DF44="Yes"),OFFSET('Sanitation Data'!$H$6,0,10*ROW('Sanitation Data'!H38)),NA())</f>
        <v>#N/A</v>
      </c>
      <c r="AR44" s="99" t="e">
        <f ca="true">+IF(AND(ISNUMBER(OFFSET('Sanitation Data'!$H$10,0,10*ROW('Sanitation Data'!H38))),'Data Summary'!DG44="Yes"),OFFSET('Sanitation Data'!$H$10,0,10*ROW('Sanitation Data'!H38)),NA())</f>
        <v>#N/A</v>
      </c>
      <c r="AS44" s="99" t="e">
        <f ca="true">+IF(AND(ISNUMBER(OFFSET('Sanitation Data'!$H$11,0,10*ROW('Sanitation Data'!H38))),'Data Summary'!DH44="Yes"),OFFSET('Sanitation Data'!$H$11,0,10*ROW('Sanitation Data'!H38)),NA())</f>
        <v>#N/A</v>
      </c>
      <c r="AT44" s="99" t="e">
        <f ca="true">+IF(AND(ISNUMBER(OFFSET('Sanitation Data'!$H$12,0,10*ROW('Sanitation Data'!H38))),'Data Summary'!DI44="Yes"),OFFSET('Sanitation Data'!$H$12,0,10*ROW('Sanitation Data'!H38)),NA())</f>
        <v>#N/A</v>
      </c>
      <c r="AU44" s="99" t="e">
        <f ca="true">+IF(AND(ISNUMBER(OFFSET('Sanitation Data'!$I$4,0,10*ROW('Sanitation Data'!I38))),'Data Summary'!DJ44="Yes"),100-OFFSET('Sanitation Data'!$I$4,0,10*ROW('Sanitation Data'!I38)),NA())</f>
        <v>#N/A</v>
      </c>
      <c r="AV44" s="99" t="e">
        <f ca="true">+IF(AND(ISNUMBER(OFFSET('Sanitation Data'!$I$6,0,10*ROW('Sanitation Data'!I38))),'Data Summary'!DK44="Yes"),OFFSET('Sanitation Data'!$I$6,0,10*ROW('Sanitation Data'!I38)),NA())</f>
        <v>#N/A</v>
      </c>
      <c r="AW44" s="99" t="e">
        <f ca="true">+IF(AND(ISNUMBER(OFFSET('Sanitation Data'!$I$10,0,10*ROW('Sanitation Data'!I38))),'Data Summary'!DL44="Yes"),OFFSET('Sanitation Data'!$I$10,0,10*ROW('Sanitation Data'!I38)),NA())</f>
        <v>#N/A</v>
      </c>
      <c r="AX44" s="99" t="e">
        <f ca="true">+IF(AND(ISNUMBER(OFFSET('Sanitation Data'!$I$11,0,10*ROW('Sanitation Data'!I38))),'Data Summary'!DM44="Yes"),OFFSET('Sanitation Data'!$I$11,0,10*ROW('Sanitation Data'!I38)),NA())</f>
        <v>#N/A</v>
      </c>
      <c r="AY44" s="99" t="e">
        <f ca="true">+IF(AND(ISNUMBER(OFFSET('Sanitation Data'!$I$12,0,10*ROW('Sanitation Data'!I38))),'Data Summary'!DN44="Yes"),OFFSET('Sanitation Data'!$I$12,0,10*ROW('Sanitation Data'!I38)),NA())</f>
        <v>#N/A</v>
      </c>
      <c r="AZ44" s="100" t="e">
        <f ca="true">+IF(AND(ISNUMBER(OFFSET('Hygiene Data'!$D$5,0,10*ROW('Hygiene Data'!D38))),'Data Summary'!DO44="Yes"),OFFSET('Hygiene Data'!$D$5,0,10*ROW('Hygiene Data'!D38)),NA())</f>
        <v>#N/A</v>
      </c>
      <c r="BA44" s="100" t="e">
        <f ca="true">+IF(AND(ISNUMBER(OFFSET('Hygiene Data'!$D$7,0,10*ROW('Hygiene Data'!D38))),'Data Summary'!DP44="Yes"),OFFSET('Hygiene Data'!$D$7,0,10*ROW('Hygiene Data'!D38)),NA())</f>
        <v>#N/A</v>
      </c>
      <c r="BB44" s="100" t="e">
        <f ca="true">+IF(AND(ISNUMBER(OFFSET('Hygiene Data'!$D$9,0,10*ROW('Hygiene Data'!D38))),'Data Summary'!DQ44="Yes"),OFFSET('Hygiene Data'!$D$9,0,10*ROW('Hygiene Data'!D38)),NA())</f>
        <v>#N/A</v>
      </c>
      <c r="BC44" s="100" t="e">
        <f ca="true">+IF(AND(ISNUMBER(OFFSET('Hygiene Data'!$E$5,0,10*ROW('Hygiene Data'!E38))),'Data Summary'!DR44="Yes"),OFFSET('Hygiene Data'!$E$5,0,10*ROW('Hygiene Data'!E38)),NA())</f>
        <v>#N/A</v>
      </c>
      <c r="BD44" s="100" t="e">
        <f ca="true">+IF(AND(ISNUMBER(OFFSET('Hygiene Data'!$E$7,0,10*ROW('Hygiene Data'!E38))),'Data Summary'!DS44="Yes"),OFFSET('Hygiene Data'!$E$7,0,10*ROW('Hygiene Data'!E38)),NA())</f>
        <v>#N/A</v>
      </c>
      <c r="BE44" s="100" t="e">
        <f ca="true">+IF(AND(ISNUMBER(OFFSET('Hygiene Data'!$E$9,0,10*ROW('Hygiene Data'!E38))),'Data Summary'!DT44="Yes"),OFFSET('Hygiene Data'!$E$9,0,10*ROW('Hygiene Data'!E38)),NA())</f>
        <v>#N/A</v>
      </c>
      <c r="BF44" s="100" t="e">
        <f ca="true">+IF(AND(ISNUMBER(OFFSET('Hygiene Data'!$F$5,0,10*ROW('Hygiene Data'!F38))),'Data Summary'!DU44="Yes"),OFFSET('Hygiene Data'!$F$5,0,10*ROW('Hygiene Data'!F38)),NA())</f>
        <v>#N/A</v>
      </c>
      <c r="BG44" s="100" t="e">
        <f ca="true">+IF(AND(ISNUMBER(OFFSET('Hygiene Data'!$F$7,0,10*ROW('Hygiene Data'!F38))),'Data Summary'!DV44="Yes"),OFFSET('Hygiene Data'!$F$7,0,10*ROW('Hygiene Data'!F38)),NA())</f>
        <v>#N/A</v>
      </c>
      <c r="BH44" s="100" t="e">
        <f ca="true">+IF(AND(ISNUMBER(OFFSET('Hygiene Data'!$F$9,0,10*ROW('Hygiene Data'!F38))),'Data Summary'!DW44="Yes"),OFFSET('Hygiene Data'!$F$9,0,10*ROW('Hygiene Data'!F38)),NA())</f>
        <v>#N/A</v>
      </c>
      <c r="BI44" s="100" t="e">
        <f ca="true">+IF(AND(ISNUMBER(OFFSET('Hygiene Data'!$G$5,0,10*ROW('Hygiene Data'!G38))),'Data Summary'!DX44="Yes"),OFFSET('Hygiene Data'!$G$5,0,10*ROW('Hygiene Data'!G38)),NA())</f>
        <v>#N/A</v>
      </c>
      <c r="BJ44" s="100" t="e">
        <f ca="true">+IF(AND(ISNUMBER(OFFSET('Hygiene Data'!$G$7,0,10*ROW('Hygiene Data'!G38))),'Data Summary'!DY44="Yes"),OFFSET('Hygiene Data'!$G$7,0,10*ROW('Hygiene Data'!G38)),NA())</f>
        <v>#N/A</v>
      </c>
      <c r="BK44" s="100" t="e">
        <f ca="true">+IF(AND(ISNUMBER(OFFSET('Hygiene Data'!$G$9,0,10*ROW('Hygiene Data'!G38))),'Data Summary'!DZ44="Yes"),OFFSET('Hygiene Data'!$G$9,0,10*ROW('Hygiene Data'!G38)),NA())</f>
        <v>#N/A</v>
      </c>
      <c r="BL44" s="100" t="e">
        <f ca="true">+IF(AND(ISNUMBER(OFFSET('Hygiene Data'!$H$5,0,10*ROW('Hygiene Data'!H38))),'Data Summary'!EA44="Yes"),OFFSET('Hygiene Data'!$H$5,0,10*ROW('Hygiene Data'!H38)),NA())</f>
        <v>#N/A</v>
      </c>
      <c r="BM44" s="100" t="e">
        <f ca="true">+IF(AND(ISNUMBER(OFFSET('Hygiene Data'!$H$7,0,10*ROW('Hygiene Data'!H38))),'Data Summary'!EB44="Yes"),OFFSET('Hygiene Data'!$H$7,0,10*ROW('Hygiene Data'!H38)),NA())</f>
        <v>#N/A</v>
      </c>
      <c r="BN44" s="100" t="e">
        <f ca="true">+IF(AND(ISNUMBER(OFFSET('Hygiene Data'!$H$9,0,10*ROW('Hygiene Data'!H38))),'Data Summary'!EC44="Yes"),OFFSET('Hygiene Data'!$H$9,0,10*ROW('Hygiene Data'!H38)),NA())</f>
        <v>#N/A</v>
      </c>
      <c r="BO44" s="100" t="e">
        <f ca="true">+IF(AND(ISNUMBER(OFFSET('Hygiene Data'!$I$5,0,10*ROW('Hygiene Data'!I38))),'Data Summary'!ED44="Yes"),OFFSET('Hygiene Data'!$I$5,0,10*ROW('Hygiene Data'!I38)),NA())</f>
        <v>#N/A</v>
      </c>
      <c r="BP44" s="100" t="e">
        <f ca="true">+IF(AND(ISNUMBER(OFFSET('Hygiene Data'!$I$7,0,10*ROW('Hygiene Data'!I38))),'Data Summary'!EE44="Yes"),OFFSET('Hygiene Data'!$I$7,0,10*ROW('Hygiene Data'!I38)),NA())</f>
        <v>#N/A</v>
      </c>
      <c r="BQ44" s="100" t="e">
        <f ca="true">+IF(AND(ISNUMBER(OFFSET('Hygiene Data'!$I$9,0,10*ROW('Hygiene Data'!I38))),'Data Summary'!EF44="Yes"),OFFSET('Hygiene Data'!$I$9,0,10*ROW('Hygiene Data'!I38)),NA())</f>
        <v>#N/A</v>
      </c>
    </row>
    <row xmlns:x14ac="http://schemas.microsoft.com/office/spreadsheetml/2009/9/ac" r="45" x14ac:dyDescent="0.2">
      <c r="A45" s="363" t="e">
        <f ca="true">+RIGHT('Data Summary'!A45,LEN('Data Summary'!A45)-9)</f>
        <v>#VALUE!</v>
      </c>
      <c r="B45" s="38" t="str">
        <f ca="true">+IF(ISTEXT('Data Summary'!B45),'Data Summary'!B45,"")</f>
        <v/>
      </c>
      <c r="C45" s="362" t="e">
        <f ca="true">+VALUE('Data Summary'!C45)</f>
        <v>#VALUE!</v>
      </c>
      <c r="D45" s="98" t="e">
        <f ca="true">+IF(AND(ISNUMBER(OFFSET('Water Data'!$D$4,0,10*ROW('Water Data'!D39))),'Data Summary'!BS45="Yes"),100-OFFSET('Water Data'!$D$4,0,10*ROW('Water Data'!D39)),NA())</f>
        <v>#N/A</v>
      </c>
      <c r="E45" s="98" t="e">
        <f ca="true">+IF(AND(ISNUMBER(OFFSET('Water Data'!$D$6,0,10*ROW('Water Data'!D39))),'Data Summary'!BT45="Yes"),OFFSET('Water Data'!$D$6,0,10*ROW('Water Data'!D39)),NA())</f>
        <v>#N/A</v>
      </c>
      <c r="F45" s="98" t="e">
        <f ca="true">+IF(AND(ISNUMBER(OFFSET('Water Data'!$D$9,0,10*ROW('Water Data'!D39))),'Data Summary'!BU45="Yes"),OFFSET('Water Data'!$D$9,0,10*ROW('Water Data'!D39)),NA())</f>
        <v>#N/A</v>
      </c>
      <c r="G45" s="98" t="e">
        <f ca="true">+IF(AND(ISNUMBER(OFFSET('Water Data'!$E$4,0,10*ROW('Water Data'!E39))),'Data Summary'!BV45="Yes"),100-OFFSET('Water Data'!$E$4,0,10*ROW('Water Data'!E39)),NA())</f>
        <v>#N/A</v>
      </c>
      <c r="H45" s="98" t="e">
        <f ca="true">+IF(AND(ISNUMBER(OFFSET('Water Data'!$E$6,0,10*ROW('Water Data'!E39))),'Data Summary'!BW45="Yes"),OFFSET('Water Data'!$E$6,0,10*ROW('Water Data'!E39)),NA())</f>
        <v>#N/A</v>
      </c>
      <c r="I45" s="98" t="e">
        <f ca="true">+IF(AND(ISNUMBER(OFFSET('Water Data'!$E$9,0,10*ROW('Water Data'!E39))),'Data Summary'!BX45="Yes"),OFFSET('Water Data'!$E$9,0,10*ROW('Water Data'!E39)),NA())</f>
        <v>#N/A</v>
      </c>
      <c r="J45" s="98" t="e">
        <f ca="true">+IF(AND(ISNUMBER(OFFSET('Water Data'!$F$4,0,10*ROW('Water Data'!F39))),'Data Summary'!BY45="Yes"),100-OFFSET('Water Data'!$F$4,0,10*ROW('Water Data'!F39)),NA())</f>
        <v>#N/A</v>
      </c>
      <c r="K45" s="98" t="e">
        <f ca="true">+IF(AND(ISNUMBER(OFFSET('Water Data'!$F$6,0,10*ROW('Water Data'!F39))),'Data Summary'!BZ45="Yes"),OFFSET('Water Data'!$F$6,0,10*ROW('Water Data'!F39)),NA())</f>
        <v>#N/A</v>
      </c>
      <c r="L45" s="98" t="e">
        <f ca="true">+IF(AND(ISNUMBER(OFFSET('Water Data'!$F$9,0,10*ROW('Water Data'!F39))),'Data Summary'!CA45="Yes"),OFFSET('Water Data'!$F$9,0,10*ROW('Water Data'!F39)),NA())</f>
        <v>#N/A</v>
      </c>
      <c r="M45" s="98" t="e">
        <f ca="true">+IF(AND(ISNUMBER(OFFSET('Water Data'!$G$4,0,10*ROW('Water Data'!G39))),'Data Summary'!CB45="Yes"),100-OFFSET('Water Data'!$G$4,0,10*ROW('Water Data'!G39)),NA())</f>
        <v>#N/A</v>
      </c>
      <c r="N45" s="98" t="e">
        <f ca="true">+IF(AND(ISNUMBER(OFFSET('Water Data'!$G$6,0,10*ROW('Water Data'!G39))),'Data Summary'!CC45="Yes"),OFFSET('Water Data'!$G$6,0,10*ROW('Water Data'!G39)),NA())</f>
        <v>#N/A</v>
      </c>
      <c r="O45" s="98" t="e">
        <f ca="true">+IF(AND(ISNUMBER(OFFSET('Water Data'!$G$9,0,10*ROW('Water Data'!G39))),'Data Summary'!CD45="Yes"),OFFSET('Water Data'!$G$9,0,10*ROW('Water Data'!G39)),NA())</f>
        <v>#N/A</v>
      </c>
      <c r="P45" s="98" t="e">
        <f ca="true">+IF(AND(ISNUMBER(OFFSET('Water Data'!$H$4,0,10*ROW('Water Data'!H39))),'Data Summary'!CE45="Yes"),100-OFFSET('Water Data'!$H$4,0,10*ROW('Water Data'!H39)),NA())</f>
        <v>#N/A</v>
      </c>
      <c r="Q45" s="98" t="e">
        <f ca="true">+IF(AND(ISNUMBER(OFFSET('Water Data'!$H$6,0,10*ROW('Water Data'!H39))),'Data Summary'!CF45="Yes"),OFFSET('Water Data'!$H$6,0,10*ROW('Water Data'!H39)),NA())</f>
        <v>#N/A</v>
      </c>
      <c r="R45" s="98" t="e">
        <f ca="true">+IF(AND(ISNUMBER(OFFSET('Water Data'!$H$9,0,10*ROW('Water Data'!H39))),'Data Summary'!CG45="Yes"),OFFSET('Water Data'!$H$9,0,10*ROW('Water Data'!H39)),NA())</f>
        <v>#N/A</v>
      </c>
      <c r="S45" s="98" t="e">
        <f ca="true">+IF(AND(ISNUMBER(OFFSET('Water Data'!$I$4,0,10*ROW('Water Data'!I39))),'Data Summary'!CH45="Yes"),100-OFFSET('Water Data'!$I$4,0,10*ROW('Water Data'!I39)),NA())</f>
        <v>#N/A</v>
      </c>
      <c r="T45" s="98" t="e">
        <f ca="true">+IF(AND(ISNUMBER(OFFSET('Water Data'!$I$6,0,10*ROW('Water Data'!I39))),'Data Summary'!CI45="Yes"),OFFSET('Water Data'!$I$6,0,10*ROW('Water Data'!I39)),NA())</f>
        <v>#N/A</v>
      </c>
      <c r="U45" s="98" t="e">
        <f ca="true">+IF(AND(ISNUMBER(OFFSET('Water Data'!$I$9,0,10*ROW('Water Data'!I39))),'Data Summary'!CJ45="Yes"),OFFSET('Water Data'!$I$9,0,10*ROW('Water Data'!I39)),NA())</f>
        <v>#N/A</v>
      </c>
      <c r="V45" s="99" t="e">
        <f ca="true">+IF(AND(ISNUMBER(OFFSET('Sanitation Data'!$D$4,0,10*ROW('Sanitation Data'!D39))),'Data Summary'!CK45="Yes"),100-OFFSET('Sanitation Data'!$D$4,0,10*ROW('Sanitation Data'!D39)),NA())</f>
        <v>#N/A</v>
      </c>
      <c r="W45" s="99" t="e">
        <f ca="true">+IF(AND(ISNUMBER(OFFSET('Sanitation Data'!$D$6,0,10*ROW('Sanitation Data'!D39))),'Data Summary'!CL45="Yes"),OFFSET('Sanitation Data'!$D$6,0,10*ROW('Sanitation Data'!D39)),NA())</f>
        <v>#N/A</v>
      </c>
      <c r="X45" s="99" t="e">
        <f ca="true">+IF(AND(ISNUMBER(OFFSET('Sanitation Data'!$D$10,0,10*ROW('Sanitation Data'!D39))),'Data Summary'!CM45="Yes"),OFFSET('Sanitation Data'!$D$10,0,10*ROW('Sanitation Data'!D39)),NA())</f>
        <v>#N/A</v>
      </c>
      <c r="Y45" s="99" t="e">
        <f ca="true">+IF(AND(ISNUMBER(OFFSET('Sanitation Data'!$D$11,0,10*ROW('Sanitation Data'!D39))),'Data Summary'!CN45="Yes"),OFFSET('Sanitation Data'!$D$11,0,10*ROW('Sanitation Data'!D39)),NA())</f>
        <v>#N/A</v>
      </c>
      <c r="Z45" s="99" t="e">
        <f ca="true">+IF(AND(ISNUMBER(OFFSET('Sanitation Data'!$D$12,0,10*ROW('Sanitation Data'!D39))),'Data Summary'!CO45="Yes"),OFFSET('Sanitation Data'!$D$12,0,10*ROW('Sanitation Data'!D39)),NA())</f>
        <v>#N/A</v>
      </c>
      <c r="AA45" s="99" t="e">
        <f ca="true">+IF(AND(ISNUMBER(OFFSET('Sanitation Data'!$E$4,0,10*ROW('Sanitation Data'!E39))),'Data Summary'!CP45="Yes"),100-OFFSET('Sanitation Data'!$E$4,0,10*ROW('Sanitation Data'!E39)),NA())</f>
        <v>#N/A</v>
      </c>
      <c r="AB45" s="99" t="e">
        <f ca="true">+IF(AND(ISNUMBER(OFFSET('Sanitation Data'!$E$6,0,10*ROW('Sanitation Data'!E39))),'Data Summary'!CQ45="Yes"),OFFSET('Sanitation Data'!$E$6,0,10*ROW('Sanitation Data'!E39)),NA())</f>
        <v>#N/A</v>
      </c>
      <c r="AC45" s="99" t="e">
        <f ca="true">+IF(AND(ISNUMBER(OFFSET('Sanitation Data'!$E$10,0,10*ROW('Sanitation Data'!E39))),'Data Summary'!CR45="Yes"),OFFSET('Sanitation Data'!$E$10,0,10*ROW('Sanitation Data'!E39)),NA())</f>
        <v>#N/A</v>
      </c>
      <c r="AD45" s="99" t="e">
        <f ca="true">+IF(AND(ISNUMBER(OFFSET('Sanitation Data'!$E$11,0,10*ROW('Sanitation Data'!E39))),'Data Summary'!CS45="Yes"),OFFSET('Sanitation Data'!$E$11,0,10*ROW('Sanitation Data'!E39)),NA())</f>
        <v>#N/A</v>
      </c>
      <c r="AE45" s="99" t="e">
        <f ca="true">+IF(AND(ISNUMBER(OFFSET('Sanitation Data'!$E$12,0,10*ROW('Sanitation Data'!E39))),'Data Summary'!CT45="Yes"),OFFSET('Sanitation Data'!$E$12,0,10*ROW('Sanitation Data'!E39)),NA())</f>
        <v>#N/A</v>
      </c>
      <c r="AF45" s="99" t="e">
        <f ca="true">+IF(AND(ISNUMBER(OFFSET('Sanitation Data'!$F$4,0,10*ROW('Sanitation Data'!F39))),'Data Summary'!CU45="Yes"),100-OFFSET('Sanitation Data'!$F$4,0,10*ROW('Sanitation Data'!F39)),NA())</f>
        <v>#N/A</v>
      </c>
      <c r="AG45" s="99" t="e">
        <f ca="true">+IF(AND(ISNUMBER(OFFSET('Sanitation Data'!$F$6,0,10*ROW('Sanitation Data'!F39))),'Data Summary'!CV45="Yes"),OFFSET('Sanitation Data'!$F$6,0,10*ROW('Sanitation Data'!F39)),NA())</f>
        <v>#N/A</v>
      </c>
      <c r="AH45" s="99" t="e">
        <f ca="true">+IF(AND(ISNUMBER(OFFSET('Sanitation Data'!$F$10,0,10*ROW('Sanitation Data'!F39))),'Data Summary'!CW45="Yes"),OFFSET('Sanitation Data'!$F$10,0,10*ROW('Sanitation Data'!F39)),NA())</f>
        <v>#N/A</v>
      </c>
      <c r="AI45" s="99" t="e">
        <f ca="true">+IF(AND(ISNUMBER(OFFSET('Sanitation Data'!$F$11,0,10*ROW('Sanitation Data'!F39))),'Data Summary'!CX45="Yes"),OFFSET('Sanitation Data'!$F$11,0,10*ROW('Sanitation Data'!F39)),NA())</f>
        <v>#N/A</v>
      </c>
      <c r="AJ45" s="99" t="e">
        <f ca="true">+IF(AND(ISNUMBER(OFFSET('Sanitation Data'!$F$12,0,10*ROW('Sanitation Data'!F39))),'Data Summary'!CY45="Yes"),OFFSET('Sanitation Data'!$F$12,0,10*ROW('Sanitation Data'!F39)),NA())</f>
        <v>#N/A</v>
      </c>
      <c r="AK45" s="99" t="e">
        <f ca="true">+IF(AND(ISNUMBER(OFFSET('Sanitation Data'!$G$4,0,10*ROW('Sanitation Data'!G39))),'Data Summary'!CZ45="Yes"),100-OFFSET('Sanitation Data'!$G$4,0,10*ROW('Sanitation Data'!G39)),NA())</f>
        <v>#N/A</v>
      </c>
      <c r="AL45" s="99" t="e">
        <f ca="true">+IF(AND(ISNUMBER(OFFSET('Sanitation Data'!$G$6,0,10*ROW('Sanitation Data'!G39))),'Data Summary'!DA45="Yes"),OFFSET('Sanitation Data'!$G$6,0,10*ROW('Sanitation Data'!G39)),NA())</f>
        <v>#N/A</v>
      </c>
      <c r="AM45" s="99" t="e">
        <f ca="true">+IF(AND(ISNUMBER(OFFSET('Sanitation Data'!$G$10,0,10*ROW('Sanitation Data'!G39))),'Data Summary'!DB45="Yes"),OFFSET('Sanitation Data'!$G$10,0,10*ROW('Sanitation Data'!G39)),NA())</f>
        <v>#N/A</v>
      </c>
      <c r="AN45" s="99" t="e">
        <f ca="true">+IF(AND(ISNUMBER(OFFSET('Sanitation Data'!$G$11,0,10*ROW('Sanitation Data'!G39))),'Data Summary'!DC45="Yes"),OFFSET('Sanitation Data'!$G$11,0,10*ROW('Sanitation Data'!G39)),NA())</f>
        <v>#N/A</v>
      </c>
      <c r="AO45" s="99" t="e">
        <f ca="true">+IF(AND(ISNUMBER(OFFSET('Sanitation Data'!$G$12,0,10*ROW('Sanitation Data'!G39))),'Data Summary'!DD45="Yes"),OFFSET('Sanitation Data'!$G$12,0,10*ROW('Sanitation Data'!G39)),NA())</f>
        <v>#N/A</v>
      </c>
      <c r="AP45" s="99" t="e">
        <f ca="true">+IF(AND(ISNUMBER(OFFSET('Sanitation Data'!$H$4,0,10*ROW('Sanitation Data'!H39))),'Data Summary'!DE45="Yes"),100-OFFSET('Sanitation Data'!$H$4,0,10*ROW('Sanitation Data'!H39)),NA())</f>
        <v>#N/A</v>
      </c>
      <c r="AQ45" s="99" t="e">
        <f ca="true">+IF(AND(ISNUMBER(OFFSET('Sanitation Data'!$H$6,0,10*ROW('Sanitation Data'!H39))),'Data Summary'!DF45="Yes"),OFFSET('Sanitation Data'!$H$6,0,10*ROW('Sanitation Data'!H39)),NA())</f>
        <v>#N/A</v>
      </c>
      <c r="AR45" s="99" t="e">
        <f ca="true">+IF(AND(ISNUMBER(OFFSET('Sanitation Data'!$H$10,0,10*ROW('Sanitation Data'!H39))),'Data Summary'!DG45="Yes"),OFFSET('Sanitation Data'!$H$10,0,10*ROW('Sanitation Data'!H39)),NA())</f>
        <v>#N/A</v>
      </c>
      <c r="AS45" s="99" t="e">
        <f ca="true">+IF(AND(ISNUMBER(OFFSET('Sanitation Data'!$H$11,0,10*ROW('Sanitation Data'!H39))),'Data Summary'!DH45="Yes"),OFFSET('Sanitation Data'!$H$11,0,10*ROW('Sanitation Data'!H39)),NA())</f>
        <v>#N/A</v>
      </c>
      <c r="AT45" s="99" t="e">
        <f ca="true">+IF(AND(ISNUMBER(OFFSET('Sanitation Data'!$H$12,0,10*ROW('Sanitation Data'!H39))),'Data Summary'!DI45="Yes"),OFFSET('Sanitation Data'!$H$12,0,10*ROW('Sanitation Data'!H39)),NA())</f>
        <v>#N/A</v>
      </c>
      <c r="AU45" s="99" t="e">
        <f ca="true">+IF(AND(ISNUMBER(OFFSET('Sanitation Data'!$I$4,0,10*ROW('Sanitation Data'!I39))),'Data Summary'!DJ45="Yes"),100-OFFSET('Sanitation Data'!$I$4,0,10*ROW('Sanitation Data'!I39)),NA())</f>
        <v>#N/A</v>
      </c>
      <c r="AV45" s="99" t="e">
        <f ca="true">+IF(AND(ISNUMBER(OFFSET('Sanitation Data'!$I$6,0,10*ROW('Sanitation Data'!I39))),'Data Summary'!DK45="Yes"),OFFSET('Sanitation Data'!$I$6,0,10*ROW('Sanitation Data'!I39)),NA())</f>
        <v>#N/A</v>
      </c>
      <c r="AW45" s="99" t="e">
        <f ca="true">+IF(AND(ISNUMBER(OFFSET('Sanitation Data'!$I$10,0,10*ROW('Sanitation Data'!I39))),'Data Summary'!DL45="Yes"),OFFSET('Sanitation Data'!$I$10,0,10*ROW('Sanitation Data'!I39)),NA())</f>
        <v>#N/A</v>
      </c>
      <c r="AX45" s="99" t="e">
        <f ca="true">+IF(AND(ISNUMBER(OFFSET('Sanitation Data'!$I$11,0,10*ROW('Sanitation Data'!I39))),'Data Summary'!DM45="Yes"),OFFSET('Sanitation Data'!$I$11,0,10*ROW('Sanitation Data'!I39)),NA())</f>
        <v>#N/A</v>
      </c>
      <c r="AY45" s="99" t="e">
        <f ca="true">+IF(AND(ISNUMBER(OFFSET('Sanitation Data'!$I$12,0,10*ROW('Sanitation Data'!I39))),'Data Summary'!DN45="Yes"),OFFSET('Sanitation Data'!$I$12,0,10*ROW('Sanitation Data'!I39)),NA())</f>
        <v>#N/A</v>
      </c>
      <c r="AZ45" s="100" t="e">
        <f ca="true">+IF(AND(ISNUMBER(OFFSET('Hygiene Data'!$D$5,0,10*ROW('Hygiene Data'!D39))),'Data Summary'!DO45="Yes"),OFFSET('Hygiene Data'!$D$5,0,10*ROW('Hygiene Data'!D39)),NA())</f>
        <v>#N/A</v>
      </c>
      <c r="BA45" s="100" t="e">
        <f ca="true">+IF(AND(ISNUMBER(OFFSET('Hygiene Data'!$D$7,0,10*ROW('Hygiene Data'!D39))),'Data Summary'!DP45="Yes"),OFFSET('Hygiene Data'!$D$7,0,10*ROW('Hygiene Data'!D39)),NA())</f>
        <v>#N/A</v>
      </c>
      <c r="BB45" s="100" t="e">
        <f ca="true">+IF(AND(ISNUMBER(OFFSET('Hygiene Data'!$D$9,0,10*ROW('Hygiene Data'!D39))),'Data Summary'!DQ45="Yes"),OFFSET('Hygiene Data'!$D$9,0,10*ROW('Hygiene Data'!D39)),NA())</f>
        <v>#N/A</v>
      </c>
      <c r="BC45" s="100" t="e">
        <f ca="true">+IF(AND(ISNUMBER(OFFSET('Hygiene Data'!$E$5,0,10*ROW('Hygiene Data'!E39))),'Data Summary'!DR45="Yes"),OFFSET('Hygiene Data'!$E$5,0,10*ROW('Hygiene Data'!E39)),NA())</f>
        <v>#N/A</v>
      </c>
      <c r="BD45" s="100" t="e">
        <f ca="true">+IF(AND(ISNUMBER(OFFSET('Hygiene Data'!$E$7,0,10*ROW('Hygiene Data'!E39))),'Data Summary'!DS45="Yes"),OFFSET('Hygiene Data'!$E$7,0,10*ROW('Hygiene Data'!E39)),NA())</f>
        <v>#N/A</v>
      </c>
      <c r="BE45" s="100" t="e">
        <f ca="true">+IF(AND(ISNUMBER(OFFSET('Hygiene Data'!$E$9,0,10*ROW('Hygiene Data'!E39))),'Data Summary'!DT45="Yes"),OFFSET('Hygiene Data'!$E$9,0,10*ROW('Hygiene Data'!E39)),NA())</f>
        <v>#N/A</v>
      </c>
      <c r="BF45" s="100" t="e">
        <f ca="true">+IF(AND(ISNUMBER(OFFSET('Hygiene Data'!$F$5,0,10*ROW('Hygiene Data'!F39))),'Data Summary'!DU45="Yes"),OFFSET('Hygiene Data'!$F$5,0,10*ROW('Hygiene Data'!F39)),NA())</f>
        <v>#N/A</v>
      </c>
      <c r="BG45" s="100" t="e">
        <f ca="true">+IF(AND(ISNUMBER(OFFSET('Hygiene Data'!$F$7,0,10*ROW('Hygiene Data'!F39))),'Data Summary'!DV45="Yes"),OFFSET('Hygiene Data'!$F$7,0,10*ROW('Hygiene Data'!F39)),NA())</f>
        <v>#N/A</v>
      </c>
      <c r="BH45" s="100" t="e">
        <f ca="true">+IF(AND(ISNUMBER(OFFSET('Hygiene Data'!$F$9,0,10*ROW('Hygiene Data'!F39))),'Data Summary'!DW45="Yes"),OFFSET('Hygiene Data'!$F$9,0,10*ROW('Hygiene Data'!F39)),NA())</f>
        <v>#N/A</v>
      </c>
      <c r="BI45" s="100" t="e">
        <f ca="true">+IF(AND(ISNUMBER(OFFSET('Hygiene Data'!$G$5,0,10*ROW('Hygiene Data'!G39))),'Data Summary'!DX45="Yes"),OFFSET('Hygiene Data'!$G$5,0,10*ROW('Hygiene Data'!G39)),NA())</f>
        <v>#N/A</v>
      </c>
      <c r="BJ45" s="100" t="e">
        <f ca="true">+IF(AND(ISNUMBER(OFFSET('Hygiene Data'!$G$7,0,10*ROW('Hygiene Data'!G39))),'Data Summary'!DY45="Yes"),OFFSET('Hygiene Data'!$G$7,0,10*ROW('Hygiene Data'!G39)),NA())</f>
        <v>#N/A</v>
      </c>
      <c r="BK45" s="100" t="e">
        <f ca="true">+IF(AND(ISNUMBER(OFFSET('Hygiene Data'!$G$9,0,10*ROW('Hygiene Data'!G39))),'Data Summary'!DZ45="Yes"),OFFSET('Hygiene Data'!$G$9,0,10*ROW('Hygiene Data'!G39)),NA())</f>
        <v>#N/A</v>
      </c>
      <c r="BL45" s="100" t="e">
        <f ca="true">+IF(AND(ISNUMBER(OFFSET('Hygiene Data'!$H$5,0,10*ROW('Hygiene Data'!H39))),'Data Summary'!EA45="Yes"),OFFSET('Hygiene Data'!$H$5,0,10*ROW('Hygiene Data'!H39)),NA())</f>
        <v>#N/A</v>
      </c>
      <c r="BM45" s="100" t="e">
        <f ca="true">+IF(AND(ISNUMBER(OFFSET('Hygiene Data'!$H$7,0,10*ROW('Hygiene Data'!H39))),'Data Summary'!EB45="Yes"),OFFSET('Hygiene Data'!$H$7,0,10*ROW('Hygiene Data'!H39)),NA())</f>
        <v>#N/A</v>
      </c>
      <c r="BN45" s="100" t="e">
        <f ca="true">+IF(AND(ISNUMBER(OFFSET('Hygiene Data'!$H$9,0,10*ROW('Hygiene Data'!H39))),'Data Summary'!EC45="Yes"),OFFSET('Hygiene Data'!$H$9,0,10*ROW('Hygiene Data'!H39)),NA())</f>
        <v>#N/A</v>
      </c>
      <c r="BO45" s="100" t="e">
        <f ca="true">+IF(AND(ISNUMBER(OFFSET('Hygiene Data'!$I$5,0,10*ROW('Hygiene Data'!I39))),'Data Summary'!ED45="Yes"),OFFSET('Hygiene Data'!$I$5,0,10*ROW('Hygiene Data'!I39)),NA())</f>
        <v>#N/A</v>
      </c>
      <c r="BP45" s="100" t="e">
        <f ca="true">+IF(AND(ISNUMBER(OFFSET('Hygiene Data'!$I$7,0,10*ROW('Hygiene Data'!I39))),'Data Summary'!EE45="Yes"),OFFSET('Hygiene Data'!$I$7,0,10*ROW('Hygiene Data'!I39)),NA())</f>
        <v>#N/A</v>
      </c>
      <c r="BQ45" s="100" t="e">
        <f ca="true">+IF(AND(ISNUMBER(OFFSET('Hygiene Data'!$I$9,0,10*ROW('Hygiene Data'!I39))),'Data Summary'!EF45="Yes"),OFFSET('Hygiene Data'!$I$9,0,10*ROW('Hygiene Data'!I39)),NA())</f>
        <v>#N/A</v>
      </c>
    </row>
    <row xmlns:x14ac="http://schemas.microsoft.com/office/spreadsheetml/2009/9/ac" r="46" x14ac:dyDescent="0.2">
      <c r="A46" s="363" t="e">
        <f ca="true">+RIGHT('Data Summary'!A46,LEN('Data Summary'!A46)-9)</f>
        <v>#VALUE!</v>
      </c>
      <c r="B46" s="38" t="str">
        <f ca="true">+IF(ISTEXT('Data Summary'!B46),'Data Summary'!B46,"")</f>
        <v/>
      </c>
      <c r="C46" s="362" t="e">
        <f ca="true">+VALUE('Data Summary'!C46)</f>
        <v>#VALUE!</v>
      </c>
      <c r="D46" s="98" t="e">
        <f ca="true">+IF(AND(ISNUMBER(OFFSET('Water Data'!$D$4,0,10*ROW('Water Data'!D40))),'Data Summary'!BS46="Yes"),100-OFFSET('Water Data'!$D$4,0,10*ROW('Water Data'!D40)),NA())</f>
        <v>#N/A</v>
      </c>
      <c r="E46" s="98" t="e">
        <f ca="true">+IF(AND(ISNUMBER(OFFSET('Water Data'!$D$6,0,10*ROW('Water Data'!D40))),'Data Summary'!BT46="Yes"),OFFSET('Water Data'!$D$6,0,10*ROW('Water Data'!D40)),NA())</f>
        <v>#N/A</v>
      </c>
      <c r="F46" s="98" t="e">
        <f ca="true">+IF(AND(ISNUMBER(OFFSET('Water Data'!$D$9,0,10*ROW('Water Data'!D40))),'Data Summary'!BU46="Yes"),OFFSET('Water Data'!$D$9,0,10*ROW('Water Data'!D40)),NA())</f>
        <v>#N/A</v>
      </c>
      <c r="G46" s="98" t="e">
        <f ca="true">+IF(AND(ISNUMBER(OFFSET('Water Data'!$E$4,0,10*ROW('Water Data'!E40))),'Data Summary'!BV46="Yes"),100-OFFSET('Water Data'!$E$4,0,10*ROW('Water Data'!E40)),NA())</f>
        <v>#N/A</v>
      </c>
      <c r="H46" s="98" t="e">
        <f ca="true">+IF(AND(ISNUMBER(OFFSET('Water Data'!$E$6,0,10*ROW('Water Data'!E40))),'Data Summary'!BW46="Yes"),OFFSET('Water Data'!$E$6,0,10*ROW('Water Data'!E40)),NA())</f>
        <v>#N/A</v>
      </c>
      <c r="I46" s="98" t="e">
        <f ca="true">+IF(AND(ISNUMBER(OFFSET('Water Data'!$E$9,0,10*ROW('Water Data'!E40))),'Data Summary'!BX46="Yes"),OFFSET('Water Data'!$E$9,0,10*ROW('Water Data'!E40)),NA())</f>
        <v>#N/A</v>
      </c>
      <c r="J46" s="98" t="e">
        <f ca="true">+IF(AND(ISNUMBER(OFFSET('Water Data'!$F$4,0,10*ROW('Water Data'!F40))),'Data Summary'!BY46="Yes"),100-OFFSET('Water Data'!$F$4,0,10*ROW('Water Data'!F40)),NA())</f>
        <v>#N/A</v>
      </c>
      <c r="K46" s="98" t="e">
        <f ca="true">+IF(AND(ISNUMBER(OFFSET('Water Data'!$F$6,0,10*ROW('Water Data'!F40))),'Data Summary'!BZ46="Yes"),OFFSET('Water Data'!$F$6,0,10*ROW('Water Data'!F40)),NA())</f>
        <v>#N/A</v>
      </c>
      <c r="L46" s="98" t="e">
        <f ca="true">+IF(AND(ISNUMBER(OFFSET('Water Data'!$F$9,0,10*ROW('Water Data'!F40))),'Data Summary'!CA46="Yes"),OFFSET('Water Data'!$F$9,0,10*ROW('Water Data'!F40)),NA())</f>
        <v>#N/A</v>
      </c>
      <c r="M46" s="98" t="e">
        <f ca="true">+IF(AND(ISNUMBER(OFFSET('Water Data'!$G$4,0,10*ROW('Water Data'!G40))),'Data Summary'!CB46="Yes"),100-OFFSET('Water Data'!$G$4,0,10*ROW('Water Data'!G40)),NA())</f>
        <v>#N/A</v>
      </c>
      <c r="N46" s="98" t="e">
        <f ca="true">+IF(AND(ISNUMBER(OFFSET('Water Data'!$G$6,0,10*ROW('Water Data'!G40))),'Data Summary'!CC46="Yes"),OFFSET('Water Data'!$G$6,0,10*ROW('Water Data'!G40)),NA())</f>
        <v>#N/A</v>
      </c>
      <c r="O46" s="98" t="e">
        <f ca="true">+IF(AND(ISNUMBER(OFFSET('Water Data'!$G$9,0,10*ROW('Water Data'!G40))),'Data Summary'!CD46="Yes"),OFFSET('Water Data'!$G$9,0,10*ROW('Water Data'!G40)),NA())</f>
        <v>#N/A</v>
      </c>
      <c r="P46" s="98" t="e">
        <f ca="true">+IF(AND(ISNUMBER(OFFSET('Water Data'!$H$4,0,10*ROW('Water Data'!H40))),'Data Summary'!CE46="Yes"),100-OFFSET('Water Data'!$H$4,0,10*ROW('Water Data'!H40)),NA())</f>
        <v>#N/A</v>
      </c>
      <c r="Q46" s="98" t="e">
        <f ca="true">+IF(AND(ISNUMBER(OFFSET('Water Data'!$H$6,0,10*ROW('Water Data'!H40))),'Data Summary'!CF46="Yes"),OFFSET('Water Data'!$H$6,0,10*ROW('Water Data'!H40)),NA())</f>
        <v>#N/A</v>
      </c>
      <c r="R46" s="98" t="e">
        <f ca="true">+IF(AND(ISNUMBER(OFFSET('Water Data'!$H$9,0,10*ROW('Water Data'!H40))),'Data Summary'!CG46="Yes"),OFFSET('Water Data'!$H$9,0,10*ROW('Water Data'!H40)),NA())</f>
        <v>#N/A</v>
      </c>
      <c r="S46" s="98" t="e">
        <f ca="true">+IF(AND(ISNUMBER(OFFSET('Water Data'!$I$4,0,10*ROW('Water Data'!I40))),'Data Summary'!CH46="Yes"),100-OFFSET('Water Data'!$I$4,0,10*ROW('Water Data'!I40)),NA())</f>
        <v>#N/A</v>
      </c>
      <c r="T46" s="98" t="e">
        <f ca="true">+IF(AND(ISNUMBER(OFFSET('Water Data'!$I$6,0,10*ROW('Water Data'!I40))),'Data Summary'!CI46="Yes"),OFFSET('Water Data'!$I$6,0,10*ROW('Water Data'!I40)),NA())</f>
        <v>#N/A</v>
      </c>
      <c r="U46" s="98" t="e">
        <f ca="true">+IF(AND(ISNUMBER(OFFSET('Water Data'!$I$9,0,10*ROW('Water Data'!I40))),'Data Summary'!CJ46="Yes"),OFFSET('Water Data'!$I$9,0,10*ROW('Water Data'!I40)),NA())</f>
        <v>#N/A</v>
      </c>
      <c r="V46" s="99" t="e">
        <f ca="true">+IF(AND(ISNUMBER(OFFSET('Sanitation Data'!$D$4,0,10*ROW('Sanitation Data'!D40))),'Data Summary'!CK46="Yes"),100-OFFSET('Sanitation Data'!$D$4,0,10*ROW('Sanitation Data'!D40)),NA())</f>
        <v>#N/A</v>
      </c>
      <c r="W46" s="99" t="e">
        <f ca="true">+IF(AND(ISNUMBER(OFFSET('Sanitation Data'!$D$6,0,10*ROW('Sanitation Data'!D40))),'Data Summary'!CL46="Yes"),OFFSET('Sanitation Data'!$D$6,0,10*ROW('Sanitation Data'!D40)),NA())</f>
        <v>#N/A</v>
      </c>
      <c r="X46" s="99" t="e">
        <f ca="true">+IF(AND(ISNUMBER(OFFSET('Sanitation Data'!$D$10,0,10*ROW('Sanitation Data'!D40))),'Data Summary'!CM46="Yes"),OFFSET('Sanitation Data'!$D$10,0,10*ROW('Sanitation Data'!D40)),NA())</f>
        <v>#N/A</v>
      </c>
      <c r="Y46" s="99" t="e">
        <f ca="true">+IF(AND(ISNUMBER(OFFSET('Sanitation Data'!$D$11,0,10*ROW('Sanitation Data'!D40))),'Data Summary'!CN46="Yes"),OFFSET('Sanitation Data'!$D$11,0,10*ROW('Sanitation Data'!D40)),NA())</f>
        <v>#N/A</v>
      </c>
      <c r="Z46" s="99" t="e">
        <f ca="true">+IF(AND(ISNUMBER(OFFSET('Sanitation Data'!$D$12,0,10*ROW('Sanitation Data'!D40))),'Data Summary'!CO46="Yes"),OFFSET('Sanitation Data'!$D$12,0,10*ROW('Sanitation Data'!D40)),NA())</f>
        <v>#N/A</v>
      </c>
      <c r="AA46" s="99" t="e">
        <f ca="true">+IF(AND(ISNUMBER(OFFSET('Sanitation Data'!$E$4,0,10*ROW('Sanitation Data'!E40))),'Data Summary'!CP46="Yes"),100-OFFSET('Sanitation Data'!$E$4,0,10*ROW('Sanitation Data'!E40)),NA())</f>
        <v>#N/A</v>
      </c>
      <c r="AB46" s="99" t="e">
        <f ca="true">+IF(AND(ISNUMBER(OFFSET('Sanitation Data'!$E$6,0,10*ROW('Sanitation Data'!E40))),'Data Summary'!CQ46="Yes"),OFFSET('Sanitation Data'!$E$6,0,10*ROW('Sanitation Data'!E40)),NA())</f>
        <v>#N/A</v>
      </c>
      <c r="AC46" s="99" t="e">
        <f ca="true">+IF(AND(ISNUMBER(OFFSET('Sanitation Data'!$E$10,0,10*ROW('Sanitation Data'!E40))),'Data Summary'!CR46="Yes"),OFFSET('Sanitation Data'!$E$10,0,10*ROW('Sanitation Data'!E40)),NA())</f>
        <v>#N/A</v>
      </c>
      <c r="AD46" s="99" t="e">
        <f ca="true">+IF(AND(ISNUMBER(OFFSET('Sanitation Data'!$E$11,0,10*ROW('Sanitation Data'!E40))),'Data Summary'!CS46="Yes"),OFFSET('Sanitation Data'!$E$11,0,10*ROW('Sanitation Data'!E40)),NA())</f>
        <v>#N/A</v>
      </c>
      <c r="AE46" s="99" t="e">
        <f ca="true">+IF(AND(ISNUMBER(OFFSET('Sanitation Data'!$E$12,0,10*ROW('Sanitation Data'!E40))),'Data Summary'!CT46="Yes"),OFFSET('Sanitation Data'!$E$12,0,10*ROW('Sanitation Data'!E40)),NA())</f>
        <v>#N/A</v>
      </c>
      <c r="AF46" s="99" t="e">
        <f ca="true">+IF(AND(ISNUMBER(OFFSET('Sanitation Data'!$F$4,0,10*ROW('Sanitation Data'!F40))),'Data Summary'!CU46="Yes"),100-OFFSET('Sanitation Data'!$F$4,0,10*ROW('Sanitation Data'!F40)),NA())</f>
        <v>#N/A</v>
      </c>
      <c r="AG46" s="99" t="e">
        <f ca="true">+IF(AND(ISNUMBER(OFFSET('Sanitation Data'!$F$6,0,10*ROW('Sanitation Data'!F40))),'Data Summary'!CV46="Yes"),OFFSET('Sanitation Data'!$F$6,0,10*ROW('Sanitation Data'!F40)),NA())</f>
        <v>#N/A</v>
      </c>
      <c r="AH46" s="99" t="e">
        <f ca="true">+IF(AND(ISNUMBER(OFFSET('Sanitation Data'!$F$10,0,10*ROW('Sanitation Data'!F40))),'Data Summary'!CW46="Yes"),OFFSET('Sanitation Data'!$F$10,0,10*ROW('Sanitation Data'!F40)),NA())</f>
        <v>#N/A</v>
      </c>
      <c r="AI46" s="99" t="e">
        <f ca="true">+IF(AND(ISNUMBER(OFFSET('Sanitation Data'!$F$11,0,10*ROW('Sanitation Data'!F40))),'Data Summary'!CX46="Yes"),OFFSET('Sanitation Data'!$F$11,0,10*ROW('Sanitation Data'!F40)),NA())</f>
        <v>#N/A</v>
      </c>
      <c r="AJ46" s="99" t="e">
        <f ca="true">+IF(AND(ISNUMBER(OFFSET('Sanitation Data'!$F$12,0,10*ROW('Sanitation Data'!F40))),'Data Summary'!CY46="Yes"),OFFSET('Sanitation Data'!$F$12,0,10*ROW('Sanitation Data'!F40)),NA())</f>
        <v>#N/A</v>
      </c>
      <c r="AK46" s="99" t="e">
        <f ca="true">+IF(AND(ISNUMBER(OFFSET('Sanitation Data'!$G$4,0,10*ROW('Sanitation Data'!G40))),'Data Summary'!CZ46="Yes"),100-OFFSET('Sanitation Data'!$G$4,0,10*ROW('Sanitation Data'!G40)),NA())</f>
        <v>#N/A</v>
      </c>
      <c r="AL46" s="99" t="e">
        <f ca="true">+IF(AND(ISNUMBER(OFFSET('Sanitation Data'!$G$6,0,10*ROW('Sanitation Data'!G40))),'Data Summary'!DA46="Yes"),OFFSET('Sanitation Data'!$G$6,0,10*ROW('Sanitation Data'!G40)),NA())</f>
        <v>#N/A</v>
      </c>
      <c r="AM46" s="99" t="e">
        <f ca="true">+IF(AND(ISNUMBER(OFFSET('Sanitation Data'!$G$10,0,10*ROW('Sanitation Data'!G40))),'Data Summary'!DB46="Yes"),OFFSET('Sanitation Data'!$G$10,0,10*ROW('Sanitation Data'!G40)),NA())</f>
        <v>#N/A</v>
      </c>
      <c r="AN46" s="99" t="e">
        <f ca="true">+IF(AND(ISNUMBER(OFFSET('Sanitation Data'!$G$11,0,10*ROW('Sanitation Data'!G40))),'Data Summary'!DC46="Yes"),OFFSET('Sanitation Data'!$G$11,0,10*ROW('Sanitation Data'!G40)),NA())</f>
        <v>#N/A</v>
      </c>
      <c r="AO46" s="99" t="e">
        <f ca="true">+IF(AND(ISNUMBER(OFFSET('Sanitation Data'!$G$12,0,10*ROW('Sanitation Data'!G40))),'Data Summary'!DD46="Yes"),OFFSET('Sanitation Data'!$G$12,0,10*ROW('Sanitation Data'!G40)),NA())</f>
        <v>#N/A</v>
      </c>
      <c r="AP46" s="99" t="e">
        <f ca="true">+IF(AND(ISNUMBER(OFFSET('Sanitation Data'!$H$4,0,10*ROW('Sanitation Data'!H40))),'Data Summary'!DE46="Yes"),100-OFFSET('Sanitation Data'!$H$4,0,10*ROW('Sanitation Data'!H40)),NA())</f>
        <v>#N/A</v>
      </c>
      <c r="AQ46" s="99" t="e">
        <f ca="true">+IF(AND(ISNUMBER(OFFSET('Sanitation Data'!$H$6,0,10*ROW('Sanitation Data'!H40))),'Data Summary'!DF46="Yes"),OFFSET('Sanitation Data'!$H$6,0,10*ROW('Sanitation Data'!H40)),NA())</f>
        <v>#N/A</v>
      </c>
      <c r="AR46" s="99" t="e">
        <f ca="true">+IF(AND(ISNUMBER(OFFSET('Sanitation Data'!$H$10,0,10*ROW('Sanitation Data'!H40))),'Data Summary'!DG46="Yes"),OFFSET('Sanitation Data'!$H$10,0,10*ROW('Sanitation Data'!H40)),NA())</f>
        <v>#N/A</v>
      </c>
      <c r="AS46" s="99" t="e">
        <f ca="true">+IF(AND(ISNUMBER(OFFSET('Sanitation Data'!$H$11,0,10*ROW('Sanitation Data'!H40))),'Data Summary'!DH46="Yes"),OFFSET('Sanitation Data'!$H$11,0,10*ROW('Sanitation Data'!H40)),NA())</f>
        <v>#N/A</v>
      </c>
      <c r="AT46" s="99" t="e">
        <f ca="true">+IF(AND(ISNUMBER(OFFSET('Sanitation Data'!$H$12,0,10*ROW('Sanitation Data'!H40))),'Data Summary'!DI46="Yes"),OFFSET('Sanitation Data'!$H$12,0,10*ROW('Sanitation Data'!H40)),NA())</f>
        <v>#N/A</v>
      </c>
      <c r="AU46" s="99" t="e">
        <f ca="true">+IF(AND(ISNUMBER(OFFSET('Sanitation Data'!$I$4,0,10*ROW('Sanitation Data'!I40))),'Data Summary'!DJ46="Yes"),100-OFFSET('Sanitation Data'!$I$4,0,10*ROW('Sanitation Data'!I40)),NA())</f>
        <v>#N/A</v>
      </c>
      <c r="AV46" s="99" t="e">
        <f ca="true">+IF(AND(ISNUMBER(OFFSET('Sanitation Data'!$I$6,0,10*ROW('Sanitation Data'!I40))),'Data Summary'!DK46="Yes"),OFFSET('Sanitation Data'!$I$6,0,10*ROW('Sanitation Data'!I40)),NA())</f>
        <v>#N/A</v>
      </c>
      <c r="AW46" s="99" t="e">
        <f ca="true">+IF(AND(ISNUMBER(OFFSET('Sanitation Data'!$I$10,0,10*ROW('Sanitation Data'!I40))),'Data Summary'!DL46="Yes"),OFFSET('Sanitation Data'!$I$10,0,10*ROW('Sanitation Data'!I40)),NA())</f>
        <v>#N/A</v>
      </c>
      <c r="AX46" s="99" t="e">
        <f ca="true">+IF(AND(ISNUMBER(OFFSET('Sanitation Data'!$I$11,0,10*ROW('Sanitation Data'!I40))),'Data Summary'!DM46="Yes"),OFFSET('Sanitation Data'!$I$11,0,10*ROW('Sanitation Data'!I40)),NA())</f>
        <v>#N/A</v>
      </c>
      <c r="AY46" s="99" t="e">
        <f ca="true">+IF(AND(ISNUMBER(OFFSET('Sanitation Data'!$I$12,0,10*ROW('Sanitation Data'!I40))),'Data Summary'!DN46="Yes"),OFFSET('Sanitation Data'!$I$12,0,10*ROW('Sanitation Data'!I40)),NA())</f>
        <v>#N/A</v>
      </c>
      <c r="AZ46" s="100" t="e">
        <f ca="true">+IF(AND(ISNUMBER(OFFSET('Hygiene Data'!$D$5,0,10*ROW('Hygiene Data'!D40))),'Data Summary'!DO46="Yes"),OFFSET('Hygiene Data'!$D$5,0,10*ROW('Hygiene Data'!D40)),NA())</f>
        <v>#N/A</v>
      </c>
      <c r="BA46" s="100" t="e">
        <f ca="true">+IF(AND(ISNUMBER(OFFSET('Hygiene Data'!$D$7,0,10*ROW('Hygiene Data'!D40))),'Data Summary'!DP46="Yes"),OFFSET('Hygiene Data'!$D$7,0,10*ROW('Hygiene Data'!D40)),NA())</f>
        <v>#N/A</v>
      </c>
      <c r="BB46" s="100" t="e">
        <f ca="true">+IF(AND(ISNUMBER(OFFSET('Hygiene Data'!$D$9,0,10*ROW('Hygiene Data'!D40))),'Data Summary'!DQ46="Yes"),OFFSET('Hygiene Data'!$D$9,0,10*ROW('Hygiene Data'!D40)),NA())</f>
        <v>#N/A</v>
      </c>
      <c r="BC46" s="100" t="e">
        <f ca="true">+IF(AND(ISNUMBER(OFFSET('Hygiene Data'!$E$5,0,10*ROW('Hygiene Data'!E40))),'Data Summary'!DR46="Yes"),OFFSET('Hygiene Data'!$E$5,0,10*ROW('Hygiene Data'!E40)),NA())</f>
        <v>#N/A</v>
      </c>
      <c r="BD46" s="100" t="e">
        <f ca="true">+IF(AND(ISNUMBER(OFFSET('Hygiene Data'!$E$7,0,10*ROW('Hygiene Data'!E40))),'Data Summary'!DS46="Yes"),OFFSET('Hygiene Data'!$E$7,0,10*ROW('Hygiene Data'!E40)),NA())</f>
        <v>#N/A</v>
      </c>
      <c r="BE46" s="100" t="e">
        <f ca="true">+IF(AND(ISNUMBER(OFFSET('Hygiene Data'!$E$9,0,10*ROW('Hygiene Data'!E40))),'Data Summary'!DT46="Yes"),OFFSET('Hygiene Data'!$E$9,0,10*ROW('Hygiene Data'!E40)),NA())</f>
        <v>#N/A</v>
      </c>
      <c r="BF46" s="100" t="e">
        <f ca="true">+IF(AND(ISNUMBER(OFFSET('Hygiene Data'!$F$5,0,10*ROW('Hygiene Data'!F40))),'Data Summary'!DU46="Yes"),OFFSET('Hygiene Data'!$F$5,0,10*ROW('Hygiene Data'!F40)),NA())</f>
        <v>#N/A</v>
      </c>
      <c r="BG46" s="100" t="e">
        <f ca="true">+IF(AND(ISNUMBER(OFFSET('Hygiene Data'!$F$7,0,10*ROW('Hygiene Data'!F40))),'Data Summary'!DV46="Yes"),OFFSET('Hygiene Data'!$F$7,0,10*ROW('Hygiene Data'!F40)),NA())</f>
        <v>#N/A</v>
      </c>
      <c r="BH46" s="100" t="e">
        <f ca="true">+IF(AND(ISNUMBER(OFFSET('Hygiene Data'!$F$9,0,10*ROW('Hygiene Data'!F40))),'Data Summary'!DW46="Yes"),OFFSET('Hygiene Data'!$F$9,0,10*ROW('Hygiene Data'!F40)),NA())</f>
        <v>#N/A</v>
      </c>
      <c r="BI46" s="100" t="e">
        <f ca="true">+IF(AND(ISNUMBER(OFFSET('Hygiene Data'!$G$5,0,10*ROW('Hygiene Data'!G40))),'Data Summary'!DX46="Yes"),OFFSET('Hygiene Data'!$G$5,0,10*ROW('Hygiene Data'!G40)),NA())</f>
        <v>#N/A</v>
      </c>
      <c r="BJ46" s="100" t="e">
        <f ca="true">+IF(AND(ISNUMBER(OFFSET('Hygiene Data'!$G$7,0,10*ROW('Hygiene Data'!G40))),'Data Summary'!DY46="Yes"),OFFSET('Hygiene Data'!$G$7,0,10*ROW('Hygiene Data'!G40)),NA())</f>
        <v>#N/A</v>
      </c>
      <c r="BK46" s="100" t="e">
        <f ca="true">+IF(AND(ISNUMBER(OFFSET('Hygiene Data'!$G$9,0,10*ROW('Hygiene Data'!G40))),'Data Summary'!DZ46="Yes"),OFFSET('Hygiene Data'!$G$9,0,10*ROW('Hygiene Data'!G40)),NA())</f>
        <v>#N/A</v>
      </c>
      <c r="BL46" s="100" t="e">
        <f ca="true">+IF(AND(ISNUMBER(OFFSET('Hygiene Data'!$H$5,0,10*ROW('Hygiene Data'!H40))),'Data Summary'!EA46="Yes"),OFFSET('Hygiene Data'!$H$5,0,10*ROW('Hygiene Data'!H40)),NA())</f>
        <v>#N/A</v>
      </c>
      <c r="BM46" s="100" t="e">
        <f ca="true">+IF(AND(ISNUMBER(OFFSET('Hygiene Data'!$H$7,0,10*ROW('Hygiene Data'!H40))),'Data Summary'!EB46="Yes"),OFFSET('Hygiene Data'!$H$7,0,10*ROW('Hygiene Data'!H40)),NA())</f>
        <v>#N/A</v>
      </c>
      <c r="BN46" s="100" t="e">
        <f ca="true">+IF(AND(ISNUMBER(OFFSET('Hygiene Data'!$H$9,0,10*ROW('Hygiene Data'!H40))),'Data Summary'!EC46="Yes"),OFFSET('Hygiene Data'!$H$9,0,10*ROW('Hygiene Data'!H40)),NA())</f>
        <v>#N/A</v>
      </c>
      <c r="BO46" s="100" t="e">
        <f ca="true">+IF(AND(ISNUMBER(OFFSET('Hygiene Data'!$I$5,0,10*ROW('Hygiene Data'!I40))),'Data Summary'!ED46="Yes"),OFFSET('Hygiene Data'!$I$5,0,10*ROW('Hygiene Data'!I40)),NA())</f>
        <v>#N/A</v>
      </c>
      <c r="BP46" s="100" t="e">
        <f ca="true">+IF(AND(ISNUMBER(OFFSET('Hygiene Data'!$I$7,0,10*ROW('Hygiene Data'!I40))),'Data Summary'!EE46="Yes"),OFFSET('Hygiene Data'!$I$7,0,10*ROW('Hygiene Data'!I40)),NA())</f>
        <v>#N/A</v>
      </c>
      <c r="BQ46" s="100" t="e">
        <f ca="true">+IF(AND(ISNUMBER(OFFSET('Hygiene Data'!$I$9,0,10*ROW('Hygiene Data'!I40))),'Data Summary'!EF46="Yes"),OFFSET('Hygiene Data'!$I$9,0,10*ROW('Hygiene Data'!I40)),NA())</f>
        <v>#N/A</v>
      </c>
    </row>
    <row xmlns:x14ac="http://schemas.microsoft.com/office/spreadsheetml/2009/9/ac" r="47" x14ac:dyDescent="0.2">
      <c r="A47" s="363" t="e">
        <f ca="true">+RIGHT('Data Summary'!A47,LEN('Data Summary'!A47)-9)</f>
        <v>#VALUE!</v>
      </c>
      <c r="B47" s="38" t="str">
        <f ca="true">+IF(ISTEXT('Data Summary'!B47),'Data Summary'!B47,"")</f>
        <v/>
      </c>
      <c r="C47" s="362" t="e">
        <f ca="true">+VALUE('Data Summary'!C47)</f>
        <v>#VALUE!</v>
      </c>
      <c r="D47" s="98" t="e">
        <f ca="true">+IF(AND(ISNUMBER(OFFSET('Water Data'!$D$4,0,10*ROW('Water Data'!D41))),'Data Summary'!BS47="Yes"),100-OFFSET('Water Data'!$D$4,0,10*ROW('Water Data'!D41)),NA())</f>
        <v>#N/A</v>
      </c>
      <c r="E47" s="98" t="e">
        <f ca="true">+IF(AND(ISNUMBER(OFFSET('Water Data'!$D$6,0,10*ROW('Water Data'!D41))),'Data Summary'!BT47="Yes"),OFFSET('Water Data'!$D$6,0,10*ROW('Water Data'!D41)),NA())</f>
        <v>#N/A</v>
      </c>
      <c r="F47" s="98" t="e">
        <f ca="true">+IF(AND(ISNUMBER(OFFSET('Water Data'!$D$9,0,10*ROW('Water Data'!D41))),'Data Summary'!BU47="Yes"),OFFSET('Water Data'!$D$9,0,10*ROW('Water Data'!D41)),NA())</f>
        <v>#N/A</v>
      </c>
      <c r="G47" s="98" t="e">
        <f ca="true">+IF(AND(ISNUMBER(OFFSET('Water Data'!$E$4,0,10*ROW('Water Data'!E41))),'Data Summary'!BV47="Yes"),100-OFFSET('Water Data'!$E$4,0,10*ROW('Water Data'!E41)),NA())</f>
        <v>#N/A</v>
      </c>
      <c r="H47" s="98" t="e">
        <f ca="true">+IF(AND(ISNUMBER(OFFSET('Water Data'!$E$6,0,10*ROW('Water Data'!E41))),'Data Summary'!BW47="Yes"),OFFSET('Water Data'!$E$6,0,10*ROW('Water Data'!E41)),NA())</f>
        <v>#N/A</v>
      </c>
      <c r="I47" s="98" t="e">
        <f ca="true">+IF(AND(ISNUMBER(OFFSET('Water Data'!$E$9,0,10*ROW('Water Data'!E41))),'Data Summary'!BX47="Yes"),OFFSET('Water Data'!$E$9,0,10*ROW('Water Data'!E41)),NA())</f>
        <v>#N/A</v>
      </c>
      <c r="J47" s="98" t="e">
        <f ca="true">+IF(AND(ISNUMBER(OFFSET('Water Data'!$F$4,0,10*ROW('Water Data'!F41))),'Data Summary'!BY47="Yes"),100-OFFSET('Water Data'!$F$4,0,10*ROW('Water Data'!F41)),NA())</f>
        <v>#N/A</v>
      </c>
      <c r="K47" s="98" t="e">
        <f ca="true">+IF(AND(ISNUMBER(OFFSET('Water Data'!$F$6,0,10*ROW('Water Data'!F41))),'Data Summary'!BZ47="Yes"),OFFSET('Water Data'!$F$6,0,10*ROW('Water Data'!F41)),NA())</f>
        <v>#N/A</v>
      </c>
      <c r="L47" s="98" t="e">
        <f ca="true">+IF(AND(ISNUMBER(OFFSET('Water Data'!$F$9,0,10*ROW('Water Data'!F41))),'Data Summary'!CA47="Yes"),OFFSET('Water Data'!$F$9,0,10*ROW('Water Data'!F41)),NA())</f>
        <v>#N/A</v>
      </c>
      <c r="M47" s="98" t="e">
        <f ca="true">+IF(AND(ISNUMBER(OFFSET('Water Data'!$G$4,0,10*ROW('Water Data'!G41))),'Data Summary'!CB47="Yes"),100-OFFSET('Water Data'!$G$4,0,10*ROW('Water Data'!G41)),NA())</f>
        <v>#N/A</v>
      </c>
      <c r="N47" s="98" t="e">
        <f ca="true">+IF(AND(ISNUMBER(OFFSET('Water Data'!$G$6,0,10*ROW('Water Data'!G41))),'Data Summary'!CC47="Yes"),OFFSET('Water Data'!$G$6,0,10*ROW('Water Data'!G41)),NA())</f>
        <v>#N/A</v>
      </c>
      <c r="O47" s="98" t="e">
        <f ca="true">+IF(AND(ISNUMBER(OFFSET('Water Data'!$G$9,0,10*ROW('Water Data'!G41))),'Data Summary'!CD47="Yes"),OFFSET('Water Data'!$G$9,0,10*ROW('Water Data'!G41)),NA())</f>
        <v>#N/A</v>
      </c>
      <c r="P47" s="98" t="e">
        <f ca="true">+IF(AND(ISNUMBER(OFFSET('Water Data'!$H$4,0,10*ROW('Water Data'!H41))),'Data Summary'!CE47="Yes"),100-OFFSET('Water Data'!$H$4,0,10*ROW('Water Data'!H41)),NA())</f>
        <v>#N/A</v>
      </c>
      <c r="Q47" s="98" t="e">
        <f ca="true">+IF(AND(ISNUMBER(OFFSET('Water Data'!$H$6,0,10*ROW('Water Data'!H41))),'Data Summary'!CF47="Yes"),OFFSET('Water Data'!$H$6,0,10*ROW('Water Data'!H41)),NA())</f>
        <v>#N/A</v>
      </c>
      <c r="R47" s="98" t="e">
        <f ca="true">+IF(AND(ISNUMBER(OFFSET('Water Data'!$H$9,0,10*ROW('Water Data'!H41))),'Data Summary'!CG47="Yes"),OFFSET('Water Data'!$H$9,0,10*ROW('Water Data'!H41)),NA())</f>
        <v>#N/A</v>
      </c>
      <c r="S47" s="98" t="e">
        <f ca="true">+IF(AND(ISNUMBER(OFFSET('Water Data'!$I$4,0,10*ROW('Water Data'!I41))),'Data Summary'!CH47="Yes"),100-OFFSET('Water Data'!$I$4,0,10*ROW('Water Data'!I41)),NA())</f>
        <v>#N/A</v>
      </c>
      <c r="T47" s="98" t="e">
        <f ca="true">+IF(AND(ISNUMBER(OFFSET('Water Data'!$I$6,0,10*ROW('Water Data'!I41))),'Data Summary'!CI47="Yes"),OFFSET('Water Data'!$I$6,0,10*ROW('Water Data'!I41)),NA())</f>
        <v>#N/A</v>
      </c>
      <c r="U47" s="98" t="e">
        <f ca="true">+IF(AND(ISNUMBER(OFFSET('Water Data'!$I$9,0,10*ROW('Water Data'!I41))),'Data Summary'!CJ47="Yes"),OFFSET('Water Data'!$I$9,0,10*ROW('Water Data'!I41)),NA())</f>
        <v>#N/A</v>
      </c>
      <c r="V47" s="99" t="e">
        <f ca="true">+IF(AND(ISNUMBER(OFFSET('Sanitation Data'!$D$4,0,10*ROW('Sanitation Data'!D41))),'Data Summary'!CK47="Yes"),100-OFFSET('Sanitation Data'!$D$4,0,10*ROW('Sanitation Data'!D41)),NA())</f>
        <v>#N/A</v>
      </c>
      <c r="W47" s="99" t="e">
        <f ca="true">+IF(AND(ISNUMBER(OFFSET('Sanitation Data'!$D$6,0,10*ROW('Sanitation Data'!D41))),'Data Summary'!CL47="Yes"),OFFSET('Sanitation Data'!$D$6,0,10*ROW('Sanitation Data'!D41)),NA())</f>
        <v>#N/A</v>
      </c>
      <c r="X47" s="99" t="e">
        <f ca="true">+IF(AND(ISNUMBER(OFFSET('Sanitation Data'!$D$10,0,10*ROW('Sanitation Data'!D41))),'Data Summary'!CM47="Yes"),OFFSET('Sanitation Data'!$D$10,0,10*ROW('Sanitation Data'!D41)),NA())</f>
        <v>#N/A</v>
      </c>
      <c r="Y47" s="99" t="e">
        <f ca="true">+IF(AND(ISNUMBER(OFFSET('Sanitation Data'!$D$11,0,10*ROW('Sanitation Data'!D41))),'Data Summary'!CN47="Yes"),OFFSET('Sanitation Data'!$D$11,0,10*ROW('Sanitation Data'!D41)),NA())</f>
        <v>#N/A</v>
      </c>
      <c r="Z47" s="99" t="e">
        <f ca="true">+IF(AND(ISNUMBER(OFFSET('Sanitation Data'!$D$12,0,10*ROW('Sanitation Data'!D41))),'Data Summary'!CO47="Yes"),OFFSET('Sanitation Data'!$D$12,0,10*ROW('Sanitation Data'!D41)),NA())</f>
        <v>#N/A</v>
      </c>
      <c r="AA47" s="99" t="e">
        <f ca="true">+IF(AND(ISNUMBER(OFFSET('Sanitation Data'!$E$4,0,10*ROW('Sanitation Data'!E41))),'Data Summary'!CP47="Yes"),100-OFFSET('Sanitation Data'!$E$4,0,10*ROW('Sanitation Data'!E41)),NA())</f>
        <v>#N/A</v>
      </c>
      <c r="AB47" s="99" t="e">
        <f ca="true">+IF(AND(ISNUMBER(OFFSET('Sanitation Data'!$E$6,0,10*ROW('Sanitation Data'!E41))),'Data Summary'!CQ47="Yes"),OFFSET('Sanitation Data'!$E$6,0,10*ROW('Sanitation Data'!E41)),NA())</f>
        <v>#N/A</v>
      </c>
      <c r="AC47" s="99" t="e">
        <f ca="true">+IF(AND(ISNUMBER(OFFSET('Sanitation Data'!$E$10,0,10*ROW('Sanitation Data'!E41))),'Data Summary'!CR47="Yes"),OFFSET('Sanitation Data'!$E$10,0,10*ROW('Sanitation Data'!E41)),NA())</f>
        <v>#N/A</v>
      </c>
      <c r="AD47" s="99" t="e">
        <f ca="true">+IF(AND(ISNUMBER(OFFSET('Sanitation Data'!$E$11,0,10*ROW('Sanitation Data'!E41))),'Data Summary'!CS47="Yes"),OFFSET('Sanitation Data'!$E$11,0,10*ROW('Sanitation Data'!E41)),NA())</f>
        <v>#N/A</v>
      </c>
      <c r="AE47" s="99" t="e">
        <f ca="true">+IF(AND(ISNUMBER(OFFSET('Sanitation Data'!$E$12,0,10*ROW('Sanitation Data'!E41))),'Data Summary'!CT47="Yes"),OFFSET('Sanitation Data'!$E$12,0,10*ROW('Sanitation Data'!E41)),NA())</f>
        <v>#N/A</v>
      </c>
      <c r="AF47" s="99" t="e">
        <f ca="true">+IF(AND(ISNUMBER(OFFSET('Sanitation Data'!$F$4,0,10*ROW('Sanitation Data'!F41))),'Data Summary'!CU47="Yes"),100-OFFSET('Sanitation Data'!$F$4,0,10*ROW('Sanitation Data'!F41)),NA())</f>
        <v>#N/A</v>
      </c>
      <c r="AG47" s="99" t="e">
        <f ca="true">+IF(AND(ISNUMBER(OFFSET('Sanitation Data'!$F$6,0,10*ROW('Sanitation Data'!F41))),'Data Summary'!CV47="Yes"),OFFSET('Sanitation Data'!$F$6,0,10*ROW('Sanitation Data'!F41)),NA())</f>
        <v>#N/A</v>
      </c>
      <c r="AH47" s="99" t="e">
        <f ca="true">+IF(AND(ISNUMBER(OFFSET('Sanitation Data'!$F$10,0,10*ROW('Sanitation Data'!F41))),'Data Summary'!CW47="Yes"),OFFSET('Sanitation Data'!$F$10,0,10*ROW('Sanitation Data'!F41)),NA())</f>
        <v>#N/A</v>
      </c>
      <c r="AI47" s="99" t="e">
        <f ca="true">+IF(AND(ISNUMBER(OFFSET('Sanitation Data'!$F$11,0,10*ROW('Sanitation Data'!F41))),'Data Summary'!CX47="Yes"),OFFSET('Sanitation Data'!$F$11,0,10*ROW('Sanitation Data'!F41)),NA())</f>
        <v>#N/A</v>
      </c>
      <c r="AJ47" s="99" t="e">
        <f ca="true">+IF(AND(ISNUMBER(OFFSET('Sanitation Data'!$F$12,0,10*ROW('Sanitation Data'!F41))),'Data Summary'!CY47="Yes"),OFFSET('Sanitation Data'!$F$12,0,10*ROW('Sanitation Data'!F41)),NA())</f>
        <v>#N/A</v>
      </c>
      <c r="AK47" s="99" t="e">
        <f ca="true">+IF(AND(ISNUMBER(OFFSET('Sanitation Data'!$G$4,0,10*ROW('Sanitation Data'!G41))),'Data Summary'!CZ47="Yes"),100-OFFSET('Sanitation Data'!$G$4,0,10*ROW('Sanitation Data'!G41)),NA())</f>
        <v>#N/A</v>
      </c>
      <c r="AL47" s="99" t="e">
        <f ca="true">+IF(AND(ISNUMBER(OFFSET('Sanitation Data'!$G$6,0,10*ROW('Sanitation Data'!G41))),'Data Summary'!DA47="Yes"),OFFSET('Sanitation Data'!$G$6,0,10*ROW('Sanitation Data'!G41)),NA())</f>
        <v>#N/A</v>
      </c>
      <c r="AM47" s="99" t="e">
        <f ca="true">+IF(AND(ISNUMBER(OFFSET('Sanitation Data'!$G$10,0,10*ROW('Sanitation Data'!G41))),'Data Summary'!DB47="Yes"),OFFSET('Sanitation Data'!$G$10,0,10*ROW('Sanitation Data'!G41)),NA())</f>
        <v>#N/A</v>
      </c>
      <c r="AN47" s="99" t="e">
        <f ca="true">+IF(AND(ISNUMBER(OFFSET('Sanitation Data'!$G$11,0,10*ROW('Sanitation Data'!G41))),'Data Summary'!DC47="Yes"),OFFSET('Sanitation Data'!$G$11,0,10*ROW('Sanitation Data'!G41)),NA())</f>
        <v>#N/A</v>
      </c>
      <c r="AO47" s="99" t="e">
        <f ca="true">+IF(AND(ISNUMBER(OFFSET('Sanitation Data'!$G$12,0,10*ROW('Sanitation Data'!G41))),'Data Summary'!DD47="Yes"),OFFSET('Sanitation Data'!$G$12,0,10*ROW('Sanitation Data'!G41)),NA())</f>
        <v>#N/A</v>
      </c>
      <c r="AP47" s="99" t="e">
        <f ca="true">+IF(AND(ISNUMBER(OFFSET('Sanitation Data'!$H$4,0,10*ROW('Sanitation Data'!H41))),'Data Summary'!DE47="Yes"),100-OFFSET('Sanitation Data'!$H$4,0,10*ROW('Sanitation Data'!H41)),NA())</f>
        <v>#N/A</v>
      </c>
      <c r="AQ47" s="99" t="e">
        <f ca="true">+IF(AND(ISNUMBER(OFFSET('Sanitation Data'!$H$6,0,10*ROW('Sanitation Data'!H41))),'Data Summary'!DF47="Yes"),OFFSET('Sanitation Data'!$H$6,0,10*ROW('Sanitation Data'!H41)),NA())</f>
        <v>#N/A</v>
      </c>
      <c r="AR47" s="99" t="e">
        <f ca="true">+IF(AND(ISNUMBER(OFFSET('Sanitation Data'!$H$10,0,10*ROW('Sanitation Data'!H41))),'Data Summary'!DG47="Yes"),OFFSET('Sanitation Data'!$H$10,0,10*ROW('Sanitation Data'!H41)),NA())</f>
        <v>#N/A</v>
      </c>
      <c r="AS47" s="99" t="e">
        <f ca="true">+IF(AND(ISNUMBER(OFFSET('Sanitation Data'!$H$11,0,10*ROW('Sanitation Data'!H41))),'Data Summary'!DH47="Yes"),OFFSET('Sanitation Data'!$H$11,0,10*ROW('Sanitation Data'!H41)),NA())</f>
        <v>#N/A</v>
      </c>
      <c r="AT47" s="99" t="e">
        <f ca="true">+IF(AND(ISNUMBER(OFFSET('Sanitation Data'!$H$12,0,10*ROW('Sanitation Data'!H41))),'Data Summary'!DI47="Yes"),OFFSET('Sanitation Data'!$H$12,0,10*ROW('Sanitation Data'!H41)),NA())</f>
        <v>#N/A</v>
      </c>
      <c r="AU47" s="99" t="e">
        <f ca="true">+IF(AND(ISNUMBER(OFFSET('Sanitation Data'!$I$4,0,10*ROW('Sanitation Data'!I41))),'Data Summary'!DJ47="Yes"),100-OFFSET('Sanitation Data'!$I$4,0,10*ROW('Sanitation Data'!I41)),NA())</f>
        <v>#N/A</v>
      </c>
      <c r="AV47" s="99" t="e">
        <f ca="true">+IF(AND(ISNUMBER(OFFSET('Sanitation Data'!$I$6,0,10*ROW('Sanitation Data'!I41))),'Data Summary'!DK47="Yes"),OFFSET('Sanitation Data'!$I$6,0,10*ROW('Sanitation Data'!I41)),NA())</f>
        <v>#N/A</v>
      </c>
      <c r="AW47" s="99" t="e">
        <f ca="true">+IF(AND(ISNUMBER(OFFSET('Sanitation Data'!$I$10,0,10*ROW('Sanitation Data'!I41))),'Data Summary'!DL47="Yes"),OFFSET('Sanitation Data'!$I$10,0,10*ROW('Sanitation Data'!I41)),NA())</f>
        <v>#N/A</v>
      </c>
      <c r="AX47" s="99" t="e">
        <f ca="true">+IF(AND(ISNUMBER(OFFSET('Sanitation Data'!$I$11,0,10*ROW('Sanitation Data'!I41))),'Data Summary'!DM47="Yes"),OFFSET('Sanitation Data'!$I$11,0,10*ROW('Sanitation Data'!I41)),NA())</f>
        <v>#N/A</v>
      </c>
      <c r="AY47" s="99" t="e">
        <f ca="true">+IF(AND(ISNUMBER(OFFSET('Sanitation Data'!$I$12,0,10*ROW('Sanitation Data'!I41))),'Data Summary'!DN47="Yes"),OFFSET('Sanitation Data'!$I$12,0,10*ROW('Sanitation Data'!I41)),NA())</f>
        <v>#N/A</v>
      </c>
      <c r="AZ47" s="100" t="e">
        <f ca="true">+IF(AND(ISNUMBER(OFFSET('Hygiene Data'!$D$5,0,10*ROW('Hygiene Data'!D41))),'Data Summary'!DO47="Yes"),OFFSET('Hygiene Data'!$D$5,0,10*ROW('Hygiene Data'!D41)),NA())</f>
        <v>#N/A</v>
      </c>
      <c r="BA47" s="100" t="e">
        <f ca="true">+IF(AND(ISNUMBER(OFFSET('Hygiene Data'!$D$7,0,10*ROW('Hygiene Data'!D41))),'Data Summary'!DP47="Yes"),OFFSET('Hygiene Data'!$D$7,0,10*ROW('Hygiene Data'!D41)),NA())</f>
        <v>#N/A</v>
      </c>
      <c r="BB47" s="100" t="e">
        <f ca="true">+IF(AND(ISNUMBER(OFFSET('Hygiene Data'!$D$9,0,10*ROW('Hygiene Data'!D41))),'Data Summary'!DQ47="Yes"),OFFSET('Hygiene Data'!$D$9,0,10*ROW('Hygiene Data'!D41)),NA())</f>
        <v>#N/A</v>
      </c>
      <c r="BC47" s="100" t="e">
        <f ca="true">+IF(AND(ISNUMBER(OFFSET('Hygiene Data'!$E$5,0,10*ROW('Hygiene Data'!E41))),'Data Summary'!DR47="Yes"),OFFSET('Hygiene Data'!$E$5,0,10*ROW('Hygiene Data'!E41)),NA())</f>
        <v>#N/A</v>
      </c>
      <c r="BD47" s="100" t="e">
        <f ca="true">+IF(AND(ISNUMBER(OFFSET('Hygiene Data'!$E$7,0,10*ROW('Hygiene Data'!E41))),'Data Summary'!DS47="Yes"),OFFSET('Hygiene Data'!$E$7,0,10*ROW('Hygiene Data'!E41)),NA())</f>
        <v>#N/A</v>
      </c>
      <c r="BE47" s="100" t="e">
        <f ca="true">+IF(AND(ISNUMBER(OFFSET('Hygiene Data'!$E$9,0,10*ROW('Hygiene Data'!E41))),'Data Summary'!DT47="Yes"),OFFSET('Hygiene Data'!$E$9,0,10*ROW('Hygiene Data'!E41)),NA())</f>
        <v>#N/A</v>
      </c>
      <c r="BF47" s="100" t="e">
        <f ca="true">+IF(AND(ISNUMBER(OFFSET('Hygiene Data'!$F$5,0,10*ROW('Hygiene Data'!F41))),'Data Summary'!DU47="Yes"),OFFSET('Hygiene Data'!$F$5,0,10*ROW('Hygiene Data'!F41)),NA())</f>
        <v>#N/A</v>
      </c>
      <c r="BG47" s="100" t="e">
        <f ca="true">+IF(AND(ISNUMBER(OFFSET('Hygiene Data'!$F$7,0,10*ROW('Hygiene Data'!F41))),'Data Summary'!DV47="Yes"),OFFSET('Hygiene Data'!$F$7,0,10*ROW('Hygiene Data'!F41)),NA())</f>
        <v>#N/A</v>
      </c>
      <c r="BH47" s="100" t="e">
        <f ca="true">+IF(AND(ISNUMBER(OFFSET('Hygiene Data'!$F$9,0,10*ROW('Hygiene Data'!F41))),'Data Summary'!DW47="Yes"),OFFSET('Hygiene Data'!$F$9,0,10*ROW('Hygiene Data'!F41)),NA())</f>
        <v>#N/A</v>
      </c>
      <c r="BI47" s="100" t="e">
        <f ca="true">+IF(AND(ISNUMBER(OFFSET('Hygiene Data'!$G$5,0,10*ROW('Hygiene Data'!G41))),'Data Summary'!DX47="Yes"),OFFSET('Hygiene Data'!$G$5,0,10*ROW('Hygiene Data'!G41)),NA())</f>
        <v>#N/A</v>
      </c>
      <c r="BJ47" s="100" t="e">
        <f ca="true">+IF(AND(ISNUMBER(OFFSET('Hygiene Data'!$G$7,0,10*ROW('Hygiene Data'!G41))),'Data Summary'!DY47="Yes"),OFFSET('Hygiene Data'!$G$7,0,10*ROW('Hygiene Data'!G41)),NA())</f>
        <v>#N/A</v>
      </c>
      <c r="BK47" s="100" t="e">
        <f ca="true">+IF(AND(ISNUMBER(OFFSET('Hygiene Data'!$G$9,0,10*ROW('Hygiene Data'!G41))),'Data Summary'!DZ47="Yes"),OFFSET('Hygiene Data'!$G$9,0,10*ROW('Hygiene Data'!G41)),NA())</f>
        <v>#N/A</v>
      </c>
      <c r="BL47" s="100" t="e">
        <f ca="true">+IF(AND(ISNUMBER(OFFSET('Hygiene Data'!$H$5,0,10*ROW('Hygiene Data'!H41))),'Data Summary'!EA47="Yes"),OFFSET('Hygiene Data'!$H$5,0,10*ROW('Hygiene Data'!H41)),NA())</f>
        <v>#N/A</v>
      </c>
      <c r="BM47" s="100" t="e">
        <f ca="true">+IF(AND(ISNUMBER(OFFSET('Hygiene Data'!$H$7,0,10*ROW('Hygiene Data'!H41))),'Data Summary'!EB47="Yes"),OFFSET('Hygiene Data'!$H$7,0,10*ROW('Hygiene Data'!H41)),NA())</f>
        <v>#N/A</v>
      </c>
      <c r="BN47" s="100" t="e">
        <f ca="true">+IF(AND(ISNUMBER(OFFSET('Hygiene Data'!$H$9,0,10*ROW('Hygiene Data'!H41))),'Data Summary'!EC47="Yes"),OFFSET('Hygiene Data'!$H$9,0,10*ROW('Hygiene Data'!H41)),NA())</f>
        <v>#N/A</v>
      </c>
      <c r="BO47" s="100" t="e">
        <f ca="true">+IF(AND(ISNUMBER(OFFSET('Hygiene Data'!$I$5,0,10*ROW('Hygiene Data'!I41))),'Data Summary'!ED47="Yes"),OFFSET('Hygiene Data'!$I$5,0,10*ROW('Hygiene Data'!I41)),NA())</f>
        <v>#N/A</v>
      </c>
      <c r="BP47" s="100" t="e">
        <f ca="true">+IF(AND(ISNUMBER(OFFSET('Hygiene Data'!$I$7,0,10*ROW('Hygiene Data'!I41))),'Data Summary'!EE47="Yes"),OFFSET('Hygiene Data'!$I$7,0,10*ROW('Hygiene Data'!I41)),NA())</f>
        <v>#N/A</v>
      </c>
      <c r="BQ47" s="100" t="e">
        <f ca="true">+IF(AND(ISNUMBER(OFFSET('Hygiene Data'!$I$9,0,10*ROW('Hygiene Data'!I41))),'Data Summary'!EF47="Yes"),OFFSET('Hygiene Data'!$I$9,0,10*ROW('Hygiene Data'!I41)),NA())</f>
        <v>#N/A</v>
      </c>
    </row>
    <row xmlns:x14ac="http://schemas.microsoft.com/office/spreadsheetml/2009/9/ac" r="48" x14ac:dyDescent="0.2">
      <c r="A48" s="363" t="e">
        <f ca="true">+RIGHT('Data Summary'!A48,LEN('Data Summary'!A48)-9)</f>
        <v>#VALUE!</v>
      </c>
      <c r="B48" s="38" t="str">
        <f ca="true">+IF(ISTEXT('Data Summary'!B48),'Data Summary'!B48,"")</f>
        <v/>
      </c>
      <c r="C48" s="362" t="e">
        <f ca="true">+VALUE('Data Summary'!C48)</f>
        <v>#VALUE!</v>
      </c>
      <c r="D48" s="98" t="e">
        <f ca="true">+IF(AND(ISNUMBER(OFFSET('Water Data'!$D$4,0,10*ROW('Water Data'!D42))),'Data Summary'!BS48="Yes"),100-OFFSET('Water Data'!$D$4,0,10*ROW('Water Data'!D42)),NA())</f>
        <v>#N/A</v>
      </c>
      <c r="E48" s="98" t="e">
        <f ca="true">+IF(AND(ISNUMBER(OFFSET('Water Data'!$D$6,0,10*ROW('Water Data'!D42))),'Data Summary'!BT48="Yes"),OFFSET('Water Data'!$D$6,0,10*ROW('Water Data'!D42)),NA())</f>
        <v>#N/A</v>
      </c>
      <c r="F48" s="98" t="e">
        <f ca="true">+IF(AND(ISNUMBER(OFFSET('Water Data'!$D$9,0,10*ROW('Water Data'!D42))),'Data Summary'!BU48="Yes"),OFFSET('Water Data'!$D$9,0,10*ROW('Water Data'!D42)),NA())</f>
        <v>#N/A</v>
      </c>
      <c r="G48" s="98" t="e">
        <f ca="true">+IF(AND(ISNUMBER(OFFSET('Water Data'!$E$4,0,10*ROW('Water Data'!E42))),'Data Summary'!BV48="Yes"),100-OFFSET('Water Data'!$E$4,0,10*ROW('Water Data'!E42)),NA())</f>
        <v>#N/A</v>
      </c>
      <c r="H48" s="98" t="e">
        <f ca="true">+IF(AND(ISNUMBER(OFFSET('Water Data'!$E$6,0,10*ROW('Water Data'!E42))),'Data Summary'!BW48="Yes"),OFFSET('Water Data'!$E$6,0,10*ROW('Water Data'!E42)),NA())</f>
        <v>#N/A</v>
      </c>
      <c r="I48" s="98" t="e">
        <f ca="true">+IF(AND(ISNUMBER(OFFSET('Water Data'!$E$9,0,10*ROW('Water Data'!E42))),'Data Summary'!BX48="Yes"),OFFSET('Water Data'!$E$9,0,10*ROW('Water Data'!E42)),NA())</f>
        <v>#N/A</v>
      </c>
      <c r="J48" s="98" t="e">
        <f ca="true">+IF(AND(ISNUMBER(OFFSET('Water Data'!$F$4,0,10*ROW('Water Data'!F42))),'Data Summary'!BY48="Yes"),100-OFFSET('Water Data'!$F$4,0,10*ROW('Water Data'!F42)),NA())</f>
        <v>#N/A</v>
      </c>
      <c r="K48" s="98" t="e">
        <f ca="true">+IF(AND(ISNUMBER(OFFSET('Water Data'!$F$6,0,10*ROW('Water Data'!F42))),'Data Summary'!BZ48="Yes"),OFFSET('Water Data'!$F$6,0,10*ROW('Water Data'!F42)),NA())</f>
        <v>#N/A</v>
      </c>
      <c r="L48" s="98" t="e">
        <f ca="true">+IF(AND(ISNUMBER(OFFSET('Water Data'!$F$9,0,10*ROW('Water Data'!F42))),'Data Summary'!CA48="Yes"),OFFSET('Water Data'!$F$9,0,10*ROW('Water Data'!F42)),NA())</f>
        <v>#N/A</v>
      </c>
      <c r="M48" s="98" t="e">
        <f ca="true">+IF(AND(ISNUMBER(OFFSET('Water Data'!$G$4,0,10*ROW('Water Data'!G42))),'Data Summary'!CB48="Yes"),100-OFFSET('Water Data'!$G$4,0,10*ROW('Water Data'!G42)),NA())</f>
        <v>#N/A</v>
      </c>
      <c r="N48" s="98" t="e">
        <f ca="true">+IF(AND(ISNUMBER(OFFSET('Water Data'!$G$6,0,10*ROW('Water Data'!G42))),'Data Summary'!CC48="Yes"),OFFSET('Water Data'!$G$6,0,10*ROW('Water Data'!G42)),NA())</f>
        <v>#N/A</v>
      </c>
      <c r="O48" s="98" t="e">
        <f ca="true">+IF(AND(ISNUMBER(OFFSET('Water Data'!$G$9,0,10*ROW('Water Data'!G42))),'Data Summary'!CD48="Yes"),OFFSET('Water Data'!$G$9,0,10*ROW('Water Data'!G42)),NA())</f>
        <v>#N/A</v>
      </c>
      <c r="P48" s="98" t="e">
        <f ca="true">+IF(AND(ISNUMBER(OFFSET('Water Data'!$H$4,0,10*ROW('Water Data'!H42))),'Data Summary'!CE48="Yes"),100-OFFSET('Water Data'!$H$4,0,10*ROW('Water Data'!H42)),NA())</f>
        <v>#N/A</v>
      </c>
      <c r="Q48" s="98" t="e">
        <f ca="true">+IF(AND(ISNUMBER(OFFSET('Water Data'!$H$6,0,10*ROW('Water Data'!H42))),'Data Summary'!CF48="Yes"),OFFSET('Water Data'!$H$6,0,10*ROW('Water Data'!H42)),NA())</f>
        <v>#N/A</v>
      </c>
      <c r="R48" s="98" t="e">
        <f ca="true">+IF(AND(ISNUMBER(OFFSET('Water Data'!$H$9,0,10*ROW('Water Data'!H42))),'Data Summary'!CG48="Yes"),OFFSET('Water Data'!$H$9,0,10*ROW('Water Data'!H42)),NA())</f>
        <v>#N/A</v>
      </c>
      <c r="S48" s="98" t="e">
        <f ca="true">+IF(AND(ISNUMBER(OFFSET('Water Data'!$I$4,0,10*ROW('Water Data'!I42))),'Data Summary'!CH48="Yes"),100-OFFSET('Water Data'!$I$4,0,10*ROW('Water Data'!I42)),NA())</f>
        <v>#N/A</v>
      </c>
      <c r="T48" s="98" t="e">
        <f ca="true">+IF(AND(ISNUMBER(OFFSET('Water Data'!$I$6,0,10*ROW('Water Data'!I42))),'Data Summary'!CI48="Yes"),OFFSET('Water Data'!$I$6,0,10*ROW('Water Data'!I42)),NA())</f>
        <v>#N/A</v>
      </c>
      <c r="U48" s="98" t="e">
        <f ca="true">+IF(AND(ISNUMBER(OFFSET('Water Data'!$I$9,0,10*ROW('Water Data'!I42))),'Data Summary'!CJ48="Yes"),OFFSET('Water Data'!$I$9,0,10*ROW('Water Data'!I42)),NA())</f>
        <v>#N/A</v>
      </c>
      <c r="V48" s="99" t="e">
        <f ca="true">+IF(AND(ISNUMBER(OFFSET('Sanitation Data'!$D$4,0,10*ROW('Sanitation Data'!D42))),'Data Summary'!CK48="Yes"),100-OFFSET('Sanitation Data'!$D$4,0,10*ROW('Sanitation Data'!D42)),NA())</f>
        <v>#N/A</v>
      </c>
      <c r="W48" s="99" t="e">
        <f ca="true">+IF(AND(ISNUMBER(OFFSET('Sanitation Data'!$D$6,0,10*ROW('Sanitation Data'!D42))),'Data Summary'!CL48="Yes"),OFFSET('Sanitation Data'!$D$6,0,10*ROW('Sanitation Data'!D42)),NA())</f>
        <v>#N/A</v>
      </c>
      <c r="X48" s="99" t="e">
        <f ca="true">+IF(AND(ISNUMBER(OFFSET('Sanitation Data'!$D$10,0,10*ROW('Sanitation Data'!D42))),'Data Summary'!CM48="Yes"),OFFSET('Sanitation Data'!$D$10,0,10*ROW('Sanitation Data'!D42)),NA())</f>
        <v>#N/A</v>
      </c>
      <c r="Y48" s="99" t="e">
        <f ca="true">+IF(AND(ISNUMBER(OFFSET('Sanitation Data'!$D$11,0,10*ROW('Sanitation Data'!D42))),'Data Summary'!CN48="Yes"),OFFSET('Sanitation Data'!$D$11,0,10*ROW('Sanitation Data'!D42)),NA())</f>
        <v>#N/A</v>
      </c>
      <c r="Z48" s="99" t="e">
        <f ca="true">+IF(AND(ISNUMBER(OFFSET('Sanitation Data'!$D$12,0,10*ROW('Sanitation Data'!D42))),'Data Summary'!CO48="Yes"),OFFSET('Sanitation Data'!$D$12,0,10*ROW('Sanitation Data'!D42)),NA())</f>
        <v>#N/A</v>
      </c>
      <c r="AA48" s="99" t="e">
        <f ca="true">+IF(AND(ISNUMBER(OFFSET('Sanitation Data'!$E$4,0,10*ROW('Sanitation Data'!E42))),'Data Summary'!CP48="Yes"),100-OFFSET('Sanitation Data'!$E$4,0,10*ROW('Sanitation Data'!E42)),NA())</f>
        <v>#N/A</v>
      </c>
      <c r="AB48" s="99" t="e">
        <f ca="true">+IF(AND(ISNUMBER(OFFSET('Sanitation Data'!$E$6,0,10*ROW('Sanitation Data'!E42))),'Data Summary'!CQ48="Yes"),OFFSET('Sanitation Data'!$E$6,0,10*ROW('Sanitation Data'!E42)),NA())</f>
        <v>#N/A</v>
      </c>
      <c r="AC48" s="99" t="e">
        <f ca="true">+IF(AND(ISNUMBER(OFFSET('Sanitation Data'!$E$10,0,10*ROW('Sanitation Data'!E42))),'Data Summary'!CR48="Yes"),OFFSET('Sanitation Data'!$E$10,0,10*ROW('Sanitation Data'!E42)),NA())</f>
        <v>#N/A</v>
      </c>
      <c r="AD48" s="99" t="e">
        <f ca="true">+IF(AND(ISNUMBER(OFFSET('Sanitation Data'!$E$11,0,10*ROW('Sanitation Data'!E42))),'Data Summary'!CS48="Yes"),OFFSET('Sanitation Data'!$E$11,0,10*ROW('Sanitation Data'!E42)),NA())</f>
        <v>#N/A</v>
      </c>
      <c r="AE48" s="99" t="e">
        <f ca="true">+IF(AND(ISNUMBER(OFFSET('Sanitation Data'!$E$12,0,10*ROW('Sanitation Data'!E42))),'Data Summary'!CT48="Yes"),OFFSET('Sanitation Data'!$E$12,0,10*ROW('Sanitation Data'!E42)),NA())</f>
        <v>#N/A</v>
      </c>
      <c r="AF48" s="99" t="e">
        <f ca="true">+IF(AND(ISNUMBER(OFFSET('Sanitation Data'!$F$4,0,10*ROW('Sanitation Data'!F42))),'Data Summary'!CU48="Yes"),100-OFFSET('Sanitation Data'!$F$4,0,10*ROW('Sanitation Data'!F42)),NA())</f>
        <v>#N/A</v>
      </c>
      <c r="AG48" s="99" t="e">
        <f ca="true">+IF(AND(ISNUMBER(OFFSET('Sanitation Data'!$F$6,0,10*ROW('Sanitation Data'!F42))),'Data Summary'!CV48="Yes"),OFFSET('Sanitation Data'!$F$6,0,10*ROW('Sanitation Data'!F42)),NA())</f>
        <v>#N/A</v>
      </c>
      <c r="AH48" s="99" t="e">
        <f ca="true">+IF(AND(ISNUMBER(OFFSET('Sanitation Data'!$F$10,0,10*ROW('Sanitation Data'!F42))),'Data Summary'!CW48="Yes"),OFFSET('Sanitation Data'!$F$10,0,10*ROW('Sanitation Data'!F42)),NA())</f>
        <v>#N/A</v>
      </c>
      <c r="AI48" s="99" t="e">
        <f ca="true">+IF(AND(ISNUMBER(OFFSET('Sanitation Data'!$F$11,0,10*ROW('Sanitation Data'!F42))),'Data Summary'!CX48="Yes"),OFFSET('Sanitation Data'!$F$11,0,10*ROW('Sanitation Data'!F42)),NA())</f>
        <v>#N/A</v>
      </c>
      <c r="AJ48" s="99" t="e">
        <f ca="true">+IF(AND(ISNUMBER(OFFSET('Sanitation Data'!$F$12,0,10*ROW('Sanitation Data'!F42))),'Data Summary'!CY48="Yes"),OFFSET('Sanitation Data'!$F$12,0,10*ROW('Sanitation Data'!F42)),NA())</f>
        <v>#N/A</v>
      </c>
      <c r="AK48" s="99" t="e">
        <f ca="true">+IF(AND(ISNUMBER(OFFSET('Sanitation Data'!$G$4,0,10*ROW('Sanitation Data'!G42))),'Data Summary'!CZ48="Yes"),100-OFFSET('Sanitation Data'!$G$4,0,10*ROW('Sanitation Data'!G42)),NA())</f>
        <v>#N/A</v>
      </c>
      <c r="AL48" s="99" t="e">
        <f ca="true">+IF(AND(ISNUMBER(OFFSET('Sanitation Data'!$G$6,0,10*ROW('Sanitation Data'!G42))),'Data Summary'!DA48="Yes"),OFFSET('Sanitation Data'!$G$6,0,10*ROW('Sanitation Data'!G42)),NA())</f>
        <v>#N/A</v>
      </c>
      <c r="AM48" s="99" t="e">
        <f ca="true">+IF(AND(ISNUMBER(OFFSET('Sanitation Data'!$G$10,0,10*ROW('Sanitation Data'!G42))),'Data Summary'!DB48="Yes"),OFFSET('Sanitation Data'!$G$10,0,10*ROW('Sanitation Data'!G42)),NA())</f>
        <v>#N/A</v>
      </c>
      <c r="AN48" s="99" t="e">
        <f ca="true">+IF(AND(ISNUMBER(OFFSET('Sanitation Data'!$G$11,0,10*ROW('Sanitation Data'!G42))),'Data Summary'!DC48="Yes"),OFFSET('Sanitation Data'!$G$11,0,10*ROW('Sanitation Data'!G42)),NA())</f>
        <v>#N/A</v>
      </c>
      <c r="AO48" s="99" t="e">
        <f ca="true">+IF(AND(ISNUMBER(OFFSET('Sanitation Data'!$G$12,0,10*ROW('Sanitation Data'!G42))),'Data Summary'!DD48="Yes"),OFFSET('Sanitation Data'!$G$12,0,10*ROW('Sanitation Data'!G42)),NA())</f>
        <v>#N/A</v>
      </c>
      <c r="AP48" s="99" t="e">
        <f ca="true">+IF(AND(ISNUMBER(OFFSET('Sanitation Data'!$H$4,0,10*ROW('Sanitation Data'!H42))),'Data Summary'!DE48="Yes"),100-OFFSET('Sanitation Data'!$H$4,0,10*ROW('Sanitation Data'!H42)),NA())</f>
        <v>#N/A</v>
      </c>
      <c r="AQ48" s="99" t="e">
        <f ca="true">+IF(AND(ISNUMBER(OFFSET('Sanitation Data'!$H$6,0,10*ROW('Sanitation Data'!H42))),'Data Summary'!DF48="Yes"),OFFSET('Sanitation Data'!$H$6,0,10*ROW('Sanitation Data'!H42)),NA())</f>
        <v>#N/A</v>
      </c>
      <c r="AR48" s="99" t="e">
        <f ca="true">+IF(AND(ISNUMBER(OFFSET('Sanitation Data'!$H$10,0,10*ROW('Sanitation Data'!H42))),'Data Summary'!DG48="Yes"),OFFSET('Sanitation Data'!$H$10,0,10*ROW('Sanitation Data'!H42)),NA())</f>
        <v>#N/A</v>
      </c>
      <c r="AS48" s="99" t="e">
        <f ca="true">+IF(AND(ISNUMBER(OFFSET('Sanitation Data'!$H$11,0,10*ROW('Sanitation Data'!H42))),'Data Summary'!DH48="Yes"),OFFSET('Sanitation Data'!$H$11,0,10*ROW('Sanitation Data'!H42)),NA())</f>
        <v>#N/A</v>
      </c>
      <c r="AT48" s="99" t="e">
        <f ca="true">+IF(AND(ISNUMBER(OFFSET('Sanitation Data'!$H$12,0,10*ROW('Sanitation Data'!H42))),'Data Summary'!DI48="Yes"),OFFSET('Sanitation Data'!$H$12,0,10*ROW('Sanitation Data'!H42)),NA())</f>
        <v>#N/A</v>
      </c>
      <c r="AU48" s="99" t="e">
        <f ca="true">+IF(AND(ISNUMBER(OFFSET('Sanitation Data'!$I$4,0,10*ROW('Sanitation Data'!I42))),'Data Summary'!DJ48="Yes"),100-OFFSET('Sanitation Data'!$I$4,0,10*ROW('Sanitation Data'!I42)),NA())</f>
        <v>#N/A</v>
      </c>
      <c r="AV48" s="99" t="e">
        <f ca="true">+IF(AND(ISNUMBER(OFFSET('Sanitation Data'!$I$6,0,10*ROW('Sanitation Data'!I42))),'Data Summary'!DK48="Yes"),OFFSET('Sanitation Data'!$I$6,0,10*ROW('Sanitation Data'!I42)),NA())</f>
        <v>#N/A</v>
      </c>
      <c r="AW48" s="99" t="e">
        <f ca="true">+IF(AND(ISNUMBER(OFFSET('Sanitation Data'!$I$10,0,10*ROW('Sanitation Data'!I42))),'Data Summary'!DL48="Yes"),OFFSET('Sanitation Data'!$I$10,0,10*ROW('Sanitation Data'!I42)),NA())</f>
        <v>#N/A</v>
      </c>
      <c r="AX48" s="99" t="e">
        <f ca="true">+IF(AND(ISNUMBER(OFFSET('Sanitation Data'!$I$11,0,10*ROW('Sanitation Data'!I42))),'Data Summary'!DM48="Yes"),OFFSET('Sanitation Data'!$I$11,0,10*ROW('Sanitation Data'!I42)),NA())</f>
        <v>#N/A</v>
      </c>
      <c r="AY48" s="99" t="e">
        <f ca="true">+IF(AND(ISNUMBER(OFFSET('Sanitation Data'!$I$12,0,10*ROW('Sanitation Data'!I42))),'Data Summary'!DN48="Yes"),OFFSET('Sanitation Data'!$I$12,0,10*ROW('Sanitation Data'!I42)),NA())</f>
        <v>#N/A</v>
      </c>
      <c r="AZ48" s="100" t="e">
        <f ca="true">+IF(AND(ISNUMBER(OFFSET('Hygiene Data'!$D$5,0,10*ROW('Hygiene Data'!D42))),'Data Summary'!DO48="Yes"),OFFSET('Hygiene Data'!$D$5,0,10*ROW('Hygiene Data'!D42)),NA())</f>
        <v>#N/A</v>
      </c>
      <c r="BA48" s="100" t="e">
        <f ca="true">+IF(AND(ISNUMBER(OFFSET('Hygiene Data'!$D$7,0,10*ROW('Hygiene Data'!D42))),'Data Summary'!DP48="Yes"),OFFSET('Hygiene Data'!$D$7,0,10*ROW('Hygiene Data'!D42)),NA())</f>
        <v>#N/A</v>
      </c>
      <c r="BB48" s="100" t="e">
        <f ca="true">+IF(AND(ISNUMBER(OFFSET('Hygiene Data'!$D$9,0,10*ROW('Hygiene Data'!D42))),'Data Summary'!DQ48="Yes"),OFFSET('Hygiene Data'!$D$9,0,10*ROW('Hygiene Data'!D42)),NA())</f>
        <v>#N/A</v>
      </c>
      <c r="BC48" s="100" t="e">
        <f ca="true">+IF(AND(ISNUMBER(OFFSET('Hygiene Data'!$E$5,0,10*ROW('Hygiene Data'!E42))),'Data Summary'!DR48="Yes"),OFFSET('Hygiene Data'!$E$5,0,10*ROW('Hygiene Data'!E42)),NA())</f>
        <v>#N/A</v>
      </c>
      <c r="BD48" s="100" t="e">
        <f ca="true">+IF(AND(ISNUMBER(OFFSET('Hygiene Data'!$E$7,0,10*ROW('Hygiene Data'!E42))),'Data Summary'!DS48="Yes"),OFFSET('Hygiene Data'!$E$7,0,10*ROW('Hygiene Data'!E42)),NA())</f>
        <v>#N/A</v>
      </c>
      <c r="BE48" s="100" t="e">
        <f ca="true">+IF(AND(ISNUMBER(OFFSET('Hygiene Data'!$E$9,0,10*ROW('Hygiene Data'!E42))),'Data Summary'!DT48="Yes"),OFFSET('Hygiene Data'!$E$9,0,10*ROW('Hygiene Data'!E42)),NA())</f>
        <v>#N/A</v>
      </c>
      <c r="BF48" s="100" t="e">
        <f ca="true">+IF(AND(ISNUMBER(OFFSET('Hygiene Data'!$F$5,0,10*ROW('Hygiene Data'!F42))),'Data Summary'!DU48="Yes"),OFFSET('Hygiene Data'!$F$5,0,10*ROW('Hygiene Data'!F42)),NA())</f>
        <v>#N/A</v>
      </c>
      <c r="BG48" s="100" t="e">
        <f ca="true">+IF(AND(ISNUMBER(OFFSET('Hygiene Data'!$F$7,0,10*ROW('Hygiene Data'!F42))),'Data Summary'!DV48="Yes"),OFFSET('Hygiene Data'!$F$7,0,10*ROW('Hygiene Data'!F42)),NA())</f>
        <v>#N/A</v>
      </c>
      <c r="BH48" s="100" t="e">
        <f ca="true">+IF(AND(ISNUMBER(OFFSET('Hygiene Data'!$F$9,0,10*ROW('Hygiene Data'!F42))),'Data Summary'!DW48="Yes"),OFFSET('Hygiene Data'!$F$9,0,10*ROW('Hygiene Data'!F42)),NA())</f>
        <v>#N/A</v>
      </c>
      <c r="BI48" s="100" t="e">
        <f ca="true">+IF(AND(ISNUMBER(OFFSET('Hygiene Data'!$G$5,0,10*ROW('Hygiene Data'!G42))),'Data Summary'!DX48="Yes"),OFFSET('Hygiene Data'!$G$5,0,10*ROW('Hygiene Data'!G42)),NA())</f>
        <v>#N/A</v>
      </c>
      <c r="BJ48" s="100" t="e">
        <f ca="true">+IF(AND(ISNUMBER(OFFSET('Hygiene Data'!$G$7,0,10*ROW('Hygiene Data'!G42))),'Data Summary'!DY48="Yes"),OFFSET('Hygiene Data'!$G$7,0,10*ROW('Hygiene Data'!G42)),NA())</f>
        <v>#N/A</v>
      </c>
      <c r="BK48" s="100" t="e">
        <f ca="true">+IF(AND(ISNUMBER(OFFSET('Hygiene Data'!$G$9,0,10*ROW('Hygiene Data'!G42))),'Data Summary'!DZ48="Yes"),OFFSET('Hygiene Data'!$G$9,0,10*ROW('Hygiene Data'!G42)),NA())</f>
        <v>#N/A</v>
      </c>
      <c r="BL48" s="100" t="e">
        <f ca="true">+IF(AND(ISNUMBER(OFFSET('Hygiene Data'!$H$5,0,10*ROW('Hygiene Data'!H42))),'Data Summary'!EA48="Yes"),OFFSET('Hygiene Data'!$H$5,0,10*ROW('Hygiene Data'!H42)),NA())</f>
        <v>#N/A</v>
      </c>
      <c r="BM48" s="100" t="e">
        <f ca="true">+IF(AND(ISNUMBER(OFFSET('Hygiene Data'!$H$7,0,10*ROW('Hygiene Data'!H42))),'Data Summary'!EB48="Yes"),OFFSET('Hygiene Data'!$H$7,0,10*ROW('Hygiene Data'!H42)),NA())</f>
        <v>#N/A</v>
      </c>
      <c r="BN48" s="100" t="e">
        <f ca="true">+IF(AND(ISNUMBER(OFFSET('Hygiene Data'!$H$9,0,10*ROW('Hygiene Data'!H42))),'Data Summary'!EC48="Yes"),OFFSET('Hygiene Data'!$H$9,0,10*ROW('Hygiene Data'!H42)),NA())</f>
        <v>#N/A</v>
      </c>
      <c r="BO48" s="100" t="e">
        <f ca="true">+IF(AND(ISNUMBER(OFFSET('Hygiene Data'!$I$5,0,10*ROW('Hygiene Data'!I42))),'Data Summary'!ED48="Yes"),OFFSET('Hygiene Data'!$I$5,0,10*ROW('Hygiene Data'!I42)),NA())</f>
        <v>#N/A</v>
      </c>
      <c r="BP48" s="100" t="e">
        <f ca="true">+IF(AND(ISNUMBER(OFFSET('Hygiene Data'!$I$7,0,10*ROW('Hygiene Data'!I42))),'Data Summary'!EE48="Yes"),OFFSET('Hygiene Data'!$I$7,0,10*ROW('Hygiene Data'!I42)),NA())</f>
        <v>#N/A</v>
      </c>
      <c r="BQ48" s="100" t="e">
        <f ca="true">+IF(AND(ISNUMBER(OFFSET('Hygiene Data'!$I$9,0,10*ROW('Hygiene Data'!I42))),'Data Summary'!EF48="Yes"),OFFSET('Hygiene Data'!$I$9,0,10*ROW('Hygiene Data'!I42)),NA())</f>
        <v>#N/A</v>
      </c>
    </row>
    <row xmlns:x14ac="http://schemas.microsoft.com/office/spreadsheetml/2009/9/ac" r="49" x14ac:dyDescent="0.2">
      <c r="A49" s="363" t="e">
        <f ca="true">+RIGHT('Data Summary'!A49,LEN('Data Summary'!A49)-9)</f>
        <v>#VALUE!</v>
      </c>
      <c r="B49" s="38" t="str">
        <f ca="true">+IF(ISTEXT('Data Summary'!B49),'Data Summary'!B49,"")</f>
        <v/>
      </c>
      <c r="C49" s="362" t="e">
        <f ca="true">+VALUE('Data Summary'!C49)</f>
        <v>#VALUE!</v>
      </c>
      <c r="D49" s="98" t="e">
        <f ca="true">+IF(AND(ISNUMBER(OFFSET('Water Data'!$D$4,0,10*ROW('Water Data'!D43))),'Data Summary'!BS49="Yes"),100-OFFSET('Water Data'!$D$4,0,10*ROW('Water Data'!D43)),NA())</f>
        <v>#N/A</v>
      </c>
      <c r="E49" s="98" t="e">
        <f ca="true">+IF(AND(ISNUMBER(OFFSET('Water Data'!$D$6,0,10*ROW('Water Data'!D43))),'Data Summary'!BT49="Yes"),OFFSET('Water Data'!$D$6,0,10*ROW('Water Data'!D43)),NA())</f>
        <v>#N/A</v>
      </c>
      <c r="F49" s="98" t="e">
        <f ca="true">+IF(AND(ISNUMBER(OFFSET('Water Data'!$D$9,0,10*ROW('Water Data'!D43))),'Data Summary'!BU49="Yes"),OFFSET('Water Data'!$D$9,0,10*ROW('Water Data'!D43)),NA())</f>
        <v>#N/A</v>
      </c>
      <c r="G49" s="98" t="e">
        <f ca="true">+IF(AND(ISNUMBER(OFFSET('Water Data'!$E$4,0,10*ROW('Water Data'!E43))),'Data Summary'!BV49="Yes"),100-OFFSET('Water Data'!$E$4,0,10*ROW('Water Data'!E43)),NA())</f>
        <v>#N/A</v>
      </c>
      <c r="H49" s="98" t="e">
        <f ca="true">+IF(AND(ISNUMBER(OFFSET('Water Data'!$E$6,0,10*ROW('Water Data'!E43))),'Data Summary'!BW49="Yes"),OFFSET('Water Data'!$E$6,0,10*ROW('Water Data'!E43)),NA())</f>
        <v>#N/A</v>
      </c>
      <c r="I49" s="98" t="e">
        <f ca="true">+IF(AND(ISNUMBER(OFFSET('Water Data'!$E$9,0,10*ROW('Water Data'!E43))),'Data Summary'!BX49="Yes"),OFFSET('Water Data'!$E$9,0,10*ROW('Water Data'!E43)),NA())</f>
        <v>#N/A</v>
      </c>
      <c r="J49" s="98" t="e">
        <f ca="true">+IF(AND(ISNUMBER(OFFSET('Water Data'!$F$4,0,10*ROW('Water Data'!F43))),'Data Summary'!BY49="Yes"),100-OFFSET('Water Data'!$F$4,0,10*ROW('Water Data'!F43)),NA())</f>
        <v>#N/A</v>
      </c>
      <c r="K49" s="98" t="e">
        <f ca="true">+IF(AND(ISNUMBER(OFFSET('Water Data'!$F$6,0,10*ROW('Water Data'!F43))),'Data Summary'!BZ49="Yes"),OFFSET('Water Data'!$F$6,0,10*ROW('Water Data'!F43)),NA())</f>
        <v>#N/A</v>
      </c>
      <c r="L49" s="98" t="e">
        <f ca="true">+IF(AND(ISNUMBER(OFFSET('Water Data'!$F$9,0,10*ROW('Water Data'!F43))),'Data Summary'!CA49="Yes"),OFFSET('Water Data'!$F$9,0,10*ROW('Water Data'!F43)),NA())</f>
        <v>#N/A</v>
      </c>
      <c r="M49" s="98" t="e">
        <f ca="true">+IF(AND(ISNUMBER(OFFSET('Water Data'!$G$4,0,10*ROW('Water Data'!G43))),'Data Summary'!CB49="Yes"),100-OFFSET('Water Data'!$G$4,0,10*ROW('Water Data'!G43)),NA())</f>
        <v>#N/A</v>
      </c>
      <c r="N49" s="98" t="e">
        <f ca="true">+IF(AND(ISNUMBER(OFFSET('Water Data'!$G$6,0,10*ROW('Water Data'!G43))),'Data Summary'!CC49="Yes"),OFFSET('Water Data'!$G$6,0,10*ROW('Water Data'!G43)),NA())</f>
        <v>#N/A</v>
      </c>
      <c r="O49" s="98" t="e">
        <f ca="true">+IF(AND(ISNUMBER(OFFSET('Water Data'!$G$9,0,10*ROW('Water Data'!G43))),'Data Summary'!CD49="Yes"),OFFSET('Water Data'!$G$9,0,10*ROW('Water Data'!G43)),NA())</f>
        <v>#N/A</v>
      </c>
      <c r="P49" s="98" t="e">
        <f ca="true">+IF(AND(ISNUMBER(OFFSET('Water Data'!$H$4,0,10*ROW('Water Data'!H43))),'Data Summary'!CE49="Yes"),100-OFFSET('Water Data'!$H$4,0,10*ROW('Water Data'!H43)),NA())</f>
        <v>#N/A</v>
      </c>
      <c r="Q49" s="98" t="e">
        <f ca="true">+IF(AND(ISNUMBER(OFFSET('Water Data'!$H$6,0,10*ROW('Water Data'!H43))),'Data Summary'!CF49="Yes"),OFFSET('Water Data'!$H$6,0,10*ROW('Water Data'!H43)),NA())</f>
        <v>#N/A</v>
      </c>
      <c r="R49" s="98" t="e">
        <f ca="true">+IF(AND(ISNUMBER(OFFSET('Water Data'!$H$9,0,10*ROW('Water Data'!H43))),'Data Summary'!CG49="Yes"),OFFSET('Water Data'!$H$9,0,10*ROW('Water Data'!H43)),NA())</f>
        <v>#N/A</v>
      </c>
      <c r="S49" s="98" t="e">
        <f ca="true">+IF(AND(ISNUMBER(OFFSET('Water Data'!$I$4,0,10*ROW('Water Data'!I43))),'Data Summary'!CH49="Yes"),100-OFFSET('Water Data'!$I$4,0,10*ROW('Water Data'!I43)),NA())</f>
        <v>#N/A</v>
      </c>
      <c r="T49" s="98" t="e">
        <f ca="true">+IF(AND(ISNUMBER(OFFSET('Water Data'!$I$6,0,10*ROW('Water Data'!I43))),'Data Summary'!CI49="Yes"),OFFSET('Water Data'!$I$6,0,10*ROW('Water Data'!I43)),NA())</f>
        <v>#N/A</v>
      </c>
      <c r="U49" s="98" t="e">
        <f ca="true">+IF(AND(ISNUMBER(OFFSET('Water Data'!$I$9,0,10*ROW('Water Data'!I43))),'Data Summary'!CJ49="Yes"),OFFSET('Water Data'!$I$9,0,10*ROW('Water Data'!I43)),NA())</f>
        <v>#N/A</v>
      </c>
      <c r="V49" s="99" t="e">
        <f ca="true">+IF(AND(ISNUMBER(OFFSET('Sanitation Data'!$D$4,0,10*ROW('Sanitation Data'!D43))),'Data Summary'!CK49="Yes"),100-OFFSET('Sanitation Data'!$D$4,0,10*ROW('Sanitation Data'!D43)),NA())</f>
        <v>#N/A</v>
      </c>
      <c r="W49" s="99" t="e">
        <f ca="true">+IF(AND(ISNUMBER(OFFSET('Sanitation Data'!$D$6,0,10*ROW('Sanitation Data'!D43))),'Data Summary'!CL49="Yes"),OFFSET('Sanitation Data'!$D$6,0,10*ROW('Sanitation Data'!D43)),NA())</f>
        <v>#N/A</v>
      </c>
      <c r="X49" s="99" t="e">
        <f ca="true">+IF(AND(ISNUMBER(OFFSET('Sanitation Data'!$D$10,0,10*ROW('Sanitation Data'!D43))),'Data Summary'!CM49="Yes"),OFFSET('Sanitation Data'!$D$10,0,10*ROW('Sanitation Data'!D43)),NA())</f>
        <v>#N/A</v>
      </c>
      <c r="Y49" s="99" t="e">
        <f ca="true">+IF(AND(ISNUMBER(OFFSET('Sanitation Data'!$D$11,0,10*ROW('Sanitation Data'!D43))),'Data Summary'!CN49="Yes"),OFFSET('Sanitation Data'!$D$11,0,10*ROW('Sanitation Data'!D43)),NA())</f>
        <v>#N/A</v>
      </c>
      <c r="Z49" s="99" t="e">
        <f ca="true">+IF(AND(ISNUMBER(OFFSET('Sanitation Data'!$D$12,0,10*ROW('Sanitation Data'!D43))),'Data Summary'!CO49="Yes"),OFFSET('Sanitation Data'!$D$12,0,10*ROW('Sanitation Data'!D43)),NA())</f>
        <v>#N/A</v>
      </c>
      <c r="AA49" s="99" t="e">
        <f ca="true">+IF(AND(ISNUMBER(OFFSET('Sanitation Data'!$E$4,0,10*ROW('Sanitation Data'!E43))),'Data Summary'!CP49="Yes"),100-OFFSET('Sanitation Data'!$E$4,0,10*ROW('Sanitation Data'!E43)),NA())</f>
        <v>#N/A</v>
      </c>
      <c r="AB49" s="99" t="e">
        <f ca="true">+IF(AND(ISNUMBER(OFFSET('Sanitation Data'!$E$6,0,10*ROW('Sanitation Data'!E43))),'Data Summary'!CQ49="Yes"),OFFSET('Sanitation Data'!$E$6,0,10*ROW('Sanitation Data'!E43)),NA())</f>
        <v>#N/A</v>
      </c>
      <c r="AC49" s="99" t="e">
        <f ca="true">+IF(AND(ISNUMBER(OFFSET('Sanitation Data'!$E$10,0,10*ROW('Sanitation Data'!E43))),'Data Summary'!CR49="Yes"),OFFSET('Sanitation Data'!$E$10,0,10*ROW('Sanitation Data'!E43)),NA())</f>
        <v>#N/A</v>
      </c>
      <c r="AD49" s="99" t="e">
        <f ca="true">+IF(AND(ISNUMBER(OFFSET('Sanitation Data'!$E$11,0,10*ROW('Sanitation Data'!E43))),'Data Summary'!CS49="Yes"),OFFSET('Sanitation Data'!$E$11,0,10*ROW('Sanitation Data'!E43)),NA())</f>
        <v>#N/A</v>
      </c>
      <c r="AE49" s="99" t="e">
        <f ca="true">+IF(AND(ISNUMBER(OFFSET('Sanitation Data'!$E$12,0,10*ROW('Sanitation Data'!E43))),'Data Summary'!CT49="Yes"),OFFSET('Sanitation Data'!$E$12,0,10*ROW('Sanitation Data'!E43)),NA())</f>
        <v>#N/A</v>
      </c>
      <c r="AF49" s="99" t="e">
        <f ca="true">+IF(AND(ISNUMBER(OFFSET('Sanitation Data'!$F$4,0,10*ROW('Sanitation Data'!F43))),'Data Summary'!CU49="Yes"),100-OFFSET('Sanitation Data'!$F$4,0,10*ROW('Sanitation Data'!F43)),NA())</f>
        <v>#N/A</v>
      </c>
      <c r="AG49" s="99" t="e">
        <f ca="true">+IF(AND(ISNUMBER(OFFSET('Sanitation Data'!$F$6,0,10*ROW('Sanitation Data'!F43))),'Data Summary'!CV49="Yes"),OFFSET('Sanitation Data'!$F$6,0,10*ROW('Sanitation Data'!F43)),NA())</f>
        <v>#N/A</v>
      </c>
      <c r="AH49" s="99" t="e">
        <f ca="true">+IF(AND(ISNUMBER(OFFSET('Sanitation Data'!$F$10,0,10*ROW('Sanitation Data'!F43))),'Data Summary'!CW49="Yes"),OFFSET('Sanitation Data'!$F$10,0,10*ROW('Sanitation Data'!F43)),NA())</f>
        <v>#N/A</v>
      </c>
      <c r="AI49" s="99" t="e">
        <f ca="true">+IF(AND(ISNUMBER(OFFSET('Sanitation Data'!$F$11,0,10*ROW('Sanitation Data'!F43))),'Data Summary'!CX49="Yes"),OFFSET('Sanitation Data'!$F$11,0,10*ROW('Sanitation Data'!F43)),NA())</f>
        <v>#N/A</v>
      </c>
      <c r="AJ49" s="99" t="e">
        <f ca="true">+IF(AND(ISNUMBER(OFFSET('Sanitation Data'!$F$12,0,10*ROW('Sanitation Data'!F43))),'Data Summary'!CY49="Yes"),OFFSET('Sanitation Data'!$F$12,0,10*ROW('Sanitation Data'!F43)),NA())</f>
        <v>#N/A</v>
      </c>
      <c r="AK49" s="99" t="e">
        <f ca="true">+IF(AND(ISNUMBER(OFFSET('Sanitation Data'!$G$4,0,10*ROW('Sanitation Data'!G43))),'Data Summary'!CZ49="Yes"),100-OFFSET('Sanitation Data'!$G$4,0,10*ROW('Sanitation Data'!G43)),NA())</f>
        <v>#N/A</v>
      </c>
      <c r="AL49" s="99" t="e">
        <f ca="true">+IF(AND(ISNUMBER(OFFSET('Sanitation Data'!$G$6,0,10*ROW('Sanitation Data'!G43))),'Data Summary'!DA49="Yes"),OFFSET('Sanitation Data'!$G$6,0,10*ROW('Sanitation Data'!G43)),NA())</f>
        <v>#N/A</v>
      </c>
      <c r="AM49" s="99" t="e">
        <f ca="true">+IF(AND(ISNUMBER(OFFSET('Sanitation Data'!$G$10,0,10*ROW('Sanitation Data'!G43))),'Data Summary'!DB49="Yes"),OFFSET('Sanitation Data'!$G$10,0,10*ROW('Sanitation Data'!G43)),NA())</f>
        <v>#N/A</v>
      </c>
      <c r="AN49" s="99" t="e">
        <f ca="true">+IF(AND(ISNUMBER(OFFSET('Sanitation Data'!$G$11,0,10*ROW('Sanitation Data'!G43))),'Data Summary'!DC49="Yes"),OFFSET('Sanitation Data'!$G$11,0,10*ROW('Sanitation Data'!G43)),NA())</f>
        <v>#N/A</v>
      </c>
      <c r="AO49" s="99" t="e">
        <f ca="true">+IF(AND(ISNUMBER(OFFSET('Sanitation Data'!$G$12,0,10*ROW('Sanitation Data'!G43))),'Data Summary'!DD49="Yes"),OFFSET('Sanitation Data'!$G$12,0,10*ROW('Sanitation Data'!G43)),NA())</f>
        <v>#N/A</v>
      </c>
      <c r="AP49" s="99" t="e">
        <f ca="true">+IF(AND(ISNUMBER(OFFSET('Sanitation Data'!$H$4,0,10*ROW('Sanitation Data'!H43))),'Data Summary'!DE49="Yes"),100-OFFSET('Sanitation Data'!$H$4,0,10*ROW('Sanitation Data'!H43)),NA())</f>
        <v>#N/A</v>
      </c>
      <c r="AQ49" s="99" t="e">
        <f ca="true">+IF(AND(ISNUMBER(OFFSET('Sanitation Data'!$H$6,0,10*ROW('Sanitation Data'!H43))),'Data Summary'!DF49="Yes"),OFFSET('Sanitation Data'!$H$6,0,10*ROW('Sanitation Data'!H43)),NA())</f>
        <v>#N/A</v>
      </c>
      <c r="AR49" s="99" t="e">
        <f ca="true">+IF(AND(ISNUMBER(OFFSET('Sanitation Data'!$H$10,0,10*ROW('Sanitation Data'!H43))),'Data Summary'!DG49="Yes"),OFFSET('Sanitation Data'!$H$10,0,10*ROW('Sanitation Data'!H43)),NA())</f>
        <v>#N/A</v>
      </c>
      <c r="AS49" s="99" t="e">
        <f ca="true">+IF(AND(ISNUMBER(OFFSET('Sanitation Data'!$H$11,0,10*ROW('Sanitation Data'!H43))),'Data Summary'!DH49="Yes"),OFFSET('Sanitation Data'!$H$11,0,10*ROW('Sanitation Data'!H43)),NA())</f>
        <v>#N/A</v>
      </c>
      <c r="AT49" s="99" t="e">
        <f ca="true">+IF(AND(ISNUMBER(OFFSET('Sanitation Data'!$H$12,0,10*ROW('Sanitation Data'!H43))),'Data Summary'!DI49="Yes"),OFFSET('Sanitation Data'!$H$12,0,10*ROW('Sanitation Data'!H43)),NA())</f>
        <v>#N/A</v>
      </c>
      <c r="AU49" s="99" t="e">
        <f ca="true">+IF(AND(ISNUMBER(OFFSET('Sanitation Data'!$I$4,0,10*ROW('Sanitation Data'!I43))),'Data Summary'!DJ49="Yes"),100-OFFSET('Sanitation Data'!$I$4,0,10*ROW('Sanitation Data'!I43)),NA())</f>
        <v>#N/A</v>
      </c>
      <c r="AV49" s="99" t="e">
        <f ca="true">+IF(AND(ISNUMBER(OFFSET('Sanitation Data'!$I$6,0,10*ROW('Sanitation Data'!I43))),'Data Summary'!DK49="Yes"),OFFSET('Sanitation Data'!$I$6,0,10*ROW('Sanitation Data'!I43)),NA())</f>
        <v>#N/A</v>
      </c>
      <c r="AW49" s="99" t="e">
        <f ca="true">+IF(AND(ISNUMBER(OFFSET('Sanitation Data'!$I$10,0,10*ROW('Sanitation Data'!I43))),'Data Summary'!DL49="Yes"),OFFSET('Sanitation Data'!$I$10,0,10*ROW('Sanitation Data'!I43)),NA())</f>
        <v>#N/A</v>
      </c>
      <c r="AX49" s="99" t="e">
        <f ca="true">+IF(AND(ISNUMBER(OFFSET('Sanitation Data'!$I$11,0,10*ROW('Sanitation Data'!I43))),'Data Summary'!DM49="Yes"),OFFSET('Sanitation Data'!$I$11,0,10*ROW('Sanitation Data'!I43)),NA())</f>
        <v>#N/A</v>
      </c>
      <c r="AY49" s="99" t="e">
        <f ca="true">+IF(AND(ISNUMBER(OFFSET('Sanitation Data'!$I$12,0,10*ROW('Sanitation Data'!I43))),'Data Summary'!DN49="Yes"),OFFSET('Sanitation Data'!$I$12,0,10*ROW('Sanitation Data'!I43)),NA())</f>
        <v>#N/A</v>
      </c>
      <c r="AZ49" s="100" t="e">
        <f ca="true">+IF(AND(ISNUMBER(OFFSET('Hygiene Data'!$D$5,0,10*ROW('Hygiene Data'!D43))),'Data Summary'!DO49="Yes"),OFFSET('Hygiene Data'!$D$5,0,10*ROW('Hygiene Data'!D43)),NA())</f>
        <v>#N/A</v>
      </c>
      <c r="BA49" s="100" t="e">
        <f ca="true">+IF(AND(ISNUMBER(OFFSET('Hygiene Data'!$D$7,0,10*ROW('Hygiene Data'!D43))),'Data Summary'!DP49="Yes"),OFFSET('Hygiene Data'!$D$7,0,10*ROW('Hygiene Data'!D43)),NA())</f>
        <v>#N/A</v>
      </c>
      <c r="BB49" s="100" t="e">
        <f ca="true">+IF(AND(ISNUMBER(OFFSET('Hygiene Data'!$D$9,0,10*ROW('Hygiene Data'!D43))),'Data Summary'!DQ49="Yes"),OFFSET('Hygiene Data'!$D$9,0,10*ROW('Hygiene Data'!D43)),NA())</f>
        <v>#N/A</v>
      </c>
      <c r="BC49" s="100" t="e">
        <f ca="true">+IF(AND(ISNUMBER(OFFSET('Hygiene Data'!$E$5,0,10*ROW('Hygiene Data'!E43))),'Data Summary'!DR49="Yes"),OFFSET('Hygiene Data'!$E$5,0,10*ROW('Hygiene Data'!E43)),NA())</f>
        <v>#N/A</v>
      </c>
      <c r="BD49" s="100" t="e">
        <f ca="true">+IF(AND(ISNUMBER(OFFSET('Hygiene Data'!$E$7,0,10*ROW('Hygiene Data'!E43))),'Data Summary'!DS49="Yes"),OFFSET('Hygiene Data'!$E$7,0,10*ROW('Hygiene Data'!E43)),NA())</f>
        <v>#N/A</v>
      </c>
      <c r="BE49" s="100" t="e">
        <f ca="true">+IF(AND(ISNUMBER(OFFSET('Hygiene Data'!$E$9,0,10*ROW('Hygiene Data'!E43))),'Data Summary'!DT49="Yes"),OFFSET('Hygiene Data'!$E$9,0,10*ROW('Hygiene Data'!E43)),NA())</f>
        <v>#N/A</v>
      </c>
      <c r="BF49" s="100" t="e">
        <f ca="true">+IF(AND(ISNUMBER(OFFSET('Hygiene Data'!$F$5,0,10*ROW('Hygiene Data'!F43))),'Data Summary'!DU49="Yes"),OFFSET('Hygiene Data'!$F$5,0,10*ROW('Hygiene Data'!F43)),NA())</f>
        <v>#N/A</v>
      </c>
      <c r="BG49" s="100" t="e">
        <f ca="true">+IF(AND(ISNUMBER(OFFSET('Hygiene Data'!$F$7,0,10*ROW('Hygiene Data'!F43))),'Data Summary'!DV49="Yes"),OFFSET('Hygiene Data'!$F$7,0,10*ROW('Hygiene Data'!F43)),NA())</f>
        <v>#N/A</v>
      </c>
      <c r="BH49" s="100" t="e">
        <f ca="true">+IF(AND(ISNUMBER(OFFSET('Hygiene Data'!$F$9,0,10*ROW('Hygiene Data'!F43))),'Data Summary'!DW49="Yes"),OFFSET('Hygiene Data'!$F$9,0,10*ROW('Hygiene Data'!F43)),NA())</f>
        <v>#N/A</v>
      </c>
      <c r="BI49" s="100" t="e">
        <f ca="true">+IF(AND(ISNUMBER(OFFSET('Hygiene Data'!$G$5,0,10*ROW('Hygiene Data'!G43))),'Data Summary'!DX49="Yes"),OFFSET('Hygiene Data'!$G$5,0,10*ROW('Hygiene Data'!G43)),NA())</f>
        <v>#N/A</v>
      </c>
      <c r="BJ49" s="100" t="e">
        <f ca="true">+IF(AND(ISNUMBER(OFFSET('Hygiene Data'!$G$7,0,10*ROW('Hygiene Data'!G43))),'Data Summary'!DY49="Yes"),OFFSET('Hygiene Data'!$G$7,0,10*ROW('Hygiene Data'!G43)),NA())</f>
        <v>#N/A</v>
      </c>
      <c r="BK49" s="100" t="e">
        <f ca="true">+IF(AND(ISNUMBER(OFFSET('Hygiene Data'!$G$9,0,10*ROW('Hygiene Data'!G43))),'Data Summary'!DZ49="Yes"),OFFSET('Hygiene Data'!$G$9,0,10*ROW('Hygiene Data'!G43)),NA())</f>
        <v>#N/A</v>
      </c>
      <c r="BL49" s="100" t="e">
        <f ca="true">+IF(AND(ISNUMBER(OFFSET('Hygiene Data'!$H$5,0,10*ROW('Hygiene Data'!H43))),'Data Summary'!EA49="Yes"),OFFSET('Hygiene Data'!$H$5,0,10*ROW('Hygiene Data'!H43)),NA())</f>
        <v>#N/A</v>
      </c>
      <c r="BM49" s="100" t="e">
        <f ca="true">+IF(AND(ISNUMBER(OFFSET('Hygiene Data'!$H$7,0,10*ROW('Hygiene Data'!H43))),'Data Summary'!EB49="Yes"),OFFSET('Hygiene Data'!$H$7,0,10*ROW('Hygiene Data'!H43)),NA())</f>
        <v>#N/A</v>
      </c>
      <c r="BN49" s="100" t="e">
        <f ca="true">+IF(AND(ISNUMBER(OFFSET('Hygiene Data'!$H$9,0,10*ROW('Hygiene Data'!H43))),'Data Summary'!EC49="Yes"),OFFSET('Hygiene Data'!$H$9,0,10*ROW('Hygiene Data'!H43)),NA())</f>
        <v>#N/A</v>
      </c>
      <c r="BO49" s="100" t="e">
        <f ca="true">+IF(AND(ISNUMBER(OFFSET('Hygiene Data'!$I$5,0,10*ROW('Hygiene Data'!I43))),'Data Summary'!ED49="Yes"),OFFSET('Hygiene Data'!$I$5,0,10*ROW('Hygiene Data'!I43)),NA())</f>
        <v>#N/A</v>
      </c>
      <c r="BP49" s="100" t="e">
        <f ca="true">+IF(AND(ISNUMBER(OFFSET('Hygiene Data'!$I$7,0,10*ROW('Hygiene Data'!I43))),'Data Summary'!EE49="Yes"),OFFSET('Hygiene Data'!$I$7,0,10*ROW('Hygiene Data'!I43)),NA())</f>
        <v>#N/A</v>
      </c>
      <c r="BQ49" s="100" t="e">
        <f ca="true">+IF(AND(ISNUMBER(OFFSET('Hygiene Data'!$I$9,0,10*ROW('Hygiene Data'!I43))),'Data Summary'!EF49="Yes"),OFFSET('Hygiene Data'!$I$9,0,10*ROW('Hygiene Data'!I43)),NA())</f>
        <v>#N/A</v>
      </c>
    </row>
    <row xmlns:x14ac="http://schemas.microsoft.com/office/spreadsheetml/2009/9/ac" r="50" x14ac:dyDescent="0.2">
      <c r="A50" s="363" t="e">
        <f ca="true">+RIGHT('Data Summary'!A50,LEN('Data Summary'!A50)-9)</f>
        <v>#VALUE!</v>
      </c>
      <c r="B50" s="38" t="str">
        <f ca="true">+IF(ISTEXT('Data Summary'!B50),'Data Summary'!B50,"")</f>
        <v/>
      </c>
      <c r="C50" s="362" t="e">
        <f ca="true">+VALUE('Data Summary'!C50)</f>
        <v>#VALUE!</v>
      </c>
      <c r="D50" s="98" t="e">
        <f ca="true">+IF(AND(ISNUMBER(OFFSET('Water Data'!$D$4,0,10*ROW('Water Data'!D44))),'Data Summary'!BS50="Yes"),100-OFFSET('Water Data'!$D$4,0,10*ROW('Water Data'!D44)),NA())</f>
        <v>#N/A</v>
      </c>
      <c r="E50" s="98" t="e">
        <f ca="true">+IF(AND(ISNUMBER(OFFSET('Water Data'!$D$6,0,10*ROW('Water Data'!D44))),'Data Summary'!BT50="Yes"),OFFSET('Water Data'!$D$6,0,10*ROW('Water Data'!D44)),NA())</f>
        <v>#N/A</v>
      </c>
      <c r="F50" s="98" t="e">
        <f ca="true">+IF(AND(ISNUMBER(OFFSET('Water Data'!$D$9,0,10*ROW('Water Data'!D44))),'Data Summary'!BU50="Yes"),OFFSET('Water Data'!$D$9,0,10*ROW('Water Data'!D44)),NA())</f>
        <v>#N/A</v>
      </c>
      <c r="G50" s="98" t="e">
        <f ca="true">+IF(AND(ISNUMBER(OFFSET('Water Data'!$E$4,0,10*ROW('Water Data'!E44))),'Data Summary'!BV50="Yes"),100-OFFSET('Water Data'!$E$4,0,10*ROW('Water Data'!E44)),NA())</f>
        <v>#N/A</v>
      </c>
      <c r="H50" s="98" t="e">
        <f ca="true">+IF(AND(ISNUMBER(OFFSET('Water Data'!$E$6,0,10*ROW('Water Data'!E44))),'Data Summary'!BW50="Yes"),OFFSET('Water Data'!$E$6,0,10*ROW('Water Data'!E44)),NA())</f>
        <v>#N/A</v>
      </c>
      <c r="I50" s="98" t="e">
        <f ca="true">+IF(AND(ISNUMBER(OFFSET('Water Data'!$E$9,0,10*ROW('Water Data'!E44))),'Data Summary'!BX50="Yes"),OFFSET('Water Data'!$E$9,0,10*ROW('Water Data'!E44)),NA())</f>
        <v>#N/A</v>
      </c>
      <c r="J50" s="98" t="e">
        <f ca="true">+IF(AND(ISNUMBER(OFFSET('Water Data'!$F$4,0,10*ROW('Water Data'!F44))),'Data Summary'!BY50="Yes"),100-OFFSET('Water Data'!$F$4,0,10*ROW('Water Data'!F44)),NA())</f>
        <v>#N/A</v>
      </c>
      <c r="K50" s="98" t="e">
        <f ca="true">+IF(AND(ISNUMBER(OFFSET('Water Data'!$F$6,0,10*ROW('Water Data'!F44))),'Data Summary'!BZ50="Yes"),OFFSET('Water Data'!$F$6,0,10*ROW('Water Data'!F44)),NA())</f>
        <v>#N/A</v>
      </c>
      <c r="L50" s="98" t="e">
        <f ca="true">+IF(AND(ISNUMBER(OFFSET('Water Data'!$F$9,0,10*ROW('Water Data'!F44))),'Data Summary'!CA50="Yes"),OFFSET('Water Data'!$F$9,0,10*ROW('Water Data'!F44)),NA())</f>
        <v>#N/A</v>
      </c>
      <c r="M50" s="98" t="e">
        <f ca="true">+IF(AND(ISNUMBER(OFFSET('Water Data'!$G$4,0,10*ROW('Water Data'!G44))),'Data Summary'!CB50="Yes"),100-OFFSET('Water Data'!$G$4,0,10*ROW('Water Data'!G44)),NA())</f>
        <v>#N/A</v>
      </c>
      <c r="N50" s="98" t="e">
        <f ca="true">+IF(AND(ISNUMBER(OFFSET('Water Data'!$G$6,0,10*ROW('Water Data'!G44))),'Data Summary'!CC50="Yes"),OFFSET('Water Data'!$G$6,0,10*ROW('Water Data'!G44)),NA())</f>
        <v>#N/A</v>
      </c>
      <c r="O50" s="98" t="e">
        <f ca="true">+IF(AND(ISNUMBER(OFFSET('Water Data'!$G$9,0,10*ROW('Water Data'!G44))),'Data Summary'!CD50="Yes"),OFFSET('Water Data'!$G$9,0,10*ROW('Water Data'!G44)),NA())</f>
        <v>#N/A</v>
      </c>
      <c r="P50" s="98" t="e">
        <f ca="true">+IF(AND(ISNUMBER(OFFSET('Water Data'!$H$4,0,10*ROW('Water Data'!H44))),'Data Summary'!CE50="Yes"),100-OFFSET('Water Data'!$H$4,0,10*ROW('Water Data'!H44)),NA())</f>
        <v>#N/A</v>
      </c>
      <c r="Q50" s="98" t="e">
        <f ca="true">+IF(AND(ISNUMBER(OFFSET('Water Data'!$H$6,0,10*ROW('Water Data'!H44))),'Data Summary'!CF50="Yes"),OFFSET('Water Data'!$H$6,0,10*ROW('Water Data'!H44)),NA())</f>
        <v>#N/A</v>
      </c>
      <c r="R50" s="98" t="e">
        <f ca="true">+IF(AND(ISNUMBER(OFFSET('Water Data'!$H$9,0,10*ROW('Water Data'!H44))),'Data Summary'!CG50="Yes"),OFFSET('Water Data'!$H$9,0,10*ROW('Water Data'!H44)),NA())</f>
        <v>#N/A</v>
      </c>
      <c r="S50" s="98" t="e">
        <f ca="true">+IF(AND(ISNUMBER(OFFSET('Water Data'!$I$4,0,10*ROW('Water Data'!I44))),'Data Summary'!CH50="Yes"),100-OFFSET('Water Data'!$I$4,0,10*ROW('Water Data'!I44)),NA())</f>
        <v>#N/A</v>
      </c>
      <c r="T50" s="98" t="e">
        <f ca="true">+IF(AND(ISNUMBER(OFFSET('Water Data'!$I$6,0,10*ROW('Water Data'!I44))),'Data Summary'!CI50="Yes"),OFFSET('Water Data'!$I$6,0,10*ROW('Water Data'!I44)),NA())</f>
        <v>#N/A</v>
      </c>
      <c r="U50" s="98" t="e">
        <f ca="true">+IF(AND(ISNUMBER(OFFSET('Water Data'!$I$9,0,10*ROW('Water Data'!I44))),'Data Summary'!CJ50="Yes"),OFFSET('Water Data'!$I$9,0,10*ROW('Water Data'!I44)),NA())</f>
        <v>#N/A</v>
      </c>
      <c r="V50" s="99" t="e">
        <f ca="true">+IF(AND(ISNUMBER(OFFSET('Sanitation Data'!$D$4,0,10*ROW('Sanitation Data'!D44))),'Data Summary'!CK50="Yes"),100-OFFSET('Sanitation Data'!$D$4,0,10*ROW('Sanitation Data'!D44)),NA())</f>
        <v>#N/A</v>
      </c>
      <c r="W50" s="99" t="e">
        <f ca="true">+IF(AND(ISNUMBER(OFFSET('Sanitation Data'!$D$6,0,10*ROW('Sanitation Data'!D44))),'Data Summary'!CL50="Yes"),OFFSET('Sanitation Data'!$D$6,0,10*ROW('Sanitation Data'!D44)),NA())</f>
        <v>#N/A</v>
      </c>
      <c r="X50" s="99" t="e">
        <f ca="true">+IF(AND(ISNUMBER(OFFSET('Sanitation Data'!$D$10,0,10*ROW('Sanitation Data'!D44))),'Data Summary'!CM50="Yes"),OFFSET('Sanitation Data'!$D$10,0,10*ROW('Sanitation Data'!D44)),NA())</f>
        <v>#N/A</v>
      </c>
      <c r="Y50" s="99" t="e">
        <f ca="true">+IF(AND(ISNUMBER(OFFSET('Sanitation Data'!$D$11,0,10*ROW('Sanitation Data'!D44))),'Data Summary'!CN50="Yes"),OFFSET('Sanitation Data'!$D$11,0,10*ROW('Sanitation Data'!D44)),NA())</f>
        <v>#N/A</v>
      </c>
      <c r="Z50" s="99" t="e">
        <f ca="true">+IF(AND(ISNUMBER(OFFSET('Sanitation Data'!$D$12,0,10*ROW('Sanitation Data'!D44))),'Data Summary'!CO50="Yes"),OFFSET('Sanitation Data'!$D$12,0,10*ROW('Sanitation Data'!D44)),NA())</f>
        <v>#N/A</v>
      </c>
      <c r="AA50" s="99" t="e">
        <f ca="true">+IF(AND(ISNUMBER(OFFSET('Sanitation Data'!$E$4,0,10*ROW('Sanitation Data'!E44))),'Data Summary'!CP50="Yes"),100-OFFSET('Sanitation Data'!$E$4,0,10*ROW('Sanitation Data'!E44)),NA())</f>
        <v>#N/A</v>
      </c>
      <c r="AB50" s="99" t="e">
        <f ca="true">+IF(AND(ISNUMBER(OFFSET('Sanitation Data'!$E$6,0,10*ROW('Sanitation Data'!E44))),'Data Summary'!CQ50="Yes"),OFFSET('Sanitation Data'!$E$6,0,10*ROW('Sanitation Data'!E44)),NA())</f>
        <v>#N/A</v>
      </c>
      <c r="AC50" s="99" t="e">
        <f ca="true">+IF(AND(ISNUMBER(OFFSET('Sanitation Data'!$E$10,0,10*ROW('Sanitation Data'!E44))),'Data Summary'!CR50="Yes"),OFFSET('Sanitation Data'!$E$10,0,10*ROW('Sanitation Data'!E44)),NA())</f>
        <v>#N/A</v>
      </c>
      <c r="AD50" s="99" t="e">
        <f ca="true">+IF(AND(ISNUMBER(OFFSET('Sanitation Data'!$E$11,0,10*ROW('Sanitation Data'!E44))),'Data Summary'!CS50="Yes"),OFFSET('Sanitation Data'!$E$11,0,10*ROW('Sanitation Data'!E44)),NA())</f>
        <v>#N/A</v>
      </c>
      <c r="AE50" s="99" t="e">
        <f ca="true">+IF(AND(ISNUMBER(OFFSET('Sanitation Data'!$E$12,0,10*ROW('Sanitation Data'!E44))),'Data Summary'!CT50="Yes"),OFFSET('Sanitation Data'!$E$12,0,10*ROW('Sanitation Data'!E44)),NA())</f>
        <v>#N/A</v>
      </c>
      <c r="AF50" s="99" t="e">
        <f ca="true">+IF(AND(ISNUMBER(OFFSET('Sanitation Data'!$F$4,0,10*ROW('Sanitation Data'!F44))),'Data Summary'!CU50="Yes"),100-OFFSET('Sanitation Data'!$F$4,0,10*ROW('Sanitation Data'!F44)),NA())</f>
        <v>#N/A</v>
      </c>
      <c r="AG50" s="99" t="e">
        <f ca="true">+IF(AND(ISNUMBER(OFFSET('Sanitation Data'!$F$6,0,10*ROW('Sanitation Data'!F44))),'Data Summary'!CV50="Yes"),OFFSET('Sanitation Data'!$F$6,0,10*ROW('Sanitation Data'!F44)),NA())</f>
        <v>#N/A</v>
      </c>
      <c r="AH50" s="99" t="e">
        <f ca="true">+IF(AND(ISNUMBER(OFFSET('Sanitation Data'!$F$10,0,10*ROW('Sanitation Data'!F44))),'Data Summary'!CW50="Yes"),OFFSET('Sanitation Data'!$F$10,0,10*ROW('Sanitation Data'!F44)),NA())</f>
        <v>#N/A</v>
      </c>
      <c r="AI50" s="99" t="e">
        <f ca="true">+IF(AND(ISNUMBER(OFFSET('Sanitation Data'!$F$11,0,10*ROW('Sanitation Data'!F44))),'Data Summary'!CX50="Yes"),OFFSET('Sanitation Data'!$F$11,0,10*ROW('Sanitation Data'!F44)),NA())</f>
        <v>#N/A</v>
      </c>
      <c r="AJ50" s="99" t="e">
        <f ca="true">+IF(AND(ISNUMBER(OFFSET('Sanitation Data'!$F$12,0,10*ROW('Sanitation Data'!F44))),'Data Summary'!CY50="Yes"),OFFSET('Sanitation Data'!$F$12,0,10*ROW('Sanitation Data'!F44)),NA())</f>
        <v>#N/A</v>
      </c>
      <c r="AK50" s="99" t="e">
        <f ca="true">+IF(AND(ISNUMBER(OFFSET('Sanitation Data'!$G$4,0,10*ROW('Sanitation Data'!G44))),'Data Summary'!CZ50="Yes"),100-OFFSET('Sanitation Data'!$G$4,0,10*ROW('Sanitation Data'!G44)),NA())</f>
        <v>#N/A</v>
      </c>
      <c r="AL50" s="99" t="e">
        <f ca="true">+IF(AND(ISNUMBER(OFFSET('Sanitation Data'!$G$6,0,10*ROW('Sanitation Data'!G44))),'Data Summary'!DA50="Yes"),OFFSET('Sanitation Data'!$G$6,0,10*ROW('Sanitation Data'!G44)),NA())</f>
        <v>#N/A</v>
      </c>
      <c r="AM50" s="99" t="e">
        <f ca="true">+IF(AND(ISNUMBER(OFFSET('Sanitation Data'!$G$10,0,10*ROW('Sanitation Data'!G44))),'Data Summary'!DB50="Yes"),OFFSET('Sanitation Data'!$G$10,0,10*ROW('Sanitation Data'!G44)),NA())</f>
        <v>#N/A</v>
      </c>
      <c r="AN50" s="99" t="e">
        <f ca="true">+IF(AND(ISNUMBER(OFFSET('Sanitation Data'!$G$11,0,10*ROW('Sanitation Data'!G44))),'Data Summary'!DC50="Yes"),OFFSET('Sanitation Data'!$G$11,0,10*ROW('Sanitation Data'!G44)),NA())</f>
        <v>#N/A</v>
      </c>
      <c r="AO50" s="99" t="e">
        <f ca="true">+IF(AND(ISNUMBER(OFFSET('Sanitation Data'!$G$12,0,10*ROW('Sanitation Data'!G44))),'Data Summary'!DD50="Yes"),OFFSET('Sanitation Data'!$G$12,0,10*ROW('Sanitation Data'!G44)),NA())</f>
        <v>#N/A</v>
      </c>
      <c r="AP50" s="99" t="e">
        <f ca="true">+IF(AND(ISNUMBER(OFFSET('Sanitation Data'!$H$4,0,10*ROW('Sanitation Data'!H44))),'Data Summary'!DE50="Yes"),100-OFFSET('Sanitation Data'!$H$4,0,10*ROW('Sanitation Data'!H44)),NA())</f>
        <v>#N/A</v>
      </c>
      <c r="AQ50" s="99" t="e">
        <f ca="true">+IF(AND(ISNUMBER(OFFSET('Sanitation Data'!$H$6,0,10*ROW('Sanitation Data'!H44))),'Data Summary'!DF50="Yes"),OFFSET('Sanitation Data'!$H$6,0,10*ROW('Sanitation Data'!H44)),NA())</f>
        <v>#N/A</v>
      </c>
      <c r="AR50" s="99" t="e">
        <f ca="true">+IF(AND(ISNUMBER(OFFSET('Sanitation Data'!$H$10,0,10*ROW('Sanitation Data'!H44))),'Data Summary'!DG50="Yes"),OFFSET('Sanitation Data'!$H$10,0,10*ROW('Sanitation Data'!H44)),NA())</f>
        <v>#N/A</v>
      </c>
      <c r="AS50" s="99" t="e">
        <f ca="true">+IF(AND(ISNUMBER(OFFSET('Sanitation Data'!$H$11,0,10*ROW('Sanitation Data'!H44))),'Data Summary'!DH50="Yes"),OFFSET('Sanitation Data'!$H$11,0,10*ROW('Sanitation Data'!H44)),NA())</f>
        <v>#N/A</v>
      </c>
      <c r="AT50" s="99" t="e">
        <f ca="true">+IF(AND(ISNUMBER(OFFSET('Sanitation Data'!$H$12,0,10*ROW('Sanitation Data'!H44))),'Data Summary'!DI50="Yes"),OFFSET('Sanitation Data'!$H$12,0,10*ROW('Sanitation Data'!H44)),NA())</f>
        <v>#N/A</v>
      </c>
      <c r="AU50" s="99" t="e">
        <f ca="true">+IF(AND(ISNUMBER(OFFSET('Sanitation Data'!$I$4,0,10*ROW('Sanitation Data'!I44))),'Data Summary'!DJ50="Yes"),100-OFFSET('Sanitation Data'!$I$4,0,10*ROW('Sanitation Data'!I44)),NA())</f>
        <v>#N/A</v>
      </c>
      <c r="AV50" s="99" t="e">
        <f ca="true">+IF(AND(ISNUMBER(OFFSET('Sanitation Data'!$I$6,0,10*ROW('Sanitation Data'!I44))),'Data Summary'!DK50="Yes"),OFFSET('Sanitation Data'!$I$6,0,10*ROW('Sanitation Data'!I44)),NA())</f>
        <v>#N/A</v>
      </c>
      <c r="AW50" s="99" t="e">
        <f ca="true">+IF(AND(ISNUMBER(OFFSET('Sanitation Data'!$I$10,0,10*ROW('Sanitation Data'!I44))),'Data Summary'!DL50="Yes"),OFFSET('Sanitation Data'!$I$10,0,10*ROW('Sanitation Data'!I44)),NA())</f>
        <v>#N/A</v>
      </c>
      <c r="AX50" s="99" t="e">
        <f ca="true">+IF(AND(ISNUMBER(OFFSET('Sanitation Data'!$I$11,0,10*ROW('Sanitation Data'!I44))),'Data Summary'!DM50="Yes"),OFFSET('Sanitation Data'!$I$11,0,10*ROW('Sanitation Data'!I44)),NA())</f>
        <v>#N/A</v>
      </c>
      <c r="AY50" s="99" t="e">
        <f ca="true">+IF(AND(ISNUMBER(OFFSET('Sanitation Data'!$I$12,0,10*ROW('Sanitation Data'!I44))),'Data Summary'!DN50="Yes"),OFFSET('Sanitation Data'!$I$12,0,10*ROW('Sanitation Data'!I44)),NA())</f>
        <v>#N/A</v>
      </c>
      <c r="AZ50" s="100" t="e">
        <f ca="true">+IF(AND(ISNUMBER(OFFSET('Hygiene Data'!$D$5,0,10*ROW('Hygiene Data'!D44))),'Data Summary'!DO50="Yes"),OFFSET('Hygiene Data'!$D$5,0,10*ROW('Hygiene Data'!D44)),NA())</f>
        <v>#N/A</v>
      </c>
      <c r="BA50" s="100" t="e">
        <f ca="true">+IF(AND(ISNUMBER(OFFSET('Hygiene Data'!$D$7,0,10*ROW('Hygiene Data'!D44))),'Data Summary'!DP50="Yes"),OFFSET('Hygiene Data'!$D$7,0,10*ROW('Hygiene Data'!D44)),NA())</f>
        <v>#N/A</v>
      </c>
      <c r="BB50" s="100" t="e">
        <f ca="true">+IF(AND(ISNUMBER(OFFSET('Hygiene Data'!$D$9,0,10*ROW('Hygiene Data'!D44))),'Data Summary'!DQ50="Yes"),OFFSET('Hygiene Data'!$D$9,0,10*ROW('Hygiene Data'!D44)),NA())</f>
        <v>#N/A</v>
      </c>
      <c r="BC50" s="100" t="e">
        <f ca="true">+IF(AND(ISNUMBER(OFFSET('Hygiene Data'!$E$5,0,10*ROW('Hygiene Data'!E44))),'Data Summary'!DR50="Yes"),OFFSET('Hygiene Data'!$E$5,0,10*ROW('Hygiene Data'!E44)),NA())</f>
        <v>#N/A</v>
      </c>
      <c r="BD50" s="100" t="e">
        <f ca="true">+IF(AND(ISNUMBER(OFFSET('Hygiene Data'!$E$7,0,10*ROW('Hygiene Data'!E44))),'Data Summary'!DS50="Yes"),OFFSET('Hygiene Data'!$E$7,0,10*ROW('Hygiene Data'!E44)),NA())</f>
        <v>#N/A</v>
      </c>
      <c r="BE50" s="100" t="e">
        <f ca="true">+IF(AND(ISNUMBER(OFFSET('Hygiene Data'!$E$9,0,10*ROW('Hygiene Data'!E44))),'Data Summary'!DT50="Yes"),OFFSET('Hygiene Data'!$E$9,0,10*ROW('Hygiene Data'!E44)),NA())</f>
        <v>#N/A</v>
      </c>
      <c r="BF50" s="100" t="e">
        <f ca="true">+IF(AND(ISNUMBER(OFFSET('Hygiene Data'!$F$5,0,10*ROW('Hygiene Data'!F44))),'Data Summary'!DU50="Yes"),OFFSET('Hygiene Data'!$F$5,0,10*ROW('Hygiene Data'!F44)),NA())</f>
        <v>#N/A</v>
      </c>
      <c r="BG50" s="100" t="e">
        <f ca="true">+IF(AND(ISNUMBER(OFFSET('Hygiene Data'!$F$7,0,10*ROW('Hygiene Data'!F44))),'Data Summary'!DV50="Yes"),OFFSET('Hygiene Data'!$F$7,0,10*ROW('Hygiene Data'!F44)),NA())</f>
        <v>#N/A</v>
      </c>
      <c r="BH50" s="100" t="e">
        <f ca="true">+IF(AND(ISNUMBER(OFFSET('Hygiene Data'!$F$9,0,10*ROW('Hygiene Data'!F44))),'Data Summary'!DW50="Yes"),OFFSET('Hygiene Data'!$F$9,0,10*ROW('Hygiene Data'!F44)),NA())</f>
        <v>#N/A</v>
      </c>
      <c r="BI50" s="100" t="e">
        <f ca="true">+IF(AND(ISNUMBER(OFFSET('Hygiene Data'!$G$5,0,10*ROW('Hygiene Data'!G44))),'Data Summary'!DX50="Yes"),OFFSET('Hygiene Data'!$G$5,0,10*ROW('Hygiene Data'!G44)),NA())</f>
        <v>#N/A</v>
      </c>
      <c r="BJ50" s="100" t="e">
        <f ca="true">+IF(AND(ISNUMBER(OFFSET('Hygiene Data'!$G$7,0,10*ROW('Hygiene Data'!G44))),'Data Summary'!DY50="Yes"),OFFSET('Hygiene Data'!$G$7,0,10*ROW('Hygiene Data'!G44)),NA())</f>
        <v>#N/A</v>
      </c>
      <c r="BK50" s="100" t="e">
        <f ca="true">+IF(AND(ISNUMBER(OFFSET('Hygiene Data'!$G$9,0,10*ROW('Hygiene Data'!G44))),'Data Summary'!DZ50="Yes"),OFFSET('Hygiene Data'!$G$9,0,10*ROW('Hygiene Data'!G44)),NA())</f>
        <v>#N/A</v>
      </c>
      <c r="BL50" s="100" t="e">
        <f ca="true">+IF(AND(ISNUMBER(OFFSET('Hygiene Data'!$H$5,0,10*ROW('Hygiene Data'!H44))),'Data Summary'!EA50="Yes"),OFFSET('Hygiene Data'!$H$5,0,10*ROW('Hygiene Data'!H44)),NA())</f>
        <v>#N/A</v>
      </c>
      <c r="BM50" s="100" t="e">
        <f ca="true">+IF(AND(ISNUMBER(OFFSET('Hygiene Data'!$H$7,0,10*ROW('Hygiene Data'!H44))),'Data Summary'!EB50="Yes"),OFFSET('Hygiene Data'!$H$7,0,10*ROW('Hygiene Data'!H44)),NA())</f>
        <v>#N/A</v>
      </c>
      <c r="BN50" s="100" t="e">
        <f ca="true">+IF(AND(ISNUMBER(OFFSET('Hygiene Data'!$H$9,0,10*ROW('Hygiene Data'!H44))),'Data Summary'!EC50="Yes"),OFFSET('Hygiene Data'!$H$9,0,10*ROW('Hygiene Data'!H44)),NA())</f>
        <v>#N/A</v>
      </c>
      <c r="BO50" s="100" t="e">
        <f ca="true">+IF(AND(ISNUMBER(OFFSET('Hygiene Data'!$I$5,0,10*ROW('Hygiene Data'!I44))),'Data Summary'!ED50="Yes"),OFFSET('Hygiene Data'!$I$5,0,10*ROW('Hygiene Data'!I44)),NA())</f>
        <v>#N/A</v>
      </c>
      <c r="BP50" s="100" t="e">
        <f ca="true">+IF(AND(ISNUMBER(OFFSET('Hygiene Data'!$I$7,0,10*ROW('Hygiene Data'!I44))),'Data Summary'!EE50="Yes"),OFFSET('Hygiene Data'!$I$7,0,10*ROW('Hygiene Data'!I44)),NA())</f>
        <v>#N/A</v>
      </c>
      <c r="BQ50" s="100" t="e">
        <f ca="true">+IF(AND(ISNUMBER(OFFSET('Hygiene Data'!$I$9,0,10*ROW('Hygiene Data'!I44))),'Data Summary'!EF50="Yes"),OFFSET('Hygiene Data'!$I$9,0,10*ROW('Hygiene Data'!I44)),NA())</f>
        <v>#N/A</v>
      </c>
    </row>
    <row xmlns:x14ac="http://schemas.microsoft.com/office/spreadsheetml/2009/9/ac" r="51" x14ac:dyDescent="0.2">
      <c r="A51" s="363" t="e">
        <f ca="true">+RIGHT('Data Summary'!A51,LEN('Data Summary'!A51)-9)</f>
        <v>#VALUE!</v>
      </c>
      <c r="B51" s="38" t="str">
        <f ca="true">+IF(ISTEXT('Data Summary'!B51),'Data Summary'!B51,"")</f>
        <v/>
      </c>
      <c r="C51" s="362" t="e">
        <f ca="true">+VALUE('Data Summary'!C51)</f>
        <v>#VALUE!</v>
      </c>
      <c r="D51" s="98" t="e">
        <f ca="true">+IF(AND(ISNUMBER(OFFSET('Water Data'!$D$4,0,10*ROW('Water Data'!D45))),'Data Summary'!BS51="Yes"),100-OFFSET('Water Data'!$D$4,0,10*ROW('Water Data'!D45)),NA())</f>
        <v>#N/A</v>
      </c>
      <c r="E51" s="98" t="e">
        <f ca="true">+IF(AND(ISNUMBER(OFFSET('Water Data'!$D$6,0,10*ROW('Water Data'!D45))),'Data Summary'!BT51="Yes"),OFFSET('Water Data'!$D$6,0,10*ROW('Water Data'!D45)),NA())</f>
        <v>#N/A</v>
      </c>
      <c r="F51" s="98" t="e">
        <f ca="true">+IF(AND(ISNUMBER(OFFSET('Water Data'!$D$9,0,10*ROW('Water Data'!D45))),'Data Summary'!BU51="Yes"),OFFSET('Water Data'!$D$9,0,10*ROW('Water Data'!D45)),NA())</f>
        <v>#N/A</v>
      </c>
      <c r="G51" s="98" t="e">
        <f ca="true">+IF(AND(ISNUMBER(OFFSET('Water Data'!$E$4,0,10*ROW('Water Data'!E45))),'Data Summary'!BV51="Yes"),100-OFFSET('Water Data'!$E$4,0,10*ROW('Water Data'!E45)),NA())</f>
        <v>#N/A</v>
      </c>
      <c r="H51" s="98" t="e">
        <f ca="true">+IF(AND(ISNUMBER(OFFSET('Water Data'!$E$6,0,10*ROW('Water Data'!E45))),'Data Summary'!BW51="Yes"),OFFSET('Water Data'!$E$6,0,10*ROW('Water Data'!E45)),NA())</f>
        <v>#N/A</v>
      </c>
      <c r="I51" s="98" t="e">
        <f ca="true">+IF(AND(ISNUMBER(OFFSET('Water Data'!$E$9,0,10*ROW('Water Data'!E45))),'Data Summary'!BX51="Yes"),OFFSET('Water Data'!$E$9,0,10*ROW('Water Data'!E45)),NA())</f>
        <v>#N/A</v>
      </c>
      <c r="J51" s="98" t="e">
        <f ca="true">+IF(AND(ISNUMBER(OFFSET('Water Data'!$F$4,0,10*ROW('Water Data'!F45))),'Data Summary'!BY51="Yes"),100-OFFSET('Water Data'!$F$4,0,10*ROW('Water Data'!F45)),NA())</f>
        <v>#N/A</v>
      </c>
      <c r="K51" s="98" t="e">
        <f ca="true">+IF(AND(ISNUMBER(OFFSET('Water Data'!$F$6,0,10*ROW('Water Data'!F45))),'Data Summary'!BZ51="Yes"),OFFSET('Water Data'!$F$6,0,10*ROW('Water Data'!F45)),NA())</f>
        <v>#N/A</v>
      </c>
      <c r="L51" s="98" t="e">
        <f ca="true">+IF(AND(ISNUMBER(OFFSET('Water Data'!$F$9,0,10*ROW('Water Data'!F45))),'Data Summary'!CA51="Yes"),OFFSET('Water Data'!$F$9,0,10*ROW('Water Data'!F45)),NA())</f>
        <v>#N/A</v>
      </c>
      <c r="M51" s="98" t="e">
        <f ca="true">+IF(AND(ISNUMBER(OFFSET('Water Data'!$G$4,0,10*ROW('Water Data'!G45))),'Data Summary'!CB51="Yes"),100-OFFSET('Water Data'!$G$4,0,10*ROW('Water Data'!G45)),NA())</f>
        <v>#N/A</v>
      </c>
      <c r="N51" s="98" t="e">
        <f ca="true">+IF(AND(ISNUMBER(OFFSET('Water Data'!$G$6,0,10*ROW('Water Data'!G45))),'Data Summary'!CC51="Yes"),OFFSET('Water Data'!$G$6,0,10*ROW('Water Data'!G45)),NA())</f>
        <v>#N/A</v>
      </c>
      <c r="O51" s="98" t="e">
        <f ca="true">+IF(AND(ISNUMBER(OFFSET('Water Data'!$G$9,0,10*ROW('Water Data'!G45))),'Data Summary'!CD51="Yes"),OFFSET('Water Data'!$G$9,0,10*ROW('Water Data'!G45)),NA())</f>
        <v>#N/A</v>
      </c>
      <c r="P51" s="98" t="e">
        <f ca="true">+IF(AND(ISNUMBER(OFFSET('Water Data'!$H$4,0,10*ROW('Water Data'!H45))),'Data Summary'!CE51="Yes"),100-OFFSET('Water Data'!$H$4,0,10*ROW('Water Data'!H45)),NA())</f>
        <v>#N/A</v>
      </c>
      <c r="Q51" s="98" t="e">
        <f ca="true">+IF(AND(ISNUMBER(OFFSET('Water Data'!$H$6,0,10*ROW('Water Data'!H45))),'Data Summary'!CF51="Yes"),OFFSET('Water Data'!$H$6,0,10*ROW('Water Data'!H45)),NA())</f>
        <v>#N/A</v>
      </c>
      <c r="R51" s="98" t="e">
        <f ca="true">+IF(AND(ISNUMBER(OFFSET('Water Data'!$H$9,0,10*ROW('Water Data'!H45))),'Data Summary'!CG51="Yes"),OFFSET('Water Data'!$H$9,0,10*ROW('Water Data'!H45)),NA())</f>
        <v>#N/A</v>
      </c>
      <c r="S51" s="98" t="e">
        <f ca="true">+IF(AND(ISNUMBER(OFFSET('Water Data'!$I$4,0,10*ROW('Water Data'!I45))),'Data Summary'!CH51="Yes"),100-OFFSET('Water Data'!$I$4,0,10*ROW('Water Data'!I45)),NA())</f>
        <v>#N/A</v>
      </c>
      <c r="T51" s="98" t="e">
        <f ca="true">+IF(AND(ISNUMBER(OFFSET('Water Data'!$I$6,0,10*ROW('Water Data'!I45))),'Data Summary'!CI51="Yes"),OFFSET('Water Data'!$I$6,0,10*ROW('Water Data'!I45)),NA())</f>
        <v>#N/A</v>
      </c>
      <c r="U51" s="98" t="e">
        <f ca="true">+IF(AND(ISNUMBER(OFFSET('Water Data'!$I$9,0,10*ROW('Water Data'!I45))),'Data Summary'!CJ51="Yes"),OFFSET('Water Data'!$I$9,0,10*ROW('Water Data'!I45)),NA())</f>
        <v>#N/A</v>
      </c>
      <c r="V51" s="99" t="e">
        <f ca="true">+IF(AND(ISNUMBER(OFFSET('Sanitation Data'!$D$4,0,10*ROW('Sanitation Data'!D45))),'Data Summary'!CK51="Yes"),100-OFFSET('Sanitation Data'!$D$4,0,10*ROW('Sanitation Data'!D45)),NA())</f>
        <v>#N/A</v>
      </c>
      <c r="W51" s="99" t="e">
        <f ca="true">+IF(AND(ISNUMBER(OFFSET('Sanitation Data'!$D$6,0,10*ROW('Sanitation Data'!D45))),'Data Summary'!CL51="Yes"),OFFSET('Sanitation Data'!$D$6,0,10*ROW('Sanitation Data'!D45)),NA())</f>
        <v>#N/A</v>
      </c>
      <c r="X51" s="99" t="e">
        <f ca="true">+IF(AND(ISNUMBER(OFFSET('Sanitation Data'!$D$10,0,10*ROW('Sanitation Data'!D45))),'Data Summary'!CM51="Yes"),OFFSET('Sanitation Data'!$D$10,0,10*ROW('Sanitation Data'!D45)),NA())</f>
        <v>#N/A</v>
      </c>
      <c r="Y51" s="99" t="e">
        <f ca="true">+IF(AND(ISNUMBER(OFFSET('Sanitation Data'!$D$11,0,10*ROW('Sanitation Data'!D45))),'Data Summary'!CN51="Yes"),OFFSET('Sanitation Data'!$D$11,0,10*ROW('Sanitation Data'!D45)),NA())</f>
        <v>#N/A</v>
      </c>
      <c r="Z51" s="99" t="e">
        <f ca="true">+IF(AND(ISNUMBER(OFFSET('Sanitation Data'!$D$12,0,10*ROW('Sanitation Data'!D45))),'Data Summary'!CO51="Yes"),OFFSET('Sanitation Data'!$D$12,0,10*ROW('Sanitation Data'!D45)),NA())</f>
        <v>#N/A</v>
      </c>
      <c r="AA51" s="99" t="e">
        <f ca="true">+IF(AND(ISNUMBER(OFFSET('Sanitation Data'!$E$4,0,10*ROW('Sanitation Data'!E45))),'Data Summary'!CP51="Yes"),100-OFFSET('Sanitation Data'!$E$4,0,10*ROW('Sanitation Data'!E45)),NA())</f>
        <v>#N/A</v>
      </c>
      <c r="AB51" s="99" t="e">
        <f ca="true">+IF(AND(ISNUMBER(OFFSET('Sanitation Data'!$E$6,0,10*ROW('Sanitation Data'!E45))),'Data Summary'!CQ51="Yes"),OFFSET('Sanitation Data'!$E$6,0,10*ROW('Sanitation Data'!E45)),NA())</f>
        <v>#N/A</v>
      </c>
      <c r="AC51" s="99" t="e">
        <f ca="true">+IF(AND(ISNUMBER(OFFSET('Sanitation Data'!$E$10,0,10*ROW('Sanitation Data'!E45))),'Data Summary'!CR51="Yes"),OFFSET('Sanitation Data'!$E$10,0,10*ROW('Sanitation Data'!E45)),NA())</f>
        <v>#N/A</v>
      </c>
      <c r="AD51" s="99" t="e">
        <f ca="true">+IF(AND(ISNUMBER(OFFSET('Sanitation Data'!$E$11,0,10*ROW('Sanitation Data'!E45))),'Data Summary'!CS51="Yes"),OFFSET('Sanitation Data'!$E$11,0,10*ROW('Sanitation Data'!E45)),NA())</f>
        <v>#N/A</v>
      </c>
      <c r="AE51" s="99" t="e">
        <f ca="true">+IF(AND(ISNUMBER(OFFSET('Sanitation Data'!$E$12,0,10*ROW('Sanitation Data'!E45))),'Data Summary'!CT51="Yes"),OFFSET('Sanitation Data'!$E$12,0,10*ROW('Sanitation Data'!E45)),NA())</f>
        <v>#N/A</v>
      </c>
      <c r="AF51" s="99" t="e">
        <f ca="true">+IF(AND(ISNUMBER(OFFSET('Sanitation Data'!$F$4,0,10*ROW('Sanitation Data'!F45))),'Data Summary'!CU51="Yes"),100-OFFSET('Sanitation Data'!$F$4,0,10*ROW('Sanitation Data'!F45)),NA())</f>
        <v>#N/A</v>
      </c>
      <c r="AG51" s="99" t="e">
        <f ca="true">+IF(AND(ISNUMBER(OFFSET('Sanitation Data'!$F$6,0,10*ROW('Sanitation Data'!F45))),'Data Summary'!CV51="Yes"),OFFSET('Sanitation Data'!$F$6,0,10*ROW('Sanitation Data'!F45)),NA())</f>
        <v>#N/A</v>
      </c>
      <c r="AH51" s="99" t="e">
        <f ca="true">+IF(AND(ISNUMBER(OFFSET('Sanitation Data'!$F$10,0,10*ROW('Sanitation Data'!F45))),'Data Summary'!CW51="Yes"),OFFSET('Sanitation Data'!$F$10,0,10*ROW('Sanitation Data'!F45)),NA())</f>
        <v>#N/A</v>
      </c>
      <c r="AI51" s="99" t="e">
        <f ca="true">+IF(AND(ISNUMBER(OFFSET('Sanitation Data'!$F$11,0,10*ROW('Sanitation Data'!F45))),'Data Summary'!CX51="Yes"),OFFSET('Sanitation Data'!$F$11,0,10*ROW('Sanitation Data'!F45)),NA())</f>
        <v>#N/A</v>
      </c>
      <c r="AJ51" s="99" t="e">
        <f ca="true">+IF(AND(ISNUMBER(OFFSET('Sanitation Data'!$F$12,0,10*ROW('Sanitation Data'!F45))),'Data Summary'!CY51="Yes"),OFFSET('Sanitation Data'!$F$12,0,10*ROW('Sanitation Data'!F45)),NA())</f>
        <v>#N/A</v>
      </c>
      <c r="AK51" s="99" t="e">
        <f ca="true">+IF(AND(ISNUMBER(OFFSET('Sanitation Data'!$G$4,0,10*ROW('Sanitation Data'!G45))),'Data Summary'!CZ51="Yes"),100-OFFSET('Sanitation Data'!$G$4,0,10*ROW('Sanitation Data'!G45)),NA())</f>
        <v>#N/A</v>
      </c>
      <c r="AL51" s="99" t="e">
        <f ca="true">+IF(AND(ISNUMBER(OFFSET('Sanitation Data'!$G$6,0,10*ROW('Sanitation Data'!G45))),'Data Summary'!DA51="Yes"),OFFSET('Sanitation Data'!$G$6,0,10*ROW('Sanitation Data'!G45)),NA())</f>
        <v>#N/A</v>
      </c>
      <c r="AM51" s="99" t="e">
        <f ca="true">+IF(AND(ISNUMBER(OFFSET('Sanitation Data'!$G$10,0,10*ROW('Sanitation Data'!G45))),'Data Summary'!DB51="Yes"),OFFSET('Sanitation Data'!$G$10,0,10*ROW('Sanitation Data'!G45)),NA())</f>
        <v>#N/A</v>
      </c>
      <c r="AN51" s="99" t="e">
        <f ca="true">+IF(AND(ISNUMBER(OFFSET('Sanitation Data'!$G$11,0,10*ROW('Sanitation Data'!G45))),'Data Summary'!DC51="Yes"),OFFSET('Sanitation Data'!$G$11,0,10*ROW('Sanitation Data'!G45)),NA())</f>
        <v>#N/A</v>
      </c>
      <c r="AO51" s="99" t="e">
        <f ca="true">+IF(AND(ISNUMBER(OFFSET('Sanitation Data'!$G$12,0,10*ROW('Sanitation Data'!G45))),'Data Summary'!DD51="Yes"),OFFSET('Sanitation Data'!$G$12,0,10*ROW('Sanitation Data'!G45)),NA())</f>
        <v>#N/A</v>
      </c>
      <c r="AP51" s="99" t="e">
        <f ca="true">+IF(AND(ISNUMBER(OFFSET('Sanitation Data'!$H$4,0,10*ROW('Sanitation Data'!H45))),'Data Summary'!DE51="Yes"),100-OFFSET('Sanitation Data'!$H$4,0,10*ROW('Sanitation Data'!H45)),NA())</f>
        <v>#N/A</v>
      </c>
      <c r="AQ51" s="99" t="e">
        <f ca="true">+IF(AND(ISNUMBER(OFFSET('Sanitation Data'!$H$6,0,10*ROW('Sanitation Data'!H45))),'Data Summary'!DF51="Yes"),OFFSET('Sanitation Data'!$H$6,0,10*ROW('Sanitation Data'!H45)),NA())</f>
        <v>#N/A</v>
      </c>
      <c r="AR51" s="99" t="e">
        <f ca="true">+IF(AND(ISNUMBER(OFFSET('Sanitation Data'!$H$10,0,10*ROW('Sanitation Data'!H45))),'Data Summary'!DG51="Yes"),OFFSET('Sanitation Data'!$H$10,0,10*ROW('Sanitation Data'!H45)),NA())</f>
        <v>#N/A</v>
      </c>
      <c r="AS51" s="99" t="e">
        <f ca="true">+IF(AND(ISNUMBER(OFFSET('Sanitation Data'!$H$11,0,10*ROW('Sanitation Data'!H45))),'Data Summary'!DH51="Yes"),OFFSET('Sanitation Data'!$H$11,0,10*ROW('Sanitation Data'!H45)),NA())</f>
        <v>#N/A</v>
      </c>
      <c r="AT51" s="99" t="e">
        <f ca="true">+IF(AND(ISNUMBER(OFFSET('Sanitation Data'!$H$12,0,10*ROW('Sanitation Data'!H45))),'Data Summary'!DI51="Yes"),OFFSET('Sanitation Data'!$H$12,0,10*ROW('Sanitation Data'!H45)),NA())</f>
        <v>#N/A</v>
      </c>
      <c r="AU51" s="99" t="e">
        <f ca="true">+IF(AND(ISNUMBER(OFFSET('Sanitation Data'!$I$4,0,10*ROW('Sanitation Data'!I45))),'Data Summary'!DJ51="Yes"),100-OFFSET('Sanitation Data'!$I$4,0,10*ROW('Sanitation Data'!I45)),NA())</f>
        <v>#N/A</v>
      </c>
      <c r="AV51" s="99" t="e">
        <f ca="true">+IF(AND(ISNUMBER(OFFSET('Sanitation Data'!$I$6,0,10*ROW('Sanitation Data'!I45))),'Data Summary'!DK51="Yes"),OFFSET('Sanitation Data'!$I$6,0,10*ROW('Sanitation Data'!I45)),NA())</f>
        <v>#N/A</v>
      </c>
      <c r="AW51" s="99" t="e">
        <f ca="true">+IF(AND(ISNUMBER(OFFSET('Sanitation Data'!$I$10,0,10*ROW('Sanitation Data'!I45))),'Data Summary'!DL51="Yes"),OFFSET('Sanitation Data'!$I$10,0,10*ROW('Sanitation Data'!I45)),NA())</f>
        <v>#N/A</v>
      </c>
      <c r="AX51" s="99" t="e">
        <f ca="true">+IF(AND(ISNUMBER(OFFSET('Sanitation Data'!$I$11,0,10*ROW('Sanitation Data'!I45))),'Data Summary'!DM51="Yes"),OFFSET('Sanitation Data'!$I$11,0,10*ROW('Sanitation Data'!I45)),NA())</f>
        <v>#N/A</v>
      </c>
      <c r="AY51" s="99" t="e">
        <f ca="true">+IF(AND(ISNUMBER(OFFSET('Sanitation Data'!$I$12,0,10*ROW('Sanitation Data'!I45))),'Data Summary'!DN51="Yes"),OFFSET('Sanitation Data'!$I$12,0,10*ROW('Sanitation Data'!I45)),NA())</f>
        <v>#N/A</v>
      </c>
      <c r="AZ51" s="100" t="e">
        <f ca="true">+IF(AND(ISNUMBER(OFFSET('Hygiene Data'!$D$5,0,10*ROW('Hygiene Data'!D45))),'Data Summary'!DO51="Yes"),OFFSET('Hygiene Data'!$D$5,0,10*ROW('Hygiene Data'!D45)),NA())</f>
        <v>#N/A</v>
      </c>
      <c r="BA51" s="100" t="e">
        <f ca="true">+IF(AND(ISNUMBER(OFFSET('Hygiene Data'!$D$7,0,10*ROW('Hygiene Data'!D45))),'Data Summary'!DP51="Yes"),OFFSET('Hygiene Data'!$D$7,0,10*ROW('Hygiene Data'!D45)),NA())</f>
        <v>#N/A</v>
      </c>
      <c r="BB51" s="100" t="e">
        <f ca="true">+IF(AND(ISNUMBER(OFFSET('Hygiene Data'!$D$9,0,10*ROW('Hygiene Data'!D45))),'Data Summary'!DQ51="Yes"),OFFSET('Hygiene Data'!$D$9,0,10*ROW('Hygiene Data'!D45)),NA())</f>
        <v>#N/A</v>
      </c>
      <c r="BC51" s="100" t="e">
        <f ca="true">+IF(AND(ISNUMBER(OFFSET('Hygiene Data'!$E$5,0,10*ROW('Hygiene Data'!E45))),'Data Summary'!DR51="Yes"),OFFSET('Hygiene Data'!$E$5,0,10*ROW('Hygiene Data'!E45)),NA())</f>
        <v>#N/A</v>
      </c>
      <c r="BD51" s="100" t="e">
        <f ca="true">+IF(AND(ISNUMBER(OFFSET('Hygiene Data'!$E$7,0,10*ROW('Hygiene Data'!E45))),'Data Summary'!DS51="Yes"),OFFSET('Hygiene Data'!$E$7,0,10*ROW('Hygiene Data'!E45)),NA())</f>
        <v>#N/A</v>
      </c>
      <c r="BE51" s="100" t="e">
        <f ca="true">+IF(AND(ISNUMBER(OFFSET('Hygiene Data'!$E$9,0,10*ROW('Hygiene Data'!E45))),'Data Summary'!DT51="Yes"),OFFSET('Hygiene Data'!$E$9,0,10*ROW('Hygiene Data'!E45)),NA())</f>
        <v>#N/A</v>
      </c>
      <c r="BF51" s="100" t="e">
        <f ca="true">+IF(AND(ISNUMBER(OFFSET('Hygiene Data'!$F$5,0,10*ROW('Hygiene Data'!F45))),'Data Summary'!DU51="Yes"),OFFSET('Hygiene Data'!$F$5,0,10*ROW('Hygiene Data'!F45)),NA())</f>
        <v>#N/A</v>
      </c>
      <c r="BG51" s="100" t="e">
        <f ca="true">+IF(AND(ISNUMBER(OFFSET('Hygiene Data'!$F$7,0,10*ROW('Hygiene Data'!F45))),'Data Summary'!DV51="Yes"),OFFSET('Hygiene Data'!$F$7,0,10*ROW('Hygiene Data'!F45)),NA())</f>
        <v>#N/A</v>
      </c>
      <c r="BH51" s="100" t="e">
        <f ca="true">+IF(AND(ISNUMBER(OFFSET('Hygiene Data'!$F$9,0,10*ROW('Hygiene Data'!F45))),'Data Summary'!DW51="Yes"),OFFSET('Hygiene Data'!$F$9,0,10*ROW('Hygiene Data'!F45)),NA())</f>
        <v>#N/A</v>
      </c>
      <c r="BI51" s="100" t="e">
        <f ca="true">+IF(AND(ISNUMBER(OFFSET('Hygiene Data'!$G$5,0,10*ROW('Hygiene Data'!G45))),'Data Summary'!DX51="Yes"),OFFSET('Hygiene Data'!$G$5,0,10*ROW('Hygiene Data'!G45)),NA())</f>
        <v>#N/A</v>
      </c>
      <c r="BJ51" s="100" t="e">
        <f ca="true">+IF(AND(ISNUMBER(OFFSET('Hygiene Data'!$G$7,0,10*ROW('Hygiene Data'!G45))),'Data Summary'!DY51="Yes"),OFFSET('Hygiene Data'!$G$7,0,10*ROW('Hygiene Data'!G45)),NA())</f>
        <v>#N/A</v>
      </c>
      <c r="BK51" s="100" t="e">
        <f ca="true">+IF(AND(ISNUMBER(OFFSET('Hygiene Data'!$G$9,0,10*ROW('Hygiene Data'!G45))),'Data Summary'!DZ51="Yes"),OFFSET('Hygiene Data'!$G$9,0,10*ROW('Hygiene Data'!G45)),NA())</f>
        <v>#N/A</v>
      </c>
      <c r="BL51" s="100" t="e">
        <f ca="true">+IF(AND(ISNUMBER(OFFSET('Hygiene Data'!$H$5,0,10*ROW('Hygiene Data'!H45))),'Data Summary'!EA51="Yes"),OFFSET('Hygiene Data'!$H$5,0,10*ROW('Hygiene Data'!H45)),NA())</f>
        <v>#N/A</v>
      </c>
      <c r="BM51" s="100" t="e">
        <f ca="true">+IF(AND(ISNUMBER(OFFSET('Hygiene Data'!$H$7,0,10*ROW('Hygiene Data'!H45))),'Data Summary'!EB51="Yes"),OFFSET('Hygiene Data'!$H$7,0,10*ROW('Hygiene Data'!H45)),NA())</f>
        <v>#N/A</v>
      </c>
      <c r="BN51" s="100" t="e">
        <f ca="true">+IF(AND(ISNUMBER(OFFSET('Hygiene Data'!$H$9,0,10*ROW('Hygiene Data'!H45))),'Data Summary'!EC51="Yes"),OFFSET('Hygiene Data'!$H$9,0,10*ROW('Hygiene Data'!H45)),NA())</f>
        <v>#N/A</v>
      </c>
      <c r="BO51" s="100" t="e">
        <f ca="true">+IF(AND(ISNUMBER(OFFSET('Hygiene Data'!$I$5,0,10*ROW('Hygiene Data'!I45))),'Data Summary'!ED51="Yes"),OFFSET('Hygiene Data'!$I$5,0,10*ROW('Hygiene Data'!I45)),NA())</f>
        <v>#N/A</v>
      </c>
      <c r="BP51" s="100" t="e">
        <f ca="true">+IF(AND(ISNUMBER(OFFSET('Hygiene Data'!$I$7,0,10*ROW('Hygiene Data'!I45))),'Data Summary'!EE51="Yes"),OFFSET('Hygiene Data'!$I$7,0,10*ROW('Hygiene Data'!I45)),NA())</f>
        <v>#N/A</v>
      </c>
      <c r="BQ51" s="100" t="e">
        <f ca="true">+IF(AND(ISNUMBER(OFFSET('Hygiene Data'!$I$9,0,10*ROW('Hygiene Data'!I45))),'Data Summary'!EF51="Yes"),OFFSET('Hygiene Data'!$I$9,0,10*ROW('Hygiene Data'!I45)),NA())</f>
        <v>#N/A</v>
      </c>
    </row>
    <row xmlns:x14ac="http://schemas.microsoft.com/office/spreadsheetml/2009/9/ac" r="52" x14ac:dyDescent="0.2">
      <c r="A52" s="363" t="e">
        <f ca="true">+RIGHT('Data Summary'!A52,LEN('Data Summary'!A52)-9)</f>
        <v>#VALUE!</v>
      </c>
      <c r="B52" s="38" t="str">
        <f ca="true">+IF(ISTEXT('Data Summary'!B52),'Data Summary'!B52,"")</f>
        <v/>
      </c>
      <c r="C52" s="362" t="e">
        <f ca="true">+VALUE('Data Summary'!C52)</f>
        <v>#VALUE!</v>
      </c>
      <c r="D52" s="98" t="e">
        <f ca="true">+IF(AND(ISNUMBER(OFFSET('Water Data'!$D$4,0,10*ROW('Water Data'!D46))),'Data Summary'!BS52="Yes"),100-OFFSET('Water Data'!$D$4,0,10*ROW('Water Data'!D46)),NA())</f>
        <v>#N/A</v>
      </c>
      <c r="E52" s="98" t="e">
        <f ca="true">+IF(AND(ISNUMBER(OFFSET('Water Data'!$D$6,0,10*ROW('Water Data'!D46))),'Data Summary'!BT52="Yes"),OFFSET('Water Data'!$D$6,0,10*ROW('Water Data'!D46)),NA())</f>
        <v>#N/A</v>
      </c>
      <c r="F52" s="98" t="e">
        <f ca="true">+IF(AND(ISNUMBER(OFFSET('Water Data'!$D$9,0,10*ROW('Water Data'!D46))),'Data Summary'!BU52="Yes"),OFFSET('Water Data'!$D$9,0,10*ROW('Water Data'!D46)),NA())</f>
        <v>#N/A</v>
      </c>
      <c r="G52" s="98" t="e">
        <f ca="true">+IF(AND(ISNUMBER(OFFSET('Water Data'!$E$4,0,10*ROW('Water Data'!E46))),'Data Summary'!BV52="Yes"),100-OFFSET('Water Data'!$E$4,0,10*ROW('Water Data'!E46)),NA())</f>
        <v>#N/A</v>
      </c>
      <c r="H52" s="98" t="e">
        <f ca="true">+IF(AND(ISNUMBER(OFFSET('Water Data'!$E$6,0,10*ROW('Water Data'!E46))),'Data Summary'!BW52="Yes"),OFFSET('Water Data'!$E$6,0,10*ROW('Water Data'!E46)),NA())</f>
        <v>#N/A</v>
      </c>
      <c r="I52" s="98" t="e">
        <f ca="true">+IF(AND(ISNUMBER(OFFSET('Water Data'!$E$9,0,10*ROW('Water Data'!E46))),'Data Summary'!BX52="Yes"),OFFSET('Water Data'!$E$9,0,10*ROW('Water Data'!E46)),NA())</f>
        <v>#N/A</v>
      </c>
      <c r="J52" s="98" t="e">
        <f ca="true">+IF(AND(ISNUMBER(OFFSET('Water Data'!$F$4,0,10*ROW('Water Data'!F46))),'Data Summary'!BY52="Yes"),100-OFFSET('Water Data'!$F$4,0,10*ROW('Water Data'!F46)),NA())</f>
        <v>#N/A</v>
      </c>
      <c r="K52" s="98" t="e">
        <f ca="true">+IF(AND(ISNUMBER(OFFSET('Water Data'!$F$6,0,10*ROW('Water Data'!F46))),'Data Summary'!BZ52="Yes"),OFFSET('Water Data'!$F$6,0,10*ROW('Water Data'!F46)),NA())</f>
        <v>#N/A</v>
      </c>
      <c r="L52" s="98" t="e">
        <f ca="true">+IF(AND(ISNUMBER(OFFSET('Water Data'!$F$9,0,10*ROW('Water Data'!F46))),'Data Summary'!CA52="Yes"),OFFSET('Water Data'!$F$9,0,10*ROW('Water Data'!F46)),NA())</f>
        <v>#N/A</v>
      </c>
      <c r="M52" s="98" t="e">
        <f ca="true">+IF(AND(ISNUMBER(OFFSET('Water Data'!$G$4,0,10*ROW('Water Data'!G46))),'Data Summary'!CB52="Yes"),100-OFFSET('Water Data'!$G$4,0,10*ROW('Water Data'!G46)),NA())</f>
        <v>#N/A</v>
      </c>
      <c r="N52" s="98" t="e">
        <f ca="true">+IF(AND(ISNUMBER(OFFSET('Water Data'!$G$6,0,10*ROW('Water Data'!G46))),'Data Summary'!CC52="Yes"),OFFSET('Water Data'!$G$6,0,10*ROW('Water Data'!G46)),NA())</f>
        <v>#N/A</v>
      </c>
      <c r="O52" s="98" t="e">
        <f ca="true">+IF(AND(ISNUMBER(OFFSET('Water Data'!$G$9,0,10*ROW('Water Data'!G46))),'Data Summary'!CD52="Yes"),OFFSET('Water Data'!$G$9,0,10*ROW('Water Data'!G46)),NA())</f>
        <v>#N/A</v>
      </c>
      <c r="P52" s="98" t="e">
        <f ca="true">+IF(AND(ISNUMBER(OFFSET('Water Data'!$H$4,0,10*ROW('Water Data'!H46))),'Data Summary'!CE52="Yes"),100-OFFSET('Water Data'!$H$4,0,10*ROW('Water Data'!H46)),NA())</f>
        <v>#N/A</v>
      </c>
      <c r="Q52" s="98" t="e">
        <f ca="true">+IF(AND(ISNUMBER(OFFSET('Water Data'!$H$6,0,10*ROW('Water Data'!H46))),'Data Summary'!CF52="Yes"),OFFSET('Water Data'!$H$6,0,10*ROW('Water Data'!H46)),NA())</f>
        <v>#N/A</v>
      </c>
      <c r="R52" s="98" t="e">
        <f ca="true">+IF(AND(ISNUMBER(OFFSET('Water Data'!$H$9,0,10*ROW('Water Data'!H46))),'Data Summary'!CG52="Yes"),OFFSET('Water Data'!$H$9,0,10*ROW('Water Data'!H46)),NA())</f>
        <v>#N/A</v>
      </c>
      <c r="S52" s="98" t="e">
        <f ca="true">+IF(AND(ISNUMBER(OFFSET('Water Data'!$I$4,0,10*ROW('Water Data'!I46))),'Data Summary'!CH52="Yes"),100-OFFSET('Water Data'!$I$4,0,10*ROW('Water Data'!I46)),NA())</f>
        <v>#N/A</v>
      </c>
      <c r="T52" s="98" t="e">
        <f ca="true">+IF(AND(ISNUMBER(OFFSET('Water Data'!$I$6,0,10*ROW('Water Data'!I46))),'Data Summary'!CI52="Yes"),OFFSET('Water Data'!$I$6,0,10*ROW('Water Data'!I46)),NA())</f>
        <v>#N/A</v>
      </c>
      <c r="U52" s="98" t="e">
        <f ca="true">+IF(AND(ISNUMBER(OFFSET('Water Data'!$I$9,0,10*ROW('Water Data'!I46))),'Data Summary'!CJ52="Yes"),OFFSET('Water Data'!$I$9,0,10*ROW('Water Data'!I46)),NA())</f>
        <v>#N/A</v>
      </c>
      <c r="V52" s="99" t="e">
        <f ca="true">+IF(AND(ISNUMBER(OFFSET('Sanitation Data'!$D$4,0,10*ROW('Sanitation Data'!D46))),'Data Summary'!CK52="Yes"),100-OFFSET('Sanitation Data'!$D$4,0,10*ROW('Sanitation Data'!D46)),NA())</f>
        <v>#N/A</v>
      </c>
      <c r="W52" s="99" t="e">
        <f ca="true">+IF(AND(ISNUMBER(OFFSET('Sanitation Data'!$D$6,0,10*ROW('Sanitation Data'!D46))),'Data Summary'!CL52="Yes"),OFFSET('Sanitation Data'!$D$6,0,10*ROW('Sanitation Data'!D46)),NA())</f>
        <v>#N/A</v>
      </c>
      <c r="X52" s="99" t="e">
        <f ca="true">+IF(AND(ISNUMBER(OFFSET('Sanitation Data'!$D$10,0,10*ROW('Sanitation Data'!D46))),'Data Summary'!CM52="Yes"),OFFSET('Sanitation Data'!$D$10,0,10*ROW('Sanitation Data'!D46)),NA())</f>
        <v>#N/A</v>
      </c>
      <c r="Y52" s="99" t="e">
        <f ca="true">+IF(AND(ISNUMBER(OFFSET('Sanitation Data'!$D$11,0,10*ROW('Sanitation Data'!D46))),'Data Summary'!CN52="Yes"),OFFSET('Sanitation Data'!$D$11,0,10*ROW('Sanitation Data'!D46)),NA())</f>
        <v>#N/A</v>
      </c>
      <c r="Z52" s="99" t="e">
        <f ca="true">+IF(AND(ISNUMBER(OFFSET('Sanitation Data'!$D$12,0,10*ROW('Sanitation Data'!D46))),'Data Summary'!CO52="Yes"),OFFSET('Sanitation Data'!$D$12,0,10*ROW('Sanitation Data'!D46)),NA())</f>
        <v>#N/A</v>
      </c>
      <c r="AA52" s="99" t="e">
        <f ca="true">+IF(AND(ISNUMBER(OFFSET('Sanitation Data'!$E$4,0,10*ROW('Sanitation Data'!E46))),'Data Summary'!CP52="Yes"),100-OFFSET('Sanitation Data'!$E$4,0,10*ROW('Sanitation Data'!E46)),NA())</f>
        <v>#N/A</v>
      </c>
      <c r="AB52" s="99" t="e">
        <f ca="true">+IF(AND(ISNUMBER(OFFSET('Sanitation Data'!$E$6,0,10*ROW('Sanitation Data'!E46))),'Data Summary'!CQ52="Yes"),OFFSET('Sanitation Data'!$E$6,0,10*ROW('Sanitation Data'!E46)),NA())</f>
        <v>#N/A</v>
      </c>
      <c r="AC52" s="99" t="e">
        <f ca="true">+IF(AND(ISNUMBER(OFFSET('Sanitation Data'!$E$10,0,10*ROW('Sanitation Data'!E46))),'Data Summary'!CR52="Yes"),OFFSET('Sanitation Data'!$E$10,0,10*ROW('Sanitation Data'!E46)),NA())</f>
        <v>#N/A</v>
      </c>
      <c r="AD52" s="99" t="e">
        <f ca="true">+IF(AND(ISNUMBER(OFFSET('Sanitation Data'!$E$11,0,10*ROW('Sanitation Data'!E46))),'Data Summary'!CS52="Yes"),OFFSET('Sanitation Data'!$E$11,0,10*ROW('Sanitation Data'!E46)),NA())</f>
        <v>#N/A</v>
      </c>
      <c r="AE52" s="99" t="e">
        <f ca="true">+IF(AND(ISNUMBER(OFFSET('Sanitation Data'!$E$12,0,10*ROW('Sanitation Data'!E46))),'Data Summary'!CT52="Yes"),OFFSET('Sanitation Data'!$E$12,0,10*ROW('Sanitation Data'!E46)),NA())</f>
        <v>#N/A</v>
      </c>
      <c r="AF52" s="99" t="e">
        <f ca="true">+IF(AND(ISNUMBER(OFFSET('Sanitation Data'!$F$4,0,10*ROW('Sanitation Data'!F46))),'Data Summary'!CU52="Yes"),100-OFFSET('Sanitation Data'!$F$4,0,10*ROW('Sanitation Data'!F46)),NA())</f>
        <v>#N/A</v>
      </c>
      <c r="AG52" s="99" t="e">
        <f ca="true">+IF(AND(ISNUMBER(OFFSET('Sanitation Data'!$F$6,0,10*ROW('Sanitation Data'!F46))),'Data Summary'!CV52="Yes"),OFFSET('Sanitation Data'!$F$6,0,10*ROW('Sanitation Data'!F46)),NA())</f>
        <v>#N/A</v>
      </c>
      <c r="AH52" s="99" t="e">
        <f ca="true">+IF(AND(ISNUMBER(OFFSET('Sanitation Data'!$F$10,0,10*ROW('Sanitation Data'!F46))),'Data Summary'!CW52="Yes"),OFFSET('Sanitation Data'!$F$10,0,10*ROW('Sanitation Data'!F46)),NA())</f>
        <v>#N/A</v>
      </c>
      <c r="AI52" s="99" t="e">
        <f ca="true">+IF(AND(ISNUMBER(OFFSET('Sanitation Data'!$F$11,0,10*ROW('Sanitation Data'!F46))),'Data Summary'!CX52="Yes"),OFFSET('Sanitation Data'!$F$11,0,10*ROW('Sanitation Data'!F46)),NA())</f>
        <v>#N/A</v>
      </c>
      <c r="AJ52" s="99" t="e">
        <f ca="true">+IF(AND(ISNUMBER(OFFSET('Sanitation Data'!$F$12,0,10*ROW('Sanitation Data'!F46))),'Data Summary'!CY52="Yes"),OFFSET('Sanitation Data'!$F$12,0,10*ROW('Sanitation Data'!F46)),NA())</f>
        <v>#N/A</v>
      </c>
      <c r="AK52" s="99" t="e">
        <f ca="true">+IF(AND(ISNUMBER(OFFSET('Sanitation Data'!$G$4,0,10*ROW('Sanitation Data'!G46))),'Data Summary'!CZ52="Yes"),100-OFFSET('Sanitation Data'!$G$4,0,10*ROW('Sanitation Data'!G46)),NA())</f>
        <v>#N/A</v>
      </c>
      <c r="AL52" s="99" t="e">
        <f ca="true">+IF(AND(ISNUMBER(OFFSET('Sanitation Data'!$G$6,0,10*ROW('Sanitation Data'!G46))),'Data Summary'!DA52="Yes"),OFFSET('Sanitation Data'!$G$6,0,10*ROW('Sanitation Data'!G46)),NA())</f>
        <v>#N/A</v>
      </c>
      <c r="AM52" s="99" t="e">
        <f ca="true">+IF(AND(ISNUMBER(OFFSET('Sanitation Data'!$G$10,0,10*ROW('Sanitation Data'!G46))),'Data Summary'!DB52="Yes"),OFFSET('Sanitation Data'!$G$10,0,10*ROW('Sanitation Data'!G46)),NA())</f>
        <v>#N/A</v>
      </c>
      <c r="AN52" s="99" t="e">
        <f ca="true">+IF(AND(ISNUMBER(OFFSET('Sanitation Data'!$G$11,0,10*ROW('Sanitation Data'!G46))),'Data Summary'!DC52="Yes"),OFFSET('Sanitation Data'!$G$11,0,10*ROW('Sanitation Data'!G46)),NA())</f>
        <v>#N/A</v>
      </c>
      <c r="AO52" s="99" t="e">
        <f ca="true">+IF(AND(ISNUMBER(OFFSET('Sanitation Data'!$G$12,0,10*ROW('Sanitation Data'!G46))),'Data Summary'!DD52="Yes"),OFFSET('Sanitation Data'!$G$12,0,10*ROW('Sanitation Data'!G46)),NA())</f>
        <v>#N/A</v>
      </c>
      <c r="AP52" s="99" t="e">
        <f ca="true">+IF(AND(ISNUMBER(OFFSET('Sanitation Data'!$H$4,0,10*ROW('Sanitation Data'!H46))),'Data Summary'!DE52="Yes"),100-OFFSET('Sanitation Data'!$H$4,0,10*ROW('Sanitation Data'!H46)),NA())</f>
        <v>#N/A</v>
      </c>
      <c r="AQ52" s="99" t="e">
        <f ca="true">+IF(AND(ISNUMBER(OFFSET('Sanitation Data'!$H$6,0,10*ROW('Sanitation Data'!H46))),'Data Summary'!DF52="Yes"),OFFSET('Sanitation Data'!$H$6,0,10*ROW('Sanitation Data'!H46)),NA())</f>
        <v>#N/A</v>
      </c>
      <c r="AR52" s="99" t="e">
        <f ca="true">+IF(AND(ISNUMBER(OFFSET('Sanitation Data'!$H$10,0,10*ROW('Sanitation Data'!H46))),'Data Summary'!DG52="Yes"),OFFSET('Sanitation Data'!$H$10,0,10*ROW('Sanitation Data'!H46)),NA())</f>
        <v>#N/A</v>
      </c>
      <c r="AS52" s="99" t="e">
        <f ca="true">+IF(AND(ISNUMBER(OFFSET('Sanitation Data'!$H$11,0,10*ROW('Sanitation Data'!H46))),'Data Summary'!DH52="Yes"),OFFSET('Sanitation Data'!$H$11,0,10*ROW('Sanitation Data'!H46)),NA())</f>
        <v>#N/A</v>
      </c>
      <c r="AT52" s="99" t="e">
        <f ca="true">+IF(AND(ISNUMBER(OFFSET('Sanitation Data'!$H$12,0,10*ROW('Sanitation Data'!H46))),'Data Summary'!DI52="Yes"),OFFSET('Sanitation Data'!$H$12,0,10*ROW('Sanitation Data'!H46)),NA())</f>
        <v>#N/A</v>
      </c>
      <c r="AU52" s="99" t="e">
        <f ca="true">+IF(AND(ISNUMBER(OFFSET('Sanitation Data'!$I$4,0,10*ROW('Sanitation Data'!I46))),'Data Summary'!DJ52="Yes"),100-OFFSET('Sanitation Data'!$I$4,0,10*ROW('Sanitation Data'!I46)),NA())</f>
        <v>#N/A</v>
      </c>
      <c r="AV52" s="99" t="e">
        <f ca="true">+IF(AND(ISNUMBER(OFFSET('Sanitation Data'!$I$6,0,10*ROW('Sanitation Data'!I46))),'Data Summary'!DK52="Yes"),OFFSET('Sanitation Data'!$I$6,0,10*ROW('Sanitation Data'!I46)),NA())</f>
        <v>#N/A</v>
      </c>
      <c r="AW52" s="99" t="e">
        <f ca="true">+IF(AND(ISNUMBER(OFFSET('Sanitation Data'!$I$10,0,10*ROW('Sanitation Data'!I46))),'Data Summary'!DL52="Yes"),OFFSET('Sanitation Data'!$I$10,0,10*ROW('Sanitation Data'!I46)),NA())</f>
        <v>#N/A</v>
      </c>
      <c r="AX52" s="99" t="e">
        <f ca="true">+IF(AND(ISNUMBER(OFFSET('Sanitation Data'!$I$11,0,10*ROW('Sanitation Data'!I46))),'Data Summary'!DM52="Yes"),OFFSET('Sanitation Data'!$I$11,0,10*ROW('Sanitation Data'!I46)),NA())</f>
        <v>#N/A</v>
      </c>
      <c r="AY52" s="99" t="e">
        <f ca="true">+IF(AND(ISNUMBER(OFFSET('Sanitation Data'!$I$12,0,10*ROW('Sanitation Data'!I46))),'Data Summary'!DN52="Yes"),OFFSET('Sanitation Data'!$I$12,0,10*ROW('Sanitation Data'!I46)),NA())</f>
        <v>#N/A</v>
      </c>
      <c r="AZ52" s="100" t="e">
        <f ca="true">+IF(AND(ISNUMBER(OFFSET('Hygiene Data'!$D$5,0,10*ROW('Hygiene Data'!D46))),'Data Summary'!DO52="Yes"),OFFSET('Hygiene Data'!$D$5,0,10*ROW('Hygiene Data'!D46)),NA())</f>
        <v>#N/A</v>
      </c>
      <c r="BA52" s="100" t="e">
        <f ca="true">+IF(AND(ISNUMBER(OFFSET('Hygiene Data'!$D$7,0,10*ROW('Hygiene Data'!D46))),'Data Summary'!DP52="Yes"),OFFSET('Hygiene Data'!$D$7,0,10*ROW('Hygiene Data'!D46)),NA())</f>
        <v>#N/A</v>
      </c>
      <c r="BB52" s="100" t="e">
        <f ca="true">+IF(AND(ISNUMBER(OFFSET('Hygiene Data'!$D$9,0,10*ROW('Hygiene Data'!D46))),'Data Summary'!DQ52="Yes"),OFFSET('Hygiene Data'!$D$9,0,10*ROW('Hygiene Data'!D46)),NA())</f>
        <v>#N/A</v>
      </c>
      <c r="BC52" s="100" t="e">
        <f ca="true">+IF(AND(ISNUMBER(OFFSET('Hygiene Data'!$E$5,0,10*ROW('Hygiene Data'!E46))),'Data Summary'!DR52="Yes"),OFFSET('Hygiene Data'!$E$5,0,10*ROW('Hygiene Data'!E46)),NA())</f>
        <v>#N/A</v>
      </c>
      <c r="BD52" s="100" t="e">
        <f ca="true">+IF(AND(ISNUMBER(OFFSET('Hygiene Data'!$E$7,0,10*ROW('Hygiene Data'!E46))),'Data Summary'!DS52="Yes"),OFFSET('Hygiene Data'!$E$7,0,10*ROW('Hygiene Data'!E46)),NA())</f>
        <v>#N/A</v>
      </c>
      <c r="BE52" s="100" t="e">
        <f ca="true">+IF(AND(ISNUMBER(OFFSET('Hygiene Data'!$E$9,0,10*ROW('Hygiene Data'!E46))),'Data Summary'!DT52="Yes"),OFFSET('Hygiene Data'!$E$9,0,10*ROW('Hygiene Data'!E46)),NA())</f>
        <v>#N/A</v>
      </c>
      <c r="BF52" s="100" t="e">
        <f ca="true">+IF(AND(ISNUMBER(OFFSET('Hygiene Data'!$F$5,0,10*ROW('Hygiene Data'!F46))),'Data Summary'!DU52="Yes"),OFFSET('Hygiene Data'!$F$5,0,10*ROW('Hygiene Data'!F46)),NA())</f>
        <v>#N/A</v>
      </c>
      <c r="BG52" s="100" t="e">
        <f ca="true">+IF(AND(ISNUMBER(OFFSET('Hygiene Data'!$F$7,0,10*ROW('Hygiene Data'!F46))),'Data Summary'!DV52="Yes"),OFFSET('Hygiene Data'!$F$7,0,10*ROW('Hygiene Data'!F46)),NA())</f>
        <v>#N/A</v>
      </c>
      <c r="BH52" s="100" t="e">
        <f ca="true">+IF(AND(ISNUMBER(OFFSET('Hygiene Data'!$F$9,0,10*ROW('Hygiene Data'!F46))),'Data Summary'!DW52="Yes"),OFFSET('Hygiene Data'!$F$9,0,10*ROW('Hygiene Data'!F46)),NA())</f>
        <v>#N/A</v>
      </c>
      <c r="BI52" s="100" t="e">
        <f ca="true">+IF(AND(ISNUMBER(OFFSET('Hygiene Data'!$G$5,0,10*ROW('Hygiene Data'!G46))),'Data Summary'!DX52="Yes"),OFFSET('Hygiene Data'!$G$5,0,10*ROW('Hygiene Data'!G46)),NA())</f>
        <v>#N/A</v>
      </c>
      <c r="BJ52" s="100" t="e">
        <f ca="true">+IF(AND(ISNUMBER(OFFSET('Hygiene Data'!$G$7,0,10*ROW('Hygiene Data'!G46))),'Data Summary'!DY52="Yes"),OFFSET('Hygiene Data'!$G$7,0,10*ROW('Hygiene Data'!G46)),NA())</f>
        <v>#N/A</v>
      </c>
      <c r="BK52" s="100" t="e">
        <f ca="true">+IF(AND(ISNUMBER(OFFSET('Hygiene Data'!$G$9,0,10*ROW('Hygiene Data'!G46))),'Data Summary'!DZ52="Yes"),OFFSET('Hygiene Data'!$G$9,0,10*ROW('Hygiene Data'!G46)),NA())</f>
        <v>#N/A</v>
      </c>
      <c r="BL52" s="100" t="e">
        <f ca="true">+IF(AND(ISNUMBER(OFFSET('Hygiene Data'!$H$5,0,10*ROW('Hygiene Data'!H46))),'Data Summary'!EA52="Yes"),OFFSET('Hygiene Data'!$H$5,0,10*ROW('Hygiene Data'!H46)),NA())</f>
        <v>#N/A</v>
      </c>
      <c r="BM52" s="100" t="e">
        <f ca="true">+IF(AND(ISNUMBER(OFFSET('Hygiene Data'!$H$7,0,10*ROW('Hygiene Data'!H46))),'Data Summary'!EB52="Yes"),OFFSET('Hygiene Data'!$H$7,0,10*ROW('Hygiene Data'!H46)),NA())</f>
        <v>#N/A</v>
      </c>
      <c r="BN52" s="100" t="e">
        <f ca="true">+IF(AND(ISNUMBER(OFFSET('Hygiene Data'!$H$9,0,10*ROW('Hygiene Data'!H46))),'Data Summary'!EC52="Yes"),OFFSET('Hygiene Data'!$H$9,0,10*ROW('Hygiene Data'!H46)),NA())</f>
        <v>#N/A</v>
      </c>
      <c r="BO52" s="100" t="e">
        <f ca="true">+IF(AND(ISNUMBER(OFFSET('Hygiene Data'!$I$5,0,10*ROW('Hygiene Data'!I46))),'Data Summary'!ED52="Yes"),OFFSET('Hygiene Data'!$I$5,0,10*ROW('Hygiene Data'!I46)),NA())</f>
        <v>#N/A</v>
      </c>
      <c r="BP52" s="100" t="e">
        <f ca="true">+IF(AND(ISNUMBER(OFFSET('Hygiene Data'!$I$7,0,10*ROW('Hygiene Data'!I46))),'Data Summary'!EE52="Yes"),OFFSET('Hygiene Data'!$I$7,0,10*ROW('Hygiene Data'!I46)),NA())</f>
        <v>#N/A</v>
      </c>
      <c r="BQ52" s="100" t="e">
        <f ca="true">+IF(AND(ISNUMBER(OFFSET('Hygiene Data'!$I$9,0,10*ROW('Hygiene Data'!I46))),'Data Summary'!EF52="Yes"),OFFSET('Hygiene Data'!$I$9,0,10*ROW('Hygiene Data'!I46)),NA())</f>
        <v>#N/A</v>
      </c>
    </row>
    <row xmlns:x14ac="http://schemas.microsoft.com/office/spreadsheetml/2009/9/ac" r="53" x14ac:dyDescent="0.2">
      <c r="A53" s="363" t="e">
        <f ca="true">+RIGHT('Data Summary'!A53,LEN('Data Summary'!A53)-9)</f>
        <v>#VALUE!</v>
      </c>
      <c r="B53" s="38" t="str">
        <f ca="true">+IF(ISTEXT('Data Summary'!B53),'Data Summary'!B53,"")</f>
        <v/>
      </c>
      <c r="C53" s="362" t="e">
        <f ca="true">+VALUE('Data Summary'!C53)</f>
        <v>#VALUE!</v>
      </c>
      <c r="D53" s="98" t="e">
        <f ca="true">+IF(AND(ISNUMBER(OFFSET('Water Data'!$D$4,0,10*ROW('Water Data'!D47))),'Data Summary'!BS53="Yes"),100-OFFSET('Water Data'!$D$4,0,10*ROW('Water Data'!D47)),NA())</f>
        <v>#N/A</v>
      </c>
      <c r="E53" s="98" t="e">
        <f ca="true">+IF(AND(ISNUMBER(OFFSET('Water Data'!$D$6,0,10*ROW('Water Data'!D47))),'Data Summary'!BT53="Yes"),OFFSET('Water Data'!$D$6,0,10*ROW('Water Data'!D47)),NA())</f>
        <v>#N/A</v>
      </c>
      <c r="F53" s="98" t="e">
        <f ca="true">+IF(AND(ISNUMBER(OFFSET('Water Data'!$D$9,0,10*ROW('Water Data'!D47))),'Data Summary'!BU53="Yes"),OFFSET('Water Data'!$D$9,0,10*ROW('Water Data'!D47)),NA())</f>
        <v>#N/A</v>
      </c>
      <c r="G53" s="98" t="e">
        <f ca="true">+IF(AND(ISNUMBER(OFFSET('Water Data'!$E$4,0,10*ROW('Water Data'!E47))),'Data Summary'!BV53="Yes"),100-OFFSET('Water Data'!$E$4,0,10*ROW('Water Data'!E47)),NA())</f>
        <v>#N/A</v>
      </c>
      <c r="H53" s="98" t="e">
        <f ca="true">+IF(AND(ISNUMBER(OFFSET('Water Data'!$E$6,0,10*ROW('Water Data'!E47))),'Data Summary'!BW53="Yes"),OFFSET('Water Data'!$E$6,0,10*ROW('Water Data'!E47)),NA())</f>
        <v>#N/A</v>
      </c>
      <c r="I53" s="98" t="e">
        <f ca="true">+IF(AND(ISNUMBER(OFFSET('Water Data'!$E$9,0,10*ROW('Water Data'!E47))),'Data Summary'!BX53="Yes"),OFFSET('Water Data'!$E$9,0,10*ROW('Water Data'!E47)),NA())</f>
        <v>#N/A</v>
      </c>
      <c r="J53" s="98" t="e">
        <f ca="true">+IF(AND(ISNUMBER(OFFSET('Water Data'!$F$4,0,10*ROW('Water Data'!F47))),'Data Summary'!BY53="Yes"),100-OFFSET('Water Data'!$F$4,0,10*ROW('Water Data'!F47)),NA())</f>
        <v>#N/A</v>
      </c>
      <c r="K53" s="98" t="e">
        <f ca="true">+IF(AND(ISNUMBER(OFFSET('Water Data'!$F$6,0,10*ROW('Water Data'!F47))),'Data Summary'!BZ53="Yes"),OFFSET('Water Data'!$F$6,0,10*ROW('Water Data'!F47)),NA())</f>
        <v>#N/A</v>
      </c>
      <c r="L53" s="98" t="e">
        <f ca="true">+IF(AND(ISNUMBER(OFFSET('Water Data'!$F$9,0,10*ROW('Water Data'!F47))),'Data Summary'!CA53="Yes"),OFFSET('Water Data'!$F$9,0,10*ROW('Water Data'!F47)),NA())</f>
        <v>#N/A</v>
      </c>
      <c r="M53" s="98" t="e">
        <f ca="true">+IF(AND(ISNUMBER(OFFSET('Water Data'!$G$4,0,10*ROW('Water Data'!G47))),'Data Summary'!CB53="Yes"),100-OFFSET('Water Data'!$G$4,0,10*ROW('Water Data'!G47)),NA())</f>
        <v>#N/A</v>
      </c>
      <c r="N53" s="98" t="e">
        <f ca="true">+IF(AND(ISNUMBER(OFFSET('Water Data'!$G$6,0,10*ROW('Water Data'!G47))),'Data Summary'!CC53="Yes"),OFFSET('Water Data'!$G$6,0,10*ROW('Water Data'!G47)),NA())</f>
        <v>#N/A</v>
      </c>
      <c r="O53" s="98" t="e">
        <f ca="true">+IF(AND(ISNUMBER(OFFSET('Water Data'!$G$9,0,10*ROW('Water Data'!G47))),'Data Summary'!CD53="Yes"),OFFSET('Water Data'!$G$9,0,10*ROW('Water Data'!G47)),NA())</f>
        <v>#N/A</v>
      </c>
      <c r="P53" s="98" t="e">
        <f ca="true">+IF(AND(ISNUMBER(OFFSET('Water Data'!$H$4,0,10*ROW('Water Data'!H47))),'Data Summary'!CE53="Yes"),100-OFFSET('Water Data'!$H$4,0,10*ROW('Water Data'!H47)),NA())</f>
        <v>#N/A</v>
      </c>
      <c r="Q53" s="98" t="e">
        <f ca="true">+IF(AND(ISNUMBER(OFFSET('Water Data'!$H$6,0,10*ROW('Water Data'!H47))),'Data Summary'!CF53="Yes"),OFFSET('Water Data'!$H$6,0,10*ROW('Water Data'!H47)),NA())</f>
        <v>#N/A</v>
      </c>
      <c r="R53" s="98" t="e">
        <f ca="true">+IF(AND(ISNUMBER(OFFSET('Water Data'!$H$9,0,10*ROW('Water Data'!H47))),'Data Summary'!CG53="Yes"),OFFSET('Water Data'!$H$9,0,10*ROW('Water Data'!H47)),NA())</f>
        <v>#N/A</v>
      </c>
      <c r="S53" s="98" t="e">
        <f ca="true">+IF(AND(ISNUMBER(OFFSET('Water Data'!$I$4,0,10*ROW('Water Data'!I47))),'Data Summary'!CH53="Yes"),100-OFFSET('Water Data'!$I$4,0,10*ROW('Water Data'!I47)),NA())</f>
        <v>#N/A</v>
      </c>
      <c r="T53" s="98" t="e">
        <f ca="true">+IF(AND(ISNUMBER(OFFSET('Water Data'!$I$6,0,10*ROW('Water Data'!I47))),'Data Summary'!CI53="Yes"),OFFSET('Water Data'!$I$6,0,10*ROW('Water Data'!I47)),NA())</f>
        <v>#N/A</v>
      </c>
      <c r="U53" s="98" t="e">
        <f ca="true">+IF(AND(ISNUMBER(OFFSET('Water Data'!$I$9,0,10*ROW('Water Data'!I47))),'Data Summary'!CJ53="Yes"),OFFSET('Water Data'!$I$9,0,10*ROW('Water Data'!I47)),NA())</f>
        <v>#N/A</v>
      </c>
      <c r="V53" s="99" t="e">
        <f ca="true">+IF(AND(ISNUMBER(OFFSET('Sanitation Data'!$D$4,0,10*ROW('Sanitation Data'!D47))),'Data Summary'!CK53="Yes"),100-OFFSET('Sanitation Data'!$D$4,0,10*ROW('Sanitation Data'!D47)),NA())</f>
        <v>#N/A</v>
      </c>
      <c r="W53" s="99" t="e">
        <f ca="true">+IF(AND(ISNUMBER(OFFSET('Sanitation Data'!$D$6,0,10*ROW('Sanitation Data'!D47))),'Data Summary'!CL53="Yes"),OFFSET('Sanitation Data'!$D$6,0,10*ROW('Sanitation Data'!D47)),NA())</f>
        <v>#N/A</v>
      </c>
      <c r="X53" s="99" t="e">
        <f ca="true">+IF(AND(ISNUMBER(OFFSET('Sanitation Data'!$D$10,0,10*ROW('Sanitation Data'!D47))),'Data Summary'!CM53="Yes"),OFFSET('Sanitation Data'!$D$10,0,10*ROW('Sanitation Data'!D47)),NA())</f>
        <v>#N/A</v>
      </c>
      <c r="Y53" s="99" t="e">
        <f ca="true">+IF(AND(ISNUMBER(OFFSET('Sanitation Data'!$D$11,0,10*ROW('Sanitation Data'!D47))),'Data Summary'!CN53="Yes"),OFFSET('Sanitation Data'!$D$11,0,10*ROW('Sanitation Data'!D47)),NA())</f>
        <v>#N/A</v>
      </c>
      <c r="Z53" s="99" t="e">
        <f ca="true">+IF(AND(ISNUMBER(OFFSET('Sanitation Data'!$D$12,0,10*ROW('Sanitation Data'!D47))),'Data Summary'!CO53="Yes"),OFFSET('Sanitation Data'!$D$12,0,10*ROW('Sanitation Data'!D47)),NA())</f>
        <v>#N/A</v>
      </c>
      <c r="AA53" s="99" t="e">
        <f ca="true">+IF(AND(ISNUMBER(OFFSET('Sanitation Data'!$E$4,0,10*ROW('Sanitation Data'!E47))),'Data Summary'!CP53="Yes"),100-OFFSET('Sanitation Data'!$E$4,0,10*ROW('Sanitation Data'!E47)),NA())</f>
        <v>#N/A</v>
      </c>
      <c r="AB53" s="99" t="e">
        <f ca="true">+IF(AND(ISNUMBER(OFFSET('Sanitation Data'!$E$6,0,10*ROW('Sanitation Data'!E47))),'Data Summary'!CQ53="Yes"),OFFSET('Sanitation Data'!$E$6,0,10*ROW('Sanitation Data'!E47)),NA())</f>
        <v>#N/A</v>
      </c>
      <c r="AC53" s="99" t="e">
        <f ca="true">+IF(AND(ISNUMBER(OFFSET('Sanitation Data'!$E$10,0,10*ROW('Sanitation Data'!E47))),'Data Summary'!CR53="Yes"),OFFSET('Sanitation Data'!$E$10,0,10*ROW('Sanitation Data'!E47)),NA())</f>
        <v>#N/A</v>
      </c>
      <c r="AD53" s="99" t="e">
        <f ca="true">+IF(AND(ISNUMBER(OFFSET('Sanitation Data'!$E$11,0,10*ROW('Sanitation Data'!E47))),'Data Summary'!CS53="Yes"),OFFSET('Sanitation Data'!$E$11,0,10*ROW('Sanitation Data'!E47)),NA())</f>
        <v>#N/A</v>
      </c>
      <c r="AE53" s="99" t="e">
        <f ca="true">+IF(AND(ISNUMBER(OFFSET('Sanitation Data'!$E$12,0,10*ROW('Sanitation Data'!E47))),'Data Summary'!CT53="Yes"),OFFSET('Sanitation Data'!$E$12,0,10*ROW('Sanitation Data'!E47)),NA())</f>
        <v>#N/A</v>
      </c>
      <c r="AF53" s="99" t="e">
        <f ca="true">+IF(AND(ISNUMBER(OFFSET('Sanitation Data'!$F$4,0,10*ROW('Sanitation Data'!F47))),'Data Summary'!CU53="Yes"),100-OFFSET('Sanitation Data'!$F$4,0,10*ROW('Sanitation Data'!F47)),NA())</f>
        <v>#N/A</v>
      </c>
      <c r="AG53" s="99" t="e">
        <f ca="true">+IF(AND(ISNUMBER(OFFSET('Sanitation Data'!$F$6,0,10*ROW('Sanitation Data'!F47))),'Data Summary'!CV53="Yes"),OFFSET('Sanitation Data'!$F$6,0,10*ROW('Sanitation Data'!F47)),NA())</f>
        <v>#N/A</v>
      </c>
      <c r="AH53" s="99" t="e">
        <f ca="true">+IF(AND(ISNUMBER(OFFSET('Sanitation Data'!$F$10,0,10*ROW('Sanitation Data'!F47))),'Data Summary'!CW53="Yes"),OFFSET('Sanitation Data'!$F$10,0,10*ROW('Sanitation Data'!F47)),NA())</f>
        <v>#N/A</v>
      </c>
      <c r="AI53" s="99" t="e">
        <f ca="true">+IF(AND(ISNUMBER(OFFSET('Sanitation Data'!$F$11,0,10*ROW('Sanitation Data'!F47))),'Data Summary'!CX53="Yes"),OFFSET('Sanitation Data'!$F$11,0,10*ROW('Sanitation Data'!F47)),NA())</f>
        <v>#N/A</v>
      </c>
      <c r="AJ53" s="99" t="e">
        <f ca="true">+IF(AND(ISNUMBER(OFFSET('Sanitation Data'!$F$12,0,10*ROW('Sanitation Data'!F47))),'Data Summary'!CY53="Yes"),OFFSET('Sanitation Data'!$F$12,0,10*ROW('Sanitation Data'!F47)),NA())</f>
        <v>#N/A</v>
      </c>
      <c r="AK53" s="99" t="e">
        <f ca="true">+IF(AND(ISNUMBER(OFFSET('Sanitation Data'!$G$4,0,10*ROW('Sanitation Data'!G47))),'Data Summary'!CZ53="Yes"),100-OFFSET('Sanitation Data'!$G$4,0,10*ROW('Sanitation Data'!G47)),NA())</f>
        <v>#N/A</v>
      </c>
      <c r="AL53" s="99" t="e">
        <f ca="true">+IF(AND(ISNUMBER(OFFSET('Sanitation Data'!$G$6,0,10*ROW('Sanitation Data'!G47))),'Data Summary'!DA53="Yes"),OFFSET('Sanitation Data'!$G$6,0,10*ROW('Sanitation Data'!G47)),NA())</f>
        <v>#N/A</v>
      </c>
      <c r="AM53" s="99" t="e">
        <f ca="true">+IF(AND(ISNUMBER(OFFSET('Sanitation Data'!$G$10,0,10*ROW('Sanitation Data'!G47))),'Data Summary'!DB53="Yes"),OFFSET('Sanitation Data'!$G$10,0,10*ROW('Sanitation Data'!G47)),NA())</f>
        <v>#N/A</v>
      </c>
      <c r="AN53" s="99" t="e">
        <f ca="true">+IF(AND(ISNUMBER(OFFSET('Sanitation Data'!$G$11,0,10*ROW('Sanitation Data'!G47))),'Data Summary'!DC53="Yes"),OFFSET('Sanitation Data'!$G$11,0,10*ROW('Sanitation Data'!G47)),NA())</f>
        <v>#N/A</v>
      </c>
      <c r="AO53" s="99" t="e">
        <f ca="true">+IF(AND(ISNUMBER(OFFSET('Sanitation Data'!$G$12,0,10*ROW('Sanitation Data'!G47))),'Data Summary'!DD53="Yes"),OFFSET('Sanitation Data'!$G$12,0,10*ROW('Sanitation Data'!G47)),NA())</f>
        <v>#N/A</v>
      </c>
      <c r="AP53" s="99" t="e">
        <f ca="true">+IF(AND(ISNUMBER(OFFSET('Sanitation Data'!$H$4,0,10*ROW('Sanitation Data'!H47))),'Data Summary'!DE53="Yes"),100-OFFSET('Sanitation Data'!$H$4,0,10*ROW('Sanitation Data'!H47)),NA())</f>
        <v>#N/A</v>
      </c>
      <c r="AQ53" s="99" t="e">
        <f ca="true">+IF(AND(ISNUMBER(OFFSET('Sanitation Data'!$H$6,0,10*ROW('Sanitation Data'!H47))),'Data Summary'!DF53="Yes"),OFFSET('Sanitation Data'!$H$6,0,10*ROW('Sanitation Data'!H47)),NA())</f>
        <v>#N/A</v>
      </c>
      <c r="AR53" s="99" t="e">
        <f ca="true">+IF(AND(ISNUMBER(OFFSET('Sanitation Data'!$H$10,0,10*ROW('Sanitation Data'!H47))),'Data Summary'!DG53="Yes"),OFFSET('Sanitation Data'!$H$10,0,10*ROW('Sanitation Data'!H47)),NA())</f>
        <v>#N/A</v>
      </c>
      <c r="AS53" s="99" t="e">
        <f ca="true">+IF(AND(ISNUMBER(OFFSET('Sanitation Data'!$H$11,0,10*ROW('Sanitation Data'!H47))),'Data Summary'!DH53="Yes"),OFFSET('Sanitation Data'!$H$11,0,10*ROW('Sanitation Data'!H47)),NA())</f>
        <v>#N/A</v>
      </c>
      <c r="AT53" s="99" t="e">
        <f ca="true">+IF(AND(ISNUMBER(OFFSET('Sanitation Data'!$H$12,0,10*ROW('Sanitation Data'!H47))),'Data Summary'!DI53="Yes"),OFFSET('Sanitation Data'!$H$12,0,10*ROW('Sanitation Data'!H47)),NA())</f>
        <v>#N/A</v>
      </c>
      <c r="AU53" s="99" t="e">
        <f ca="true">+IF(AND(ISNUMBER(OFFSET('Sanitation Data'!$I$4,0,10*ROW('Sanitation Data'!I47))),'Data Summary'!DJ53="Yes"),100-OFFSET('Sanitation Data'!$I$4,0,10*ROW('Sanitation Data'!I47)),NA())</f>
        <v>#N/A</v>
      </c>
      <c r="AV53" s="99" t="e">
        <f ca="true">+IF(AND(ISNUMBER(OFFSET('Sanitation Data'!$I$6,0,10*ROW('Sanitation Data'!I47))),'Data Summary'!DK53="Yes"),OFFSET('Sanitation Data'!$I$6,0,10*ROW('Sanitation Data'!I47)),NA())</f>
        <v>#N/A</v>
      </c>
      <c r="AW53" s="99" t="e">
        <f ca="true">+IF(AND(ISNUMBER(OFFSET('Sanitation Data'!$I$10,0,10*ROW('Sanitation Data'!I47))),'Data Summary'!DL53="Yes"),OFFSET('Sanitation Data'!$I$10,0,10*ROW('Sanitation Data'!I47)),NA())</f>
        <v>#N/A</v>
      </c>
      <c r="AX53" s="99" t="e">
        <f ca="true">+IF(AND(ISNUMBER(OFFSET('Sanitation Data'!$I$11,0,10*ROW('Sanitation Data'!I47))),'Data Summary'!DM53="Yes"),OFFSET('Sanitation Data'!$I$11,0,10*ROW('Sanitation Data'!I47)),NA())</f>
        <v>#N/A</v>
      </c>
      <c r="AY53" s="99" t="e">
        <f ca="true">+IF(AND(ISNUMBER(OFFSET('Sanitation Data'!$I$12,0,10*ROW('Sanitation Data'!I47))),'Data Summary'!DN53="Yes"),OFFSET('Sanitation Data'!$I$12,0,10*ROW('Sanitation Data'!I47)),NA())</f>
        <v>#N/A</v>
      </c>
      <c r="AZ53" s="100" t="e">
        <f ca="true">+IF(AND(ISNUMBER(OFFSET('Hygiene Data'!$D$5,0,10*ROW('Hygiene Data'!D47))),'Data Summary'!DO53="Yes"),OFFSET('Hygiene Data'!$D$5,0,10*ROW('Hygiene Data'!D47)),NA())</f>
        <v>#N/A</v>
      </c>
      <c r="BA53" s="100" t="e">
        <f ca="true">+IF(AND(ISNUMBER(OFFSET('Hygiene Data'!$D$7,0,10*ROW('Hygiene Data'!D47))),'Data Summary'!DP53="Yes"),OFFSET('Hygiene Data'!$D$7,0,10*ROW('Hygiene Data'!D47)),NA())</f>
        <v>#N/A</v>
      </c>
      <c r="BB53" s="100" t="e">
        <f ca="true">+IF(AND(ISNUMBER(OFFSET('Hygiene Data'!$D$9,0,10*ROW('Hygiene Data'!D47))),'Data Summary'!DQ53="Yes"),OFFSET('Hygiene Data'!$D$9,0,10*ROW('Hygiene Data'!D47)),NA())</f>
        <v>#N/A</v>
      </c>
      <c r="BC53" s="100" t="e">
        <f ca="true">+IF(AND(ISNUMBER(OFFSET('Hygiene Data'!$E$5,0,10*ROW('Hygiene Data'!E47))),'Data Summary'!DR53="Yes"),OFFSET('Hygiene Data'!$E$5,0,10*ROW('Hygiene Data'!E47)),NA())</f>
        <v>#N/A</v>
      </c>
      <c r="BD53" s="100" t="e">
        <f ca="true">+IF(AND(ISNUMBER(OFFSET('Hygiene Data'!$E$7,0,10*ROW('Hygiene Data'!E47))),'Data Summary'!DS53="Yes"),OFFSET('Hygiene Data'!$E$7,0,10*ROW('Hygiene Data'!E47)),NA())</f>
        <v>#N/A</v>
      </c>
      <c r="BE53" s="100" t="e">
        <f ca="true">+IF(AND(ISNUMBER(OFFSET('Hygiene Data'!$E$9,0,10*ROW('Hygiene Data'!E47))),'Data Summary'!DT53="Yes"),OFFSET('Hygiene Data'!$E$9,0,10*ROW('Hygiene Data'!E47)),NA())</f>
        <v>#N/A</v>
      </c>
      <c r="BF53" s="100" t="e">
        <f ca="true">+IF(AND(ISNUMBER(OFFSET('Hygiene Data'!$F$5,0,10*ROW('Hygiene Data'!F47))),'Data Summary'!DU53="Yes"),OFFSET('Hygiene Data'!$F$5,0,10*ROW('Hygiene Data'!F47)),NA())</f>
        <v>#N/A</v>
      </c>
      <c r="BG53" s="100" t="e">
        <f ca="true">+IF(AND(ISNUMBER(OFFSET('Hygiene Data'!$F$7,0,10*ROW('Hygiene Data'!F47))),'Data Summary'!DV53="Yes"),OFFSET('Hygiene Data'!$F$7,0,10*ROW('Hygiene Data'!F47)),NA())</f>
        <v>#N/A</v>
      </c>
      <c r="BH53" s="100" t="e">
        <f ca="true">+IF(AND(ISNUMBER(OFFSET('Hygiene Data'!$F$9,0,10*ROW('Hygiene Data'!F47))),'Data Summary'!DW53="Yes"),OFFSET('Hygiene Data'!$F$9,0,10*ROW('Hygiene Data'!F47)),NA())</f>
        <v>#N/A</v>
      </c>
      <c r="BI53" s="100" t="e">
        <f ca="true">+IF(AND(ISNUMBER(OFFSET('Hygiene Data'!$G$5,0,10*ROW('Hygiene Data'!G47))),'Data Summary'!DX53="Yes"),OFFSET('Hygiene Data'!$G$5,0,10*ROW('Hygiene Data'!G47)),NA())</f>
        <v>#N/A</v>
      </c>
      <c r="BJ53" s="100" t="e">
        <f ca="true">+IF(AND(ISNUMBER(OFFSET('Hygiene Data'!$G$7,0,10*ROW('Hygiene Data'!G47))),'Data Summary'!DY53="Yes"),OFFSET('Hygiene Data'!$G$7,0,10*ROW('Hygiene Data'!G47)),NA())</f>
        <v>#N/A</v>
      </c>
      <c r="BK53" s="100" t="e">
        <f ca="true">+IF(AND(ISNUMBER(OFFSET('Hygiene Data'!$G$9,0,10*ROW('Hygiene Data'!G47))),'Data Summary'!DZ53="Yes"),OFFSET('Hygiene Data'!$G$9,0,10*ROW('Hygiene Data'!G47)),NA())</f>
        <v>#N/A</v>
      </c>
      <c r="BL53" s="100" t="e">
        <f ca="true">+IF(AND(ISNUMBER(OFFSET('Hygiene Data'!$H$5,0,10*ROW('Hygiene Data'!H47))),'Data Summary'!EA53="Yes"),OFFSET('Hygiene Data'!$H$5,0,10*ROW('Hygiene Data'!H47)),NA())</f>
        <v>#N/A</v>
      </c>
      <c r="BM53" s="100" t="e">
        <f ca="true">+IF(AND(ISNUMBER(OFFSET('Hygiene Data'!$H$7,0,10*ROW('Hygiene Data'!H47))),'Data Summary'!EB53="Yes"),OFFSET('Hygiene Data'!$H$7,0,10*ROW('Hygiene Data'!H47)),NA())</f>
        <v>#N/A</v>
      </c>
      <c r="BN53" s="100" t="e">
        <f ca="true">+IF(AND(ISNUMBER(OFFSET('Hygiene Data'!$H$9,0,10*ROW('Hygiene Data'!H47))),'Data Summary'!EC53="Yes"),OFFSET('Hygiene Data'!$H$9,0,10*ROW('Hygiene Data'!H47)),NA())</f>
        <v>#N/A</v>
      </c>
      <c r="BO53" s="100" t="e">
        <f ca="true">+IF(AND(ISNUMBER(OFFSET('Hygiene Data'!$I$5,0,10*ROW('Hygiene Data'!I47))),'Data Summary'!ED53="Yes"),OFFSET('Hygiene Data'!$I$5,0,10*ROW('Hygiene Data'!I47)),NA())</f>
        <v>#N/A</v>
      </c>
      <c r="BP53" s="100" t="e">
        <f ca="true">+IF(AND(ISNUMBER(OFFSET('Hygiene Data'!$I$7,0,10*ROW('Hygiene Data'!I47))),'Data Summary'!EE53="Yes"),OFFSET('Hygiene Data'!$I$7,0,10*ROW('Hygiene Data'!I47)),NA())</f>
        <v>#N/A</v>
      </c>
      <c r="BQ53" s="100" t="e">
        <f ca="true">+IF(AND(ISNUMBER(OFFSET('Hygiene Data'!$I$9,0,10*ROW('Hygiene Data'!I47))),'Data Summary'!EF53="Yes"),OFFSET('Hygiene Data'!$I$9,0,10*ROW('Hygiene Data'!I47)),NA())</f>
        <v>#N/A</v>
      </c>
    </row>
    <row xmlns:x14ac="http://schemas.microsoft.com/office/spreadsheetml/2009/9/ac" r="54" x14ac:dyDescent="0.2">
      <c r="A54" s="363" t="e">
        <f ca="true">+RIGHT('Data Summary'!A54,LEN('Data Summary'!A54)-9)</f>
        <v>#VALUE!</v>
      </c>
      <c r="B54" s="38" t="str">
        <f ca="true">+IF(ISTEXT('Data Summary'!B54),'Data Summary'!B54,"")</f>
        <v/>
      </c>
      <c r="C54" s="362" t="e">
        <f ca="true">+VALUE('Data Summary'!C54)</f>
        <v>#VALUE!</v>
      </c>
      <c r="D54" s="98" t="e">
        <f ca="true">+IF(AND(ISNUMBER(OFFSET('Water Data'!$D$4,0,10*ROW('Water Data'!D48))),'Data Summary'!BS54="Yes"),100-OFFSET('Water Data'!$D$4,0,10*ROW('Water Data'!D48)),NA())</f>
        <v>#N/A</v>
      </c>
      <c r="E54" s="98" t="e">
        <f ca="true">+IF(AND(ISNUMBER(OFFSET('Water Data'!$D$6,0,10*ROW('Water Data'!D48))),'Data Summary'!BT54="Yes"),OFFSET('Water Data'!$D$6,0,10*ROW('Water Data'!D48)),NA())</f>
        <v>#N/A</v>
      </c>
      <c r="F54" s="98" t="e">
        <f ca="true">+IF(AND(ISNUMBER(OFFSET('Water Data'!$D$9,0,10*ROW('Water Data'!D48))),'Data Summary'!BU54="Yes"),OFFSET('Water Data'!$D$9,0,10*ROW('Water Data'!D48)),NA())</f>
        <v>#N/A</v>
      </c>
      <c r="G54" s="98" t="e">
        <f ca="true">+IF(AND(ISNUMBER(OFFSET('Water Data'!$E$4,0,10*ROW('Water Data'!E48))),'Data Summary'!BV54="Yes"),100-OFFSET('Water Data'!$E$4,0,10*ROW('Water Data'!E48)),NA())</f>
        <v>#N/A</v>
      </c>
      <c r="H54" s="98" t="e">
        <f ca="true">+IF(AND(ISNUMBER(OFFSET('Water Data'!$E$6,0,10*ROW('Water Data'!E48))),'Data Summary'!BW54="Yes"),OFFSET('Water Data'!$E$6,0,10*ROW('Water Data'!E48)),NA())</f>
        <v>#N/A</v>
      </c>
      <c r="I54" s="98" t="e">
        <f ca="true">+IF(AND(ISNUMBER(OFFSET('Water Data'!$E$9,0,10*ROW('Water Data'!E48))),'Data Summary'!BX54="Yes"),OFFSET('Water Data'!$E$9,0,10*ROW('Water Data'!E48)),NA())</f>
        <v>#N/A</v>
      </c>
      <c r="J54" s="98" t="e">
        <f ca="true">+IF(AND(ISNUMBER(OFFSET('Water Data'!$F$4,0,10*ROW('Water Data'!F48))),'Data Summary'!BY54="Yes"),100-OFFSET('Water Data'!$F$4,0,10*ROW('Water Data'!F48)),NA())</f>
        <v>#N/A</v>
      </c>
      <c r="K54" s="98" t="e">
        <f ca="true">+IF(AND(ISNUMBER(OFFSET('Water Data'!$F$6,0,10*ROW('Water Data'!F48))),'Data Summary'!BZ54="Yes"),OFFSET('Water Data'!$F$6,0,10*ROW('Water Data'!F48)),NA())</f>
        <v>#N/A</v>
      </c>
      <c r="L54" s="98" t="e">
        <f ca="true">+IF(AND(ISNUMBER(OFFSET('Water Data'!$F$9,0,10*ROW('Water Data'!F48))),'Data Summary'!CA54="Yes"),OFFSET('Water Data'!$F$9,0,10*ROW('Water Data'!F48)),NA())</f>
        <v>#N/A</v>
      </c>
      <c r="M54" s="98" t="e">
        <f ca="true">+IF(AND(ISNUMBER(OFFSET('Water Data'!$G$4,0,10*ROW('Water Data'!G48))),'Data Summary'!CB54="Yes"),100-OFFSET('Water Data'!$G$4,0,10*ROW('Water Data'!G48)),NA())</f>
        <v>#N/A</v>
      </c>
      <c r="N54" s="98" t="e">
        <f ca="true">+IF(AND(ISNUMBER(OFFSET('Water Data'!$G$6,0,10*ROW('Water Data'!G48))),'Data Summary'!CC54="Yes"),OFFSET('Water Data'!$G$6,0,10*ROW('Water Data'!G48)),NA())</f>
        <v>#N/A</v>
      </c>
      <c r="O54" s="98" t="e">
        <f ca="true">+IF(AND(ISNUMBER(OFFSET('Water Data'!$G$9,0,10*ROW('Water Data'!G48))),'Data Summary'!CD54="Yes"),OFFSET('Water Data'!$G$9,0,10*ROW('Water Data'!G48)),NA())</f>
        <v>#N/A</v>
      </c>
      <c r="P54" s="98" t="e">
        <f ca="true">+IF(AND(ISNUMBER(OFFSET('Water Data'!$H$4,0,10*ROW('Water Data'!H48))),'Data Summary'!CE54="Yes"),100-OFFSET('Water Data'!$H$4,0,10*ROW('Water Data'!H48)),NA())</f>
        <v>#N/A</v>
      </c>
      <c r="Q54" s="98" t="e">
        <f ca="true">+IF(AND(ISNUMBER(OFFSET('Water Data'!$H$6,0,10*ROW('Water Data'!H48))),'Data Summary'!CF54="Yes"),OFFSET('Water Data'!$H$6,0,10*ROW('Water Data'!H48)),NA())</f>
        <v>#N/A</v>
      </c>
      <c r="R54" s="98" t="e">
        <f ca="true">+IF(AND(ISNUMBER(OFFSET('Water Data'!$H$9,0,10*ROW('Water Data'!H48))),'Data Summary'!CG54="Yes"),OFFSET('Water Data'!$H$9,0,10*ROW('Water Data'!H48)),NA())</f>
        <v>#N/A</v>
      </c>
      <c r="S54" s="98" t="e">
        <f ca="true">+IF(AND(ISNUMBER(OFFSET('Water Data'!$I$4,0,10*ROW('Water Data'!I48))),'Data Summary'!CH54="Yes"),100-OFFSET('Water Data'!$I$4,0,10*ROW('Water Data'!I48)),NA())</f>
        <v>#N/A</v>
      </c>
      <c r="T54" s="98" t="e">
        <f ca="true">+IF(AND(ISNUMBER(OFFSET('Water Data'!$I$6,0,10*ROW('Water Data'!I48))),'Data Summary'!CI54="Yes"),OFFSET('Water Data'!$I$6,0,10*ROW('Water Data'!I48)),NA())</f>
        <v>#N/A</v>
      </c>
      <c r="U54" s="98" t="e">
        <f ca="true">+IF(AND(ISNUMBER(OFFSET('Water Data'!$I$9,0,10*ROW('Water Data'!I48))),'Data Summary'!CJ54="Yes"),OFFSET('Water Data'!$I$9,0,10*ROW('Water Data'!I48)),NA())</f>
        <v>#N/A</v>
      </c>
      <c r="V54" s="99" t="e">
        <f ca="true">+IF(AND(ISNUMBER(OFFSET('Sanitation Data'!$D$4,0,10*ROW('Sanitation Data'!D48))),'Data Summary'!CK54="Yes"),100-OFFSET('Sanitation Data'!$D$4,0,10*ROW('Sanitation Data'!D48)),NA())</f>
        <v>#N/A</v>
      </c>
      <c r="W54" s="99" t="e">
        <f ca="true">+IF(AND(ISNUMBER(OFFSET('Sanitation Data'!$D$6,0,10*ROW('Sanitation Data'!D48))),'Data Summary'!CL54="Yes"),OFFSET('Sanitation Data'!$D$6,0,10*ROW('Sanitation Data'!D48)),NA())</f>
        <v>#N/A</v>
      </c>
      <c r="X54" s="99" t="e">
        <f ca="true">+IF(AND(ISNUMBER(OFFSET('Sanitation Data'!$D$10,0,10*ROW('Sanitation Data'!D48))),'Data Summary'!CM54="Yes"),OFFSET('Sanitation Data'!$D$10,0,10*ROW('Sanitation Data'!D48)),NA())</f>
        <v>#N/A</v>
      </c>
      <c r="Y54" s="99" t="e">
        <f ca="true">+IF(AND(ISNUMBER(OFFSET('Sanitation Data'!$D$11,0,10*ROW('Sanitation Data'!D48))),'Data Summary'!CN54="Yes"),OFFSET('Sanitation Data'!$D$11,0,10*ROW('Sanitation Data'!D48)),NA())</f>
        <v>#N/A</v>
      </c>
      <c r="Z54" s="99" t="e">
        <f ca="true">+IF(AND(ISNUMBER(OFFSET('Sanitation Data'!$D$12,0,10*ROW('Sanitation Data'!D48))),'Data Summary'!CO54="Yes"),OFFSET('Sanitation Data'!$D$12,0,10*ROW('Sanitation Data'!D48)),NA())</f>
        <v>#N/A</v>
      </c>
      <c r="AA54" s="99" t="e">
        <f ca="true">+IF(AND(ISNUMBER(OFFSET('Sanitation Data'!$E$4,0,10*ROW('Sanitation Data'!E48))),'Data Summary'!CP54="Yes"),100-OFFSET('Sanitation Data'!$E$4,0,10*ROW('Sanitation Data'!E48)),NA())</f>
        <v>#N/A</v>
      </c>
      <c r="AB54" s="99" t="e">
        <f ca="true">+IF(AND(ISNUMBER(OFFSET('Sanitation Data'!$E$6,0,10*ROW('Sanitation Data'!E48))),'Data Summary'!CQ54="Yes"),OFFSET('Sanitation Data'!$E$6,0,10*ROW('Sanitation Data'!E48)),NA())</f>
        <v>#N/A</v>
      </c>
      <c r="AC54" s="99" t="e">
        <f ca="true">+IF(AND(ISNUMBER(OFFSET('Sanitation Data'!$E$10,0,10*ROW('Sanitation Data'!E48))),'Data Summary'!CR54="Yes"),OFFSET('Sanitation Data'!$E$10,0,10*ROW('Sanitation Data'!E48)),NA())</f>
        <v>#N/A</v>
      </c>
      <c r="AD54" s="99" t="e">
        <f ca="true">+IF(AND(ISNUMBER(OFFSET('Sanitation Data'!$E$11,0,10*ROW('Sanitation Data'!E48))),'Data Summary'!CS54="Yes"),OFFSET('Sanitation Data'!$E$11,0,10*ROW('Sanitation Data'!E48)),NA())</f>
        <v>#N/A</v>
      </c>
      <c r="AE54" s="99" t="e">
        <f ca="true">+IF(AND(ISNUMBER(OFFSET('Sanitation Data'!$E$12,0,10*ROW('Sanitation Data'!E48))),'Data Summary'!CT54="Yes"),OFFSET('Sanitation Data'!$E$12,0,10*ROW('Sanitation Data'!E48)),NA())</f>
        <v>#N/A</v>
      </c>
      <c r="AF54" s="99" t="e">
        <f ca="true">+IF(AND(ISNUMBER(OFFSET('Sanitation Data'!$F$4,0,10*ROW('Sanitation Data'!F48))),'Data Summary'!CU54="Yes"),100-OFFSET('Sanitation Data'!$F$4,0,10*ROW('Sanitation Data'!F48)),NA())</f>
        <v>#N/A</v>
      </c>
      <c r="AG54" s="99" t="e">
        <f ca="true">+IF(AND(ISNUMBER(OFFSET('Sanitation Data'!$F$6,0,10*ROW('Sanitation Data'!F48))),'Data Summary'!CV54="Yes"),OFFSET('Sanitation Data'!$F$6,0,10*ROW('Sanitation Data'!F48)),NA())</f>
        <v>#N/A</v>
      </c>
      <c r="AH54" s="99" t="e">
        <f ca="true">+IF(AND(ISNUMBER(OFFSET('Sanitation Data'!$F$10,0,10*ROW('Sanitation Data'!F48))),'Data Summary'!CW54="Yes"),OFFSET('Sanitation Data'!$F$10,0,10*ROW('Sanitation Data'!F48)),NA())</f>
        <v>#N/A</v>
      </c>
      <c r="AI54" s="99" t="e">
        <f ca="true">+IF(AND(ISNUMBER(OFFSET('Sanitation Data'!$F$11,0,10*ROW('Sanitation Data'!F48))),'Data Summary'!CX54="Yes"),OFFSET('Sanitation Data'!$F$11,0,10*ROW('Sanitation Data'!F48)),NA())</f>
        <v>#N/A</v>
      </c>
      <c r="AJ54" s="99" t="e">
        <f ca="true">+IF(AND(ISNUMBER(OFFSET('Sanitation Data'!$F$12,0,10*ROW('Sanitation Data'!F48))),'Data Summary'!CY54="Yes"),OFFSET('Sanitation Data'!$F$12,0,10*ROW('Sanitation Data'!F48)),NA())</f>
        <v>#N/A</v>
      </c>
      <c r="AK54" s="99" t="e">
        <f ca="true">+IF(AND(ISNUMBER(OFFSET('Sanitation Data'!$G$4,0,10*ROW('Sanitation Data'!G48))),'Data Summary'!CZ54="Yes"),100-OFFSET('Sanitation Data'!$G$4,0,10*ROW('Sanitation Data'!G48)),NA())</f>
        <v>#N/A</v>
      </c>
      <c r="AL54" s="99" t="e">
        <f ca="true">+IF(AND(ISNUMBER(OFFSET('Sanitation Data'!$G$6,0,10*ROW('Sanitation Data'!G48))),'Data Summary'!DA54="Yes"),OFFSET('Sanitation Data'!$G$6,0,10*ROW('Sanitation Data'!G48)),NA())</f>
        <v>#N/A</v>
      </c>
      <c r="AM54" s="99" t="e">
        <f ca="true">+IF(AND(ISNUMBER(OFFSET('Sanitation Data'!$G$10,0,10*ROW('Sanitation Data'!G48))),'Data Summary'!DB54="Yes"),OFFSET('Sanitation Data'!$G$10,0,10*ROW('Sanitation Data'!G48)),NA())</f>
        <v>#N/A</v>
      </c>
      <c r="AN54" s="99" t="e">
        <f ca="true">+IF(AND(ISNUMBER(OFFSET('Sanitation Data'!$G$11,0,10*ROW('Sanitation Data'!G48))),'Data Summary'!DC54="Yes"),OFFSET('Sanitation Data'!$G$11,0,10*ROW('Sanitation Data'!G48)),NA())</f>
        <v>#N/A</v>
      </c>
      <c r="AO54" s="99" t="e">
        <f ca="true">+IF(AND(ISNUMBER(OFFSET('Sanitation Data'!$G$12,0,10*ROW('Sanitation Data'!G48))),'Data Summary'!DD54="Yes"),OFFSET('Sanitation Data'!$G$12,0,10*ROW('Sanitation Data'!G48)),NA())</f>
        <v>#N/A</v>
      </c>
      <c r="AP54" s="99" t="e">
        <f ca="true">+IF(AND(ISNUMBER(OFFSET('Sanitation Data'!$H$4,0,10*ROW('Sanitation Data'!H48))),'Data Summary'!DE54="Yes"),100-OFFSET('Sanitation Data'!$H$4,0,10*ROW('Sanitation Data'!H48)),NA())</f>
        <v>#N/A</v>
      </c>
      <c r="AQ54" s="99" t="e">
        <f ca="true">+IF(AND(ISNUMBER(OFFSET('Sanitation Data'!$H$6,0,10*ROW('Sanitation Data'!H48))),'Data Summary'!DF54="Yes"),OFFSET('Sanitation Data'!$H$6,0,10*ROW('Sanitation Data'!H48)),NA())</f>
        <v>#N/A</v>
      </c>
      <c r="AR54" s="99" t="e">
        <f ca="true">+IF(AND(ISNUMBER(OFFSET('Sanitation Data'!$H$10,0,10*ROW('Sanitation Data'!H48))),'Data Summary'!DG54="Yes"),OFFSET('Sanitation Data'!$H$10,0,10*ROW('Sanitation Data'!H48)),NA())</f>
        <v>#N/A</v>
      </c>
      <c r="AS54" s="99" t="e">
        <f ca="true">+IF(AND(ISNUMBER(OFFSET('Sanitation Data'!$H$11,0,10*ROW('Sanitation Data'!H48))),'Data Summary'!DH54="Yes"),OFFSET('Sanitation Data'!$H$11,0,10*ROW('Sanitation Data'!H48)),NA())</f>
        <v>#N/A</v>
      </c>
      <c r="AT54" s="99" t="e">
        <f ca="true">+IF(AND(ISNUMBER(OFFSET('Sanitation Data'!$H$12,0,10*ROW('Sanitation Data'!H48))),'Data Summary'!DI54="Yes"),OFFSET('Sanitation Data'!$H$12,0,10*ROW('Sanitation Data'!H48)),NA())</f>
        <v>#N/A</v>
      </c>
      <c r="AU54" s="99" t="e">
        <f ca="true">+IF(AND(ISNUMBER(OFFSET('Sanitation Data'!$I$4,0,10*ROW('Sanitation Data'!I48))),'Data Summary'!DJ54="Yes"),100-OFFSET('Sanitation Data'!$I$4,0,10*ROW('Sanitation Data'!I48)),NA())</f>
        <v>#N/A</v>
      </c>
      <c r="AV54" s="99" t="e">
        <f ca="true">+IF(AND(ISNUMBER(OFFSET('Sanitation Data'!$I$6,0,10*ROW('Sanitation Data'!I48))),'Data Summary'!DK54="Yes"),OFFSET('Sanitation Data'!$I$6,0,10*ROW('Sanitation Data'!I48)),NA())</f>
        <v>#N/A</v>
      </c>
      <c r="AW54" s="99" t="e">
        <f ca="true">+IF(AND(ISNUMBER(OFFSET('Sanitation Data'!$I$10,0,10*ROW('Sanitation Data'!I48))),'Data Summary'!DL54="Yes"),OFFSET('Sanitation Data'!$I$10,0,10*ROW('Sanitation Data'!I48)),NA())</f>
        <v>#N/A</v>
      </c>
      <c r="AX54" s="99" t="e">
        <f ca="true">+IF(AND(ISNUMBER(OFFSET('Sanitation Data'!$I$11,0,10*ROW('Sanitation Data'!I48))),'Data Summary'!DM54="Yes"),OFFSET('Sanitation Data'!$I$11,0,10*ROW('Sanitation Data'!I48)),NA())</f>
        <v>#N/A</v>
      </c>
      <c r="AY54" s="99" t="e">
        <f ca="true">+IF(AND(ISNUMBER(OFFSET('Sanitation Data'!$I$12,0,10*ROW('Sanitation Data'!I48))),'Data Summary'!DN54="Yes"),OFFSET('Sanitation Data'!$I$12,0,10*ROW('Sanitation Data'!I48)),NA())</f>
        <v>#N/A</v>
      </c>
      <c r="AZ54" s="100" t="e">
        <f ca="true">+IF(AND(ISNUMBER(OFFSET('Hygiene Data'!$D$5,0,10*ROW('Hygiene Data'!D48))),'Data Summary'!DO54="Yes"),OFFSET('Hygiene Data'!$D$5,0,10*ROW('Hygiene Data'!D48)),NA())</f>
        <v>#N/A</v>
      </c>
      <c r="BA54" s="100" t="e">
        <f ca="true">+IF(AND(ISNUMBER(OFFSET('Hygiene Data'!$D$7,0,10*ROW('Hygiene Data'!D48))),'Data Summary'!DP54="Yes"),OFFSET('Hygiene Data'!$D$7,0,10*ROW('Hygiene Data'!D48)),NA())</f>
        <v>#N/A</v>
      </c>
      <c r="BB54" s="100" t="e">
        <f ca="true">+IF(AND(ISNUMBER(OFFSET('Hygiene Data'!$D$9,0,10*ROW('Hygiene Data'!D48))),'Data Summary'!DQ54="Yes"),OFFSET('Hygiene Data'!$D$9,0,10*ROW('Hygiene Data'!D48)),NA())</f>
        <v>#N/A</v>
      </c>
      <c r="BC54" s="100" t="e">
        <f ca="true">+IF(AND(ISNUMBER(OFFSET('Hygiene Data'!$E$5,0,10*ROW('Hygiene Data'!E48))),'Data Summary'!DR54="Yes"),OFFSET('Hygiene Data'!$E$5,0,10*ROW('Hygiene Data'!E48)),NA())</f>
        <v>#N/A</v>
      </c>
      <c r="BD54" s="100" t="e">
        <f ca="true">+IF(AND(ISNUMBER(OFFSET('Hygiene Data'!$E$7,0,10*ROW('Hygiene Data'!E48))),'Data Summary'!DS54="Yes"),OFFSET('Hygiene Data'!$E$7,0,10*ROW('Hygiene Data'!E48)),NA())</f>
        <v>#N/A</v>
      </c>
      <c r="BE54" s="100" t="e">
        <f ca="true">+IF(AND(ISNUMBER(OFFSET('Hygiene Data'!$E$9,0,10*ROW('Hygiene Data'!E48))),'Data Summary'!DT54="Yes"),OFFSET('Hygiene Data'!$E$9,0,10*ROW('Hygiene Data'!E48)),NA())</f>
        <v>#N/A</v>
      </c>
      <c r="BF54" s="100" t="e">
        <f ca="true">+IF(AND(ISNUMBER(OFFSET('Hygiene Data'!$F$5,0,10*ROW('Hygiene Data'!F48))),'Data Summary'!DU54="Yes"),OFFSET('Hygiene Data'!$F$5,0,10*ROW('Hygiene Data'!F48)),NA())</f>
        <v>#N/A</v>
      </c>
      <c r="BG54" s="100" t="e">
        <f ca="true">+IF(AND(ISNUMBER(OFFSET('Hygiene Data'!$F$7,0,10*ROW('Hygiene Data'!F48))),'Data Summary'!DV54="Yes"),OFFSET('Hygiene Data'!$F$7,0,10*ROW('Hygiene Data'!F48)),NA())</f>
        <v>#N/A</v>
      </c>
      <c r="BH54" s="100" t="e">
        <f ca="true">+IF(AND(ISNUMBER(OFFSET('Hygiene Data'!$F$9,0,10*ROW('Hygiene Data'!F48))),'Data Summary'!DW54="Yes"),OFFSET('Hygiene Data'!$F$9,0,10*ROW('Hygiene Data'!F48)),NA())</f>
        <v>#N/A</v>
      </c>
      <c r="BI54" s="100" t="e">
        <f ca="true">+IF(AND(ISNUMBER(OFFSET('Hygiene Data'!$G$5,0,10*ROW('Hygiene Data'!G48))),'Data Summary'!DX54="Yes"),OFFSET('Hygiene Data'!$G$5,0,10*ROW('Hygiene Data'!G48)),NA())</f>
        <v>#N/A</v>
      </c>
      <c r="BJ54" s="100" t="e">
        <f ca="true">+IF(AND(ISNUMBER(OFFSET('Hygiene Data'!$G$7,0,10*ROW('Hygiene Data'!G48))),'Data Summary'!DY54="Yes"),OFFSET('Hygiene Data'!$G$7,0,10*ROW('Hygiene Data'!G48)),NA())</f>
        <v>#N/A</v>
      </c>
      <c r="BK54" s="100" t="e">
        <f ca="true">+IF(AND(ISNUMBER(OFFSET('Hygiene Data'!$G$9,0,10*ROW('Hygiene Data'!G48))),'Data Summary'!DZ54="Yes"),OFFSET('Hygiene Data'!$G$9,0,10*ROW('Hygiene Data'!G48)),NA())</f>
        <v>#N/A</v>
      </c>
      <c r="BL54" s="100" t="e">
        <f ca="true">+IF(AND(ISNUMBER(OFFSET('Hygiene Data'!$H$5,0,10*ROW('Hygiene Data'!H48))),'Data Summary'!EA54="Yes"),OFFSET('Hygiene Data'!$H$5,0,10*ROW('Hygiene Data'!H48)),NA())</f>
        <v>#N/A</v>
      </c>
      <c r="BM54" s="100" t="e">
        <f ca="true">+IF(AND(ISNUMBER(OFFSET('Hygiene Data'!$H$7,0,10*ROW('Hygiene Data'!H48))),'Data Summary'!EB54="Yes"),OFFSET('Hygiene Data'!$H$7,0,10*ROW('Hygiene Data'!H48)),NA())</f>
        <v>#N/A</v>
      </c>
      <c r="BN54" s="100" t="e">
        <f ca="true">+IF(AND(ISNUMBER(OFFSET('Hygiene Data'!$H$9,0,10*ROW('Hygiene Data'!H48))),'Data Summary'!EC54="Yes"),OFFSET('Hygiene Data'!$H$9,0,10*ROW('Hygiene Data'!H48)),NA())</f>
        <v>#N/A</v>
      </c>
      <c r="BO54" s="100" t="e">
        <f ca="true">+IF(AND(ISNUMBER(OFFSET('Hygiene Data'!$I$5,0,10*ROW('Hygiene Data'!I48))),'Data Summary'!ED54="Yes"),OFFSET('Hygiene Data'!$I$5,0,10*ROW('Hygiene Data'!I48)),NA())</f>
        <v>#N/A</v>
      </c>
      <c r="BP54" s="100" t="e">
        <f ca="true">+IF(AND(ISNUMBER(OFFSET('Hygiene Data'!$I$7,0,10*ROW('Hygiene Data'!I48))),'Data Summary'!EE54="Yes"),OFFSET('Hygiene Data'!$I$7,0,10*ROW('Hygiene Data'!I48)),NA())</f>
        <v>#N/A</v>
      </c>
      <c r="BQ54" s="100" t="e">
        <f ca="true">+IF(AND(ISNUMBER(OFFSET('Hygiene Data'!$I$9,0,10*ROW('Hygiene Data'!I48))),'Data Summary'!EF54="Yes"),OFFSET('Hygiene Data'!$I$9,0,10*ROW('Hygiene Data'!I48)),NA())</f>
        <v>#N/A</v>
      </c>
    </row>
    <row xmlns:x14ac="http://schemas.microsoft.com/office/spreadsheetml/2009/9/ac" r="55" x14ac:dyDescent="0.2">
      <c r="A55" s="363" t="e">
        <f ca="true">+RIGHT('Data Summary'!A55,LEN('Data Summary'!A55)-9)</f>
        <v>#VALUE!</v>
      </c>
      <c r="B55" s="38" t="str">
        <f ca="true">+IF(ISTEXT('Data Summary'!B55),'Data Summary'!B55,"")</f>
        <v/>
      </c>
      <c r="C55" s="362" t="e">
        <f ca="true">+VALUE('Data Summary'!C55)</f>
        <v>#VALUE!</v>
      </c>
      <c r="D55" s="98" t="e">
        <f ca="true">+IF(AND(ISNUMBER(OFFSET('Water Data'!$D$4,0,10*ROW('Water Data'!D49))),'Data Summary'!BS55="Yes"),100-OFFSET('Water Data'!$D$4,0,10*ROW('Water Data'!D49)),NA())</f>
        <v>#N/A</v>
      </c>
      <c r="E55" s="98" t="e">
        <f ca="true">+IF(AND(ISNUMBER(OFFSET('Water Data'!$D$6,0,10*ROW('Water Data'!D49))),'Data Summary'!BT55="Yes"),OFFSET('Water Data'!$D$6,0,10*ROW('Water Data'!D49)),NA())</f>
        <v>#N/A</v>
      </c>
      <c r="F55" s="98" t="e">
        <f ca="true">+IF(AND(ISNUMBER(OFFSET('Water Data'!$D$9,0,10*ROW('Water Data'!D49))),'Data Summary'!BU55="Yes"),OFFSET('Water Data'!$D$9,0,10*ROW('Water Data'!D49)),NA())</f>
        <v>#N/A</v>
      </c>
      <c r="G55" s="98" t="e">
        <f ca="true">+IF(AND(ISNUMBER(OFFSET('Water Data'!$E$4,0,10*ROW('Water Data'!E49))),'Data Summary'!BV55="Yes"),100-OFFSET('Water Data'!$E$4,0,10*ROW('Water Data'!E49)),NA())</f>
        <v>#N/A</v>
      </c>
      <c r="H55" s="98" t="e">
        <f ca="true">+IF(AND(ISNUMBER(OFFSET('Water Data'!$E$6,0,10*ROW('Water Data'!E49))),'Data Summary'!BW55="Yes"),OFFSET('Water Data'!$E$6,0,10*ROW('Water Data'!E49)),NA())</f>
        <v>#N/A</v>
      </c>
      <c r="I55" s="98" t="e">
        <f ca="true">+IF(AND(ISNUMBER(OFFSET('Water Data'!$E$9,0,10*ROW('Water Data'!E49))),'Data Summary'!BX55="Yes"),OFFSET('Water Data'!$E$9,0,10*ROW('Water Data'!E49)),NA())</f>
        <v>#N/A</v>
      </c>
      <c r="J55" s="98" t="e">
        <f ca="true">+IF(AND(ISNUMBER(OFFSET('Water Data'!$F$4,0,10*ROW('Water Data'!F49))),'Data Summary'!BY55="Yes"),100-OFFSET('Water Data'!$F$4,0,10*ROW('Water Data'!F49)),NA())</f>
        <v>#N/A</v>
      </c>
      <c r="K55" s="98" t="e">
        <f ca="true">+IF(AND(ISNUMBER(OFFSET('Water Data'!$F$6,0,10*ROW('Water Data'!F49))),'Data Summary'!BZ55="Yes"),OFFSET('Water Data'!$F$6,0,10*ROW('Water Data'!F49)),NA())</f>
        <v>#N/A</v>
      </c>
      <c r="L55" s="98" t="e">
        <f ca="true">+IF(AND(ISNUMBER(OFFSET('Water Data'!$F$9,0,10*ROW('Water Data'!F49))),'Data Summary'!CA55="Yes"),OFFSET('Water Data'!$F$9,0,10*ROW('Water Data'!F49)),NA())</f>
        <v>#N/A</v>
      </c>
      <c r="M55" s="98" t="e">
        <f ca="true">+IF(AND(ISNUMBER(OFFSET('Water Data'!$G$4,0,10*ROW('Water Data'!G49))),'Data Summary'!CB55="Yes"),100-OFFSET('Water Data'!$G$4,0,10*ROW('Water Data'!G49)),NA())</f>
        <v>#N/A</v>
      </c>
      <c r="N55" s="98" t="e">
        <f ca="true">+IF(AND(ISNUMBER(OFFSET('Water Data'!$G$6,0,10*ROW('Water Data'!G49))),'Data Summary'!CC55="Yes"),OFFSET('Water Data'!$G$6,0,10*ROW('Water Data'!G49)),NA())</f>
        <v>#N/A</v>
      </c>
      <c r="O55" s="98" t="e">
        <f ca="true">+IF(AND(ISNUMBER(OFFSET('Water Data'!$G$9,0,10*ROW('Water Data'!G49))),'Data Summary'!CD55="Yes"),OFFSET('Water Data'!$G$9,0,10*ROW('Water Data'!G49)),NA())</f>
        <v>#N/A</v>
      </c>
      <c r="P55" s="98" t="e">
        <f ca="true">+IF(AND(ISNUMBER(OFFSET('Water Data'!$H$4,0,10*ROW('Water Data'!H49))),'Data Summary'!CE55="Yes"),100-OFFSET('Water Data'!$H$4,0,10*ROW('Water Data'!H49)),NA())</f>
        <v>#N/A</v>
      </c>
      <c r="Q55" s="98" t="e">
        <f ca="true">+IF(AND(ISNUMBER(OFFSET('Water Data'!$H$6,0,10*ROW('Water Data'!H49))),'Data Summary'!CF55="Yes"),OFFSET('Water Data'!$H$6,0,10*ROW('Water Data'!H49)),NA())</f>
        <v>#N/A</v>
      </c>
      <c r="R55" s="98" t="e">
        <f ca="true">+IF(AND(ISNUMBER(OFFSET('Water Data'!$H$9,0,10*ROW('Water Data'!H49))),'Data Summary'!CG55="Yes"),OFFSET('Water Data'!$H$9,0,10*ROW('Water Data'!H49)),NA())</f>
        <v>#N/A</v>
      </c>
      <c r="S55" s="98" t="e">
        <f ca="true">+IF(AND(ISNUMBER(OFFSET('Water Data'!$I$4,0,10*ROW('Water Data'!I49))),'Data Summary'!CH55="Yes"),100-OFFSET('Water Data'!$I$4,0,10*ROW('Water Data'!I49)),NA())</f>
        <v>#N/A</v>
      </c>
      <c r="T55" s="98" t="e">
        <f ca="true">+IF(AND(ISNUMBER(OFFSET('Water Data'!$I$6,0,10*ROW('Water Data'!I49))),'Data Summary'!CI55="Yes"),OFFSET('Water Data'!$I$6,0,10*ROW('Water Data'!I49)),NA())</f>
        <v>#N/A</v>
      </c>
      <c r="U55" s="98" t="e">
        <f ca="true">+IF(AND(ISNUMBER(OFFSET('Water Data'!$I$9,0,10*ROW('Water Data'!I49))),'Data Summary'!CJ55="Yes"),OFFSET('Water Data'!$I$9,0,10*ROW('Water Data'!I49)),NA())</f>
        <v>#N/A</v>
      </c>
      <c r="V55" s="99" t="e">
        <f ca="true">+IF(AND(ISNUMBER(OFFSET('Sanitation Data'!$D$4,0,10*ROW('Sanitation Data'!D49))),'Data Summary'!CK55="Yes"),100-OFFSET('Sanitation Data'!$D$4,0,10*ROW('Sanitation Data'!D49)),NA())</f>
        <v>#N/A</v>
      </c>
      <c r="W55" s="99" t="e">
        <f ca="true">+IF(AND(ISNUMBER(OFFSET('Sanitation Data'!$D$6,0,10*ROW('Sanitation Data'!D49))),'Data Summary'!CL55="Yes"),OFFSET('Sanitation Data'!$D$6,0,10*ROW('Sanitation Data'!D49)),NA())</f>
        <v>#N/A</v>
      </c>
      <c r="X55" s="99" t="e">
        <f ca="true">+IF(AND(ISNUMBER(OFFSET('Sanitation Data'!$D$10,0,10*ROW('Sanitation Data'!D49))),'Data Summary'!CM55="Yes"),OFFSET('Sanitation Data'!$D$10,0,10*ROW('Sanitation Data'!D49)),NA())</f>
        <v>#N/A</v>
      </c>
      <c r="Y55" s="99" t="e">
        <f ca="true">+IF(AND(ISNUMBER(OFFSET('Sanitation Data'!$D$11,0,10*ROW('Sanitation Data'!D49))),'Data Summary'!CN55="Yes"),OFFSET('Sanitation Data'!$D$11,0,10*ROW('Sanitation Data'!D49)),NA())</f>
        <v>#N/A</v>
      </c>
      <c r="Z55" s="99" t="e">
        <f ca="true">+IF(AND(ISNUMBER(OFFSET('Sanitation Data'!$D$12,0,10*ROW('Sanitation Data'!D49))),'Data Summary'!CO55="Yes"),OFFSET('Sanitation Data'!$D$12,0,10*ROW('Sanitation Data'!D49)),NA())</f>
        <v>#N/A</v>
      </c>
      <c r="AA55" s="99" t="e">
        <f ca="true">+IF(AND(ISNUMBER(OFFSET('Sanitation Data'!$E$4,0,10*ROW('Sanitation Data'!E49))),'Data Summary'!CP55="Yes"),100-OFFSET('Sanitation Data'!$E$4,0,10*ROW('Sanitation Data'!E49)),NA())</f>
        <v>#N/A</v>
      </c>
      <c r="AB55" s="99" t="e">
        <f ca="true">+IF(AND(ISNUMBER(OFFSET('Sanitation Data'!$E$6,0,10*ROW('Sanitation Data'!E49))),'Data Summary'!CQ55="Yes"),OFFSET('Sanitation Data'!$E$6,0,10*ROW('Sanitation Data'!E49)),NA())</f>
        <v>#N/A</v>
      </c>
      <c r="AC55" s="99" t="e">
        <f ca="true">+IF(AND(ISNUMBER(OFFSET('Sanitation Data'!$E$10,0,10*ROW('Sanitation Data'!E49))),'Data Summary'!CR55="Yes"),OFFSET('Sanitation Data'!$E$10,0,10*ROW('Sanitation Data'!E49)),NA())</f>
        <v>#N/A</v>
      </c>
      <c r="AD55" s="99" t="e">
        <f ca="true">+IF(AND(ISNUMBER(OFFSET('Sanitation Data'!$E$11,0,10*ROW('Sanitation Data'!E49))),'Data Summary'!CS55="Yes"),OFFSET('Sanitation Data'!$E$11,0,10*ROW('Sanitation Data'!E49)),NA())</f>
        <v>#N/A</v>
      </c>
      <c r="AE55" s="99" t="e">
        <f ca="true">+IF(AND(ISNUMBER(OFFSET('Sanitation Data'!$E$12,0,10*ROW('Sanitation Data'!E49))),'Data Summary'!CT55="Yes"),OFFSET('Sanitation Data'!$E$12,0,10*ROW('Sanitation Data'!E49)),NA())</f>
        <v>#N/A</v>
      </c>
      <c r="AF55" s="99" t="e">
        <f ca="true">+IF(AND(ISNUMBER(OFFSET('Sanitation Data'!$F$4,0,10*ROW('Sanitation Data'!F49))),'Data Summary'!CU55="Yes"),100-OFFSET('Sanitation Data'!$F$4,0,10*ROW('Sanitation Data'!F49)),NA())</f>
        <v>#N/A</v>
      </c>
      <c r="AG55" s="99" t="e">
        <f ca="true">+IF(AND(ISNUMBER(OFFSET('Sanitation Data'!$F$6,0,10*ROW('Sanitation Data'!F49))),'Data Summary'!CV55="Yes"),OFFSET('Sanitation Data'!$F$6,0,10*ROW('Sanitation Data'!F49)),NA())</f>
        <v>#N/A</v>
      </c>
      <c r="AH55" s="99" t="e">
        <f ca="true">+IF(AND(ISNUMBER(OFFSET('Sanitation Data'!$F$10,0,10*ROW('Sanitation Data'!F49))),'Data Summary'!CW55="Yes"),OFFSET('Sanitation Data'!$F$10,0,10*ROW('Sanitation Data'!F49)),NA())</f>
        <v>#N/A</v>
      </c>
      <c r="AI55" s="99" t="e">
        <f ca="true">+IF(AND(ISNUMBER(OFFSET('Sanitation Data'!$F$11,0,10*ROW('Sanitation Data'!F49))),'Data Summary'!CX55="Yes"),OFFSET('Sanitation Data'!$F$11,0,10*ROW('Sanitation Data'!F49)),NA())</f>
        <v>#N/A</v>
      </c>
      <c r="AJ55" s="99" t="e">
        <f ca="true">+IF(AND(ISNUMBER(OFFSET('Sanitation Data'!$F$12,0,10*ROW('Sanitation Data'!F49))),'Data Summary'!CY55="Yes"),OFFSET('Sanitation Data'!$F$12,0,10*ROW('Sanitation Data'!F49)),NA())</f>
        <v>#N/A</v>
      </c>
      <c r="AK55" s="99" t="e">
        <f ca="true">+IF(AND(ISNUMBER(OFFSET('Sanitation Data'!$G$4,0,10*ROW('Sanitation Data'!G49))),'Data Summary'!CZ55="Yes"),100-OFFSET('Sanitation Data'!$G$4,0,10*ROW('Sanitation Data'!G49)),NA())</f>
        <v>#N/A</v>
      </c>
      <c r="AL55" s="99" t="e">
        <f ca="true">+IF(AND(ISNUMBER(OFFSET('Sanitation Data'!$G$6,0,10*ROW('Sanitation Data'!G49))),'Data Summary'!DA55="Yes"),OFFSET('Sanitation Data'!$G$6,0,10*ROW('Sanitation Data'!G49)),NA())</f>
        <v>#N/A</v>
      </c>
      <c r="AM55" s="99" t="e">
        <f ca="true">+IF(AND(ISNUMBER(OFFSET('Sanitation Data'!$G$10,0,10*ROW('Sanitation Data'!G49))),'Data Summary'!DB55="Yes"),OFFSET('Sanitation Data'!$G$10,0,10*ROW('Sanitation Data'!G49)),NA())</f>
        <v>#N/A</v>
      </c>
      <c r="AN55" s="99" t="e">
        <f ca="true">+IF(AND(ISNUMBER(OFFSET('Sanitation Data'!$G$11,0,10*ROW('Sanitation Data'!G49))),'Data Summary'!DC55="Yes"),OFFSET('Sanitation Data'!$G$11,0,10*ROW('Sanitation Data'!G49)),NA())</f>
        <v>#N/A</v>
      </c>
      <c r="AO55" s="99" t="e">
        <f ca="true">+IF(AND(ISNUMBER(OFFSET('Sanitation Data'!$G$12,0,10*ROW('Sanitation Data'!G49))),'Data Summary'!DD55="Yes"),OFFSET('Sanitation Data'!$G$12,0,10*ROW('Sanitation Data'!G49)),NA())</f>
        <v>#N/A</v>
      </c>
      <c r="AP55" s="99" t="e">
        <f ca="true">+IF(AND(ISNUMBER(OFFSET('Sanitation Data'!$H$4,0,10*ROW('Sanitation Data'!H49))),'Data Summary'!DE55="Yes"),100-OFFSET('Sanitation Data'!$H$4,0,10*ROW('Sanitation Data'!H49)),NA())</f>
        <v>#N/A</v>
      </c>
      <c r="AQ55" s="99" t="e">
        <f ca="true">+IF(AND(ISNUMBER(OFFSET('Sanitation Data'!$H$6,0,10*ROW('Sanitation Data'!H49))),'Data Summary'!DF55="Yes"),OFFSET('Sanitation Data'!$H$6,0,10*ROW('Sanitation Data'!H49)),NA())</f>
        <v>#N/A</v>
      </c>
      <c r="AR55" s="99" t="e">
        <f ca="true">+IF(AND(ISNUMBER(OFFSET('Sanitation Data'!$H$10,0,10*ROW('Sanitation Data'!H49))),'Data Summary'!DG55="Yes"),OFFSET('Sanitation Data'!$H$10,0,10*ROW('Sanitation Data'!H49)),NA())</f>
        <v>#N/A</v>
      </c>
      <c r="AS55" s="99" t="e">
        <f ca="true">+IF(AND(ISNUMBER(OFFSET('Sanitation Data'!$H$11,0,10*ROW('Sanitation Data'!H49))),'Data Summary'!DH55="Yes"),OFFSET('Sanitation Data'!$H$11,0,10*ROW('Sanitation Data'!H49)),NA())</f>
        <v>#N/A</v>
      </c>
      <c r="AT55" s="99" t="e">
        <f ca="true">+IF(AND(ISNUMBER(OFFSET('Sanitation Data'!$H$12,0,10*ROW('Sanitation Data'!H49))),'Data Summary'!DI55="Yes"),OFFSET('Sanitation Data'!$H$12,0,10*ROW('Sanitation Data'!H49)),NA())</f>
        <v>#N/A</v>
      </c>
      <c r="AU55" s="99" t="e">
        <f ca="true">+IF(AND(ISNUMBER(OFFSET('Sanitation Data'!$I$4,0,10*ROW('Sanitation Data'!I49))),'Data Summary'!DJ55="Yes"),100-OFFSET('Sanitation Data'!$I$4,0,10*ROW('Sanitation Data'!I49)),NA())</f>
        <v>#N/A</v>
      </c>
      <c r="AV55" s="99" t="e">
        <f ca="true">+IF(AND(ISNUMBER(OFFSET('Sanitation Data'!$I$6,0,10*ROW('Sanitation Data'!I49))),'Data Summary'!DK55="Yes"),OFFSET('Sanitation Data'!$I$6,0,10*ROW('Sanitation Data'!I49)),NA())</f>
        <v>#N/A</v>
      </c>
      <c r="AW55" s="99" t="e">
        <f ca="true">+IF(AND(ISNUMBER(OFFSET('Sanitation Data'!$I$10,0,10*ROW('Sanitation Data'!I49))),'Data Summary'!DL55="Yes"),OFFSET('Sanitation Data'!$I$10,0,10*ROW('Sanitation Data'!I49)),NA())</f>
        <v>#N/A</v>
      </c>
      <c r="AX55" s="99" t="e">
        <f ca="true">+IF(AND(ISNUMBER(OFFSET('Sanitation Data'!$I$11,0,10*ROW('Sanitation Data'!I49))),'Data Summary'!DM55="Yes"),OFFSET('Sanitation Data'!$I$11,0,10*ROW('Sanitation Data'!I49)),NA())</f>
        <v>#N/A</v>
      </c>
      <c r="AY55" s="99" t="e">
        <f ca="true">+IF(AND(ISNUMBER(OFFSET('Sanitation Data'!$I$12,0,10*ROW('Sanitation Data'!I49))),'Data Summary'!DN55="Yes"),OFFSET('Sanitation Data'!$I$12,0,10*ROW('Sanitation Data'!I49)),NA())</f>
        <v>#N/A</v>
      </c>
      <c r="AZ55" s="100" t="e">
        <f ca="true">+IF(AND(ISNUMBER(OFFSET('Hygiene Data'!$D$5,0,10*ROW('Hygiene Data'!D49))),'Data Summary'!DO55="Yes"),OFFSET('Hygiene Data'!$D$5,0,10*ROW('Hygiene Data'!D49)),NA())</f>
        <v>#N/A</v>
      </c>
      <c r="BA55" s="100" t="e">
        <f ca="true">+IF(AND(ISNUMBER(OFFSET('Hygiene Data'!$D$7,0,10*ROW('Hygiene Data'!D49))),'Data Summary'!DP55="Yes"),OFFSET('Hygiene Data'!$D$7,0,10*ROW('Hygiene Data'!D49)),NA())</f>
        <v>#N/A</v>
      </c>
      <c r="BB55" s="100" t="e">
        <f ca="true">+IF(AND(ISNUMBER(OFFSET('Hygiene Data'!$D$9,0,10*ROW('Hygiene Data'!D49))),'Data Summary'!DQ55="Yes"),OFFSET('Hygiene Data'!$D$9,0,10*ROW('Hygiene Data'!D49)),NA())</f>
        <v>#N/A</v>
      </c>
      <c r="BC55" s="100" t="e">
        <f ca="true">+IF(AND(ISNUMBER(OFFSET('Hygiene Data'!$E$5,0,10*ROW('Hygiene Data'!E49))),'Data Summary'!DR55="Yes"),OFFSET('Hygiene Data'!$E$5,0,10*ROW('Hygiene Data'!E49)),NA())</f>
        <v>#N/A</v>
      </c>
      <c r="BD55" s="100" t="e">
        <f ca="true">+IF(AND(ISNUMBER(OFFSET('Hygiene Data'!$E$7,0,10*ROW('Hygiene Data'!E49))),'Data Summary'!DS55="Yes"),OFFSET('Hygiene Data'!$E$7,0,10*ROW('Hygiene Data'!E49)),NA())</f>
        <v>#N/A</v>
      </c>
      <c r="BE55" s="100" t="e">
        <f ca="true">+IF(AND(ISNUMBER(OFFSET('Hygiene Data'!$E$9,0,10*ROW('Hygiene Data'!E49))),'Data Summary'!DT55="Yes"),OFFSET('Hygiene Data'!$E$9,0,10*ROW('Hygiene Data'!E49)),NA())</f>
        <v>#N/A</v>
      </c>
      <c r="BF55" s="100" t="e">
        <f ca="true">+IF(AND(ISNUMBER(OFFSET('Hygiene Data'!$F$5,0,10*ROW('Hygiene Data'!F49))),'Data Summary'!DU55="Yes"),OFFSET('Hygiene Data'!$F$5,0,10*ROW('Hygiene Data'!F49)),NA())</f>
        <v>#N/A</v>
      </c>
      <c r="BG55" s="100" t="e">
        <f ca="true">+IF(AND(ISNUMBER(OFFSET('Hygiene Data'!$F$7,0,10*ROW('Hygiene Data'!F49))),'Data Summary'!DV55="Yes"),OFFSET('Hygiene Data'!$F$7,0,10*ROW('Hygiene Data'!F49)),NA())</f>
        <v>#N/A</v>
      </c>
      <c r="BH55" s="100" t="e">
        <f ca="true">+IF(AND(ISNUMBER(OFFSET('Hygiene Data'!$F$9,0,10*ROW('Hygiene Data'!F49))),'Data Summary'!DW55="Yes"),OFFSET('Hygiene Data'!$F$9,0,10*ROW('Hygiene Data'!F49)),NA())</f>
        <v>#N/A</v>
      </c>
      <c r="BI55" s="100" t="e">
        <f ca="true">+IF(AND(ISNUMBER(OFFSET('Hygiene Data'!$G$5,0,10*ROW('Hygiene Data'!G49))),'Data Summary'!DX55="Yes"),OFFSET('Hygiene Data'!$G$5,0,10*ROW('Hygiene Data'!G49)),NA())</f>
        <v>#N/A</v>
      </c>
      <c r="BJ55" s="100" t="e">
        <f ca="true">+IF(AND(ISNUMBER(OFFSET('Hygiene Data'!$G$7,0,10*ROW('Hygiene Data'!G49))),'Data Summary'!DY55="Yes"),OFFSET('Hygiene Data'!$G$7,0,10*ROW('Hygiene Data'!G49)),NA())</f>
        <v>#N/A</v>
      </c>
      <c r="BK55" s="100" t="e">
        <f ca="true">+IF(AND(ISNUMBER(OFFSET('Hygiene Data'!$G$9,0,10*ROW('Hygiene Data'!G49))),'Data Summary'!DZ55="Yes"),OFFSET('Hygiene Data'!$G$9,0,10*ROW('Hygiene Data'!G49)),NA())</f>
        <v>#N/A</v>
      </c>
      <c r="BL55" s="100" t="e">
        <f ca="true">+IF(AND(ISNUMBER(OFFSET('Hygiene Data'!$H$5,0,10*ROW('Hygiene Data'!H49))),'Data Summary'!EA55="Yes"),OFFSET('Hygiene Data'!$H$5,0,10*ROW('Hygiene Data'!H49)),NA())</f>
        <v>#N/A</v>
      </c>
      <c r="BM55" s="100" t="e">
        <f ca="true">+IF(AND(ISNUMBER(OFFSET('Hygiene Data'!$H$7,0,10*ROW('Hygiene Data'!H49))),'Data Summary'!EB55="Yes"),OFFSET('Hygiene Data'!$H$7,0,10*ROW('Hygiene Data'!H49)),NA())</f>
        <v>#N/A</v>
      </c>
      <c r="BN55" s="100" t="e">
        <f ca="true">+IF(AND(ISNUMBER(OFFSET('Hygiene Data'!$H$9,0,10*ROW('Hygiene Data'!H49))),'Data Summary'!EC55="Yes"),OFFSET('Hygiene Data'!$H$9,0,10*ROW('Hygiene Data'!H49)),NA())</f>
        <v>#N/A</v>
      </c>
      <c r="BO55" s="100" t="e">
        <f ca="true">+IF(AND(ISNUMBER(OFFSET('Hygiene Data'!$I$5,0,10*ROW('Hygiene Data'!I49))),'Data Summary'!ED55="Yes"),OFFSET('Hygiene Data'!$I$5,0,10*ROW('Hygiene Data'!I49)),NA())</f>
        <v>#N/A</v>
      </c>
      <c r="BP55" s="100" t="e">
        <f ca="true">+IF(AND(ISNUMBER(OFFSET('Hygiene Data'!$I$7,0,10*ROW('Hygiene Data'!I49))),'Data Summary'!EE55="Yes"),OFFSET('Hygiene Data'!$I$7,0,10*ROW('Hygiene Data'!I49)),NA())</f>
        <v>#N/A</v>
      </c>
      <c r="BQ55" s="100" t="e">
        <f ca="true">+IF(AND(ISNUMBER(OFFSET('Hygiene Data'!$I$9,0,10*ROW('Hygiene Data'!I49))),'Data Summary'!EF55="Yes"),OFFSET('Hygiene Data'!$I$9,0,10*ROW('Hygiene Data'!I49)),NA())</f>
        <v>#N/A</v>
      </c>
    </row>
    <row xmlns:x14ac="http://schemas.microsoft.com/office/spreadsheetml/2009/9/ac" r="56" x14ac:dyDescent="0.2">
      <c r="A56" s="363" t="e">
        <f ca="true">+RIGHT('Data Summary'!A56,LEN('Data Summary'!A56)-9)</f>
        <v>#VALUE!</v>
      </c>
      <c r="B56" s="38" t="str">
        <f ca="true">+IF(ISTEXT('Data Summary'!B56),'Data Summary'!B56,"")</f>
        <v/>
      </c>
      <c r="C56" s="362" t="e">
        <f ca="true">+VALUE('Data Summary'!C56)</f>
        <v>#VALUE!</v>
      </c>
      <c r="D56" s="98" t="e">
        <f ca="true">+IF(AND(ISNUMBER(OFFSET('Water Data'!$D$4,0,10*ROW('Water Data'!D50))),'Data Summary'!BS56="Yes"),100-OFFSET('Water Data'!$D$4,0,10*ROW('Water Data'!D50)),NA())</f>
        <v>#N/A</v>
      </c>
      <c r="E56" s="98" t="e">
        <f ca="true">+IF(AND(ISNUMBER(OFFSET('Water Data'!$D$6,0,10*ROW('Water Data'!D50))),'Data Summary'!BT56="Yes"),OFFSET('Water Data'!$D$6,0,10*ROW('Water Data'!D50)),NA())</f>
        <v>#N/A</v>
      </c>
      <c r="F56" s="98" t="e">
        <f ca="true">+IF(AND(ISNUMBER(OFFSET('Water Data'!$D$9,0,10*ROW('Water Data'!D50))),'Data Summary'!BU56="Yes"),OFFSET('Water Data'!$D$9,0,10*ROW('Water Data'!D50)),NA())</f>
        <v>#N/A</v>
      </c>
      <c r="G56" s="98" t="e">
        <f ca="true">+IF(AND(ISNUMBER(OFFSET('Water Data'!$E$4,0,10*ROW('Water Data'!E50))),'Data Summary'!BV56="Yes"),100-OFFSET('Water Data'!$E$4,0,10*ROW('Water Data'!E50)),NA())</f>
        <v>#N/A</v>
      </c>
      <c r="H56" s="98" t="e">
        <f ca="true">+IF(AND(ISNUMBER(OFFSET('Water Data'!$E$6,0,10*ROW('Water Data'!E50))),'Data Summary'!BW56="Yes"),OFFSET('Water Data'!$E$6,0,10*ROW('Water Data'!E50)),NA())</f>
        <v>#N/A</v>
      </c>
      <c r="I56" s="98" t="e">
        <f ca="true">+IF(AND(ISNUMBER(OFFSET('Water Data'!$E$9,0,10*ROW('Water Data'!E50))),'Data Summary'!BX56="Yes"),OFFSET('Water Data'!$E$9,0,10*ROW('Water Data'!E50)),NA())</f>
        <v>#N/A</v>
      </c>
      <c r="J56" s="98" t="e">
        <f ca="true">+IF(AND(ISNUMBER(OFFSET('Water Data'!$F$4,0,10*ROW('Water Data'!F50))),'Data Summary'!BY56="Yes"),100-OFFSET('Water Data'!$F$4,0,10*ROW('Water Data'!F50)),NA())</f>
        <v>#N/A</v>
      </c>
      <c r="K56" s="98" t="e">
        <f ca="true">+IF(AND(ISNUMBER(OFFSET('Water Data'!$F$6,0,10*ROW('Water Data'!F50))),'Data Summary'!BZ56="Yes"),OFFSET('Water Data'!$F$6,0,10*ROW('Water Data'!F50)),NA())</f>
        <v>#N/A</v>
      </c>
      <c r="L56" s="98" t="e">
        <f ca="true">+IF(AND(ISNUMBER(OFFSET('Water Data'!$F$9,0,10*ROW('Water Data'!F50))),'Data Summary'!CA56="Yes"),OFFSET('Water Data'!$F$9,0,10*ROW('Water Data'!F50)),NA())</f>
        <v>#N/A</v>
      </c>
      <c r="M56" s="98" t="e">
        <f ca="true">+IF(AND(ISNUMBER(OFFSET('Water Data'!$G$4,0,10*ROW('Water Data'!G50))),'Data Summary'!CB56="Yes"),100-OFFSET('Water Data'!$G$4,0,10*ROW('Water Data'!G50)),NA())</f>
        <v>#N/A</v>
      </c>
      <c r="N56" s="98" t="e">
        <f ca="true">+IF(AND(ISNUMBER(OFFSET('Water Data'!$G$6,0,10*ROW('Water Data'!G50))),'Data Summary'!CC56="Yes"),OFFSET('Water Data'!$G$6,0,10*ROW('Water Data'!G50)),NA())</f>
        <v>#N/A</v>
      </c>
      <c r="O56" s="98" t="e">
        <f ca="true">+IF(AND(ISNUMBER(OFFSET('Water Data'!$G$9,0,10*ROW('Water Data'!G50))),'Data Summary'!CD56="Yes"),OFFSET('Water Data'!$G$9,0,10*ROW('Water Data'!G50)),NA())</f>
        <v>#N/A</v>
      </c>
      <c r="P56" s="98" t="e">
        <f ca="true">+IF(AND(ISNUMBER(OFFSET('Water Data'!$H$4,0,10*ROW('Water Data'!H50))),'Data Summary'!CE56="Yes"),100-OFFSET('Water Data'!$H$4,0,10*ROW('Water Data'!H50)),NA())</f>
        <v>#N/A</v>
      </c>
      <c r="Q56" s="98" t="e">
        <f ca="true">+IF(AND(ISNUMBER(OFFSET('Water Data'!$H$6,0,10*ROW('Water Data'!H50))),'Data Summary'!CF56="Yes"),OFFSET('Water Data'!$H$6,0,10*ROW('Water Data'!H50)),NA())</f>
        <v>#N/A</v>
      </c>
      <c r="R56" s="98" t="e">
        <f ca="true">+IF(AND(ISNUMBER(OFFSET('Water Data'!$H$9,0,10*ROW('Water Data'!H50))),'Data Summary'!CG56="Yes"),OFFSET('Water Data'!$H$9,0,10*ROW('Water Data'!H50)),NA())</f>
        <v>#N/A</v>
      </c>
      <c r="S56" s="98" t="e">
        <f ca="true">+IF(AND(ISNUMBER(OFFSET('Water Data'!$I$4,0,10*ROW('Water Data'!I50))),'Data Summary'!CH56="Yes"),100-OFFSET('Water Data'!$I$4,0,10*ROW('Water Data'!I50)),NA())</f>
        <v>#N/A</v>
      </c>
      <c r="T56" s="98" t="e">
        <f ca="true">+IF(AND(ISNUMBER(OFFSET('Water Data'!$I$6,0,10*ROW('Water Data'!I50))),'Data Summary'!CI56="Yes"),OFFSET('Water Data'!$I$6,0,10*ROW('Water Data'!I50)),NA())</f>
        <v>#N/A</v>
      </c>
      <c r="U56" s="98" t="e">
        <f ca="true">+IF(AND(ISNUMBER(OFFSET('Water Data'!$I$9,0,10*ROW('Water Data'!I50))),'Data Summary'!CJ56="Yes"),OFFSET('Water Data'!$I$9,0,10*ROW('Water Data'!I50)),NA())</f>
        <v>#N/A</v>
      </c>
      <c r="V56" s="99" t="e">
        <f ca="true">+IF(AND(ISNUMBER(OFFSET('Sanitation Data'!$D$4,0,10*ROW('Sanitation Data'!D50))),'Data Summary'!CK56="Yes"),100-OFFSET('Sanitation Data'!$D$4,0,10*ROW('Sanitation Data'!D50)),NA())</f>
        <v>#N/A</v>
      </c>
      <c r="W56" s="99" t="e">
        <f ca="true">+IF(AND(ISNUMBER(OFFSET('Sanitation Data'!$D$6,0,10*ROW('Sanitation Data'!D50))),'Data Summary'!CL56="Yes"),OFFSET('Sanitation Data'!$D$6,0,10*ROW('Sanitation Data'!D50)),NA())</f>
        <v>#N/A</v>
      </c>
      <c r="X56" s="99" t="e">
        <f ca="true">+IF(AND(ISNUMBER(OFFSET('Sanitation Data'!$D$10,0,10*ROW('Sanitation Data'!D50))),'Data Summary'!CM56="Yes"),OFFSET('Sanitation Data'!$D$10,0,10*ROW('Sanitation Data'!D50)),NA())</f>
        <v>#N/A</v>
      </c>
      <c r="Y56" s="99" t="e">
        <f ca="true">+IF(AND(ISNUMBER(OFFSET('Sanitation Data'!$D$11,0,10*ROW('Sanitation Data'!D50))),'Data Summary'!CN56="Yes"),OFFSET('Sanitation Data'!$D$11,0,10*ROW('Sanitation Data'!D50)),NA())</f>
        <v>#N/A</v>
      </c>
      <c r="Z56" s="99" t="e">
        <f ca="true">+IF(AND(ISNUMBER(OFFSET('Sanitation Data'!$D$12,0,10*ROW('Sanitation Data'!D50))),'Data Summary'!CO56="Yes"),OFFSET('Sanitation Data'!$D$12,0,10*ROW('Sanitation Data'!D50)),NA())</f>
        <v>#N/A</v>
      </c>
      <c r="AA56" s="99" t="e">
        <f ca="true">+IF(AND(ISNUMBER(OFFSET('Sanitation Data'!$E$4,0,10*ROW('Sanitation Data'!E50))),'Data Summary'!CP56="Yes"),100-OFFSET('Sanitation Data'!$E$4,0,10*ROW('Sanitation Data'!E50)),NA())</f>
        <v>#N/A</v>
      </c>
      <c r="AB56" s="99" t="e">
        <f ca="true">+IF(AND(ISNUMBER(OFFSET('Sanitation Data'!$E$6,0,10*ROW('Sanitation Data'!E50))),'Data Summary'!CQ56="Yes"),OFFSET('Sanitation Data'!$E$6,0,10*ROW('Sanitation Data'!E50)),NA())</f>
        <v>#N/A</v>
      </c>
      <c r="AC56" s="99" t="e">
        <f ca="true">+IF(AND(ISNUMBER(OFFSET('Sanitation Data'!$E$10,0,10*ROW('Sanitation Data'!E50))),'Data Summary'!CR56="Yes"),OFFSET('Sanitation Data'!$E$10,0,10*ROW('Sanitation Data'!E50)),NA())</f>
        <v>#N/A</v>
      </c>
      <c r="AD56" s="99" t="e">
        <f ca="true">+IF(AND(ISNUMBER(OFFSET('Sanitation Data'!$E$11,0,10*ROW('Sanitation Data'!E50))),'Data Summary'!CS56="Yes"),OFFSET('Sanitation Data'!$E$11,0,10*ROW('Sanitation Data'!E50)),NA())</f>
        <v>#N/A</v>
      </c>
      <c r="AE56" s="99" t="e">
        <f ca="true">+IF(AND(ISNUMBER(OFFSET('Sanitation Data'!$E$12,0,10*ROW('Sanitation Data'!E50))),'Data Summary'!CT56="Yes"),OFFSET('Sanitation Data'!$E$12,0,10*ROW('Sanitation Data'!E50)),NA())</f>
        <v>#N/A</v>
      </c>
      <c r="AF56" s="99" t="e">
        <f ca="true">+IF(AND(ISNUMBER(OFFSET('Sanitation Data'!$F$4,0,10*ROW('Sanitation Data'!F50))),'Data Summary'!CU56="Yes"),100-OFFSET('Sanitation Data'!$F$4,0,10*ROW('Sanitation Data'!F50)),NA())</f>
        <v>#N/A</v>
      </c>
      <c r="AG56" s="99" t="e">
        <f ca="true">+IF(AND(ISNUMBER(OFFSET('Sanitation Data'!$F$6,0,10*ROW('Sanitation Data'!F50))),'Data Summary'!CV56="Yes"),OFFSET('Sanitation Data'!$F$6,0,10*ROW('Sanitation Data'!F50)),NA())</f>
        <v>#N/A</v>
      </c>
      <c r="AH56" s="99" t="e">
        <f ca="true">+IF(AND(ISNUMBER(OFFSET('Sanitation Data'!$F$10,0,10*ROW('Sanitation Data'!F50))),'Data Summary'!CW56="Yes"),OFFSET('Sanitation Data'!$F$10,0,10*ROW('Sanitation Data'!F50)),NA())</f>
        <v>#N/A</v>
      </c>
      <c r="AI56" s="99" t="e">
        <f ca="true">+IF(AND(ISNUMBER(OFFSET('Sanitation Data'!$F$11,0,10*ROW('Sanitation Data'!F50))),'Data Summary'!CX56="Yes"),OFFSET('Sanitation Data'!$F$11,0,10*ROW('Sanitation Data'!F50)),NA())</f>
        <v>#N/A</v>
      </c>
      <c r="AJ56" s="99" t="e">
        <f ca="true">+IF(AND(ISNUMBER(OFFSET('Sanitation Data'!$F$12,0,10*ROW('Sanitation Data'!F50))),'Data Summary'!CY56="Yes"),OFFSET('Sanitation Data'!$F$12,0,10*ROW('Sanitation Data'!F50)),NA())</f>
        <v>#N/A</v>
      </c>
      <c r="AK56" s="99" t="e">
        <f ca="true">+IF(AND(ISNUMBER(OFFSET('Sanitation Data'!$G$4,0,10*ROW('Sanitation Data'!G50))),'Data Summary'!CZ56="Yes"),100-OFFSET('Sanitation Data'!$G$4,0,10*ROW('Sanitation Data'!G50)),NA())</f>
        <v>#N/A</v>
      </c>
      <c r="AL56" s="99" t="e">
        <f ca="true">+IF(AND(ISNUMBER(OFFSET('Sanitation Data'!$G$6,0,10*ROW('Sanitation Data'!G50))),'Data Summary'!DA56="Yes"),OFFSET('Sanitation Data'!$G$6,0,10*ROW('Sanitation Data'!G50)),NA())</f>
        <v>#N/A</v>
      </c>
      <c r="AM56" s="99" t="e">
        <f ca="true">+IF(AND(ISNUMBER(OFFSET('Sanitation Data'!$G$10,0,10*ROW('Sanitation Data'!G50))),'Data Summary'!DB56="Yes"),OFFSET('Sanitation Data'!$G$10,0,10*ROW('Sanitation Data'!G50)),NA())</f>
        <v>#N/A</v>
      </c>
      <c r="AN56" s="99" t="e">
        <f ca="true">+IF(AND(ISNUMBER(OFFSET('Sanitation Data'!$G$11,0,10*ROW('Sanitation Data'!G50))),'Data Summary'!DC56="Yes"),OFFSET('Sanitation Data'!$G$11,0,10*ROW('Sanitation Data'!G50)),NA())</f>
        <v>#N/A</v>
      </c>
      <c r="AO56" s="99" t="e">
        <f ca="true">+IF(AND(ISNUMBER(OFFSET('Sanitation Data'!$G$12,0,10*ROW('Sanitation Data'!G50))),'Data Summary'!DD56="Yes"),OFFSET('Sanitation Data'!$G$12,0,10*ROW('Sanitation Data'!G50)),NA())</f>
        <v>#N/A</v>
      </c>
      <c r="AP56" s="99" t="e">
        <f ca="true">+IF(AND(ISNUMBER(OFFSET('Sanitation Data'!$H$4,0,10*ROW('Sanitation Data'!H50))),'Data Summary'!DE56="Yes"),100-OFFSET('Sanitation Data'!$H$4,0,10*ROW('Sanitation Data'!H50)),NA())</f>
        <v>#N/A</v>
      </c>
      <c r="AQ56" s="99" t="e">
        <f ca="true">+IF(AND(ISNUMBER(OFFSET('Sanitation Data'!$H$6,0,10*ROW('Sanitation Data'!H50))),'Data Summary'!DF56="Yes"),OFFSET('Sanitation Data'!$H$6,0,10*ROW('Sanitation Data'!H50)),NA())</f>
        <v>#N/A</v>
      </c>
      <c r="AR56" s="99" t="e">
        <f ca="true">+IF(AND(ISNUMBER(OFFSET('Sanitation Data'!$H$10,0,10*ROW('Sanitation Data'!H50))),'Data Summary'!DG56="Yes"),OFFSET('Sanitation Data'!$H$10,0,10*ROW('Sanitation Data'!H50)),NA())</f>
        <v>#N/A</v>
      </c>
      <c r="AS56" s="99" t="e">
        <f ca="true">+IF(AND(ISNUMBER(OFFSET('Sanitation Data'!$H$11,0,10*ROW('Sanitation Data'!H50))),'Data Summary'!DH56="Yes"),OFFSET('Sanitation Data'!$H$11,0,10*ROW('Sanitation Data'!H50)),NA())</f>
        <v>#N/A</v>
      </c>
      <c r="AT56" s="99" t="e">
        <f ca="true">+IF(AND(ISNUMBER(OFFSET('Sanitation Data'!$H$12,0,10*ROW('Sanitation Data'!H50))),'Data Summary'!DI56="Yes"),OFFSET('Sanitation Data'!$H$12,0,10*ROW('Sanitation Data'!H50)),NA())</f>
        <v>#N/A</v>
      </c>
      <c r="AU56" s="99" t="e">
        <f ca="true">+IF(AND(ISNUMBER(OFFSET('Sanitation Data'!$I$4,0,10*ROW('Sanitation Data'!I50))),'Data Summary'!DJ56="Yes"),100-OFFSET('Sanitation Data'!$I$4,0,10*ROW('Sanitation Data'!I50)),NA())</f>
        <v>#N/A</v>
      </c>
      <c r="AV56" s="99" t="e">
        <f ca="true">+IF(AND(ISNUMBER(OFFSET('Sanitation Data'!$I$6,0,10*ROW('Sanitation Data'!I50))),'Data Summary'!DK56="Yes"),OFFSET('Sanitation Data'!$I$6,0,10*ROW('Sanitation Data'!I50)),NA())</f>
        <v>#N/A</v>
      </c>
      <c r="AW56" s="99" t="e">
        <f ca="true">+IF(AND(ISNUMBER(OFFSET('Sanitation Data'!$I$10,0,10*ROW('Sanitation Data'!I50))),'Data Summary'!DL56="Yes"),OFFSET('Sanitation Data'!$I$10,0,10*ROW('Sanitation Data'!I50)),NA())</f>
        <v>#N/A</v>
      </c>
      <c r="AX56" s="99" t="e">
        <f ca="true">+IF(AND(ISNUMBER(OFFSET('Sanitation Data'!$I$11,0,10*ROW('Sanitation Data'!I50))),'Data Summary'!DM56="Yes"),OFFSET('Sanitation Data'!$I$11,0,10*ROW('Sanitation Data'!I50)),NA())</f>
        <v>#N/A</v>
      </c>
      <c r="AY56" s="99" t="e">
        <f ca="true">+IF(AND(ISNUMBER(OFFSET('Sanitation Data'!$I$12,0,10*ROW('Sanitation Data'!I50))),'Data Summary'!DN56="Yes"),OFFSET('Sanitation Data'!$I$12,0,10*ROW('Sanitation Data'!I50)),NA())</f>
        <v>#N/A</v>
      </c>
      <c r="AZ56" s="100" t="e">
        <f ca="true">+IF(AND(ISNUMBER(OFFSET('Hygiene Data'!$D$5,0,10*ROW('Hygiene Data'!D50))),'Data Summary'!DO56="Yes"),OFFSET('Hygiene Data'!$D$5,0,10*ROW('Hygiene Data'!D50)),NA())</f>
        <v>#N/A</v>
      </c>
      <c r="BA56" s="100" t="e">
        <f ca="true">+IF(AND(ISNUMBER(OFFSET('Hygiene Data'!$D$7,0,10*ROW('Hygiene Data'!D50))),'Data Summary'!DP56="Yes"),OFFSET('Hygiene Data'!$D$7,0,10*ROW('Hygiene Data'!D50)),NA())</f>
        <v>#N/A</v>
      </c>
      <c r="BB56" s="100" t="e">
        <f ca="true">+IF(AND(ISNUMBER(OFFSET('Hygiene Data'!$D$9,0,10*ROW('Hygiene Data'!D50))),'Data Summary'!DQ56="Yes"),OFFSET('Hygiene Data'!$D$9,0,10*ROW('Hygiene Data'!D50)),NA())</f>
        <v>#N/A</v>
      </c>
      <c r="BC56" s="100" t="e">
        <f ca="true">+IF(AND(ISNUMBER(OFFSET('Hygiene Data'!$E$5,0,10*ROW('Hygiene Data'!E50))),'Data Summary'!DR56="Yes"),OFFSET('Hygiene Data'!$E$5,0,10*ROW('Hygiene Data'!E50)),NA())</f>
        <v>#N/A</v>
      </c>
      <c r="BD56" s="100" t="e">
        <f ca="true">+IF(AND(ISNUMBER(OFFSET('Hygiene Data'!$E$7,0,10*ROW('Hygiene Data'!E50))),'Data Summary'!DS56="Yes"),OFFSET('Hygiene Data'!$E$7,0,10*ROW('Hygiene Data'!E50)),NA())</f>
        <v>#N/A</v>
      </c>
      <c r="BE56" s="100" t="e">
        <f ca="true">+IF(AND(ISNUMBER(OFFSET('Hygiene Data'!$E$9,0,10*ROW('Hygiene Data'!E50))),'Data Summary'!DT56="Yes"),OFFSET('Hygiene Data'!$E$9,0,10*ROW('Hygiene Data'!E50)),NA())</f>
        <v>#N/A</v>
      </c>
      <c r="BF56" s="100" t="e">
        <f ca="true">+IF(AND(ISNUMBER(OFFSET('Hygiene Data'!$F$5,0,10*ROW('Hygiene Data'!F50))),'Data Summary'!DU56="Yes"),OFFSET('Hygiene Data'!$F$5,0,10*ROW('Hygiene Data'!F50)),NA())</f>
        <v>#N/A</v>
      </c>
      <c r="BG56" s="100" t="e">
        <f ca="true">+IF(AND(ISNUMBER(OFFSET('Hygiene Data'!$F$7,0,10*ROW('Hygiene Data'!F50))),'Data Summary'!DV56="Yes"),OFFSET('Hygiene Data'!$F$7,0,10*ROW('Hygiene Data'!F50)),NA())</f>
        <v>#N/A</v>
      </c>
      <c r="BH56" s="100" t="e">
        <f ca="true">+IF(AND(ISNUMBER(OFFSET('Hygiene Data'!$F$9,0,10*ROW('Hygiene Data'!F50))),'Data Summary'!DW56="Yes"),OFFSET('Hygiene Data'!$F$9,0,10*ROW('Hygiene Data'!F50)),NA())</f>
        <v>#N/A</v>
      </c>
      <c r="BI56" s="100" t="e">
        <f ca="true">+IF(AND(ISNUMBER(OFFSET('Hygiene Data'!$G$5,0,10*ROW('Hygiene Data'!G50))),'Data Summary'!DX56="Yes"),OFFSET('Hygiene Data'!$G$5,0,10*ROW('Hygiene Data'!G50)),NA())</f>
        <v>#N/A</v>
      </c>
      <c r="BJ56" s="100" t="e">
        <f ca="true">+IF(AND(ISNUMBER(OFFSET('Hygiene Data'!$G$7,0,10*ROW('Hygiene Data'!G50))),'Data Summary'!DY56="Yes"),OFFSET('Hygiene Data'!$G$7,0,10*ROW('Hygiene Data'!G50)),NA())</f>
        <v>#N/A</v>
      </c>
      <c r="BK56" s="100" t="e">
        <f ca="true">+IF(AND(ISNUMBER(OFFSET('Hygiene Data'!$G$9,0,10*ROW('Hygiene Data'!G50))),'Data Summary'!DZ56="Yes"),OFFSET('Hygiene Data'!$G$9,0,10*ROW('Hygiene Data'!G50)),NA())</f>
        <v>#N/A</v>
      </c>
      <c r="BL56" s="100" t="e">
        <f ca="true">+IF(AND(ISNUMBER(OFFSET('Hygiene Data'!$H$5,0,10*ROW('Hygiene Data'!H50))),'Data Summary'!EA56="Yes"),OFFSET('Hygiene Data'!$H$5,0,10*ROW('Hygiene Data'!H50)),NA())</f>
        <v>#N/A</v>
      </c>
      <c r="BM56" s="100" t="e">
        <f ca="true">+IF(AND(ISNUMBER(OFFSET('Hygiene Data'!$H$7,0,10*ROW('Hygiene Data'!H50))),'Data Summary'!EB56="Yes"),OFFSET('Hygiene Data'!$H$7,0,10*ROW('Hygiene Data'!H50)),NA())</f>
        <v>#N/A</v>
      </c>
      <c r="BN56" s="100" t="e">
        <f ca="true">+IF(AND(ISNUMBER(OFFSET('Hygiene Data'!$H$9,0,10*ROW('Hygiene Data'!H50))),'Data Summary'!EC56="Yes"),OFFSET('Hygiene Data'!$H$9,0,10*ROW('Hygiene Data'!H50)),NA())</f>
        <v>#N/A</v>
      </c>
      <c r="BO56" s="100" t="e">
        <f ca="true">+IF(AND(ISNUMBER(OFFSET('Hygiene Data'!$I$5,0,10*ROW('Hygiene Data'!I50))),'Data Summary'!ED56="Yes"),OFFSET('Hygiene Data'!$I$5,0,10*ROW('Hygiene Data'!I50)),NA())</f>
        <v>#N/A</v>
      </c>
      <c r="BP56" s="100" t="e">
        <f ca="true">+IF(AND(ISNUMBER(OFFSET('Hygiene Data'!$I$7,0,10*ROW('Hygiene Data'!I50))),'Data Summary'!EE56="Yes"),OFFSET('Hygiene Data'!$I$7,0,10*ROW('Hygiene Data'!I50)),NA())</f>
        <v>#N/A</v>
      </c>
      <c r="BQ56" s="100" t="e">
        <f ca="true">+IF(AND(ISNUMBER(OFFSET('Hygiene Data'!$I$9,0,10*ROW('Hygiene Data'!I50))),'Data Summary'!EF56="Yes"),OFFSET('Hygiene Data'!$I$9,0,10*ROW('Hygiene Data'!I50)),NA())</f>
        <v>#N/A</v>
      </c>
    </row>
    <row xmlns:x14ac="http://schemas.microsoft.com/office/spreadsheetml/2009/9/ac" r="57" x14ac:dyDescent="0.2">
      <c r="A57" s="363" t="e">
        <f ca="true">+RIGHT('Data Summary'!A57,LEN('Data Summary'!A57)-9)</f>
        <v>#VALUE!</v>
      </c>
      <c r="B57" s="38" t="str">
        <f ca="true">+IF(ISTEXT('Data Summary'!B57),'Data Summary'!B57,"")</f>
        <v/>
      </c>
      <c r="C57" s="362" t="e">
        <f ca="true">+VALUE('Data Summary'!C57)</f>
        <v>#VALUE!</v>
      </c>
      <c r="D57" s="98" t="e">
        <f ca="true">+IF(AND(ISNUMBER(OFFSET('Water Data'!$D$4,0,10*ROW('Water Data'!D51))),'Data Summary'!BS57="Yes"),100-OFFSET('Water Data'!$D$4,0,10*ROW('Water Data'!D51)),NA())</f>
        <v>#N/A</v>
      </c>
      <c r="E57" s="98" t="e">
        <f ca="true">+IF(AND(ISNUMBER(OFFSET('Water Data'!$D$6,0,10*ROW('Water Data'!D51))),'Data Summary'!BT57="Yes"),OFFSET('Water Data'!$D$6,0,10*ROW('Water Data'!D51)),NA())</f>
        <v>#N/A</v>
      </c>
      <c r="F57" s="98" t="e">
        <f ca="true">+IF(AND(ISNUMBER(OFFSET('Water Data'!$D$9,0,10*ROW('Water Data'!D51))),'Data Summary'!BU57="Yes"),OFFSET('Water Data'!$D$9,0,10*ROW('Water Data'!D51)),NA())</f>
        <v>#N/A</v>
      </c>
      <c r="G57" s="98" t="e">
        <f ca="true">+IF(AND(ISNUMBER(OFFSET('Water Data'!$E$4,0,10*ROW('Water Data'!E51))),'Data Summary'!BV57="Yes"),100-OFFSET('Water Data'!$E$4,0,10*ROW('Water Data'!E51)),NA())</f>
        <v>#N/A</v>
      </c>
      <c r="H57" s="98" t="e">
        <f ca="true">+IF(AND(ISNUMBER(OFFSET('Water Data'!$E$6,0,10*ROW('Water Data'!E51))),'Data Summary'!BW57="Yes"),OFFSET('Water Data'!$E$6,0,10*ROW('Water Data'!E51)),NA())</f>
        <v>#N/A</v>
      </c>
      <c r="I57" s="98" t="e">
        <f ca="true">+IF(AND(ISNUMBER(OFFSET('Water Data'!$E$9,0,10*ROW('Water Data'!E51))),'Data Summary'!BX57="Yes"),OFFSET('Water Data'!$E$9,0,10*ROW('Water Data'!E51)),NA())</f>
        <v>#N/A</v>
      </c>
      <c r="J57" s="98" t="e">
        <f ca="true">+IF(AND(ISNUMBER(OFFSET('Water Data'!$F$4,0,10*ROW('Water Data'!F51))),'Data Summary'!BY57="Yes"),100-OFFSET('Water Data'!$F$4,0,10*ROW('Water Data'!F51)),NA())</f>
        <v>#N/A</v>
      </c>
      <c r="K57" s="98" t="e">
        <f ca="true">+IF(AND(ISNUMBER(OFFSET('Water Data'!$F$6,0,10*ROW('Water Data'!F51))),'Data Summary'!BZ57="Yes"),OFFSET('Water Data'!$F$6,0,10*ROW('Water Data'!F51)),NA())</f>
        <v>#N/A</v>
      </c>
      <c r="L57" s="98" t="e">
        <f ca="true">+IF(AND(ISNUMBER(OFFSET('Water Data'!$F$9,0,10*ROW('Water Data'!F51))),'Data Summary'!CA57="Yes"),OFFSET('Water Data'!$F$9,0,10*ROW('Water Data'!F51)),NA())</f>
        <v>#N/A</v>
      </c>
      <c r="M57" s="98" t="e">
        <f ca="true">+IF(AND(ISNUMBER(OFFSET('Water Data'!$G$4,0,10*ROW('Water Data'!G51))),'Data Summary'!CB57="Yes"),100-OFFSET('Water Data'!$G$4,0,10*ROW('Water Data'!G51)),NA())</f>
        <v>#N/A</v>
      </c>
      <c r="N57" s="98" t="e">
        <f ca="true">+IF(AND(ISNUMBER(OFFSET('Water Data'!$G$6,0,10*ROW('Water Data'!G51))),'Data Summary'!CC57="Yes"),OFFSET('Water Data'!$G$6,0,10*ROW('Water Data'!G51)),NA())</f>
        <v>#N/A</v>
      </c>
      <c r="O57" s="98" t="e">
        <f ca="true">+IF(AND(ISNUMBER(OFFSET('Water Data'!$G$9,0,10*ROW('Water Data'!G51))),'Data Summary'!CD57="Yes"),OFFSET('Water Data'!$G$9,0,10*ROW('Water Data'!G51)),NA())</f>
        <v>#N/A</v>
      </c>
      <c r="P57" s="98" t="e">
        <f ca="true">+IF(AND(ISNUMBER(OFFSET('Water Data'!$H$4,0,10*ROW('Water Data'!H51))),'Data Summary'!CE57="Yes"),100-OFFSET('Water Data'!$H$4,0,10*ROW('Water Data'!H51)),NA())</f>
        <v>#N/A</v>
      </c>
      <c r="Q57" s="98" t="e">
        <f ca="true">+IF(AND(ISNUMBER(OFFSET('Water Data'!$H$6,0,10*ROW('Water Data'!H51))),'Data Summary'!CF57="Yes"),OFFSET('Water Data'!$H$6,0,10*ROW('Water Data'!H51)),NA())</f>
        <v>#N/A</v>
      </c>
      <c r="R57" s="98" t="e">
        <f ca="true">+IF(AND(ISNUMBER(OFFSET('Water Data'!$H$9,0,10*ROW('Water Data'!H51))),'Data Summary'!CG57="Yes"),OFFSET('Water Data'!$H$9,0,10*ROW('Water Data'!H51)),NA())</f>
        <v>#N/A</v>
      </c>
      <c r="S57" s="98" t="e">
        <f ca="true">+IF(AND(ISNUMBER(OFFSET('Water Data'!$I$4,0,10*ROW('Water Data'!I51))),'Data Summary'!CH57="Yes"),100-OFFSET('Water Data'!$I$4,0,10*ROW('Water Data'!I51)),NA())</f>
        <v>#N/A</v>
      </c>
      <c r="T57" s="98" t="e">
        <f ca="true">+IF(AND(ISNUMBER(OFFSET('Water Data'!$I$6,0,10*ROW('Water Data'!I51))),'Data Summary'!CI57="Yes"),OFFSET('Water Data'!$I$6,0,10*ROW('Water Data'!I51)),NA())</f>
        <v>#N/A</v>
      </c>
      <c r="U57" s="98" t="e">
        <f ca="true">+IF(AND(ISNUMBER(OFFSET('Water Data'!$I$9,0,10*ROW('Water Data'!I51))),'Data Summary'!CJ57="Yes"),OFFSET('Water Data'!$I$9,0,10*ROW('Water Data'!I51)),NA())</f>
        <v>#N/A</v>
      </c>
      <c r="V57" s="99" t="e">
        <f ca="true">+IF(AND(ISNUMBER(OFFSET('Sanitation Data'!$D$4,0,10*ROW('Sanitation Data'!D51))),'Data Summary'!CK57="Yes"),100-OFFSET('Sanitation Data'!$D$4,0,10*ROW('Sanitation Data'!D51)),NA())</f>
        <v>#N/A</v>
      </c>
      <c r="W57" s="99" t="e">
        <f ca="true">+IF(AND(ISNUMBER(OFFSET('Sanitation Data'!$D$6,0,10*ROW('Sanitation Data'!D51))),'Data Summary'!CL57="Yes"),OFFSET('Sanitation Data'!$D$6,0,10*ROW('Sanitation Data'!D51)),NA())</f>
        <v>#N/A</v>
      </c>
      <c r="X57" s="99" t="e">
        <f ca="true">+IF(AND(ISNUMBER(OFFSET('Sanitation Data'!$D$10,0,10*ROW('Sanitation Data'!D51))),'Data Summary'!CM57="Yes"),OFFSET('Sanitation Data'!$D$10,0,10*ROW('Sanitation Data'!D51)),NA())</f>
        <v>#N/A</v>
      </c>
      <c r="Y57" s="99" t="e">
        <f ca="true">+IF(AND(ISNUMBER(OFFSET('Sanitation Data'!$D$11,0,10*ROW('Sanitation Data'!D51))),'Data Summary'!CN57="Yes"),OFFSET('Sanitation Data'!$D$11,0,10*ROW('Sanitation Data'!D51)),NA())</f>
        <v>#N/A</v>
      </c>
      <c r="Z57" s="99" t="e">
        <f ca="true">+IF(AND(ISNUMBER(OFFSET('Sanitation Data'!$D$12,0,10*ROW('Sanitation Data'!D51))),'Data Summary'!CO57="Yes"),OFFSET('Sanitation Data'!$D$12,0,10*ROW('Sanitation Data'!D51)),NA())</f>
        <v>#N/A</v>
      </c>
      <c r="AA57" s="99" t="e">
        <f ca="true">+IF(AND(ISNUMBER(OFFSET('Sanitation Data'!$E$4,0,10*ROW('Sanitation Data'!E51))),'Data Summary'!CP57="Yes"),100-OFFSET('Sanitation Data'!$E$4,0,10*ROW('Sanitation Data'!E51)),NA())</f>
        <v>#N/A</v>
      </c>
      <c r="AB57" s="99" t="e">
        <f ca="true">+IF(AND(ISNUMBER(OFFSET('Sanitation Data'!$E$6,0,10*ROW('Sanitation Data'!E51))),'Data Summary'!CQ57="Yes"),OFFSET('Sanitation Data'!$E$6,0,10*ROW('Sanitation Data'!E51)),NA())</f>
        <v>#N/A</v>
      </c>
      <c r="AC57" s="99" t="e">
        <f ca="true">+IF(AND(ISNUMBER(OFFSET('Sanitation Data'!$E$10,0,10*ROW('Sanitation Data'!E51))),'Data Summary'!CR57="Yes"),OFFSET('Sanitation Data'!$E$10,0,10*ROW('Sanitation Data'!E51)),NA())</f>
        <v>#N/A</v>
      </c>
      <c r="AD57" s="99" t="e">
        <f ca="true">+IF(AND(ISNUMBER(OFFSET('Sanitation Data'!$E$11,0,10*ROW('Sanitation Data'!E51))),'Data Summary'!CS57="Yes"),OFFSET('Sanitation Data'!$E$11,0,10*ROW('Sanitation Data'!E51)),NA())</f>
        <v>#N/A</v>
      </c>
      <c r="AE57" s="99" t="e">
        <f ca="true">+IF(AND(ISNUMBER(OFFSET('Sanitation Data'!$E$12,0,10*ROW('Sanitation Data'!E51))),'Data Summary'!CT57="Yes"),OFFSET('Sanitation Data'!$E$12,0,10*ROW('Sanitation Data'!E51)),NA())</f>
        <v>#N/A</v>
      </c>
      <c r="AF57" s="99" t="e">
        <f ca="true">+IF(AND(ISNUMBER(OFFSET('Sanitation Data'!$F$4,0,10*ROW('Sanitation Data'!F51))),'Data Summary'!CU57="Yes"),100-OFFSET('Sanitation Data'!$F$4,0,10*ROW('Sanitation Data'!F51)),NA())</f>
        <v>#N/A</v>
      </c>
      <c r="AG57" s="99" t="e">
        <f ca="true">+IF(AND(ISNUMBER(OFFSET('Sanitation Data'!$F$6,0,10*ROW('Sanitation Data'!F51))),'Data Summary'!CV57="Yes"),OFFSET('Sanitation Data'!$F$6,0,10*ROW('Sanitation Data'!F51)),NA())</f>
        <v>#N/A</v>
      </c>
      <c r="AH57" s="99" t="e">
        <f ca="true">+IF(AND(ISNUMBER(OFFSET('Sanitation Data'!$F$10,0,10*ROW('Sanitation Data'!F51))),'Data Summary'!CW57="Yes"),OFFSET('Sanitation Data'!$F$10,0,10*ROW('Sanitation Data'!F51)),NA())</f>
        <v>#N/A</v>
      </c>
      <c r="AI57" s="99" t="e">
        <f ca="true">+IF(AND(ISNUMBER(OFFSET('Sanitation Data'!$F$11,0,10*ROW('Sanitation Data'!F51))),'Data Summary'!CX57="Yes"),OFFSET('Sanitation Data'!$F$11,0,10*ROW('Sanitation Data'!F51)),NA())</f>
        <v>#N/A</v>
      </c>
      <c r="AJ57" s="99" t="e">
        <f ca="true">+IF(AND(ISNUMBER(OFFSET('Sanitation Data'!$F$12,0,10*ROW('Sanitation Data'!F51))),'Data Summary'!CY57="Yes"),OFFSET('Sanitation Data'!$F$12,0,10*ROW('Sanitation Data'!F51)),NA())</f>
        <v>#N/A</v>
      </c>
      <c r="AK57" s="99" t="e">
        <f ca="true">+IF(AND(ISNUMBER(OFFSET('Sanitation Data'!$G$4,0,10*ROW('Sanitation Data'!G51))),'Data Summary'!CZ57="Yes"),100-OFFSET('Sanitation Data'!$G$4,0,10*ROW('Sanitation Data'!G51)),NA())</f>
        <v>#N/A</v>
      </c>
      <c r="AL57" s="99" t="e">
        <f ca="true">+IF(AND(ISNUMBER(OFFSET('Sanitation Data'!$G$6,0,10*ROW('Sanitation Data'!G51))),'Data Summary'!DA57="Yes"),OFFSET('Sanitation Data'!$G$6,0,10*ROW('Sanitation Data'!G51)),NA())</f>
        <v>#N/A</v>
      </c>
      <c r="AM57" s="99" t="e">
        <f ca="true">+IF(AND(ISNUMBER(OFFSET('Sanitation Data'!$G$10,0,10*ROW('Sanitation Data'!G51))),'Data Summary'!DB57="Yes"),OFFSET('Sanitation Data'!$G$10,0,10*ROW('Sanitation Data'!G51)),NA())</f>
        <v>#N/A</v>
      </c>
      <c r="AN57" s="99" t="e">
        <f ca="true">+IF(AND(ISNUMBER(OFFSET('Sanitation Data'!$G$11,0,10*ROW('Sanitation Data'!G51))),'Data Summary'!DC57="Yes"),OFFSET('Sanitation Data'!$G$11,0,10*ROW('Sanitation Data'!G51)),NA())</f>
        <v>#N/A</v>
      </c>
      <c r="AO57" s="99" t="e">
        <f ca="true">+IF(AND(ISNUMBER(OFFSET('Sanitation Data'!$G$12,0,10*ROW('Sanitation Data'!G51))),'Data Summary'!DD57="Yes"),OFFSET('Sanitation Data'!$G$12,0,10*ROW('Sanitation Data'!G51)),NA())</f>
        <v>#N/A</v>
      </c>
      <c r="AP57" s="99" t="e">
        <f ca="true">+IF(AND(ISNUMBER(OFFSET('Sanitation Data'!$H$4,0,10*ROW('Sanitation Data'!H51))),'Data Summary'!DE57="Yes"),100-OFFSET('Sanitation Data'!$H$4,0,10*ROW('Sanitation Data'!H51)),NA())</f>
        <v>#N/A</v>
      </c>
      <c r="AQ57" s="99" t="e">
        <f ca="true">+IF(AND(ISNUMBER(OFFSET('Sanitation Data'!$H$6,0,10*ROW('Sanitation Data'!H51))),'Data Summary'!DF57="Yes"),OFFSET('Sanitation Data'!$H$6,0,10*ROW('Sanitation Data'!H51)),NA())</f>
        <v>#N/A</v>
      </c>
      <c r="AR57" s="99" t="e">
        <f ca="true">+IF(AND(ISNUMBER(OFFSET('Sanitation Data'!$H$10,0,10*ROW('Sanitation Data'!H51))),'Data Summary'!DG57="Yes"),OFFSET('Sanitation Data'!$H$10,0,10*ROW('Sanitation Data'!H51)),NA())</f>
        <v>#N/A</v>
      </c>
      <c r="AS57" s="99" t="e">
        <f ca="true">+IF(AND(ISNUMBER(OFFSET('Sanitation Data'!$H$11,0,10*ROW('Sanitation Data'!H51))),'Data Summary'!DH57="Yes"),OFFSET('Sanitation Data'!$H$11,0,10*ROW('Sanitation Data'!H51)),NA())</f>
        <v>#N/A</v>
      </c>
      <c r="AT57" s="99" t="e">
        <f ca="true">+IF(AND(ISNUMBER(OFFSET('Sanitation Data'!$H$12,0,10*ROW('Sanitation Data'!H51))),'Data Summary'!DI57="Yes"),OFFSET('Sanitation Data'!$H$12,0,10*ROW('Sanitation Data'!H51)),NA())</f>
        <v>#N/A</v>
      </c>
      <c r="AU57" s="99" t="e">
        <f ca="true">+IF(AND(ISNUMBER(OFFSET('Sanitation Data'!$I$4,0,10*ROW('Sanitation Data'!I51))),'Data Summary'!DJ57="Yes"),100-OFFSET('Sanitation Data'!$I$4,0,10*ROW('Sanitation Data'!I51)),NA())</f>
        <v>#N/A</v>
      </c>
      <c r="AV57" s="99" t="e">
        <f ca="true">+IF(AND(ISNUMBER(OFFSET('Sanitation Data'!$I$6,0,10*ROW('Sanitation Data'!I51))),'Data Summary'!DK57="Yes"),OFFSET('Sanitation Data'!$I$6,0,10*ROW('Sanitation Data'!I51)),NA())</f>
        <v>#N/A</v>
      </c>
      <c r="AW57" s="99" t="e">
        <f ca="true">+IF(AND(ISNUMBER(OFFSET('Sanitation Data'!$I$10,0,10*ROW('Sanitation Data'!I51))),'Data Summary'!DL57="Yes"),OFFSET('Sanitation Data'!$I$10,0,10*ROW('Sanitation Data'!I51)),NA())</f>
        <v>#N/A</v>
      </c>
      <c r="AX57" s="99" t="e">
        <f ca="true">+IF(AND(ISNUMBER(OFFSET('Sanitation Data'!$I$11,0,10*ROW('Sanitation Data'!I51))),'Data Summary'!DM57="Yes"),OFFSET('Sanitation Data'!$I$11,0,10*ROW('Sanitation Data'!I51)),NA())</f>
        <v>#N/A</v>
      </c>
      <c r="AY57" s="99" t="e">
        <f ca="true">+IF(AND(ISNUMBER(OFFSET('Sanitation Data'!$I$12,0,10*ROW('Sanitation Data'!I51))),'Data Summary'!DN57="Yes"),OFFSET('Sanitation Data'!$I$12,0,10*ROW('Sanitation Data'!I51)),NA())</f>
        <v>#N/A</v>
      </c>
      <c r="AZ57" s="100" t="e">
        <f ca="true">+IF(AND(ISNUMBER(OFFSET('Hygiene Data'!$D$5,0,10*ROW('Hygiene Data'!D51))),'Data Summary'!DO57="Yes"),OFFSET('Hygiene Data'!$D$5,0,10*ROW('Hygiene Data'!D51)),NA())</f>
        <v>#N/A</v>
      </c>
      <c r="BA57" s="100" t="e">
        <f ca="true">+IF(AND(ISNUMBER(OFFSET('Hygiene Data'!$D$7,0,10*ROW('Hygiene Data'!D51))),'Data Summary'!DP57="Yes"),OFFSET('Hygiene Data'!$D$7,0,10*ROW('Hygiene Data'!D51)),NA())</f>
        <v>#N/A</v>
      </c>
      <c r="BB57" s="100" t="e">
        <f ca="true">+IF(AND(ISNUMBER(OFFSET('Hygiene Data'!$D$9,0,10*ROW('Hygiene Data'!D51))),'Data Summary'!DQ57="Yes"),OFFSET('Hygiene Data'!$D$9,0,10*ROW('Hygiene Data'!D51)),NA())</f>
        <v>#N/A</v>
      </c>
      <c r="BC57" s="100" t="e">
        <f ca="true">+IF(AND(ISNUMBER(OFFSET('Hygiene Data'!$E$5,0,10*ROW('Hygiene Data'!E51))),'Data Summary'!DR57="Yes"),OFFSET('Hygiene Data'!$E$5,0,10*ROW('Hygiene Data'!E51)),NA())</f>
        <v>#N/A</v>
      </c>
      <c r="BD57" s="100" t="e">
        <f ca="true">+IF(AND(ISNUMBER(OFFSET('Hygiene Data'!$E$7,0,10*ROW('Hygiene Data'!E51))),'Data Summary'!DS57="Yes"),OFFSET('Hygiene Data'!$E$7,0,10*ROW('Hygiene Data'!E51)),NA())</f>
        <v>#N/A</v>
      </c>
      <c r="BE57" s="100" t="e">
        <f ca="true">+IF(AND(ISNUMBER(OFFSET('Hygiene Data'!$E$9,0,10*ROW('Hygiene Data'!E51))),'Data Summary'!DT57="Yes"),OFFSET('Hygiene Data'!$E$9,0,10*ROW('Hygiene Data'!E51)),NA())</f>
        <v>#N/A</v>
      </c>
      <c r="BF57" s="100" t="e">
        <f ca="true">+IF(AND(ISNUMBER(OFFSET('Hygiene Data'!$F$5,0,10*ROW('Hygiene Data'!F51))),'Data Summary'!DU57="Yes"),OFFSET('Hygiene Data'!$F$5,0,10*ROW('Hygiene Data'!F51)),NA())</f>
        <v>#N/A</v>
      </c>
      <c r="BG57" s="100" t="e">
        <f ca="true">+IF(AND(ISNUMBER(OFFSET('Hygiene Data'!$F$7,0,10*ROW('Hygiene Data'!F51))),'Data Summary'!DV57="Yes"),OFFSET('Hygiene Data'!$F$7,0,10*ROW('Hygiene Data'!F51)),NA())</f>
        <v>#N/A</v>
      </c>
      <c r="BH57" s="100" t="e">
        <f ca="true">+IF(AND(ISNUMBER(OFFSET('Hygiene Data'!$F$9,0,10*ROW('Hygiene Data'!F51))),'Data Summary'!DW57="Yes"),OFFSET('Hygiene Data'!$F$9,0,10*ROW('Hygiene Data'!F51)),NA())</f>
        <v>#N/A</v>
      </c>
      <c r="BI57" s="100" t="e">
        <f ca="true">+IF(AND(ISNUMBER(OFFSET('Hygiene Data'!$G$5,0,10*ROW('Hygiene Data'!G51))),'Data Summary'!DX57="Yes"),OFFSET('Hygiene Data'!$G$5,0,10*ROW('Hygiene Data'!G51)),NA())</f>
        <v>#N/A</v>
      </c>
      <c r="BJ57" s="100" t="e">
        <f ca="true">+IF(AND(ISNUMBER(OFFSET('Hygiene Data'!$G$7,0,10*ROW('Hygiene Data'!G51))),'Data Summary'!DY57="Yes"),OFFSET('Hygiene Data'!$G$7,0,10*ROW('Hygiene Data'!G51)),NA())</f>
        <v>#N/A</v>
      </c>
      <c r="BK57" s="100" t="e">
        <f ca="true">+IF(AND(ISNUMBER(OFFSET('Hygiene Data'!$G$9,0,10*ROW('Hygiene Data'!G51))),'Data Summary'!DZ57="Yes"),OFFSET('Hygiene Data'!$G$9,0,10*ROW('Hygiene Data'!G51)),NA())</f>
        <v>#N/A</v>
      </c>
      <c r="BL57" s="100" t="e">
        <f ca="true">+IF(AND(ISNUMBER(OFFSET('Hygiene Data'!$H$5,0,10*ROW('Hygiene Data'!H51))),'Data Summary'!EA57="Yes"),OFFSET('Hygiene Data'!$H$5,0,10*ROW('Hygiene Data'!H51)),NA())</f>
        <v>#N/A</v>
      </c>
      <c r="BM57" s="100" t="e">
        <f ca="true">+IF(AND(ISNUMBER(OFFSET('Hygiene Data'!$H$7,0,10*ROW('Hygiene Data'!H51))),'Data Summary'!EB57="Yes"),OFFSET('Hygiene Data'!$H$7,0,10*ROW('Hygiene Data'!H51)),NA())</f>
        <v>#N/A</v>
      </c>
      <c r="BN57" s="100" t="e">
        <f ca="true">+IF(AND(ISNUMBER(OFFSET('Hygiene Data'!$H$9,0,10*ROW('Hygiene Data'!H51))),'Data Summary'!EC57="Yes"),OFFSET('Hygiene Data'!$H$9,0,10*ROW('Hygiene Data'!H51)),NA())</f>
        <v>#N/A</v>
      </c>
      <c r="BO57" s="100" t="e">
        <f ca="true">+IF(AND(ISNUMBER(OFFSET('Hygiene Data'!$I$5,0,10*ROW('Hygiene Data'!I51))),'Data Summary'!ED57="Yes"),OFFSET('Hygiene Data'!$I$5,0,10*ROW('Hygiene Data'!I51)),NA())</f>
        <v>#N/A</v>
      </c>
      <c r="BP57" s="100" t="e">
        <f ca="true">+IF(AND(ISNUMBER(OFFSET('Hygiene Data'!$I$7,0,10*ROW('Hygiene Data'!I51))),'Data Summary'!EE57="Yes"),OFFSET('Hygiene Data'!$I$7,0,10*ROW('Hygiene Data'!I51)),NA())</f>
        <v>#N/A</v>
      </c>
      <c r="BQ57" s="100" t="e">
        <f ca="true">+IF(AND(ISNUMBER(OFFSET('Hygiene Data'!$I$9,0,10*ROW('Hygiene Data'!I51))),'Data Summary'!EF57="Yes"),OFFSET('Hygiene Data'!$I$9,0,10*ROW('Hygiene Data'!I51)),NA())</f>
        <v>#N/A</v>
      </c>
    </row>
    <row xmlns:x14ac="http://schemas.microsoft.com/office/spreadsheetml/2009/9/ac" r="58" x14ac:dyDescent="0.2">
      <c r="A58" s="363" t="e">
        <f ca="true">+RIGHT('Data Summary'!A58,LEN('Data Summary'!A58)-9)</f>
        <v>#VALUE!</v>
      </c>
      <c r="B58" s="38" t="str">
        <f ca="true">+IF(ISTEXT('Data Summary'!B58),'Data Summary'!B58,"")</f>
        <v/>
      </c>
      <c r="C58" s="362" t="e">
        <f ca="true">+VALUE('Data Summary'!C58)</f>
        <v>#VALUE!</v>
      </c>
      <c r="D58" s="98" t="e">
        <f ca="true">+IF(AND(ISNUMBER(OFFSET('Water Data'!$D$4,0,10*ROW('Water Data'!D52))),'Data Summary'!BS58="Yes"),100-OFFSET('Water Data'!$D$4,0,10*ROW('Water Data'!D52)),NA())</f>
        <v>#N/A</v>
      </c>
      <c r="E58" s="98" t="e">
        <f ca="true">+IF(AND(ISNUMBER(OFFSET('Water Data'!$D$6,0,10*ROW('Water Data'!D52))),'Data Summary'!BT58="Yes"),OFFSET('Water Data'!$D$6,0,10*ROW('Water Data'!D52)),NA())</f>
        <v>#N/A</v>
      </c>
      <c r="F58" s="98" t="e">
        <f ca="true">+IF(AND(ISNUMBER(OFFSET('Water Data'!$D$9,0,10*ROW('Water Data'!D52))),'Data Summary'!BU58="Yes"),OFFSET('Water Data'!$D$9,0,10*ROW('Water Data'!D52)),NA())</f>
        <v>#N/A</v>
      </c>
      <c r="G58" s="98" t="e">
        <f ca="true">+IF(AND(ISNUMBER(OFFSET('Water Data'!$E$4,0,10*ROW('Water Data'!E52))),'Data Summary'!BV58="Yes"),100-OFFSET('Water Data'!$E$4,0,10*ROW('Water Data'!E52)),NA())</f>
        <v>#N/A</v>
      </c>
      <c r="H58" s="98" t="e">
        <f ca="true">+IF(AND(ISNUMBER(OFFSET('Water Data'!$E$6,0,10*ROW('Water Data'!E52))),'Data Summary'!BW58="Yes"),OFFSET('Water Data'!$E$6,0,10*ROW('Water Data'!E52)),NA())</f>
        <v>#N/A</v>
      </c>
      <c r="I58" s="98" t="e">
        <f ca="true">+IF(AND(ISNUMBER(OFFSET('Water Data'!$E$9,0,10*ROW('Water Data'!E52))),'Data Summary'!BX58="Yes"),OFFSET('Water Data'!$E$9,0,10*ROW('Water Data'!E52)),NA())</f>
        <v>#N/A</v>
      </c>
      <c r="J58" s="98" t="e">
        <f ca="true">+IF(AND(ISNUMBER(OFFSET('Water Data'!$F$4,0,10*ROW('Water Data'!F52))),'Data Summary'!BY58="Yes"),100-OFFSET('Water Data'!$F$4,0,10*ROW('Water Data'!F52)),NA())</f>
        <v>#N/A</v>
      </c>
      <c r="K58" s="98" t="e">
        <f ca="true">+IF(AND(ISNUMBER(OFFSET('Water Data'!$F$6,0,10*ROW('Water Data'!F52))),'Data Summary'!BZ58="Yes"),OFFSET('Water Data'!$F$6,0,10*ROW('Water Data'!F52)),NA())</f>
        <v>#N/A</v>
      </c>
      <c r="L58" s="98" t="e">
        <f ca="true">+IF(AND(ISNUMBER(OFFSET('Water Data'!$F$9,0,10*ROW('Water Data'!F52))),'Data Summary'!CA58="Yes"),OFFSET('Water Data'!$F$9,0,10*ROW('Water Data'!F52)),NA())</f>
        <v>#N/A</v>
      </c>
      <c r="M58" s="98" t="e">
        <f ca="true">+IF(AND(ISNUMBER(OFFSET('Water Data'!$G$4,0,10*ROW('Water Data'!G52))),'Data Summary'!CB58="Yes"),100-OFFSET('Water Data'!$G$4,0,10*ROW('Water Data'!G52)),NA())</f>
        <v>#N/A</v>
      </c>
      <c r="N58" s="98" t="e">
        <f ca="true">+IF(AND(ISNUMBER(OFFSET('Water Data'!$G$6,0,10*ROW('Water Data'!G52))),'Data Summary'!CC58="Yes"),OFFSET('Water Data'!$G$6,0,10*ROW('Water Data'!G52)),NA())</f>
        <v>#N/A</v>
      </c>
      <c r="O58" s="98" t="e">
        <f ca="true">+IF(AND(ISNUMBER(OFFSET('Water Data'!$G$9,0,10*ROW('Water Data'!G52))),'Data Summary'!CD58="Yes"),OFFSET('Water Data'!$G$9,0,10*ROW('Water Data'!G52)),NA())</f>
        <v>#N/A</v>
      </c>
      <c r="P58" s="98" t="e">
        <f ca="true">+IF(AND(ISNUMBER(OFFSET('Water Data'!$H$4,0,10*ROW('Water Data'!H52))),'Data Summary'!CE58="Yes"),100-OFFSET('Water Data'!$H$4,0,10*ROW('Water Data'!H52)),NA())</f>
        <v>#N/A</v>
      </c>
      <c r="Q58" s="98" t="e">
        <f ca="true">+IF(AND(ISNUMBER(OFFSET('Water Data'!$H$6,0,10*ROW('Water Data'!H52))),'Data Summary'!CF58="Yes"),OFFSET('Water Data'!$H$6,0,10*ROW('Water Data'!H52)),NA())</f>
        <v>#N/A</v>
      </c>
      <c r="R58" s="98" t="e">
        <f ca="true">+IF(AND(ISNUMBER(OFFSET('Water Data'!$H$9,0,10*ROW('Water Data'!H52))),'Data Summary'!CG58="Yes"),OFFSET('Water Data'!$H$9,0,10*ROW('Water Data'!H52)),NA())</f>
        <v>#N/A</v>
      </c>
      <c r="S58" s="98" t="e">
        <f ca="true">+IF(AND(ISNUMBER(OFFSET('Water Data'!$I$4,0,10*ROW('Water Data'!I52))),'Data Summary'!CH58="Yes"),100-OFFSET('Water Data'!$I$4,0,10*ROW('Water Data'!I52)),NA())</f>
        <v>#N/A</v>
      </c>
      <c r="T58" s="98" t="e">
        <f ca="true">+IF(AND(ISNUMBER(OFFSET('Water Data'!$I$6,0,10*ROW('Water Data'!I52))),'Data Summary'!CI58="Yes"),OFFSET('Water Data'!$I$6,0,10*ROW('Water Data'!I52)),NA())</f>
        <v>#N/A</v>
      </c>
      <c r="U58" s="98" t="e">
        <f ca="true">+IF(AND(ISNUMBER(OFFSET('Water Data'!$I$9,0,10*ROW('Water Data'!I52))),'Data Summary'!CJ58="Yes"),OFFSET('Water Data'!$I$9,0,10*ROW('Water Data'!I52)),NA())</f>
        <v>#N/A</v>
      </c>
      <c r="V58" s="99" t="e">
        <f ca="true">+IF(AND(ISNUMBER(OFFSET('Sanitation Data'!$D$4,0,10*ROW('Sanitation Data'!D52))),'Data Summary'!CK58="Yes"),100-OFFSET('Sanitation Data'!$D$4,0,10*ROW('Sanitation Data'!D52)),NA())</f>
        <v>#N/A</v>
      </c>
      <c r="W58" s="99" t="e">
        <f ca="true">+IF(AND(ISNUMBER(OFFSET('Sanitation Data'!$D$6,0,10*ROW('Sanitation Data'!D52))),'Data Summary'!CL58="Yes"),OFFSET('Sanitation Data'!$D$6,0,10*ROW('Sanitation Data'!D52)),NA())</f>
        <v>#N/A</v>
      </c>
      <c r="X58" s="99" t="e">
        <f ca="true">+IF(AND(ISNUMBER(OFFSET('Sanitation Data'!$D$10,0,10*ROW('Sanitation Data'!D52))),'Data Summary'!CM58="Yes"),OFFSET('Sanitation Data'!$D$10,0,10*ROW('Sanitation Data'!D52)),NA())</f>
        <v>#N/A</v>
      </c>
      <c r="Y58" s="99" t="e">
        <f ca="true">+IF(AND(ISNUMBER(OFFSET('Sanitation Data'!$D$11,0,10*ROW('Sanitation Data'!D52))),'Data Summary'!CN58="Yes"),OFFSET('Sanitation Data'!$D$11,0,10*ROW('Sanitation Data'!D52)),NA())</f>
        <v>#N/A</v>
      </c>
      <c r="Z58" s="99" t="e">
        <f ca="true">+IF(AND(ISNUMBER(OFFSET('Sanitation Data'!$D$12,0,10*ROW('Sanitation Data'!D52))),'Data Summary'!CO58="Yes"),OFFSET('Sanitation Data'!$D$12,0,10*ROW('Sanitation Data'!D52)),NA())</f>
        <v>#N/A</v>
      </c>
      <c r="AA58" s="99" t="e">
        <f ca="true">+IF(AND(ISNUMBER(OFFSET('Sanitation Data'!$E$4,0,10*ROW('Sanitation Data'!E52))),'Data Summary'!CP58="Yes"),100-OFFSET('Sanitation Data'!$E$4,0,10*ROW('Sanitation Data'!E52)),NA())</f>
        <v>#N/A</v>
      </c>
      <c r="AB58" s="99" t="e">
        <f ca="true">+IF(AND(ISNUMBER(OFFSET('Sanitation Data'!$E$6,0,10*ROW('Sanitation Data'!E52))),'Data Summary'!CQ58="Yes"),OFFSET('Sanitation Data'!$E$6,0,10*ROW('Sanitation Data'!E52)),NA())</f>
        <v>#N/A</v>
      </c>
      <c r="AC58" s="99" t="e">
        <f ca="true">+IF(AND(ISNUMBER(OFFSET('Sanitation Data'!$E$10,0,10*ROW('Sanitation Data'!E52))),'Data Summary'!CR58="Yes"),OFFSET('Sanitation Data'!$E$10,0,10*ROW('Sanitation Data'!E52)),NA())</f>
        <v>#N/A</v>
      </c>
      <c r="AD58" s="99" t="e">
        <f ca="true">+IF(AND(ISNUMBER(OFFSET('Sanitation Data'!$E$11,0,10*ROW('Sanitation Data'!E52))),'Data Summary'!CS58="Yes"),OFFSET('Sanitation Data'!$E$11,0,10*ROW('Sanitation Data'!E52)),NA())</f>
        <v>#N/A</v>
      </c>
      <c r="AE58" s="99" t="e">
        <f ca="true">+IF(AND(ISNUMBER(OFFSET('Sanitation Data'!$E$12,0,10*ROW('Sanitation Data'!E52))),'Data Summary'!CT58="Yes"),OFFSET('Sanitation Data'!$E$12,0,10*ROW('Sanitation Data'!E52)),NA())</f>
        <v>#N/A</v>
      </c>
      <c r="AF58" s="99" t="e">
        <f ca="true">+IF(AND(ISNUMBER(OFFSET('Sanitation Data'!$F$4,0,10*ROW('Sanitation Data'!F52))),'Data Summary'!CU58="Yes"),100-OFFSET('Sanitation Data'!$F$4,0,10*ROW('Sanitation Data'!F52)),NA())</f>
        <v>#N/A</v>
      </c>
      <c r="AG58" s="99" t="e">
        <f ca="true">+IF(AND(ISNUMBER(OFFSET('Sanitation Data'!$F$6,0,10*ROW('Sanitation Data'!F52))),'Data Summary'!CV58="Yes"),OFFSET('Sanitation Data'!$F$6,0,10*ROW('Sanitation Data'!F52)),NA())</f>
        <v>#N/A</v>
      </c>
      <c r="AH58" s="99" t="e">
        <f ca="true">+IF(AND(ISNUMBER(OFFSET('Sanitation Data'!$F$10,0,10*ROW('Sanitation Data'!F52))),'Data Summary'!CW58="Yes"),OFFSET('Sanitation Data'!$F$10,0,10*ROW('Sanitation Data'!F52)),NA())</f>
        <v>#N/A</v>
      </c>
      <c r="AI58" s="99" t="e">
        <f ca="true">+IF(AND(ISNUMBER(OFFSET('Sanitation Data'!$F$11,0,10*ROW('Sanitation Data'!F52))),'Data Summary'!CX58="Yes"),OFFSET('Sanitation Data'!$F$11,0,10*ROW('Sanitation Data'!F52)),NA())</f>
        <v>#N/A</v>
      </c>
      <c r="AJ58" s="99" t="e">
        <f ca="true">+IF(AND(ISNUMBER(OFFSET('Sanitation Data'!$F$12,0,10*ROW('Sanitation Data'!F52))),'Data Summary'!CY58="Yes"),OFFSET('Sanitation Data'!$F$12,0,10*ROW('Sanitation Data'!F52)),NA())</f>
        <v>#N/A</v>
      </c>
      <c r="AK58" s="99" t="e">
        <f ca="true">+IF(AND(ISNUMBER(OFFSET('Sanitation Data'!$G$4,0,10*ROW('Sanitation Data'!G52))),'Data Summary'!CZ58="Yes"),100-OFFSET('Sanitation Data'!$G$4,0,10*ROW('Sanitation Data'!G52)),NA())</f>
        <v>#N/A</v>
      </c>
      <c r="AL58" s="99" t="e">
        <f ca="true">+IF(AND(ISNUMBER(OFFSET('Sanitation Data'!$G$6,0,10*ROW('Sanitation Data'!G52))),'Data Summary'!DA58="Yes"),OFFSET('Sanitation Data'!$G$6,0,10*ROW('Sanitation Data'!G52)),NA())</f>
        <v>#N/A</v>
      </c>
      <c r="AM58" s="99" t="e">
        <f ca="true">+IF(AND(ISNUMBER(OFFSET('Sanitation Data'!$G$10,0,10*ROW('Sanitation Data'!G52))),'Data Summary'!DB58="Yes"),OFFSET('Sanitation Data'!$G$10,0,10*ROW('Sanitation Data'!G52)),NA())</f>
        <v>#N/A</v>
      </c>
      <c r="AN58" s="99" t="e">
        <f ca="true">+IF(AND(ISNUMBER(OFFSET('Sanitation Data'!$G$11,0,10*ROW('Sanitation Data'!G52))),'Data Summary'!DC58="Yes"),OFFSET('Sanitation Data'!$G$11,0,10*ROW('Sanitation Data'!G52)),NA())</f>
        <v>#N/A</v>
      </c>
      <c r="AO58" s="99" t="e">
        <f ca="true">+IF(AND(ISNUMBER(OFFSET('Sanitation Data'!$G$12,0,10*ROW('Sanitation Data'!G52))),'Data Summary'!DD58="Yes"),OFFSET('Sanitation Data'!$G$12,0,10*ROW('Sanitation Data'!G52)),NA())</f>
        <v>#N/A</v>
      </c>
      <c r="AP58" s="99" t="e">
        <f ca="true">+IF(AND(ISNUMBER(OFFSET('Sanitation Data'!$H$4,0,10*ROW('Sanitation Data'!H52))),'Data Summary'!DE58="Yes"),100-OFFSET('Sanitation Data'!$H$4,0,10*ROW('Sanitation Data'!H52)),NA())</f>
        <v>#N/A</v>
      </c>
      <c r="AQ58" s="99" t="e">
        <f ca="true">+IF(AND(ISNUMBER(OFFSET('Sanitation Data'!$H$6,0,10*ROW('Sanitation Data'!H52))),'Data Summary'!DF58="Yes"),OFFSET('Sanitation Data'!$H$6,0,10*ROW('Sanitation Data'!H52)),NA())</f>
        <v>#N/A</v>
      </c>
      <c r="AR58" s="99" t="e">
        <f ca="true">+IF(AND(ISNUMBER(OFFSET('Sanitation Data'!$H$10,0,10*ROW('Sanitation Data'!H52))),'Data Summary'!DG58="Yes"),OFFSET('Sanitation Data'!$H$10,0,10*ROW('Sanitation Data'!H52)),NA())</f>
        <v>#N/A</v>
      </c>
      <c r="AS58" s="99" t="e">
        <f ca="true">+IF(AND(ISNUMBER(OFFSET('Sanitation Data'!$H$11,0,10*ROW('Sanitation Data'!H52))),'Data Summary'!DH58="Yes"),OFFSET('Sanitation Data'!$H$11,0,10*ROW('Sanitation Data'!H52)),NA())</f>
        <v>#N/A</v>
      </c>
      <c r="AT58" s="99" t="e">
        <f ca="true">+IF(AND(ISNUMBER(OFFSET('Sanitation Data'!$H$12,0,10*ROW('Sanitation Data'!H52))),'Data Summary'!DI58="Yes"),OFFSET('Sanitation Data'!$H$12,0,10*ROW('Sanitation Data'!H52)),NA())</f>
        <v>#N/A</v>
      </c>
      <c r="AU58" s="99" t="e">
        <f ca="true">+IF(AND(ISNUMBER(OFFSET('Sanitation Data'!$I$4,0,10*ROW('Sanitation Data'!I52))),'Data Summary'!DJ58="Yes"),100-OFFSET('Sanitation Data'!$I$4,0,10*ROW('Sanitation Data'!I52)),NA())</f>
        <v>#N/A</v>
      </c>
      <c r="AV58" s="99" t="e">
        <f ca="true">+IF(AND(ISNUMBER(OFFSET('Sanitation Data'!$I$6,0,10*ROW('Sanitation Data'!I52))),'Data Summary'!DK58="Yes"),OFFSET('Sanitation Data'!$I$6,0,10*ROW('Sanitation Data'!I52)),NA())</f>
        <v>#N/A</v>
      </c>
      <c r="AW58" s="99" t="e">
        <f ca="true">+IF(AND(ISNUMBER(OFFSET('Sanitation Data'!$I$10,0,10*ROW('Sanitation Data'!I52))),'Data Summary'!DL58="Yes"),OFFSET('Sanitation Data'!$I$10,0,10*ROW('Sanitation Data'!I52)),NA())</f>
        <v>#N/A</v>
      </c>
      <c r="AX58" s="99" t="e">
        <f ca="true">+IF(AND(ISNUMBER(OFFSET('Sanitation Data'!$I$11,0,10*ROW('Sanitation Data'!I52))),'Data Summary'!DM58="Yes"),OFFSET('Sanitation Data'!$I$11,0,10*ROW('Sanitation Data'!I52)),NA())</f>
        <v>#N/A</v>
      </c>
      <c r="AY58" s="99" t="e">
        <f ca="true">+IF(AND(ISNUMBER(OFFSET('Sanitation Data'!$I$12,0,10*ROW('Sanitation Data'!I52))),'Data Summary'!DN58="Yes"),OFFSET('Sanitation Data'!$I$12,0,10*ROW('Sanitation Data'!I52)),NA())</f>
        <v>#N/A</v>
      </c>
      <c r="AZ58" s="100" t="e">
        <f ca="true">+IF(AND(ISNUMBER(OFFSET('Hygiene Data'!$D$5,0,10*ROW('Hygiene Data'!D52))),'Data Summary'!DO58="Yes"),OFFSET('Hygiene Data'!$D$5,0,10*ROW('Hygiene Data'!D52)),NA())</f>
        <v>#N/A</v>
      </c>
      <c r="BA58" s="100" t="e">
        <f ca="true">+IF(AND(ISNUMBER(OFFSET('Hygiene Data'!$D$7,0,10*ROW('Hygiene Data'!D52))),'Data Summary'!DP58="Yes"),OFFSET('Hygiene Data'!$D$7,0,10*ROW('Hygiene Data'!D52)),NA())</f>
        <v>#N/A</v>
      </c>
      <c r="BB58" s="100" t="e">
        <f ca="true">+IF(AND(ISNUMBER(OFFSET('Hygiene Data'!$D$9,0,10*ROW('Hygiene Data'!D52))),'Data Summary'!DQ58="Yes"),OFFSET('Hygiene Data'!$D$9,0,10*ROW('Hygiene Data'!D52)),NA())</f>
        <v>#N/A</v>
      </c>
      <c r="BC58" s="100" t="e">
        <f ca="true">+IF(AND(ISNUMBER(OFFSET('Hygiene Data'!$E$5,0,10*ROW('Hygiene Data'!E52))),'Data Summary'!DR58="Yes"),OFFSET('Hygiene Data'!$E$5,0,10*ROW('Hygiene Data'!E52)),NA())</f>
        <v>#N/A</v>
      </c>
      <c r="BD58" s="100" t="e">
        <f ca="true">+IF(AND(ISNUMBER(OFFSET('Hygiene Data'!$E$7,0,10*ROW('Hygiene Data'!E52))),'Data Summary'!DS58="Yes"),OFFSET('Hygiene Data'!$E$7,0,10*ROW('Hygiene Data'!E52)),NA())</f>
        <v>#N/A</v>
      </c>
      <c r="BE58" s="100" t="e">
        <f ca="true">+IF(AND(ISNUMBER(OFFSET('Hygiene Data'!$E$9,0,10*ROW('Hygiene Data'!E52))),'Data Summary'!DT58="Yes"),OFFSET('Hygiene Data'!$E$9,0,10*ROW('Hygiene Data'!E52)),NA())</f>
        <v>#N/A</v>
      </c>
      <c r="BF58" s="100" t="e">
        <f ca="true">+IF(AND(ISNUMBER(OFFSET('Hygiene Data'!$F$5,0,10*ROW('Hygiene Data'!F52))),'Data Summary'!DU58="Yes"),OFFSET('Hygiene Data'!$F$5,0,10*ROW('Hygiene Data'!F52)),NA())</f>
        <v>#N/A</v>
      </c>
      <c r="BG58" s="100" t="e">
        <f ca="true">+IF(AND(ISNUMBER(OFFSET('Hygiene Data'!$F$7,0,10*ROW('Hygiene Data'!F52))),'Data Summary'!DV58="Yes"),OFFSET('Hygiene Data'!$F$7,0,10*ROW('Hygiene Data'!F52)),NA())</f>
        <v>#N/A</v>
      </c>
      <c r="BH58" s="100" t="e">
        <f ca="true">+IF(AND(ISNUMBER(OFFSET('Hygiene Data'!$F$9,0,10*ROW('Hygiene Data'!F52))),'Data Summary'!DW58="Yes"),OFFSET('Hygiene Data'!$F$9,0,10*ROW('Hygiene Data'!F52)),NA())</f>
        <v>#N/A</v>
      </c>
      <c r="BI58" s="100" t="e">
        <f ca="true">+IF(AND(ISNUMBER(OFFSET('Hygiene Data'!$G$5,0,10*ROW('Hygiene Data'!G52))),'Data Summary'!DX58="Yes"),OFFSET('Hygiene Data'!$G$5,0,10*ROW('Hygiene Data'!G52)),NA())</f>
        <v>#N/A</v>
      </c>
      <c r="BJ58" s="100" t="e">
        <f ca="true">+IF(AND(ISNUMBER(OFFSET('Hygiene Data'!$G$7,0,10*ROW('Hygiene Data'!G52))),'Data Summary'!DY58="Yes"),OFFSET('Hygiene Data'!$G$7,0,10*ROW('Hygiene Data'!G52)),NA())</f>
        <v>#N/A</v>
      </c>
      <c r="BK58" s="100" t="e">
        <f ca="true">+IF(AND(ISNUMBER(OFFSET('Hygiene Data'!$G$9,0,10*ROW('Hygiene Data'!G52))),'Data Summary'!DZ58="Yes"),OFFSET('Hygiene Data'!$G$9,0,10*ROW('Hygiene Data'!G52)),NA())</f>
        <v>#N/A</v>
      </c>
      <c r="BL58" s="100" t="e">
        <f ca="true">+IF(AND(ISNUMBER(OFFSET('Hygiene Data'!$H$5,0,10*ROW('Hygiene Data'!H52))),'Data Summary'!EA58="Yes"),OFFSET('Hygiene Data'!$H$5,0,10*ROW('Hygiene Data'!H52)),NA())</f>
        <v>#N/A</v>
      </c>
      <c r="BM58" s="100" t="e">
        <f ca="true">+IF(AND(ISNUMBER(OFFSET('Hygiene Data'!$H$7,0,10*ROW('Hygiene Data'!H52))),'Data Summary'!EB58="Yes"),OFFSET('Hygiene Data'!$H$7,0,10*ROW('Hygiene Data'!H52)),NA())</f>
        <v>#N/A</v>
      </c>
      <c r="BN58" s="100" t="e">
        <f ca="true">+IF(AND(ISNUMBER(OFFSET('Hygiene Data'!$H$9,0,10*ROW('Hygiene Data'!H52))),'Data Summary'!EC58="Yes"),OFFSET('Hygiene Data'!$H$9,0,10*ROW('Hygiene Data'!H52)),NA())</f>
        <v>#N/A</v>
      </c>
      <c r="BO58" s="100" t="e">
        <f ca="true">+IF(AND(ISNUMBER(OFFSET('Hygiene Data'!$I$5,0,10*ROW('Hygiene Data'!I52))),'Data Summary'!ED58="Yes"),OFFSET('Hygiene Data'!$I$5,0,10*ROW('Hygiene Data'!I52)),NA())</f>
        <v>#N/A</v>
      </c>
      <c r="BP58" s="100" t="e">
        <f ca="true">+IF(AND(ISNUMBER(OFFSET('Hygiene Data'!$I$7,0,10*ROW('Hygiene Data'!I52))),'Data Summary'!EE58="Yes"),OFFSET('Hygiene Data'!$I$7,0,10*ROW('Hygiene Data'!I52)),NA())</f>
        <v>#N/A</v>
      </c>
      <c r="BQ58" s="100" t="e">
        <f ca="true">+IF(AND(ISNUMBER(OFFSET('Hygiene Data'!$I$9,0,10*ROW('Hygiene Data'!I52))),'Data Summary'!EF58="Yes"),OFFSET('Hygiene Data'!$I$9,0,10*ROW('Hygiene Data'!I52)),NA())</f>
        <v>#N/A</v>
      </c>
    </row>
    <row xmlns:x14ac="http://schemas.microsoft.com/office/spreadsheetml/2009/9/ac" r="59" x14ac:dyDescent="0.2">
      <c r="A59" s="363" t="e">
        <f ca="true">+RIGHT('Data Summary'!A59,LEN('Data Summary'!A59)-9)</f>
        <v>#VALUE!</v>
      </c>
      <c r="B59" s="38" t="str">
        <f ca="true">+IF(ISTEXT('Data Summary'!B59),'Data Summary'!B59,"")</f>
        <v/>
      </c>
      <c r="C59" s="362" t="e">
        <f ca="true">+VALUE('Data Summary'!C59)</f>
        <v>#VALUE!</v>
      </c>
      <c r="D59" s="98" t="e">
        <f ca="true">+IF(AND(ISNUMBER(OFFSET('Water Data'!$D$4,0,10*ROW('Water Data'!D53))),'Data Summary'!BS59="Yes"),100-OFFSET('Water Data'!$D$4,0,10*ROW('Water Data'!D53)),NA())</f>
        <v>#N/A</v>
      </c>
      <c r="E59" s="98" t="e">
        <f ca="true">+IF(AND(ISNUMBER(OFFSET('Water Data'!$D$6,0,10*ROW('Water Data'!D53))),'Data Summary'!BT59="Yes"),OFFSET('Water Data'!$D$6,0,10*ROW('Water Data'!D53)),NA())</f>
        <v>#N/A</v>
      </c>
      <c r="F59" s="98" t="e">
        <f ca="true">+IF(AND(ISNUMBER(OFFSET('Water Data'!$D$9,0,10*ROW('Water Data'!D53))),'Data Summary'!BU59="Yes"),OFFSET('Water Data'!$D$9,0,10*ROW('Water Data'!D53)),NA())</f>
        <v>#N/A</v>
      </c>
      <c r="G59" s="98" t="e">
        <f ca="true">+IF(AND(ISNUMBER(OFFSET('Water Data'!$E$4,0,10*ROW('Water Data'!E53))),'Data Summary'!BV59="Yes"),100-OFFSET('Water Data'!$E$4,0,10*ROW('Water Data'!E53)),NA())</f>
        <v>#N/A</v>
      </c>
      <c r="H59" s="98" t="e">
        <f ca="true">+IF(AND(ISNUMBER(OFFSET('Water Data'!$E$6,0,10*ROW('Water Data'!E53))),'Data Summary'!BW59="Yes"),OFFSET('Water Data'!$E$6,0,10*ROW('Water Data'!E53)),NA())</f>
        <v>#N/A</v>
      </c>
      <c r="I59" s="98" t="e">
        <f ca="true">+IF(AND(ISNUMBER(OFFSET('Water Data'!$E$9,0,10*ROW('Water Data'!E53))),'Data Summary'!BX59="Yes"),OFFSET('Water Data'!$E$9,0,10*ROW('Water Data'!E53)),NA())</f>
        <v>#N/A</v>
      </c>
      <c r="J59" s="98" t="e">
        <f ca="true">+IF(AND(ISNUMBER(OFFSET('Water Data'!$F$4,0,10*ROW('Water Data'!F53))),'Data Summary'!BY59="Yes"),100-OFFSET('Water Data'!$F$4,0,10*ROW('Water Data'!F53)),NA())</f>
        <v>#N/A</v>
      </c>
      <c r="K59" s="98" t="e">
        <f ca="true">+IF(AND(ISNUMBER(OFFSET('Water Data'!$F$6,0,10*ROW('Water Data'!F53))),'Data Summary'!BZ59="Yes"),OFFSET('Water Data'!$F$6,0,10*ROW('Water Data'!F53)),NA())</f>
        <v>#N/A</v>
      </c>
      <c r="L59" s="98" t="e">
        <f ca="true">+IF(AND(ISNUMBER(OFFSET('Water Data'!$F$9,0,10*ROW('Water Data'!F53))),'Data Summary'!CA59="Yes"),OFFSET('Water Data'!$F$9,0,10*ROW('Water Data'!F53)),NA())</f>
        <v>#N/A</v>
      </c>
      <c r="M59" s="98" t="e">
        <f ca="true">+IF(AND(ISNUMBER(OFFSET('Water Data'!$G$4,0,10*ROW('Water Data'!G53))),'Data Summary'!CB59="Yes"),100-OFFSET('Water Data'!$G$4,0,10*ROW('Water Data'!G53)),NA())</f>
        <v>#N/A</v>
      </c>
      <c r="N59" s="98" t="e">
        <f ca="true">+IF(AND(ISNUMBER(OFFSET('Water Data'!$G$6,0,10*ROW('Water Data'!G53))),'Data Summary'!CC59="Yes"),OFFSET('Water Data'!$G$6,0,10*ROW('Water Data'!G53)),NA())</f>
        <v>#N/A</v>
      </c>
      <c r="O59" s="98" t="e">
        <f ca="true">+IF(AND(ISNUMBER(OFFSET('Water Data'!$G$9,0,10*ROW('Water Data'!G53))),'Data Summary'!CD59="Yes"),OFFSET('Water Data'!$G$9,0,10*ROW('Water Data'!G53)),NA())</f>
        <v>#N/A</v>
      </c>
      <c r="P59" s="98" t="e">
        <f ca="true">+IF(AND(ISNUMBER(OFFSET('Water Data'!$H$4,0,10*ROW('Water Data'!H53))),'Data Summary'!CE59="Yes"),100-OFFSET('Water Data'!$H$4,0,10*ROW('Water Data'!H53)),NA())</f>
        <v>#N/A</v>
      </c>
      <c r="Q59" s="98" t="e">
        <f ca="true">+IF(AND(ISNUMBER(OFFSET('Water Data'!$H$6,0,10*ROW('Water Data'!H53))),'Data Summary'!CF59="Yes"),OFFSET('Water Data'!$H$6,0,10*ROW('Water Data'!H53)),NA())</f>
        <v>#N/A</v>
      </c>
      <c r="R59" s="98" t="e">
        <f ca="true">+IF(AND(ISNUMBER(OFFSET('Water Data'!$H$9,0,10*ROW('Water Data'!H53))),'Data Summary'!CG59="Yes"),OFFSET('Water Data'!$H$9,0,10*ROW('Water Data'!H53)),NA())</f>
        <v>#N/A</v>
      </c>
      <c r="S59" s="98" t="e">
        <f ca="true">+IF(AND(ISNUMBER(OFFSET('Water Data'!$I$4,0,10*ROW('Water Data'!I53))),'Data Summary'!CH59="Yes"),100-OFFSET('Water Data'!$I$4,0,10*ROW('Water Data'!I53)),NA())</f>
        <v>#N/A</v>
      </c>
      <c r="T59" s="98" t="e">
        <f ca="true">+IF(AND(ISNUMBER(OFFSET('Water Data'!$I$6,0,10*ROW('Water Data'!I53))),'Data Summary'!CI59="Yes"),OFFSET('Water Data'!$I$6,0,10*ROW('Water Data'!I53)),NA())</f>
        <v>#N/A</v>
      </c>
      <c r="U59" s="98" t="e">
        <f ca="true">+IF(AND(ISNUMBER(OFFSET('Water Data'!$I$9,0,10*ROW('Water Data'!I53))),'Data Summary'!CJ59="Yes"),OFFSET('Water Data'!$I$9,0,10*ROW('Water Data'!I53)),NA())</f>
        <v>#N/A</v>
      </c>
      <c r="V59" s="99" t="e">
        <f ca="true">+IF(AND(ISNUMBER(OFFSET('Sanitation Data'!$D$4,0,10*ROW('Sanitation Data'!D53))),'Data Summary'!CK59="Yes"),100-OFFSET('Sanitation Data'!$D$4,0,10*ROW('Sanitation Data'!D53)),NA())</f>
        <v>#N/A</v>
      </c>
      <c r="W59" s="99" t="e">
        <f ca="true">+IF(AND(ISNUMBER(OFFSET('Sanitation Data'!$D$6,0,10*ROW('Sanitation Data'!D53))),'Data Summary'!CL59="Yes"),OFFSET('Sanitation Data'!$D$6,0,10*ROW('Sanitation Data'!D53)),NA())</f>
        <v>#N/A</v>
      </c>
      <c r="X59" s="99" t="e">
        <f ca="true">+IF(AND(ISNUMBER(OFFSET('Sanitation Data'!$D$10,0,10*ROW('Sanitation Data'!D53))),'Data Summary'!CM59="Yes"),OFFSET('Sanitation Data'!$D$10,0,10*ROW('Sanitation Data'!D53)),NA())</f>
        <v>#N/A</v>
      </c>
      <c r="Y59" s="99" t="e">
        <f ca="true">+IF(AND(ISNUMBER(OFFSET('Sanitation Data'!$D$11,0,10*ROW('Sanitation Data'!D53))),'Data Summary'!CN59="Yes"),OFFSET('Sanitation Data'!$D$11,0,10*ROW('Sanitation Data'!D53)),NA())</f>
        <v>#N/A</v>
      </c>
      <c r="Z59" s="99" t="e">
        <f ca="true">+IF(AND(ISNUMBER(OFFSET('Sanitation Data'!$D$12,0,10*ROW('Sanitation Data'!D53))),'Data Summary'!CO59="Yes"),OFFSET('Sanitation Data'!$D$12,0,10*ROW('Sanitation Data'!D53)),NA())</f>
        <v>#N/A</v>
      </c>
      <c r="AA59" s="99" t="e">
        <f ca="true">+IF(AND(ISNUMBER(OFFSET('Sanitation Data'!$E$4,0,10*ROW('Sanitation Data'!E53))),'Data Summary'!CP59="Yes"),100-OFFSET('Sanitation Data'!$E$4,0,10*ROW('Sanitation Data'!E53)),NA())</f>
        <v>#N/A</v>
      </c>
      <c r="AB59" s="99" t="e">
        <f ca="true">+IF(AND(ISNUMBER(OFFSET('Sanitation Data'!$E$6,0,10*ROW('Sanitation Data'!E53))),'Data Summary'!CQ59="Yes"),OFFSET('Sanitation Data'!$E$6,0,10*ROW('Sanitation Data'!E53)),NA())</f>
        <v>#N/A</v>
      </c>
      <c r="AC59" s="99" t="e">
        <f ca="true">+IF(AND(ISNUMBER(OFFSET('Sanitation Data'!$E$10,0,10*ROW('Sanitation Data'!E53))),'Data Summary'!CR59="Yes"),OFFSET('Sanitation Data'!$E$10,0,10*ROW('Sanitation Data'!E53)),NA())</f>
        <v>#N/A</v>
      </c>
      <c r="AD59" s="99" t="e">
        <f ca="true">+IF(AND(ISNUMBER(OFFSET('Sanitation Data'!$E$11,0,10*ROW('Sanitation Data'!E53))),'Data Summary'!CS59="Yes"),OFFSET('Sanitation Data'!$E$11,0,10*ROW('Sanitation Data'!E53)),NA())</f>
        <v>#N/A</v>
      </c>
      <c r="AE59" s="99" t="e">
        <f ca="true">+IF(AND(ISNUMBER(OFFSET('Sanitation Data'!$E$12,0,10*ROW('Sanitation Data'!E53))),'Data Summary'!CT59="Yes"),OFFSET('Sanitation Data'!$E$12,0,10*ROW('Sanitation Data'!E53)),NA())</f>
        <v>#N/A</v>
      </c>
      <c r="AF59" s="99" t="e">
        <f ca="true">+IF(AND(ISNUMBER(OFFSET('Sanitation Data'!$F$4,0,10*ROW('Sanitation Data'!F53))),'Data Summary'!CU59="Yes"),100-OFFSET('Sanitation Data'!$F$4,0,10*ROW('Sanitation Data'!F53)),NA())</f>
        <v>#N/A</v>
      </c>
      <c r="AG59" s="99" t="e">
        <f ca="true">+IF(AND(ISNUMBER(OFFSET('Sanitation Data'!$F$6,0,10*ROW('Sanitation Data'!F53))),'Data Summary'!CV59="Yes"),OFFSET('Sanitation Data'!$F$6,0,10*ROW('Sanitation Data'!F53)),NA())</f>
        <v>#N/A</v>
      </c>
      <c r="AH59" s="99" t="e">
        <f ca="true">+IF(AND(ISNUMBER(OFFSET('Sanitation Data'!$F$10,0,10*ROW('Sanitation Data'!F53))),'Data Summary'!CW59="Yes"),OFFSET('Sanitation Data'!$F$10,0,10*ROW('Sanitation Data'!F53)),NA())</f>
        <v>#N/A</v>
      </c>
      <c r="AI59" s="99" t="e">
        <f ca="true">+IF(AND(ISNUMBER(OFFSET('Sanitation Data'!$F$11,0,10*ROW('Sanitation Data'!F53))),'Data Summary'!CX59="Yes"),OFFSET('Sanitation Data'!$F$11,0,10*ROW('Sanitation Data'!F53)),NA())</f>
        <v>#N/A</v>
      </c>
      <c r="AJ59" s="99" t="e">
        <f ca="true">+IF(AND(ISNUMBER(OFFSET('Sanitation Data'!$F$12,0,10*ROW('Sanitation Data'!F53))),'Data Summary'!CY59="Yes"),OFFSET('Sanitation Data'!$F$12,0,10*ROW('Sanitation Data'!F53)),NA())</f>
        <v>#N/A</v>
      </c>
      <c r="AK59" s="99" t="e">
        <f ca="true">+IF(AND(ISNUMBER(OFFSET('Sanitation Data'!$G$4,0,10*ROW('Sanitation Data'!G53))),'Data Summary'!CZ59="Yes"),100-OFFSET('Sanitation Data'!$G$4,0,10*ROW('Sanitation Data'!G53)),NA())</f>
        <v>#N/A</v>
      </c>
      <c r="AL59" s="99" t="e">
        <f ca="true">+IF(AND(ISNUMBER(OFFSET('Sanitation Data'!$G$6,0,10*ROW('Sanitation Data'!G53))),'Data Summary'!DA59="Yes"),OFFSET('Sanitation Data'!$G$6,0,10*ROW('Sanitation Data'!G53)),NA())</f>
        <v>#N/A</v>
      </c>
      <c r="AM59" s="99" t="e">
        <f ca="true">+IF(AND(ISNUMBER(OFFSET('Sanitation Data'!$G$10,0,10*ROW('Sanitation Data'!G53))),'Data Summary'!DB59="Yes"),OFFSET('Sanitation Data'!$G$10,0,10*ROW('Sanitation Data'!G53)),NA())</f>
        <v>#N/A</v>
      </c>
      <c r="AN59" s="99" t="e">
        <f ca="true">+IF(AND(ISNUMBER(OFFSET('Sanitation Data'!$G$11,0,10*ROW('Sanitation Data'!G53))),'Data Summary'!DC59="Yes"),OFFSET('Sanitation Data'!$G$11,0,10*ROW('Sanitation Data'!G53)),NA())</f>
        <v>#N/A</v>
      </c>
      <c r="AO59" s="99" t="e">
        <f ca="true">+IF(AND(ISNUMBER(OFFSET('Sanitation Data'!$G$12,0,10*ROW('Sanitation Data'!G53))),'Data Summary'!DD59="Yes"),OFFSET('Sanitation Data'!$G$12,0,10*ROW('Sanitation Data'!G53)),NA())</f>
        <v>#N/A</v>
      </c>
      <c r="AP59" s="99" t="e">
        <f ca="true">+IF(AND(ISNUMBER(OFFSET('Sanitation Data'!$H$4,0,10*ROW('Sanitation Data'!H53))),'Data Summary'!DE59="Yes"),100-OFFSET('Sanitation Data'!$H$4,0,10*ROW('Sanitation Data'!H53)),NA())</f>
        <v>#N/A</v>
      </c>
      <c r="AQ59" s="99" t="e">
        <f ca="true">+IF(AND(ISNUMBER(OFFSET('Sanitation Data'!$H$6,0,10*ROW('Sanitation Data'!H53))),'Data Summary'!DF59="Yes"),OFFSET('Sanitation Data'!$H$6,0,10*ROW('Sanitation Data'!H53)),NA())</f>
        <v>#N/A</v>
      </c>
      <c r="AR59" s="99" t="e">
        <f ca="true">+IF(AND(ISNUMBER(OFFSET('Sanitation Data'!$H$10,0,10*ROW('Sanitation Data'!H53))),'Data Summary'!DG59="Yes"),OFFSET('Sanitation Data'!$H$10,0,10*ROW('Sanitation Data'!H53)),NA())</f>
        <v>#N/A</v>
      </c>
      <c r="AS59" s="99" t="e">
        <f ca="true">+IF(AND(ISNUMBER(OFFSET('Sanitation Data'!$H$11,0,10*ROW('Sanitation Data'!H53))),'Data Summary'!DH59="Yes"),OFFSET('Sanitation Data'!$H$11,0,10*ROW('Sanitation Data'!H53)),NA())</f>
        <v>#N/A</v>
      </c>
      <c r="AT59" s="99" t="e">
        <f ca="true">+IF(AND(ISNUMBER(OFFSET('Sanitation Data'!$H$12,0,10*ROW('Sanitation Data'!H53))),'Data Summary'!DI59="Yes"),OFFSET('Sanitation Data'!$H$12,0,10*ROW('Sanitation Data'!H53)),NA())</f>
        <v>#N/A</v>
      </c>
      <c r="AU59" s="99" t="e">
        <f ca="true">+IF(AND(ISNUMBER(OFFSET('Sanitation Data'!$I$4,0,10*ROW('Sanitation Data'!I53))),'Data Summary'!DJ59="Yes"),100-OFFSET('Sanitation Data'!$I$4,0,10*ROW('Sanitation Data'!I53)),NA())</f>
        <v>#N/A</v>
      </c>
      <c r="AV59" s="99" t="e">
        <f ca="true">+IF(AND(ISNUMBER(OFFSET('Sanitation Data'!$I$6,0,10*ROW('Sanitation Data'!I53))),'Data Summary'!DK59="Yes"),OFFSET('Sanitation Data'!$I$6,0,10*ROW('Sanitation Data'!I53)),NA())</f>
        <v>#N/A</v>
      </c>
      <c r="AW59" s="99" t="e">
        <f ca="true">+IF(AND(ISNUMBER(OFFSET('Sanitation Data'!$I$10,0,10*ROW('Sanitation Data'!I53))),'Data Summary'!DL59="Yes"),OFFSET('Sanitation Data'!$I$10,0,10*ROW('Sanitation Data'!I53)),NA())</f>
        <v>#N/A</v>
      </c>
      <c r="AX59" s="99" t="e">
        <f ca="true">+IF(AND(ISNUMBER(OFFSET('Sanitation Data'!$I$11,0,10*ROW('Sanitation Data'!I53))),'Data Summary'!DM59="Yes"),OFFSET('Sanitation Data'!$I$11,0,10*ROW('Sanitation Data'!I53)),NA())</f>
        <v>#N/A</v>
      </c>
      <c r="AY59" s="99" t="e">
        <f ca="true">+IF(AND(ISNUMBER(OFFSET('Sanitation Data'!$I$12,0,10*ROW('Sanitation Data'!I53))),'Data Summary'!DN59="Yes"),OFFSET('Sanitation Data'!$I$12,0,10*ROW('Sanitation Data'!I53)),NA())</f>
        <v>#N/A</v>
      </c>
      <c r="AZ59" s="100" t="e">
        <f ca="true">+IF(AND(ISNUMBER(OFFSET('Hygiene Data'!$D$5,0,10*ROW('Hygiene Data'!D53))),'Data Summary'!DO59="Yes"),OFFSET('Hygiene Data'!$D$5,0,10*ROW('Hygiene Data'!D53)),NA())</f>
        <v>#N/A</v>
      </c>
      <c r="BA59" s="100" t="e">
        <f ca="true">+IF(AND(ISNUMBER(OFFSET('Hygiene Data'!$D$7,0,10*ROW('Hygiene Data'!D53))),'Data Summary'!DP59="Yes"),OFFSET('Hygiene Data'!$D$7,0,10*ROW('Hygiene Data'!D53)),NA())</f>
        <v>#N/A</v>
      </c>
      <c r="BB59" s="100" t="e">
        <f ca="true">+IF(AND(ISNUMBER(OFFSET('Hygiene Data'!$D$9,0,10*ROW('Hygiene Data'!D53))),'Data Summary'!DQ59="Yes"),OFFSET('Hygiene Data'!$D$9,0,10*ROW('Hygiene Data'!D53)),NA())</f>
        <v>#N/A</v>
      </c>
      <c r="BC59" s="100" t="e">
        <f ca="true">+IF(AND(ISNUMBER(OFFSET('Hygiene Data'!$E$5,0,10*ROW('Hygiene Data'!E53))),'Data Summary'!DR59="Yes"),OFFSET('Hygiene Data'!$E$5,0,10*ROW('Hygiene Data'!E53)),NA())</f>
        <v>#N/A</v>
      </c>
      <c r="BD59" s="100" t="e">
        <f ca="true">+IF(AND(ISNUMBER(OFFSET('Hygiene Data'!$E$7,0,10*ROW('Hygiene Data'!E53))),'Data Summary'!DS59="Yes"),OFFSET('Hygiene Data'!$E$7,0,10*ROW('Hygiene Data'!E53)),NA())</f>
        <v>#N/A</v>
      </c>
      <c r="BE59" s="100" t="e">
        <f ca="true">+IF(AND(ISNUMBER(OFFSET('Hygiene Data'!$E$9,0,10*ROW('Hygiene Data'!E53))),'Data Summary'!DT59="Yes"),OFFSET('Hygiene Data'!$E$9,0,10*ROW('Hygiene Data'!E53)),NA())</f>
        <v>#N/A</v>
      </c>
      <c r="BF59" s="100" t="e">
        <f ca="true">+IF(AND(ISNUMBER(OFFSET('Hygiene Data'!$F$5,0,10*ROW('Hygiene Data'!F53))),'Data Summary'!DU59="Yes"),OFFSET('Hygiene Data'!$F$5,0,10*ROW('Hygiene Data'!F53)),NA())</f>
        <v>#N/A</v>
      </c>
      <c r="BG59" s="100" t="e">
        <f ca="true">+IF(AND(ISNUMBER(OFFSET('Hygiene Data'!$F$7,0,10*ROW('Hygiene Data'!F53))),'Data Summary'!DV59="Yes"),OFFSET('Hygiene Data'!$F$7,0,10*ROW('Hygiene Data'!F53)),NA())</f>
        <v>#N/A</v>
      </c>
      <c r="BH59" s="100" t="e">
        <f ca="true">+IF(AND(ISNUMBER(OFFSET('Hygiene Data'!$F$9,0,10*ROW('Hygiene Data'!F53))),'Data Summary'!DW59="Yes"),OFFSET('Hygiene Data'!$F$9,0,10*ROW('Hygiene Data'!F53)),NA())</f>
        <v>#N/A</v>
      </c>
      <c r="BI59" s="100" t="e">
        <f ca="true">+IF(AND(ISNUMBER(OFFSET('Hygiene Data'!$G$5,0,10*ROW('Hygiene Data'!G53))),'Data Summary'!DX59="Yes"),OFFSET('Hygiene Data'!$G$5,0,10*ROW('Hygiene Data'!G53)),NA())</f>
        <v>#N/A</v>
      </c>
      <c r="BJ59" s="100" t="e">
        <f ca="true">+IF(AND(ISNUMBER(OFFSET('Hygiene Data'!$G$7,0,10*ROW('Hygiene Data'!G53))),'Data Summary'!DY59="Yes"),OFFSET('Hygiene Data'!$G$7,0,10*ROW('Hygiene Data'!G53)),NA())</f>
        <v>#N/A</v>
      </c>
      <c r="BK59" s="100" t="e">
        <f ca="true">+IF(AND(ISNUMBER(OFFSET('Hygiene Data'!$G$9,0,10*ROW('Hygiene Data'!G53))),'Data Summary'!DZ59="Yes"),OFFSET('Hygiene Data'!$G$9,0,10*ROW('Hygiene Data'!G53)),NA())</f>
        <v>#N/A</v>
      </c>
      <c r="BL59" s="100" t="e">
        <f ca="true">+IF(AND(ISNUMBER(OFFSET('Hygiene Data'!$H$5,0,10*ROW('Hygiene Data'!H53))),'Data Summary'!EA59="Yes"),OFFSET('Hygiene Data'!$H$5,0,10*ROW('Hygiene Data'!H53)),NA())</f>
        <v>#N/A</v>
      </c>
      <c r="BM59" s="100" t="e">
        <f ca="true">+IF(AND(ISNUMBER(OFFSET('Hygiene Data'!$H$7,0,10*ROW('Hygiene Data'!H53))),'Data Summary'!EB59="Yes"),OFFSET('Hygiene Data'!$H$7,0,10*ROW('Hygiene Data'!H53)),NA())</f>
        <v>#N/A</v>
      </c>
      <c r="BN59" s="100" t="e">
        <f ca="true">+IF(AND(ISNUMBER(OFFSET('Hygiene Data'!$H$9,0,10*ROW('Hygiene Data'!H53))),'Data Summary'!EC59="Yes"),OFFSET('Hygiene Data'!$H$9,0,10*ROW('Hygiene Data'!H53)),NA())</f>
        <v>#N/A</v>
      </c>
      <c r="BO59" s="100" t="e">
        <f ca="true">+IF(AND(ISNUMBER(OFFSET('Hygiene Data'!$I$5,0,10*ROW('Hygiene Data'!I53))),'Data Summary'!ED59="Yes"),OFFSET('Hygiene Data'!$I$5,0,10*ROW('Hygiene Data'!I53)),NA())</f>
        <v>#N/A</v>
      </c>
      <c r="BP59" s="100" t="e">
        <f ca="true">+IF(AND(ISNUMBER(OFFSET('Hygiene Data'!$I$7,0,10*ROW('Hygiene Data'!I53))),'Data Summary'!EE59="Yes"),OFFSET('Hygiene Data'!$I$7,0,10*ROW('Hygiene Data'!I53)),NA())</f>
        <v>#N/A</v>
      </c>
      <c r="BQ59" s="100" t="e">
        <f ca="true">+IF(AND(ISNUMBER(OFFSET('Hygiene Data'!$I$9,0,10*ROW('Hygiene Data'!I53))),'Data Summary'!EF59="Yes"),OFFSET('Hygiene Data'!$I$9,0,10*ROW('Hygiene Data'!I53)),NA())</f>
        <v>#N/A</v>
      </c>
    </row>
    <row xmlns:x14ac="http://schemas.microsoft.com/office/spreadsheetml/2009/9/ac" r="60" x14ac:dyDescent="0.2">
      <c r="A60" s="363" t="e">
        <f ca="true">+RIGHT('Data Summary'!A60,LEN('Data Summary'!A60)-9)</f>
        <v>#VALUE!</v>
      </c>
      <c r="B60" s="38" t="str">
        <f ca="true">+IF(ISTEXT('Data Summary'!B60),'Data Summary'!B60,"")</f>
        <v/>
      </c>
      <c r="C60" s="362" t="e">
        <f ca="true">+VALUE('Data Summary'!C60)</f>
        <v>#VALUE!</v>
      </c>
      <c r="D60" s="98" t="e">
        <f ca="true">+IF(AND(ISNUMBER(OFFSET('Water Data'!$D$4,0,10*ROW('Water Data'!D54))),'Data Summary'!BS60="Yes"),100-OFFSET('Water Data'!$D$4,0,10*ROW('Water Data'!D54)),NA())</f>
        <v>#N/A</v>
      </c>
      <c r="E60" s="98" t="e">
        <f ca="true">+IF(AND(ISNUMBER(OFFSET('Water Data'!$D$6,0,10*ROW('Water Data'!D54))),'Data Summary'!BT60="Yes"),OFFSET('Water Data'!$D$6,0,10*ROW('Water Data'!D54)),NA())</f>
        <v>#N/A</v>
      </c>
      <c r="F60" s="98" t="e">
        <f ca="true">+IF(AND(ISNUMBER(OFFSET('Water Data'!$D$9,0,10*ROW('Water Data'!D54))),'Data Summary'!BU60="Yes"),OFFSET('Water Data'!$D$9,0,10*ROW('Water Data'!D54)),NA())</f>
        <v>#N/A</v>
      </c>
      <c r="G60" s="98" t="e">
        <f ca="true">+IF(AND(ISNUMBER(OFFSET('Water Data'!$E$4,0,10*ROW('Water Data'!E54))),'Data Summary'!BV60="Yes"),100-OFFSET('Water Data'!$E$4,0,10*ROW('Water Data'!E54)),NA())</f>
        <v>#N/A</v>
      </c>
      <c r="H60" s="98" t="e">
        <f ca="true">+IF(AND(ISNUMBER(OFFSET('Water Data'!$E$6,0,10*ROW('Water Data'!E54))),'Data Summary'!BW60="Yes"),OFFSET('Water Data'!$E$6,0,10*ROW('Water Data'!E54)),NA())</f>
        <v>#N/A</v>
      </c>
      <c r="I60" s="98" t="e">
        <f ca="true">+IF(AND(ISNUMBER(OFFSET('Water Data'!$E$9,0,10*ROW('Water Data'!E54))),'Data Summary'!BX60="Yes"),OFFSET('Water Data'!$E$9,0,10*ROW('Water Data'!E54)),NA())</f>
        <v>#N/A</v>
      </c>
      <c r="J60" s="98" t="e">
        <f ca="true">+IF(AND(ISNUMBER(OFFSET('Water Data'!$F$4,0,10*ROW('Water Data'!F54))),'Data Summary'!BY60="Yes"),100-OFFSET('Water Data'!$F$4,0,10*ROW('Water Data'!F54)),NA())</f>
        <v>#N/A</v>
      </c>
      <c r="K60" s="98" t="e">
        <f ca="true">+IF(AND(ISNUMBER(OFFSET('Water Data'!$F$6,0,10*ROW('Water Data'!F54))),'Data Summary'!BZ60="Yes"),OFFSET('Water Data'!$F$6,0,10*ROW('Water Data'!F54)),NA())</f>
        <v>#N/A</v>
      </c>
      <c r="L60" s="98" t="e">
        <f ca="true">+IF(AND(ISNUMBER(OFFSET('Water Data'!$F$9,0,10*ROW('Water Data'!F54))),'Data Summary'!CA60="Yes"),OFFSET('Water Data'!$F$9,0,10*ROW('Water Data'!F54)),NA())</f>
        <v>#N/A</v>
      </c>
      <c r="M60" s="98" t="e">
        <f ca="true">+IF(AND(ISNUMBER(OFFSET('Water Data'!$G$4,0,10*ROW('Water Data'!G54))),'Data Summary'!CB60="Yes"),100-OFFSET('Water Data'!$G$4,0,10*ROW('Water Data'!G54)),NA())</f>
        <v>#N/A</v>
      </c>
      <c r="N60" s="98" t="e">
        <f ca="true">+IF(AND(ISNUMBER(OFFSET('Water Data'!$G$6,0,10*ROW('Water Data'!G54))),'Data Summary'!CC60="Yes"),OFFSET('Water Data'!$G$6,0,10*ROW('Water Data'!G54)),NA())</f>
        <v>#N/A</v>
      </c>
      <c r="O60" s="98" t="e">
        <f ca="true">+IF(AND(ISNUMBER(OFFSET('Water Data'!$G$9,0,10*ROW('Water Data'!G54))),'Data Summary'!CD60="Yes"),OFFSET('Water Data'!$G$9,0,10*ROW('Water Data'!G54)),NA())</f>
        <v>#N/A</v>
      </c>
      <c r="P60" s="98" t="e">
        <f ca="true">+IF(AND(ISNUMBER(OFFSET('Water Data'!$H$4,0,10*ROW('Water Data'!H54))),'Data Summary'!CE60="Yes"),100-OFFSET('Water Data'!$H$4,0,10*ROW('Water Data'!H54)),NA())</f>
        <v>#N/A</v>
      </c>
      <c r="Q60" s="98" t="e">
        <f ca="true">+IF(AND(ISNUMBER(OFFSET('Water Data'!$H$6,0,10*ROW('Water Data'!H54))),'Data Summary'!CF60="Yes"),OFFSET('Water Data'!$H$6,0,10*ROW('Water Data'!H54)),NA())</f>
        <v>#N/A</v>
      </c>
      <c r="R60" s="98" t="e">
        <f ca="true">+IF(AND(ISNUMBER(OFFSET('Water Data'!$H$9,0,10*ROW('Water Data'!H54))),'Data Summary'!CG60="Yes"),OFFSET('Water Data'!$H$9,0,10*ROW('Water Data'!H54)),NA())</f>
        <v>#N/A</v>
      </c>
      <c r="S60" s="98" t="e">
        <f ca="true">+IF(AND(ISNUMBER(OFFSET('Water Data'!$I$4,0,10*ROW('Water Data'!I54))),'Data Summary'!CH60="Yes"),100-OFFSET('Water Data'!$I$4,0,10*ROW('Water Data'!I54)),NA())</f>
        <v>#N/A</v>
      </c>
      <c r="T60" s="98" t="e">
        <f ca="true">+IF(AND(ISNUMBER(OFFSET('Water Data'!$I$6,0,10*ROW('Water Data'!I54))),'Data Summary'!CI60="Yes"),OFFSET('Water Data'!$I$6,0,10*ROW('Water Data'!I54)),NA())</f>
        <v>#N/A</v>
      </c>
      <c r="U60" s="98" t="e">
        <f ca="true">+IF(AND(ISNUMBER(OFFSET('Water Data'!$I$9,0,10*ROW('Water Data'!I54))),'Data Summary'!CJ60="Yes"),OFFSET('Water Data'!$I$9,0,10*ROW('Water Data'!I54)),NA())</f>
        <v>#N/A</v>
      </c>
      <c r="V60" s="99" t="e">
        <f ca="true">+IF(AND(ISNUMBER(OFFSET('Sanitation Data'!$D$4,0,10*ROW('Sanitation Data'!D54))),'Data Summary'!CK60="Yes"),100-OFFSET('Sanitation Data'!$D$4,0,10*ROW('Sanitation Data'!D54)),NA())</f>
        <v>#N/A</v>
      </c>
      <c r="W60" s="99" t="e">
        <f ca="true">+IF(AND(ISNUMBER(OFFSET('Sanitation Data'!$D$6,0,10*ROW('Sanitation Data'!D54))),'Data Summary'!CL60="Yes"),OFFSET('Sanitation Data'!$D$6,0,10*ROW('Sanitation Data'!D54)),NA())</f>
        <v>#N/A</v>
      </c>
      <c r="X60" s="99" t="e">
        <f ca="true">+IF(AND(ISNUMBER(OFFSET('Sanitation Data'!$D$10,0,10*ROW('Sanitation Data'!D54))),'Data Summary'!CM60="Yes"),OFFSET('Sanitation Data'!$D$10,0,10*ROW('Sanitation Data'!D54)),NA())</f>
        <v>#N/A</v>
      </c>
      <c r="Y60" s="99" t="e">
        <f ca="true">+IF(AND(ISNUMBER(OFFSET('Sanitation Data'!$D$11,0,10*ROW('Sanitation Data'!D54))),'Data Summary'!CN60="Yes"),OFFSET('Sanitation Data'!$D$11,0,10*ROW('Sanitation Data'!D54)),NA())</f>
        <v>#N/A</v>
      </c>
      <c r="Z60" s="99" t="e">
        <f ca="true">+IF(AND(ISNUMBER(OFFSET('Sanitation Data'!$D$12,0,10*ROW('Sanitation Data'!D54))),'Data Summary'!CO60="Yes"),OFFSET('Sanitation Data'!$D$12,0,10*ROW('Sanitation Data'!D54)),NA())</f>
        <v>#N/A</v>
      </c>
      <c r="AA60" s="99" t="e">
        <f ca="true">+IF(AND(ISNUMBER(OFFSET('Sanitation Data'!$E$4,0,10*ROW('Sanitation Data'!E54))),'Data Summary'!CP60="Yes"),100-OFFSET('Sanitation Data'!$E$4,0,10*ROW('Sanitation Data'!E54)),NA())</f>
        <v>#N/A</v>
      </c>
      <c r="AB60" s="99" t="e">
        <f ca="true">+IF(AND(ISNUMBER(OFFSET('Sanitation Data'!$E$6,0,10*ROW('Sanitation Data'!E54))),'Data Summary'!CQ60="Yes"),OFFSET('Sanitation Data'!$E$6,0,10*ROW('Sanitation Data'!E54)),NA())</f>
        <v>#N/A</v>
      </c>
      <c r="AC60" s="99" t="e">
        <f ca="true">+IF(AND(ISNUMBER(OFFSET('Sanitation Data'!$E$10,0,10*ROW('Sanitation Data'!E54))),'Data Summary'!CR60="Yes"),OFFSET('Sanitation Data'!$E$10,0,10*ROW('Sanitation Data'!E54)),NA())</f>
        <v>#N/A</v>
      </c>
      <c r="AD60" s="99" t="e">
        <f ca="true">+IF(AND(ISNUMBER(OFFSET('Sanitation Data'!$E$11,0,10*ROW('Sanitation Data'!E54))),'Data Summary'!CS60="Yes"),OFFSET('Sanitation Data'!$E$11,0,10*ROW('Sanitation Data'!E54)),NA())</f>
        <v>#N/A</v>
      </c>
      <c r="AE60" s="99" t="e">
        <f ca="true">+IF(AND(ISNUMBER(OFFSET('Sanitation Data'!$E$12,0,10*ROW('Sanitation Data'!E54))),'Data Summary'!CT60="Yes"),OFFSET('Sanitation Data'!$E$12,0,10*ROW('Sanitation Data'!E54)),NA())</f>
        <v>#N/A</v>
      </c>
      <c r="AF60" s="99" t="e">
        <f ca="true">+IF(AND(ISNUMBER(OFFSET('Sanitation Data'!$F$4,0,10*ROW('Sanitation Data'!F54))),'Data Summary'!CU60="Yes"),100-OFFSET('Sanitation Data'!$F$4,0,10*ROW('Sanitation Data'!F54)),NA())</f>
        <v>#N/A</v>
      </c>
      <c r="AG60" s="99" t="e">
        <f ca="true">+IF(AND(ISNUMBER(OFFSET('Sanitation Data'!$F$6,0,10*ROW('Sanitation Data'!F54))),'Data Summary'!CV60="Yes"),OFFSET('Sanitation Data'!$F$6,0,10*ROW('Sanitation Data'!F54)),NA())</f>
        <v>#N/A</v>
      </c>
      <c r="AH60" s="99" t="e">
        <f ca="true">+IF(AND(ISNUMBER(OFFSET('Sanitation Data'!$F$10,0,10*ROW('Sanitation Data'!F54))),'Data Summary'!CW60="Yes"),OFFSET('Sanitation Data'!$F$10,0,10*ROW('Sanitation Data'!F54)),NA())</f>
        <v>#N/A</v>
      </c>
      <c r="AI60" s="99" t="e">
        <f ca="true">+IF(AND(ISNUMBER(OFFSET('Sanitation Data'!$F$11,0,10*ROW('Sanitation Data'!F54))),'Data Summary'!CX60="Yes"),OFFSET('Sanitation Data'!$F$11,0,10*ROW('Sanitation Data'!F54)),NA())</f>
        <v>#N/A</v>
      </c>
      <c r="AJ60" s="99" t="e">
        <f ca="true">+IF(AND(ISNUMBER(OFFSET('Sanitation Data'!$F$12,0,10*ROW('Sanitation Data'!F54))),'Data Summary'!CY60="Yes"),OFFSET('Sanitation Data'!$F$12,0,10*ROW('Sanitation Data'!F54)),NA())</f>
        <v>#N/A</v>
      </c>
      <c r="AK60" s="99" t="e">
        <f ca="true">+IF(AND(ISNUMBER(OFFSET('Sanitation Data'!$G$4,0,10*ROW('Sanitation Data'!G54))),'Data Summary'!CZ60="Yes"),100-OFFSET('Sanitation Data'!$G$4,0,10*ROW('Sanitation Data'!G54)),NA())</f>
        <v>#N/A</v>
      </c>
      <c r="AL60" s="99" t="e">
        <f ca="true">+IF(AND(ISNUMBER(OFFSET('Sanitation Data'!$G$6,0,10*ROW('Sanitation Data'!G54))),'Data Summary'!DA60="Yes"),OFFSET('Sanitation Data'!$G$6,0,10*ROW('Sanitation Data'!G54)),NA())</f>
        <v>#N/A</v>
      </c>
      <c r="AM60" s="99" t="e">
        <f ca="true">+IF(AND(ISNUMBER(OFFSET('Sanitation Data'!$G$10,0,10*ROW('Sanitation Data'!G54))),'Data Summary'!DB60="Yes"),OFFSET('Sanitation Data'!$G$10,0,10*ROW('Sanitation Data'!G54)),NA())</f>
        <v>#N/A</v>
      </c>
      <c r="AN60" s="99" t="e">
        <f ca="true">+IF(AND(ISNUMBER(OFFSET('Sanitation Data'!$G$11,0,10*ROW('Sanitation Data'!G54))),'Data Summary'!DC60="Yes"),OFFSET('Sanitation Data'!$G$11,0,10*ROW('Sanitation Data'!G54)),NA())</f>
        <v>#N/A</v>
      </c>
      <c r="AO60" s="99" t="e">
        <f ca="true">+IF(AND(ISNUMBER(OFFSET('Sanitation Data'!$G$12,0,10*ROW('Sanitation Data'!G54))),'Data Summary'!DD60="Yes"),OFFSET('Sanitation Data'!$G$12,0,10*ROW('Sanitation Data'!G54)),NA())</f>
        <v>#N/A</v>
      </c>
      <c r="AP60" s="99" t="e">
        <f ca="true">+IF(AND(ISNUMBER(OFFSET('Sanitation Data'!$H$4,0,10*ROW('Sanitation Data'!H54))),'Data Summary'!DE60="Yes"),100-OFFSET('Sanitation Data'!$H$4,0,10*ROW('Sanitation Data'!H54)),NA())</f>
        <v>#N/A</v>
      </c>
      <c r="AQ60" s="99" t="e">
        <f ca="true">+IF(AND(ISNUMBER(OFFSET('Sanitation Data'!$H$6,0,10*ROW('Sanitation Data'!H54))),'Data Summary'!DF60="Yes"),OFFSET('Sanitation Data'!$H$6,0,10*ROW('Sanitation Data'!H54)),NA())</f>
        <v>#N/A</v>
      </c>
      <c r="AR60" s="99" t="e">
        <f ca="true">+IF(AND(ISNUMBER(OFFSET('Sanitation Data'!$H$10,0,10*ROW('Sanitation Data'!H54))),'Data Summary'!DG60="Yes"),OFFSET('Sanitation Data'!$H$10,0,10*ROW('Sanitation Data'!H54)),NA())</f>
        <v>#N/A</v>
      </c>
      <c r="AS60" s="99" t="e">
        <f ca="true">+IF(AND(ISNUMBER(OFFSET('Sanitation Data'!$H$11,0,10*ROW('Sanitation Data'!H54))),'Data Summary'!DH60="Yes"),OFFSET('Sanitation Data'!$H$11,0,10*ROW('Sanitation Data'!H54)),NA())</f>
        <v>#N/A</v>
      </c>
      <c r="AT60" s="99" t="e">
        <f ca="true">+IF(AND(ISNUMBER(OFFSET('Sanitation Data'!$H$12,0,10*ROW('Sanitation Data'!H54))),'Data Summary'!DI60="Yes"),OFFSET('Sanitation Data'!$H$12,0,10*ROW('Sanitation Data'!H54)),NA())</f>
        <v>#N/A</v>
      </c>
      <c r="AU60" s="99" t="e">
        <f ca="true">+IF(AND(ISNUMBER(OFFSET('Sanitation Data'!$I$4,0,10*ROW('Sanitation Data'!I54))),'Data Summary'!DJ60="Yes"),100-OFFSET('Sanitation Data'!$I$4,0,10*ROW('Sanitation Data'!I54)),NA())</f>
        <v>#N/A</v>
      </c>
      <c r="AV60" s="99" t="e">
        <f ca="true">+IF(AND(ISNUMBER(OFFSET('Sanitation Data'!$I$6,0,10*ROW('Sanitation Data'!I54))),'Data Summary'!DK60="Yes"),OFFSET('Sanitation Data'!$I$6,0,10*ROW('Sanitation Data'!I54)),NA())</f>
        <v>#N/A</v>
      </c>
      <c r="AW60" s="99" t="e">
        <f ca="true">+IF(AND(ISNUMBER(OFFSET('Sanitation Data'!$I$10,0,10*ROW('Sanitation Data'!I54))),'Data Summary'!DL60="Yes"),OFFSET('Sanitation Data'!$I$10,0,10*ROW('Sanitation Data'!I54)),NA())</f>
        <v>#N/A</v>
      </c>
      <c r="AX60" s="99" t="e">
        <f ca="true">+IF(AND(ISNUMBER(OFFSET('Sanitation Data'!$I$11,0,10*ROW('Sanitation Data'!I54))),'Data Summary'!DM60="Yes"),OFFSET('Sanitation Data'!$I$11,0,10*ROW('Sanitation Data'!I54)),NA())</f>
        <v>#N/A</v>
      </c>
      <c r="AY60" s="99" t="e">
        <f ca="true">+IF(AND(ISNUMBER(OFFSET('Sanitation Data'!$I$12,0,10*ROW('Sanitation Data'!I54))),'Data Summary'!DN60="Yes"),OFFSET('Sanitation Data'!$I$12,0,10*ROW('Sanitation Data'!I54)),NA())</f>
        <v>#N/A</v>
      </c>
      <c r="AZ60" s="100" t="e">
        <f ca="true">+IF(AND(ISNUMBER(OFFSET('Hygiene Data'!$D$5,0,10*ROW('Hygiene Data'!D54))),'Data Summary'!DO60="Yes"),OFFSET('Hygiene Data'!$D$5,0,10*ROW('Hygiene Data'!D54)),NA())</f>
        <v>#N/A</v>
      </c>
      <c r="BA60" s="100" t="e">
        <f ca="true">+IF(AND(ISNUMBER(OFFSET('Hygiene Data'!$D$7,0,10*ROW('Hygiene Data'!D54))),'Data Summary'!DP60="Yes"),OFFSET('Hygiene Data'!$D$7,0,10*ROW('Hygiene Data'!D54)),NA())</f>
        <v>#N/A</v>
      </c>
      <c r="BB60" s="100" t="e">
        <f ca="true">+IF(AND(ISNUMBER(OFFSET('Hygiene Data'!$D$9,0,10*ROW('Hygiene Data'!D54))),'Data Summary'!DQ60="Yes"),OFFSET('Hygiene Data'!$D$9,0,10*ROW('Hygiene Data'!D54)),NA())</f>
        <v>#N/A</v>
      </c>
      <c r="BC60" s="100" t="e">
        <f ca="true">+IF(AND(ISNUMBER(OFFSET('Hygiene Data'!$E$5,0,10*ROW('Hygiene Data'!E54))),'Data Summary'!DR60="Yes"),OFFSET('Hygiene Data'!$E$5,0,10*ROW('Hygiene Data'!E54)),NA())</f>
        <v>#N/A</v>
      </c>
      <c r="BD60" s="100" t="e">
        <f ca="true">+IF(AND(ISNUMBER(OFFSET('Hygiene Data'!$E$7,0,10*ROW('Hygiene Data'!E54))),'Data Summary'!DS60="Yes"),OFFSET('Hygiene Data'!$E$7,0,10*ROW('Hygiene Data'!E54)),NA())</f>
        <v>#N/A</v>
      </c>
      <c r="BE60" s="100" t="e">
        <f ca="true">+IF(AND(ISNUMBER(OFFSET('Hygiene Data'!$E$9,0,10*ROW('Hygiene Data'!E54))),'Data Summary'!DT60="Yes"),OFFSET('Hygiene Data'!$E$9,0,10*ROW('Hygiene Data'!E54)),NA())</f>
        <v>#N/A</v>
      </c>
      <c r="BF60" s="100" t="e">
        <f ca="true">+IF(AND(ISNUMBER(OFFSET('Hygiene Data'!$F$5,0,10*ROW('Hygiene Data'!F54))),'Data Summary'!DU60="Yes"),OFFSET('Hygiene Data'!$F$5,0,10*ROW('Hygiene Data'!F54)),NA())</f>
        <v>#N/A</v>
      </c>
      <c r="BG60" s="100" t="e">
        <f ca="true">+IF(AND(ISNUMBER(OFFSET('Hygiene Data'!$F$7,0,10*ROW('Hygiene Data'!F54))),'Data Summary'!DV60="Yes"),OFFSET('Hygiene Data'!$F$7,0,10*ROW('Hygiene Data'!F54)),NA())</f>
        <v>#N/A</v>
      </c>
      <c r="BH60" s="100" t="e">
        <f ca="true">+IF(AND(ISNUMBER(OFFSET('Hygiene Data'!$F$9,0,10*ROW('Hygiene Data'!F54))),'Data Summary'!DW60="Yes"),OFFSET('Hygiene Data'!$F$9,0,10*ROW('Hygiene Data'!F54)),NA())</f>
        <v>#N/A</v>
      </c>
      <c r="BI60" s="100" t="e">
        <f ca="true">+IF(AND(ISNUMBER(OFFSET('Hygiene Data'!$G$5,0,10*ROW('Hygiene Data'!G54))),'Data Summary'!DX60="Yes"),OFFSET('Hygiene Data'!$G$5,0,10*ROW('Hygiene Data'!G54)),NA())</f>
        <v>#N/A</v>
      </c>
      <c r="BJ60" s="100" t="e">
        <f ca="true">+IF(AND(ISNUMBER(OFFSET('Hygiene Data'!$G$7,0,10*ROW('Hygiene Data'!G54))),'Data Summary'!DY60="Yes"),OFFSET('Hygiene Data'!$G$7,0,10*ROW('Hygiene Data'!G54)),NA())</f>
        <v>#N/A</v>
      </c>
      <c r="BK60" s="100" t="e">
        <f ca="true">+IF(AND(ISNUMBER(OFFSET('Hygiene Data'!$G$9,0,10*ROW('Hygiene Data'!G54))),'Data Summary'!DZ60="Yes"),OFFSET('Hygiene Data'!$G$9,0,10*ROW('Hygiene Data'!G54)),NA())</f>
        <v>#N/A</v>
      </c>
      <c r="BL60" s="100" t="e">
        <f ca="true">+IF(AND(ISNUMBER(OFFSET('Hygiene Data'!$H$5,0,10*ROW('Hygiene Data'!H54))),'Data Summary'!EA60="Yes"),OFFSET('Hygiene Data'!$H$5,0,10*ROW('Hygiene Data'!H54)),NA())</f>
        <v>#N/A</v>
      </c>
      <c r="BM60" s="100" t="e">
        <f ca="true">+IF(AND(ISNUMBER(OFFSET('Hygiene Data'!$H$7,0,10*ROW('Hygiene Data'!H54))),'Data Summary'!EB60="Yes"),OFFSET('Hygiene Data'!$H$7,0,10*ROW('Hygiene Data'!H54)),NA())</f>
        <v>#N/A</v>
      </c>
      <c r="BN60" s="100" t="e">
        <f ca="true">+IF(AND(ISNUMBER(OFFSET('Hygiene Data'!$H$9,0,10*ROW('Hygiene Data'!H54))),'Data Summary'!EC60="Yes"),OFFSET('Hygiene Data'!$H$9,0,10*ROW('Hygiene Data'!H54)),NA())</f>
        <v>#N/A</v>
      </c>
      <c r="BO60" s="100" t="e">
        <f ca="true">+IF(AND(ISNUMBER(OFFSET('Hygiene Data'!$I$5,0,10*ROW('Hygiene Data'!I54))),'Data Summary'!ED60="Yes"),OFFSET('Hygiene Data'!$I$5,0,10*ROW('Hygiene Data'!I54)),NA())</f>
        <v>#N/A</v>
      </c>
      <c r="BP60" s="100" t="e">
        <f ca="true">+IF(AND(ISNUMBER(OFFSET('Hygiene Data'!$I$7,0,10*ROW('Hygiene Data'!I54))),'Data Summary'!EE60="Yes"),OFFSET('Hygiene Data'!$I$7,0,10*ROW('Hygiene Data'!I54)),NA())</f>
        <v>#N/A</v>
      </c>
      <c r="BQ60" s="100" t="e">
        <f ca="true">+IF(AND(ISNUMBER(OFFSET('Hygiene Data'!$I$9,0,10*ROW('Hygiene Data'!I54))),'Data Summary'!EF60="Yes"),OFFSET('Hygiene Data'!$I$9,0,10*ROW('Hygiene Data'!I54)),NA())</f>
        <v>#N/A</v>
      </c>
    </row>
    <row xmlns:x14ac="http://schemas.microsoft.com/office/spreadsheetml/2009/9/ac" r="61" x14ac:dyDescent="0.2">
      <c r="A61" s="363" t="e">
        <f ca="true">+RIGHT('Data Summary'!A61,LEN('Data Summary'!A61)-9)</f>
        <v>#VALUE!</v>
      </c>
      <c r="B61" s="38" t="str">
        <f ca="true">+IF(ISTEXT('Data Summary'!B61),'Data Summary'!B61,"")</f>
        <v/>
      </c>
      <c r="C61" s="362" t="e">
        <f ca="true">+VALUE('Data Summary'!C61)</f>
        <v>#VALUE!</v>
      </c>
      <c r="D61" s="98" t="e">
        <f ca="true">+IF(AND(ISNUMBER(OFFSET('Water Data'!$D$4,0,10*ROW('Water Data'!D55))),'Data Summary'!BS61="Yes"),100-OFFSET('Water Data'!$D$4,0,10*ROW('Water Data'!D55)),NA())</f>
        <v>#N/A</v>
      </c>
      <c r="E61" s="98" t="e">
        <f ca="true">+IF(AND(ISNUMBER(OFFSET('Water Data'!$D$6,0,10*ROW('Water Data'!D55))),'Data Summary'!BT61="Yes"),OFFSET('Water Data'!$D$6,0,10*ROW('Water Data'!D55)),NA())</f>
        <v>#N/A</v>
      </c>
      <c r="F61" s="98" t="e">
        <f ca="true">+IF(AND(ISNUMBER(OFFSET('Water Data'!$D$9,0,10*ROW('Water Data'!D55))),'Data Summary'!BU61="Yes"),OFFSET('Water Data'!$D$9,0,10*ROW('Water Data'!D55)),NA())</f>
        <v>#N/A</v>
      </c>
      <c r="G61" s="98" t="e">
        <f ca="true">+IF(AND(ISNUMBER(OFFSET('Water Data'!$E$4,0,10*ROW('Water Data'!E55))),'Data Summary'!BV61="Yes"),100-OFFSET('Water Data'!$E$4,0,10*ROW('Water Data'!E55)),NA())</f>
        <v>#N/A</v>
      </c>
      <c r="H61" s="98" t="e">
        <f ca="true">+IF(AND(ISNUMBER(OFFSET('Water Data'!$E$6,0,10*ROW('Water Data'!E55))),'Data Summary'!BW61="Yes"),OFFSET('Water Data'!$E$6,0,10*ROW('Water Data'!E55)),NA())</f>
        <v>#N/A</v>
      </c>
      <c r="I61" s="98" t="e">
        <f ca="true">+IF(AND(ISNUMBER(OFFSET('Water Data'!$E$9,0,10*ROW('Water Data'!E55))),'Data Summary'!BX61="Yes"),OFFSET('Water Data'!$E$9,0,10*ROW('Water Data'!E55)),NA())</f>
        <v>#N/A</v>
      </c>
      <c r="J61" s="98" t="e">
        <f ca="true">+IF(AND(ISNUMBER(OFFSET('Water Data'!$F$4,0,10*ROW('Water Data'!F55))),'Data Summary'!BY61="Yes"),100-OFFSET('Water Data'!$F$4,0,10*ROW('Water Data'!F55)),NA())</f>
        <v>#N/A</v>
      </c>
      <c r="K61" s="98" t="e">
        <f ca="true">+IF(AND(ISNUMBER(OFFSET('Water Data'!$F$6,0,10*ROW('Water Data'!F55))),'Data Summary'!BZ61="Yes"),OFFSET('Water Data'!$F$6,0,10*ROW('Water Data'!F55)),NA())</f>
        <v>#N/A</v>
      </c>
      <c r="L61" s="98" t="e">
        <f ca="true">+IF(AND(ISNUMBER(OFFSET('Water Data'!$F$9,0,10*ROW('Water Data'!F55))),'Data Summary'!CA61="Yes"),OFFSET('Water Data'!$F$9,0,10*ROW('Water Data'!F55)),NA())</f>
        <v>#N/A</v>
      </c>
      <c r="M61" s="98" t="e">
        <f ca="true">+IF(AND(ISNUMBER(OFFSET('Water Data'!$G$4,0,10*ROW('Water Data'!G55))),'Data Summary'!CB61="Yes"),100-OFFSET('Water Data'!$G$4,0,10*ROW('Water Data'!G55)),NA())</f>
        <v>#N/A</v>
      </c>
      <c r="N61" s="98" t="e">
        <f ca="true">+IF(AND(ISNUMBER(OFFSET('Water Data'!$G$6,0,10*ROW('Water Data'!G55))),'Data Summary'!CC61="Yes"),OFFSET('Water Data'!$G$6,0,10*ROW('Water Data'!G55)),NA())</f>
        <v>#N/A</v>
      </c>
      <c r="O61" s="98" t="e">
        <f ca="true">+IF(AND(ISNUMBER(OFFSET('Water Data'!$G$9,0,10*ROW('Water Data'!G55))),'Data Summary'!CD61="Yes"),OFFSET('Water Data'!$G$9,0,10*ROW('Water Data'!G55)),NA())</f>
        <v>#N/A</v>
      </c>
      <c r="P61" s="98" t="e">
        <f ca="true">+IF(AND(ISNUMBER(OFFSET('Water Data'!$H$4,0,10*ROW('Water Data'!H55))),'Data Summary'!CE61="Yes"),100-OFFSET('Water Data'!$H$4,0,10*ROW('Water Data'!H55)),NA())</f>
        <v>#N/A</v>
      </c>
      <c r="Q61" s="98" t="e">
        <f ca="true">+IF(AND(ISNUMBER(OFFSET('Water Data'!$H$6,0,10*ROW('Water Data'!H55))),'Data Summary'!CF61="Yes"),OFFSET('Water Data'!$H$6,0,10*ROW('Water Data'!H55)),NA())</f>
        <v>#N/A</v>
      </c>
      <c r="R61" s="98" t="e">
        <f ca="true">+IF(AND(ISNUMBER(OFFSET('Water Data'!$H$9,0,10*ROW('Water Data'!H55))),'Data Summary'!CG61="Yes"),OFFSET('Water Data'!$H$9,0,10*ROW('Water Data'!H55)),NA())</f>
        <v>#N/A</v>
      </c>
      <c r="S61" s="98" t="e">
        <f ca="true">+IF(AND(ISNUMBER(OFFSET('Water Data'!$I$4,0,10*ROW('Water Data'!I55))),'Data Summary'!CH61="Yes"),100-OFFSET('Water Data'!$I$4,0,10*ROW('Water Data'!I55)),NA())</f>
        <v>#N/A</v>
      </c>
      <c r="T61" s="98" t="e">
        <f ca="true">+IF(AND(ISNUMBER(OFFSET('Water Data'!$I$6,0,10*ROW('Water Data'!I55))),'Data Summary'!CI61="Yes"),OFFSET('Water Data'!$I$6,0,10*ROW('Water Data'!I55)),NA())</f>
        <v>#N/A</v>
      </c>
      <c r="U61" s="98" t="e">
        <f ca="true">+IF(AND(ISNUMBER(OFFSET('Water Data'!$I$9,0,10*ROW('Water Data'!I55))),'Data Summary'!CJ61="Yes"),OFFSET('Water Data'!$I$9,0,10*ROW('Water Data'!I55)),NA())</f>
        <v>#N/A</v>
      </c>
      <c r="V61" s="99" t="e">
        <f ca="true">+IF(AND(ISNUMBER(OFFSET('Sanitation Data'!$D$4,0,10*ROW('Sanitation Data'!D55))),'Data Summary'!CK61="Yes"),100-OFFSET('Sanitation Data'!$D$4,0,10*ROW('Sanitation Data'!D55)),NA())</f>
        <v>#N/A</v>
      </c>
      <c r="W61" s="99" t="e">
        <f ca="true">+IF(AND(ISNUMBER(OFFSET('Sanitation Data'!$D$6,0,10*ROW('Sanitation Data'!D55))),'Data Summary'!CL61="Yes"),OFFSET('Sanitation Data'!$D$6,0,10*ROW('Sanitation Data'!D55)),NA())</f>
        <v>#N/A</v>
      </c>
      <c r="X61" s="99" t="e">
        <f ca="true">+IF(AND(ISNUMBER(OFFSET('Sanitation Data'!$D$10,0,10*ROW('Sanitation Data'!D55))),'Data Summary'!CM61="Yes"),OFFSET('Sanitation Data'!$D$10,0,10*ROW('Sanitation Data'!D55)),NA())</f>
        <v>#N/A</v>
      </c>
      <c r="Y61" s="99" t="e">
        <f ca="true">+IF(AND(ISNUMBER(OFFSET('Sanitation Data'!$D$11,0,10*ROW('Sanitation Data'!D55))),'Data Summary'!CN61="Yes"),OFFSET('Sanitation Data'!$D$11,0,10*ROW('Sanitation Data'!D55)),NA())</f>
        <v>#N/A</v>
      </c>
      <c r="Z61" s="99" t="e">
        <f ca="true">+IF(AND(ISNUMBER(OFFSET('Sanitation Data'!$D$12,0,10*ROW('Sanitation Data'!D55))),'Data Summary'!CO61="Yes"),OFFSET('Sanitation Data'!$D$12,0,10*ROW('Sanitation Data'!D55)),NA())</f>
        <v>#N/A</v>
      </c>
      <c r="AA61" s="99" t="e">
        <f ca="true">+IF(AND(ISNUMBER(OFFSET('Sanitation Data'!$E$4,0,10*ROW('Sanitation Data'!E55))),'Data Summary'!CP61="Yes"),100-OFFSET('Sanitation Data'!$E$4,0,10*ROW('Sanitation Data'!E55)),NA())</f>
        <v>#N/A</v>
      </c>
      <c r="AB61" s="99" t="e">
        <f ca="true">+IF(AND(ISNUMBER(OFFSET('Sanitation Data'!$E$6,0,10*ROW('Sanitation Data'!E55))),'Data Summary'!CQ61="Yes"),OFFSET('Sanitation Data'!$E$6,0,10*ROW('Sanitation Data'!E55)),NA())</f>
        <v>#N/A</v>
      </c>
      <c r="AC61" s="99" t="e">
        <f ca="true">+IF(AND(ISNUMBER(OFFSET('Sanitation Data'!$E$10,0,10*ROW('Sanitation Data'!E55))),'Data Summary'!CR61="Yes"),OFFSET('Sanitation Data'!$E$10,0,10*ROW('Sanitation Data'!E55)),NA())</f>
        <v>#N/A</v>
      </c>
      <c r="AD61" s="99" t="e">
        <f ca="true">+IF(AND(ISNUMBER(OFFSET('Sanitation Data'!$E$11,0,10*ROW('Sanitation Data'!E55))),'Data Summary'!CS61="Yes"),OFFSET('Sanitation Data'!$E$11,0,10*ROW('Sanitation Data'!E55)),NA())</f>
        <v>#N/A</v>
      </c>
      <c r="AE61" s="99" t="e">
        <f ca="true">+IF(AND(ISNUMBER(OFFSET('Sanitation Data'!$E$12,0,10*ROW('Sanitation Data'!E55))),'Data Summary'!CT61="Yes"),OFFSET('Sanitation Data'!$E$12,0,10*ROW('Sanitation Data'!E55)),NA())</f>
        <v>#N/A</v>
      </c>
      <c r="AF61" s="99" t="e">
        <f ca="true">+IF(AND(ISNUMBER(OFFSET('Sanitation Data'!$F$4,0,10*ROW('Sanitation Data'!F55))),'Data Summary'!CU61="Yes"),100-OFFSET('Sanitation Data'!$F$4,0,10*ROW('Sanitation Data'!F55)),NA())</f>
        <v>#N/A</v>
      </c>
      <c r="AG61" s="99" t="e">
        <f ca="true">+IF(AND(ISNUMBER(OFFSET('Sanitation Data'!$F$6,0,10*ROW('Sanitation Data'!F55))),'Data Summary'!CV61="Yes"),OFFSET('Sanitation Data'!$F$6,0,10*ROW('Sanitation Data'!F55)),NA())</f>
        <v>#N/A</v>
      </c>
      <c r="AH61" s="99" t="e">
        <f ca="true">+IF(AND(ISNUMBER(OFFSET('Sanitation Data'!$F$10,0,10*ROW('Sanitation Data'!F55))),'Data Summary'!CW61="Yes"),OFFSET('Sanitation Data'!$F$10,0,10*ROW('Sanitation Data'!F55)),NA())</f>
        <v>#N/A</v>
      </c>
      <c r="AI61" s="99" t="e">
        <f ca="true">+IF(AND(ISNUMBER(OFFSET('Sanitation Data'!$F$11,0,10*ROW('Sanitation Data'!F55))),'Data Summary'!CX61="Yes"),OFFSET('Sanitation Data'!$F$11,0,10*ROW('Sanitation Data'!F55)),NA())</f>
        <v>#N/A</v>
      </c>
      <c r="AJ61" s="99" t="e">
        <f ca="true">+IF(AND(ISNUMBER(OFFSET('Sanitation Data'!$F$12,0,10*ROW('Sanitation Data'!F55))),'Data Summary'!CY61="Yes"),OFFSET('Sanitation Data'!$F$12,0,10*ROW('Sanitation Data'!F55)),NA())</f>
        <v>#N/A</v>
      </c>
      <c r="AK61" s="99" t="e">
        <f ca="true">+IF(AND(ISNUMBER(OFFSET('Sanitation Data'!$G$4,0,10*ROW('Sanitation Data'!G55))),'Data Summary'!CZ61="Yes"),100-OFFSET('Sanitation Data'!$G$4,0,10*ROW('Sanitation Data'!G55)),NA())</f>
        <v>#N/A</v>
      </c>
      <c r="AL61" s="99" t="e">
        <f ca="true">+IF(AND(ISNUMBER(OFFSET('Sanitation Data'!$G$6,0,10*ROW('Sanitation Data'!G55))),'Data Summary'!DA61="Yes"),OFFSET('Sanitation Data'!$G$6,0,10*ROW('Sanitation Data'!G55)),NA())</f>
        <v>#N/A</v>
      </c>
      <c r="AM61" s="99" t="e">
        <f ca="true">+IF(AND(ISNUMBER(OFFSET('Sanitation Data'!$G$10,0,10*ROW('Sanitation Data'!G55))),'Data Summary'!DB61="Yes"),OFFSET('Sanitation Data'!$G$10,0,10*ROW('Sanitation Data'!G55)),NA())</f>
        <v>#N/A</v>
      </c>
      <c r="AN61" s="99" t="e">
        <f ca="true">+IF(AND(ISNUMBER(OFFSET('Sanitation Data'!$G$11,0,10*ROW('Sanitation Data'!G55))),'Data Summary'!DC61="Yes"),OFFSET('Sanitation Data'!$G$11,0,10*ROW('Sanitation Data'!G55)),NA())</f>
        <v>#N/A</v>
      </c>
      <c r="AO61" s="99" t="e">
        <f ca="true">+IF(AND(ISNUMBER(OFFSET('Sanitation Data'!$G$12,0,10*ROW('Sanitation Data'!G55))),'Data Summary'!DD61="Yes"),OFFSET('Sanitation Data'!$G$12,0,10*ROW('Sanitation Data'!G55)),NA())</f>
        <v>#N/A</v>
      </c>
      <c r="AP61" s="99" t="e">
        <f ca="true">+IF(AND(ISNUMBER(OFFSET('Sanitation Data'!$H$4,0,10*ROW('Sanitation Data'!H55))),'Data Summary'!DE61="Yes"),100-OFFSET('Sanitation Data'!$H$4,0,10*ROW('Sanitation Data'!H55)),NA())</f>
        <v>#N/A</v>
      </c>
      <c r="AQ61" s="99" t="e">
        <f ca="true">+IF(AND(ISNUMBER(OFFSET('Sanitation Data'!$H$6,0,10*ROW('Sanitation Data'!H55))),'Data Summary'!DF61="Yes"),OFFSET('Sanitation Data'!$H$6,0,10*ROW('Sanitation Data'!H55)),NA())</f>
        <v>#N/A</v>
      </c>
      <c r="AR61" s="99" t="e">
        <f ca="true">+IF(AND(ISNUMBER(OFFSET('Sanitation Data'!$H$10,0,10*ROW('Sanitation Data'!H55))),'Data Summary'!DG61="Yes"),OFFSET('Sanitation Data'!$H$10,0,10*ROW('Sanitation Data'!H55)),NA())</f>
        <v>#N/A</v>
      </c>
      <c r="AS61" s="99" t="e">
        <f ca="true">+IF(AND(ISNUMBER(OFFSET('Sanitation Data'!$H$11,0,10*ROW('Sanitation Data'!H55))),'Data Summary'!DH61="Yes"),OFFSET('Sanitation Data'!$H$11,0,10*ROW('Sanitation Data'!H55)),NA())</f>
        <v>#N/A</v>
      </c>
      <c r="AT61" s="99" t="e">
        <f ca="true">+IF(AND(ISNUMBER(OFFSET('Sanitation Data'!$H$12,0,10*ROW('Sanitation Data'!H55))),'Data Summary'!DI61="Yes"),OFFSET('Sanitation Data'!$H$12,0,10*ROW('Sanitation Data'!H55)),NA())</f>
        <v>#N/A</v>
      </c>
      <c r="AU61" s="99" t="e">
        <f ca="true">+IF(AND(ISNUMBER(OFFSET('Sanitation Data'!$I$4,0,10*ROW('Sanitation Data'!I55))),'Data Summary'!DJ61="Yes"),100-OFFSET('Sanitation Data'!$I$4,0,10*ROW('Sanitation Data'!I55)),NA())</f>
        <v>#N/A</v>
      </c>
      <c r="AV61" s="99" t="e">
        <f ca="true">+IF(AND(ISNUMBER(OFFSET('Sanitation Data'!$I$6,0,10*ROW('Sanitation Data'!I55))),'Data Summary'!DK61="Yes"),OFFSET('Sanitation Data'!$I$6,0,10*ROW('Sanitation Data'!I55)),NA())</f>
        <v>#N/A</v>
      </c>
      <c r="AW61" s="99" t="e">
        <f ca="true">+IF(AND(ISNUMBER(OFFSET('Sanitation Data'!$I$10,0,10*ROW('Sanitation Data'!I55))),'Data Summary'!DL61="Yes"),OFFSET('Sanitation Data'!$I$10,0,10*ROW('Sanitation Data'!I55)),NA())</f>
        <v>#N/A</v>
      </c>
      <c r="AX61" s="99" t="e">
        <f ca="true">+IF(AND(ISNUMBER(OFFSET('Sanitation Data'!$I$11,0,10*ROW('Sanitation Data'!I55))),'Data Summary'!DM61="Yes"),OFFSET('Sanitation Data'!$I$11,0,10*ROW('Sanitation Data'!I55)),NA())</f>
        <v>#N/A</v>
      </c>
      <c r="AY61" s="99" t="e">
        <f ca="true">+IF(AND(ISNUMBER(OFFSET('Sanitation Data'!$I$12,0,10*ROW('Sanitation Data'!I55))),'Data Summary'!DN61="Yes"),OFFSET('Sanitation Data'!$I$12,0,10*ROW('Sanitation Data'!I55)),NA())</f>
        <v>#N/A</v>
      </c>
      <c r="AZ61" s="100" t="e">
        <f ca="true">+IF(AND(ISNUMBER(OFFSET('Hygiene Data'!$D$5,0,10*ROW('Hygiene Data'!D55))),'Data Summary'!DO61="Yes"),OFFSET('Hygiene Data'!$D$5,0,10*ROW('Hygiene Data'!D55)),NA())</f>
        <v>#N/A</v>
      </c>
      <c r="BA61" s="100" t="e">
        <f ca="true">+IF(AND(ISNUMBER(OFFSET('Hygiene Data'!$D$7,0,10*ROW('Hygiene Data'!D55))),'Data Summary'!DP61="Yes"),OFFSET('Hygiene Data'!$D$7,0,10*ROW('Hygiene Data'!D55)),NA())</f>
        <v>#N/A</v>
      </c>
      <c r="BB61" s="100" t="e">
        <f ca="true">+IF(AND(ISNUMBER(OFFSET('Hygiene Data'!$D$9,0,10*ROW('Hygiene Data'!D55))),'Data Summary'!DQ61="Yes"),OFFSET('Hygiene Data'!$D$9,0,10*ROW('Hygiene Data'!D55)),NA())</f>
        <v>#N/A</v>
      </c>
      <c r="BC61" s="100" t="e">
        <f ca="true">+IF(AND(ISNUMBER(OFFSET('Hygiene Data'!$E$5,0,10*ROW('Hygiene Data'!E55))),'Data Summary'!DR61="Yes"),OFFSET('Hygiene Data'!$E$5,0,10*ROW('Hygiene Data'!E55)),NA())</f>
        <v>#N/A</v>
      </c>
      <c r="BD61" s="100" t="e">
        <f ca="true">+IF(AND(ISNUMBER(OFFSET('Hygiene Data'!$E$7,0,10*ROW('Hygiene Data'!E55))),'Data Summary'!DS61="Yes"),OFFSET('Hygiene Data'!$E$7,0,10*ROW('Hygiene Data'!E55)),NA())</f>
        <v>#N/A</v>
      </c>
      <c r="BE61" s="100" t="e">
        <f ca="true">+IF(AND(ISNUMBER(OFFSET('Hygiene Data'!$E$9,0,10*ROW('Hygiene Data'!E55))),'Data Summary'!DT61="Yes"),OFFSET('Hygiene Data'!$E$9,0,10*ROW('Hygiene Data'!E55)),NA())</f>
        <v>#N/A</v>
      </c>
      <c r="BF61" s="100" t="e">
        <f ca="true">+IF(AND(ISNUMBER(OFFSET('Hygiene Data'!$F$5,0,10*ROW('Hygiene Data'!F55))),'Data Summary'!DU61="Yes"),OFFSET('Hygiene Data'!$F$5,0,10*ROW('Hygiene Data'!F55)),NA())</f>
        <v>#N/A</v>
      </c>
      <c r="BG61" s="100" t="e">
        <f ca="true">+IF(AND(ISNUMBER(OFFSET('Hygiene Data'!$F$7,0,10*ROW('Hygiene Data'!F55))),'Data Summary'!DV61="Yes"),OFFSET('Hygiene Data'!$F$7,0,10*ROW('Hygiene Data'!F55)),NA())</f>
        <v>#N/A</v>
      </c>
      <c r="BH61" s="100" t="e">
        <f ca="true">+IF(AND(ISNUMBER(OFFSET('Hygiene Data'!$F$9,0,10*ROW('Hygiene Data'!F55))),'Data Summary'!DW61="Yes"),OFFSET('Hygiene Data'!$F$9,0,10*ROW('Hygiene Data'!F55)),NA())</f>
        <v>#N/A</v>
      </c>
      <c r="BI61" s="100" t="e">
        <f ca="true">+IF(AND(ISNUMBER(OFFSET('Hygiene Data'!$G$5,0,10*ROW('Hygiene Data'!G55))),'Data Summary'!DX61="Yes"),OFFSET('Hygiene Data'!$G$5,0,10*ROW('Hygiene Data'!G55)),NA())</f>
        <v>#N/A</v>
      </c>
      <c r="BJ61" s="100" t="e">
        <f ca="true">+IF(AND(ISNUMBER(OFFSET('Hygiene Data'!$G$7,0,10*ROW('Hygiene Data'!G55))),'Data Summary'!DY61="Yes"),OFFSET('Hygiene Data'!$G$7,0,10*ROW('Hygiene Data'!G55)),NA())</f>
        <v>#N/A</v>
      </c>
      <c r="BK61" s="100" t="e">
        <f ca="true">+IF(AND(ISNUMBER(OFFSET('Hygiene Data'!$G$9,0,10*ROW('Hygiene Data'!G55))),'Data Summary'!DZ61="Yes"),OFFSET('Hygiene Data'!$G$9,0,10*ROW('Hygiene Data'!G55)),NA())</f>
        <v>#N/A</v>
      </c>
      <c r="BL61" s="100" t="e">
        <f ca="true">+IF(AND(ISNUMBER(OFFSET('Hygiene Data'!$H$5,0,10*ROW('Hygiene Data'!H55))),'Data Summary'!EA61="Yes"),OFFSET('Hygiene Data'!$H$5,0,10*ROW('Hygiene Data'!H55)),NA())</f>
        <v>#N/A</v>
      </c>
      <c r="BM61" s="100" t="e">
        <f ca="true">+IF(AND(ISNUMBER(OFFSET('Hygiene Data'!$H$7,0,10*ROW('Hygiene Data'!H55))),'Data Summary'!EB61="Yes"),OFFSET('Hygiene Data'!$H$7,0,10*ROW('Hygiene Data'!H55)),NA())</f>
        <v>#N/A</v>
      </c>
      <c r="BN61" s="100" t="e">
        <f ca="true">+IF(AND(ISNUMBER(OFFSET('Hygiene Data'!$H$9,0,10*ROW('Hygiene Data'!H55))),'Data Summary'!EC61="Yes"),OFFSET('Hygiene Data'!$H$9,0,10*ROW('Hygiene Data'!H55)),NA())</f>
        <v>#N/A</v>
      </c>
      <c r="BO61" s="100" t="e">
        <f ca="true">+IF(AND(ISNUMBER(OFFSET('Hygiene Data'!$I$5,0,10*ROW('Hygiene Data'!I55))),'Data Summary'!ED61="Yes"),OFFSET('Hygiene Data'!$I$5,0,10*ROW('Hygiene Data'!I55)),NA())</f>
        <v>#N/A</v>
      </c>
      <c r="BP61" s="100" t="e">
        <f ca="true">+IF(AND(ISNUMBER(OFFSET('Hygiene Data'!$I$7,0,10*ROW('Hygiene Data'!I55))),'Data Summary'!EE61="Yes"),OFFSET('Hygiene Data'!$I$7,0,10*ROW('Hygiene Data'!I55)),NA())</f>
        <v>#N/A</v>
      </c>
      <c r="BQ61" s="100" t="e">
        <f ca="true">+IF(AND(ISNUMBER(OFFSET('Hygiene Data'!$I$9,0,10*ROW('Hygiene Data'!I55))),'Data Summary'!EF61="Yes"),OFFSET('Hygiene Data'!$I$9,0,10*ROW('Hygiene Data'!I55)),NA())</f>
        <v>#N/A</v>
      </c>
    </row>
    <row xmlns:x14ac="http://schemas.microsoft.com/office/spreadsheetml/2009/9/ac" r="62" x14ac:dyDescent="0.2">
      <c r="A62" s="363" t="e">
        <f ca="true">+RIGHT('Data Summary'!A62,LEN('Data Summary'!A62)-9)</f>
        <v>#VALUE!</v>
      </c>
      <c r="B62" s="38" t="str">
        <f ca="true">+IF(ISTEXT('Data Summary'!B62),'Data Summary'!B62,"")</f>
        <v/>
      </c>
      <c r="C62" s="362" t="e">
        <f ca="true">+VALUE('Data Summary'!C62)</f>
        <v>#VALUE!</v>
      </c>
      <c r="D62" s="98" t="e">
        <f ca="true">+IF(AND(ISNUMBER(OFFSET('Water Data'!$D$4,0,10*ROW('Water Data'!D56))),'Data Summary'!BS62="Yes"),100-OFFSET('Water Data'!$D$4,0,10*ROW('Water Data'!D56)),NA())</f>
        <v>#N/A</v>
      </c>
      <c r="E62" s="98" t="e">
        <f ca="true">+IF(AND(ISNUMBER(OFFSET('Water Data'!$D$6,0,10*ROW('Water Data'!D56))),'Data Summary'!BT62="Yes"),OFFSET('Water Data'!$D$6,0,10*ROW('Water Data'!D56)),NA())</f>
        <v>#N/A</v>
      </c>
      <c r="F62" s="98" t="e">
        <f ca="true">+IF(AND(ISNUMBER(OFFSET('Water Data'!$D$9,0,10*ROW('Water Data'!D56))),'Data Summary'!BU62="Yes"),OFFSET('Water Data'!$D$9,0,10*ROW('Water Data'!D56)),NA())</f>
        <v>#N/A</v>
      </c>
      <c r="G62" s="98" t="e">
        <f ca="true">+IF(AND(ISNUMBER(OFFSET('Water Data'!$E$4,0,10*ROW('Water Data'!E56))),'Data Summary'!BV62="Yes"),100-OFFSET('Water Data'!$E$4,0,10*ROW('Water Data'!E56)),NA())</f>
        <v>#N/A</v>
      </c>
      <c r="H62" s="98" t="e">
        <f ca="true">+IF(AND(ISNUMBER(OFFSET('Water Data'!$E$6,0,10*ROW('Water Data'!E56))),'Data Summary'!BW62="Yes"),OFFSET('Water Data'!$E$6,0,10*ROW('Water Data'!E56)),NA())</f>
        <v>#N/A</v>
      </c>
      <c r="I62" s="98" t="e">
        <f ca="true">+IF(AND(ISNUMBER(OFFSET('Water Data'!$E$9,0,10*ROW('Water Data'!E56))),'Data Summary'!BX62="Yes"),OFFSET('Water Data'!$E$9,0,10*ROW('Water Data'!E56)),NA())</f>
        <v>#N/A</v>
      </c>
      <c r="J62" s="98" t="e">
        <f ca="true">+IF(AND(ISNUMBER(OFFSET('Water Data'!$F$4,0,10*ROW('Water Data'!F56))),'Data Summary'!BY62="Yes"),100-OFFSET('Water Data'!$F$4,0,10*ROW('Water Data'!F56)),NA())</f>
        <v>#N/A</v>
      </c>
      <c r="K62" s="98" t="e">
        <f ca="true">+IF(AND(ISNUMBER(OFFSET('Water Data'!$F$6,0,10*ROW('Water Data'!F56))),'Data Summary'!BZ62="Yes"),OFFSET('Water Data'!$F$6,0,10*ROW('Water Data'!F56)),NA())</f>
        <v>#N/A</v>
      </c>
      <c r="L62" s="98" t="e">
        <f ca="true">+IF(AND(ISNUMBER(OFFSET('Water Data'!$F$9,0,10*ROW('Water Data'!F56))),'Data Summary'!CA62="Yes"),OFFSET('Water Data'!$F$9,0,10*ROW('Water Data'!F56)),NA())</f>
        <v>#N/A</v>
      </c>
      <c r="M62" s="98" t="e">
        <f ca="true">+IF(AND(ISNUMBER(OFFSET('Water Data'!$G$4,0,10*ROW('Water Data'!G56))),'Data Summary'!CB62="Yes"),100-OFFSET('Water Data'!$G$4,0,10*ROW('Water Data'!G56)),NA())</f>
        <v>#N/A</v>
      </c>
      <c r="N62" s="98" t="e">
        <f ca="true">+IF(AND(ISNUMBER(OFFSET('Water Data'!$G$6,0,10*ROW('Water Data'!G56))),'Data Summary'!CC62="Yes"),OFFSET('Water Data'!$G$6,0,10*ROW('Water Data'!G56)),NA())</f>
        <v>#N/A</v>
      </c>
      <c r="O62" s="98" t="e">
        <f ca="true">+IF(AND(ISNUMBER(OFFSET('Water Data'!$G$9,0,10*ROW('Water Data'!G56))),'Data Summary'!CD62="Yes"),OFFSET('Water Data'!$G$9,0,10*ROW('Water Data'!G56)),NA())</f>
        <v>#N/A</v>
      </c>
      <c r="P62" s="98" t="e">
        <f ca="true">+IF(AND(ISNUMBER(OFFSET('Water Data'!$H$4,0,10*ROW('Water Data'!H56))),'Data Summary'!CE62="Yes"),100-OFFSET('Water Data'!$H$4,0,10*ROW('Water Data'!H56)),NA())</f>
        <v>#N/A</v>
      </c>
      <c r="Q62" s="98" t="e">
        <f ca="true">+IF(AND(ISNUMBER(OFFSET('Water Data'!$H$6,0,10*ROW('Water Data'!H56))),'Data Summary'!CF62="Yes"),OFFSET('Water Data'!$H$6,0,10*ROW('Water Data'!H56)),NA())</f>
        <v>#N/A</v>
      </c>
      <c r="R62" s="98" t="e">
        <f ca="true">+IF(AND(ISNUMBER(OFFSET('Water Data'!$H$9,0,10*ROW('Water Data'!H56))),'Data Summary'!CG62="Yes"),OFFSET('Water Data'!$H$9,0,10*ROW('Water Data'!H56)),NA())</f>
        <v>#N/A</v>
      </c>
      <c r="S62" s="98" t="e">
        <f ca="true">+IF(AND(ISNUMBER(OFFSET('Water Data'!$I$4,0,10*ROW('Water Data'!I56))),'Data Summary'!CH62="Yes"),100-OFFSET('Water Data'!$I$4,0,10*ROW('Water Data'!I56)),NA())</f>
        <v>#N/A</v>
      </c>
      <c r="T62" s="98" t="e">
        <f ca="true">+IF(AND(ISNUMBER(OFFSET('Water Data'!$I$6,0,10*ROW('Water Data'!I56))),'Data Summary'!CI62="Yes"),OFFSET('Water Data'!$I$6,0,10*ROW('Water Data'!I56)),NA())</f>
        <v>#N/A</v>
      </c>
      <c r="U62" s="98" t="e">
        <f ca="true">+IF(AND(ISNUMBER(OFFSET('Water Data'!$I$9,0,10*ROW('Water Data'!I56))),'Data Summary'!CJ62="Yes"),OFFSET('Water Data'!$I$9,0,10*ROW('Water Data'!I56)),NA())</f>
        <v>#N/A</v>
      </c>
      <c r="V62" s="99" t="e">
        <f ca="true">+IF(AND(ISNUMBER(OFFSET('Sanitation Data'!$D$4,0,10*ROW('Sanitation Data'!D56))),'Data Summary'!CK62="Yes"),100-OFFSET('Sanitation Data'!$D$4,0,10*ROW('Sanitation Data'!D56)),NA())</f>
        <v>#N/A</v>
      </c>
      <c r="W62" s="99" t="e">
        <f ca="true">+IF(AND(ISNUMBER(OFFSET('Sanitation Data'!$D$6,0,10*ROW('Sanitation Data'!D56))),'Data Summary'!CL62="Yes"),OFFSET('Sanitation Data'!$D$6,0,10*ROW('Sanitation Data'!D56)),NA())</f>
        <v>#N/A</v>
      </c>
      <c r="X62" s="99" t="e">
        <f ca="true">+IF(AND(ISNUMBER(OFFSET('Sanitation Data'!$D$10,0,10*ROW('Sanitation Data'!D56))),'Data Summary'!CM62="Yes"),OFFSET('Sanitation Data'!$D$10,0,10*ROW('Sanitation Data'!D56)),NA())</f>
        <v>#N/A</v>
      </c>
      <c r="Y62" s="99" t="e">
        <f ca="true">+IF(AND(ISNUMBER(OFFSET('Sanitation Data'!$D$11,0,10*ROW('Sanitation Data'!D56))),'Data Summary'!CN62="Yes"),OFFSET('Sanitation Data'!$D$11,0,10*ROW('Sanitation Data'!D56)),NA())</f>
        <v>#N/A</v>
      </c>
      <c r="Z62" s="99" t="e">
        <f ca="true">+IF(AND(ISNUMBER(OFFSET('Sanitation Data'!$D$12,0,10*ROW('Sanitation Data'!D56))),'Data Summary'!CO62="Yes"),OFFSET('Sanitation Data'!$D$12,0,10*ROW('Sanitation Data'!D56)),NA())</f>
        <v>#N/A</v>
      </c>
      <c r="AA62" s="99" t="e">
        <f ca="true">+IF(AND(ISNUMBER(OFFSET('Sanitation Data'!$E$4,0,10*ROW('Sanitation Data'!E56))),'Data Summary'!CP62="Yes"),100-OFFSET('Sanitation Data'!$E$4,0,10*ROW('Sanitation Data'!E56)),NA())</f>
        <v>#N/A</v>
      </c>
      <c r="AB62" s="99" t="e">
        <f ca="true">+IF(AND(ISNUMBER(OFFSET('Sanitation Data'!$E$6,0,10*ROW('Sanitation Data'!E56))),'Data Summary'!CQ62="Yes"),OFFSET('Sanitation Data'!$E$6,0,10*ROW('Sanitation Data'!E56)),NA())</f>
        <v>#N/A</v>
      </c>
      <c r="AC62" s="99" t="e">
        <f ca="true">+IF(AND(ISNUMBER(OFFSET('Sanitation Data'!$E$10,0,10*ROW('Sanitation Data'!E56))),'Data Summary'!CR62="Yes"),OFFSET('Sanitation Data'!$E$10,0,10*ROW('Sanitation Data'!E56)),NA())</f>
        <v>#N/A</v>
      </c>
      <c r="AD62" s="99" t="e">
        <f ca="true">+IF(AND(ISNUMBER(OFFSET('Sanitation Data'!$E$11,0,10*ROW('Sanitation Data'!E56))),'Data Summary'!CS62="Yes"),OFFSET('Sanitation Data'!$E$11,0,10*ROW('Sanitation Data'!E56)),NA())</f>
        <v>#N/A</v>
      </c>
      <c r="AE62" s="99" t="e">
        <f ca="true">+IF(AND(ISNUMBER(OFFSET('Sanitation Data'!$E$12,0,10*ROW('Sanitation Data'!E56))),'Data Summary'!CT62="Yes"),OFFSET('Sanitation Data'!$E$12,0,10*ROW('Sanitation Data'!E56)),NA())</f>
        <v>#N/A</v>
      </c>
      <c r="AF62" s="99" t="e">
        <f ca="true">+IF(AND(ISNUMBER(OFFSET('Sanitation Data'!$F$4,0,10*ROW('Sanitation Data'!F56))),'Data Summary'!CU62="Yes"),100-OFFSET('Sanitation Data'!$F$4,0,10*ROW('Sanitation Data'!F56)),NA())</f>
        <v>#N/A</v>
      </c>
      <c r="AG62" s="99" t="e">
        <f ca="true">+IF(AND(ISNUMBER(OFFSET('Sanitation Data'!$F$6,0,10*ROW('Sanitation Data'!F56))),'Data Summary'!CV62="Yes"),OFFSET('Sanitation Data'!$F$6,0,10*ROW('Sanitation Data'!F56)),NA())</f>
        <v>#N/A</v>
      </c>
      <c r="AH62" s="99" t="e">
        <f ca="true">+IF(AND(ISNUMBER(OFFSET('Sanitation Data'!$F$10,0,10*ROW('Sanitation Data'!F56))),'Data Summary'!CW62="Yes"),OFFSET('Sanitation Data'!$F$10,0,10*ROW('Sanitation Data'!F56)),NA())</f>
        <v>#N/A</v>
      </c>
      <c r="AI62" s="99" t="e">
        <f ca="true">+IF(AND(ISNUMBER(OFFSET('Sanitation Data'!$F$11,0,10*ROW('Sanitation Data'!F56))),'Data Summary'!CX62="Yes"),OFFSET('Sanitation Data'!$F$11,0,10*ROW('Sanitation Data'!F56)),NA())</f>
        <v>#N/A</v>
      </c>
      <c r="AJ62" s="99" t="e">
        <f ca="true">+IF(AND(ISNUMBER(OFFSET('Sanitation Data'!$F$12,0,10*ROW('Sanitation Data'!F56))),'Data Summary'!CY62="Yes"),OFFSET('Sanitation Data'!$F$12,0,10*ROW('Sanitation Data'!F56)),NA())</f>
        <v>#N/A</v>
      </c>
      <c r="AK62" s="99" t="e">
        <f ca="true">+IF(AND(ISNUMBER(OFFSET('Sanitation Data'!$G$4,0,10*ROW('Sanitation Data'!G56))),'Data Summary'!CZ62="Yes"),100-OFFSET('Sanitation Data'!$G$4,0,10*ROW('Sanitation Data'!G56)),NA())</f>
        <v>#N/A</v>
      </c>
      <c r="AL62" s="99" t="e">
        <f ca="true">+IF(AND(ISNUMBER(OFFSET('Sanitation Data'!$G$6,0,10*ROW('Sanitation Data'!G56))),'Data Summary'!DA62="Yes"),OFFSET('Sanitation Data'!$G$6,0,10*ROW('Sanitation Data'!G56)),NA())</f>
        <v>#N/A</v>
      </c>
      <c r="AM62" s="99" t="e">
        <f ca="true">+IF(AND(ISNUMBER(OFFSET('Sanitation Data'!$G$10,0,10*ROW('Sanitation Data'!G56))),'Data Summary'!DB62="Yes"),OFFSET('Sanitation Data'!$G$10,0,10*ROW('Sanitation Data'!G56)),NA())</f>
        <v>#N/A</v>
      </c>
      <c r="AN62" s="99" t="e">
        <f ca="true">+IF(AND(ISNUMBER(OFFSET('Sanitation Data'!$G$11,0,10*ROW('Sanitation Data'!G56))),'Data Summary'!DC62="Yes"),OFFSET('Sanitation Data'!$G$11,0,10*ROW('Sanitation Data'!G56)),NA())</f>
        <v>#N/A</v>
      </c>
      <c r="AO62" s="99" t="e">
        <f ca="true">+IF(AND(ISNUMBER(OFFSET('Sanitation Data'!$G$12,0,10*ROW('Sanitation Data'!G56))),'Data Summary'!DD62="Yes"),OFFSET('Sanitation Data'!$G$12,0,10*ROW('Sanitation Data'!G56)),NA())</f>
        <v>#N/A</v>
      </c>
      <c r="AP62" s="99" t="e">
        <f ca="true">+IF(AND(ISNUMBER(OFFSET('Sanitation Data'!$H$4,0,10*ROW('Sanitation Data'!H56))),'Data Summary'!DE62="Yes"),100-OFFSET('Sanitation Data'!$H$4,0,10*ROW('Sanitation Data'!H56)),NA())</f>
        <v>#N/A</v>
      </c>
      <c r="AQ62" s="99" t="e">
        <f ca="true">+IF(AND(ISNUMBER(OFFSET('Sanitation Data'!$H$6,0,10*ROW('Sanitation Data'!H56))),'Data Summary'!DF62="Yes"),OFFSET('Sanitation Data'!$H$6,0,10*ROW('Sanitation Data'!H56)),NA())</f>
        <v>#N/A</v>
      </c>
      <c r="AR62" s="99" t="e">
        <f ca="true">+IF(AND(ISNUMBER(OFFSET('Sanitation Data'!$H$10,0,10*ROW('Sanitation Data'!H56))),'Data Summary'!DG62="Yes"),OFFSET('Sanitation Data'!$H$10,0,10*ROW('Sanitation Data'!H56)),NA())</f>
        <v>#N/A</v>
      </c>
      <c r="AS62" s="99" t="e">
        <f ca="true">+IF(AND(ISNUMBER(OFFSET('Sanitation Data'!$H$11,0,10*ROW('Sanitation Data'!H56))),'Data Summary'!DH62="Yes"),OFFSET('Sanitation Data'!$H$11,0,10*ROW('Sanitation Data'!H56)),NA())</f>
        <v>#N/A</v>
      </c>
      <c r="AT62" s="99" t="e">
        <f ca="true">+IF(AND(ISNUMBER(OFFSET('Sanitation Data'!$H$12,0,10*ROW('Sanitation Data'!H56))),'Data Summary'!DI62="Yes"),OFFSET('Sanitation Data'!$H$12,0,10*ROW('Sanitation Data'!H56)),NA())</f>
        <v>#N/A</v>
      </c>
      <c r="AU62" s="99" t="e">
        <f ca="true">+IF(AND(ISNUMBER(OFFSET('Sanitation Data'!$I$4,0,10*ROW('Sanitation Data'!I56))),'Data Summary'!DJ62="Yes"),100-OFFSET('Sanitation Data'!$I$4,0,10*ROW('Sanitation Data'!I56)),NA())</f>
        <v>#N/A</v>
      </c>
      <c r="AV62" s="99" t="e">
        <f ca="true">+IF(AND(ISNUMBER(OFFSET('Sanitation Data'!$I$6,0,10*ROW('Sanitation Data'!I56))),'Data Summary'!DK62="Yes"),OFFSET('Sanitation Data'!$I$6,0,10*ROW('Sanitation Data'!I56)),NA())</f>
        <v>#N/A</v>
      </c>
      <c r="AW62" s="99" t="e">
        <f ca="true">+IF(AND(ISNUMBER(OFFSET('Sanitation Data'!$I$10,0,10*ROW('Sanitation Data'!I56))),'Data Summary'!DL62="Yes"),OFFSET('Sanitation Data'!$I$10,0,10*ROW('Sanitation Data'!I56)),NA())</f>
        <v>#N/A</v>
      </c>
      <c r="AX62" s="99" t="e">
        <f ca="true">+IF(AND(ISNUMBER(OFFSET('Sanitation Data'!$I$11,0,10*ROW('Sanitation Data'!I56))),'Data Summary'!DM62="Yes"),OFFSET('Sanitation Data'!$I$11,0,10*ROW('Sanitation Data'!I56)),NA())</f>
        <v>#N/A</v>
      </c>
      <c r="AY62" s="99" t="e">
        <f ca="true">+IF(AND(ISNUMBER(OFFSET('Sanitation Data'!$I$12,0,10*ROW('Sanitation Data'!I56))),'Data Summary'!DN62="Yes"),OFFSET('Sanitation Data'!$I$12,0,10*ROW('Sanitation Data'!I56)),NA())</f>
        <v>#N/A</v>
      </c>
      <c r="AZ62" s="100" t="e">
        <f ca="true">+IF(AND(ISNUMBER(OFFSET('Hygiene Data'!$D$5,0,10*ROW('Hygiene Data'!D56))),'Data Summary'!DO62="Yes"),OFFSET('Hygiene Data'!$D$5,0,10*ROW('Hygiene Data'!D56)),NA())</f>
        <v>#N/A</v>
      </c>
      <c r="BA62" s="100" t="e">
        <f ca="true">+IF(AND(ISNUMBER(OFFSET('Hygiene Data'!$D$7,0,10*ROW('Hygiene Data'!D56))),'Data Summary'!DP62="Yes"),OFFSET('Hygiene Data'!$D$7,0,10*ROW('Hygiene Data'!D56)),NA())</f>
        <v>#N/A</v>
      </c>
      <c r="BB62" s="100" t="e">
        <f ca="true">+IF(AND(ISNUMBER(OFFSET('Hygiene Data'!$D$9,0,10*ROW('Hygiene Data'!D56))),'Data Summary'!DQ62="Yes"),OFFSET('Hygiene Data'!$D$9,0,10*ROW('Hygiene Data'!D56)),NA())</f>
        <v>#N/A</v>
      </c>
      <c r="BC62" s="100" t="e">
        <f ca="true">+IF(AND(ISNUMBER(OFFSET('Hygiene Data'!$E$5,0,10*ROW('Hygiene Data'!E56))),'Data Summary'!DR62="Yes"),OFFSET('Hygiene Data'!$E$5,0,10*ROW('Hygiene Data'!E56)),NA())</f>
        <v>#N/A</v>
      </c>
      <c r="BD62" s="100" t="e">
        <f ca="true">+IF(AND(ISNUMBER(OFFSET('Hygiene Data'!$E$7,0,10*ROW('Hygiene Data'!E56))),'Data Summary'!DS62="Yes"),OFFSET('Hygiene Data'!$E$7,0,10*ROW('Hygiene Data'!E56)),NA())</f>
        <v>#N/A</v>
      </c>
      <c r="BE62" s="100" t="e">
        <f ca="true">+IF(AND(ISNUMBER(OFFSET('Hygiene Data'!$E$9,0,10*ROW('Hygiene Data'!E56))),'Data Summary'!DT62="Yes"),OFFSET('Hygiene Data'!$E$9,0,10*ROW('Hygiene Data'!E56)),NA())</f>
        <v>#N/A</v>
      </c>
      <c r="BF62" s="100" t="e">
        <f ca="true">+IF(AND(ISNUMBER(OFFSET('Hygiene Data'!$F$5,0,10*ROW('Hygiene Data'!F56))),'Data Summary'!DU62="Yes"),OFFSET('Hygiene Data'!$F$5,0,10*ROW('Hygiene Data'!F56)),NA())</f>
        <v>#N/A</v>
      </c>
      <c r="BG62" s="100" t="e">
        <f ca="true">+IF(AND(ISNUMBER(OFFSET('Hygiene Data'!$F$7,0,10*ROW('Hygiene Data'!F56))),'Data Summary'!DV62="Yes"),OFFSET('Hygiene Data'!$F$7,0,10*ROW('Hygiene Data'!F56)),NA())</f>
        <v>#N/A</v>
      </c>
      <c r="BH62" s="100" t="e">
        <f ca="true">+IF(AND(ISNUMBER(OFFSET('Hygiene Data'!$F$9,0,10*ROW('Hygiene Data'!F56))),'Data Summary'!DW62="Yes"),OFFSET('Hygiene Data'!$F$9,0,10*ROW('Hygiene Data'!F56)),NA())</f>
        <v>#N/A</v>
      </c>
      <c r="BI62" s="100" t="e">
        <f ca="true">+IF(AND(ISNUMBER(OFFSET('Hygiene Data'!$G$5,0,10*ROW('Hygiene Data'!G56))),'Data Summary'!DX62="Yes"),OFFSET('Hygiene Data'!$G$5,0,10*ROW('Hygiene Data'!G56)),NA())</f>
        <v>#N/A</v>
      </c>
      <c r="BJ62" s="100" t="e">
        <f ca="true">+IF(AND(ISNUMBER(OFFSET('Hygiene Data'!$G$7,0,10*ROW('Hygiene Data'!G56))),'Data Summary'!DY62="Yes"),OFFSET('Hygiene Data'!$G$7,0,10*ROW('Hygiene Data'!G56)),NA())</f>
        <v>#N/A</v>
      </c>
      <c r="BK62" s="100" t="e">
        <f ca="true">+IF(AND(ISNUMBER(OFFSET('Hygiene Data'!$G$9,0,10*ROW('Hygiene Data'!G56))),'Data Summary'!DZ62="Yes"),OFFSET('Hygiene Data'!$G$9,0,10*ROW('Hygiene Data'!G56)),NA())</f>
        <v>#N/A</v>
      </c>
      <c r="BL62" s="100" t="e">
        <f ca="true">+IF(AND(ISNUMBER(OFFSET('Hygiene Data'!$H$5,0,10*ROW('Hygiene Data'!H56))),'Data Summary'!EA62="Yes"),OFFSET('Hygiene Data'!$H$5,0,10*ROW('Hygiene Data'!H56)),NA())</f>
        <v>#N/A</v>
      </c>
      <c r="BM62" s="100" t="e">
        <f ca="true">+IF(AND(ISNUMBER(OFFSET('Hygiene Data'!$H$7,0,10*ROW('Hygiene Data'!H56))),'Data Summary'!EB62="Yes"),OFFSET('Hygiene Data'!$H$7,0,10*ROW('Hygiene Data'!H56)),NA())</f>
        <v>#N/A</v>
      </c>
      <c r="BN62" s="100" t="e">
        <f ca="true">+IF(AND(ISNUMBER(OFFSET('Hygiene Data'!$H$9,0,10*ROW('Hygiene Data'!H56))),'Data Summary'!EC62="Yes"),OFFSET('Hygiene Data'!$H$9,0,10*ROW('Hygiene Data'!H56)),NA())</f>
        <v>#N/A</v>
      </c>
      <c r="BO62" s="100" t="e">
        <f ca="true">+IF(AND(ISNUMBER(OFFSET('Hygiene Data'!$I$5,0,10*ROW('Hygiene Data'!I56))),'Data Summary'!ED62="Yes"),OFFSET('Hygiene Data'!$I$5,0,10*ROW('Hygiene Data'!I56)),NA())</f>
        <v>#N/A</v>
      </c>
      <c r="BP62" s="100" t="e">
        <f ca="true">+IF(AND(ISNUMBER(OFFSET('Hygiene Data'!$I$7,0,10*ROW('Hygiene Data'!I56))),'Data Summary'!EE62="Yes"),OFFSET('Hygiene Data'!$I$7,0,10*ROW('Hygiene Data'!I56)),NA())</f>
        <v>#N/A</v>
      </c>
      <c r="BQ62" s="100" t="e">
        <f ca="true">+IF(AND(ISNUMBER(OFFSET('Hygiene Data'!$I$9,0,10*ROW('Hygiene Data'!I56))),'Data Summary'!EF62="Yes"),OFFSET('Hygiene Data'!$I$9,0,10*ROW('Hygiene Data'!I56)),NA())</f>
        <v>#N/A</v>
      </c>
    </row>
    <row xmlns:x14ac="http://schemas.microsoft.com/office/spreadsheetml/2009/9/ac" r="63" x14ac:dyDescent="0.2">
      <c r="A63" s="363" t="e">
        <f ca="true">+RIGHT('Data Summary'!A63,LEN('Data Summary'!A63)-9)</f>
        <v>#VALUE!</v>
      </c>
      <c r="B63" s="38" t="str">
        <f ca="true">+IF(ISTEXT('Data Summary'!B63),'Data Summary'!B63,"")</f>
        <v/>
      </c>
      <c r="C63" s="362" t="e">
        <f ca="true">+VALUE('Data Summary'!C63)</f>
        <v>#VALUE!</v>
      </c>
      <c r="D63" s="98" t="e">
        <f ca="true">+IF(AND(ISNUMBER(OFFSET('Water Data'!$D$4,0,10*ROW('Water Data'!D57))),'Data Summary'!BS63="Yes"),100-OFFSET('Water Data'!$D$4,0,10*ROW('Water Data'!D57)),NA())</f>
        <v>#N/A</v>
      </c>
      <c r="E63" s="98" t="e">
        <f ca="true">+IF(AND(ISNUMBER(OFFSET('Water Data'!$D$6,0,10*ROW('Water Data'!D57))),'Data Summary'!BT63="Yes"),OFFSET('Water Data'!$D$6,0,10*ROW('Water Data'!D57)),NA())</f>
        <v>#N/A</v>
      </c>
      <c r="F63" s="98" t="e">
        <f ca="true">+IF(AND(ISNUMBER(OFFSET('Water Data'!$D$9,0,10*ROW('Water Data'!D57))),'Data Summary'!BU63="Yes"),OFFSET('Water Data'!$D$9,0,10*ROW('Water Data'!D57)),NA())</f>
        <v>#N/A</v>
      </c>
      <c r="G63" s="98" t="e">
        <f ca="true">+IF(AND(ISNUMBER(OFFSET('Water Data'!$E$4,0,10*ROW('Water Data'!E57))),'Data Summary'!BV63="Yes"),100-OFFSET('Water Data'!$E$4,0,10*ROW('Water Data'!E57)),NA())</f>
        <v>#N/A</v>
      </c>
      <c r="H63" s="98" t="e">
        <f ca="true">+IF(AND(ISNUMBER(OFFSET('Water Data'!$E$6,0,10*ROW('Water Data'!E57))),'Data Summary'!BW63="Yes"),OFFSET('Water Data'!$E$6,0,10*ROW('Water Data'!E57)),NA())</f>
        <v>#N/A</v>
      </c>
      <c r="I63" s="98" t="e">
        <f ca="true">+IF(AND(ISNUMBER(OFFSET('Water Data'!$E$9,0,10*ROW('Water Data'!E57))),'Data Summary'!BX63="Yes"),OFFSET('Water Data'!$E$9,0,10*ROW('Water Data'!E57)),NA())</f>
        <v>#N/A</v>
      </c>
      <c r="J63" s="98" t="e">
        <f ca="true">+IF(AND(ISNUMBER(OFFSET('Water Data'!$F$4,0,10*ROW('Water Data'!F57))),'Data Summary'!BY63="Yes"),100-OFFSET('Water Data'!$F$4,0,10*ROW('Water Data'!F57)),NA())</f>
        <v>#N/A</v>
      </c>
      <c r="K63" s="98" t="e">
        <f ca="true">+IF(AND(ISNUMBER(OFFSET('Water Data'!$F$6,0,10*ROW('Water Data'!F57))),'Data Summary'!BZ63="Yes"),OFFSET('Water Data'!$F$6,0,10*ROW('Water Data'!F57)),NA())</f>
        <v>#N/A</v>
      </c>
      <c r="L63" s="98" t="e">
        <f ca="true">+IF(AND(ISNUMBER(OFFSET('Water Data'!$F$9,0,10*ROW('Water Data'!F57))),'Data Summary'!CA63="Yes"),OFFSET('Water Data'!$F$9,0,10*ROW('Water Data'!F57)),NA())</f>
        <v>#N/A</v>
      </c>
      <c r="M63" s="98" t="e">
        <f ca="true">+IF(AND(ISNUMBER(OFFSET('Water Data'!$G$4,0,10*ROW('Water Data'!G57))),'Data Summary'!CB63="Yes"),100-OFFSET('Water Data'!$G$4,0,10*ROW('Water Data'!G57)),NA())</f>
        <v>#N/A</v>
      </c>
      <c r="N63" s="98" t="e">
        <f ca="true">+IF(AND(ISNUMBER(OFFSET('Water Data'!$G$6,0,10*ROW('Water Data'!G57))),'Data Summary'!CC63="Yes"),OFFSET('Water Data'!$G$6,0,10*ROW('Water Data'!G57)),NA())</f>
        <v>#N/A</v>
      </c>
      <c r="O63" s="98" t="e">
        <f ca="true">+IF(AND(ISNUMBER(OFFSET('Water Data'!$G$9,0,10*ROW('Water Data'!G57))),'Data Summary'!CD63="Yes"),OFFSET('Water Data'!$G$9,0,10*ROW('Water Data'!G57)),NA())</f>
        <v>#N/A</v>
      </c>
      <c r="P63" s="98" t="e">
        <f ca="true">+IF(AND(ISNUMBER(OFFSET('Water Data'!$H$4,0,10*ROW('Water Data'!H57))),'Data Summary'!CE63="Yes"),100-OFFSET('Water Data'!$H$4,0,10*ROW('Water Data'!H57)),NA())</f>
        <v>#N/A</v>
      </c>
      <c r="Q63" s="98" t="e">
        <f ca="true">+IF(AND(ISNUMBER(OFFSET('Water Data'!$H$6,0,10*ROW('Water Data'!H57))),'Data Summary'!CF63="Yes"),OFFSET('Water Data'!$H$6,0,10*ROW('Water Data'!H57)),NA())</f>
        <v>#N/A</v>
      </c>
      <c r="R63" s="98" t="e">
        <f ca="true">+IF(AND(ISNUMBER(OFFSET('Water Data'!$H$9,0,10*ROW('Water Data'!H57))),'Data Summary'!CG63="Yes"),OFFSET('Water Data'!$H$9,0,10*ROW('Water Data'!H57)),NA())</f>
        <v>#N/A</v>
      </c>
      <c r="S63" s="98" t="e">
        <f ca="true">+IF(AND(ISNUMBER(OFFSET('Water Data'!$I$4,0,10*ROW('Water Data'!I57))),'Data Summary'!CH63="Yes"),100-OFFSET('Water Data'!$I$4,0,10*ROW('Water Data'!I57)),NA())</f>
        <v>#N/A</v>
      </c>
      <c r="T63" s="98" t="e">
        <f ca="true">+IF(AND(ISNUMBER(OFFSET('Water Data'!$I$6,0,10*ROW('Water Data'!I57))),'Data Summary'!CI63="Yes"),OFFSET('Water Data'!$I$6,0,10*ROW('Water Data'!I57)),NA())</f>
        <v>#N/A</v>
      </c>
      <c r="U63" s="98" t="e">
        <f ca="true">+IF(AND(ISNUMBER(OFFSET('Water Data'!$I$9,0,10*ROW('Water Data'!I57))),'Data Summary'!CJ63="Yes"),OFFSET('Water Data'!$I$9,0,10*ROW('Water Data'!I57)),NA())</f>
        <v>#N/A</v>
      </c>
      <c r="V63" s="99" t="e">
        <f ca="true">+IF(AND(ISNUMBER(OFFSET('Sanitation Data'!$D$4,0,10*ROW('Sanitation Data'!D57))),'Data Summary'!CK63="Yes"),100-OFFSET('Sanitation Data'!$D$4,0,10*ROW('Sanitation Data'!D57)),NA())</f>
        <v>#N/A</v>
      </c>
      <c r="W63" s="99" t="e">
        <f ca="true">+IF(AND(ISNUMBER(OFFSET('Sanitation Data'!$D$6,0,10*ROW('Sanitation Data'!D57))),'Data Summary'!CL63="Yes"),OFFSET('Sanitation Data'!$D$6,0,10*ROW('Sanitation Data'!D57)),NA())</f>
        <v>#N/A</v>
      </c>
      <c r="X63" s="99" t="e">
        <f ca="true">+IF(AND(ISNUMBER(OFFSET('Sanitation Data'!$D$10,0,10*ROW('Sanitation Data'!D57))),'Data Summary'!CM63="Yes"),OFFSET('Sanitation Data'!$D$10,0,10*ROW('Sanitation Data'!D57)),NA())</f>
        <v>#N/A</v>
      </c>
      <c r="Y63" s="99" t="e">
        <f ca="true">+IF(AND(ISNUMBER(OFFSET('Sanitation Data'!$D$11,0,10*ROW('Sanitation Data'!D57))),'Data Summary'!CN63="Yes"),OFFSET('Sanitation Data'!$D$11,0,10*ROW('Sanitation Data'!D57)),NA())</f>
        <v>#N/A</v>
      </c>
      <c r="Z63" s="99" t="e">
        <f ca="true">+IF(AND(ISNUMBER(OFFSET('Sanitation Data'!$D$12,0,10*ROW('Sanitation Data'!D57))),'Data Summary'!CO63="Yes"),OFFSET('Sanitation Data'!$D$12,0,10*ROW('Sanitation Data'!D57)),NA())</f>
        <v>#N/A</v>
      </c>
      <c r="AA63" s="99" t="e">
        <f ca="true">+IF(AND(ISNUMBER(OFFSET('Sanitation Data'!$E$4,0,10*ROW('Sanitation Data'!E57))),'Data Summary'!CP63="Yes"),100-OFFSET('Sanitation Data'!$E$4,0,10*ROW('Sanitation Data'!E57)),NA())</f>
        <v>#N/A</v>
      </c>
      <c r="AB63" s="99" t="e">
        <f ca="true">+IF(AND(ISNUMBER(OFFSET('Sanitation Data'!$E$6,0,10*ROW('Sanitation Data'!E57))),'Data Summary'!CQ63="Yes"),OFFSET('Sanitation Data'!$E$6,0,10*ROW('Sanitation Data'!E57)),NA())</f>
        <v>#N/A</v>
      </c>
      <c r="AC63" s="99" t="e">
        <f ca="true">+IF(AND(ISNUMBER(OFFSET('Sanitation Data'!$E$10,0,10*ROW('Sanitation Data'!E57))),'Data Summary'!CR63="Yes"),OFFSET('Sanitation Data'!$E$10,0,10*ROW('Sanitation Data'!E57)),NA())</f>
        <v>#N/A</v>
      </c>
      <c r="AD63" s="99" t="e">
        <f ca="true">+IF(AND(ISNUMBER(OFFSET('Sanitation Data'!$E$11,0,10*ROW('Sanitation Data'!E57))),'Data Summary'!CS63="Yes"),OFFSET('Sanitation Data'!$E$11,0,10*ROW('Sanitation Data'!E57)),NA())</f>
        <v>#N/A</v>
      </c>
      <c r="AE63" s="99" t="e">
        <f ca="true">+IF(AND(ISNUMBER(OFFSET('Sanitation Data'!$E$12,0,10*ROW('Sanitation Data'!E57))),'Data Summary'!CT63="Yes"),OFFSET('Sanitation Data'!$E$12,0,10*ROW('Sanitation Data'!E57)),NA())</f>
        <v>#N/A</v>
      </c>
      <c r="AF63" s="99" t="e">
        <f ca="true">+IF(AND(ISNUMBER(OFFSET('Sanitation Data'!$F$4,0,10*ROW('Sanitation Data'!F57))),'Data Summary'!CU63="Yes"),100-OFFSET('Sanitation Data'!$F$4,0,10*ROW('Sanitation Data'!F57)),NA())</f>
        <v>#N/A</v>
      </c>
      <c r="AG63" s="99" t="e">
        <f ca="true">+IF(AND(ISNUMBER(OFFSET('Sanitation Data'!$F$6,0,10*ROW('Sanitation Data'!F57))),'Data Summary'!CV63="Yes"),OFFSET('Sanitation Data'!$F$6,0,10*ROW('Sanitation Data'!F57)),NA())</f>
        <v>#N/A</v>
      </c>
      <c r="AH63" s="99" t="e">
        <f ca="true">+IF(AND(ISNUMBER(OFFSET('Sanitation Data'!$F$10,0,10*ROW('Sanitation Data'!F57))),'Data Summary'!CW63="Yes"),OFFSET('Sanitation Data'!$F$10,0,10*ROW('Sanitation Data'!F57)),NA())</f>
        <v>#N/A</v>
      </c>
      <c r="AI63" s="99" t="e">
        <f ca="true">+IF(AND(ISNUMBER(OFFSET('Sanitation Data'!$F$11,0,10*ROW('Sanitation Data'!F57))),'Data Summary'!CX63="Yes"),OFFSET('Sanitation Data'!$F$11,0,10*ROW('Sanitation Data'!F57)),NA())</f>
        <v>#N/A</v>
      </c>
      <c r="AJ63" s="99" t="e">
        <f ca="true">+IF(AND(ISNUMBER(OFFSET('Sanitation Data'!$F$12,0,10*ROW('Sanitation Data'!F57))),'Data Summary'!CY63="Yes"),OFFSET('Sanitation Data'!$F$12,0,10*ROW('Sanitation Data'!F57)),NA())</f>
        <v>#N/A</v>
      </c>
      <c r="AK63" s="99" t="e">
        <f ca="true">+IF(AND(ISNUMBER(OFFSET('Sanitation Data'!$G$4,0,10*ROW('Sanitation Data'!G57))),'Data Summary'!CZ63="Yes"),100-OFFSET('Sanitation Data'!$G$4,0,10*ROW('Sanitation Data'!G57)),NA())</f>
        <v>#N/A</v>
      </c>
      <c r="AL63" s="99" t="e">
        <f ca="true">+IF(AND(ISNUMBER(OFFSET('Sanitation Data'!$G$6,0,10*ROW('Sanitation Data'!G57))),'Data Summary'!DA63="Yes"),OFFSET('Sanitation Data'!$G$6,0,10*ROW('Sanitation Data'!G57)),NA())</f>
        <v>#N/A</v>
      </c>
      <c r="AM63" s="99" t="e">
        <f ca="true">+IF(AND(ISNUMBER(OFFSET('Sanitation Data'!$G$10,0,10*ROW('Sanitation Data'!G57))),'Data Summary'!DB63="Yes"),OFFSET('Sanitation Data'!$G$10,0,10*ROW('Sanitation Data'!G57)),NA())</f>
        <v>#N/A</v>
      </c>
      <c r="AN63" s="99" t="e">
        <f ca="true">+IF(AND(ISNUMBER(OFFSET('Sanitation Data'!$G$11,0,10*ROW('Sanitation Data'!G57))),'Data Summary'!DC63="Yes"),OFFSET('Sanitation Data'!$G$11,0,10*ROW('Sanitation Data'!G57)),NA())</f>
        <v>#N/A</v>
      </c>
      <c r="AO63" s="99" t="e">
        <f ca="true">+IF(AND(ISNUMBER(OFFSET('Sanitation Data'!$G$12,0,10*ROW('Sanitation Data'!G57))),'Data Summary'!DD63="Yes"),OFFSET('Sanitation Data'!$G$12,0,10*ROW('Sanitation Data'!G57)),NA())</f>
        <v>#N/A</v>
      </c>
      <c r="AP63" s="99" t="e">
        <f ca="true">+IF(AND(ISNUMBER(OFFSET('Sanitation Data'!$H$4,0,10*ROW('Sanitation Data'!H57))),'Data Summary'!DE63="Yes"),100-OFFSET('Sanitation Data'!$H$4,0,10*ROW('Sanitation Data'!H57)),NA())</f>
        <v>#N/A</v>
      </c>
      <c r="AQ63" s="99" t="e">
        <f ca="true">+IF(AND(ISNUMBER(OFFSET('Sanitation Data'!$H$6,0,10*ROW('Sanitation Data'!H57))),'Data Summary'!DF63="Yes"),OFFSET('Sanitation Data'!$H$6,0,10*ROW('Sanitation Data'!H57)),NA())</f>
        <v>#N/A</v>
      </c>
      <c r="AR63" s="99" t="e">
        <f ca="true">+IF(AND(ISNUMBER(OFFSET('Sanitation Data'!$H$10,0,10*ROW('Sanitation Data'!H57))),'Data Summary'!DG63="Yes"),OFFSET('Sanitation Data'!$H$10,0,10*ROW('Sanitation Data'!H57)),NA())</f>
        <v>#N/A</v>
      </c>
      <c r="AS63" s="99" t="e">
        <f ca="true">+IF(AND(ISNUMBER(OFFSET('Sanitation Data'!$H$11,0,10*ROW('Sanitation Data'!H57))),'Data Summary'!DH63="Yes"),OFFSET('Sanitation Data'!$H$11,0,10*ROW('Sanitation Data'!H57)),NA())</f>
        <v>#N/A</v>
      </c>
      <c r="AT63" s="99" t="e">
        <f ca="true">+IF(AND(ISNUMBER(OFFSET('Sanitation Data'!$H$12,0,10*ROW('Sanitation Data'!H57))),'Data Summary'!DI63="Yes"),OFFSET('Sanitation Data'!$H$12,0,10*ROW('Sanitation Data'!H57)),NA())</f>
        <v>#N/A</v>
      </c>
      <c r="AU63" s="99" t="e">
        <f ca="true">+IF(AND(ISNUMBER(OFFSET('Sanitation Data'!$I$4,0,10*ROW('Sanitation Data'!I57))),'Data Summary'!DJ63="Yes"),100-OFFSET('Sanitation Data'!$I$4,0,10*ROW('Sanitation Data'!I57)),NA())</f>
        <v>#N/A</v>
      </c>
      <c r="AV63" s="99" t="e">
        <f ca="true">+IF(AND(ISNUMBER(OFFSET('Sanitation Data'!$I$6,0,10*ROW('Sanitation Data'!I57))),'Data Summary'!DK63="Yes"),OFFSET('Sanitation Data'!$I$6,0,10*ROW('Sanitation Data'!I57)),NA())</f>
        <v>#N/A</v>
      </c>
      <c r="AW63" s="99" t="e">
        <f ca="true">+IF(AND(ISNUMBER(OFFSET('Sanitation Data'!$I$10,0,10*ROW('Sanitation Data'!I57))),'Data Summary'!DL63="Yes"),OFFSET('Sanitation Data'!$I$10,0,10*ROW('Sanitation Data'!I57)),NA())</f>
        <v>#N/A</v>
      </c>
      <c r="AX63" s="99" t="e">
        <f ca="true">+IF(AND(ISNUMBER(OFFSET('Sanitation Data'!$I$11,0,10*ROW('Sanitation Data'!I57))),'Data Summary'!DM63="Yes"),OFFSET('Sanitation Data'!$I$11,0,10*ROW('Sanitation Data'!I57)),NA())</f>
        <v>#N/A</v>
      </c>
      <c r="AY63" s="99" t="e">
        <f ca="true">+IF(AND(ISNUMBER(OFFSET('Sanitation Data'!$I$12,0,10*ROW('Sanitation Data'!I57))),'Data Summary'!DN63="Yes"),OFFSET('Sanitation Data'!$I$12,0,10*ROW('Sanitation Data'!I57)),NA())</f>
        <v>#N/A</v>
      </c>
      <c r="AZ63" s="100" t="e">
        <f ca="true">+IF(AND(ISNUMBER(OFFSET('Hygiene Data'!$D$5,0,10*ROW('Hygiene Data'!D57))),'Data Summary'!DO63="Yes"),OFFSET('Hygiene Data'!$D$5,0,10*ROW('Hygiene Data'!D57)),NA())</f>
        <v>#N/A</v>
      </c>
      <c r="BA63" s="100" t="e">
        <f ca="true">+IF(AND(ISNUMBER(OFFSET('Hygiene Data'!$D$7,0,10*ROW('Hygiene Data'!D57))),'Data Summary'!DP63="Yes"),OFFSET('Hygiene Data'!$D$7,0,10*ROW('Hygiene Data'!D57)),NA())</f>
        <v>#N/A</v>
      </c>
      <c r="BB63" s="100" t="e">
        <f ca="true">+IF(AND(ISNUMBER(OFFSET('Hygiene Data'!$D$9,0,10*ROW('Hygiene Data'!D57))),'Data Summary'!DQ63="Yes"),OFFSET('Hygiene Data'!$D$9,0,10*ROW('Hygiene Data'!D57)),NA())</f>
        <v>#N/A</v>
      </c>
      <c r="BC63" s="100" t="e">
        <f ca="true">+IF(AND(ISNUMBER(OFFSET('Hygiene Data'!$E$5,0,10*ROW('Hygiene Data'!E57))),'Data Summary'!DR63="Yes"),OFFSET('Hygiene Data'!$E$5,0,10*ROW('Hygiene Data'!E57)),NA())</f>
        <v>#N/A</v>
      </c>
      <c r="BD63" s="100" t="e">
        <f ca="true">+IF(AND(ISNUMBER(OFFSET('Hygiene Data'!$E$7,0,10*ROW('Hygiene Data'!E57))),'Data Summary'!DS63="Yes"),OFFSET('Hygiene Data'!$E$7,0,10*ROW('Hygiene Data'!E57)),NA())</f>
        <v>#N/A</v>
      </c>
      <c r="BE63" s="100" t="e">
        <f ca="true">+IF(AND(ISNUMBER(OFFSET('Hygiene Data'!$E$9,0,10*ROW('Hygiene Data'!E57))),'Data Summary'!DT63="Yes"),OFFSET('Hygiene Data'!$E$9,0,10*ROW('Hygiene Data'!E57)),NA())</f>
        <v>#N/A</v>
      </c>
      <c r="BF63" s="100" t="e">
        <f ca="true">+IF(AND(ISNUMBER(OFFSET('Hygiene Data'!$F$5,0,10*ROW('Hygiene Data'!F57))),'Data Summary'!DU63="Yes"),OFFSET('Hygiene Data'!$F$5,0,10*ROW('Hygiene Data'!F57)),NA())</f>
        <v>#N/A</v>
      </c>
      <c r="BG63" s="100" t="e">
        <f ca="true">+IF(AND(ISNUMBER(OFFSET('Hygiene Data'!$F$7,0,10*ROW('Hygiene Data'!F57))),'Data Summary'!DV63="Yes"),OFFSET('Hygiene Data'!$F$7,0,10*ROW('Hygiene Data'!F57)),NA())</f>
        <v>#N/A</v>
      </c>
      <c r="BH63" s="100" t="e">
        <f ca="true">+IF(AND(ISNUMBER(OFFSET('Hygiene Data'!$F$9,0,10*ROW('Hygiene Data'!F57))),'Data Summary'!DW63="Yes"),OFFSET('Hygiene Data'!$F$9,0,10*ROW('Hygiene Data'!F57)),NA())</f>
        <v>#N/A</v>
      </c>
      <c r="BI63" s="100" t="e">
        <f ca="true">+IF(AND(ISNUMBER(OFFSET('Hygiene Data'!$G$5,0,10*ROW('Hygiene Data'!G57))),'Data Summary'!DX63="Yes"),OFFSET('Hygiene Data'!$G$5,0,10*ROW('Hygiene Data'!G57)),NA())</f>
        <v>#N/A</v>
      </c>
      <c r="BJ63" s="100" t="e">
        <f ca="true">+IF(AND(ISNUMBER(OFFSET('Hygiene Data'!$G$7,0,10*ROW('Hygiene Data'!G57))),'Data Summary'!DY63="Yes"),OFFSET('Hygiene Data'!$G$7,0,10*ROW('Hygiene Data'!G57)),NA())</f>
        <v>#N/A</v>
      </c>
      <c r="BK63" s="100" t="e">
        <f ca="true">+IF(AND(ISNUMBER(OFFSET('Hygiene Data'!$G$9,0,10*ROW('Hygiene Data'!G57))),'Data Summary'!DZ63="Yes"),OFFSET('Hygiene Data'!$G$9,0,10*ROW('Hygiene Data'!G57)),NA())</f>
        <v>#N/A</v>
      </c>
      <c r="BL63" s="100" t="e">
        <f ca="true">+IF(AND(ISNUMBER(OFFSET('Hygiene Data'!$H$5,0,10*ROW('Hygiene Data'!H57))),'Data Summary'!EA63="Yes"),OFFSET('Hygiene Data'!$H$5,0,10*ROW('Hygiene Data'!H57)),NA())</f>
        <v>#N/A</v>
      </c>
      <c r="BM63" s="100" t="e">
        <f ca="true">+IF(AND(ISNUMBER(OFFSET('Hygiene Data'!$H$7,0,10*ROW('Hygiene Data'!H57))),'Data Summary'!EB63="Yes"),OFFSET('Hygiene Data'!$H$7,0,10*ROW('Hygiene Data'!H57)),NA())</f>
        <v>#N/A</v>
      </c>
      <c r="BN63" s="100" t="e">
        <f ca="true">+IF(AND(ISNUMBER(OFFSET('Hygiene Data'!$H$9,0,10*ROW('Hygiene Data'!H57))),'Data Summary'!EC63="Yes"),OFFSET('Hygiene Data'!$H$9,0,10*ROW('Hygiene Data'!H57)),NA())</f>
        <v>#N/A</v>
      </c>
      <c r="BO63" s="100" t="e">
        <f ca="true">+IF(AND(ISNUMBER(OFFSET('Hygiene Data'!$I$5,0,10*ROW('Hygiene Data'!I57))),'Data Summary'!ED63="Yes"),OFFSET('Hygiene Data'!$I$5,0,10*ROW('Hygiene Data'!I57)),NA())</f>
        <v>#N/A</v>
      </c>
      <c r="BP63" s="100" t="e">
        <f ca="true">+IF(AND(ISNUMBER(OFFSET('Hygiene Data'!$I$7,0,10*ROW('Hygiene Data'!I57))),'Data Summary'!EE63="Yes"),OFFSET('Hygiene Data'!$I$7,0,10*ROW('Hygiene Data'!I57)),NA())</f>
        <v>#N/A</v>
      </c>
      <c r="BQ63" s="100" t="e">
        <f ca="true">+IF(AND(ISNUMBER(OFFSET('Hygiene Data'!$I$9,0,10*ROW('Hygiene Data'!I57))),'Data Summary'!EF63="Yes"),OFFSET('Hygiene Data'!$I$9,0,10*ROW('Hygiene Data'!I57)),NA())</f>
        <v>#N/A</v>
      </c>
    </row>
    <row xmlns:x14ac="http://schemas.microsoft.com/office/spreadsheetml/2009/9/ac" r="64" x14ac:dyDescent="0.2">
      <c r="A64" s="363" t="e">
        <f ca="true">+RIGHT('Data Summary'!A64,LEN('Data Summary'!A64)-9)</f>
        <v>#VALUE!</v>
      </c>
      <c r="B64" s="38" t="str">
        <f ca="true">+IF(ISTEXT('Data Summary'!B64),'Data Summary'!B64,"")</f>
        <v/>
      </c>
      <c r="C64" s="362" t="e">
        <f ca="true">+VALUE('Data Summary'!C64)</f>
        <v>#VALUE!</v>
      </c>
      <c r="D64" s="98" t="e">
        <f ca="true">+IF(AND(ISNUMBER(OFFSET('Water Data'!$D$4,0,10*ROW('Water Data'!D58))),'Data Summary'!BS64="Yes"),100-OFFSET('Water Data'!$D$4,0,10*ROW('Water Data'!D58)),NA())</f>
        <v>#N/A</v>
      </c>
      <c r="E64" s="98" t="e">
        <f ca="true">+IF(AND(ISNUMBER(OFFSET('Water Data'!$D$6,0,10*ROW('Water Data'!D58))),'Data Summary'!BT64="Yes"),OFFSET('Water Data'!$D$6,0,10*ROW('Water Data'!D58)),NA())</f>
        <v>#N/A</v>
      </c>
      <c r="F64" s="98" t="e">
        <f ca="true">+IF(AND(ISNUMBER(OFFSET('Water Data'!$D$9,0,10*ROW('Water Data'!D58))),'Data Summary'!BU64="Yes"),OFFSET('Water Data'!$D$9,0,10*ROW('Water Data'!D58)),NA())</f>
        <v>#N/A</v>
      </c>
      <c r="G64" s="98" t="e">
        <f ca="true">+IF(AND(ISNUMBER(OFFSET('Water Data'!$E$4,0,10*ROW('Water Data'!E58))),'Data Summary'!BV64="Yes"),100-OFFSET('Water Data'!$E$4,0,10*ROW('Water Data'!E58)),NA())</f>
        <v>#N/A</v>
      </c>
      <c r="H64" s="98" t="e">
        <f ca="true">+IF(AND(ISNUMBER(OFFSET('Water Data'!$E$6,0,10*ROW('Water Data'!E58))),'Data Summary'!BW64="Yes"),OFFSET('Water Data'!$E$6,0,10*ROW('Water Data'!E58)),NA())</f>
        <v>#N/A</v>
      </c>
      <c r="I64" s="98" t="e">
        <f ca="true">+IF(AND(ISNUMBER(OFFSET('Water Data'!$E$9,0,10*ROW('Water Data'!E58))),'Data Summary'!BX64="Yes"),OFFSET('Water Data'!$E$9,0,10*ROW('Water Data'!E58)),NA())</f>
        <v>#N/A</v>
      </c>
      <c r="J64" s="98" t="e">
        <f ca="true">+IF(AND(ISNUMBER(OFFSET('Water Data'!$F$4,0,10*ROW('Water Data'!F58))),'Data Summary'!BY64="Yes"),100-OFFSET('Water Data'!$F$4,0,10*ROW('Water Data'!F58)),NA())</f>
        <v>#N/A</v>
      </c>
      <c r="K64" s="98" t="e">
        <f ca="true">+IF(AND(ISNUMBER(OFFSET('Water Data'!$F$6,0,10*ROW('Water Data'!F58))),'Data Summary'!BZ64="Yes"),OFFSET('Water Data'!$F$6,0,10*ROW('Water Data'!F58)),NA())</f>
        <v>#N/A</v>
      </c>
      <c r="L64" s="98" t="e">
        <f ca="true">+IF(AND(ISNUMBER(OFFSET('Water Data'!$F$9,0,10*ROW('Water Data'!F58))),'Data Summary'!CA64="Yes"),OFFSET('Water Data'!$F$9,0,10*ROW('Water Data'!F58)),NA())</f>
        <v>#N/A</v>
      </c>
      <c r="M64" s="98" t="e">
        <f ca="true">+IF(AND(ISNUMBER(OFFSET('Water Data'!$G$4,0,10*ROW('Water Data'!G58))),'Data Summary'!CB64="Yes"),100-OFFSET('Water Data'!$G$4,0,10*ROW('Water Data'!G58)),NA())</f>
        <v>#N/A</v>
      </c>
      <c r="N64" s="98" t="e">
        <f ca="true">+IF(AND(ISNUMBER(OFFSET('Water Data'!$G$6,0,10*ROW('Water Data'!G58))),'Data Summary'!CC64="Yes"),OFFSET('Water Data'!$G$6,0,10*ROW('Water Data'!G58)),NA())</f>
        <v>#N/A</v>
      </c>
      <c r="O64" s="98" t="e">
        <f ca="true">+IF(AND(ISNUMBER(OFFSET('Water Data'!$G$9,0,10*ROW('Water Data'!G58))),'Data Summary'!CD64="Yes"),OFFSET('Water Data'!$G$9,0,10*ROW('Water Data'!G58)),NA())</f>
        <v>#N/A</v>
      </c>
      <c r="P64" s="98" t="e">
        <f ca="true">+IF(AND(ISNUMBER(OFFSET('Water Data'!$H$4,0,10*ROW('Water Data'!H58))),'Data Summary'!CE64="Yes"),100-OFFSET('Water Data'!$H$4,0,10*ROW('Water Data'!H58)),NA())</f>
        <v>#N/A</v>
      </c>
      <c r="Q64" s="98" t="e">
        <f ca="true">+IF(AND(ISNUMBER(OFFSET('Water Data'!$H$6,0,10*ROW('Water Data'!H58))),'Data Summary'!CF64="Yes"),OFFSET('Water Data'!$H$6,0,10*ROW('Water Data'!H58)),NA())</f>
        <v>#N/A</v>
      </c>
      <c r="R64" s="98" t="e">
        <f ca="true">+IF(AND(ISNUMBER(OFFSET('Water Data'!$H$9,0,10*ROW('Water Data'!H58))),'Data Summary'!CG64="Yes"),OFFSET('Water Data'!$H$9,0,10*ROW('Water Data'!H58)),NA())</f>
        <v>#N/A</v>
      </c>
      <c r="S64" s="98" t="e">
        <f ca="true">+IF(AND(ISNUMBER(OFFSET('Water Data'!$I$4,0,10*ROW('Water Data'!I58))),'Data Summary'!CH64="Yes"),100-OFFSET('Water Data'!$I$4,0,10*ROW('Water Data'!I58)),NA())</f>
        <v>#N/A</v>
      </c>
      <c r="T64" s="98" t="e">
        <f ca="true">+IF(AND(ISNUMBER(OFFSET('Water Data'!$I$6,0,10*ROW('Water Data'!I58))),'Data Summary'!CI64="Yes"),OFFSET('Water Data'!$I$6,0,10*ROW('Water Data'!I58)),NA())</f>
        <v>#N/A</v>
      </c>
      <c r="U64" s="98" t="e">
        <f ca="true">+IF(AND(ISNUMBER(OFFSET('Water Data'!$I$9,0,10*ROW('Water Data'!I58))),'Data Summary'!CJ64="Yes"),OFFSET('Water Data'!$I$9,0,10*ROW('Water Data'!I58)),NA())</f>
        <v>#N/A</v>
      </c>
      <c r="V64" s="99" t="e">
        <f ca="true">+IF(AND(ISNUMBER(OFFSET('Sanitation Data'!$D$4,0,10*ROW('Sanitation Data'!D58))),'Data Summary'!CK64="Yes"),100-OFFSET('Sanitation Data'!$D$4,0,10*ROW('Sanitation Data'!D58)),NA())</f>
        <v>#N/A</v>
      </c>
      <c r="W64" s="99" t="e">
        <f ca="true">+IF(AND(ISNUMBER(OFFSET('Sanitation Data'!$D$6,0,10*ROW('Sanitation Data'!D58))),'Data Summary'!CL64="Yes"),OFFSET('Sanitation Data'!$D$6,0,10*ROW('Sanitation Data'!D58)),NA())</f>
        <v>#N/A</v>
      </c>
      <c r="X64" s="99" t="e">
        <f ca="true">+IF(AND(ISNUMBER(OFFSET('Sanitation Data'!$D$10,0,10*ROW('Sanitation Data'!D58))),'Data Summary'!CM64="Yes"),OFFSET('Sanitation Data'!$D$10,0,10*ROW('Sanitation Data'!D58)),NA())</f>
        <v>#N/A</v>
      </c>
      <c r="Y64" s="99" t="e">
        <f ca="true">+IF(AND(ISNUMBER(OFFSET('Sanitation Data'!$D$11,0,10*ROW('Sanitation Data'!D58))),'Data Summary'!CN64="Yes"),OFFSET('Sanitation Data'!$D$11,0,10*ROW('Sanitation Data'!D58)),NA())</f>
        <v>#N/A</v>
      </c>
      <c r="Z64" s="99" t="e">
        <f ca="true">+IF(AND(ISNUMBER(OFFSET('Sanitation Data'!$D$12,0,10*ROW('Sanitation Data'!D58))),'Data Summary'!CO64="Yes"),OFFSET('Sanitation Data'!$D$12,0,10*ROW('Sanitation Data'!D58)),NA())</f>
        <v>#N/A</v>
      </c>
      <c r="AA64" s="99" t="e">
        <f ca="true">+IF(AND(ISNUMBER(OFFSET('Sanitation Data'!$E$4,0,10*ROW('Sanitation Data'!E58))),'Data Summary'!CP64="Yes"),100-OFFSET('Sanitation Data'!$E$4,0,10*ROW('Sanitation Data'!E58)),NA())</f>
        <v>#N/A</v>
      </c>
      <c r="AB64" s="99" t="e">
        <f ca="true">+IF(AND(ISNUMBER(OFFSET('Sanitation Data'!$E$6,0,10*ROW('Sanitation Data'!E58))),'Data Summary'!CQ64="Yes"),OFFSET('Sanitation Data'!$E$6,0,10*ROW('Sanitation Data'!E58)),NA())</f>
        <v>#N/A</v>
      </c>
      <c r="AC64" s="99" t="e">
        <f ca="true">+IF(AND(ISNUMBER(OFFSET('Sanitation Data'!$E$10,0,10*ROW('Sanitation Data'!E58))),'Data Summary'!CR64="Yes"),OFFSET('Sanitation Data'!$E$10,0,10*ROW('Sanitation Data'!E58)),NA())</f>
        <v>#N/A</v>
      </c>
      <c r="AD64" s="99" t="e">
        <f ca="true">+IF(AND(ISNUMBER(OFFSET('Sanitation Data'!$E$11,0,10*ROW('Sanitation Data'!E58))),'Data Summary'!CS64="Yes"),OFFSET('Sanitation Data'!$E$11,0,10*ROW('Sanitation Data'!E58)),NA())</f>
        <v>#N/A</v>
      </c>
      <c r="AE64" s="99" t="e">
        <f ca="true">+IF(AND(ISNUMBER(OFFSET('Sanitation Data'!$E$12,0,10*ROW('Sanitation Data'!E58))),'Data Summary'!CT64="Yes"),OFFSET('Sanitation Data'!$E$12,0,10*ROW('Sanitation Data'!E58)),NA())</f>
        <v>#N/A</v>
      </c>
      <c r="AF64" s="99" t="e">
        <f ca="true">+IF(AND(ISNUMBER(OFFSET('Sanitation Data'!$F$4,0,10*ROW('Sanitation Data'!F58))),'Data Summary'!CU64="Yes"),100-OFFSET('Sanitation Data'!$F$4,0,10*ROW('Sanitation Data'!F58)),NA())</f>
        <v>#N/A</v>
      </c>
      <c r="AG64" s="99" t="e">
        <f ca="true">+IF(AND(ISNUMBER(OFFSET('Sanitation Data'!$F$6,0,10*ROW('Sanitation Data'!F58))),'Data Summary'!CV64="Yes"),OFFSET('Sanitation Data'!$F$6,0,10*ROW('Sanitation Data'!F58)),NA())</f>
        <v>#N/A</v>
      </c>
      <c r="AH64" s="99" t="e">
        <f ca="true">+IF(AND(ISNUMBER(OFFSET('Sanitation Data'!$F$10,0,10*ROW('Sanitation Data'!F58))),'Data Summary'!CW64="Yes"),OFFSET('Sanitation Data'!$F$10,0,10*ROW('Sanitation Data'!F58)),NA())</f>
        <v>#N/A</v>
      </c>
      <c r="AI64" s="99" t="e">
        <f ca="true">+IF(AND(ISNUMBER(OFFSET('Sanitation Data'!$F$11,0,10*ROW('Sanitation Data'!F58))),'Data Summary'!CX64="Yes"),OFFSET('Sanitation Data'!$F$11,0,10*ROW('Sanitation Data'!F58)),NA())</f>
        <v>#N/A</v>
      </c>
      <c r="AJ64" s="99" t="e">
        <f ca="true">+IF(AND(ISNUMBER(OFFSET('Sanitation Data'!$F$12,0,10*ROW('Sanitation Data'!F58))),'Data Summary'!CY64="Yes"),OFFSET('Sanitation Data'!$F$12,0,10*ROW('Sanitation Data'!F58)),NA())</f>
        <v>#N/A</v>
      </c>
      <c r="AK64" s="99" t="e">
        <f ca="true">+IF(AND(ISNUMBER(OFFSET('Sanitation Data'!$G$4,0,10*ROW('Sanitation Data'!G58))),'Data Summary'!CZ64="Yes"),100-OFFSET('Sanitation Data'!$G$4,0,10*ROW('Sanitation Data'!G58)),NA())</f>
        <v>#N/A</v>
      </c>
      <c r="AL64" s="99" t="e">
        <f ca="true">+IF(AND(ISNUMBER(OFFSET('Sanitation Data'!$G$6,0,10*ROW('Sanitation Data'!G58))),'Data Summary'!DA64="Yes"),OFFSET('Sanitation Data'!$G$6,0,10*ROW('Sanitation Data'!G58)),NA())</f>
        <v>#N/A</v>
      </c>
      <c r="AM64" s="99" t="e">
        <f ca="true">+IF(AND(ISNUMBER(OFFSET('Sanitation Data'!$G$10,0,10*ROW('Sanitation Data'!G58))),'Data Summary'!DB64="Yes"),OFFSET('Sanitation Data'!$G$10,0,10*ROW('Sanitation Data'!G58)),NA())</f>
        <v>#N/A</v>
      </c>
      <c r="AN64" s="99" t="e">
        <f ca="true">+IF(AND(ISNUMBER(OFFSET('Sanitation Data'!$G$11,0,10*ROW('Sanitation Data'!G58))),'Data Summary'!DC64="Yes"),OFFSET('Sanitation Data'!$G$11,0,10*ROW('Sanitation Data'!G58)),NA())</f>
        <v>#N/A</v>
      </c>
      <c r="AO64" s="99" t="e">
        <f ca="true">+IF(AND(ISNUMBER(OFFSET('Sanitation Data'!$G$12,0,10*ROW('Sanitation Data'!G58))),'Data Summary'!DD64="Yes"),OFFSET('Sanitation Data'!$G$12,0,10*ROW('Sanitation Data'!G58)),NA())</f>
        <v>#N/A</v>
      </c>
      <c r="AP64" s="99" t="e">
        <f ca="true">+IF(AND(ISNUMBER(OFFSET('Sanitation Data'!$H$4,0,10*ROW('Sanitation Data'!H58))),'Data Summary'!DE64="Yes"),100-OFFSET('Sanitation Data'!$H$4,0,10*ROW('Sanitation Data'!H58)),NA())</f>
        <v>#N/A</v>
      </c>
      <c r="AQ64" s="99" t="e">
        <f ca="true">+IF(AND(ISNUMBER(OFFSET('Sanitation Data'!$H$6,0,10*ROW('Sanitation Data'!H58))),'Data Summary'!DF64="Yes"),OFFSET('Sanitation Data'!$H$6,0,10*ROW('Sanitation Data'!H58)),NA())</f>
        <v>#N/A</v>
      </c>
      <c r="AR64" s="99" t="e">
        <f ca="true">+IF(AND(ISNUMBER(OFFSET('Sanitation Data'!$H$10,0,10*ROW('Sanitation Data'!H58))),'Data Summary'!DG64="Yes"),OFFSET('Sanitation Data'!$H$10,0,10*ROW('Sanitation Data'!H58)),NA())</f>
        <v>#N/A</v>
      </c>
      <c r="AS64" s="99" t="e">
        <f ca="true">+IF(AND(ISNUMBER(OFFSET('Sanitation Data'!$H$11,0,10*ROW('Sanitation Data'!H58))),'Data Summary'!DH64="Yes"),OFFSET('Sanitation Data'!$H$11,0,10*ROW('Sanitation Data'!H58)),NA())</f>
        <v>#N/A</v>
      </c>
      <c r="AT64" s="99" t="e">
        <f ca="true">+IF(AND(ISNUMBER(OFFSET('Sanitation Data'!$H$12,0,10*ROW('Sanitation Data'!H58))),'Data Summary'!DI64="Yes"),OFFSET('Sanitation Data'!$H$12,0,10*ROW('Sanitation Data'!H58)),NA())</f>
        <v>#N/A</v>
      </c>
      <c r="AU64" s="99" t="e">
        <f ca="true">+IF(AND(ISNUMBER(OFFSET('Sanitation Data'!$I$4,0,10*ROW('Sanitation Data'!I58))),'Data Summary'!DJ64="Yes"),100-OFFSET('Sanitation Data'!$I$4,0,10*ROW('Sanitation Data'!I58)),NA())</f>
        <v>#N/A</v>
      </c>
      <c r="AV64" s="99" t="e">
        <f ca="true">+IF(AND(ISNUMBER(OFFSET('Sanitation Data'!$I$6,0,10*ROW('Sanitation Data'!I58))),'Data Summary'!DK64="Yes"),OFFSET('Sanitation Data'!$I$6,0,10*ROW('Sanitation Data'!I58)),NA())</f>
        <v>#N/A</v>
      </c>
      <c r="AW64" s="99" t="e">
        <f ca="true">+IF(AND(ISNUMBER(OFFSET('Sanitation Data'!$I$10,0,10*ROW('Sanitation Data'!I58))),'Data Summary'!DL64="Yes"),OFFSET('Sanitation Data'!$I$10,0,10*ROW('Sanitation Data'!I58)),NA())</f>
        <v>#N/A</v>
      </c>
      <c r="AX64" s="99" t="e">
        <f ca="true">+IF(AND(ISNUMBER(OFFSET('Sanitation Data'!$I$11,0,10*ROW('Sanitation Data'!I58))),'Data Summary'!DM64="Yes"),OFFSET('Sanitation Data'!$I$11,0,10*ROW('Sanitation Data'!I58)),NA())</f>
        <v>#N/A</v>
      </c>
      <c r="AY64" s="99" t="e">
        <f ca="true">+IF(AND(ISNUMBER(OFFSET('Sanitation Data'!$I$12,0,10*ROW('Sanitation Data'!I58))),'Data Summary'!DN64="Yes"),OFFSET('Sanitation Data'!$I$12,0,10*ROW('Sanitation Data'!I58)),NA())</f>
        <v>#N/A</v>
      </c>
      <c r="AZ64" s="100" t="e">
        <f ca="true">+IF(AND(ISNUMBER(OFFSET('Hygiene Data'!$D$5,0,10*ROW('Hygiene Data'!D58))),'Data Summary'!DO64="Yes"),OFFSET('Hygiene Data'!$D$5,0,10*ROW('Hygiene Data'!D58)),NA())</f>
        <v>#N/A</v>
      </c>
      <c r="BA64" s="100" t="e">
        <f ca="true">+IF(AND(ISNUMBER(OFFSET('Hygiene Data'!$D$7,0,10*ROW('Hygiene Data'!D58))),'Data Summary'!DP64="Yes"),OFFSET('Hygiene Data'!$D$7,0,10*ROW('Hygiene Data'!D58)),NA())</f>
        <v>#N/A</v>
      </c>
      <c r="BB64" s="100" t="e">
        <f ca="true">+IF(AND(ISNUMBER(OFFSET('Hygiene Data'!$D$9,0,10*ROW('Hygiene Data'!D58))),'Data Summary'!DQ64="Yes"),OFFSET('Hygiene Data'!$D$9,0,10*ROW('Hygiene Data'!D58)),NA())</f>
        <v>#N/A</v>
      </c>
      <c r="BC64" s="100" t="e">
        <f ca="true">+IF(AND(ISNUMBER(OFFSET('Hygiene Data'!$E$5,0,10*ROW('Hygiene Data'!E58))),'Data Summary'!DR64="Yes"),OFFSET('Hygiene Data'!$E$5,0,10*ROW('Hygiene Data'!E58)),NA())</f>
        <v>#N/A</v>
      </c>
      <c r="BD64" s="100" t="e">
        <f ca="true">+IF(AND(ISNUMBER(OFFSET('Hygiene Data'!$E$7,0,10*ROW('Hygiene Data'!E58))),'Data Summary'!DS64="Yes"),OFFSET('Hygiene Data'!$E$7,0,10*ROW('Hygiene Data'!E58)),NA())</f>
        <v>#N/A</v>
      </c>
      <c r="BE64" s="100" t="e">
        <f ca="true">+IF(AND(ISNUMBER(OFFSET('Hygiene Data'!$E$9,0,10*ROW('Hygiene Data'!E58))),'Data Summary'!DT64="Yes"),OFFSET('Hygiene Data'!$E$9,0,10*ROW('Hygiene Data'!E58)),NA())</f>
        <v>#N/A</v>
      </c>
      <c r="BF64" s="100" t="e">
        <f ca="true">+IF(AND(ISNUMBER(OFFSET('Hygiene Data'!$F$5,0,10*ROW('Hygiene Data'!F58))),'Data Summary'!DU64="Yes"),OFFSET('Hygiene Data'!$F$5,0,10*ROW('Hygiene Data'!F58)),NA())</f>
        <v>#N/A</v>
      </c>
      <c r="BG64" s="100" t="e">
        <f ca="true">+IF(AND(ISNUMBER(OFFSET('Hygiene Data'!$F$7,0,10*ROW('Hygiene Data'!F58))),'Data Summary'!DV64="Yes"),OFFSET('Hygiene Data'!$F$7,0,10*ROW('Hygiene Data'!F58)),NA())</f>
        <v>#N/A</v>
      </c>
      <c r="BH64" s="100" t="e">
        <f ca="true">+IF(AND(ISNUMBER(OFFSET('Hygiene Data'!$F$9,0,10*ROW('Hygiene Data'!F58))),'Data Summary'!DW64="Yes"),OFFSET('Hygiene Data'!$F$9,0,10*ROW('Hygiene Data'!F58)),NA())</f>
        <v>#N/A</v>
      </c>
      <c r="BI64" s="100" t="e">
        <f ca="true">+IF(AND(ISNUMBER(OFFSET('Hygiene Data'!$G$5,0,10*ROW('Hygiene Data'!G58))),'Data Summary'!DX64="Yes"),OFFSET('Hygiene Data'!$G$5,0,10*ROW('Hygiene Data'!G58)),NA())</f>
        <v>#N/A</v>
      </c>
      <c r="BJ64" s="100" t="e">
        <f ca="true">+IF(AND(ISNUMBER(OFFSET('Hygiene Data'!$G$7,0,10*ROW('Hygiene Data'!G58))),'Data Summary'!DY64="Yes"),OFFSET('Hygiene Data'!$G$7,0,10*ROW('Hygiene Data'!G58)),NA())</f>
        <v>#N/A</v>
      </c>
      <c r="BK64" s="100" t="e">
        <f ca="true">+IF(AND(ISNUMBER(OFFSET('Hygiene Data'!$G$9,0,10*ROW('Hygiene Data'!G58))),'Data Summary'!DZ64="Yes"),OFFSET('Hygiene Data'!$G$9,0,10*ROW('Hygiene Data'!G58)),NA())</f>
        <v>#N/A</v>
      </c>
      <c r="BL64" s="100" t="e">
        <f ca="true">+IF(AND(ISNUMBER(OFFSET('Hygiene Data'!$H$5,0,10*ROW('Hygiene Data'!H58))),'Data Summary'!EA64="Yes"),OFFSET('Hygiene Data'!$H$5,0,10*ROW('Hygiene Data'!H58)),NA())</f>
        <v>#N/A</v>
      </c>
      <c r="BM64" s="100" t="e">
        <f ca="true">+IF(AND(ISNUMBER(OFFSET('Hygiene Data'!$H$7,0,10*ROW('Hygiene Data'!H58))),'Data Summary'!EB64="Yes"),OFFSET('Hygiene Data'!$H$7,0,10*ROW('Hygiene Data'!H58)),NA())</f>
        <v>#N/A</v>
      </c>
      <c r="BN64" s="100" t="e">
        <f ca="true">+IF(AND(ISNUMBER(OFFSET('Hygiene Data'!$H$9,0,10*ROW('Hygiene Data'!H58))),'Data Summary'!EC64="Yes"),OFFSET('Hygiene Data'!$H$9,0,10*ROW('Hygiene Data'!H58)),NA())</f>
        <v>#N/A</v>
      </c>
      <c r="BO64" s="100" t="e">
        <f ca="true">+IF(AND(ISNUMBER(OFFSET('Hygiene Data'!$I$5,0,10*ROW('Hygiene Data'!I58))),'Data Summary'!ED64="Yes"),OFFSET('Hygiene Data'!$I$5,0,10*ROW('Hygiene Data'!I58)),NA())</f>
        <v>#N/A</v>
      </c>
      <c r="BP64" s="100" t="e">
        <f ca="true">+IF(AND(ISNUMBER(OFFSET('Hygiene Data'!$I$7,0,10*ROW('Hygiene Data'!I58))),'Data Summary'!EE64="Yes"),OFFSET('Hygiene Data'!$I$7,0,10*ROW('Hygiene Data'!I58)),NA())</f>
        <v>#N/A</v>
      </c>
      <c r="BQ64" s="100" t="e">
        <f ca="true">+IF(AND(ISNUMBER(OFFSET('Hygiene Data'!$I$9,0,10*ROW('Hygiene Data'!I58))),'Data Summary'!EF64="Yes"),OFFSET('Hygiene Data'!$I$9,0,10*ROW('Hygiene Data'!I58)),NA())</f>
        <v>#N/A</v>
      </c>
    </row>
    <row xmlns:x14ac="http://schemas.microsoft.com/office/spreadsheetml/2009/9/ac" r="65" x14ac:dyDescent="0.2">
      <c r="A65" s="363" t="e">
        <f ca="true">+RIGHT('Data Summary'!A65,LEN('Data Summary'!A65)-9)</f>
        <v>#VALUE!</v>
      </c>
      <c r="B65" s="38" t="str">
        <f ca="true">+IF(ISTEXT('Data Summary'!B65),'Data Summary'!B65,"")</f>
        <v/>
      </c>
      <c r="C65" s="362" t="e">
        <f ca="true">+VALUE('Data Summary'!C65)</f>
        <v>#VALUE!</v>
      </c>
      <c r="D65" s="98" t="e">
        <f ca="true">+IF(AND(ISNUMBER(OFFSET('Water Data'!$D$4,0,10*ROW('Water Data'!D59))),'Data Summary'!BS65="Yes"),100-OFFSET('Water Data'!$D$4,0,10*ROW('Water Data'!D59)),NA())</f>
        <v>#N/A</v>
      </c>
      <c r="E65" s="98" t="e">
        <f ca="true">+IF(AND(ISNUMBER(OFFSET('Water Data'!$D$6,0,10*ROW('Water Data'!D59))),'Data Summary'!BT65="Yes"),OFFSET('Water Data'!$D$6,0,10*ROW('Water Data'!D59)),NA())</f>
        <v>#N/A</v>
      </c>
      <c r="F65" s="98" t="e">
        <f ca="true">+IF(AND(ISNUMBER(OFFSET('Water Data'!$D$9,0,10*ROW('Water Data'!D59))),'Data Summary'!BU65="Yes"),OFFSET('Water Data'!$D$9,0,10*ROW('Water Data'!D59)),NA())</f>
        <v>#N/A</v>
      </c>
      <c r="G65" s="98" t="e">
        <f ca="true">+IF(AND(ISNUMBER(OFFSET('Water Data'!$E$4,0,10*ROW('Water Data'!E59))),'Data Summary'!BV65="Yes"),100-OFFSET('Water Data'!$E$4,0,10*ROW('Water Data'!E59)),NA())</f>
        <v>#N/A</v>
      </c>
      <c r="H65" s="98" t="e">
        <f ca="true">+IF(AND(ISNUMBER(OFFSET('Water Data'!$E$6,0,10*ROW('Water Data'!E59))),'Data Summary'!BW65="Yes"),OFFSET('Water Data'!$E$6,0,10*ROW('Water Data'!E59)),NA())</f>
        <v>#N/A</v>
      </c>
      <c r="I65" s="98" t="e">
        <f ca="true">+IF(AND(ISNUMBER(OFFSET('Water Data'!$E$9,0,10*ROW('Water Data'!E59))),'Data Summary'!BX65="Yes"),OFFSET('Water Data'!$E$9,0,10*ROW('Water Data'!E59)),NA())</f>
        <v>#N/A</v>
      </c>
      <c r="J65" s="98" t="e">
        <f ca="true">+IF(AND(ISNUMBER(OFFSET('Water Data'!$F$4,0,10*ROW('Water Data'!F59))),'Data Summary'!BY65="Yes"),100-OFFSET('Water Data'!$F$4,0,10*ROW('Water Data'!F59)),NA())</f>
        <v>#N/A</v>
      </c>
      <c r="K65" s="98" t="e">
        <f ca="true">+IF(AND(ISNUMBER(OFFSET('Water Data'!$F$6,0,10*ROW('Water Data'!F59))),'Data Summary'!BZ65="Yes"),OFFSET('Water Data'!$F$6,0,10*ROW('Water Data'!F59)),NA())</f>
        <v>#N/A</v>
      </c>
      <c r="L65" s="98" t="e">
        <f ca="true">+IF(AND(ISNUMBER(OFFSET('Water Data'!$F$9,0,10*ROW('Water Data'!F59))),'Data Summary'!CA65="Yes"),OFFSET('Water Data'!$F$9,0,10*ROW('Water Data'!F59)),NA())</f>
        <v>#N/A</v>
      </c>
      <c r="M65" s="98" t="e">
        <f ca="true">+IF(AND(ISNUMBER(OFFSET('Water Data'!$G$4,0,10*ROW('Water Data'!G59))),'Data Summary'!CB65="Yes"),100-OFFSET('Water Data'!$G$4,0,10*ROW('Water Data'!G59)),NA())</f>
        <v>#N/A</v>
      </c>
      <c r="N65" s="98" t="e">
        <f ca="true">+IF(AND(ISNUMBER(OFFSET('Water Data'!$G$6,0,10*ROW('Water Data'!G59))),'Data Summary'!CC65="Yes"),OFFSET('Water Data'!$G$6,0,10*ROW('Water Data'!G59)),NA())</f>
        <v>#N/A</v>
      </c>
      <c r="O65" s="98" t="e">
        <f ca="true">+IF(AND(ISNUMBER(OFFSET('Water Data'!$G$9,0,10*ROW('Water Data'!G59))),'Data Summary'!CD65="Yes"),OFFSET('Water Data'!$G$9,0,10*ROW('Water Data'!G59)),NA())</f>
        <v>#N/A</v>
      </c>
      <c r="P65" s="98" t="e">
        <f ca="true">+IF(AND(ISNUMBER(OFFSET('Water Data'!$H$4,0,10*ROW('Water Data'!H59))),'Data Summary'!CE65="Yes"),100-OFFSET('Water Data'!$H$4,0,10*ROW('Water Data'!H59)),NA())</f>
        <v>#N/A</v>
      </c>
      <c r="Q65" s="98" t="e">
        <f ca="true">+IF(AND(ISNUMBER(OFFSET('Water Data'!$H$6,0,10*ROW('Water Data'!H59))),'Data Summary'!CF65="Yes"),OFFSET('Water Data'!$H$6,0,10*ROW('Water Data'!H59)),NA())</f>
        <v>#N/A</v>
      </c>
      <c r="R65" s="98" t="e">
        <f ca="true">+IF(AND(ISNUMBER(OFFSET('Water Data'!$H$9,0,10*ROW('Water Data'!H59))),'Data Summary'!CG65="Yes"),OFFSET('Water Data'!$H$9,0,10*ROW('Water Data'!H59)),NA())</f>
        <v>#N/A</v>
      </c>
      <c r="S65" s="98" t="e">
        <f ca="true">+IF(AND(ISNUMBER(OFFSET('Water Data'!$I$4,0,10*ROW('Water Data'!I59))),'Data Summary'!CH65="Yes"),100-OFFSET('Water Data'!$I$4,0,10*ROW('Water Data'!I59)),NA())</f>
        <v>#N/A</v>
      </c>
      <c r="T65" s="98" t="e">
        <f ca="true">+IF(AND(ISNUMBER(OFFSET('Water Data'!$I$6,0,10*ROW('Water Data'!I59))),'Data Summary'!CI65="Yes"),OFFSET('Water Data'!$I$6,0,10*ROW('Water Data'!I59)),NA())</f>
        <v>#N/A</v>
      </c>
      <c r="U65" s="98" t="e">
        <f ca="true">+IF(AND(ISNUMBER(OFFSET('Water Data'!$I$9,0,10*ROW('Water Data'!I59))),'Data Summary'!CJ65="Yes"),OFFSET('Water Data'!$I$9,0,10*ROW('Water Data'!I59)),NA())</f>
        <v>#N/A</v>
      </c>
      <c r="V65" s="99" t="e">
        <f ca="true">+IF(AND(ISNUMBER(OFFSET('Sanitation Data'!$D$4,0,10*ROW('Sanitation Data'!D59))),'Data Summary'!CK65="Yes"),100-OFFSET('Sanitation Data'!$D$4,0,10*ROW('Sanitation Data'!D59)),NA())</f>
        <v>#N/A</v>
      </c>
      <c r="W65" s="99" t="e">
        <f ca="true">+IF(AND(ISNUMBER(OFFSET('Sanitation Data'!$D$6,0,10*ROW('Sanitation Data'!D59))),'Data Summary'!CL65="Yes"),OFFSET('Sanitation Data'!$D$6,0,10*ROW('Sanitation Data'!D59)),NA())</f>
        <v>#N/A</v>
      </c>
      <c r="X65" s="99" t="e">
        <f ca="true">+IF(AND(ISNUMBER(OFFSET('Sanitation Data'!$D$10,0,10*ROW('Sanitation Data'!D59))),'Data Summary'!CM65="Yes"),OFFSET('Sanitation Data'!$D$10,0,10*ROW('Sanitation Data'!D59)),NA())</f>
        <v>#N/A</v>
      </c>
      <c r="Y65" s="99" t="e">
        <f ca="true">+IF(AND(ISNUMBER(OFFSET('Sanitation Data'!$D$11,0,10*ROW('Sanitation Data'!D59))),'Data Summary'!CN65="Yes"),OFFSET('Sanitation Data'!$D$11,0,10*ROW('Sanitation Data'!D59)),NA())</f>
        <v>#N/A</v>
      </c>
      <c r="Z65" s="99" t="e">
        <f ca="true">+IF(AND(ISNUMBER(OFFSET('Sanitation Data'!$D$12,0,10*ROW('Sanitation Data'!D59))),'Data Summary'!CO65="Yes"),OFFSET('Sanitation Data'!$D$12,0,10*ROW('Sanitation Data'!D59)),NA())</f>
        <v>#N/A</v>
      </c>
      <c r="AA65" s="99" t="e">
        <f ca="true">+IF(AND(ISNUMBER(OFFSET('Sanitation Data'!$E$4,0,10*ROW('Sanitation Data'!E59))),'Data Summary'!CP65="Yes"),100-OFFSET('Sanitation Data'!$E$4,0,10*ROW('Sanitation Data'!E59)),NA())</f>
        <v>#N/A</v>
      </c>
      <c r="AB65" s="99" t="e">
        <f ca="true">+IF(AND(ISNUMBER(OFFSET('Sanitation Data'!$E$6,0,10*ROW('Sanitation Data'!E59))),'Data Summary'!CQ65="Yes"),OFFSET('Sanitation Data'!$E$6,0,10*ROW('Sanitation Data'!E59)),NA())</f>
        <v>#N/A</v>
      </c>
      <c r="AC65" s="99" t="e">
        <f ca="true">+IF(AND(ISNUMBER(OFFSET('Sanitation Data'!$E$10,0,10*ROW('Sanitation Data'!E59))),'Data Summary'!CR65="Yes"),OFFSET('Sanitation Data'!$E$10,0,10*ROW('Sanitation Data'!E59)),NA())</f>
        <v>#N/A</v>
      </c>
      <c r="AD65" s="99" t="e">
        <f ca="true">+IF(AND(ISNUMBER(OFFSET('Sanitation Data'!$E$11,0,10*ROW('Sanitation Data'!E59))),'Data Summary'!CS65="Yes"),OFFSET('Sanitation Data'!$E$11,0,10*ROW('Sanitation Data'!E59)),NA())</f>
        <v>#N/A</v>
      </c>
      <c r="AE65" s="99" t="e">
        <f ca="true">+IF(AND(ISNUMBER(OFFSET('Sanitation Data'!$E$12,0,10*ROW('Sanitation Data'!E59))),'Data Summary'!CT65="Yes"),OFFSET('Sanitation Data'!$E$12,0,10*ROW('Sanitation Data'!E59)),NA())</f>
        <v>#N/A</v>
      </c>
      <c r="AF65" s="99" t="e">
        <f ca="true">+IF(AND(ISNUMBER(OFFSET('Sanitation Data'!$F$4,0,10*ROW('Sanitation Data'!F59))),'Data Summary'!CU65="Yes"),100-OFFSET('Sanitation Data'!$F$4,0,10*ROW('Sanitation Data'!F59)),NA())</f>
        <v>#N/A</v>
      </c>
      <c r="AG65" s="99" t="e">
        <f ca="true">+IF(AND(ISNUMBER(OFFSET('Sanitation Data'!$F$6,0,10*ROW('Sanitation Data'!F59))),'Data Summary'!CV65="Yes"),OFFSET('Sanitation Data'!$F$6,0,10*ROW('Sanitation Data'!F59)),NA())</f>
        <v>#N/A</v>
      </c>
      <c r="AH65" s="99" t="e">
        <f ca="true">+IF(AND(ISNUMBER(OFFSET('Sanitation Data'!$F$10,0,10*ROW('Sanitation Data'!F59))),'Data Summary'!CW65="Yes"),OFFSET('Sanitation Data'!$F$10,0,10*ROW('Sanitation Data'!F59)),NA())</f>
        <v>#N/A</v>
      </c>
      <c r="AI65" s="99" t="e">
        <f ca="true">+IF(AND(ISNUMBER(OFFSET('Sanitation Data'!$F$11,0,10*ROW('Sanitation Data'!F59))),'Data Summary'!CX65="Yes"),OFFSET('Sanitation Data'!$F$11,0,10*ROW('Sanitation Data'!F59)),NA())</f>
        <v>#N/A</v>
      </c>
      <c r="AJ65" s="99" t="e">
        <f ca="true">+IF(AND(ISNUMBER(OFFSET('Sanitation Data'!$F$12,0,10*ROW('Sanitation Data'!F59))),'Data Summary'!CY65="Yes"),OFFSET('Sanitation Data'!$F$12,0,10*ROW('Sanitation Data'!F59)),NA())</f>
        <v>#N/A</v>
      </c>
      <c r="AK65" s="99" t="e">
        <f ca="true">+IF(AND(ISNUMBER(OFFSET('Sanitation Data'!$G$4,0,10*ROW('Sanitation Data'!G59))),'Data Summary'!CZ65="Yes"),100-OFFSET('Sanitation Data'!$G$4,0,10*ROW('Sanitation Data'!G59)),NA())</f>
        <v>#N/A</v>
      </c>
      <c r="AL65" s="99" t="e">
        <f ca="true">+IF(AND(ISNUMBER(OFFSET('Sanitation Data'!$G$6,0,10*ROW('Sanitation Data'!G59))),'Data Summary'!DA65="Yes"),OFFSET('Sanitation Data'!$G$6,0,10*ROW('Sanitation Data'!G59)),NA())</f>
        <v>#N/A</v>
      </c>
      <c r="AM65" s="99" t="e">
        <f ca="true">+IF(AND(ISNUMBER(OFFSET('Sanitation Data'!$G$10,0,10*ROW('Sanitation Data'!G59))),'Data Summary'!DB65="Yes"),OFFSET('Sanitation Data'!$G$10,0,10*ROW('Sanitation Data'!G59)),NA())</f>
        <v>#N/A</v>
      </c>
      <c r="AN65" s="99" t="e">
        <f ca="true">+IF(AND(ISNUMBER(OFFSET('Sanitation Data'!$G$11,0,10*ROW('Sanitation Data'!G59))),'Data Summary'!DC65="Yes"),OFFSET('Sanitation Data'!$G$11,0,10*ROW('Sanitation Data'!G59)),NA())</f>
        <v>#N/A</v>
      </c>
      <c r="AO65" s="99" t="e">
        <f ca="true">+IF(AND(ISNUMBER(OFFSET('Sanitation Data'!$G$12,0,10*ROW('Sanitation Data'!G59))),'Data Summary'!DD65="Yes"),OFFSET('Sanitation Data'!$G$12,0,10*ROW('Sanitation Data'!G59)),NA())</f>
        <v>#N/A</v>
      </c>
      <c r="AP65" s="99" t="e">
        <f ca="true">+IF(AND(ISNUMBER(OFFSET('Sanitation Data'!$H$4,0,10*ROW('Sanitation Data'!H59))),'Data Summary'!DE65="Yes"),100-OFFSET('Sanitation Data'!$H$4,0,10*ROW('Sanitation Data'!H59)),NA())</f>
        <v>#N/A</v>
      </c>
      <c r="AQ65" s="99" t="e">
        <f ca="true">+IF(AND(ISNUMBER(OFFSET('Sanitation Data'!$H$6,0,10*ROW('Sanitation Data'!H59))),'Data Summary'!DF65="Yes"),OFFSET('Sanitation Data'!$H$6,0,10*ROW('Sanitation Data'!H59)),NA())</f>
        <v>#N/A</v>
      </c>
      <c r="AR65" s="99" t="e">
        <f ca="true">+IF(AND(ISNUMBER(OFFSET('Sanitation Data'!$H$10,0,10*ROW('Sanitation Data'!H59))),'Data Summary'!DG65="Yes"),OFFSET('Sanitation Data'!$H$10,0,10*ROW('Sanitation Data'!H59)),NA())</f>
        <v>#N/A</v>
      </c>
      <c r="AS65" s="99" t="e">
        <f ca="true">+IF(AND(ISNUMBER(OFFSET('Sanitation Data'!$H$11,0,10*ROW('Sanitation Data'!H59))),'Data Summary'!DH65="Yes"),OFFSET('Sanitation Data'!$H$11,0,10*ROW('Sanitation Data'!H59)),NA())</f>
        <v>#N/A</v>
      </c>
      <c r="AT65" s="99" t="e">
        <f ca="true">+IF(AND(ISNUMBER(OFFSET('Sanitation Data'!$H$12,0,10*ROW('Sanitation Data'!H59))),'Data Summary'!DI65="Yes"),OFFSET('Sanitation Data'!$H$12,0,10*ROW('Sanitation Data'!H59)),NA())</f>
        <v>#N/A</v>
      </c>
      <c r="AU65" s="99" t="e">
        <f ca="true">+IF(AND(ISNUMBER(OFFSET('Sanitation Data'!$I$4,0,10*ROW('Sanitation Data'!I59))),'Data Summary'!DJ65="Yes"),100-OFFSET('Sanitation Data'!$I$4,0,10*ROW('Sanitation Data'!I59)),NA())</f>
        <v>#N/A</v>
      </c>
      <c r="AV65" s="99" t="e">
        <f ca="true">+IF(AND(ISNUMBER(OFFSET('Sanitation Data'!$I$6,0,10*ROW('Sanitation Data'!I59))),'Data Summary'!DK65="Yes"),OFFSET('Sanitation Data'!$I$6,0,10*ROW('Sanitation Data'!I59)),NA())</f>
        <v>#N/A</v>
      </c>
      <c r="AW65" s="99" t="e">
        <f ca="true">+IF(AND(ISNUMBER(OFFSET('Sanitation Data'!$I$10,0,10*ROW('Sanitation Data'!I59))),'Data Summary'!DL65="Yes"),OFFSET('Sanitation Data'!$I$10,0,10*ROW('Sanitation Data'!I59)),NA())</f>
        <v>#N/A</v>
      </c>
      <c r="AX65" s="99" t="e">
        <f ca="true">+IF(AND(ISNUMBER(OFFSET('Sanitation Data'!$I$11,0,10*ROW('Sanitation Data'!I59))),'Data Summary'!DM65="Yes"),OFFSET('Sanitation Data'!$I$11,0,10*ROW('Sanitation Data'!I59)),NA())</f>
        <v>#N/A</v>
      </c>
      <c r="AY65" s="99" t="e">
        <f ca="true">+IF(AND(ISNUMBER(OFFSET('Sanitation Data'!$I$12,0,10*ROW('Sanitation Data'!I59))),'Data Summary'!DN65="Yes"),OFFSET('Sanitation Data'!$I$12,0,10*ROW('Sanitation Data'!I59)),NA())</f>
        <v>#N/A</v>
      </c>
      <c r="AZ65" s="100" t="e">
        <f ca="true">+IF(AND(ISNUMBER(OFFSET('Hygiene Data'!$D$5,0,10*ROW('Hygiene Data'!D59))),'Data Summary'!DO65="Yes"),OFFSET('Hygiene Data'!$D$5,0,10*ROW('Hygiene Data'!D59)),NA())</f>
        <v>#N/A</v>
      </c>
      <c r="BA65" s="100" t="e">
        <f ca="true">+IF(AND(ISNUMBER(OFFSET('Hygiene Data'!$D$7,0,10*ROW('Hygiene Data'!D59))),'Data Summary'!DP65="Yes"),OFFSET('Hygiene Data'!$D$7,0,10*ROW('Hygiene Data'!D59)),NA())</f>
        <v>#N/A</v>
      </c>
      <c r="BB65" s="100" t="e">
        <f ca="true">+IF(AND(ISNUMBER(OFFSET('Hygiene Data'!$D$9,0,10*ROW('Hygiene Data'!D59))),'Data Summary'!DQ65="Yes"),OFFSET('Hygiene Data'!$D$9,0,10*ROW('Hygiene Data'!D59)),NA())</f>
        <v>#N/A</v>
      </c>
      <c r="BC65" s="100" t="e">
        <f ca="true">+IF(AND(ISNUMBER(OFFSET('Hygiene Data'!$E$5,0,10*ROW('Hygiene Data'!E59))),'Data Summary'!DR65="Yes"),OFFSET('Hygiene Data'!$E$5,0,10*ROW('Hygiene Data'!E59)),NA())</f>
        <v>#N/A</v>
      </c>
      <c r="BD65" s="100" t="e">
        <f ca="true">+IF(AND(ISNUMBER(OFFSET('Hygiene Data'!$E$7,0,10*ROW('Hygiene Data'!E59))),'Data Summary'!DS65="Yes"),OFFSET('Hygiene Data'!$E$7,0,10*ROW('Hygiene Data'!E59)),NA())</f>
        <v>#N/A</v>
      </c>
      <c r="BE65" s="100" t="e">
        <f ca="true">+IF(AND(ISNUMBER(OFFSET('Hygiene Data'!$E$9,0,10*ROW('Hygiene Data'!E59))),'Data Summary'!DT65="Yes"),OFFSET('Hygiene Data'!$E$9,0,10*ROW('Hygiene Data'!E59)),NA())</f>
        <v>#N/A</v>
      </c>
      <c r="BF65" s="100" t="e">
        <f ca="true">+IF(AND(ISNUMBER(OFFSET('Hygiene Data'!$F$5,0,10*ROW('Hygiene Data'!F59))),'Data Summary'!DU65="Yes"),OFFSET('Hygiene Data'!$F$5,0,10*ROW('Hygiene Data'!F59)),NA())</f>
        <v>#N/A</v>
      </c>
      <c r="BG65" s="100" t="e">
        <f ca="true">+IF(AND(ISNUMBER(OFFSET('Hygiene Data'!$F$7,0,10*ROW('Hygiene Data'!F59))),'Data Summary'!DV65="Yes"),OFFSET('Hygiene Data'!$F$7,0,10*ROW('Hygiene Data'!F59)),NA())</f>
        <v>#N/A</v>
      </c>
      <c r="BH65" s="100" t="e">
        <f ca="true">+IF(AND(ISNUMBER(OFFSET('Hygiene Data'!$F$9,0,10*ROW('Hygiene Data'!F59))),'Data Summary'!DW65="Yes"),OFFSET('Hygiene Data'!$F$9,0,10*ROW('Hygiene Data'!F59)),NA())</f>
        <v>#N/A</v>
      </c>
      <c r="BI65" s="100" t="e">
        <f ca="true">+IF(AND(ISNUMBER(OFFSET('Hygiene Data'!$G$5,0,10*ROW('Hygiene Data'!G59))),'Data Summary'!DX65="Yes"),OFFSET('Hygiene Data'!$G$5,0,10*ROW('Hygiene Data'!G59)),NA())</f>
        <v>#N/A</v>
      </c>
      <c r="BJ65" s="100" t="e">
        <f ca="true">+IF(AND(ISNUMBER(OFFSET('Hygiene Data'!$G$7,0,10*ROW('Hygiene Data'!G59))),'Data Summary'!DY65="Yes"),OFFSET('Hygiene Data'!$G$7,0,10*ROW('Hygiene Data'!G59)),NA())</f>
        <v>#N/A</v>
      </c>
      <c r="BK65" s="100" t="e">
        <f ca="true">+IF(AND(ISNUMBER(OFFSET('Hygiene Data'!$G$9,0,10*ROW('Hygiene Data'!G59))),'Data Summary'!DZ65="Yes"),OFFSET('Hygiene Data'!$G$9,0,10*ROW('Hygiene Data'!G59)),NA())</f>
        <v>#N/A</v>
      </c>
      <c r="BL65" s="100" t="e">
        <f ca="true">+IF(AND(ISNUMBER(OFFSET('Hygiene Data'!$H$5,0,10*ROW('Hygiene Data'!H59))),'Data Summary'!EA65="Yes"),OFFSET('Hygiene Data'!$H$5,0,10*ROW('Hygiene Data'!H59)),NA())</f>
        <v>#N/A</v>
      </c>
      <c r="BM65" s="100" t="e">
        <f ca="true">+IF(AND(ISNUMBER(OFFSET('Hygiene Data'!$H$7,0,10*ROW('Hygiene Data'!H59))),'Data Summary'!EB65="Yes"),OFFSET('Hygiene Data'!$H$7,0,10*ROW('Hygiene Data'!H59)),NA())</f>
        <v>#N/A</v>
      </c>
      <c r="BN65" s="100" t="e">
        <f ca="true">+IF(AND(ISNUMBER(OFFSET('Hygiene Data'!$H$9,0,10*ROW('Hygiene Data'!H59))),'Data Summary'!EC65="Yes"),OFFSET('Hygiene Data'!$H$9,0,10*ROW('Hygiene Data'!H59)),NA())</f>
        <v>#N/A</v>
      </c>
      <c r="BO65" s="100" t="e">
        <f ca="true">+IF(AND(ISNUMBER(OFFSET('Hygiene Data'!$I$5,0,10*ROW('Hygiene Data'!I59))),'Data Summary'!ED65="Yes"),OFFSET('Hygiene Data'!$I$5,0,10*ROW('Hygiene Data'!I59)),NA())</f>
        <v>#N/A</v>
      </c>
      <c r="BP65" s="100" t="e">
        <f ca="true">+IF(AND(ISNUMBER(OFFSET('Hygiene Data'!$I$7,0,10*ROW('Hygiene Data'!I59))),'Data Summary'!EE65="Yes"),OFFSET('Hygiene Data'!$I$7,0,10*ROW('Hygiene Data'!I59)),NA())</f>
        <v>#N/A</v>
      </c>
      <c r="BQ65" s="100" t="e">
        <f ca="true">+IF(AND(ISNUMBER(OFFSET('Hygiene Data'!$I$9,0,10*ROW('Hygiene Data'!I59))),'Data Summary'!EF65="Yes"),OFFSET('Hygiene Data'!$I$9,0,10*ROW('Hygiene Data'!I59)),NA())</f>
        <v>#N/A</v>
      </c>
    </row>
    <row xmlns:x14ac="http://schemas.microsoft.com/office/spreadsheetml/2009/9/ac" r="66" x14ac:dyDescent="0.2">
      <c r="A66" s="363" t="e">
        <f ca="true">+RIGHT('Data Summary'!A66,LEN('Data Summary'!A66)-9)</f>
        <v>#VALUE!</v>
      </c>
      <c r="B66" s="38" t="str">
        <f ca="true">+IF(ISTEXT('Data Summary'!B66),'Data Summary'!B66,"")</f>
        <v/>
      </c>
      <c r="C66" s="362" t="e">
        <f ca="true">+VALUE('Data Summary'!C66)</f>
        <v>#VALUE!</v>
      </c>
      <c r="D66" s="98" t="e">
        <f ca="true">+IF(AND(ISNUMBER(OFFSET('Water Data'!$D$4,0,10*ROW('Water Data'!D60))),'Data Summary'!BS66="Yes"),100-OFFSET('Water Data'!$D$4,0,10*ROW('Water Data'!D60)),NA())</f>
        <v>#N/A</v>
      </c>
      <c r="E66" s="98" t="e">
        <f ca="true">+IF(AND(ISNUMBER(OFFSET('Water Data'!$D$6,0,10*ROW('Water Data'!D60))),'Data Summary'!BT66="Yes"),OFFSET('Water Data'!$D$6,0,10*ROW('Water Data'!D60)),NA())</f>
        <v>#N/A</v>
      </c>
      <c r="F66" s="98" t="e">
        <f ca="true">+IF(AND(ISNUMBER(OFFSET('Water Data'!$D$9,0,10*ROW('Water Data'!D60))),'Data Summary'!BU66="Yes"),OFFSET('Water Data'!$D$9,0,10*ROW('Water Data'!D60)),NA())</f>
        <v>#N/A</v>
      </c>
      <c r="G66" s="98" t="e">
        <f ca="true">+IF(AND(ISNUMBER(OFFSET('Water Data'!$E$4,0,10*ROW('Water Data'!E60))),'Data Summary'!BV66="Yes"),100-OFFSET('Water Data'!$E$4,0,10*ROW('Water Data'!E60)),NA())</f>
        <v>#N/A</v>
      </c>
      <c r="H66" s="98" t="e">
        <f ca="true">+IF(AND(ISNUMBER(OFFSET('Water Data'!$E$6,0,10*ROW('Water Data'!E60))),'Data Summary'!BW66="Yes"),OFFSET('Water Data'!$E$6,0,10*ROW('Water Data'!E60)),NA())</f>
        <v>#N/A</v>
      </c>
      <c r="I66" s="98" t="e">
        <f ca="true">+IF(AND(ISNUMBER(OFFSET('Water Data'!$E$9,0,10*ROW('Water Data'!E60))),'Data Summary'!BX66="Yes"),OFFSET('Water Data'!$E$9,0,10*ROW('Water Data'!E60)),NA())</f>
        <v>#N/A</v>
      </c>
      <c r="J66" s="98" t="e">
        <f ca="true">+IF(AND(ISNUMBER(OFFSET('Water Data'!$F$4,0,10*ROW('Water Data'!F60))),'Data Summary'!BY66="Yes"),100-OFFSET('Water Data'!$F$4,0,10*ROW('Water Data'!F60)),NA())</f>
        <v>#N/A</v>
      </c>
      <c r="K66" s="98" t="e">
        <f ca="true">+IF(AND(ISNUMBER(OFFSET('Water Data'!$F$6,0,10*ROW('Water Data'!F60))),'Data Summary'!BZ66="Yes"),OFFSET('Water Data'!$F$6,0,10*ROW('Water Data'!F60)),NA())</f>
        <v>#N/A</v>
      </c>
      <c r="L66" s="98" t="e">
        <f ca="true">+IF(AND(ISNUMBER(OFFSET('Water Data'!$F$9,0,10*ROW('Water Data'!F60))),'Data Summary'!CA66="Yes"),OFFSET('Water Data'!$F$9,0,10*ROW('Water Data'!F60)),NA())</f>
        <v>#N/A</v>
      </c>
      <c r="M66" s="98" t="e">
        <f ca="true">+IF(AND(ISNUMBER(OFFSET('Water Data'!$G$4,0,10*ROW('Water Data'!G60))),'Data Summary'!CB66="Yes"),100-OFFSET('Water Data'!$G$4,0,10*ROW('Water Data'!G60)),NA())</f>
        <v>#N/A</v>
      </c>
      <c r="N66" s="98" t="e">
        <f ca="true">+IF(AND(ISNUMBER(OFFSET('Water Data'!$G$6,0,10*ROW('Water Data'!G60))),'Data Summary'!CC66="Yes"),OFFSET('Water Data'!$G$6,0,10*ROW('Water Data'!G60)),NA())</f>
        <v>#N/A</v>
      </c>
      <c r="O66" s="98" t="e">
        <f ca="true">+IF(AND(ISNUMBER(OFFSET('Water Data'!$G$9,0,10*ROW('Water Data'!G60))),'Data Summary'!CD66="Yes"),OFFSET('Water Data'!$G$9,0,10*ROW('Water Data'!G60)),NA())</f>
        <v>#N/A</v>
      </c>
      <c r="P66" s="98" t="e">
        <f ca="true">+IF(AND(ISNUMBER(OFFSET('Water Data'!$H$4,0,10*ROW('Water Data'!H60))),'Data Summary'!CE66="Yes"),100-OFFSET('Water Data'!$H$4,0,10*ROW('Water Data'!H60)),NA())</f>
        <v>#N/A</v>
      </c>
      <c r="Q66" s="98" t="e">
        <f ca="true">+IF(AND(ISNUMBER(OFFSET('Water Data'!$H$6,0,10*ROW('Water Data'!H60))),'Data Summary'!CF66="Yes"),OFFSET('Water Data'!$H$6,0,10*ROW('Water Data'!H60)),NA())</f>
        <v>#N/A</v>
      </c>
      <c r="R66" s="98" t="e">
        <f ca="true">+IF(AND(ISNUMBER(OFFSET('Water Data'!$H$9,0,10*ROW('Water Data'!H60))),'Data Summary'!CG66="Yes"),OFFSET('Water Data'!$H$9,0,10*ROW('Water Data'!H60)),NA())</f>
        <v>#N/A</v>
      </c>
      <c r="S66" s="98" t="e">
        <f ca="true">+IF(AND(ISNUMBER(OFFSET('Water Data'!$I$4,0,10*ROW('Water Data'!I60))),'Data Summary'!CH66="Yes"),100-OFFSET('Water Data'!$I$4,0,10*ROW('Water Data'!I60)),NA())</f>
        <v>#N/A</v>
      </c>
      <c r="T66" s="98" t="e">
        <f ca="true">+IF(AND(ISNUMBER(OFFSET('Water Data'!$I$6,0,10*ROW('Water Data'!I60))),'Data Summary'!CI66="Yes"),OFFSET('Water Data'!$I$6,0,10*ROW('Water Data'!I60)),NA())</f>
        <v>#N/A</v>
      </c>
      <c r="U66" s="98" t="e">
        <f ca="true">+IF(AND(ISNUMBER(OFFSET('Water Data'!$I$9,0,10*ROW('Water Data'!I60))),'Data Summary'!CJ66="Yes"),OFFSET('Water Data'!$I$9,0,10*ROW('Water Data'!I60)),NA())</f>
        <v>#N/A</v>
      </c>
      <c r="V66" s="99" t="e">
        <f ca="true">+IF(AND(ISNUMBER(OFFSET('Sanitation Data'!$D$4,0,10*ROW('Sanitation Data'!D60))),'Data Summary'!CK66="Yes"),100-OFFSET('Sanitation Data'!$D$4,0,10*ROW('Sanitation Data'!D60)),NA())</f>
        <v>#N/A</v>
      </c>
      <c r="W66" s="99" t="e">
        <f ca="true">+IF(AND(ISNUMBER(OFFSET('Sanitation Data'!$D$6,0,10*ROW('Sanitation Data'!D60))),'Data Summary'!CL66="Yes"),OFFSET('Sanitation Data'!$D$6,0,10*ROW('Sanitation Data'!D60)),NA())</f>
        <v>#N/A</v>
      </c>
      <c r="X66" s="99" t="e">
        <f ca="true">+IF(AND(ISNUMBER(OFFSET('Sanitation Data'!$D$10,0,10*ROW('Sanitation Data'!D60))),'Data Summary'!CM66="Yes"),OFFSET('Sanitation Data'!$D$10,0,10*ROW('Sanitation Data'!D60)),NA())</f>
        <v>#N/A</v>
      </c>
      <c r="Y66" s="99" t="e">
        <f ca="true">+IF(AND(ISNUMBER(OFFSET('Sanitation Data'!$D$11,0,10*ROW('Sanitation Data'!D60))),'Data Summary'!CN66="Yes"),OFFSET('Sanitation Data'!$D$11,0,10*ROW('Sanitation Data'!D60)),NA())</f>
        <v>#N/A</v>
      </c>
      <c r="Z66" s="99" t="e">
        <f ca="true">+IF(AND(ISNUMBER(OFFSET('Sanitation Data'!$D$12,0,10*ROW('Sanitation Data'!D60))),'Data Summary'!CO66="Yes"),OFFSET('Sanitation Data'!$D$12,0,10*ROW('Sanitation Data'!D60)),NA())</f>
        <v>#N/A</v>
      </c>
      <c r="AA66" s="99" t="e">
        <f ca="true">+IF(AND(ISNUMBER(OFFSET('Sanitation Data'!$E$4,0,10*ROW('Sanitation Data'!E60))),'Data Summary'!CP66="Yes"),100-OFFSET('Sanitation Data'!$E$4,0,10*ROW('Sanitation Data'!E60)),NA())</f>
        <v>#N/A</v>
      </c>
      <c r="AB66" s="99" t="e">
        <f ca="true">+IF(AND(ISNUMBER(OFFSET('Sanitation Data'!$E$6,0,10*ROW('Sanitation Data'!E60))),'Data Summary'!CQ66="Yes"),OFFSET('Sanitation Data'!$E$6,0,10*ROW('Sanitation Data'!E60)),NA())</f>
        <v>#N/A</v>
      </c>
      <c r="AC66" s="99" t="e">
        <f ca="true">+IF(AND(ISNUMBER(OFFSET('Sanitation Data'!$E$10,0,10*ROW('Sanitation Data'!E60))),'Data Summary'!CR66="Yes"),OFFSET('Sanitation Data'!$E$10,0,10*ROW('Sanitation Data'!E60)),NA())</f>
        <v>#N/A</v>
      </c>
      <c r="AD66" s="99" t="e">
        <f ca="true">+IF(AND(ISNUMBER(OFFSET('Sanitation Data'!$E$11,0,10*ROW('Sanitation Data'!E60))),'Data Summary'!CS66="Yes"),OFFSET('Sanitation Data'!$E$11,0,10*ROW('Sanitation Data'!E60)),NA())</f>
        <v>#N/A</v>
      </c>
      <c r="AE66" s="99" t="e">
        <f ca="true">+IF(AND(ISNUMBER(OFFSET('Sanitation Data'!$E$12,0,10*ROW('Sanitation Data'!E60))),'Data Summary'!CT66="Yes"),OFFSET('Sanitation Data'!$E$12,0,10*ROW('Sanitation Data'!E60)),NA())</f>
        <v>#N/A</v>
      </c>
      <c r="AF66" s="99" t="e">
        <f ca="true">+IF(AND(ISNUMBER(OFFSET('Sanitation Data'!$F$4,0,10*ROW('Sanitation Data'!F60))),'Data Summary'!CU66="Yes"),100-OFFSET('Sanitation Data'!$F$4,0,10*ROW('Sanitation Data'!F60)),NA())</f>
        <v>#N/A</v>
      </c>
      <c r="AG66" s="99" t="e">
        <f ca="true">+IF(AND(ISNUMBER(OFFSET('Sanitation Data'!$F$6,0,10*ROW('Sanitation Data'!F60))),'Data Summary'!CV66="Yes"),OFFSET('Sanitation Data'!$F$6,0,10*ROW('Sanitation Data'!F60)),NA())</f>
        <v>#N/A</v>
      </c>
      <c r="AH66" s="99" t="e">
        <f ca="true">+IF(AND(ISNUMBER(OFFSET('Sanitation Data'!$F$10,0,10*ROW('Sanitation Data'!F60))),'Data Summary'!CW66="Yes"),OFFSET('Sanitation Data'!$F$10,0,10*ROW('Sanitation Data'!F60)),NA())</f>
        <v>#N/A</v>
      </c>
      <c r="AI66" s="99" t="e">
        <f ca="true">+IF(AND(ISNUMBER(OFFSET('Sanitation Data'!$F$11,0,10*ROW('Sanitation Data'!F60))),'Data Summary'!CX66="Yes"),OFFSET('Sanitation Data'!$F$11,0,10*ROW('Sanitation Data'!F60)),NA())</f>
        <v>#N/A</v>
      </c>
      <c r="AJ66" s="99" t="e">
        <f ca="true">+IF(AND(ISNUMBER(OFFSET('Sanitation Data'!$F$12,0,10*ROW('Sanitation Data'!F60))),'Data Summary'!CY66="Yes"),OFFSET('Sanitation Data'!$F$12,0,10*ROW('Sanitation Data'!F60)),NA())</f>
        <v>#N/A</v>
      </c>
      <c r="AK66" s="99" t="e">
        <f ca="true">+IF(AND(ISNUMBER(OFFSET('Sanitation Data'!$G$4,0,10*ROW('Sanitation Data'!G60))),'Data Summary'!CZ66="Yes"),100-OFFSET('Sanitation Data'!$G$4,0,10*ROW('Sanitation Data'!G60)),NA())</f>
        <v>#N/A</v>
      </c>
      <c r="AL66" s="99" t="e">
        <f ca="true">+IF(AND(ISNUMBER(OFFSET('Sanitation Data'!$G$6,0,10*ROW('Sanitation Data'!G60))),'Data Summary'!DA66="Yes"),OFFSET('Sanitation Data'!$G$6,0,10*ROW('Sanitation Data'!G60)),NA())</f>
        <v>#N/A</v>
      </c>
      <c r="AM66" s="99" t="e">
        <f ca="true">+IF(AND(ISNUMBER(OFFSET('Sanitation Data'!$G$10,0,10*ROW('Sanitation Data'!G60))),'Data Summary'!DB66="Yes"),OFFSET('Sanitation Data'!$G$10,0,10*ROW('Sanitation Data'!G60)),NA())</f>
        <v>#N/A</v>
      </c>
      <c r="AN66" s="99" t="e">
        <f ca="true">+IF(AND(ISNUMBER(OFFSET('Sanitation Data'!$G$11,0,10*ROW('Sanitation Data'!G60))),'Data Summary'!DC66="Yes"),OFFSET('Sanitation Data'!$G$11,0,10*ROW('Sanitation Data'!G60)),NA())</f>
        <v>#N/A</v>
      </c>
      <c r="AO66" s="99" t="e">
        <f ca="true">+IF(AND(ISNUMBER(OFFSET('Sanitation Data'!$G$12,0,10*ROW('Sanitation Data'!G60))),'Data Summary'!DD66="Yes"),OFFSET('Sanitation Data'!$G$12,0,10*ROW('Sanitation Data'!G60)),NA())</f>
        <v>#N/A</v>
      </c>
      <c r="AP66" s="99" t="e">
        <f ca="true">+IF(AND(ISNUMBER(OFFSET('Sanitation Data'!$H$4,0,10*ROW('Sanitation Data'!H60))),'Data Summary'!DE66="Yes"),100-OFFSET('Sanitation Data'!$H$4,0,10*ROW('Sanitation Data'!H60)),NA())</f>
        <v>#N/A</v>
      </c>
      <c r="AQ66" s="99" t="e">
        <f ca="true">+IF(AND(ISNUMBER(OFFSET('Sanitation Data'!$H$6,0,10*ROW('Sanitation Data'!H60))),'Data Summary'!DF66="Yes"),OFFSET('Sanitation Data'!$H$6,0,10*ROW('Sanitation Data'!H60)),NA())</f>
        <v>#N/A</v>
      </c>
      <c r="AR66" s="99" t="e">
        <f ca="true">+IF(AND(ISNUMBER(OFFSET('Sanitation Data'!$H$10,0,10*ROW('Sanitation Data'!H60))),'Data Summary'!DG66="Yes"),OFFSET('Sanitation Data'!$H$10,0,10*ROW('Sanitation Data'!H60)),NA())</f>
        <v>#N/A</v>
      </c>
      <c r="AS66" s="99" t="e">
        <f ca="true">+IF(AND(ISNUMBER(OFFSET('Sanitation Data'!$H$11,0,10*ROW('Sanitation Data'!H60))),'Data Summary'!DH66="Yes"),OFFSET('Sanitation Data'!$H$11,0,10*ROW('Sanitation Data'!H60)),NA())</f>
        <v>#N/A</v>
      </c>
      <c r="AT66" s="99" t="e">
        <f ca="true">+IF(AND(ISNUMBER(OFFSET('Sanitation Data'!$H$12,0,10*ROW('Sanitation Data'!H60))),'Data Summary'!DI66="Yes"),OFFSET('Sanitation Data'!$H$12,0,10*ROW('Sanitation Data'!H60)),NA())</f>
        <v>#N/A</v>
      </c>
      <c r="AU66" s="99" t="e">
        <f ca="true">+IF(AND(ISNUMBER(OFFSET('Sanitation Data'!$I$4,0,10*ROW('Sanitation Data'!I60))),'Data Summary'!DJ66="Yes"),100-OFFSET('Sanitation Data'!$I$4,0,10*ROW('Sanitation Data'!I60)),NA())</f>
        <v>#N/A</v>
      </c>
      <c r="AV66" s="99" t="e">
        <f ca="true">+IF(AND(ISNUMBER(OFFSET('Sanitation Data'!$I$6,0,10*ROW('Sanitation Data'!I60))),'Data Summary'!DK66="Yes"),OFFSET('Sanitation Data'!$I$6,0,10*ROW('Sanitation Data'!I60)),NA())</f>
        <v>#N/A</v>
      </c>
      <c r="AW66" s="99" t="e">
        <f ca="true">+IF(AND(ISNUMBER(OFFSET('Sanitation Data'!$I$10,0,10*ROW('Sanitation Data'!I60))),'Data Summary'!DL66="Yes"),OFFSET('Sanitation Data'!$I$10,0,10*ROW('Sanitation Data'!I60)),NA())</f>
        <v>#N/A</v>
      </c>
      <c r="AX66" s="99" t="e">
        <f ca="true">+IF(AND(ISNUMBER(OFFSET('Sanitation Data'!$I$11,0,10*ROW('Sanitation Data'!I60))),'Data Summary'!DM66="Yes"),OFFSET('Sanitation Data'!$I$11,0,10*ROW('Sanitation Data'!I60)),NA())</f>
        <v>#N/A</v>
      </c>
      <c r="AY66" s="99" t="e">
        <f ca="true">+IF(AND(ISNUMBER(OFFSET('Sanitation Data'!$I$12,0,10*ROW('Sanitation Data'!I60))),'Data Summary'!DN66="Yes"),OFFSET('Sanitation Data'!$I$12,0,10*ROW('Sanitation Data'!I60)),NA())</f>
        <v>#N/A</v>
      </c>
      <c r="AZ66" s="100" t="e">
        <f ca="true">+IF(AND(ISNUMBER(OFFSET('Hygiene Data'!$D$5,0,10*ROW('Hygiene Data'!D60))),'Data Summary'!DO66="Yes"),OFFSET('Hygiene Data'!$D$5,0,10*ROW('Hygiene Data'!D60)),NA())</f>
        <v>#N/A</v>
      </c>
      <c r="BA66" s="100" t="e">
        <f ca="true">+IF(AND(ISNUMBER(OFFSET('Hygiene Data'!$D$7,0,10*ROW('Hygiene Data'!D60))),'Data Summary'!DP66="Yes"),OFFSET('Hygiene Data'!$D$7,0,10*ROW('Hygiene Data'!D60)),NA())</f>
        <v>#N/A</v>
      </c>
      <c r="BB66" s="100" t="e">
        <f ca="true">+IF(AND(ISNUMBER(OFFSET('Hygiene Data'!$D$9,0,10*ROW('Hygiene Data'!D60))),'Data Summary'!DQ66="Yes"),OFFSET('Hygiene Data'!$D$9,0,10*ROW('Hygiene Data'!D60)),NA())</f>
        <v>#N/A</v>
      </c>
      <c r="BC66" s="100" t="e">
        <f ca="true">+IF(AND(ISNUMBER(OFFSET('Hygiene Data'!$E$5,0,10*ROW('Hygiene Data'!E60))),'Data Summary'!DR66="Yes"),OFFSET('Hygiene Data'!$E$5,0,10*ROW('Hygiene Data'!E60)),NA())</f>
        <v>#N/A</v>
      </c>
      <c r="BD66" s="100" t="e">
        <f ca="true">+IF(AND(ISNUMBER(OFFSET('Hygiene Data'!$E$7,0,10*ROW('Hygiene Data'!E60))),'Data Summary'!DS66="Yes"),OFFSET('Hygiene Data'!$E$7,0,10*ROW('Hygiene Data'!E60)),NA())</f>
        <v>#N/A</v>
      </c>
      <c r="BE66" s="100" t="e">
        <f ca="true">+IF(AND(ISNUMBER(OFFSET('Hygiene Data'!$E$9,0,10*ROW('Hygiene Data'!E60))),'Data Summary'!DT66="Yes"),OFFSET('Hygiene Data'!$E$9,0,10*ROW('Hygiene Data'!E60)),NA())</f>
        <v>#N/A</v>
      </c>
      <c r="BF66" s="100" t="e">
        <f ca="true">+IF(AND(ISNUMBER(OFFSET('Hygiene Data'!$F$5,0,10*ROW('Hygiene Data'!F60))),'Data Summary'!DU66="Yes"),OFFSET('Hygiene Data'!$F$5,0,10*ROW('Hygiene Data'!F60)),NA())</f>
        <v>#N/A</v>
      </c>
      <c r="BG66" s="100" t="e">
        <f ca="true">+IF(AND(ISNUMBER(OFFSET('Hygiene Data'!$F$7,0,10*ROW('Hygiene Data'!F60))),'Data Summary'!DV66="Yes"),OFFSET('Hygiene Data'!$F$7,0,10*ROW('Hygiene Data'!F60)),NA())</f>
        <v>#N/A</v>
      </c>
      <c r="BH66" s="100" t="e">
        <f ca="true">+IF(AND(ISNUMBER(OFFSET('Hygiene Data'!$F$9,0,10*ROW('Hygiene Data'!F60))),'Data Summary'!DW66="Yes"),OFFSET('Hygiene Data'!$F$9,0,10*ROW('Hygiene Data'!F60)),NA())</f>
        <v>#N/A</v>
      </c>
      <c r="BI66" s="100" t="e">
        <f ca="true">+IF(AND(ISNUMBER(OFFSET('Hygiene Data'!$G$5,0,10*ROW('Hygiene Data'!G60))),'Data Summary'!DX66="Yes"),OFFSET('Hygiene Data'!$G$5,0,10*ROW('Hygiene Data'!G60)),NA())</f>
        <v>#N/A</v>
      </c>
      <c r="BJ66" s="100" t="e">
        <f ca="true">+IF(AND(ISNUMBER(OFFSET('Hygiene Data'!$G$7,0,10*ROW('Hygiene Data'!G60))),'Data Summary'!DY66="Yes"),OFFSET('Hygiene Data'!$G$7,0,10*ROW('Hygiene Data'!G60)),NA())</f>
        <v>#N/A</v>
      </c>
      <c r="BK66" s="100" t="e">
        <f ca="true">+IF(AND(ISNUMBER(OFFSET('Hygiene Data'!$G$9,0,10*ROW('Hygiene Data'!G60))),'Data Summary'!DZ66="Yes"),OFFSET('Hygiene Data'!$G$9,0,10*ROW('Hygiene Data'!G60)),NA())</f>
        <v>#N/A</v>
      </c>
      <c r="BL66" s="100" t="e">
        <f ca="true">+IF(AND(ISNUMBER(OFFSET('Hygiene Data'!$H$5,0,10*ROW('Hygiene Data'!H60))),'Data Summary'!EA66="Yes"),OFFSET('Hygiene Data'!$H$5,0,10*ROW('Hygiene Data'!H60)),NA())</f>
        <v>#N/A</v>
      </c>
      <c r="BM66" s="100" t="e">
        <f ca="true">+IF(AND(ISNUMBER(OFFSET('Hygiene Data'!$H$7,0,10*ROW('Hygiene Data'!H60))),'Data Summary'!EB66="Yes"),OFFSET('Hygiene Data'!$H$7,0,10*ROW('Hygiene Data'!H60)),NA())</f>
        <v>#N/A</v>
      </c>
      <c r="BN66" s="100" t="e">
        <f ca="true">+IF(AND(ISNUMBER(OFFSET('Hygiene Data'!$H$9,0,10*ROW('Hygiene Data'!H60))),'Data Summary'!EC66="Yes"),OFFSET('Hygiene Data'!$H$9,0,10*ROW('Hygiene Data'!H60)),NA())</f>
        <v>#N/A</v>
      </c>
      <c r="BO66" s="100" t="e">
        <f ca="true">+IF(AND(ISNUMBER(OFFSET('Hygiene Data'!$I$5,0,10*ROW('Hygiene Data'!I60))),'Data Summary'!ED66="Yes"),OFFSET('Hygiene Data'!$I$5,0,10*ROW('Hygiene Data'!I60)),NA())</f>
        <v>#N/A</v>
      </c>
      <c r="BP66" s="100" t="e">
        <f ca="true">+IF(AND(ISNUMBER(OFFSET('Hygiene Data'!$I$7,0,10*ROW('Hygiene Data'!I60))),'Data Summary'!EE66="Yes"),OFFSET('Hygiene Data'!$I$7,0,10*ROW('Hygiene Data'!I60)),NA())</f>
        <v>#N/A</v>
      </c>
      <c r="BQ66" s="100" t="e">
        <f ca="true">+IF(AND(ISNUMBER(OFFSET('Hygiene Data'!$I$9,0,10*ROW('Hygiene Data'!I60))),'Data Summary'!EF66="Yes"),OFFSET('Hygiene Data'!$I$9,0,10*ROW('Hygiene Data'!I60)),NA())</f>
        <v>#N/A</v>
      </c>
    </row>
    <row xmlns:x14ac="http://schemas.microsoft.com/office/spreadsheetml/2009/9/ac" r="67" x14ac:dyDescent="0.2">
      <c r="A67" s="363" t="e">
        <f ca="true">+RIGHT('Data Summary'!A67,LEN('Data Summary'!A67)-9)</f>
        <v>#VALUE!</v>
      </c>
      <c r="B67" s="38" t="str">
        <f ca="true">+IF(ISTEXT('Data Summary'!B67),'Data Summary'!B67,"")</f>
        <v/>
      </c>
      <c r="C67" s="362" t="e">
        <f ca="true">+VALUE('Data Summary'!C67)</f>
        <v>#VALUE!</v>
      </c>
      <c r="D67" s="98" t="e">
        <f ca="true">+IF(AND(ISNUMBER(OFFSET('Water Data'!$D$4,0,10*ROW('Water Data'!D61))),'Data Summary'!BS67="Yes"),100-OFFSET('Water Data'!$D$4,0,10*ROW('Water Data'!D61)),NA())</f>
        <v>#N/A</v>
      </c>
      <c r="E67" s="98" t="e">
        <f ca="true">+IF(AND(ISNUMBER(OFFSET('Water Data'!$D$6,0,10*ROW('Water Data'!D61))),'Data Summary'!BT67="Yes"),OFFSET('Water Data'!$D$6,0,10*ROW('Water Data'!D61)),NA())</f>
        <v>#N/A</v>
      </c>
      <c r="F67" s="98" t="e">
        <f ca="true">+IF(AND(ISNUMBER(OFFSET('Water Data'!$D$9,0,10*ROW('Water Data'!D61))),'Data Summary'!BU67="Yes"),OFFSET('Water Data'!$D$9,0,10*ROW('Water Data'!D61)),NA())</f>
        <v>#N/A</v>
      </c>
      <c r="G67" s="98" t="e">
        <f ca="true">+IF(AND(ISNUMBER(OFFSET('Water Data'!$E$4,0,10*ROW('Water Data'!E61))),'Data Summary'!BV67="Yes"),100-OFFSET('Water Data'!$E$4,0,10*ROW('Water Data'!E61)),NA())</f>
        <v>#N/A</v>
      </c>
      <c r="H67" s="98" t="e">
        <f ca="true">+IF(AND(ISNUMBER(OFFSET('Water Data'!$E$6,0,10*ROW('Water Data'!E61))),'Data Summary'!BW67="Yes"),OFFSET('Water Data'!$E$6,0,10*ROW('Water Data'!E61)),NA())</f>
        <v>#N/A</v>
      </c>
      <c r="I67" s="98" t="e">
        <f ca="true">+IF(AND(ISNUMBER(OFFSET('Water Data'!$E$9,0,10*ROW('Water Data'!E61))),'Data Summary'!BX67="Yes"),OFFSET('Water Data'!$E$9,0,10*ROW('Water Data'!E61)),NA())</f>
        <v>#N/A</v>
      </c>
      <c r="J67" s="98" t="e">
        <f ca="true">+IF(AND(ISNUMBER(OFFSET('Water Data'!$F$4,0,10*ROW('Water Data'!F61))),'Data Summary'!BY67="Yes"),100-OFFSET('Water Data'!$F$4,0,10*ROW('Water Data'!F61)),NA())</f>
        <v>#N/A</v>
      </c>
      <c r="K67" s="98" t="e">
        <f ca="true">+IF(AND(ISNUMBER(OFFSET('Water Data'!$F$6,0,10*ROW('Water Data'!F61))),'Data Summary'!BZ67="Yes"),OFFSET('Water Data'!$F$6,0,10*ROW('Water Data'!F61)),NA())</f>
        <v>#N/A</v>
      </c>
      <c r="L67" s="98" t="e">
        <f ca="true">+IF(AND(ISNUMBER(OFFSET('Water Data'!$F$9,0,10*ROW('Water Data'!F61))),'Data Summary'!CA67="Yes"),OFFSET('Water Data'!$F$9,0,10*ROW('Water Data'!F61)),NA())</f>
        <v>#N/A</v>
      </c>
      <c r="M67" s="98" t="e">
        <f ca="true">+IF(AND(ISNUMBER(OFFSET('Water Data'!$G$4,0,10*ROW('Water Data'!G61))),'Data Summary'!CB67="Yes"),100-OFFSET('Water Data'!$G$4,0,10*ROW('Water Data'!G61)),NA())</f>
        <v>#N/A</v>
      </c>
      <c r="N67" s="98" t="e">
        <f ca="true">+IF(AND(ISNUMBER(OFFSET('Water Data'!$G$6,0,10*ROW('Water Data'!G61))),'Data Summary'!CC67="Yes"),OFFSET('Water Data'!$G$6,0,10*ROW('Water Data'!G61)),NA())</f>
        <v>#N/A</v>
      </c>
      <c r="O67" s="98" t="e">
        <f ca="true">+IF(AND(ISNUMBER(OFFSET('Water Data'!$G$9,0,10*ROW('Water Data'!G61))),'Data Summary'!CD67="Yes"),OFFSET('Water Data'!$G$9,0,10*ROW('Water Data'!G61)),NA())</f>
        <v>#N/A</v>
      </c>
      <c r="P67" s="98" t="e">
        <f ca="true">+IF(AND(ISNUMBER(OFFSET('Water Data'!$H$4,0,10*ROW('Water Data'!H61))),'Data Summary'!CE67="Yes"),100-OFFSET('Water Data'!$H$4,0,10*ROW('Water Data'!H61)),NA())</f>
        <v>#N/A</v>
      </c>
      <c r="Q67" s="98" t="e">
        <f ca="true">+IF(AND(ISNUMBER(OFFSET('Water Data'!$H$6,0,10*ROW('Water Data'!H61))),'Data Summary'!CF67="Yes"),OFFSET('Water Data'!$H$6,0,10*ROW('Water Data'!H61)),NA())</f>
        <v>#N/A</v>
      </c>
      <c r="R67" s="98" t="e">
        <f ca="true">+IF(AND(ISNUMBER(OFFSET('Water Data'!$H$9,0,10*ROW('Water Data'!H61))),'Data Summary'!CG67="Yes"),OFFSET('Water Data'!$H$9,0,10*ROW('Water Data'!H61)),NA())</f>
        <v>#N/A</v>
      </c>
      <c r="S67" s="98" t="e">
        <f ca="true">+IF(AND(ISNUMBER(OFFSET('Water Data'!$I$4,0,10*ROW('Water Data'!I61))),'Data Summary'!CH67="Yes"),100-OFFSET('Water Data'!$I$4,0,10*ROW('Water Data'!I61)),NA())</f>
        <v>#N/A</v>
      </c>
      <c r="T67" s="98" t="e">
        <f ca="true">+IF(AND(ISNUMBER(OFFSET('Water Data'!$I$6,0,10*ROW('Water Data'!I61))),'Data Summary'!CI67="Yes"),OFFSET('Water Data'!$I$6,0,10*ROW('Water Data'!I61)),NA())</f>
        <v>#N/A</v>
      </c>
      <c r="U67" s="98" t="e">
        <f ca="true">+IF(AND(ISNUMBER(OFFSET('Water Data'!$I$9,0,10*ROW('Water Data'!I61))),'Data Summary'!CJ67="Yes"),OFFSET('Water Data'!$I$9,0,10*ROW('Water Data'!I61)),NA())</f>
        <v>#N/A</v>
      </c>
      <c r="V67" s="99" t="e">
        <f ca="true">+IF(AND(ISNUMBER(OFFSET('Sanitation Data'!$D$4,0,10*ROW('Sanitation Data'!D61))),'Data Summary'!CK67="Yes"),100-OFFSET('Sanitation Data'!$D$4,0,10*ROW('Sanitation Data'!D61)),NA())</f>
        <v>#N/A</v>
      </c>
      <c r="W67" s="99" t="e">
        <f ca="true">+IF(AND(ISNUMBER(OFFSET('Sanitation Data'!$D$6,0,10*ROW('Sanitation Data'!D61))),'Data Summary'!CL67="Yes"),OFFSET('Sanitation Data'!$D$6,0,10*ROW('Sanitation Data'!D61)),NA())</f>
        <v>#N/A</v>
      </c>
      <c r="X67" s="99" t="e">
        <f ca="true">+IF(AND(ISNUMBER(OFFSET('Sanitation Data'!$D$10,0,10*ROW('Sanitation Data'!D61))),'Data Summary'!CM67="Yes"),OFFSET('Sanitation Data'!$D$10,0,10*ROW('Sanitation Data'!D61)),NA())</f>
        <v>#N/A</v>
      </c>
      <c r="Y67" s="99" t="e">
        <f ca="true">+IF(AND(ISNUMBER(OFFSET('Sanitation Data'!$D$11,0,10*ROW('Sanitation Data'!D61))),'Data Summary'!CN67="Yes"),OFFSET('Sanitation Data'!$D$11,0,10*ROW('Sanitation Data'!D61)),NA())</f>
        <v>#N/A</v>
      </c>
      <c r="Z67" s="99" t="e">
        <f ca="true">+IF(AND(ISNUMBER(OFFSET('Sanitation Data'!$D$12,0,10*ROW('Sanitation Data'!D61))),'Data Summary'!CO67="Yes"),OFFSET('Sanitation Data'!$D$12,0,10*ROW('Sanitation Data'!D61)),NA())</f>
        <v>#N/A</v>
      </c>
      <c r="AA67" s="99" t="e">
        <f ca="true">+IF(AND(ISNUMBER(OFFSET('Sanitation Data'!$E$4,0,10*ROW('Sanitation Data'!E61))),'Data Summary'!CP67="Yes"),100-OFFSET('Sanitation Data'!$E$4,0,10*ROW('Sanitation Data'!E61)),NA())</f>
        <v>#N/A</v>
      </c>
      <c r="AB67" s="99" t="e">
        <f ca="true">+IF(AND(ISNUMBER(OFFSET('Sanitation Data'!$E$6,0,10*ROW('Sanitation Data'!E61))),'Data Summary'!CQ67="Yes"),OFFSET('Sanitation Data'!$E$6,0,10*ROW('Sanitation Data'!E61)),NA())</f>
        <v>#N/A</v>
      </c>
      <c r="AC67" s="99" t="e">
        <f ca="true">+IF(AND(ISNUMBER(OFFSET('Sanitation Data'!$E$10,0,10*ROW('Sanitation Data'!E61))),'Data Summary'!CR67="Yes"),OFFSET('Sanitation Data'!$E$10,0,10*ROW('Sanitation Data'!E61)),NA())</f>
        <v>#N/A</v>
      </c>
      <c r="AD67" s="99" t="e">
        <f ca="true">+IF(AND(ISNUMBER(OFFSET('Sanitation Data'!$E$11,0,10*ROW('Sanitation Data'!E61))),'Data Summary'!CS67="Yes"),OFFSET('Sanitation Data'!$E$11,0,10*ROW('Sanitation Data'!E61)),NA())</f>
        <v>#N/A</v>
      </c>
      <c r="AE67" s="99" t="e">
        <f ca="true">+IF(AND(ISNUMBER(OFFSET('Sanitation Data'!$E$12,0,10*ROW('Sanitation Data'!E61))),'Data Summary'!CT67="Yes"),OFFSET('Sanitation Data'!$E$12,0,10*ROW('Sanitation Data'!E61)),NA())</f>
        <v>#N/A</v>
      </c>
      <c r="AF67" s="99" t="e">
        <f ca="true">+IF(AND(ISNUMBER(OFFSET('Sanitation Data'!$F$4,0,10*ROW('Sanitation Data'!F61))),'Data Summary'!CU67="Yes"),100-OFFSET('Sanitation Data'!$F$4,0,10*ROW('Sanitation Data'!F61)),NA())</f>
        <v>#N/A</v>
      </c>
      <c r="AG67" s="99" t="e">
        <f ca="true">+IF(AND(ISNUMBER(OFFSET('Sanitation Data'!$F$6,0,10*ROW('Sanitation Data'!F61))),'Data Summary'!CV67="Yes"),OFFSET('Sanitation Data'!$F$6,0,10*ROW('Sanitation Data'!F61)),NA())</f>
        <v>#N/A</v>
      </c>
      <c r="AH67" s="99" t="e">
        <f ca="true">+IF(AND(ISNUMBER(OFFSET('Sanitation Data'!$F$10,0,10*ROW('Sanitation Data'!F61))),'Data Summary'!CW67="Yes"),OFFSET('Sanitation Data'!$F$10,0,10*ROW('Sanitation Data'!F61)),NA())</f>
        <v>#N/A</v>
      </c>
      <c r="AI67" s="99" t="e">
        <f ca="true">+IF(AND(ISNUMBER(OFFSET('Sanitation Data'!$F$11,0,10*ROW('Sanitation Data'!F61))),'Data Summary'!CX67="Yes"),OFFSET('Sanitation Data'!$F$11,0,10*ROW('Sanitation Data'!F61)),NA())</f>
        <v>#N/A</v>
      </c>
      <c r="AJ67" s="99" t="e">
        <f ca="true">+IF(AND(ISNUMBER(OFFSET('Sanitation Data'!$F$12,0,10*ROW('Sanitation Data'!F61))),'Data Summary'!CY67="Yes"),OFFSET('Sanitation Data'!$F$12,0,10*ROW('Sanitation Data'!F61)),NA())</f>
        <v>#N/A</v>
      </c>
      <c r="AK67" s="99" t="e">
        <f ca="true">+IF(AND(ISNUMBER(OFFSET('Sanitation Data'!$G$4,0,10*ROW('Sanitation Data'!G61))),'Data Summary'!CZ67="Yes"),100-OFFSET('Sanitation Data'!$G$4,0,10*ROW('Sanitation Data'!G61)),NA())</f>
        <v>#N/A</v>
      </c>
      <c r="AL67" s="99" t="e">
        <f ca="true">+IF(AND(ISNUMBER(OFFSET('Sanitation Data'!$G$6,0,10*ROW('Sanitation Data'!G61))),'Data Summary'!DA67="Yes"),OFFSET('Sanitation Data'!$G$6,0,10*ROW('Sanitation Data'!G61)),NA())</f>
        <v>#N/A</v>
      </c>
      <c r="AM67" s="99" t="e">
        <f ca="true">+IF(AND(ISNUMBER(OFFSET('Sanitation Data'!$G$10,0,10*ROW('Sanitation Data'!G61))),'Data Summary'!DB67="Yes"),OFFSET('Sanitation Data'!$G$10,0,10*ROW('Sanitation Data'!G61)),NA())</f>
        <v>#N/A</v>
      </c>
      <c r="AN67" s="99" t="e">
        <f ca="true">+IF(AND(ISNUMBER(OFFSET('Sanitation Data'!$G$11,0,10*ROW('Sanitation Data'!G61))),'Data Summary'!DC67="Yes"),OFFSET('Sanitation Data'!$G$11,0,10*ROW('Sanitation Data'!G61)),NA())</f>
        <v>#N/A</v>
      </c>
      <c r="AO67" s="99" t="e">
        <f ca="true">+IF(AND(ISNUMBER(OFFSET('Sanitation Data'!$G$12,0,10*ROW('Sanitation Data'!G61))),'Data Summary'!DD67="Yes"),OFFSET('Sanitation Data'!$G$12,0,10*ROW('Sanitation Data'!G61)),NA())</f>
        <v>#N/A</v>
      </c>
      <c r="AP67" s="99" t="e">
        <f ca="true">+IF(AND(ISNUMBER(OFFSET('Sanitation Data'!$H$4,0,10*ROW('Sanitation Data'!H61))),'Data Summary'!DE67="Yes"),100-OFFSET('Sanitation Data'!$H$4,0,10*ROW('Sanitation Data'!H61)),NA())</f>
        <v>#N/A</v>
      </c>
      <c r="AQ67" s="99" t="e">
        <f ca="true">+IF(AND(ISNUMBER(OFFSET('Sanitation Data'!$H$6,0,10*ROW('Sanitation Data'!H61))),'Data Summary'!DF67="Yes"),OFFSET('Sanitation Data'!$H$6,0,10*ROW('Sanitation Data'!H61)),NA())</f>
        <v>#N/A</v>
      </c>
      <c r="AR67" s="99" t="e">
        <f ca="true">+IF(AND(ISNUMBER(OFFSET('Sanitation Data'!$H$10,0,10*ROW('Sanitation Data'!H61))),'Data Summary'!DG67="Yes"),OFFSET('Sanitation Data'!$H$10,0,10*ROW('Sanitation Data'!H61)),NA())</f>
        <v>#N/A</v>
      </c>
      <c r="AS67" s="99" t="e">
        <f ca="true">+IF(AND(ISNUMBER(OFFSET('Sanitation Data'!$H$11,0,10*ROW('Sanitation Data'!H61))),'Data Summary'!DH67="Yes"),OFFSET('Sanitation Data'!$H$11,0,10*ROW('Sanitation Data'!H61)),NA())</f>
        <v>#N/A</v>
      </c>
      <c r="AT67" s="99" t="e">
        <f ca="true">+IF(AND(ISNUMBER(OFFSET('Sanitation Data'!$H$12,0,10*ROW('Sanitation Data'!H61))),'Data Summary'!DI67="Yes"),OFFSET('Sanitation Data'!$H$12,0,10*ROW('Sanitation Data'!H61)),NA())</f>
        <v>#N/A</v>
      </c>
      <c r="AU67" s="99" t="e">
        <f ca="true">+IF(AND(ISNUMBER(OFFSET('Sanitation Data'!$I$4,0,10*ROW('Sanitation Data'!I61))),'Data Summary'!DJ67="Yes"),100-OFFSET('Sanitation Data'!$I$4,0,10*ROW('Sanitation Data'!I61)),NA())</f>
        <v>#N/A</v>
      </c>
      <c r="AV67" s="99" t="e">
        <f ca="true">+IF(AND(ISNUMBER(OFFSET('Sanitation Data'!$I$6,0,10*ROW('Sanitation Data'!I61))),'Data Summary'!DK67="Yes"),OFFSET('Sanitation Data'!$I$6,0,10*ROW('Sanitation Data'!I61)),NA())</f>
        <v>#N/A</v>
      </c>
      <c r="AW67" s="99" t="e">
        <f ca="true">+IF(AND(ISNUMBER(OFFSET('Sanitation Data'!$I$10,0,10*ROW('Sanitation Data'!I61))),'Data Summary'!DL67="Yes"),OFFSET('Sanitation Data'!$I$10,0,10*ROW('Sanitation Data'!I61)),NA())</f>
        <v>#N/A</v>
      </c>
      <c r="AX67" s="99" t="e">
        <f ca="true">+IF(AND(ISNUMBER(OFFSET('Sanitation Data'!$I$11,0,10*ROW('Sanitation Data'!I61))),'Data Summary'!DM67="Yes"),OFFSET('Sanitation Data'!$I$11,0,10*ROW('Sanitation Data'!I61)),NA())</f>
        <v>#N/A</v>
      </c>
      <c r="AY67" s="99" t="e">
        <f ca="true">+IF(AND(ISNUMBER(OFFSET('Sanitation Data'!$I$12,0,10*ROW('Sanitation Data'!I61))),'Data Summary'!DN67="Yes"),OFFSET('Sanitation Data'!$I$12,0,10*ROW('Sanitation Data'!I61)),NA())</f>
        <v>#N/A</v>
      </c>
      <c r="AZ67" s="100" t="e">
        <f ca="true">+IF(AND(ISNUMBER(OFFSET('Hygiene Data'!$D$5,0,10*ROW('Hygiene Data'!D61))),'Data Summary'!DO67="Yes"),OFFSET('Hygiene Data'!$D$5,0,10*ROW('Hygiene Data'!D61)),NA())</f>
        <v>#N/A</v>
      </c>
      <c r="BA67" s="100" t="e">
        <f ca="true">+IF(AND(ISNUMBER(OFFSET('Hygiene Data'!$D$7,0,10*ROW('Hygiene Data'!D61))),'Data Summary'!DP67="Yes"),OFFSET('Hygiene Data'!$D$7,0,10*ROW('Hygiene Data'!D61)),NA())</f>
        <v>#N/A</v>
      </c>
      <c r="BB67" s="100" t="e">
        <f ca="true">+IF(AND(ISNUMBER(OFFSET('Hygiene Data'!$D$9,0,10*ROW('Hygiene Data'!D61))),'Data Summary'!DQ67="Yes"),OFFSET('Hygiene Data'!$D$9,0,10*ROW('Hygiene Data'!D61)),NA())</f>
        <v>#N/A</v>
      </c>
      <c r="BC67" s="100" t="e">
        <f ca="true">+IF(AND(ISNUMBER(OFFSET('Hygiene Data'!$E$5,0,10*ROW('Hygiene Data'!E61))),'Data Summary'!DR67="Yes"),OFFSET('Hygiene Data'!$E$5,0,10*ROW('Hygiene Data'!E61)),NA())</f>
        <v>#N/A</v>
      </c>
      <c r="BD67" s="100" t="e">
        <f ca="true">+IF(AND(ISNUMBER(OFFSET('Hygiene Data'!$E$7,0,10*ROW('Hygiene Data'!E61))),'Data Summary'!DS67="Yes"),OFFSET('Hygiene Data'!$E$7,0,10*ROW('Hygiene Data'!E61)),NA())</f>
        <v>#N/A</v>
      </c>
      <c r="BE67" s="100" t="e">
        <f ca="true">+IF(AND(ISNUMBER(OFFSET('Hygiene Data'!$E$9,0,10*ROW('Hygiene Data'!E61))),'Data Summary'!DT67="Yes"),OFFSET('Hygiene Data'!$E$9,0,10*ROW('Hygiene Data'!E61)),NA())</f>
        <v>#N/A</v>
      </c>
      <c r="BF67" s="100" t="e">
        <f ca="true">+IF(AND(ISNUMBER(OFFSET('Hygiene Data'!$F$5,0,10*ROW('Hygiene Data'!F61))),'Data Summary'!DU67="Yes"),OFFSET('Hygiene Data'!$F$5,0,10*ROW('Hygiene Data'!F61)),NA())</f>
        <v>#N/A</v>
      </c>
      <c r="BG67" s="100" t="e">
        <f ca="true">+IF(AND(ISNUMBER(OFFSET('Hygiene Data'!$F$7,0,10*ROW('Hygiene Data'!F61))),'Data Summary'!DV67="Yes"),OFFSET('Hygiene Data'!$F$7,0,10*ROW('Hygiene Data'!F61)),NA())</f>
        <v>#N/A</v>
      </c>
      <c r="BH67" s="100" t="e">
        <f ca="true">+IF(AND(ISNUMBER(OFFSET('Hygiene Data'!$F$9,0,10*ROW('Hygiene Data'!F61))),'Data Summary'!DW67="Yes"),OFFSET('Hygiene Data'!$F$9,0,10*ROW('Hygiene Data'!F61)),NA())</f>
        <v>#N/A</v>
      </c>
      <c r="BI67" s="100" t="e">
        <f ca="true">+IF(AND(ISNUMBER(OFFSET('Hygiene Data'!$G$5,0,10*ROW('Hygiene Data'!G61))),'Data Summary'!DX67="Yes"),OFFSET('Hygiene Data'!$G$5,0,10*ROW('Hygiene Data'!G61)),NA())</f>
        <v>#N/A</v>
      </c>
      <c r="BJ67" s="100" t="e">
        <f ca="true">+IF(AND(ISNUMBER(OFFSET('Hygiene Data'!$G$7,0,10*ROW('Hygiene Data'!G61))),'Data Summary'!DY67="Yes"),OFFSET('Hygiene Data'!$G$7,0,10*ROW('Hygiene Data'!G61)),NA())</f>
        <v>#N/A</v>
      </c>
      <c r="BK67" s="100" t="e">
        <f ca="true">+IF(AND(ISNUMBER(OFFSET('Hygiene Data'!$G$9,0,10*ROW('Hygiene Data'!G61))),'Data Summary'!DZ67="Yes"),OFFSET('Hygiene Data'!$G$9,0,10*ROW('Hygiene Data'!G61)),NA())</f>
        <v>#N/A</v>
      </c>
      <c r="BL67" s="100" t="e">
        <f ca="true">+IF(AND(ISNUMBER(OFFSET('Hygiene Data'!$H$5,0,10*ROW('Hygiene Data'!H61))),'Data Summary'!EA67="Yes"),OFFSET('Hygiene Data'!$H$5,0,10*ROW('Hygiene Data'!H61)),NA())</f>
        <v>#N/A</v>
      </c>
      <c r="BM67" s="100" t="e">
        <f ca="true">+IF(AND(ISNUMBER(OFFSET('Hygiene Data'!$H$7,0,10*ROW('Hygiene Data'!H61))),'Data Summary'!EB67="Yes"),OFFSET('Hygiene Data'!$H$7,0,10*ROW('Hygiene Data'!H61)),NA())</f>
        <v>#N/A</v>
      </c>
      <c r="BN67" s="100" t="e">
        <f ca="true">+IF(AND(ISNUMBER(OFFSET('Hygiene Data'!$H$9,0,10*ROW('Hygiene Data'!H61))),'Data Summary'!EC67="Yes"),OFFSET('Hygiene Data'!$H$9,0,10*ROW('Hygiene Data'!H61)),NA())</f>
        <v>#N/A</v>
      </c>
      <c r="BO67" s="100" t="e">
        <f ca="true">+IF(AND(ISNUMBER(OFFSET('Hygiene Data'!$I$5,0,10*ROW('Hygiene Data'!I61))),'Data Summary'!ED67="Yes"),OFFSET('Hygiene Data'!$I$5,0,10*ROW('Hygiene Data'!I61)),NA())</f>
        <v>#N/A</v>
      </c>
      <c r="BP67" s="100" t="e">
        <f ca="true">+IF(AND(ISNUMBER(OFFSET('Hygiene Data'!$I$7,0,10*ROW('Hygiene Data'!I61))),'Data Summary'!EE67="Yes"),OFFSET('Hygiene Data'!$I$7,0,10*ROW('Hygiene Data'!I61)),NA())</f>
        <v>#N/A</v>
      </c>
      <c r="BQ67" s="100" t="e">
        <f ca="true">+IF(AND(ISNUMBER(OFFSET('Hygiene Data'!$I$9,0,10*ROW('Hygiene Data'!I61))),'Data Summary'!EF67="Yes"),OFFSET('Hygiene Data'!$I$9,0,10*ROW('Hygiene Data'!I61)),NA())</f>
        <v>#N/A</v>
      </c>
    </row>
    <row xmlns:x14ac="http://schemas.microsoft.com/office/spreadsheetml/2009/9/ac" r="68" x14ac:dyDescent="0.2">
      <c r="A68" s="363" t="e">
        <f ca="true">+RIGHT('Data Summary'!A68,LEN('Data Summary'!A68)-9)</f>
        <v>#VALUE!</v>
      </c>
      <c r="B68" s="38" t="str">
        <f ca="true">+IF(ISTEXT('Data Summary'!B68),'Data Summary'!B68,"")</f>
        <v/>
      </c>
      <c r="C68" s="362" t="e">
        <f ca="true">+VALUE('Data Summary'!C68)</f>
        <v>#VALUE!</v>
      </c>
      <c r="D68" s="98" t="e">
        <f ca="true">+IF(AND(ISNUMBER(OFFSET('Water Data'!$D$4,0,10*ROW('Water Data'!D62))),'Data Summary'!BS68="Yes"),100-OFFSET('Water Data'!$D$4,0,10*ROW('Water Data'!D62)),NA())</f>
        <v>#N/A</v>
      </c>
      <c r="E68" s="98" t="e">
        <f ca="true">+IF(AND(ISNUMBER(OFFSET('Water Data'!$D$6,0,10*ROW('Water Data'!D62))),'Data Summary'!BT68="Yes"),OFFSET('Water Data'!$D$6,0,10*ROW('Water Data'!D62)),NA())</f>
        <v>#N/A</v>
      </c>
      <c r="F68" s="98" t="e">
        <f ca="true">+IF(AND(ISNUMBER(OFFSET('Water Data'!$D$9,0,10*ROW('Water Data'!D62))),'Data Summary'!BU68="Yes"),OFFSET('Water Data'!$D$9,0,10*ROW('Water Data'!D62)),NA())</f>
        <v>#N/A</v>
      </c>
      <c r="G68" s="98" t="e">
        <f ca="true">+IF(AND(ISNUMBER(OFFSET('Water Data'!$E$4,0,10*ROW('Water Data'!E62))),'Data Summary'!BV68="Yes"),100-OFFSET('Water Data'!$E$4,0,10*ROW('Water Data'!E62)),NA())</f>
        <v>#N/A</v>
      </c>
      <c r="H68" s="98" t="e">
        <f ca="true">+IF(AND(ISNUMBER(OFFSET('Water Data'!$E$6,0,10*ROW('Water Data'!E62))),'Data Summary'!BW68="Yes"),OFFSET('Water Data'!$E$6,0,10*ROW('Water Data'!E62)),NA())</f>
        <v>#N/A</v>
      </c>
      <c r="I68" s="98" t="e">
        <f ca="true">+IF(AND(ISNUMBER(OFFSET('Water Data'!$E$9,0,10*ROW('Water Data'!E62))),'Data Summary'!BX68="Yes"),OFFSET('Water Data'!$E$9,0,10*ROW('Water Data'!E62)),NA())</f>
        <v>#N/A</v>
      </c>
      <c r="J68" s="98" t="e">
        <f ca="true">+IF(AND(ISNUMBER(OFFSET('Water Data'!$F$4,0,10*ROW('Water Data'!F62))),'Data Summary'!BY68="Yes"),100-OFFSET('Water Data'!$F$4,0,10*ROW('Water Data'!F62)),NA())</f>
        <v>#N/A</v>
      </c>
      <c r="K68" s="98" t="e">
        <f ca="true">+IF(AND(ISNUMBER(OFFSET('Water Data'!$F$6,0,10*ROW('Water Data'!F62))),'Data Summary'!BZ68="Yes"),OFFSET('Water Data'!$F$6,0,10*ROW('Water Data'!F62)),NA())</f>
        <v>#N/A</v>
      </c>
      <c r="L68" s="98" t="e">
        <f ca="true">+IF(AND(ISNUMBER(OFFSET('Water Data'!$F$9,0,10*ROW('Water Data'!F62))),'Data Summary'!CA68="Yes"),OFFSET('Water Data'!$F$9,0,10*ROW('Water Data'!F62)),NA())</f>
        <v>#N/A</v>
      </c>
      <c r="M68" s="98" t="e">
        <f ca="true">+IF(AND(ISNUMBER(OFFSET('Water Data'!$G$4,0,10*ROW('Water Data'!G62))),'Data Summary'!CB68="Yes"),100-OFFSET('Water Data'!$G$4,0,10*ROW('Water Data'!G62)),NA())</f>
        <v>#N/A</v>
      </c>
      <c r="N68" s="98" t="e">
        <f ca="true">+IF(AND(ISNUMBER(OFFSET('Water Data'!$G$6,0,10*ROW('Water Data'!G62))),'Data Summary'!CC68="Yes"),OFFSET('Water Data'!$G$6,0,10*ROW('Water Data'!G62)),NA())</f>
        <v>#N/A</v>
      </c>
      <c r="O68" s="98" t="e">
        <f ca="true">+IF(AND(ISNUMBER(OFFSET('Water Data'!$G$9,0,10*ROW('Water Data'!G62))),'Data Summary'!CD68="Yes"),OFFSET('Water Data'!$G$9,0,10*ROW('Water Data'!G62)),NA())</f>
        <v>#N/A</v>
      </c>
      <c r="P68" s="98" t="e">
        <f ca="true">+IF(AND(ISNUMBER(OFFSET('Water Data'!$H$4,0,10*ROW('Water Data'!H62))),'Data Summary'!CE68="Yes"),100-OFFSET('Water Data'!$H$4,0,10*ROW('Water Data'!H62)),NA())</f>
        <v>#N/A</v>
      </c>
      <c r="Q68" s="98" t="e">
        <f ca="true">+IF(AND(ISNUMBER(OFFSET('Water Data'!$H$6,0,10*ROW('Water Data'!H62))),'Data Summary'!CF68="Yes"),OFFSET('Water Data'!$H$6,0,10*ROW('Water Data'!H62)),NA())</f>
        <v>#N/A</v>
      </c>
      <c r="R68" s="98" t="e">
        <f ca="true">+IF(AND(ISNUMBER(OFFSET('Water Data'!$H$9,0,10*ROW('Water Data'!H62))),'Data Summary'!CG68="Yes"),OFFSET('Water Data'!$H$9,0,10*ROW('Water Data'!H62)),NA())</f>
        <v>#N/A</v>
      </c>
      <c r="S68" s="98" t="e">
        <f ca="true">+IF(AND(ISNUMBER(OFFSET('Water Data'!$I$4,0,10*ROW('Water Data'!I62))),'Data Summary'!CH68="Yes"),100-OFFSET('Water Data'!$I$4,0,10*ROW('Water Data'!I62)),NA())</f>
        <v>#N/A</v>
      </c>
      <c r="T68" s="98" t="e">
        <f ca="true">+IF(AND(ISNUMBER(OFFSET('Water Data'!$I$6,0,10*ROW('Water Data'!I62))),'Data Summary'!CI68="Yes"),OFFSET('Water Data'!$I$6,0,10*ROW('Water Data'!I62)),NA())</f>
        <v>#N/A</v>
      </c>
      <c r="U68" s="98" t="e">
        <f ca="true">+IF(AND(ISNUMBER(OFFSET('Water Data'!$I$9,0,10*ROW('Water Data'!I62))),'Data Summary'!CJ68="Yes"),OFFSET('Water Data'!$I$9,0,10*ROW('Water Data'!I62)),NA())</f>
        <v>#N/A</v>
      </c>
      <c r="V68" s="99" t="e">
        <f ca="true">+IF(AND(ISNUMBER(OFFSET('Sanitation Data'!$D$4,0,10*ROW('Sanitation Data'!D62))),'Data Summary'!CK68="Yes"),100-OFFSET('Sanitation Data'!$D$4,0,10*ROW('Sanitation Data'!D62)),NA())</f>
        <v>#N/A</v>
      </c>
      <c r="W68" s="99" t="e">
        <f ca="true">+IF(AND(ISNUMBER(OFFSET('Sanitation Data'!$D$6,0,10*ROW('Sanitation Data'!D62))),'Data Summary'!CL68="Yes"),OFFSET('Sanitation Data'!$D$6,0,10*ROW('Sanitation Data'!D62)),NA())</f>
        <v>#N/A</v>
      </c>
      <c r="X68" s="99" t="e">
        <f ca="true">+IF(AND(ISNUMBER(OFFSET('Sanitation Data'!$D$10,0,10*ROW('Sanitation Data'!D62))),'Data Summary'!CM68="Yes"),OFFSET('Sanitation Data'!$D$10,0,10*ROW('Sanitation Data'!D62)),NA())</f>
        <v>#N/A</v>
      </c>
      <c r="Y68" s="99" t="e">
        <f ca="true">+IF(AND(ISNUMBER(OFFSET('Sanitation Data'!$D$11,0,10*ROW('Sanitation Data'!D62))),'Data Summary'!CN68="Yes"),OFFSET('Sanitation Data'!$D$11,0,10*ROW('Sanitation Data'!D62)),NA())</f>
        <v>#N/A</v>
      </c>
      <c r="Z68" s="99" t="e">
        <f ca="true">+IF(AND(ISNUMBER(OFFSET('Sanitation Data'!$D$12,0,10*ROW('Sanitation Data'!D62))),'Data Summary'!CO68="Yes"),OFFSET('Sanitation Data'!$D$12,0,10*ROW('Sanitation Data'!D62)),NA())</f>
        <v>#N/A</v>
      </c>
      <c r="AA68" s="99" t="e">
        <f ca="true">+IF(AND(ISNUMBER(OFFSET('Sanitation Data'!$E$4,0,10*ROW('Sanitation Data'!E62))),'Data Summary'!CP68="Yes"),100-OFFSET('Sanitation Data'!$E$4,0,10*ROW('Sanitation Data'!E62)),NA())</f>
        <v>#N/A</v>
      </c>
      <c r="AB68" s="99" t="e">
        <f ca="true">+IF(AND(ISNUMBER(OFFSET('Sanitation Data'!$E$6,0,10*ROW('Sanitation Data'!E62))),'Data Summary'!CQ68="Yes"),OFFSET('Sanitation Data'!$E$6,0,10*ROW('Sanitation Data'!E62)),NA())</f>
        <v>#N/A</v>
      </c>
      <c r="AC68" s="99" t="e">
        <f ca="true">+IF(AND(ISNUMBER(OFFSET('Sanitation Data'!$E$10,0,10*ROW('Sanitation Data'!E62))),'Data Summary'!CR68="Yes"),OFFSET('Sanitation Data'!$E$10,0,10*ROW('Sanitation Data'!E62)),NA())</f>
        <v>#N/A</v>
      </c>
      <c r="AD68" s="99" t="e">
        <f ca="true">+IF(AND(ISNUMBER(OFFSET('Sanitation Data'!$E$11,0,10*ROW('Sanitation Data'!E62))),'Data Summary'!CS68="Yes"),OFFSET('Sanitation Data'!$E$11,0,10*ROW('Sanitation Data'!E62)),NA())</f>
        <v>#N/A</v>
      </c>
      <c r="AE68" s="99" t="e">
        <f ca="true">+IF(AND(ISNUMBER(OFFSET('Sanitation Data'!$E$12,0,10*ROW('Sanitation Data'!E62))),'Data Summary'!CT68="Yes"),OFFSET('Sanitation Data'!$E$12,0,10*ROW('Sanitation Data'!E62)),NA())</f>
        <v>#N/A</v>
      </c>
      <c r="AF68" s="99" t="e">
        <f ca="true">+IF(AND(ISNUMBER(OFFSET('Sanitation Data'!$F$4,0,10*ROW('Sanitation Data'!F62))),'Data Summary'!CU68="Yes"),100-OFFSET('Sanitation Data'!$F$4,0,10*ROW('Sanitation Data'!F62)),NA())</f>
        <v>#N/A</v>
      </c>
      <c r="AG68" s="99" t="e">
        <f ca="true">+IF(AND(ISNUMBER(OFFSET('Sanitation Data'!$F$6,0,10*ROW('Sanitation Data'!F62))),'Data Summary'!CV68="Yes"),OFFSET('Sanitation Data'!$F$6,0,10*ROW('Sanitation Data'!F62)),NA())</f>
        <v>#N/A</v>
      </c>
      <c r="AH68" s="99" t="e">
        <f ca="true">+IF(AND(ISNUMBER(OFFSET('Sanitation Data'!$F$10,0,10*ROW('Sanitation Data'!F62))),'Data Summary'!CW68="Yes"),OFFSET('Sanitation Data'!$F$10,0,10*ROW('Sanitation Data'!F62)),NA())</f>
        <v>#N/A</v>
      </c>
      <c r="AI68" s="99" t="e">
        <f ca="true">+IF(AND(ISNUMBER(OFFSET('Sanitation Data'!$F$11,0,10*ROW('Sanitation Data'!F62))),'Data Summary'!CX68="Yes"),OFFSET('Sanitation Data'!$F$11,0,10*ROW('Sanitation Data'!F62)),NA())</f>
        <v>#N/A</v>
      </c>
      <c r="AJ68" s="99" t="e">
        <f ca="true">+IF(AND(ISNUMBER(OFFSET('Sanitation Data'!$F$12,0,10*ROW('Sanitation Data'!F62))),'Data Summary'!CY68="Yes"),OFFSET('Sanitation Data'!$F$12,0,10*ROW('Sanitation Data'!F62)),NA())</f>
        <v>#N/A</v>
      </c>
      <c r="AK68" s="99" t="e">
        <f ca="true">+IF(AND(ISNUMBER(OFFSET('Sanitation Data'!$G$4,0,10*ROW('Sanitation Data'!G62))),'Data Summary'!CZ68="Yes"),100-OFFSET('Sanitation Data'!$G$4,0,10*ROW('Sanitation Data'!G62)),NA())</f>
        <v>#N/A</v>
      </c>
      <c r="AL68" s="99" t="e">
        <f ca="true">+IF(AND(ISNUMBER(OFFSET('Sanitation Data'!$G$6,0,10*ROW('Sanitation Data'!G62))),'Data Summary'!DA68="Yes"),OFFSET('Sanitation Data'!$G$6,0,10*ROW('Sanitation Data'!G62)),NA())</f>
        <v>#N/A</v>
      </c>
      <c r="AM68" s="99" t="e">
        <f ca="true">+IF(AND(ISNUMBER(OFFSET('Sanitation Data'!$G$10,0,10*ROW('Sanitation Data'!G62))),'Data Summary'!DB68="Yes"),OFFSET('Sanitation Data'!$G$10,0,10*ROW('Sanitation Data'!G62)),NA())</f>
        <v>#N/A</v>
      </c>
      <c r="AN68" s="99" t="e">
        <f ca="true">+IF(AND(ISNUMBER(OFFSET('Sanitation Data'!$G$11,0,10*ROW('Sanitation Data'!G62))),'Data Summary'!DC68="Yes"),OFFSET('Sanitation Data'!$G$11,0,10*ROW('Sanitation Data'!G62)),NA())</f>
        <v>#N/A</v>
      </c>
      <c r="AO68" s="99" t="e">
        <f ca="true">+IF(AND(ISNUMBER(OFFSET('Sanitation Data'!$G$12,0,10*ROW('Sanitation Data'!G62))),'Data Summary'!DD68="Yes"),OFFSET('Sanitation Data'!$G$12,0,10*ROW('Sanitation Data'!G62)),NA())</f>
        <v>#N/A</v>
      </c>
      <c r="AP68" s="99" t="e">
        <f ca="true">+IF(AND(ISNUMBER(OFFSET('Sanitation Data'!$H$4,0,10*ROW('Sanitation Data'!H62))),'Data Summary'!DE68="Yes"),100-OFFSET('Sanitation Data'!$H$4,0,10*ROW('Sanitation Data'!H62)),NA())</f>
        <v>#N/A</v>
      </c>
      <c r="AQ68" s="99" t="e">
        <f ca="true">+IF(AND(ISNUMBER(OFFSET('Sanitation Data'!$H$6,0,10*ROW('Sanitation Data'!H62))),'Data Summary'!DF68="Yes"),OFFSET('Sanitation Data'!$H$6,0,10*ROW('Sanitation Data'!H62)),NA())</f>
        <v>#N/A</v>
      </c>
      <c r="AR68" s="99" t="e">
        <f ca="true">+IF(AND(ISNUMBER(OFFSET('Sanitation Data'!$H$10,0,10*ROW('Sanitation Data'!H62))),'Data Summary'!DG68="Yes"),OFFSET('Sanitation Data'!$H$10,0,10*ROW('Sanitation Data'!H62)),NA())</f>
        <v>#N/A</v>
      </c>
      <c r="AS68" s="99" t="e">
        <f ca="true">+IF(AND(ISNUMBER(OFFSET('Sanitation Data'!$H$11,0,10*ROW('Sanitation Data'!H62))),'Data Summary'!DH68="Yes"),OFFSET('Sanitation Data'!$H$11,0,10*ROW('Sanitation Data'!H62)),NA())</f>
        <v>#N/A</v>
      </c>
      <c r="AT68" s="99" t="e">
        <f ca="true">+IF(AND(ISNUMBER(OFFSET('Sanitation Data'!$H$12,0,10*ROW('Sanitation Data'!H62))),'Data Summary'!DI68="Yes"),OFFSET('Sanitation Data'!$H$12,0,10*ROW('Sanitation Data'!H62)),NA())</f>
        <v>#N/A</v>
      </c>
      <c r="AU68" s="99" t="e">
        <f ca="true">+IF(AND(ISNUMBER(OFFSET('Sanitation Data'!$I$4,0,10*ROW('Sanitation Data'!I62))),'Data Summary'!DJ68="Yes"),100-OFFSET('Sanitation Data'!$I$4,0,10*ROW('Sanitation Data'!I62)),NA())</f>
        <v>#N/A</v>
      </c>
      <c r="AV68" s="99" t="e">
        <f ca="true">+IF(AND(ISNUMBER(OFFSET('Sanitation Data'!$I$6,0,10*ROW('Sanitation Data'!I62))),'Data Summary'!DK68="Yes"),OFFSET('Sanitation Data'!$I$6,0,10*ROW('Sanitation Data'!I62)),NA())</f>
        <v>#N/A</v>
      </c>
      <c r="AW68" s="99" t="e">
        <f ca="true">+IF(AND(ISNUMBER(OFFSET('Sanitation Data'!$I$10,0,10*ROW('Sanitation Data'!I62))),'Data Summary'!DL68="Yes"),OFFSET('Sanitation Data'!$I$10,0,10*ROW('Sanitation Data'!I62)),NA())</f>
        <v>#N/A</v>
      </c>
      <c r="AX68" s="99" t="e">
        <f ca="true">+IF(AND(ISNUMBER(OFFSET('Sanitation Data'!$I$11,0,10*ROW('Sanitation Data'!I62))),'Data Summary'!DM68="Yes"),OFFSET('Sanitation Data'!$I$11,0,10*ROW('Sanitation Data'!I62)),NA())</f>
        <v>#N/A</v>
      </c>
      <c r="AY68" s="99" t="e">
        <f ca="true">+IF(AND(ISNUMBER(OFFSET('Sanitation Data'!$I$12,0,10*ROW('Sanitation Data'!I62))),'Data Summary'!DN68="Yes"),OFFSET('Sanitation Data'!$I$12,0,10*ROW('Sanitation Data'!I62)),NA())</f>
        <v>#N/A</v>
      </c>
      <c r="AZ68" s="100" t="e">
        <f ca="true">+IF(AND(ISNUMBER(OFFSET('Hygiene Data'!$D$5,0,10*ROW('Hygiene Data'!D62))),'Data Summary'!DO68="Yes"),OFFSET('Hygiene Data'!$D$5,0,10*ROW('Hygiene Data'!D62)),NA())</f>
        <v>#N/A</v>
      </c>
      <c r="BA68" s="100" t="e">
        <f ca="true">+IF(AND(ISNUMBER(OFFSET('Hygiene Data'!$D$7,0,10*ROW('Hygiene Data'!D62))),'Data Summary'!DP68="Yes"),OFFSET('Hygiene Data'!$D$7,0,10*ROW('Hygiene Data'!D62)),NA())</f>
        <v>#N/A</v>
      </c>
      <c r="BB68" s="100" t="e">
        <f ca="true">+IF(AND(ISNUMBER(OFFSET('Hygiene Data'!$D$9,0,10*ROW('Hygiene Data'!D62))),'Data Summary'!DQ68="Yes"),OFFSET('Hygiene Data'!$D$9,0,10*ROW('Hygiene Data'!D62)),NA())</f>
        <v>#N/A</v>
      </c>
      <c r="BC68" s="100" t="e">
        <f ca="true">+IF(AND(ISNUMBER(OFFSET('Hygiene Data'!$E$5,0,10*ROW('Hygiene Data'!E62))),'Data Summary'!DR68="Yes"),OFFSET('Hygiene Data'!$E$5,0,10*ROW('Hygiene Data'!E62)),NA())</f>
        <v>#N/A</v>
      </c>
      <c r="BD68" s="100" t="e">
        <f ca="true">+IF(AND(ISNUMBER(OFFSET('Hygiene Data'!$E$7,0,10*ROW('Hygiene Data'!E62))),'Data Summary'!DS68="Yes"),OFFSET('Hygiene Data'!$E$7,0,10*ROW('Hygiene Data'!E62)),NA())</f>
        <v>#N/A</v>
      </c>
      <c r="BE68" s="100" t="e">
        <f ca="true">+IF(AND(ISNUMBER(OFFSET('Hygiene Data'!$E$9,0,10*ROW('Hygiene Data'!E62))),'Data Summary'!DT68="Yes"),OFFSET('Hygiene Data'!$E$9,0,10*ROW('Hygiene Data'!E62)),NA())</f>
        <v>#N/A</v>
      </c>
      <c r="BF68" s="100" t="e">
        <f ca="true">+IF(AND(ISNUMBER(OFFSET('Hygiene Data'!$F$5,0,10*ROW('Hygiene Data'!F62))),'Data Summary'!DU68="Yes"),OFFSET('Hygiene Data'!$F$5,0,10*ROW('Hygiene Data'!F62)),NA())</f>
        <v>#N/A</v>
      </c>
      <c r="BG68" s="100" t="e">
        <f ca="true">+IF(AND(ISNUMBER(OFFSET('Hygiene Data'!$F$7,0,10*ROW('Hygiene Data'!F62))),'Data Summary'!DV68="Yes"),OFFSET('Hygiene Data'!$F$7,0,10*ROW('Hygiene Data'!F62)),NA())</f>
        <v>#N/A</v>
      </c>
      <c r="BH68" s="100" t="e">
        <f ca="true">+IF(AND(ISNUMBER(OFFSET('Hygiene Data'!$F$9,0,10*ROW('Hygiene Data'!F62))),'Data Summary'!DW68="Yes"),OFFSET('Hygiene Data'!$F$9,0,10*ROW('Hygiene Data'!F62)),NA())</f>
        <v>#N/A</v>
      </c>
      <c r="BI68" s="100" t="e">
        <f ca="true">+IF(AND(ISNUMBER(OFFSET('Hygiene Data'!$G$5,0,10*ROW('Hygiene Data'!G62))),'Data Summary'!DX68="Yes"),OFFSET('Hygiene Data'!$G$5,0,10*ROW('Hygiene Data'!G62)),NA())</f>
        <v>#N/A</v>
      </c>
      <c r="BJ68" s="100" t="e">
        <f ca="true">+IF(AND(ISNUMBER(OFFSET('Hygiene Data'!$G$7,0,10*ROW('Hygiene Data'!G62))),'Data Summary'!DY68="Yes"),OFFSET('Hygiene Data'!$G$7,0,10*ROW('Hygiene Data'!G62)),NA())</f>
        <v>#N/A</v>
      </c>
      <c r="BK68" s="100" t="e">
        <f ca="true">+IF(AND(ISNUMBER(OFFSET('Hygiene Data'!$G$9,0,10*ROW('Hygiene Data'!G62))),'Data Summary'!DZ68="Yes"),OFFSET('Hygiene Data'!$G$9,0,10*ROW('Hygiene Data'!G62)),NA())</f>
        <v>#N/A</v>
      </c>
      <c r="BL68" s="100" t="e">
        <f ca="true">+IF(AND(ISNUMBER(OFFSET('Hygiene Data'!$H$5,0,10*ROW('Hygiene Data'!H62))),'Data Summary'!EA68="Yes"),OFFSET('Hygiene Data'!$H$5,0,10*ROW('Hygiene Data'!H62)),NA())</f>
        <v>#N/A</v>
      </c>
      <c r="BM68" s="100" t="e">
        <f ca="true">+IF(AND(ISNUMBER(OFFSET('Hygiene Data'!$H$7,0,10*ROW('Hygiene Data'!H62))),'Data Summary'!EB68="Yes"),OFFSET('Hygiene Data'!$H$7,0,10*ROW('Hygiene Data'!H62)),NA())</f>
        <v>#N/A</v>
      </c>
      <c r="BN68" s="100" t="e">
        <f ca="true">+IF(AND(ISNUMBER(OFFSET('Hygiene Data'!$H$9,0,10*ROW('Hygiene Data'!H62))),'Data Summary'!EC68="Yes"),OFFSET('Hygiene Data'!$H$9,0,10*ROW('Hygiene Data'!H62)),NA())</f>
        <v>#N/A</v>
      </c>
      <c r="BO68" s="100" t="e">
        <f ca="true">+IF(AND(ISNUMBER(OFFSET('Hygiene Data'!$I$5,0,10*ROW('Hygiene Data'!I62))),'Data Summary'!ED68="Yes"),OFFSET('Hygiene Data'!$I$5,0,10*ROW('Hygiene Data'!I62)),NA())</f>
        <v>#N/A</v>
      </c>
      <c r="BP68" s="100" t="e">
        <f ca="true">+IF(AND(ISNUMBER(OFFSET('Hygiene Data'!$I$7,0,10*ROW('Hygiene Data'!I62))),'Data Summary'!EE68="Yes"),OFFSET('Hygiene Data'!$I$7,0,10*ROW('Hygiene Data'!I62)),NA())</f>
        <v>#N/A</v>
      </c>
      <c r="BQ68" s="100" t="e">
        <f ca="true">+IF(AND(ISNUMBER(OFFSET('Hygiene Data'!$I$9,0,10*ROW('Hygiene Data'!I62))),'Data Summary'!EF68="Yes"),OFFSET('Hygiene Data'!$I$9,0,10*ROW('Hygiene Data'!I62)),NA())</f>
        <v>#N/A</v>
      </c>
    </row>
    <row xmlns:x14ac="http://schemas.microsoft.com/office/spreadsheetml/2009/9/ac" r="69" x14ac:dyDescent="0.2">
      <c r="A69" s="363" t="e">
        <f ca="true">+RIGHT('Data Summary'!A69,LEN('Data Summary'!A69)-9)</f>
        <v>#VALUE!</v>
      </c>
      <c r="B69" s="38" t="str">
        <f ca="true">+IF(ISTEXT('Data Summary'!B69),'Data Summary'!B69,"")</f>
        <v/>
      </c>
      <c r="C69" s="362" t="e">
        <f ca="true">+VALUE('Data Summary'!C69)</f>
        <v>#VALUE!</v>
      </c>
      <c r="D69" s="98" t="e">
        <f ca="true">+IF(AND(ISNUMBER(OFFSET('Water Data'!$D$4,0,10*ROW('Water Data'!D63))),'Data Summary'!BS69="Yes"),100-OFFSET('Water Data'!$D$4,0,10*ROW('Water Data'!D63)),NA())</f>
        <v>#N/A</v>
      </c>
      <c r="E69" s="98" t="e">
        <f ca="true">+IF(AND(ISNUMBER(OFFSET('Water Data'!$D$6,0,10*ROW('Water Data'!D63))),'Data Summary'!BT69="Yes"),OFFSET('Water Data'!$D$6,0,10*ROW('Water Data'!D63)),NA())</f>
        <v>#N/A</v>
      </c>
      <c r="F69" s="98" t="e">
        <f ca="true">+IF(AND(ISNUMBER(OFFSET('Water Data'!$D$9,0,10*ROW('Water Data'!D63))),'Data Summary'!BU69="Yes"),OFFSET('Water Data'!$D$9,0,10*ROW('Water Data'!D63)),NA())</f>
        <v>#N/A</v>
      </c>
      <c r="G69" s="98" t="e">
        <f ca="true">+IF(AND(ISNUMBER(OFFSET('Water Data'!$E$4,0,10*ROW('Water Data'!E63))),'Data Summary'!BV69="Yes"),100-OFFSET('Water Data'!$E$4,0,10*ROW('Water Data'!E63)),NA())</f>
        <v>#N/A</v>
      </c>
      <c r="H69" s="98" t="e">
        <f ca="true">+IF(AND(ISNUMBER(OFFSET('Water Data'!$E$6,0,10*ROW('Water Data'!E63))),'Data Summary'!BW69="Yes"),OFFSET('Water Data'!$E$6,0,10*ROW('Water Data'!E63)),NA())</f>
        <v>#N/A</v>
      </c>
      <c r="I69" s="98" t="e">
        <f ca="true">+IF(AND(ISNUMBER(OFFSET('Water Data'!$E$9,0,10*ROW('Water Data'!E63))),'Data Summary'!BX69="Yes"),OFFSET('Water Data'!$E$9,0,10*ROW('Water Data'!E63)),NA())</f>
        <v>#N/A</v>
      </c>
      <c r="J69" s="98" t="e">
        <f ca="true">+IF(AND(ISNUMBER(OFFSET('Water Data'!$F$4,0,10*ROW('Water Data'!F63))),'Data Summary'!BY69="Yes"),100-OFFSET('Water Data'!$F$4,0,10*ROW('Water Data'!F63)),NA())</f>
        <v>#N/A</v>
      </c>
      <c r="K69" s="98" t="e">
        <f ca="true">+IF(AND(ISNUMBER(OFFSET('Water Data'!$F$6,0,10*ROW('Water Data'!F63))),'Data Summary'!BZ69="Yes"),OFFSET('Water Data'!$F$6,0,10*ROW('Water Data'!F63)),NA())</f>
        <v>#N/A</v>
      </c>
      <c r="L69" s="98" t="e">
        <f ca="true">+IF(AND(ISNUMBER(OFFSET('Water Data'!$F$9,0,10*ROW('Water Data'!F63))),'Data Summary'!CA69="Yes"),OFFSET('Water Data'!$F$9,0,10*ROW('Water Data'!F63)),NA())</f>
        <v>#N/A</v>
      </c>
      <c r="M69" s="98" t="e">
        <f ca="true">+IF(AND(ISNUMBER(OFFSET('Water Data'!$G$4,0,10*ROW('Water Data'!G63))),'Data Summary'!CB69="Yes"),100-OFFSET('Water Data'!$G$4,0,10*ROW('Water Data'!G63)),NA())</f>
        <v>#N/A</v>
      </c>
      <c r="N69" s="98" t="e">
        <f ca="true">+IF(AND(ISNUMBER(OFFSET('Water Data'!$G$6,0,10*ROW('Water Data'!G63))),'Data Summary'!CC69="Yes"),OFFSET('Water Data'!$G$6,0,10*ROW('Water Data'!G63)),NA())</f>
        <v>#N/A</v>
      </c>
      <c r="O69" s="98" t="e">
        <f ca="true">+IF(AND(ISNUMBER(OFFSET('Water Data'!$G$9,0,10*ROW('Water Data'!G63))),'Data Summary'!CD69="Yes"),OFFSET('Water Data'!$G$9,0,10*ROW('Water Data'!G63)),NA())</f>
        <v>#N/A</v>
      </c>
      <c r="P69" s="98" t="e">
        <f ca="true">+IF(AND(ISNUMBER(OFFSET('Water Data'!$H$4,0,10*ROW('Water Data'!H63))),'Data Summary'!CE69="Yes"),100-OFFSET('Water Data'!$H$4,0,10*ROW('Water Data'!H63)),NA())</f>
        <v>#N/A</v>
      </c>
      <c r="Q69" s="98" t="e">
        <f ca="true">+IF(AND(ISNUMBER(OFFSET('Water Data'!$H$6,0,10*ROW('Water Data'!H63))),'Data Summary'!CF69="Yes"),OFFSET('Water Data'!$H$6,0,10*ROW('Water Data'!H63)),NA())</f>
        <v>#N/A</v>
      </c>
      <c r="R69" s="98" t="e">
        <f ca="true">+IF(AND(ISNUMBER(OFFSET('Water Data'!$H$9,0,10*ROW('Water Data'!H63))),'Data Summary'!CG69="Yes"),OFFSET('Water Data'!$H$9,0,10*ROW('Water Data'!H63)),NA())</f>
        <v>#N/A</v>
      </c>
      <c r="S69" s="98" t="e">
        <f ca="true">+IF(AND(ISNUMBER(OFFSET('Water Data'!$I$4,0,10*ROW('Water Data'!I63))),'Data Summary'!CH69="Yes"),100-OFFSET('Water Data'!$I$4,0,10*ROW('Water Data'!I63)),NA())</f>
        <v>#N/A</v>
      </c>
      <c r="T69" s="98" t="e">
        <f ca="true">+IF(AND(ISNUMBER(OFFSET('Water Data'!$I$6,0,10*ROW('Water Data'!I63))),'Data Summary'!CI69="Yes"),OFFSET('Water Data'!$I$6,0,10*ROW('Water Data'!I63)),NA())</f>
        <v>#N/A</v>
      </c>
      <c r="U69" s="98" t="e">
        <f ca="true">+IF(AND(ISNUMBER(OFFSET('Water Data'!$I$9,0,10*ROW('Water Data'!I63))),'Data Summary'!CJ69="Yes"),OFFSET('Water Data'!$I$9,0,10*ROW('Water Data'!I63)),NA())</f>
        <v>#N/A</v>
      </c>
      <c r="V69" s="99" t="e">
        <f ca="true">+IF(AND(ISNUMBER(OFFSET('Sanitation Data'!$D$4,0,10*ROW('Sanitation Data'!D63))),'Data Summary'!CK69="Yes"),100-OFFSET('Sanitation Data'!$D$4,0,10*ROW('Sanitation Data'!D63)),NA())</f>
        <v>#N/A</v>
      </c>
      <c r="W69" s="99" t="e">
        <f ca="true">+IF(AND(ISNUMBER(OFFSET('Sanitation Data'!$D$6,0,10*ROW('Sanitation Data'!D63))),'Data Summary'!CL69="Yes"),OFFSET('Sanitation Data'!$D$6,0,10*ROW('Sanitation Data'!D63)),NA())</f>
        <v>#N/A</v>
      </c>
      <c r="X69" s="99" t="e">
        <f ca="true">+IF(AND(ISNUMBER(OFFSET('Sanitation Data'!$D$10,0,10*ROW('Sanitation Data'!D63))),'Data Summary'!CM69="Yes"),OFFSET('Sanitation Data'!$D$10,0,10*ROW('Sanitation Data'!D63)),NA())</f>
        <v>#N/A</v>
      </c>
      <c r="Y69" s="99" t="e">
        <f ca="true">+IF(AND(ISNUMBER(OFFSET('Sanitation Data'!$D$11,0,10*ROW('Sanitation Data'!D63))),'Data Summary'!CN69="Yes"),OFFSET('Sanitation Data'!$D$11,0,10*ROW('Sanitation Data'!D63)),NA())</f>
        <v>#N/A</v>
      </c>
      <c r="Z69" s="99" t="e">
        <f ca="true">+IF(AND(ISNUMBER(OFFSET('Sanitation Data'!$D$12,0,10*ROW('Sanitation Data'!D63))),'Data Summary'!CO69="Yes"),OFFSET('Sanitation Data'!$D$12,0,10*ROW('Sanitation Data'!D63)),NA())</f>
        <v>#N/A</v>
      </c>
      <c r="AA69" s="99" t="e">
        <f ca="true">+IF(AND(ISNUMBER(OFFSET('Sanitation Data'!$E$4,0,10*ROW('Sanitation Data'!E63))),'Data Summary'!CP69="Yes"),100-OFFSET('Sanitation Data'!$E$4,0,10*ROW('Sanitation Data'!E63)),NA())</f>
        <v>#N/A</v>
      </c>
      <c r="AB69" s="99" t="e">
        <f ca="true">+IF(AND(ISNUMBER(OFFSET('Sanitation Data'!$E$6,0,10*ROW('Sanitation Data'!E63))),'Data Summary'!CQ69="Yes"),OFFSET('Sanitation Data'!$E$6,0,10*ROW('Sanitation Data'!E63)),NA())</f>
        <v>#N/A</v>
      </c>
      <c r="AC69" s="99" t="e">
        <f ca="true">+IF(AND(ISNUMBER(OFFSET('Sanitation Data'!$E$10,0,10*ROW('Sanitation Data'!E63))),'Data Summary'!CR69="Yes"),OFFSET('Sanitation Data'!$E$10,0,10*ROW('Sanitation Data'!E63)),NA())</f>
        <v>#N/A</v>
      </c>
      <c r="AD69" s="99" t="e">
        <f ca="true">+IF(AND(ISNUMBER(OFFSET('Sanitation Data'!$E$11,0,10*ROW('Sanitation Data'!E63))),'Data Summary'!CS69="Yes"),OFFSET('Sanitation Data'!$E$11,0,10*ROW('Sanitation Data'!E63)),NA())</f>
        <v>#N/A</v>
      </c>
      <c r="AE69" s="99" t="e">
        <f ca="true">+IF(AND(ISNUMBER(OFFSET('Sanitation Data'!$E$12,0,10*ROW('Sanitation Data'!E63))),'Data Summary'!CT69="Yes"),OFFSET('Sanitation Data'!$E$12,0,10*ROW('Sanitation Data'!E63)),NA())</f>
        <v>#N/A</v>
      </c>
      <c r="AF69" s="99" t="e">
        <f ca="true">+IF(AND(ISNUMBER(OFFSET('Sanitation Data'!$F$4,0,10*ROW('Sanitation Data'!F63))),'Data Summary'!CU69="Yes"),100-OFFSET('Sanitation Data'!$F$4,0,10*ROW('Sanitation Data'!F63)),NA())</f>
        <v>#N/A</v>
      </c>
      <c r="AG69" s="99" t="e">
        <f ca="true">+IF(AND(ISNUMBER(OFFSET('Sanitation Data'!$F$6,0,10*ROW('Sanitation Data'!F63))),'Data Summary'!CV69="Yes"),OFFSET('Sanitation Data'!$F$6,0,10*ROW('Sanitation Data'!F63)),NA())</f>
        <v>#N/A</v>
      </c>
      <c r="AH69" s="99" t="e">
        <f ca="true">+IF(AND(ISNUMBER(OFFSET('Sanitation Data'!$F$10,0,10*ROW('Sanitation Data'!F63))),'Data Summary'!CW69="Yes"),OFFSET('Sanitation Data'!$F$10,0,10*ROW('Sanitation Data'!F63)),NA())</f>
        <v>#N/A</v>
      </c>
      <c r="AI69" s="99" t="e">
        <f ca="true">+IF(AND(ISNUMBER(OFFSET('Sanitation Data'!$F$11,0,10*ROW('Sanitation Data'!F63))),'Data Summary'!CX69="Yes"),OFFSET('Sanitation Data'!$F$11,0,10*ROW('Sanitation Data'!F63)),NA())</f>
        <v>#N/A</v>
      </c>
      <c r="AJ69" s="99" t="e">
        <f ca="true">+IF(AND(ISNUMBER(OFFSET('Sanitation Data'!$F$12,0,10*ROW('Sanitation Data'!F63))),'Data Summary'!CY69="Yes"),OFFSET('Sanitation Data'!$F$12,0,10*ROW('Sanitation Data'!F63)),NA())</f>
        <v>#N/A</v>
      </c>
      <c r="AK69" s="99" t="e">
        <f ca="true">+IF(AND(ISNUMBER(OFFSET('Sanitation Data'!$G$4,0,10*ROW('Sanitation Data'!G63))),'Data Summary'!CZ69="Yes"),100-OFFSET('Sanitation Data'!$G$4,0,10*ROW('Sanitation Data'!G63)),NA())</f>
        <v>#N/A</v>
      </c>
      <c r="AL69" s="99" t="e">
        <f ca="true">+IF(AND(ISNUMBER(OFFSET('Sanitation Data'!$G$6,0,10*ROW('Sanitation Data'!G63))),'Data Summary'!DA69="Yes"),OFFSET('Sanitation Data'!$G$6,0,10*ROW('Sanitation Data'!G63)),NA())</f>
        <v>#N/A</v>
      </c>
      <c r="AM69" s="99" t="e">
        <f ca="true">+IF(AND(ISNUMBER(OFFSET('Sanitation Data'!$G$10,0,10*ROW('Sanitation Data'!G63))),'Data Summary'!DB69="Yes"),OFFSET('Sanitation Data'!$G$10,0,10*ROW('Sanitation Data'!G63)),NA())</f>
        <v>#N/A</v>
      </c>
      <c r="AN69" s="99" t="e">
        <f ca="true">+IF(AND(ISNUMBER(OFFSET('Sanitation Data'!$G$11,0,10*ROW('Sanitation Data'!G63))),'Data Summary'!DC69="Yes"),OFFSET('Sanitation Data'!$G$11,0,10*ROW('Sanitation Data'!G63)),NA())</f>
        <v>#N/A</v>
      </c>
      <c r="AO69" s="99" t="e">
        <f ca="true">+IF(AND(ISNUMBER(OFFSET('Sanitation Data'!$G$12,0,10*ROW('Sanitation Data'!G63))),'Data Summary'!DD69="Yes"),OFFSET('Sanitation Data'!$G$12,0,10*ROW('Sanitation Data'!G63)),NA())</f>
        <v>#N/A</v>
      </c>
      <c r="AP69" s="99" t="e">
        <f ca="true">+IF(AND(ISNUMBER(OFFSET('Sanitation Data'!$H$4,0,10*ROW('Sanitation Data'!H63))),'Data Summary'!DE69="Yes"),100-OFFSET('Sanitation Data'!$H$4,0,10*ROW('Sanitation Data'!H63)),NA())</f>
        <v>#N/A</v>
      </c>
      <c r="AQ69" s="99" t="e">
        <f ca="true">+IF(AND(ISNUMBER(OFFSET('Sanitation Data'!$H$6,0,10*ROW('Sanitation Data'!H63))),'Data Summary'!DF69="Yes"),OFFSET('Sanitation Data'!$H$6,0,10*ROW('Sanitation Data'!H63)),NA())</f>
        <v>#N/A</v>
      </c>
      <c r="AR69" s="99" t="e">
        <f ca="true">+IF(AND(ISNUMBER(OFFSET('Sanitation Data'!$H$10,0,10*ROW('Sanitation Data'!H63))),'Data Summary'!DG69="Yes"),OFFSET('Sanitation Data'!$H$10,0,10*ROW('Sanitation Data'!H63)),NA())</f>
        <v>#N/A</v>
      </c>
      <c r="AS69" s="99" t="e">
        <f ca="true">+IF(AND(ISNUMBER(OFFSET('Sanitation Data'!$H$11,0,10*ROW('Sanitation Data'!H63))),'Data Summary'!DH69="Yes"),OFFSET('Sanitation Data'!$H$11,0,10*ROW('Sanitation Data'!H63)),NA())</f>
        <v>#N/A</v>
      </c>
      <c r="AT69" s="99" t="e">
        <f ca="true">+IF(AND(ISNUMBER(OFFSET('Sanitation Data'!$H$12,0,10*ROW('Sanitation Data'!H63))),'Data Summary'!DI69="Yes"),OFFSET('Sanitation Data'!$H$12,0,10*ROW('Sanitation Data'!H63)),NA())</f>
        <v>#N/A</v>
      </c>
      <c r="AU69" s="99" t="e">
        <f ca="true">+IF(AND(ISNUMBER(OFFSET('Sanitation Data'!$I$4,0,10*ROW('Sanitation Data'!I63))),'Data Summary'!DJ69="Yes"),100-OFFSET('Sanitation Data'!$I$4,0,10*ROW('Sanitation Data'!I63)),NA())</f>
        <v>#N/A</v>
      </c>
      <c r="AV69" s="99" t="e">
        <f ca="true">+IF(AND(ISNUMBER(OFFSET('Sanitation Data'!$I$6,0,10*ROW('Sanitation Data'!I63))),'Data Summary'!DK69="Yes"),OFFSET('Sanitation Data'!$I$6,0,10*ROW('Sanitation Data'!I63)),NA())</f>
        <v>#N/A</v>
      </c>
      <c r="AW69" s="99" t="e">
        <f ca="true">+IF(AND(ISNUMBER(OFFSET('Sanitation Data'!$I$10,0,10*ROW('Sanitation Data'!I63))),'Data Summary'!DL69="Yes"),OFFSET('Sanitation Data'!$I$10,0,10*ROW('Sanitation Data'!I63)),NA())</f>
        <v>#N/A</v>
      </c>
      <c r="AX69" s="99" t="e">
        <f ca="true">+IF(AND(ISNUMBER(OFFSET('Sanitation Data'!$I$11,0,10*ROW('Sanitation Data'!I63))),'Data Summary'!DM69="Yes"),OFFSET('Sanitation Data'!$I$11,0,10*ROW('Sanitation Data'!I63)),NA())</f>
        <v>#N/A</v>
      </c>
      <c r="AY69" s="99" t="e">
        <f ca="true">+IF(AND(ISNUMBER(OFFSET('Sanitation Data'!$I$12,0,10*ROW('Sanitation Data'!I63))),'Data Summary'!DN69="Yes"),OFFSET('Sanitation Data'!$I$12,0,10*ROW('Sanitation Data'!I63)),NA())</f>
        <v>#N/A</v>
      </c>
      <c r="AZ69" s="100" t="e">
        <f ca="true">+IF(AND(ISNUMBER(OFFSET('Hygiene Data'!$D$5,0,10*ROW('Hygiene Data'!D63))),'Data Summary'!DO69="Yes"),OFFSET('Hygiene Data'!$D$5,0,10*ROW('Hygiene Data'!D63)),NA())</f>
        <v>#N/A</v>
      </c>
      <c r="BA69" s="100" t="e">
        <f ca="true">+IF(AND(ISNUMBER(OFFSET('Hygiene Data'!$D$7,0,10*ROW('Hygiene Data'!D63))),'Data Summary'!DP69="Yes"),OFFSET('Hygiene Data'!$D$7,0,10*ROW('Hygiene Data'!D63)),NA())</f>
        <v>#N/A</v>
      </c>
      <c r="BB69" s="100" t="e">
        <f ca="true">+IF(AND(ISNUMBER(OFFSET('Hygiene Data'!$D$9,0,10*ROW('Hygiene Data'!D63))),'Data Summary'!DQ69="Yes"),OFFSET('Hygiene Data'!$D$9,0,10*ROW('Hygiene Data'!D63)),NA())</f>
        <v>#N/A</v>
      </c>
      <c r="BC69" s="100" t="e">
        <f ca="true">+IF(AND(ISNUMBER(OFFSET('Hygiene Data'!$E$5,0,10*ROW('Hygiene Data'!E63))),'Data Summary'!DR69="Yes"),OFFSET('Hygiene Data'!$E$5,0,10*ROW('Hygiene Data'!E63)),NA())</f>
        <v>#N/A</v>
      </c>
      <c r="BD69" s="100" t="e">
        <f ca="true">+IF(AND(ISNUMBER(OFFSET('Hygiene Data'!$E$7,0,10*ROW('Hygiene Data'!E63))),'Data Summary'!DS69="Yes"),OFFSET('Hygiene Data'!$E$7,0,10*ROW('Hygiene Data'!E63)),NA())</f>
        <v>#N/A</v>
      </c>
      <c r="BE69" s="100" t="e">
        <f ca="true">+IF(AND(ISNUMBER(OFFSET('Hygiene Data'!$E$9,0,10*ROW('Hygiene Data'!E63))),'Data Summary'!DT69="Yes"),OFFSET('Hygiene Data'!$E$9,0,10*ROW('Hygiene Data'!E63)),NA())</f>
        <v>#N/A</v>
      </c>
      <c r="BF69" s="100" t="e">
        <f ca="true">+IF(AND(ISNUMBER(OFFSET('Hygiene Data'!$F$5,0,10*ROW('Hygiene Data'!F63))),'Data Summary'!DU69="Yes"),OFFSET('Hygiene Data'!$F$5,0,10*ROW('Hygiene Data'!F63)),NA())</f>
        <v>#N/A</v>
      </c>
      <c r="BG69" s="100" t="e">
        <f ca="true">+IF(AND(ISNUMBER(OFFSET('Hygiene Data'!$F$7,0,10*ROW('Hygiene Data'!F63))),'Data Summary'!DV69="Yes"),OFFSET('Hygiene Data'!$F$7,0,10*ROW('Hygiene Data'!F63)),NA())</f>
        <v>#N/A</v>
      </c>
      <c r="BH69" s="100" t="e">
        <f ca="true">+IF(AND(ISNUMBER(OFFSET('Hygiene Data'!$F$9,0,10*ROW('Hygiene Data'!F63))),'Data Summary'!DW69="Yes"),OFFSET('Hygiene Data'!$F$9,0,10*ROW('Hygiene Data'!F63)),NA())</f>
        <v>#N/A</v>
      </c>
      <c r="BI69" s="100" t="e">
        <f ca="true">+IF(AND(ISNUMBER(OFFSET('Hygiene Data'!$G$5,0,10*ROW('Hygiene Data'!G63))),'Data Summary'!DX69="Yes"),OFFSET('Hygiene Data'!$G$5,0,10*ROW('Hygiene Data'!G63)),NA())</f>
        <v>#N/A</v>
      </c>
      <c r="BJ69" s="100" t="e">
        <f ca="true">+IF(AND(ISNUMBER(OFFSET('Hygiene Data'!$G$7,0,10*ROW('Hygiene Data'!G63))),'Data Summary'!DY69="Yes"),OFFSET('Hygiene Data'!$G$7,0,10*ROW('Hygiene Data'!G63)),NA())</f>
        <v>#N/A</v>
      </c>
      <c r="BK69" s="100" t="e">
        <f ca="true">+IF(AND(ISNUMBER(OFFSET('Hygiene Data'!$G$9,0,10*ROW('Hygiene Data'!G63))),'Data Summary'!DZ69="Yes"),OFFSET('Hygiene Data'!$G$9,0,10*ROW('Hygiene Data'!G63)),NA())</f>
        <v>#N/A</v>
      </c>
      <c r="BL69" s="100" t="e">
        <f ca="true">+IF(AND(ISNUMBER(OFFSET('Hygiene Data'!$H$5,0,10*ROW('Hygiene Data'!H63))),'Data Summary'!EA69="Yes"),OFFSET('Hygiene Data'!$H$5,0,10*ROW('Hygiene Data'!H63)),NA())</f>
        <v>#N/A</v>
      </c>
      <c r="BM69" s="100" t="e">
        <f ca="true">+IF(AND(ISNUMBER(OFFSET('Hygiene Data'!$H$7,0,10*ROW('Hygiene Data'!H63))),'Data Summary'!EB69="Yes"),OFFSET('Hygiene Data'!$H$7,0,10*ROW('Hygiene Data'!H63)),NA())</f>
        <v>#N/A</v>
      </c>
      <c r="BN69" s="100" t="e">
        <f ca="true">+IF(AND(ISNUMBER(OFFSET('Hygiene Data'!$H$9,0,10*ROW('Hygiene Data'!H63))),'Data Summary'!EC69="Yes"),OFFSET('Hygiene Data'!$H$9,0,10*ROW('Hygiene Data'!H63)),NA())</f>
        <v>#N/A</v>
      </c>
      <c r="BO69" s="100" t="e">
        <f ca="true">+IF(AND(ISNUMBER(OFFSET('Hygiene Data'!$I$5,0,10*ROW('Hygiene Data'!I63))),'Data Summary'!ED69="Yes"),OFFSET('Hygiene Data'!$I$5,0,10*ROW('Hygiene Data'!I63)),NA())</f>
        <v>#N/A</v>
      </c>
      <c r="BP69" s="100" t="e">
        <f ca="true">+IF(AND(ISNUMBER(OFFSET('Hygiene Data'!$I$7,0,10*ROW('Hygiene Data'!I63))),'Data Summary'!EE69="Yes"),OFFSET('Hygiene Data'!$I$7,0,10*ROW('Hygiene Data'!I63)),NA())</f>
        <v>#N/A</v>
      </c>
      <c r="BQ69" s="100" t="e">
        <f ca="true">+IF(AND(ISNUMBER(OFFSET('Hygiene Data'!$I$9,0,10*ROW('Hygiene Data'!I63))),'Data Summary'!EF69="Yes"),OFFSET('Hygiene Data'!$I$9,0,10*ROW('Hygiene Data'!I63)),NA())</f>
        <v>#N/A</v>
      </c>
    </row>
    <row xmlns:x14ac="http://schemas.microsoft.com/office/spreadsheetml/2009/9/ac" r="70" x14ac:dyDescent="0.2">
      <c r="A70" s="363" t="e">
        <f ca="true">+RIGHT('Data Summary'!A70,LEN('Data Summary'!A70)-9)</f>
        <v>#VALUE!</v>
      </c>
      <c r="B70" s="38" t="str">
        <f ca="true">+IF(ISTEXT('Data Summary'!B70),'Data Summary'!B70,"")</f>
        <v/>
      </c>
      <c r="C70" s="362" t="e">
        <f ca="true">+VALUE('Data Summary'!C70)</f>
        <v>#VALUE!</v>
      </c>
      <c r="D70" s="98" t="e">
        <f ca="true">+IF(AND(ISNUMBER(OFFSET('Water Data'!$D$4,0,10*ROW('Water Data'!D64))),'Data Summary'!BS70="Yes"),100-OFFSET('Water Data'!$D$4,0,10*ROW('Water Data'!D64)),NA())</f>
        <v>#N/A</v>
      </c>
      <c r="E70" s="98" t="e">
        <f ca="true">+IF(AND(ISNUMBER(OFFSET('Water Data'!$D$6,0,10*ROW('Water Data'!D64))),'Data Summary'!BT70="Yes"),OFFSET('Water Data'!$D$6,0,10*ROW('Water Data'!D64)),NA())</f>
        <v>#N/A</v>
      </c>
      <c r="F70" s="98" t="e">
        <f ca="true">+IF(AND(ISNUMBER(OFFSET('Water Data'!$D$9,0,10*ROW('Water Data'!D64))),'Data Summary'!BU70="Yes"),OFFSET('Water Data'!$D$9,0,10*ROW('Water Data'!D64)),NA())</f>
        <v>#N/A</v>
      </c>
      <c r="G70" s="98" t="e">
        <f ca="true">+IF(AND(ISNUMBER(OFFSET('Water Data'!$E$4,0,10*ROW('Water Data'!E64))),'Data Summary'!BV70="Yes"),100-OFFSET('Water Data'!$E$4,0,10*ROW('Water Data'!E64)),NA())</f>
        <v>#N/A</v>
      </c>
      <c r="H70" s="98" t="e">
        <f ca="true">+IF(AND(ISNUMBER(OFFSET('Water Data'!$E$6,0,10*ROW('Water Data'!E64))),'Data Summary'!BW70="Yes"),OFFSET('Water Data'!$E$6,0,10*ROW('Water Data'!E64)),NA())</f>
        <v>#N/A</v>
      </c>
      <c r="I70" s="98" t="e">
        <f ca="true">+IF(AND(ISNUMBER(OFFSET('Water Data'!$E$9,0,10*ROW('Water Data'!E64))),'Data Summary'!BX70="Yes"),OFFSET('Water Data'!$E$9,0,10*ROW('Water Data'!E64)),NA())</f>
        <v>#N/A</v>
      </c>
      <c r="J70" s="98" t="e">
        <f ca="true">+IF(AND(ISNUMBER(OFFSET('Water Data'!$F$4,0,10*ROW('Water Data'!F64))),'Data Summary'!BY70="Yes"),100-OFFSET('Water Data'!$F$4,0,10*ROW('Water Data'!F64)),NA())</f>
        <v>#N/A</v>
      </c>
      <c r="K70" s="98" t="e">
        <f ca="true">+IF(AND(ISNUMBER(OFFSET('Water Data'!$F$6,0,10*ROW('Water Data'!F64))),'Data Summary'!BZ70="Yes"),OFFSET('Water Data'!$F$6,0,10*ROW('Water Data'!F64)),NA())</f>
        <v>#N/A</v>
      </c>
      <c r="L70" s="98" t="e">
        <f ca="true">+IF(AND(ISNUMBER(OFFSET('Water Data'!$F$9,0,10*ROW('Water Data'!F64))),'Data Summary'!CA70="Yes"),OFFSET('Water Data'!$F$9,0,10*ROW('Water Data'!F64)),NA())</f>
        <v>#N/A</v>
      </c>
      <c r="M70" s="98" t="e">
        <f ca="true">+IF(AND(ISNUMBER(OFFSET('Water Data'!$G$4,0,10*ROW('Water Data'!G64))),'Data Summary'!CB70="Yes"),100-OFFSET('Water Data'!$G$4,0,10*ROW('Water Data'!G64)),NA())</f>
        <v>#N/A</v>
      </c>
      <c r="N70" s="98" t="e">
        <f ca="true">+IF(AND(ISNUMBER(OFFSET('Water Data'!$G$6,0,10*ROW('Water Data'!G64))),'Data Summary'!CC70="Yes"),OFFSET('Water Data'!$G$6,0,10*ROW('Water Data'!G64)),NA())</f>
        <v>#N/A</v>
      </c>
      <c r="O70" s="98" t="e">
        <f ca="true">+IF(AND(ISNUMBER(OFFSET('Water Data'!$G$9,0,10*ROW('Water Data'!G64))),'Data Summary'!CD70="Yes"),OFFSET('Water Data'!$G$9,0,10*ROW('Water Data'!G64)),NA())</f>
        <v>#N/A</v>
      </c>
      <c r="P70" s="98" t="e">
        <f ca="true">+IF(AND(ISNUMBER(OFFSET('Water Data'!$H$4,0,10*ROW('Water Data'!H64))),'Data Summary'!CE70="Yes"),100-OFFSET('Water Data'!$H$4,0,10*ROW('Water Data'!H64)),NA())</f>
        <v>#N/A</v>
      </c>
      <c r="Q70" s="98" t="e">
        <f ca="true">+IF(AND(ISNUMBER(OFFSET('Water Data'!$H$6,0,10*ROW('Water Data'!H64))),'Data Summary'!CF70="Yes"),OFFSET('Water Data'!$H$6,0,10*ROW('Water Data'!H64)),NA())</f>
        <v>#N/A</v>
      </c>
      <c r="R70" s="98" t="e">
        <f ca="true">+IF(AND(ISNUMBER(OFFSET('Water Data'!$H$9,0,10*ROW('Water Data'!H64))),'Data Summary'!CG70="Yes"),OFFSET('Water Data'!$H$9,0,10*ROW('Water Data'!H64)),NA())</f>
        <v>#N/A</v>
      </c>
      <c r="S70" s="98" t="e">
        <f ca="true">+IF(AND(ISNUMBER(OFFSET('Water Data'!$I$4,0,10*ROW('Water Data'!I64))),'Data Summary'!CH70="Yes"),100-OFFSET('Water Data'!$I$4,0,10*ROW('Water Data'!I64)),NA())</f>
        <v>#N/A</v>
      </c>
      <c r="T70" s="98" t="e">
        <f ca="true">+IF(AND(ISNUMBER(OFFSET('Water Data'!$I$6,0,10*ROW('Water Data'!I64))),'Data Summary'!CI70="Yes"),OFFSET('Water Data'!$I$6,0,10*ROW('Water Data'!I64)),NA())</f>
        <v>#N/A</v>
      </c>
      <c r="U70" s="98" t="e">
        <f ca="true">+IF(AND(ISNUMBER(OFFSET('Water Data'!$I$9,0,10*ROW('Water Data'!I64))),'Data Summary'!CJ70="Yes"),OFFSET('Water Data'!$I$9,0,10*ROW('Water Data'!I64)),NA())</f>
        <v>#N/A</v>
      </c>
      <c r="V70" s="99" t="e">
        <f ca="true">+IF(AND(ISNUMBER(OFFSET('Sanitation Data'!$D$4,0,10*ROW('Sanitation Data'!D64))),'Data Summary'!CK70="Yes"),100-OFFSET('Sanitation Data'!$D$4,0,10*ROW('Sanitation Data'!D64)),NA())</f>
        <v>#N/A</v>
      </c>
      <c r="W70" s="99" t="e">
        <f ca="true">+IF(AND(ISNUMBER(OFFSET('Sanitation Data'!$D$6,0,10*ROW('Sanitation Data'!D64))),'Data Summary'!CL70="Yes"),OFFSET('Sanitation Data'!$D$6,0,10*ROW('Sanitation Data'!D64)),NA())</f>
        <v>#N/A</v>
      </c>
      <c r="X70" s="99" t="e">
        <f ca="true">+IF(AND(ISNUMBER(OFFSET('Sanitation Data'!$D$10,0,10*ROW('Sanitation Data'!D64))),'Data Summary'!CM70="Yes"),OFFSET('Sanitation Data'!$D$10,0,10*ROW('Sanitation Data'!D64)),NA())</f>
        <v>#N/A</v>
      </c>
      <c r="Y70" s="99" t="e">
        <f ca="true">+IF(AND(ISNUMBER(OFFSET('Sanitation Data'!$D$11,0,10*ROW('Sanitation Data'!D64))),'Data Summary'!CN70="Yes"),OFFSET('Sanitation Data'!$D$11,0,10*ROW('Sanitation Data'!D64)),NA())</f>
        <v>#N/A</v>
      </c>
      <c r="Z70" s="99" t="e">
        <f ca="true">+IF(AND(ISNUMBER(OFFSET('Sanitation Data'!$D$12,0,10*ROW('Sanitation Data'!D64))),'Data Summary'!CO70="Yes"),OFFSET('Sanitation Data'!$D$12,0,10*ROW('Sanitation Data'!D64)),NA())</f>
        <v>#N/A</v>
      </c>
      <c r="AA70" s="99" t="e">
        <f ca="true">+IF(AND(ISNUMBER(OFFSET('Sanitation Data'!$E$4,0,10*ROW('Sanitation Data'!E64))),'Data Summary'!CP70="Yes"),100-OFFSET('Sanitation Data'!$E$4,0,10*ROW('Sanitation Data'!E64)),NA())</f>
        <v>#N/A</v>
      </c>
      <c r="AB70" s="99" t="e">
        <f ca="true">+IF(AND(ISNUMBER(OFFSET('Sanitation Data'!$E$6,0,10*ROW('Sanitation Data'!E64))),'Data Summary'!CQ70="Yes"),OFFSET('Sanitation Data'!$E$6,0,10*ROW('Sanitation Data'!E64)),NA())</f>
        <v>#N/A</v>
      </c>
      <c r="AC70" s="99" t="e">
        <f ca="true">+IF(AND(ISNUMBER(OFFSET('Sanitation Data'!$E$10,0,10*ROW('Sanitation Data'!E64))),'Data Summary'!CR70="Yes"),OFFSET('Sanitation Data'!$E$10,0,10*ROW('Sanitation Data'!E64)),NA())</f>
        <v>#N/A</v>
      </c>
      <c r="AD70" s="99" t="e">
        <f ca="true">+IF(AND(ISNUMBER(OFFSET('Sanitation Data'!$E$11,0,10*ROW('Sanitation Data'!E64))),'Data Summary'!CS70="Yes"),OFFSET('Sanitation Data'!$E$11,0,10*ROW('Sanitation Data'!E64)),NA())</f>
        <v>#N/A</v>
      </c>
      <c r="AE70" s="99" t="e">
        <f ca="true">+IF(AND(ISNUMBER(OFFSET('Sanitation Data'!$E$12,0,10*ROW('Sanitation Data'!E64))),'Data Summary'!CT70="Yes"),OFFSET('Sanitation Data'!$E$12,0,10*ROW('Sanitation Data'!E64)),NA())</f>
        <v>#N/A</v>
      </c>
      <c r="AF70" s="99" t="e">
        <f ca="true">+IF(AND(ISNUMBER(OFFSET('Sanitation Data'!$F$4,0,10*ROW('Sanitation Data'!F64))),'Data Summary'!CU70="Yes"),100-OFFSET('Sanitation Data'!$F$4,0,10*ROW('Sanitation Data'!F64)),NA())</f>
        <v>#N/A</v>
      </c>
      <c r="AG70" s="99" t="e">
        <f ca="true">+IF(AND(ISNUMBER(OFFSET('Sanitation Data'!$F$6,0,10*ROW('Sanitation Data'!F64))),'Data Summary'!CV70="Yes"),OFFSET('Sanitation Data'!$F$6,0,10*ROW('Sanitation Data'!F64)),NA())</f>
        <v>#N/A</v>
      </c>
      <c r="AH70" s="99" t="e">
        <f ca="true">+IF(AND(ISNUMBER(OFFSET('Sanitation Data'!$F$10,0,10*ROW('Sanitation Data'!F64))),'Data Summary'!CW70="Yes"),OFFSET('Sanitation Data'!$F$10,0,10*ROW('Sanitation Data'!F64)),NA())</f>
        <v>#N/A</v>
      </c>
      <c r="AI70" s="99" t="e">
        <f ca="true">+IF(AND(ISNUMBER(OFFSET('Sanitation Data'!$F$11,0,10*ROW('Sanitation Data'!F64))),'Data Summary'!CX70="Yes"),OFFSET('Sanitation Data'!$F$11,0,10*ROW('Sanitation Data'!F64)),NA())</f>
        <v>#N/A</v>
      </c>
      <c r="AJ70" s="99" t="e">
        <f ca="true">+IF(AND(ISNUMBER(OFFSET('Sanitation Data'!$F$12,0,10*ROW('Sanitation Data'!F64))),'Data Summary'!CY70="Yes"),OFFSET('Sanitation Data'!$F$12,0,10*ROW('Sanitation Data'!F64)),NA())</f>
        <v>#N/A</v>
      </c>
      <c r="AK70" s="99" t="e">
        <f ca="true">+IF(AND(ISNUMBER(OFFSET('Sanitation Data'!$G$4,0,10*ROW('Sanitation Data'!G64))),'Data Summary'!CZ70="Yes"),100-OFFSET('Sanitation Data'!$G$4,0,10*ROW('Sanitation Data'!G64)),NA())</f>
        <v>#N/A</v>
      </c>
      <c r="AL70" s="99" t="e">
        <f ca="true">+IF(AND(ISNUMBER(OFFSET('Sanitation Data'!$G$6,0,10*ROW('Sanitation Data'!G64))),'Data Summary'!DA70="Yes"),OFFSET('Sanitation Data'!$G$6,0,10*ROW('Sanitation Data'!G64)),NA())</f>
        <v>#N/A</v>
      </c>
      <c r="AM70" s="99" t="e">
        <f ca="true">+IF(AND(ISNUMBER(OFFSET('Sanitation Data'!$G$10,0,10*ROW('Sanitation Data'!G64))),'Data Summary'!DB70="Yes"),OFFSET('Sanitation Data'!$G$10,0,10*ROW('Sanitation Data'!G64)),NA())</f>
        <v>#N/A</v>
      </c>
      <c r="AN70" s="99" t="e">
        <f ca="true">+IF(AND(ISNUMBER(OFFSET('Sanitation Data'!$G$11,0,10*ROW('Sanitation Data'!G64))),'Data Summary'!DC70="Yes"),OFFSET('Sanitation Data'!$G$11,0,10*ROW('Sanitation Data'!G64)),NA())</f>
        <v>#N/A</v>
      </c>
      <c r="AO70" s="99" t="e">
        <f ca="true">+IF(AND(ISNUMBER(OFFSET('Sanitation Data'!$G$12,0,10*ROW('Sanitation Data'!G64))),'Data Summary'!DD70="Yes"),OFFSET('Sanitation Data'!$G$12,0,10*ROW('Sanitation Data'!G64)),NA())</f>
        <v>#N/A</v>
      </c>
      <c r="AP70" s="99" t="e">
        <f ca="true">+IF(AND(ISNUMBER(OFFSET('Sanitation Data'!$H$4,0,10*ROW('Sanitation Data'!H64))),'Data Summary'!DE70="Yes"),100-OFFSET('Sanitation Data'!$H$4,0,10*ROW('Sanitation Data'!H64)),NA())</f>
        <v>#N/A</v>
      </c>
      <c r="AQ70" s="99" t="e">
        <f ca="true">+IF(AND(ISNUMBER(OFFSET('Sanitation Data'!$H$6,0,10*ROW('Sanitation Data'!H64))),'Data Summary'!DF70="Yes"),OFFSET('Sanitation Data'!$H$6,0,10*ROW('Sanitation Data'!H64)),NA())</f>
        <v>#N/A</v>
      </c>
      <c r="AR70" s="99" t="e">
        <f ca="true">+IF(AND(ISNUMBER(OFFSET('Sanitation Data'!$H$10,0,10*ROW('Sanitation Data'!H64))),'Data Summary'!DG70="Yes"),OFFSET('Sanitation Data'!$H$10,0,10*ROW('Sanitation Data'!H64)),NA())</f>
        <v>#N/A</v>
      </c>
      <c r="AS70" s="99" t="e">
        <f ca="true">+IF(AND(ISNUMBER(OFFSET('Sanitation Data'!$H$11,0,10*ROW('Sanitation Data'!H64))),'Data Summary'!DH70="Yes"),OFFSET('Sanitation Data'!$H$11,0,10*ROW('Sanitation Data'!H64)),NA())</f>
        <v>#N/A</v>
      </c>
      <c r="AT70" s="99" t="e">
        <f ca="true">+IF(AND(ISNUMBER(OFFSET('Sanitation Data'!$H$12,0,10*ROW('Sanitation Data'!H64))),'Data Summary'!DI70="Yes"),OFFSET('Sanitation Data'!$H$12,0,10*ROW('Sanitation Data'!H64)),NA())</f>
        <v>#N/A</v>
      </c>
      <c r="AU70" s="99" t="e">
        <f ca="true">+IF(AND(ISNUMBER(OFFSET('Sanitation Data'!$I$4,0,10*ROW('Sanitation Data'!I64))),'Data Summary'!DJ70="Yes"),100-OFFSET('Sanitation Data'!$I$4,0,10*ROW('Sanitation Data'!I64)),NA())</f>
        <v>#N/A</v>
      </c>
      <c r="AV70" s="99" t="e">
        <f ca="true">+IF(AND(ISNUMBER(OFFSET('Sanitation Data'!$I$6,0,10*ROW('Sanitation Data'!I64))),'Data Summary'!DK70="Yes"),OFFSET('Sanitation Data'!$I$6,0,10*ROW('Sanitation Data'!I64)),NA())</f>
        <v>#N/A</v>
      </c>
      <c r="AW70" s="99" t="e">
        <f ca="true">+IF(AND(ISNUMBER(OFFSET('Sanitation Data'!$I$10,0,10*ROW('Sanitation Data'!I64))),'Data Summary'!DL70="Yes"),OFFSET('Sanitation Data'!$I$10,0,10*ROW('Sanitation Data'!I64)),NA())</f>
        <v>#N/A</v>
      </c>
      <c r="AX70" s="99" t="e">
        <f ca="true">+IF(AND(ISNUMBER(OFFSET('Sanitation Data'!$I$11,0,10*ROW('Sanitation Data'!I64))),'Data Summary'!DM70="Yes"),OFFSET('Sanitation Data'!$I$11,0,10*ROW('Sanitation Data'!I64)),NA())</f>
        <v>#N/A</v>
      </c>
      <c r="AY70" s="99" t="e">
        <f ca="true">+IF(AND(ISNUMBER(OFFSET('Sanitation Data'!$I$12,0,10*ROW('Sanitation Data'!I64))),'Data Summary'!DN70="Yes"),OFFSET('Sanitation Data'!$I$12,0,10*ROW('Sanitation Data'!I64)),NA())</f>
        <v>#N/A</v>
      </c>
      <c r="AZ70" s="100" t="e">
        <f ca="true">+IF(AND(ISNUMBER(OFFSET('Hygiene Data'!$D$5,0,10*ROW('Hygiene Data'!D64))),'Data Summary'!DO70="Yes"),OFFSET('Hygiene Data'!$D$5,0,10*ROW('Hygiene Data'!D64)),NA())</f>
        <v>#N/A</v>
      </c>
      <c r="BA70" s="100" t="e">
        <f ca="true">+IF(AND(ISNUMBER(OFFSET('Hygiene Data'!$D$7,0,10*ROW('Hygiene Data'!D64))),'Data Summary'!DP70="Yes"),OFFSET('Hygiene Data'!$D$7,0,10*ROW('Hygiene Data'!D64)),NA())</f>
        <v>#N/A</v>
      </c>
      <c r="BB70" s="100" t="e">
        <f ca="true">+IF(AND(ISNUMBER(OFFSET('Hygiene Data'!$D$9,0,10*ROW('Hygiene Data'!D64))),'Data Summary'!DQ70="Yes"),OFFSET('Hygiene Data'!$D$9,0,10*ROW('Hygiene Data'!D64)),NA())</f>
        <v>#N/A</v>
      </c>
      <c r="BC70" s="100" t="e">
        <f ca="true">+IF(AND(ISNUMBER(OFFSET('Hygiene Data'!$E$5,0,10*ROW('Hygiene Data'!E64))),'Data Summary'!DR70="Yes"),OFFSET('Hygiene Data'!$E$5,0,10*ROW('Hygiene Data'!E64)),NA())</f>
        <v>#N/A</v>
      </c>
      <c r="BD70" s="100" t="e">
        <f ca="true">+IF(AND(ISNUMBER(OFFSET('Hygiene Data'!$E$7,0,10*ROW('Hygiene Data'!E64))),'Data Summary'!DS70="Yes"),OFFSET('Hygiene Data'!$E$7,0,10*ROW('Hygiene Data'!E64)),NA())</f>
        <v>#N/A</v>
      </c>
      <c r="BE70" s="100" t="e">
        <f ca="true">+IF(AND(ISNUMBER(OFFSET('Hygiene Data'!$E$9,0,10*ROW('Hygiene Data'!E64))),'Data Summary'!DT70="Yes"),OFFSET('Hygiene Data'!$E$9,0,10*ROW('Hygiene Data'!E64)),NA())</f>
        <v>#N/A</v>
      </c>
      <c r="BF70" s="100" t="e">
        <f ca="true">+IF(AND(ISNUMBER(OFFSET('Hygiene Data'!$F$5,0,10*ROW('Hygiene Data'!F64))),'Data Summary'!DU70="Yes"),OFFSET('Hygiene Data'!$F$5,0,10*ROW('Hygiene Data'!F64)),NA())</f>
        <v>#N/A</v>
      </c>
      <c r="BG70" s="100" t="e">
        <f ca="true">+IF(AND(ISNUMBER(OFFSET('Hygiene Data'!$F$7,0,10*ROW('Hygiene Data'!F64))),'Data Summary'!DV70="Yes"),OFFSET('Hygiene Data'!$F$7,0,10*ROW('Hygiene Data'!F64)),NA())</f>
        <v>#N/A</v>
      </c>
      <c r="BH70" s="100" t="e">
        <f ca="true">+IF(AND(ISNUMBER(OFFSET('Hygiene Data'!$F$9,0,10*ROW('Hygiene Data'!F64))),'Data Summary'!DW70="Yes"),OFFSET('Hygiene Data'!$F$9,0,10*ROW('Hygiene Data'!F64)),NA())</f>
        <v>#N/A</v>
      </c>
      <c r="BI70" s="100" t="e">
        <f ca="true">+IF(AND(ISNUMBER(OFFSET('Hygiene Data'!$G$5,0,10*ROW('Hygiene Data'!G64))),'Data Summary'!DX70="Yes"),OFFSET('Hygiene Data'!$G$5,0,10*ROW('Hygiene Data'!G64)),NA())</f>
        <v>#N/A</v>
      </c>
      <c r="BJ70" s="100" t="e">
        <f ca="true">+IF(AND(ISNUMBER(OFFSET('Hygiene Data'!$G$7,0,10*ROW('Hygiene Data'!G64))),'Data Summary'!DY70="Yes"),OFFSET('Hygiene Data'!$G$7,0,10*ROW('Hygiene Data'!G64)),NA())</f>
        <v>#N/A</v>
      </c>
      <c r="BK70" s="100" t="e">
        <f ca="true">+IF(AND(ISNUMBER(OFFSET('Hygiene Data'!$G$9,0,10*ROW('Hygiene Data'!G64))),'Data Summary'!DZ70="Yes"),OFFSET('Hygiene Data'!$G$9,0,10*ROW('Hygiene Data'!G64)),NA())</f>
        <v>#N/A</v>
      </c>
      <c r="BL70" s="100" t="e">
        <f ca="true">+IF(AND(ISNUMBER(OFFSET('Hygiene Data'!$H$5,0,10*ROW('Hygiene Data'!H64))),'Data Summary'!EA70="Yes"),OFFSET('Hygiene Data'!$H$5,0,10*ROW('Hygiene Data'!H64)),NA())</f>
        <v>#N/A</v>
      </c>
      <c r="BM70" s="100" t="e">
        <f ca="true">+IF(AND(ISNUMBER(OFFSET('Hygiene Data'!$H$7,0,10*ROW('Hygiene Data'!H64))),'Data Summary'!EB70="Yes"),OFFSET('Hygiene Data'!$H$7,0,10*ROW('Hygiene Data'!H64)),NA())</f>
        <v>#N/A</v>
      </c>
      <c r="BN70" s="100" t="e">
        <f ca="true">+IF(AND(ISNUMBER(OFFSET('Hygiene Data'!$H$9,0,10*ROW('Hygiene Data'!H64))),'Data Summary'!EC70="Yes"),OFFSET('Hygiene Data'!$H$9,0,10*ROW('Hygiene Data'!H64)),NA())</f>
        <v>#N/A</v>
      </c>
      <c r="BO70" s="100" t="e">
        <f ca="true">+IF(AND(ISNUMBER(OFFSET('Hygiene Data'!$I$5,0,10*ROW('Hygiene Data'!I64))),'Data Summary'!ED70="Yes"),OFFSET('Hygiene Data'!$I$5,0,10*ROW('Hygiene Data'!I64)),NA())</f>
        <v>#N/A</v>
      </c>
      <c r="BP70" s="100" t="e">
        <f ca="true">+IF(AND(ISNUMBER(OFFSET('Hygiene Data'!$I$7,0,10*ROW('Hygiene Data'!I64))),'Data Summary'!EE70="Yes"),OFFSET('Hygiene Data'!$I$7,0,10*ROW('Hygiene Data'!I64)),NA())</f>
        <v>#N/A</v>
      </c>
      <c r="BQ70" s="100" t="e">
        <f ca="true">+IF(AND(ISNUMBER(OFFSET('Hygiene Data'!$I$9,0,10*ROW('Hygiene Data'!I64))),'Data Summary'!EF70="Yes"),OFFSET('Hygiene Data'!$I$9,0,10*ROW('Hygiene Data'!I64)),NA())</f>
        <v>#N/A</v>
      </c>
    </row>
    <row xmlns:x14ac="http://schemas.microsoft.com/office/spreadsheetml/2009/9/ac" r="71" x14ac:dyDescent="0.2">
      <c r="A71" s="363" t="e">
        <f ca="true">+RIGHT('Data Summary'!A71,LEN('Data Summary'!A71)-9)</f>
        <v>#VALUE!</v>
      </c>
      <c r="B71" s="38" t="str">
        <f ca="true">+IF(ISTEXT('Data Summary'!B71),'Data Summary'!B71,"")</f>
        <v/>
      </c>
      <c r="C71" s="362" t="e">
        <f ca="true">+VALUE('Data Summary'!C71)</f>
        <v>#VALUE!</v>
      </c>
      <c r="D71" s="98" t="e">
        <f ca="true">+IF(AND(ISNUMBER(OFFSET('Water Data'!$D$4,0,10*ROW('Water Data'!D65))),'Data Summary'!BS71="Yes"),100-OFFSET('Water Data'!$D$4,0,10*ROW('Water Data'!D65)),NA())</f>
        <v>#N/A</v>
      </c>
      <c r="E71" s="98" t="e">
        <f ca="true">+IF(AND(ISNUMBER(OFFSET('Water Data'!$D$6,0,10*ROW('Water Data'!D65))),'Data Summary'!BT71="Yes"),OFFSET('Water Data'!$D$6,0,10*ROW('Water Data'!D65)),NA())</f>
        <v>#N/A</v>
      </c>
      <c r="F71" s="98" t="e">
        <f ca="true">+IF(AND(ISNUMBER(OFFSET('Water Data'!$D$9,0,10*ROW('Water Data'!D65))),'Data Summary'!BU71="Yes"),OFFSET('Water Data'!$D$9,0,10*ROW('Water Data'!D65)),NA())</f>
        <v>#N/A</v>
      </c>
      <c r="G71" s="98" t="e">
        <f ca="true">+IF(AND(ISNUMBER(OFFSET('Water Data'!$E$4,0,10*ROW('Water Data'!E65))),'Data Summary'!BV71="Yes"),100-OFFSET('Water Data'!$E$4,0,10*ROW('Water Data'!E65)),NA())</f>
        <v>#N/A</v>
      </c>
      <c r="H71" s="98" t="e">
        <f ca="true">+IF(AND(ISNUMBER(OFFSET('Water Data'!$E$6,0,10*ROW('Water Data'!E65))),'Data Summary'!BW71="Yes"),OFFSET('Water Data'!$E$6,0,10*ROW('Water Data'!E65)),NA())</f>
        <v>#N/A</v>
      </c>
      <c r="I71" s="98" t="e">
        <f ca="true">+IF(AND(ISNUMBER(OFFSET('Water Data'!$E$9,0,10*ROW('Water Data'!E65))),'Data Summary'!BX71="Yes"),OFFSET('Water Data'!$E$9,0,10*ROW('Water Data'!E65)),NA())</f>
        <v>#N/A</v>
      </c>
      <c r="J71" s="98" t="e">
        <f ca="true">+IF(AND(ISNUMBER(OFFSET('Water Data'!$F$4,0,10*ROW('Water Data'!F65))),'Data Summary'!BY71="Yes"),100-OFFSET('Water Data'!$F$4,0,10*ROW('Water Data'!F65)),NA())</f>
        <v>#N/A</v>
      </c>
      <c r="K71" s="98" t="e">
        <f ca="true">+IF(AND(ISNUMBER(OFFSET('Water Data'!$F$6,0,10*ROW('Water Data'!F65))),'Data Summary'!BZ71="Yes"),OFFSET('Water Data'!$F$6,0,10*ROW('Water Data'!F65)),NA())</f>
        <v>#N/A</v>
      </c>
      <c r="L71" s="98" t="e">
        <f ca="true">+IF(AND(ISNUMBER(OFFSET('Water Data'!$F$9,0,10*ROW('Water Data'!F65))),'Data Summary'!CA71="Yes"),OFFSET('Water Data'!$F$9,0,10*ROW('Water Data'!F65)),NA())</f>
        <v>#N/A</v>
      </c>
      <c r="M71" s="98" t="e">
        <f ca="true">+IF(AND(ISNUMBER(OFFSET('Water Data'!$G$4,0,10*ROW('Water Data'!G65))),'Data Summary'!CB71="Yes"),100-OFFSET('Water Data'!$G$4,0,10*ROW('Water Data'!G65)),NA())</f>
        <v>#N/A</v>
      </c>
      <c r="N71" s="98" t="e">
        <f ca="true">+IF(AND(ISNUMBER(OFFSET('Water Data'!$G$6,0,10*ROW('Water Data'!G65))),'Data Summary'!CC71="Yes"),OFFSET('Water Data'!$G$6,0,10*ROW('Water Data'!G65)),NA())</f>
        <v>#N/A</v>
      </c>
      <c r="O71" s="98" t="e">
        <f ca="true">+IF(AND(ISNUMBER(OFFSET('Water Data'!$G$9,0,10*ROW('Water Data'!G65))),'Data Summary'!CD71="Yes"),OFFSET('Water Data'!$G$9,0,10*ROW('Water Data'!G65)),NA())</f>
        <v>#N/A</v>
      </c>
      <c r="P71" s="98" t="e">
        <f ca="true">+IF(AND(ISNUMBER(OFFSET('Water Data'!$H$4,0,10*ROW('Water Data'!H65))),'Data Summary'!CE71="Yes"),100-OFFSET('Water Data'!$H$4,0,10*ROW('Water Data'!H65)),NA())</f>
        <v>#N/A</v>
      </c>
      <c r="Q71" s="98" t="e">
        <f ca="true">+IF(AND(ISNUMBER(OFFSET('Water Data'!$H$6,0,10*ROW('Water Data'!H65))),'Data Summary'!CF71="Yes"),OFFSET('Water Data'!$H$6,0,10*ROW('Water Data'!H65)),NA())</f>
        <v>#N/A</v>
      </c>
      <c r="R71" s="98" t="e">
        <f ca="true">+IF(AND(ISNUMBER(OFFSET('Water Data'!$H$9,0,10*ROW('Water Data'!H65))),'Data Summary'!CG71="Yes"),OFFSET('Water Data'!$H$9,0,10*ROW('Water Data'!H65)),NA())</f>
        <v>#N/A</v>
      </c>
      <c r="S71" s="98" t="e">
        <f ca="true">+IF(AND(ISNUMBER(OFFSET('Water Data'!$I$4,0,10*ROW('Water Data'!I65))),'Data Summary'!CH71="Yes"),100-OFFSET('Water Data'!$I$4,0,10*ROW('Water Data'!I65)),NA())</f>
        <v>#N/A</v>
      </c>
      <c r="T71" s="98" t="e">
        <f ca="true">+IF(AND(ISNUMBER(OFFSET('Water Data'!$I$6,0,10*ROW('Water Data'!I65))),'Data Summary'!CI71="Yes"),OFFSET('Water Data'!$I$6,0,10*ROW('Water Data'!I65)),NA())</f>
        <v>#N/A</v>
      </c>
      <c r="U71" s="98" t="e">
        <f ca="true">+IF(AND(ISNUMBER(OFFSET('Water Data'!$I$9,0,10*ROW('Water Data'!I65))),'Data Summary'!CJ71="Yes"),OFFSET('Water Data'!$I$9,0,10*ROW('Water Data'!I65)),NA())</f>
        <v>#N/A</v>
      </c>
      <c r="V71" s="99" t="e">
        <f ca="true">+IF(AND(ISNUMBER(OFFSET('Sanitation Data'!$D$4,0,10*ROW('Sanitation Data'!D65))),'Data Summary'!CK71="Yes"),100-OFFSET('Sanitation Data'!$D$4,0,10*ROW('Sanitation Data'!D65)),NA())</f>
        <v>#N/A</v>
      </c>
      <c r="W71" s="99" t="e">
        <f ca="true">+IF(AND(ISNUMBER(OFFSET('Sanitation Data'!$D$6,0,10*ROW('Sanitation Data'!D65))),'Data Summary'!CL71="Yes"),OFFSET('Sanitation Data'!$D$6,0,10*ROW('Sanitation Data'!D65)),NA())</f>
        <v>#N/A</v>
      </c>
      <c r="X71" s="99" t="e">
        <f ca="true">+IF(AND(ISNUMBER(OFFSET('Sanitation Data'!$D$10,0,10*ROW('Sanitation Data'!D65))),'Data Summary'!CM71="Yes"),OFFSET('Sanitation Data'!$D$10,0,10*ROW('Sanitation Data'!D65)),NA())</f>
        <v>#N/A</v>
      </c>
      <c r="Y71" s="99" t="e">
        <f ca="true">+IF(AND(ISNUMBER(OFFSET('Sanitation Data'!$D$11,0,10*ROW('Sanitation Data'!D65))),'Data Summary'!CN71="Yes"),OFFSET('Sanitation Data'!$D$11,0,10*ROW('Sanitation Data'!D65)),NA())</f>
        <v>#N/A</v>
      </c>
      <c r="Z71" s="99" t="e">
        <f ca="true">+IF(AND(ISNUMBER(OFFSET('Sanitation Data'!$D$12,0,10*ROW('Sanitation Data'!D65))),'Data Summary'!CO71="Yes"),OFFSET('Sanitation Data'!$D$12,0,10*ROW('Sanitation Data'!D65)),NA())</f>
        <v>#N/A</v>
      </c>
      <c r="AA71" s="99" t="e">
        <f ca="true">+IF(AND(ISNUMBER(OFFSET('Sanitation Data'!$E$4,0,10*ROW('Sanitation Data'!E65))),'Data Summary'!CP71="Yes"),100-OFFSET('Sanitation Data'!$E$4,0,10*ROW('Sanitation Data'!E65)),NA())</f>
        <v>#N/A</v>
      </c>
      <c r="AB71" s="99" t="e">
        <f ca="true">+IF(AND(ISNUMBER(OFFSET('Sanitation Data'!$E$6,0,10*ROW('Sanitation Data'!E65))),'Data Summary'!CQ71="Yes"),OFFSET('Sanitation Data'!$E$6,0,10*ROW('Sanitation Data'!E65)),NA())</f>
        <v>#N/A</v>
      </c>
      <c r="AC71" s="99" t="e">
        <f ca="true">+IF(AND(ISNUMBER(OFFSET('Sanitation Data'!$E$10,0,10*ROW('Sanitation Data'!E65))),'Data Summary'!CR71="Yes"),OFFSET('Sanitation Data'!$E$10,0,10*ROW('Sanitation Data'!E65)),NA())</f>
        <v>#N/A</v>
      </c>
      <c r="AD71" s="99" t="e">
        <f ca="true">+IF(AND(ISNUMBER(OFFSET('Sanitation Data'!$E$11,0,10*ROW('Sanitation Data'!E65))),'Data Summary'!CS71="Yes"),OFFSET('Sanitation Data'!$E$11,0,10*ROW('Sanitation Data'!E65)),NA())</f>
        <v>#N/A</v>
      </c>
      <c r="AE71" s="99" t="e">
        <f ca="true">+IF(AND(ISNUMBER(OFFSET('Sanitation Data'!$E$12,0,10*ROW('Sanitation Data'!E65))),'Data Summary'!CT71="Yes"),OFFSET('Sanitation Data'!$E$12,0,10*ROW('Sanitation Data'!E65)),NA())</f>
        <v>#N/A</v>
      </c>
      <c r="AF71" s="99" t="e">
        <f ca="true">+IF(AND(ISNUMBER(OFFSET('Sanitation Data'!$F$4,0,10*ROW('Sanitation Data'!F65))),'Data Summary'!CU71="Yes"),100-OFFSET('Sanitation Data'!$F$4,0,10*ROW('Sanitation Data'!F65)),NA())</f>
        <v>#N/A</v>
      </c>
      <c r="AG71" s="99" t="e">
        <f ca="true">+IF(AND(ISNUMBER(OFFSET('Sanitation Data'!$F$6,0,10*ROW('Sanitation Data'!F65))),'Data Summary'!CV71="Yes"),OFFSET('Sanitation Data'!$F$6,0,10*ROW('Sanitation Data'!F65)),NA())</f>
        <v>#N/A</v>
      </c>
      <c r="AH71" s="99" t="e">
        <f ca="true">+IF(AND(ISNUMBER(OFFSET('Sanitation Data'!$F$10,0,10*ROW('Sanitation Data'!F65))),'Data Summary'!CW71="Yes"),OFFSET('Sanitation Data'!$F$10,0,10*ROW('Sanitation Data'!F65)),NA())</f>
        <v>#N/A</v>
      </c>
      <c r="AI71" s="99" t="e">
        <f ca="true">+IF(AND(ISNUMBER(OFFSET('Sanitation Data'!$F$11,0,10*ROW('Sanitation Data'!F65))),'Data Summary'!CX71="Yes"),OFFSET('Sanitation Data'!$F$11,0,10*ROW('Sanitation Data'!F65)),NA())</f>
        <v>#N/A</v>
      </c>
      <c r="AJ71" s="99" t="e">
        <f ca="true">+IF(AND(ISNUMBER(OFFSET('Sanitation Data'!$F$12,0,10*ROW('Sanitation Data'!F65))),'Data Summary'!CY71="Yes"),OFFSET('Sanitation Data'!$F$12,0,10*ROW('Sanitation Data'!F65)),NA())</f>
        <v>#N/A</v>
      </c>
      <c r="AK71" s="99" t="e">
        <f ca="true">+IF(AND(ISNUMBER(OFFSET('Sanitation Data'!$G$4,0,10*ROW('Sanitation Data'!G65))),'Data Summary'!CZ71="Yes"),100-OFFSET('Sanitation Data'!$G$4,0,10*ROW('Sanitation Data'!G65)),NA())</f>
        <v>#N/A</v>
      </c>
      <c r="AL71" s="99" t="e">
        <f ca="true">+IF(AND(ISNUMBER(OFFSET('Sanitation Data'!$G$6,0,10*ROW('Sanitation Data'!G65))),'Data Summary'!DA71="Yes"),OFFSET('Sanitation Data'!$G$6,0,10*ROW('Sanitation Data'!G65)),NA())</f>
        <v>#N/A</v>
      </c>
      <c r="AM71" s="99" t="e">
        <f ca="true">+IF(AND(ISNUMBER(OFFSET('Sanitation Data'!$G$10,0,10*ROW('Sanitation Data'!G65))),'Data Summary'!DB71="Yes"),OFFSET('Sanitation Data'!$G$10,0,10*ROW('Sanitation Data'!G65)),NA())</f>
        <v>#N/A</v>
      </c>
      <c r="AN71" s="99" t="e">
        <f ca="true">+IF(AND(ISNUMBER(OFFSET('Sanitation Data'!$G$11,0,10*ROW('Sanitation Data'!G65))),'Data Summary'!DC71="Yes"),OFFSET('Sanitation Data'!$G$11,0,10*ROW('Sanitation Data'!G65)),NA())</f>
        <v>#N/A</v>
      </c>
      <c r="AO71" s="99" t="e">
        <f ca="true">+IF(AND(ISNUMBER(OFFSET('Sanitation Data'!$G$12,0,10*ROW('Sanitation Data'!G65))),'Data Summary'!DD71="Yes"),OFFSET('Sanitation Data'!$G$12,0,10*ROW('Sanitation Data'!G65)),NA())</f>
        <v>#N/A</v>
      </c>
      <c r="AP71" s="99" t="e">
        <f ca="true">+IF(AND(ISNUMBER(OFFSET('Sanitation Data'!$H$4,0,10*ROW('Sanitation Data'!H65))),'Data Summary'!DE71="Yes"),100-OFFSET('Sanitation Data'!$H$4,0,10*ROW('Sanitation Data'!H65)),NA())</f>
        <v>#N/A</v>
      </c>
      <c r="AQ71" s="99" t="e">
        <f ca="true">+IF(AND(ISNUMBER(OFFSET('Sanitation Data'!$H$6,0,10*ROW('Sanitation Data'!H65))),'Data Summary'!DF71="Yes"),OFFSET('Sanitation Data'!$H$6,0,10*ROW('Sanitation Data'!H65)),NA())</f>
        <v>#N/A</v>
      </c>
      <c r="AR71" s="99" t="e">
        <f ca="true">+IF(AND(ISNUMBER(OFFSET('Sanitation Data'!$H$10,0,10*ROW('Sanitation Data'!H65))),'Data Summary'!DG71="Yes"),OFFSET('Sanitation Data'!$H$10,0,10*ROW('Sanitation Data'!H65)),NA())</f>
        <v>#N/A</v>
      </c>
      <c r="AS71" s="99" t="e">
        <f ca="true">+IF(AND(ISNUMBER(OFFSET('Sanitation Data'!$H$11,0,10*ROW('Sanitation Data'!H65))),'Data Summary'!DH71="Yes"),OFFSET('Sanitation Data'!$H$11,0,10*ROW('Sanitation Data'!H65)),NA())</f>
        <v>#N/A</v>
      </c>
      <c r="AT71" s="99" t="e">
        <f ca="true">+IF(AND(ISNUMBER(OFFSET('Sanitation Data'!$H$12,0,10*ROW('Sanitation Data'!H65))),'Data Summary'!DI71="Yes"),OFFSET('Sanitation Data'!$H$12,0,10*ROW('Sanitation Data'!H65)),NA())</f>
        <v>#N/A</v>
      </c>
      <c r="AU71" s="99" t="e">
        <f ca="true">+IF(AND(ISNUMBER(OFFSET('Sanitation Data'!$I$4,0,10*ROW('Sanitation Data'!I65))),'Data Summary'!DJ71="Yes"),100-OFFSET('Sanitation Data'!$I$4,0,10*ROW('Sanitation Data'!I65)),NA())</f>
        <v>#N/A</v>
      </c>
      <c r="AV71" s="99" t="e">
        <f ca="true">+IF(AND(ISNUMBER(OFFSET('Sanitation Data'!$I$6,0,10*ROW('Sanitation Data'!I65))),'Data Summary'!DK71="Yes"),OFFSET('Sanitation Data'!$I$6,0,10*ROW('Sanitation Data'!I65)),NA())</f>
        <v>#N/A</v>
      </c>
      <c r="AW71" s="99" t="e">
        <f ca="true">+IF(AND(ISNUMBER(OFFSET('Sanitation Data'!$I$10,0,10*ROW('Sanitation Data'!I65))),'Data Summary'!DL71="Yes"),OFFSET('Sanitation Data'!$I$10,0,10*ROW('Sanitation Data'!I65)),NA())</f>
        <v>#N/A</v>
      </c>
      <c r="AX71" s="99" t="e">
        <f ca="true">+IF(AND(ISNUMBER(OFFSET('Sanitation Data'!$I$11,0,10*ROW('Sanitation Data'!I65))),'Data Summary'!DM71="Yes"),OFFSET('Sanitation Data'!$I$11,0,10*ROW('Sanitation Data'!I65)),NA())</f>
        <v>#N/A</v>
      </c>
      <c r="AY71" s="99" t="e">
        <f ca="true">+IF(AND(ISNUMBER(OFFSET('Sanitation Data'!$I$12,0,10*ROW('Sanitation Data'!I65))),'Data Summary'!DN71="Yes"),OFFSET('Sanitation Data'!$I$12,0,10*ROW('Sanitation Data'!I65)),NA())</f>
        <v>#N/A</v>
      </c>
      <c r="AZ71" s="100" t="e">
        <f ca="true">+IF(AND(ISNUMBER(OFFSET('Hygiene Data'!$D$5,0,10*ROW('Hygiene Data'!D65))),'Data Summary'!DO71="Yes"),OFFSET('Hygiene Data'!$D$5,0,10*ROW('Hygiene Data'!D65)),NA())</f>
        <v>#N/A</v>
      </c>
      <c r="BA71" s="100" t="e">
        <f ca="true">+IF(AND(ISNUMBER(OFFSET('Hygiene Data'!$D$7,0,10*ROW('Hygiene Data'!D65))),'Data Summary'!DP71="Yes"),OFFSET('Hygiene Data'!$D$7,0,10*ROW('Hygiene Data'!D65)),NA())</f>
        <v>#N/A</v>
      </c>
      <c r="BB71" s="100" t="e">
        <f ca="true">+IF(AND(ISNUMBER(OFFSET('Hygiene Data'!$D$9,0,10*ROW('Hygiene Data'!D65))),'Data Summary'!DQ71="Yes"),OFFSET('Hygiene Data'!$D$9,0,10*ROW('Hygiene Data'!D65)),NA())</f>
        <v>#N/A</v>
      </c>
      <c r="BC71" s="100" t="e">
        <f ca="true">+IF(AND(ISNUMBER(OFFSET('Hygiene Data'!$E$5,0,10*ROW('Hygiene Data'!E65))),'Data Summary'!DR71="Yes"),OFFSET('Hygiene Data'!$E$5,0,10*ROW('Hygiene Data'!E65)),NA())</f>
        <v>#N/A</v>
      </c>
      <c r="BD71" s="100" t="e">
        <f ca="true">+IF(AND(ISNUMBER(OFFSET('Hygiene Data'!$E$7,0,10*ROW('Hygiene Data'!E65))),'Data Summary'!DS71="Yes"),OFFSET('Hygiene Data'!$E$7,0,10*ROW('Hygiene Data'!E65)),NA())</f>
        <v>#N/A</v>
      </c>
      <c r="BE71" s="100" t="e">
        <f ca="true">+IF(AND(ISNUMBER(OFFSET('Hygiene Data'!$E$9,0,10*ROW('Hygiene Data'!E65))),'Data Summary'!DT71="Yes"),OFFSET('Hygiene Data'!$E$9,0,10*ROW('Hygiene Data'!E65)),NA())</f>
        <v>#N/A</v>
      </c>
      <c r="BF71" s="100" t="e">
        <f ca="true">+IF(AND(ISNUMBER(OFFSET('Hygiene Data'!$F$5,0,10*ROW('Hygiene Data'!F65))),'Data Summary'!DU71="Yes"),OFFSET('Hygiene Data'!$F$5,0,10*ROW('Hygiene Data'!F65)),NA())</f>
        <v>#N/A</v>
      </c>
      <c r="BG71" s="100" t="e">
        <f ca="true">+IF(AND(ISNUMBER(OFFSET('Hygiene Data'!$F$7,0,10*ROW('Hygiene Data'!F65))),'Data Summary'!DV71="Yes"),OFFSET('Hygiene Data'!$F$7,0,10*ROW('Hygiene Data'!F65)),NA())</f>
        <v>#N/A</v>
      </c>
      <c r="BH71" s="100" t="e">
        <f ca="true">+IF(AND(ISNUMBER(OFFSET('Hygiene Data'!$F$9,0,10*ROW('Hygiene Data'!F65))),'Data Summary'!DW71="Yes"),OFFSET('Hygiene Data'!$F$9,0,10*ROW('Hygiene Data'!F65)),NA())</f>
        <v>#N/A</v>
      </c>
      <c r="BI71" s="100" t="e">
        <f ca="true">+IF(AND(ISNUMBER(OFFSET('Hygiene Data'!$G$5,0,10*ROW('Hygiene Data'!G65))),'Data Summary'!DX71="Yes"),OFFSET('Hygiene Data'!$G$5,0,10*ROW('Hygiene Data'!G65)),NA())</f>
        <v>#N/A</v>
      </c>
      <c r="BJ71" s="100" t="e">
        <f ca="true">+IF(AND(ISNUMBER(OFFSET('Hygiene Data'!$G$7,0,10*ROW('Hygiene Data'!G65))),'Data Summary'!DY71="Yes"),OFFSET('Hygiene Data'!$G$7,0,10*ROW('Hygiene Data'!G65)),NA())</f>
        <v>#N/A</v>
      </c>
      <c r="BK71" s="100" t="e">
        <f ca="true">+IF(AND(ISNUMBER(OFFSET('Hygiene Data'!$G$9,0,10*ROW('Hygiene Data'!G65))),'Data Summary'!DZ71="Yes"),OFFSET('Hygiene Data'!$G$9,0,10*ROW('Hygiene Data'!G65)),NA())</f>
        <v>#N/A</v>
      </c>
      <c r="BL71" s="100" t="e">
        <f ca="true">+IF(AND(ISNUMBER(OFFSET('Hygiene Data'!$H$5,0,10*ROW('Hygiene Data'!H65))),'Data Summary'!EA71="Yes"),OFFSET('Hygiene Data'!$H$5,0,10*ROW('Hygiene Data'!H65)),NA())</f>
        <v>#N/A</v>
      </c>
      <c r="BM71" s="100" t="e">
        <f ca="true">+IF(AND(ISNUMBER(OFFSET('Hygiene Data'!$H$7,0,10*ROW('Hygiene Data'!H65))),'Data Summary'!EB71="Yes"),OFFSET('Hygiene Data'!$H$7,0,10*ROW('Hygiene Data'!H65)),NA())</f>
        <v>#N/A</v>
      </c>
      <c r="BN71" s="100" t="e">
        <f ca="true">+IF(AND(ISNUMBER(OFFSET('Hygiene Data'!$H$9,0,10*ROW('Hygiene Data'!H65))),'Data Summary'!EC71="Yes"),OFFSET('Hygiene Data'!$H$9,0,10*ROW('Hygiene Data'!H65)),NA())</f>
        <v>#N/A</v>
      </c>
      <c r="BO71" s="100" t="e">
        <f ca="true">+IF(AND(ISNUMBER(OFFSET('Hygiene Data'!$I$5,0,10*ROW('Hygiene Data'!I65))),'Data Summary'!ED71="Yes"),OFFSET('Hygiene Data'!$I$5,0,10*ROW('Hygiene Data'!I65)),NA())</f>
        <v>#N/A</v>
      </c>
      <c r="BP71" s="100" t="e">
        <f ca="true">+IF(AND(ISNUMBER(OFFSET('Hygiene Data'!$I$7,0,10*ROW('Hygiene Data'!I65))),'Data Summary'!EE71="Yes"),OFFSET('Hygiene Data'!$I$7,0,10*ROW('Hygiene Data'!I65)),NA())</f>
        <v>#N/A</v>
      </c>
      <c r="BQ71" s="100" t="e">
        <f ca="true">+IF(AND(ISNUMBER(OFFSET('Hygiene Data'!$I$9,0,10*ROW('Hygiene Data'!I65))),'Data Summary'!EF71="Yes"),OFFSET('Hygiene Data'!$I$9,0,10*ROW('Hygiene Data'!I65)),NA())</f>
        <v>#N/A</v>
      </c>
    </row>
    <row xmlns:x14ac="http://schemas.microsoft.com/office/spreadsheetml/2009/9/ac" r="72" x14ac:dyDescent="0.2">
      <c r="A72" s="363" t="e">
        <f ca="true">+RIGHT('Data Summary'!A72,LEN('Data Summary'!A72)-9)</f>
        <v>#VALUE!</v>
      </c>
      <c r="B72" s="38" t="str">
        <f ca="true">+IF(ISTEXT('Data Summary'!B72),'Data Summary'!B72,"")</f>
        <v/>
      </c>
      <c r="C72" s="362" t="e">
        <f ca="true">+VALUE('Data Summary'!C72)</f>
        <v>#VALUE!</v>
      </c>
      <c r="D72" s="98" t="e">
        <f ca="true">+IF(AND(ISNUMBER(OFFSET('Water Data'!$D$4,0,10*ROW('Water Data'!D66))),'Data Summary'!BS72="Yes"),100-OFFSET('Water Data'!$D$4,0,10*ROW('Water Data'!D66)),NA())</f>
        <v>#N/A</v>
      </c>
      <c r="E72" s="98" t="e">
        <f ca="true">+IF(AND(ISNUMBER(OFFSET('Water Data'!$D$6,0,10*ROW('Water Data'!D66))),'Data Summary'!BT72="Yes"),OFFSET('Water Data'!$D$6,0,10*ROW('Water Data'!D66)),NA())</f>
        <v>#N/A</v>
      </c>
      <c r="F72" s="98" t="e">
        <f ca="true">+IF(AND(ISNUMBER(OFFSET('Water Data'!$D$9,0,10*ROW('Water Data'!D66))),'Data Summary'!BU72="Yes"),OFFSET('Water Data'!$D$9,0,10*ROW('Water Data'!D66)),NA())</f>
        <v>#N/A</v>
      </c>
      <c r="G72" s="98" t="e">
        <f ca="true">+IF(AND(ISNUMBER(OFFSET('Water Data'!$E$4,0,10*ROW('Water Data'!E66))),'Data Summary'!BV72="Yes"),100-OFFSET('Water Data'!$E$4,0,10*ROW('Water Data'!E66)),NA())</f>
        <v>#N/A</v>
      </c>
      <c r="H72" s="98" t="e">
        <f ca="true">+IF(AND(ISNUMBER(OFFSET('Water Data'!$E$6,0,10*ROW('Water Data'!E66))),'Data Summary'!BW72="Yes"),OFFSET('Water Data'!$E$6,0,10*ROW('Water Data'!E66)),NA())</f>
        <v>#N/A</v>
      </c>
      <c r="I72" s="98" t="e">
        <f ca="true">+IF(AND(ISNUMBER(OFFSET('Water Data'!$E$9,0,10*ROW('Water Data'!E66))),'Data Summary'!BX72="Yes"),OFFSET('Water Data'!$E$9,0,10*ROW('Water Data'!E66)),NA())</f>
        <v>#N/A</v>
      </c>
      <c r="J72" s="98" t="e">
        <f ca="true">+IF(AND(ISNUMBER(OFFSET('Water Data'!$F$4,0,10*ROW('Water Data'!F66))),'Data Summary'!BY72="Yes"),100-OFFSET('Water Data'!$F$4,0,10*ROW('Water Data'!F66)),NA())</f>
        <v>#N/A</v>
      </c>
      <c r="K72" s="98" t="e">
        <f ca="true">+IF(AND(ISNUMBER(OFFSET('Water Data'!$F$6,0,10*ROW('Water Data'!F66))),'Data Summary'!BZ72="Yes"),OFFSET('Water Data'!$F$6,0,10*ROW('Water Data'!F66)),NA())</f>
        <v>#N/A</v>
      </c>
      <c r="L72" s="98" t="e">
        <f ca="true">+IF(AND(ISNUMBER(OFFSET('Water Data'!$F$9,0,10*ROW('Water Data'!F66))),'Data Summary'!CA72="Yes"),OFFSET('Water Data'!$F$9,0,10*ROW('Water Data'!F66)),NA())</f>
        <v>#N/A</v>
      </c>
      <c r="M72" s="98" t="e">
        <f ca="true">+IF(AND(ISNUMBER(OFFSET('Water Data'!$G$4,0,10*ROW('Water Data'!G66))),'Data Summary'!CB72="Yes"),100-OFFSET('Water Data'!$G$4,0,10*ROW('Water Data'!G66)),NA())</f>
        <v>#N/A</v>
      </c>
      <c r="N72" s="98" t="e">
        <f ca="true">+IF(AND(ISNUMBER(OFFSET('Water Data'!$G$6,0,10*ROW('Water Data'!G66))),'Data Summary'!CC72="Yes"),OFFSET('Water Data'!$G$6,0,10*ROW('Water Data'!G66)),NA())</f>
        <v>#N/A</v>
      </c>
      <c r="O72" s="98" t="e">
        <f ca="true">+IF(AND(ISNUMBER(OFFSET('Water Data'!$G$9,0,10*ROW('Water Data'!G66))),'Data Summary'!CD72="Yes"),OFFSET('Water Data'!$G$9,0,10*ROW('Water Data'!G66)),NA())</f>
        <v>#N/A</v>
      </c>
      <c r="P72" s="98" t="e">
        <f ca="true">+IF(AND(ISNUMBER(OFFSET('Water Data'!$H$4,0,10*ROW('Water Data'!H66))),'Data Summary'!CE72="Yes"),100-OFFSET('Water Data'!$H$4,0,10*ROW('Water Data'!H66)),NA())</f>
        <v>#N/A</v>
      </c>
      <c r="Q72" s="98" t="e">
        <f ca="true">+IF(AND(ISNUMBER(OFFSET('Water Data'!$H$6,0,10*ROW('Water Data'!H66))),'Data Summary'!CF72="Yes"),OFFSET('Water Data'!$H$6,0,10*ROW('Water Data'!H66)),NA())</f>
        <v>#N/A</v>
      </c>
      <c r="R72" s="98" t="e">
        <f ca="true">+IF(AND(ISNUMBER(OFFSET('Water Data'!$H$9,0,10*ROW('Water Data'!H66))),'Data Summary'!CG72="Yes"),OFFSET('Water Data'!$H$9,0,10*ROW('Water Data'!H66)),NA())</f>
        <v>#N/A</v>
      </c>
      <c r="S72" s="98" t="e">
        <f ca="true">+IF(AND(ISNUMBER(OFFSET('Water Data'!$I$4,0,10*ROW('Water Data'!I66))),'Data Summary'!CH72="Yes"),100-OFFSET('Water Data'!$I$4,0,10*ROW('Water Data'!I66)),NA())</f>
        <v>#N/A</v>
      </c>
      <c r="T72" s="98" t="e">
        <f ca="true">+IF(AND(ISNUMBER(OFFSET('Water Data'!$I$6,0,10*ROW('Water Data'!I66))),'Data Summary'!CI72="Yes"),OFFSET('Water Data'!$I$6,0,10*ROW('Water Data'!I66)),NA())</f>
        <v>#N/A</v>
      </c>
      <c r="U72" s="98" t="e">
        <f ca="true">+IF(AND(ISNUMBER(OFFSET('Water Data'!$I$9,0,10*ROW('Water Data'!I66))),'Data Summary'!CJ72="Yes"),OFFSET('Water Data'!$I$9,0,10*ROW('Water Data'!I66)),NA())</f>
        <v>#N/A</v>
      </c>
      <c r="V72" s="99" t="e">
        <f ca="true">+IF(AND(ISNUMBER(OFFSET('Sanitation Data'!$D$4,0,10*ROW('Sanitation Data'!D66))),'Data Summary'!CK72="Yes"),100-OFFSET('Sanitation Data'!$D$4,0,10*ROW('Sanitation Data'!D66)),NA())</f>
        <v>#N/A</v>
      </c>
      <c r="W72" s="99" t="e">
        <f ca="true">+IF(AND(ISNUMBER(OFFSET('Sanitation Data'!$D$6,0,10*ROW('Sanitation Data'!D66))),'Data Summary'!CL72="Yes"),OFFSET('Sanitation Data'!$D$6,0,10*ROW('Sanitation Data'!D66)),NA())</f>
        <v>#N/A</v>
      </c>
      <c r="X72" s="99" t="e">
        <f ca="true">+IF(AND(ISNUMBER(OFFSET('Sanitation Data'!$D$10,0,10*ROW('Sanitation Data'!D66))),'Data Summary'!CM72="Yes"),OFFSET('Sanitation Data'!$D$10,0,10*ROW('Sanitation Data'!D66)),NA())</f>
        <v>#N/A</v>
      </c>
      <c r="Y72" s="99" t="e">
        <f ca="true">+IF(AND(ISNUMBER(OFFSET('Sanitation Data'!$D$11,0,10*ROW('Sanitation Data'!D66))),'Data Summary'!CN72="Yes"),OFFSET('Sanitation Data'!$D$11,0,10*ROW('Sanitation Data'!D66)),NA())</f>
        <v>#N/A</v>
      </c>
      <c r="Z72" s="99" t="e">
        <f ca="true">+IF(AND(ISNUMBER(OFFSET('Sanitation Data'!$D$12,0,10*ROW('Sanitation Data'!D66))),'Data Summary'!CO72="Yes"),OFFSET('Sanitation Data'!$D$12,0,10*ROW('Sanitation Data'!D66)),NA())</f>
        <v>#N/A</v>
      </c>
      <c r="AA72" s="99" t="e">
        <f ca="true">+IF(AND(ISNUMBER(OFFSET('Sanitation Data'!$E$4,0,10*ROW('Sanitation Data'!E66))),'Data Summary'!CP72="Yes"),100-OFFSET('Sanitation Data'!$E$4,0,10*ROW('Sanitation Data'!E66)),NA())</f>
        <v>#N/A</v>
      </c>
      <c r="AB72" s="99" t="e">
        <f ca="true">+IF(AND(ISNUMBER(OFFSET('Sanitation Data'!$E$6,0,10*ROW('Sanitation Data'!E66))),'Data Summary'!CQ72="Yes"),OFFSET('Sanitation Data'!$E$6,0,10*ROW('Sanitation Data'!E66)),NA())</f>
        <v>#N/A</v>
      </c>
      <c r="AC72" s="99" t="e">
        <f ca="true">+IF(AND(ISNUMBER(OFFSET('Sanitation Data'!$E$10,0,10*ROW('Sanitation Data'!E66))),'Data Summary'!CR72="Yes"),OFFSET('Sanitation Data'!$E$10,0,10*ROW('Sanitation Data'!E66)),NA())</f>
        <v>#N/A</v>
      </c>
      <c r="AD72" s="99" t="e">
        <f ca="true">+IF(AND(ISNUMBER(OFFSET('Sanitation Data'!$E$11,0,10*ROW('Sanitation Data'!E66))),'Data Summary'!CS72="Yes"),OFFSET('Sanitation Data'!$E$11,0,10*ROW('Sanitation Data'!E66)),NA())</f>
        <v>#N/A</v>
      </c>
      <c r="AE72" s="99" t="e">
        <f ca="true">+IF(AND(ISNUMBER(OFFSET('Sanitation Data'!$E$12,0,10*ROW('Sanitation Data'!E66))),'Data Summary'!CT72="Yes"),OFFSET('Sanitation Data'!$E$12,0,10*ROW('Sanitation Data'!E66)),NA())</f>
        <v>#N/A</v>
      </c>
      <c r="AF72" s="99" t="e">
        <f ca="true">+IF(AND(ISNUMBER(OFFSET('Sanitation Data'!$F$4,0,10*ROW('Sanitation Data'!F66))),'Data Summary'!CU72="Yes"),100-OFFSET('Sanitation Data'!$F$4,0,10*ROW('Sanitation Data'!F66)),NA())</f>
        <v>#N/A</v>
      </c>
      <c r="AG72" s="99" t="e">
        <f ca="true">+IF(AND(ISNUMBER(OFFSET('Sanitation Data'!$F$6,0,10*ROW('Sanitation Data'!F66))),'Data Summary'!CV72="Yes"),OFFSET('Sanitation Data'!$F$6,0,10*ROW('Sanitation Data'!F66)),NA())</f>
        <v>#N/A</v>
      </c>
      <c r="AH72" s="99" t="e">
        <f ca="true">+IF(AND(ISNUMBER(OFFSET('Sanitation Data'!$F$10,0,10*ROW('Sanitation Data'!F66))),'Data Summary'!CW72="Yes"),OFFSET('Sanitation Data'!$F$10,0,10*ROW('Sanitation Data'!F66)),NA())</f>
        <v>#N/A</v>
      </c>
      <c r="AI72" s="99" t="e">
        <f ca="true">+IF(AND(ISNUMBER(OFFSET('Sanitation Data'!$F$11,0,10*ROW('Sanitation Data'!F66))),'Data Summary'!CX72="Yes"),OFFSET('Sanitation Data'!$F$11,0,10*ROW('Sanitation Data'!F66)),NA())</f>
        <v>#N/A</v>
      </c>
      <c r="AJ72" s="99" t="e">
        <f ca="true">+IF(AND(ISNUMBER(OFFSET('Sanitation Data'!$F$12,0,10*ROW('Sanitation Data'!F66))),'Data Summary'!CY72="Yes"),OFFSET('Sanitation Data'!$F$12,0,10*ROW('Sanitation Data'!F66)),NA())</f>
        <v>#N/A</v>
      </c>
      <c r="AK72" s="99" t="e">
        <f ca="true">+IF(AND(ISNUMBER(OFFSET('Sanitation Data'!$G$4,0,10*ROW('Sanitation Data'!G66))),'Data Summary'!CZ72="Yes"),100-OFFSET('Sanitation Data'!$G$4,0,10*ROW('Sanitation Data'!G66)),NA())</f>
        <v>#N/A</v>
      </c>
      <c r="AL72" s="99" t="e">
        <f ca="true">+IF(AND(ISNUMBER(OFFSET('Sanitation Data'!$G$6,0,10*ROW('Sanitation Data'!G66))),'Data Summary'!DA72="Yes"),OFFSET('Sanitation Data'!$G$6,0,10*ROW('Sanitation Data'!G66)),NA())</f>
        <v>#N/A</v>
      </c>
      <c r="AM72" s="99" t="e">
        <f ca="true">+IF(AND(ISNUMBER(OFFSET('Sanitation Data'!$G$10,0,10*ROW('Sanitation Data'!G66))),'Data Summary'!DB72="Yes"),OFFSET('Sanitation Data'!$G$10,0,10*ROW('Sanitation Data'!G66)),NA())</f>
        <v>#N/A</v>
      </c>
      <c r="AN72" s="99" t="e">
        <f ca="true">+IF(AND(ISNUMBER(OFFSET('Sanitation Data'!$G$11,0,10*ROW('Sanitation Data'!G66))),'Data Summary'!DC72="Yes"),OFFSET('Sanitation Data'!$G$11,0,10*ROW('Sanitation Data'!G66)),NA())</f>
        <v>#N/A</v>
      </c>
      <c r="AO72" s="99" t="e">
        <f ca="true">+IF(AND(ISNUMBER(OFFSET('Sanitation Data'!$G$12,0,10*ROW('Sanitation Data'!G66))),'Data Summary'!DD72="Yes"),OFFSET('Sanitation Data'!$G$12,0,10*ROW('Sanitation Data'!G66)),NA())</f>
        <v>#N/A</v>
      </c>
      <c r="AP72" s="99" t="e">
        <f ca="true">+IF(AND(ISNUMBER(OFFSET('Sanitation Data'!$H$4,0,10*ROW('Sanitation Data'!H66))),'Data Summary'!DE72="Yes"),100-OFFSET('Sanitation Data'!$H$4,0,10*ROW('Sanitation Data'!H66)),NA())</f>
        <v>#N/A</v>
      </c>
      <c r="AQ72" s="99" t="e">
        <f ca="true">+IF(AND(ISNUMBER(OFFSET('Sanitation Data'!$H$6,0,10*ROW('Sanitation Data'!H66))),'Data Summary'!DF72="Yes"),OFFSET('Sanitation Data'!$H$6,0,10*ROW('Sanitation Data'!H66)),NA())</f>
        <v>#N/A</v>
      </c>
      <c r="AR72" s="99" t="e">
        <f ca="true">+IF(AND(ISNUMBER(OFFSET('Sanitation Data'!$H$10,0,10*ROW('Sanitation Data'!H66))),'Data Summary'!DG72="Yes"),OFFSET('Sanitation Data'!$H$10,0,10*ROW('Sanitation Data'!H66)),NA())</f>
        <v>#N/A</v>
      </c>
      <c r="AS72" s="99" t="e">
        <f ca="true">+IF(AND(ISNUMBER(OFFSET('Sanitation Data'!$H$11,0,10*ROW('Sanitation Data'!H66))),'Data Summary'!DH72="Yes"),OFFSET('Sanitation Data'!$H$11,0,10*ROW('Sanitation Data'!H66)),NA())</f>
        <v>#N/A</v>
      </c>
      <c r="AT72" s="99" t="e">
        <f ca="true">+IF(AND(ISNUMBER(OFFSET('Sanitation Data'!$H$12,0,10*ROW('Sanitation Data'!H66))),'Data Summary'!DI72="Yes"),OFFSET('Sanitation Data'!$H$12,0,10*ROW('Sanitation Data'!H66)),NA())</f>
        <v>#N/A</v>
      </c>
      <c r="AU72" s="99" t="e">
        <f ca="true">+IF(AND(ISNUMBER(OFFSET('Sanitation Data'!$I$4,0,10*ROW('Sanitation Data'!I66))),'Data Summary'!DJ72="Yes"),100-OFFSET('Sanitation Data'!$I$4,0,10*ROW('Sanitation Data'!I66)),NA())</f>
        <v>#N/A</v>
      </c>
      <c r="AV72" s="99" t="e">
        <f ca="true">+IF(AND(ISNUMBER(OFFSET('Sanitation Data'!$I$6,0,10*ROW('Sanitation Data'!I66))),'Data Summary'!DK72="Yes"),OFFSET('Sanitation Data'!$I$6,0,10*ROW('Sanitation Data'!I66)),NA())</f>
        <v>#N/A</v>
      </c>
      <c r="AW72" s="99" t="e">
        <f ca="true">+IF(AND(ISNUMBER(OFFSET('Sanitation Data'!$I$10,0,10*ROW('Sanitation Data'!I66))),'Data Summary'!DL72="Yes"),OFFSET('Sanitation Data'!$I$10,0,10*ROW('Sanitation Data'!I66)),NA())</f>
        <v>#N/A</v>
      </c>
      <c r="AX72" s="99" t="e">
        <f ca="true">+IF(AND(ISNUMBER(OFFSET('Sanitation Data'!$I$11,0,10*ROW('Sanitation Data'!I66))),'Data Summary'!DM72="Yes"),OFFSET('Sanitation Data'!$I$11,0,10*ROW('Sanitation Data'!I66)),NA())</f>
        <v>#N/A</v>
      </c>
      <c r="AY72" s="99" t="e">
        <f ca="true">+IF(AND(ISNUMBER(OFFSET('Sanitation Data'!$I$12,0,10*ROW('Sanitation Data'!I66))),'Data Summary'!DN72="Yes"),OFFSET('Sanitation Data'!$I$12,0,10*ROW('Sanitation Data'!I66)),NA())</f>
        <v>#N/A</v>
      </c>
      <c r="AZ72" s="100" t="e">
        <f ca="true">+IF(AND(ISNUMBER(OFFSET('Hygiene Data'!$D$5,0,10*ROW('Hygiene Data'!D66))),'Data Summary'!DO72="Yes"),OFFSET('Hygiene Data'!$D$5,0,10*ROW('Hygiene Data'!D66)),NA())</f>
        <v>#N/A</v>
      </c>
      <c r="BA72" s="100" t="e">
        <f ca="true">+IF(AND(ISNUMBER(OFFSET('Hygiene Data'!$D$7,0,10*ROW('Hygiene Data'!D66))),'Data Summary'!DP72="Yes"),OFFSET('Hygiene Data'!$D$7,0,10*ROW('Hygiene Data'!D66)),NA())</f>
        <v>#N/A</v>
      </c>
      <c r="BB72" s="100" t="e">
        <f ca="true">+IF(AND(ISNUMBER(OFFSET('Hygiene Data'!$D$9,0,10*ROW('Hygiene Data'!D66))),'Data Summary'!DQ72="Yes"),OFFSET('Hygiene Data'!$D$9,0,10*ROW('Hygiene Data'!D66)),NA())</f>
        <v>#N/A</v>
      </c>
      <c r="BC72" s="100" t="e">
        <f ca="true">+IF(AND(ISNUMBER(OFFSET('Hygiene Data'!$E$5,0,10*ROW('Hygiene Data'!E66))),'Data Summary'!DR72="Yes"),OFFSET('Hygiene Data'!$E$5,0,10*ROW('Hygiene Data'!E66)),NA())</f>
        <v>#N/A</v>
      </c>
      <c r="BD72" s="100" t="e">
        <f ca="true">+IF(AND(ISNUMBER(OFFSET('Hygiene Data'!$E$7,0,10*ROW('Hygiene Data'!E66))),'Data Summary'!DS72="Yes"),OFFSET('Hygiene Data'!$E$7,0,10*ROW('Hygiene Data'!E66)),NA())</f>
        <v>#N/A</v>
      </c>
      <c r="BE72" s="100" t="e">
        <f ca="true">+IF(AND(ISNUMBER(OFFSET('Hygiene Data'!$E$9,0,10*ROW('Hygiene Data'!E66))),'Data Summary'!DT72="Yes"),OFFSET('Hygiene Data'!$E$9,0,10*ROW('Hygiene Data'!E66)),NA())</f>
        <v>#N/A</v>
      </c>
      <c r="BF72" s="100" t="e">
        <f ca="true">+IF(AND(ISNUMBER(OFFSET('Hygiene Data'!$F$5,0,10*ROW('Hygiene Data'!F66))),'Data Summary'!DU72="Yes"),OFFSET('Hygiene Data'!$F$5,0,10*ROW('Hygiene Data'!F66)),NA())</f>
        <v>#N/A</v>
      </c>
      <c r="BG72" s="100" t="e">
        <f ca="true">+IF(AND(ISNUMBER(OFFSET('Hygiene Data'!$F$7,0,10*ROW('Hygiene Data'!F66))),'Data Summary'!DV72="Yes"),OFFSET('Hygiene Data'!$F$7,0,10*ROW('Hygiene Data'!F66)),NA())</f>
        <v>#N/A</v>
      </c>
      <c r="BH72" s="100" t="e">
        <f ca="true">+IF(AND(ISNUMBER(OFFSET('Hygiene Data'!$F$9,0,10*ROW('Hygiene Data'!F66))),'Data Summary'!DW72="Yes"),OFFSET('Hygiene Data'!$F$9,0,10*ROW('Hygiene Data'!F66)),NA())</f>
        <v>#N/A</v>
      </c>
      <c r="BI72" s="100" t="e">
        <f ca="true">+IF(AND(ISNUMBER(OFFSET('Hygiene Data'!$G$5,0,10*ROW('Hygiene Data'!G66))),'Data Summary'!DX72="Yes"),OFFSET('Hygiene Data'!$G$5,0,10*ROW('Hygiene Data'!G66)),NA())</f>
        <v>#N/A</v>
      </c>
      <c r="BJ72" s="100" t="e">
        <f ca="true">+IF(AND(ISNUMBER(OFFSET('Hygiene Data'!$G$7,0,10*ROW('Hygiene Data'!G66))),'Data Summary'!DY72="Yes"),OFFSET('Hygiene Data'!$G$7,0,10*ROW('Hygiene Data'!G66)),NA())</f>
        <v>#N/A</v>
      </c>
      <c r="BK72" s="100" t="e">
        <f ca="true">+IF(AND(ISNUMBER(OFFSET('Hygiene Data'!$G$9,0,10*ROW('Hygiene Data'!G66))),'Data Summary'!DZ72="Yes"),OFFSET('Hygiene Data'!$G$9,0,10*ROW('Hygiene Data'!G66)),NA())</f>
        <v>#N/A</v>
      </c>
      <c r="BL72" s="100" t="e">
        <f ca="true">+IF(AND(ISNUMBER(OFFSET('Hygiene Data'!$H$5,0,10*ROW('Hygiene Data'!H66))),'Data Summary'!EA72="Yes"),OFFSET('Hygiene Data'!$H$5,0,10*ROW('Hygiene Data'!H66)),NA())</f>
        <v>#N/A</v>
      </c>
      <c r="BM72" s="100" t="e">
        <f ca="true">+IF(AND(ISNUMBER(OFFSET('Hygiene Data'!$H$7,0,10*ROW('Hygiene Data'!H66))),'Data Summary'!EB72="Yes"),OFFSET('Hygiene Data'!$H$7,0,10*ROW('Hygiene Data'!H66)),NA())</f>
        <v>#N/A</v>
      </c>
      <c r="BN72" s="100" t="e">
        <f ca="true">+IF(AND(ISNUMBER(OFFSET('Hygiene Data'!$H$9,0,10*ROW('Hygiene Data'!H66))),'Data Summary'!EC72="Yes"),OFFSET('Hygiene Data'!$H$9,0,10*ROW('Hygiene Data'!H66)),NA())</f>
        <v>#N/A</v>
      </c>
      <c r="BO72" s="100" t="e">
        <f ca="true">+IF(AND(ISNUMBER(OFFSET('Hygiene Data'!$I$5,0,10*ROW('Hygiene Data'!I66))),'Data Summary'!ED72="Yes"),OFFSET('Hygiene Data'!$I$5,0,10*ROW('Hygiene Data'!I66)),NA())</f>
        <v>#N/A</v>
      </c>
      <c r="BP72" s="100" t="e">
        <f ca="true">+IF(AND(ISNUMBER(OFFSET('Hygiene Data'!$I$7,0,10*ROW('Hygiene Data'!I66))),'Data Summary'!EE72="Yes"),OFFSET('Hygiene Data'!$I$7,0,10*ROW('Hygiene Data'!I66)),NA())</f>
        <v>#N/A</v>
      </c>
      <c r="BQ72" s="100" t="e">
        <f ca="true">+IF(AND(ISNUMBER(OFFSET('Hygiene Data'!$I$9,0,10*ROW('Hygiene Data'!I66))),'Data Summary'!EF72="Yes"),OFFSET('Hygiene Data'!$I$9,0,10*ROW('Hygiene Data'!I66)),NA())</f>
        <v>#N/A</v>
      </c>
    </row>
    <row xmlns:x14ac="http://schemas.microsoft.com/office/spreadsheetml/2009/9/ac" r="73" x14ac:dyDescent="0.2">
      <c r="A73" s="363" t="e">
        <f ca="true">+RIGHT('Data Summary'!A73,LEN('Data Summary'!A73)-9)</f>
        <v>#VALUE!</v>
      </c>
      <c r="B73" s="38" t="str">
        <f ca="true">+IF(ISTEXT('Data Summary'!B73),'Data Summary'!B73,"")</f>
        <v/>
      </c>
      <c r="C73" s="362" t="e">
        <f ca="true">+VALUE('Data Summary'!C73)</f>
        <v>#VALUE!</v>
      </c>
      <c r="D73" s="98" t="e">
        <f ca="true">+IF(AND(ISNUMBER(OFFSET('Water Data'!$D$4,0,10*ROW('Water Data'!D67))),'Data Summary'!BS73="Yes"),100-OFFSET('Water Data'!$D$4,0,10*ROW('Water Data'!D67)),NA())</f>
        <v>#N/A</v>
      </c>
      <c r="E73" s="98" t="e">
        <f ca="true">+IF(AND(ISNUMBER(OFFSET('Water Data'!$D$6,0,10*ROW('Water Data'!D67))),'Data Summary'!BT73="Yes"),OFFSET('Water Data'!$D$6,0,10*ROW('Water Data'!D67)),NA())</f>
        <v>#N/A</v>
      </c>
      <c r="F73" s="98" t="e">
        <f ca="true">+IF(AND(ISNUMBER(OFFSET('Water Data'!$D$9,0,10*ROW('Water Data'!D67))),'Data Summary'!BU73="Yes"),OFFSET('Water Data'!$D$9,0,10*ROW('Water Data'!D67)),NA())</f>
        <v>#N/A</v>
      </c>
      <c r="G73" s="98" t="e">
        <f ca="true">+IF(AND(ISNUMBER(OFFSET('Water Data'!$E$4,0,10*ROW('Water Data'!E67))),'Data Summary'!BV73="Yes"),100-OFFSET('Water Data'!$E$4,0,10*ROW('Water Data'!E67)),NA())</f>
        <v>#N/A</v>
      </c>
      <c r="H73" s="98" t="e">
        <f ca="true">+IF(AND(ISNUMBER(OFFSET('Water Data'!$E$6,0,10*ROW('Water Data'!E67))),'Data Summary'!BW73="Yes"),OFFSET('Water Data'!$E$6,0,10*ROW('Water Data'!E67)),NA())</f>
        <v>#N/A</v>
      </c>
      <c r="I73" s="98" t="e">
        <f ca="true">+IF(AND(ISNUMBER(OFFSET('Water Data'!$E$9,0,10*ROW('Water Data'!E67))),'Data Summary'!BX73="Yes"),OFFSET('Water Data'!$E$9,0,10*ROW('Water Data'!E67)),NA())</f>
        <v>#N/A</v>
      </c>
      <c r="J73" s="98" t="e">
        <f ca="true">+IF(AND(ISNUMBER(OFFSET('Water Data'!$F$4,0,10*ROW('Water Data'!F67))),'Data Summary'!BY73="Yes"),100-OFFSET('Water Data'!$F$4,0,10*ROW('Water Data'!F67)),NA())</f>
        <v>#N/A</v>
      </c>
      <c r="K73" s="98" t="e">
        <f ca="true">+IF(AND(ISNUMBER(OFFSET('Water Data'!$F$6,0,10*ROW('Water Data'!F67))),'Data Summary'!BZ73="Yes"),OFFSET('Water Data'!$F$6,0,10*ROW('Water Data'!F67)),NA())</f>
        <v>#N/A</v>
      </c>
      <c r="L73" s="98" t="e">
        <f ca="true">+IF(AND(ISNUMBER(OFFSET('Water Data'!$F$9,0,10*ROW('Water Data'!F67))),'Data Summary'!CA73="Yes"),OFFSET('Water Data'!$F$9,0,10*ROW('Water Data'!F67)),NA())</f>
        <v>#N/A</v>
      </c>
      <c r="M73" s="98" t="e">
        <f ca="true">+IF(AND(ISNUMBER(OFFSET('Water Data'!$G$4,0,10*ROW('Water Data'!G67))),'Data Summary'!CB73="Yes"),100-OFFSET('Water Data'!$G$4,0,10*ROW('Water Data'!G67)),NA())</f>
        <v>#N/A</v>
      </c>
      <c r="N73" s="98" t="e">
        <f ca="true">+IF(AND(ISNUMBER(OFFSET('Water Data'!$G$6,0,10*ROW('Water Data'!G67))),'Data Summary'!CC73="Yes"),OFFSET('Water Data'!$G$6,0,10*ROW('Water Data'!G67)),NA())</f>
        <v>#N/A</v>
      </c>
      <c r="O73" s="98" t="e">
        <f ca="true">+IF(AND(ISNUMBER(OFFSET('Water Data'!$G$9,0,10*ROW('Water Data'!G67))),'Data Summary'!CD73="Yes"),OFFSET('Water Data'!$G$9,0,10*ROW('Water Data'!G67)),NA())</f>
        <v>#N/A</v>
      </c>
      <c r="P73" s="98" t="e">
        <f ca="true">+IF(AND(ISNUMBER(OFFSET('Water Data'!$H$4,0,10*ROW('Water Data'!H67))),'Data Summary'!CE73="Yes"),100-OFFSET('Water Data'!$H$4,0,10*ROW('Water Data'!H67)),NA())</f>
        <v>#N/A</v>
      </c>
      <c r="Q73" s="98" t="e">
        <f ca="true">+IF(AND(ISNUMBER(OFFSET('Water Data'!$H$6,0,10*ROW('Water Data'!H67))),'Data Summary'!CF73="Yes"),OFFSET('Water Data'!$H$6,0,10*ROW('Water Data'!H67)),NA())</f>
        <v>#N/A</v>
      </c>
      <c r="R73" s="98" t="e">
        <f ca="true">+IF(AND(ISNUMBER(OFFSET('Water Data'!$H$9,0,10*ROW('Water Data'!H67))),'Data Summary'!CG73="Yes"),OFFSET('Water Data'!$H$9,0,10*ROW('Water Data'!H67)),NA())</f>
        <v>#N/A</v>
      </c>
      <c r="S73" s="98" t="e">
        <f ca="true">+IF(AND(ISNUMBER(OFFSET('Water Data'!$I$4,0,10*ROW('Water Data'!I67))),'Data Summary'!CH73="Yes"),100-OFFSET('Water Data'!$I$4,0,10*ROW('Water Data'!I67)),NA())</f>
        <v>#N/A</v>
      </c>
      <c r="T73" s="98" t="e">
        <f ca="true">+IF(AND(ISNUMBER(OFFSET('Water Data'!$I$6,0,10*ROW('Water Data'!I67))),'Data Summary'!CI73="Yes"),OFFSET('Water Data'!$I$6,0,10*ROW('Water Data'!I67)),NA())</f>
        <v>#N/A</v>
      </c>
      <c r="U73" s="98" t="e">
        <f ca="true">+IF(AND(ISNUMBER(OFFSET('Water Data'!$I$9,0,10*ROW('Water Data'!I67))),'Data Summary'!CJ73="Yes"),OFFSET('Water Data'!$I$9,0,10*ROW('Water Data'!I67)),NA())</f>
        <v>#N/A</v>
      </c>
      <c r="V73" s="99" t="e">
        <f ca="true">+IF(AND(ISNUMBER(OFFSET('Sanitation Data'!$D$4,0,10*ROW('Sanitation Data'!D67))),'Data Summary'!CK73="Yes"),100-OFFSET('Sanitation Data'!$D$4,0,10*ROW('Sanitation Data'!D67)),NA())</f>
        <v>#N/A</v>
      </c>
      <c r="W73" s="99" t="e">
        <f ca="true">+IF(AND(ISNUMBER(OFFSET('Sanitation Data'!$D$6,0,10*ROW('Sanitation Data'!D67))),'Data Summary'!CL73="Yes"),OFFSET('Sanitation Data'!$D$6,0,10*ROW('Sanitation Data'!D67)),NA())</f>
        <v>#N/A</v>
      </c>
      <c r="X73" s="99" t="e">
        <f ca="true">+IF(AND(ISNUMBER(OFFSET('Sanitation Data'!$D$10,0,10*ROW('Sanitation Data'!D67))),'Data Summary'!CM73="Yes"),OFFSET('Sanitation Data'!$D$10,0,10*ROW('Sanitation Data'!D67)),NA())</f>
        <v>#N/A</v>
      </c>
      <c r="Y73" s="99" t="e">
        <f ca="true">+IF(AND(ISNUMBER(OFFSET('Sanitation Data'!$D$11,0,10*ROW('Sanitation Data'!D67))),'Data Summary'!CN73="Yes"),OFFSET('Sanitation Data'!$D$11,0,10*ROW('Sanitation Data'!D67)),NA())</f>
        <v>#N/A</v>
      </c>
      <c r="Z73" s="99" t="e">
        <f ca="true">+IF(AND(ISNUMBER(OFFSET('Sanitation Data'!$D$12,0,10*ROW('Sanitation Data'!D67))),'Data Summary'!CO73="Yes"),OFFSET('Sanitation Data'!$D$12,0,10*ROW('Sanitation Data'!D67)),NA())</f>
        <v>#N/A</v>
      </c>
      <c r="AA73" s="99" t="e">
        <f ca="true">+IF(AND(ISNUMBER(OFFSET('Sanitation Data'!$E$4,0,10*ROW('Sanitation Data'!E67))),'Data Summary'!CP73="Yes"),100-OFFSET('Sanitation Data'!$E$4,0,10*ROW('Sanitation Data'!E67)),NA())</f>
        <v>#N/A</v>
      </c>
      <c r="AB73" s="99" t="e">
        <f ca="true">+IF(AND(ISNUMBER(OFFSET('Sanitation Data'!$E$6,0,10*ROW('Sanitation Data'!E67))),'Data Summary'!CQ73="Yes"),OFFSET('Sanitation Data'!$E$6,0,10*ROW('Sanitation Data'!E67)),NA())</f>
        <v>#N/A</v>
      </c>
      <c r="AC73" s="99" t="e">
        <f ca="true">+IF(AND(ISNUMBER(OFFSET('Sanitation Data'!$E$10,0,10*ROW('Sanitation Data'!E67))),'Data Summary'!CR73="Yes"),OFFSET('Sanitation Data'!$E$10,0,10*ROW('Sanitation Data'!E67)),NA())</f>
        <v>#N/A</v>
      </c>
      <c r="AD73" s="99" t="e">
        <f ca="true">+IF(AND(ISNUMBER(OFFSET('Sanitation Data'!$E$11,0,10*ROW('Sanitation Data'!E67))),'Data Summary'!CS73="Yes"),OFFSET('Sanitation Data'!$E$11,0,10*ROW('Sanitation Data'!E67)),NA())</f>
        <v>#N/A</v>
      </c>
      <c r="AE73" s="99" t="e">
        <f ca="true">+IF(AND(ISNUMBER(OFFSET('Sanitation Data'!$E$12,0,10*ROW('Sanitation Data'!E67))),'Data Summary'!CT73="Yes"),OFFSET('Sanitation Data'!$E$12,0,10*ROW('Sanitation Data'!E67)),NA())</f>
        <v>#N/A</v>
      </c>
      <c r="AF73" s="99" t="e">
        <f ca="true">+IF(AND(ISNUMBER(OFFSET('Sanitation Data'!$F$4,0,10*ROW('Sanitation Data'!F67))),'Data Summary'!CU73="Yes"),100-OFFSET('Sanitation Data'!$F$4,0,10*ROW('Sanitation Data'!F67)),NA())</f>
        <v>#N/A</v>
      </c>
      <c r="AG73" s="99" t="e">
        <f ca="true">+IF(AND(ISNUMBER(OFFSET('Sanitation Data'!$F$6,0,10*ROW('Sanitation Data'!F67))),'Data Summary'!CV73="Yes"),OFFSET('Sanitation Data'!$F$6,0,10*ROW('Sanitation Data'!F67)),NA())</f>
        <v>#N/A</v>
      </c>
      <c r="AH73" s="99" t="e">
        <f ca="true">+IF(AND(ISNUMBER(OFFSET('Sanitation Data'!$F$10,0,10*ROW('Sanitation Data'!F67))),'Data Summary'!CW73="Yes"),OFFSET('Sanitation Data'!$F$10,0,10*ROW('Sanitation Data'!F67)),NA())</f>
        <v>#N/A</v>
      </c>
      <c r="AI73" s="99" t="e">
        <f ca="true">+IF(AND(ISNUMBER(OFFSET('Sanitation Data'!$F$11,0,10*ROW('Sanitation Data'!F67))),'Data Summary'!CX73="Yes"),OFFSET('Sanitation Data'!$F$11,0,10*ROW('Sanitation Data'!F67)),NA())</f>
        <v>#N/A</v>
      </c>
      <c r="AJ73" s="99" t="e">
        <f ca="true">+IF(AND(ISNUMBER(OFFSET('Sanitation Data'!$F$12,0,10*ROW('Sanitation Data'!F67))),'Data Summary'!CY73="Yes"),OFFSET('Sanitation Data'!$F$12,0,10*ROW('Sanitation Data'!F67)),NA())</f>
        <v>#N/A</v>
      </c>
      <c r="AK73" s="99" t="e">
        <f ca="true">+IF(AND(ISNUMBER(OFFSET('Sanitation Data'!$G$4,0,10*ROW('Sanitation Data'!G67))),'Data Summary'!CZ73="Yes"),100-OFFSET('Sanitation Data'!$G$4,0,10*ROW('Sanitation Data'!G67)),NA())</f>
        <v>#N/A</v>
      </c>
      <c r="AL73" s="99" t="e">
        <f ca="true">+IF(AND(ISNUMBER(OFFSET('Sanitation Data'!$G$6,0,10*ROW('Sanitation Data'!G67))),'Data Summary'!DA73="Yes"),OFFSET('Sanitation Data'!$G$6,0,10*ROW('Sanitation Data'!G67)),NA())</f>
        <v>#N/A</v>
      </c>
      <c r="AM73" s="99" t="e">
        <f ca="true">+IF(AND(ISNUMBER(OFFSET('Sanitation Data'!$G$10,0,10*ROW('Sanitation Data'!G67))),'Data Summary'!DB73="Yes"),OFFSET('Sanitation Data'!$G$10,0,10*ROW('Sanitation Data'!G67)),NA())</f>
        <v>#N/A</v>
      </c>
      <c r="AN73" s="99" t="e">
        <f ca="true">+IF(AND(ISNUMBER(OFFSET('Sanitation Data'!$G$11,0,10*ROW('Sanitation Data'!G67))),'Data Summary'!DC73="Yes"),OFFSET('Sanitation Data'!$G$11,0,10*ROW('Sanitation Data'!G67)),NA())</f>
        <v>#N/A</v>
      </c>
      <c r="AO73" s="99" t="e">
        <f ca="true">+IF(AND(ISNUMBER(OFFSET('Sanitation Data'!$G$12,0,10*ROW('Sanitation Data'!G67))),'Data Summary'!DD73="Yes"),OFFSET('Sanitation Data'!$G$12,0,10*ROW('Sanitation Data'!G67)),NA())</f>
        <v>#N/A</v>
      </c>
      <c r="AP73" s="99" t="e">
        <f ca="true">+IF(AND(ISNUMBER(OFFSET('Sanitation Data'!$H$4,0,10*ROW('Sanitation Data'!H67))),'Data Summary'!DE73="Yes"),100-OFFSET('Sanitation Data'!$H$4,0,10*ROW('Sanitation Data'!H67)),NA())</f>
        <v>#N/A</v>
      </c>
      <c r="AQ73" s="99" t="e">
        <f ca="true">+IF(AND(ISNUMBER(OFFSET('Sanitation Data'!$H$6,0,10*ROW('Sanitation Data'!H67))),'Data Summary'!DF73="Yes"),OFFSET('Sanitation Data'!$H$6,0,10*ROW('Sanitation Data'!H67)),NA())</f>
        <v>#N/A</v>
      </c>
      <c r="AR73" s="99" t="e">
        <f ca="true">+IF(AND(ISNUMBER(OFFSET('Sanitation Data'!$H$10,0,10*ROW('Sanitation Data'!H67))),'Data Summary'!DG73="Yes"),OFFSET('Sanitation Data'!$H$10,0,10*ROW('Sanitation Data'!H67)),NA())</f>
        <v>#N/A</v>
      </c>
      <c r="AS73" s="99" t="e">
        <f ca="true">+IF(AND(ISNUMBER(OFFSET('Sanitation Data'!$H$11,0,10*ROW('Sanitation Data'!H67))),'Data Summary'!DH73="Yes"),OFFSET('Sanitation Data'!$H$11,0,10*ROW('Sanitation Data'!H67)),NA())</f>
        <v>#N/A</v>
      </c>
      <c r="AT73" s="99" t="e">
        <f ca="true">+IF(AND(ISNUMBER(OFFSET('Sanitation Data'!$H$12,0,10*ROW('Sanitation Data'!H67))),'Data Summary'!DI73="Yes"),OFFSET('Sanitation Data'!$H$12,0,10*ROW('Sanitation Data'!H67)),NA())</f>
        <v>#N/A</v>
      </c>
      <c r="AU73" s="99" t="e">
        <f ca="true">+IF(AND(ISNUMBER(OFFSET('Sanitation Data'!$I$4,0,10*ROW('Sanitation Data'!I67))),'Data Summary'!DJ73="Yes"),100-OFFSET('Sanitation Data'!$I$4,0,10*ROW('Sanitation Data'!I67)),NA())</f>
        <v>#N/A</v>
      </c>
      <c r="AV73" s="99" t="e">
        <f ca="true">+IF(AND(ISNUMBER(OFFSET('Sanitation Data'!$I$6,0,10*ROW('Sanitation Data'!I67))),'Data Summary'!DK73="Yes"),OFFSET('Sanitation Data'!$I$6,0,10*ROW('Sanitation Data'!I67)),NA())</f>
        <v>#N/A</v>
      </c>
      <c r="AW73" s="99" t="e">
        <f ca="true">+IF(AND(ISNUMBER(OFFSET('Sanitation Data'!$I$10,0,10*ROW('Sanitation Data'!I67))),'Data Summary'!DL73="Yes"),OFFSET('Sanitation Data'!$I$10,0,10*ROW('Sanitation Data'!I67)),NA())</f>
        <v>#N/A</v>
      </c>
      <c r="AX73" s="99" t="e">
        <f ca="true">+IF(AND(ISNUMBER(OFFSET('Sanitation Data'!$I$11,0,10*ROW('Sanitation Data'!I67))),'Data Summary'!DM73="Yes"),OFFSET('Sanitation Data'!$I$11,0,10*ROW('Sanitation Data'!I67)),NA())</f>
        <v>#N/A</v>
      </c>
      <c r="AY73" s="99" t="e">
        <f ca="true">+IF(AND(ISNUMBER(OFFSET('Sanitation Data'!$I$12,0,10*ROW('Sanitation Data'!I67))),'Data Summary'!DN73="Yes"),OFFSET('Sanitation Data'!$I$12,0,10*ROW('Sanitation Data'!I67)),NA())</f>
        <v>#N/A</v>
      </c>
      <c r="AZ73" s="100" t="e">
        <f ca="true">+IF(AND(ISNUMBER(OFFSET('Hygiene Data'!$D$5,0,10*ROW('Hygiene Data'!D67))),'Data Summary'!DO73="Yes"),OFFSET('Hygiene Data'!$D$5,0,10*ROW('Hygiene Data'!D67)),NA())</f>
        <v>#N/A</v>
      </c>
      <c r="BA73" s="100" t="e">
        <f ca="true">+IF(AND(ISNUMBER(OFFSET('Hygiene Data'!$D$7,0,10*ROW('Hygiene Data'!D67))),'Data Summary'!DP73="Yes"),OFFSET('Hygiene Data'!$D$7,0,10*ROW('Hygiene Data'!D67)),NA())</f>
        <v>#N/A</v>
      </c>
      <c r="BB73" s="100" t="e">
        <f ca="true">+IF(AND(ISNUMBER(OFFSET('Hygiene Data'!$D$9,0,10*ROW('Hygiene Data'!D67))),'Data Summary'!DQ73="Yes"),OFFSET('Hygiene Data'!$D$9,0,10*ROW('Hygiene Data'!D67)),NA())</f>
        <v>#N/A</v>
      </c>
      <c r="BC73" s="100" t="e">
        <f ca="true">+IF(AND(ISNUMBER(OFFSET('Hygiene Data'!$E$5,0,10*ROW('Hygiene Data'!E67))),'Data Summary'!DR73="Yes"),OFFSET('Hygiene Data'!$E$5,0,10*ROW('Hygiene Data'!E67)),NA())</f>
        <v>#N/A</v>
      </c>
      <c r="BD73" s="100" t="e">
        <f ca="true">+IF(AND(ISNUMBER(OFFSET('Hygiene Data'!$E$7,0,10*ROW('Hygiene Data'!E67))),'Data Summary'!DS73="Yes"),OFFSET('Hygiene Data'!$E$7,0,10*ROW('Hygiene Data'!E67)),NA())</f>
        <v>#N/A</v>
      </c>
      <c r="BE73" s="100" t="e">
        <f ca="true">+IF(AND(ISNUMBER(OFFSET('Hygiene Data'!$E$9,0,10*ROW('Hygiene Data'!E67))),'Data Summary'!DT73="Yes"),OFFSET('Hygiene Data'!$E$9,0,10*ROW('Hygiene Data'!E67)),NA())</f>
        <v>#N/A</v>
      </c>
      <c r="BF73" s="100" t="e">
        <f ca="true">+IF(AND(ISNUMBER(OFFSET('Hygiene Data'!$F$5,0,10*ROW('Hygiene Data'!F67))),'Data Summary'!DU73="Yes"),OFFSET('Hygiene Data'!$F$5,0,10*ROW('Hygiene Data'!F67)),NA())</f>
        <v>#N/A</v>
      </c>
      <c r="BG73" s="100" t="e">
        <f ca="true">+IF(AND(ISNUMBER(OFFSET('Hygiene Data'!$F$7,0,10*ROW('Hygiene Data'!F67))),'Data Summary'!DV73="Yes"),OFFSET('Hygiene Data'!$F$7,0,10*ROW('Hygiene Data'!F67)),NA())</f>
        <v>#N/A</v>
      </c>
      <c r="BH73" s="100" t="e">
        <f ca="true">+IF(AND(ISNUMBER(OFFSET('Hygiene Data'!$F$9,0,10*ROW('Hygiene Data'!F67))),'Data Summary'!DW73="Yes"),OFFSET('Hygiene Data'!$F$9,0,10*ROW('Hygiene Data'!F67)),NA())</f>
        <v>#N/A</v>
      </c>
      <c r="BI73" s="100" t="e">
        <f ca="true">+IF(AND(ISNUMBER(OFFSET('Hygiene Data'!$G$5,0,10*ROW('Hygiene Data'!G67))),'Data Summary'!DX73="Yes"),OFFSET('Hygiene Data'!$G$5,0,10*ROW('Hygiene Data'!G67)),NA())</f>
        <v>#N/A</v>
      </c>
      <c r="BJ73" s="100" t="e">
        <f ca="true">+IF(AND(ISNUMBER(OFFSET('Hygiene Data'!$G$7,0,10*ROW('Hygiene Data'!G67))),'Data Summary'!DY73="Yes"),OFFSET('Hygiene Data'!$G$7,0,10*ROW('Hygiene Data'!G67)),NA())</f>
        <v>#N/A</v>
      </c>
      <c r="BK73" s="100" t="e">
        <f ca="true">+IF(AND(ISNUMBER(OFFSET('Hygiene Data'!$G$9,0,10*ROW('Hygiene Data'!G67))),'Data Summary'!DZ73="Yes"),OFFSET('Hygiene Data'!$G$9,0,10*ROW('Hygiene Data'!G67)),NA())</f>
        <v>#N/A</v>
      </c>
      <c r="BL73" s="100" t="e">
        <f ca="true">+IF(AND(ISNUMBER(OFFSET('Hygiene Data'!$H$5,0,10*ROW('Hygiene Data'!H67))),'Data Summary'!EA73="Yes"),OFFSET('Hygiene Data'!$H$5,0,10*ROW('Hygiene Data'!H67)),NA())</f>
        <v>#N/A</v>
      </c>
      <c r="BM73" s="100" t="e">
        <f ca="true">+IF(AND(ISNUMBER(OFFSET('Hygiene Data'!$H$7,0,10*ROW('Hygiene Data'!H67))),'Data Summary'!EB73="Yes"),OFFSET('Hygiene Data'!$H$7,0,10*ROW('Hygiene Data'!H67)),NA())</f>
        <v>#N/A</v>
      </c>
      <c r="BN73" s="100" t="e">
        <f ca="true">+IF(AND(ISNUMBER(OFFSET('Hygiene Data'!$H$9,0,10*ROW('Hygiene Data'!H67))),'Data Summary'!EC73="Yes"),OFFSET('Hygiene Data'!$H$9,0,10*ROW('Hygiene Data'!H67)),NA())</f>
        <v>#N/A</v>
      </c>
      <c r="BO73" s="100" t="e">
        <f ca="true">+IF(AND(ISNUMBER(OFFSET('Hygiene Data'!$I$5,0,10*ROW('Hygiene Data'!I67))),'Data Summary'!ED73="Yes"),OFFSET('Hygiene Data'!$I$5,0,10*ROW('Hygiene Data'!I67)),NA())</f>
        <v>#N/A</v>
      </c>
      <c r="BP73" s="100" t="e">
        <f ca="true">+IF(AND(ISNUMBER(OFFSET('Hygiene Data'!$I$7,0,10*ROW('Hygiene Data'!I67))),'Data Summary'!EE73="Yes"),OFFSET('Hygiene Data'!$I$7,0,10*ROW('Hygiene Data'!I67)),NA())</f>
        <v>#N/A</v>
      </c>
      <c r="BQ73" s="100" t="e">
        <f ca="true">+IF(AND(ISNUMBER(OFFSET('Hygiene Data'!$I$9,0,10*ROW('Hygiene Data'!I67))),'Data Summary'!EF73="Yes"),OFFSET('Hygiene Data'!$I$9,0,10*ROW('Hygiene Data'!I67)),NA())</f>
        <v>#N/A</v>
      </c>
    </row>
    <row xmlns:x14ac="http://schemas.microsoft.com/office/spreadsheetml/2009/9/ac" r="74" x14ac:dyDescent="0.2">
      <c r="A74" s="363" t="e">
        <f ca="true">+RIGHT('Data Summary'!A74,LEN('Data Summary'!A74)-9)</f>
        <v>#VALUE!</v>
      </c>
      <c r="B74" s="38" t="str">
        <f ca="true">+IF(ISTEXT('Data Summary'!B74),'Data Summary'!B74,"")</f>
        <v/>
      </c>
      <c r="C74" s="362" t="e">
        <f ca="true">+VALUE('Data Summary'!C74)</f>
        <v>#VALUE!</v>
      </c>
      <c r="D74" s="98" t="e">
        <f ca="true">+IF(AND(ISNUMBER(OFFSET('Water Data'!$D$4,0,10*ROW('Water Data'!D68))),'Data Summary'!BS74="Yes"),100-OFFSET('Water Data'!$D$4,0,10*ROW('Water Data'!D68)),NA())</f>
        <v>#N/A</v>
      </c>
      <c r="E74" s="98" t="e">
        <f ca="true">+IF(AND(ISNUMBER(OFFSET('Water Data'!$D$6,0,10*ROW('Water Data'!D68))),'Data Summary'!BT74="Yes"),OFFSET('Water Data'!$D$6,0,10*ROW('Water Data'!D68)),NA())</f>
        <v>#N/A</v>
      </c>
      <c r="F74" s="98" t="e">
        <f ca="true">+IF(AND(ISNUMBER(OFFSET('Water Data'!$D$9,0,10*ROW('Water Data'!D68))),'Data Summary'!BU74="Yes"),OFFSET('Water Data'!$D$9,0,10*ROW('Water Data'!D68)),NA())</f>
        <v>#N/A</v>
      </c>
      <c r="G74" s="98" t="e">
        <f ca="true">+IF(AND(ISNUMBER(OFFSET('Water Data'!$E$4,0,10*ROW('Water Data'!E68))),'Data Summary'!BV74="Yes"),100-OFFSET('Water Data'!$E$4,0,10*ROW('Water Data'!E68)),NA())</f>
        <v>#N/A</v>
      </c>
      <c r="H74" s="98" t="e">
        <f ca="true">+IF(AND(ISNUMBER(OFFSET('Water Data'!$E$6,0,10*ROW('Water Data'!E68))),'Data Summary'!BW74="Yes"),OFFSET('Water Data'!$E$6,0,10*ROW('Water Data'!E68)),NA())</f>
        <v>#N/A</v>
      </c>
      <c r="I74" s="98" t="e">
        <f ca="true">+IF(AND(ISNUMBER(OFFSET('Water Data'!$E$9,0,10*ROW('Water Data'!E68))),'Data Summary'!BX74="Yes"),OFFSET('Water Data'!$E$9,0,10*ROW('Water Data'!E68)),NA())</f>
        <v>#N/A</v>
      </c>
      <c r="J74" s="98" t="e">
        <f ca="true">+IF(AND(ISNUMBER(OFFSET('Water Data'!$F$4,0,10*ROW('Water Data'!F68))),'Data Summary'!BY74="Yes"),100-OFFSET('Water Data'!$F$4,0,10*ROW('Water Data'!F68)),NA())</f>
        <v>#N/A</v>
      </c>
      <c r="K74" s="98" t="e">
        <f ca="true">+IF(AND(ISNUMBER(OFFSET('Water Data'!$F$6,0,10*ROW('Water Data'!F68))),'Data Summary'!BZ74="Yes"),OFFSET('Water Data'!$F$6,0,10*ROW('Water Data'!F68)),NA())</f>
        <v>#N/A</v>
      </c>
      <c r="L74" s="98" t="e">
        <f ca="true">+IF(AND(ISNUMBER(OFFSET('Water Data'!$F$9,0,10*ROW('Water Data'!F68))),'Data Summary'!CA74="Yes"),OFFSET('Water Data'!$F$9,0,10*ROW('Water Data'!F68)),NA())</f>
        <v>#N/A</v>
      </c>
      <c r="M74" s="98" t="e">
        <f ca="true">+IF(AND(ISNUMBER(OFFSET('Water Data'!$G$4,0,10*ROW('Water Data'!G68))),'Data Summary'!CB74="Yes"),100-OFFSET('Water Data'!$G$4,0,10*ROW('Water Data'!G68)),NA())</f>
        <v>#N/A</v>
      </c>
      <c r="N74" s="98" t="e">
        <f ca="true">+IF(AND(ISNUMBER(OFFSET('Water Data'!$G$6,0,10*ROW('Water Data'!G68))),'Data Summary'!CC74="Yes"),OFFSET('Water Data'!$G$6,0,10*ROW('Water Data'!G68)),NA())</f>
        <v>#N/A</v>
      </c>
      <c r="O74" s="98" t="e">
        <f ca="true">+IF(AND(ISNUMBER(OFFSET('Water Data'!$G$9,0,10*ROW('Water Data'!G68))),'Data Summary'!CD74="Yes"),OFFSET('Water Data'!$G$9,0,10*ROW('Water Data'!G68)),NA())</f>
        <v>#N/A</v>
      </c>
      <c r="P74" s="98" t="e">
        <f ca="true">+IF(AND(ISNUMBER(OFFSET('Water Data'!$H$4,0,10*ROW('Water Data'!H68))),'Data Summary'!CE74="Yes"),100-OFFSET('Water Data'!$H$4,0,10*ROW('Water Data'!H68)),NA())</f>
        <v>#N/A</v>
      </c>
      <c r="Q74" s="98" t="e">
        <f ca="true">+IF(AND(ISNUMBER(OFFSET('Water Data'!$H$6,0,10*ROW('Water Data'!H68))),'Data Summary'!CF74="Yes"),OFFSET('Water Data'!$H$6,0,10*ROW('Water Data'!H68)),NA())</f>
        <v>#N/A</v>
      </c>
      <c r="R74" s="98" t="e">
        <f ca="true">+IF(AND(ISNUMBER(OFFSET('Water Data'!$H$9,0,10*ROW('Water Data'!H68))),'Data Summary'!CG74="Yes"),OFFSET('Water Data'!$H$9,0,10*ROW('Water Data'!H68)),NA())</f>
        <v>#N/A</v>
      </c>
      <c r="S74" s="98" t="e">
        <f ca="true">+IF(AND(ISNUMBER(OFFSET('Water Data'!$I$4,0,10*ROW('Water Data'!I68))),'Data Summary'!CH74="Yes"),100-OFFSET('Water Data'!$I$4,0,10*ROW('Water Data'!I68)),NA())</f>
        <v>#N/A</v>
      </c>
      <c r="T74" s="98" t="e">
        <f ca="true">+IF(AND(ISNUMBER(OFFSET('Water Data'!$I$6,0,10*ROW('Water Data'!I68))),'Data Summary'!CI74="Yes"),OFFSET('Water Data'!$I$6,0,10*ROW('Water Data'!I68)),NA())</f>
        <v>#N/A</v>
      </c>
      <c r="U74" s="98" t="e">
        <f ca="true">+IF(AND(ISNUMBER(OFFSET('Water Data'!$I$9,0,10*ROW('Water Data'!I68))),'Data Summary'!CJ74="Yes"),OFFSET('Water Data'!$I$9,0,10*ROW('Water Data'!I68)),NA())</f>
        <v>#N/A</v>
      </c>
      <c r="V74" s="99" t="e">
        <f ca="true">+IF(AND(ISNUMBER(OFFSET('Sanitation Data'!$D$4,0,10*ROW('Sanitation Data'!D68))),'Data Summary'!CK74="Yes"),100-OFFSET('Sanitation Data'!$D$4,0,10*ROW('Sanitation Data'!D68)),NA())</f>
        <v>#N/A</v>
      </c>
      <c r="W74" s="99" t="e">
        <f ca="true">+IF(AND(ISNUMBER(OFFSET('Sanitation Data'!$D$6,0,10*ROW('Sanitation Data'!D68))),'Data Summary'!CL74="Yes"),OFFSET('Sanitation Data'!$D$6,0,10*ROW('Sanitation Data'!D68)),NA())</f>
        <v>#N/A</v>
      </c>
      <c r="X74" s="99" t="e">
        <f ca="true">+IF(AND(ISNUMBER(OFFSET('Sanitation Data'!$D$10,0,10*ROW('Sanitation Data'!D68))),'Data Summary'!CM74="Yes"),OFFSET('Sanitation Data'!$D$10,0,10*ROW('Sanitation Data'!D68)),NA())</f>
        <v>#N/A</v>
      </c>
      <c r="Y74" s="99" t="e">
        <f ca="true">+IF(AND(ISNUMBER(OFFSET('Sanitation Data'!$D$11,0,10*ROW('Sanitation Data'!D68))),'Data Summary'!CN74="Yes"),OFFSET('Sanitation Data'!$D$11,0,10*ROW('Sanitation Data'!D68)),NA())</f>
        <v>#N/A</v>
      </c>
      <c r="Z74" s="99" t="e">
        <f ca="true">+IF(AND(ISNUMBER(OFFSET('Sanitation Data'!$D$12,0,10*ROW('Sanitation Data'!D68))),'Data Summary'!CO74="Yes"),OFFSET('Sanitation Data'!$D$12,0,10*ROW('Sanitation Data'!D68)),NA())</f>
        <v>#N/A</v>
      </c>
      <c r="AA74" s="99" t="e">
        <f ca="true">+IF(AND(ISNUMBER(OFFSET('Sanitation Data'!$E$4,0,10*ROW('Sanitation Data'!E68))),'Data Summary'!CP74="Yes"),100-OFFSET('Sanitation Data'!$E$4,0,10*ROW('Sanitation Data'!E68)),NA())</f>
        <v>#N/A</v>
      </c>
      <c r="AB74" s="99" t="e">
        <f ca="true">+IF(AND(ISNUMBER(OFFSET('Sanitation Data'!$E$6,0,10*ROW('Sanitation Data'!E68))),'Data Summary'!CQ74="Yes"),OFFSET('Sanitation Data'!$E$6,0,10*ROW('Sanitation Data'!E68)),NA())</f>
        <v>#N/A</v>
      </c>
      <c r="AC74" s="99" t="e">
        <f ca="true">+IF(AND(ISNUMBER(OFFSET('Sanitation Data'!$E$10,0,10*ROW('Sanitation Data'!E68))),'Data Summary'!CR74="Yes"),OFFSET('Sanitation Data'!$E$10,0,10*ROW('Sanitation Data'!E68)),NA())</f>
        <v>#N/A</v>
      </c>
      <c r="AD74" s="99" t="e">
        <f ca="true">+IF(AND(ISNUMBER(OFFSET('Sanitation Data'!$E$11,0,10*ROW('Sanitation Data'!E68))),'Data Summary'!CS74="Yes"),OFFSET('Sanitation Data'!$E$11,0,10*ROW('Sanitation Data'!E68)),NA())</f>
        <v>#N/A</v>
      </c>
      <c r="AE74" s="99" t="e">
        <f ca="true">+IF(AND(ISNUMBER(OFFSET('Sanitation Data'!$E$12,0,10*ROW('Sanitation Data'!E68))),'Data Summary'!CT74="Yes"),OFFSET('Sanitation Data'!$E$12,0,10*ROW('Sanitation Data'!E68)),NA())</f>
        <v>#N/A</v>
      </c>
      <c r="AF74" s="99" t="e">
        <f ca="true">+IF(AND(ISNUMBER(OFFSET('Sanitation Data'!$F$4,0,10*ROW('Sanitation Data'!F68))),'Data Summary'!CU74="Yes"),100-OFFSET('Sanitation Data'!$F$4,0,10*ROW('Sanitation Data'!F68)),NA())</f>
        <v>#N/A</v>
      </c>
      <c r="AG74" s="99" t="e">
        <f ca="true">+IF(AND(ISNUMBER(OFFSET('Sanitation Data'!$F$6,0,10*ROW('Sanitation Data'!F68))),'Data Summary'!CV74="Yes"),OFFSET('Sanitation Data'!$F$6,0,10*ROW('Sanitation Data'!F68)),NA())</f>
        <v>#N/A</v>
      </c>
      <c r="AH74" s="99" t="e">
        <f ca="true">+IF(AND(ISNUMBER(OFFSET('Sanitation Data'!$F$10,0,10*ROW('Sanitation Data'!F68))),'Data Summary'!CW74="Yes"),OFFSET('Sanitation Data'!$F$10,0,10*ROW('Sanitation Data'!F68)),NA())</f>
        <v>#N/A</v>
      </c>
      <c r="AI74" s="99" t="e">
        <f ca="true">+IF(AND(ISNUMBER(OFFSET('Sanitation Data'!$F$11,0,10*ROW('Sanitation Data'!F68))),'Data Summary'!CX74="Yes"),OFFSET('Sanitation Data'!$F$11,0,10*ROW('Sanitation Data'!F68)),NA())</f>
        <v>#N/A</v>
      </c>
      <c r="AJ74" s="99" t="e">
        <f ca="true">+IF(AND(ISNUMBER(OFFSET('Sanitation Data'!$F$12,0,10*ROW('Sanitation Data'!F68))),'Data Summary'!CY74="Yes"),OFFSET('Sanitation Data'!$F$12,0,10*ROW('Sanitation Data'!F68)),NA())</f>
        <v>#N/A</v>
      </c>
      <c r="AK74" s="99" t="e">
        <f ca="true">+IF(AND(ISNUMBER(OFFSET('Sanitation Data'!$G$4,0,10*ROW('Sanitation Data'!G68))),'Data Summary'!CZ74="Yes"),100-OFFSET('Sanitation Data'!$G$4,0,10*ROW('Sanitation Data'!G68)),NA())</f>
        <v>#N/A</v>
      </c>
      <c r="AL74" s="99" t="e">
        <f ca="true">+IF(AND(ISNUMBER(OFFSET('Sanitation Data'!$G$6,0,10*ROW('Sanitation Data'!G68))),'Data Summary'!DA74="Yes"),OFFSET('Sanitation Data'!$G$6,0,10*ROW('Sanitation Data'!G68)),NA())</f>
        <v>#N/A</v>
      </c>
      <c r="AM74" s="99" t="e">
        <f ca="true">+IF(AND(ISNUMBER(OFFSET('Sanitation Data'!$G$10,0,10*ROW('Sanitation Data'!G68))),'Data Summary'!DB74="Yes"),OFFSET('Sanitation Data'!$G$10,0,10*ROW('Sanitation Data'!G68)),NA())</f>
        <v>#N/A</v>
      </c>
      <c r="AN74" s="99" t="e">
        <f ca="true">+IF(AND(ISNUMBER(OFFSET('Sanitation Data'!$G$11,0,10*ROW('Sanitation Data'!G68))),'Data Summary'!DC74="Yes"),OFFSET('Sanitation Data'!$G$11,0,10*ROW('Sanitation Data'!G68)),NA())</f>
        <v>#N/A</v>
      </c>
      <c r="AO74" s="99" t="e">
        <f ca="true">+IF(AND(ISNUMBER(OFFSET('Sanitation Data'!$G$12,0,10*ROW('Sanitation Data'!G68))),'Data Summary'!DD74="Yes"),OFFSET('Sanitation Data'!$G$12,0,10*ROW('Sanitation Data'!G68)),NA())</f>
        <v>#N/A</v>
      </c>
      <c r="AP74" s="99" t="e">
        <f ca="true">+IF(AND(ISNUMBER(OFFSET('Sanitation Data'!$H$4,0,10*ROW('Sanitation Data'!H68))),'Data Summary'!DE74="Yes"),100-OFFSET('Sanitation Data'!$H$4,0,10*ROW('Sanitation Data'!H68)),NA())</f>
        <v>#N/A</v>
      </c>
      <c r="AQ74" s="99" t="e">
        <f ca="true">+IF(AND(ISNUMBER(OFFSET('Sanitation Data'!$H$6,0,10*ROW('Sanitation Data'!H68))),'Data Summary'!DF74="Yes"),OFFSET('Sanitation Data'!$H$6,0,10*ROW('Sanitation Data'!H68)),NA())</f>
        <v>#N/A</v>
      </c>
      <c r="AR74" s="99" t="e">
        <f ca="true">+IF(AND(ISNUMBER(OFFSET('Sanitation Data'!$H$10,0,10*ROW('Sanitation Data'!H68))),'Data Summary'!DG74="Yes"),OFFSET('Sanitation Data'!$H$10,0,10*ROW('Sanitation Data'!H68)),NA())</f>
        <v>#N/A</v>
      </c>
      <c r="AS74" s="99" t="e">
        <f ca="true">+IF(AND(ISNUMBER(OFFSET('Sanitation Data'!$H$11,0,10*ROW('Sanitation Data'!H68))),'Data Summary'!DH74="Yes"),OFFSET('Sanitation Data'!$H$11,0,10*ROW('Sanitation Data'!H68)),NA())</f>
        <v>#N/A</v>
      </c>
      <c r="AT74" s="99" t="e">
        <f ca="true">+IF(AND(ISNUMBER(OFFSET('Sanitation Data'!$H$12,0,10*ROW('Sanitation Data'!H68))),'Data Summary'!DI74="Yes"),OFFSET('Sanitation Data'!$H$12,0,10*ROW('Sanitation Data'!H68)),NA())</f>
        <v>#N/A</v>
      </c>
      <c r="AU74" s="99" t="e">
        <f ca="true">+IF(AND(ISNUMBER(OFFSET('Sanitation Data'!$I$4,0,10*ROW('Sanitation Data'!I68))),'Data Summary'!DJ74="Yes"),100-OFFSET('Sanitation Data'!$I$4,0,10*ROW('Sanitation Data'!I68)),NA())</f>
        <v>#N/A</v>
      </c>
      <c r="AV74" s="99" t="e">
        <f ca="true">+IF(AND(ISNUMBER(OFFSET('Sanitation Data'!$I$6,0,10*ROW('Sanitation Data'!I68))),'Data Summary'!DK74="Yes"),OFFSET('Sanitation Data'!$I$6,0,10*ROW('Sanitation Data'!I68)),NA())</f>
        <v>#N/A</v>
      </c>
      <c r="AW74" s="99" t="e">
        <f ca="true">+IF(AND(ISNUMBER(OFFSET('Sanitation Data'!$I$10,0,10*ROW('Sanitation Data'!I68))),'Data Summary'!DL74="Yes"),OFFSET('Sanitation Data'!$I$10,0,10*ROW('Sanitation Data'!I68)),NA())</f>
        <v>#N/A</v>
      </c>
      <c r="AX74" s="99" t="e">
        <f ca="true">+IF(AND(ISNUMBER(OFFSET('Sanitation Data'!$I$11,0,10*ROW('Sanitation Data'!I68))),'Data Summary'!DM74="Yes"),OFFSET('Sanitation Data'!$I$11,0,10*ROW('Sanitation Data'!I68)),NA())</f>
        <v>#N/A</v>
      </c>
      <c r="AY74" s="99" t="e">
        <f ca="true">+IF(AND(ISNUMBER(OFFSET('Sanitation Data'!$I$12,0,10*ROW('Sanitation Data'!I68))),'Data Summary'!DN74="Yes"),OFFSET('Sanitation Data'!$I$12,0,10*ROW('Sanitation Data'!I68)),NA())</f>
        <v>#N/A</v>
      </c>
      <c r="AZ74" s="100" t="e">
        <f ca="true">+IF(AND(ISNUMBER(OFFSET('Hygiene Data'!$D$5,0,10*ROW('Hygiene Data'!D68))),'Data Summary'!DO74="Yes"),OFFSET('Hygiene Data'!$D$5,0,10*ROW('Hygiene Data'!D68)),NA())</f>
        <v>#N/A</v>
      </c>
      <c r="BA74" s="100" t="e">
        <f ca="true">+IF(AND(ISNUMBER(OFFSET('Hygiene Data'!$D$7,0,10*ROW('Hygiene Data'!D68))),'Data Summary'!DP74="Yes"),OFFSET('Hygiene Data'!$D$7,0,10*ROW('Hygiene Data'!D68)),NA())</f>
        <v>#N/A</v>
      </c>
      <c r="BB74" s="100" t="e">
        <f ca="true">+IF(AND(ISNUMBER(OFFSET('Hygiene Data'!$D$9,0,10*ROW('Hygiene Data'!D68))),'Data Summary'!DQ74="Yes"),OFFSET('Hygiene Data'!$D$9,0,10*ROW('Hygiene Data'!D68)),NA())</f>
        <v>#N/A</v>
      </c>
      <c r="BC74" s="100" t="e">
        <f ca="true">+IF(AND(ISNUMBER(OFFSET('Hygiene Data'!$E$5,0,10*ROW('Hygiene Data'!E68))),'Data Summary'!DR74="Yes"),OFFSET('Hygiene Data'!$E$5,0,10*ROW('Hygiene Data'!E68)),NA())</f>
        <v>#N/A</v>
      </c>
      <c r="BD74" s="100" t="e">
        <f ca="true">+IF(AND(ISNUMBER(OFFSET('Hygiene Data'!$E$7,0,10*ROW('Hygiene Data'!E68))),'Data Summary'!DS74="Yes"),OFFSET('Hygiene Data'!$E$7,0,10*ROW('Hygiene Data'!E68)),NA())</f>
        <v>#N/A</v>
      </c>
      <c r="BE74" s="100" t="e">
        <f ca="true">+IF(AND(ISNUMBER(OFFSET('Hygiene Data'!$E$9,0,10*ROW('Hygiene Data'!E68))),'Data Summary'!DT74="Yes"),OFFSET('Hygiene Data'!$E$9,0,10*ROW('Hygiene Data'!E68)),NA())</f>
        <v>#N/A</v>
      </c>
      <c r="BF74" s="100" t="e">
        <f ca="true">+IF(AND(ISNUMBER(OFFSET('Hygiene Data'!$F$5,0,10*ROW('Hygiene Data'!F68))),'Data Summary'!DU74="Yes"),OFFSET('Hygiene Data'!$F$5,0,10*ROW('Hygiene Data'!F68)),NA())</f>
        <v>#N/A</v>
      </c>
      <c r="BG74" s="100" t="e">
        <f ca="true">+IF(AND(ISNUMBER(OFFSET('Hygiene Data'!$F$7,0,10*ROW('Hygiene Data'!F68))),'Data Summary'!DV74="Yes"),OFFSET('Hygiene Data'!$F$7,0,10*ROW('Hygiene Data'!F68)),NA())</f>
        <v>#N/A</v>
      </c>
      <c r="BH74" s="100" t="e">
        <f ca="true">+IF(AND(ISNUMBER(OFFSET('Hygiene Data'!$F$9,0,10*ROW('Hygiene Data'!F68))),'Data Summary'!DW74="Yes"),OFFSET('Hygiene Data'!$F$9,0,10*ROW('Hygiene Data'!F68)),NA())</f>
        <v>#N/A</v>
      </c>
      <c r="BI74" s="100" t="e">
        <f ca="true">+IF(AND(ISNUMBER(OFFSET('Hygiene Data'!$G$5,0,10*ROW('Hygiene Data'!G68))),'Data Summary'!DX74="Yes"),OFFSET('Hygiene Data'!$G$5,0,10*ROW('Hygiene Data'!G68)),NA())</f>
        <v>#N/A</v>
      </c>
      <c r="BJ74" s="100" t="e">
        <f ca="true">+IF(AND(ISNUMBER(OFFSET('Hygiene Data'!$G$7,0,10*ROW('Hygiene Data'!G68))),'Data Summary'!DY74="Yes"),OFFSET('Hygiene Data'!$G$7,0,10*ROW('Hygiene Data'!G68)),NA())</f>
        <v>#N/A</v>
      </c>
      <c r="BK74" s="100" t="e">
        <f ca="true">+IF(AND(ISNUMBER(OFFSET('Hygiene Data'!$G$9,0,10*ROW('Hygiene Data'!G68))),'Data Summary'!DZ74="Yes"),OFFSET('Hygiene Data'!$G$9,0,10*ROW('Hygiene Data'!G68)),NA())</f>
        <v>#N/A</v>
      </c>
      <c r="BL74" s="100" t="e">
        <f ca="true">+IF(AND(ISNUMBER(OFFSET('Hygiene Data'!$H$5,0,10*ROW('Hygiene Data'!H68))),'Data Summary'!EA74="Yes"),OFFSET('Hygiene Data'!$H$5,0,10*ROW('Hygiene Data'!H68)),NA())</f>
        <v>#N/A</v>
      </c>
      <c r="BM74" s="100" t="e">
        <f ca="true">+IF(AND(ISNUMBER(OFFSET('Hygiene Data'!$H$7,0,10*ROW('Hygiene Data'!H68))),'Data Summary'!EB74="Yes"),OFFSET('Hygiene Data'!$H$7,0,10*ROW('Hygiene Data'!H68)),NA())</f>
        <v>#N/A</v>
      </c>
      <c r="BN74" s="100" t="e">
        <f ca="true">+IF(AND(ISNUMBER(OFFSET('Hygiene Data'!$H$9,0,10*ROW('Hygiene Data'!H68))),'Data Summary'!EC74="Yes"),OFFSET('Hygiene Data'!$H$9,0,10*ROW('Hygiene Data'!H68)),NA())</f>
        <v>#N/A</v>
      </c>
      <c r="BO74" s="100" t="e">
        <f ca="true">+IF(AND(ISNUMBER(OFFSET('Hygiene Data'!$I$5,0,10*ROW('Hygiene Data'!I68))),'Data Summary'!ED74="Yes"),OFFSET('Hygiene Data'!$I$5,0,10*ROW('Hygiene Data'!I68)),NA())</f>
        <v>#N/A</v>
      </c>
      <c r="BP74" s="100" t="e">
        <f ca="true">+IF(AND(ISNUMBER(OFFSET('Hygiene Data'!$I$7,0,10*ROW('Hygiene Data'!I68))),'Data Summary'!EE74="Yes"),OFFSET('Hygiene Data'!$I$7,0,10*ROW('Hygiene Data'!I68)),NA())</f>
        <v>#N/A</v>
      </c>
      <c r="BQ74" s="100" t="e">
        <f ca="true">+IF(AND(ISNUMBER(OFFSET('Hygiene Data'!$I$9,0,10*ROW('Hygiene Data'!I68))),'Data Summary'!EF74="Yes"),OFFSET('Hygiene Data'!$I$9,0,10*ROW('Hygiene Data'!I68)),NA())</f>
        <v>#N/A</v>
      </c>
    </row>
    <row xmlns:x14ac="http://schemas.microsoft.com/office/spreadsheetml/2009/9/ac" r="75" x14ac:dyDescent="0.2">
      <c r="A75" s="363" t="e">
        <f ca="true">+RIGHT('Data Summary'!A75,LEN('Data Summary'!A75)-9)</f>
        <v>#VALUE!</v>
      </c>
      <c r="B75" s="38" t="str">
        <f ca="true">+IF(ISTEXT('Data Summary'!B75),'Data Summary'!B75,"")</f>
        <v/>
      </c>
      <c r="C75" s="362" t="e">
        <f ca="true">+VALUE('Data Summary'!C75)</f>
        <v>#VALUE!</v>
      </c>
      <c r="D75" s="98" t="e">
        <f ca="true">+IF(AND(ISNUMBER(OFFSET('Water Data'!$D$4,0,10*ROW('Water Data'!D69))),'Data Summary'!BS75="Yes"),100-OFFSET('Water Data'!$D$4,0,10*ROW('Water Data'!D69)),NA())</f>
        <v>#N/A</v>
      </c>
      <c r="E75" s="98" t="e">
        <f ca="true">+IF(AND(ISNUMBER(OFFSET('Water Data'!$D$6,0,10*ROW('Water Data'!D69))),'Data Summary'!BT75="Yes"),OFFSET('Water Data'!$D$6,0,10*ROW('Water Data'!D69)),NA())</f>
        <v>#N/A</v>
      </c>
      <c r="F75" s="98" t="e">
        <f ca="true">+IF(AND(ISNUMBER(OFFSET('Water Data'!$D$9,0,10*ROW('Water Data'!D69))),'Data Summary'!BU75="Yes"),OFFSET('Water Data'!$D$9,0,10*ROW('Water Data'!D69)),NA())</f>
        <v>#N/A</v>
      </c>
      <c r="G75" s="98" t="e">
        <f ca="true">+IF(AND(ISNUMBER(OFFSET('Water Data'!$E$4,0,10*ROW('Water Data'!E69))),'Data Summary'!BV75="Yes"),100-OFFSET('Water Data'!$E$4,0,10*ROW('Water Data'!E69)),NA())</f>
        <v>#N/A</v>
      </c>
      <c r="H75" s="98" t="e">
        <f ca="true">+IF(AND(ISNUMBER(OFFSET('Water Data'!$E$6,0,10*ROW('Water Data'!E69))),'Data Summary'!BW75="Yes"),OFFSET('Water Data'!$E$6,0,10*ROW('Water Data'!E69)),NA())</f>
        <v>#N/A</v>
      </c>
      <c r="I75" s="98" t="e">
        <f ca="true">+IF(AND(ISNUMBER(OFFSET('Water Data'!$E$9,0,10*ROW('Water Data'!E69))),'Data Summary'!BX75="Yes"),OFFSET('Water Data'!$E$9,0,10*ROW('Water Data'!E69)),NA())</f>
        <v>#N/A</v>
      </c>
      <c r="J75" s="98" t="e">
        <f ca="true">+IF(AND(ISNUMBER(OFFSET('Water Data'!$F$4,0,10*ROW('Water Data'!F69))),'Data Summary'!BY75="Yes"),100-OFFSET('Water Data'!$F$4,0,10*ROW('Water Data'!F69)),NA())</f>
        <v>#N/A</v>
      </c>
      <c r="K75" s="98" t="e">
        <f ca="true">+IF(AND(ISNUMBER(OFFSET('Water Data'!$F$6,0,10*ROW('Water Data'!F69))),'Data Summary'!BZ75="Yes"),OFFSET('Water Data'!$F$6,0,10*ROW('Water Data'!F69)),NA())</f>
        <v>#N/A</v>
      </c>
      <c r="L75" s="98" t="e">
        <f ca="true">+IF(AND(ISNUMBER(OFFSET('Water Data'!$F$9,0,10*ROW('Water Data'!F69))),'Data Summary'!CA75="Yes"),OFFSET('Water Data'!$F$9,0,10*ROW('Water Data'!F69)),NA())</f>
        <v>#N/A</v>
      </c>
      <c r="M75" s="98" t="e">
        <f ca="true">+IF(AND(ISNUMBER(OFFSET('Water Data'!$G$4,0,10*ROW('Water Data'!G69))),'Data Summary'!CB75="Yes"),100-OFFSET('Water Data'!$G$4,0,10*ROW('Water Data'!G69)),NA())</f>
        <v>#N/A</v>
      </c>
      <c r="N75" s="98" t="e">
        <f ca="true">+IF(AND(ISNUMBER(OFFSET('Water Data'!$G$6,0,10*ROW('Water Data'!G69))),'Data Summary'!CC75="Yes"),OFFSET('Water Data'!$G$6,0,10*ROW('Water Data'!G69)),NA())</f>
        <v>#N/A</v>
      </c>
      <c r="O75" s="98" t="e">
        <f ca="true">+IF(AND(ISNUMBER(OFFSET('Water Data'!$G$9,0,10*ROW('Water Data'!G69))),'Data Summary'!CD75="Yes"),OFFSET('Water Data'!$G$9,0,10*ROW('Water Data'!G69)),NA())</f>
        <v>#N/A</v>
      </c>
      <c r="P75" s="98" t="e">
        <f ca="true">+IF(AND(ISNUMBER(OFFSET('Water Data'!$H$4,0,10*ROW('Water Data'!H69))),'Data Summary'!CE75="Yes"),100-OFFSET('Water Data'!$H$4,0,10*ROW('Water Data'!H69)),NA())</f>
        <v>#N/A</v>
      </c>
      <c r="Q75" s="98" t="e">
        <f ca="true">+IF(AND(ISNUMBER(OFFSET('Water Data'!$H$6,0,10*ROW('Water Data'!H69))),'Data Summary'!CF75="Yes"),OFFSET('Water Data'!$H$6,0,10*ROW('Water Data'!H69)),NA())</f>
        <v>#N/A</v>
      </c>
      <c r="R75" s="98" t="e">
        <f ca="true">+IF(AND(ISNUMBER(OFFSET('Water Data'!$H$9,0,10*ROW('Water Data'!H69))),'Data Summary'!CG75="Yes"),OFFSET('Water Data'!$H$9,0,10*ROW('Water Data'!H69)),NA())</f>
        <v>#N/A</v>
      </c>
      <c r="S75" s="98" t="e">
        <f ca="true">+IF(AND(ISNUMBER(OFFSET('Water Data'!$I$4,0,10*ROW('Water Data'!I69))),'Data Summary'!CH75="Yes"),100-OFFSET('Water Data'!$I$4,0,10*ROW('Water Data'!I69)),NA())</f>
        <v>#N/A</v>
      </c>
      <c r="T75" s="98" t="e">
        <f ca="true">+IF(AND(ISNUMBER(OFFSET('Water Data'!$I$6,0,10*ROW('Water Data'!I69))),'Data Summary'!CI75="Yes"),OFFSET('Water Data'!$I$6,0,10*ROW('Water Data'!I69)),NA())</f>
        <v>#N/A</v>
      </c>
      <c r="U75" s="98" t="e">
        <f ca="true">+IF(AND(ISNUMBER(OFFSET('Water Data'!$I$9,0,10*ROW('Water Data'!I69))),'Data Summary'!CJ75="Yes"),OFFSET('Water Data'!$I$9,0,10*ROW('Water Data'!I69)),NA())</f>
        <v>#N/A</v>
      </c>
      <c r="V75" s="99" t="e">
        <f ca="true">+IF(AND(ISNUMBER(OFFSET('Sanitation Data'!$D$4,0,10*ROW('Sanitation Data'!D69))),'Data Summary'!CK75="Yes"),100-OFFSET('Sanitation Data'!$D$4,0,10*ROW('Sanitation Data'!D69)),NA())</f>
        <v>#N/A</v>
      </c>
      <c r="W75" s="99" t="e">
        <f ca="true">+IF(AND(ISNUMBER(OFFSET('Sanitation Data'!$D$6,0,10*ROW('Sanitation Data'!D69))),'Data Summary'!CL75="Yes"),OFFSET('Sanitation Data'!$D$6,0,10*ROW('Sanitation Data'!D69)),NA())</f>
        <v>#N/A</v>
      </c>
      <c r="X75" s="99" t="e">
        <f ca="true">+IF(AND(ISNUMBER(OFFSET('Sanitation Data'!$D$10,0,10*ROW('Sanitation Data'!D69))),'Data Summary'!CM75="Yes"),OFFSET('Sanitation Data'!$D$10,0,10*ROW('Sanitation Data'!D69)),NA())</f>
        <v>#N/A</v>
      </c>
      <c r="Y75" s="99" t="e">
        <f ca="true">+IF(AND(ISNUMBER(OFFSET('Sanitation Data'!$D$11,0,10*ROW('Sanitation Data'!D69))),'Data Summary'!CN75="Yes"),OFFSET('Sanitation Data'!$D$11,0,10*ROW('Sanitation Data'!D69)),NA())</f>
        <v>#N/A</v>
      </c>
      <c r="Z75" s="99" t="e">
        <f ca="true">+IF(AND(ISNUMBER(OFFSET('Sanitation Data'!$D$12,0,10*ROW('Sanitation Data'!D69))),'Data Summary'!CO75="Yes"),OFFSET('Sanitation Data'!$D$12,0,10*ROW('Sanitation Data'!D69)),NA())</f>
        <v>#N/A</v>
      </c>
      <c r="AA75" s="99" t="e">
        <f ca="true">+IF(AND(ISNUMBER(OFFSET('Sanitation Data'!$E$4,0,10*ROW('Sanitation Data'!E69))),'Data Summary'!CP75="Yes"),100-OFFSET('Sanitation Data'!$E$4,0,10*ROW('Sanitation Data'!E69)),NA())</f>
        <v>#N/A</v>
      </c>
      <c r="AB75" s="99" t="e">
        <f ca="true">+IF(AND(ISNUMBER(OFFSET('Sanitation Data'!$E$6,0,10*ROW('Sanitation Data'!E69))),'Data Summary'!CQ75="Yes"),OFFSET('Sanitation Data'!$E$6,0,10*ROW('Sanitation Data'!E69)),NA())</f>
        <v>#N/A</v>
      </c>
      <c r="AC75" s="99" t="e">
        <f ca="true">+IF(AND(ISNUMBER(OFFSET('Sanitation Data'!$E$10,0,10*ROW('Sanitation Data'!E69))),'Data Summary'!CR75="Yes"),OFFSET('Sanitation Data'!$E$10,0,10*ROW('Sanitation Data'!E69)),NA())</f>
        <v>#N/A</v>
      </c>
      <c r="AD75" s="99" t="e">
        <f ca="true">+IF(AND(ISNUMBER(OFFSET('Sanitation Data'!$E$11,0,10*ROW('Sanitation Data'!E69))),'Data Summary'!CS75="Yes"),OFFSET('Sanitation Data'!$E$11,0,10*ROW('Sanitation Data'!E69)),NA())</f>
        <v>#N/A</v>
      </c>
      <c r="AE75" s="99" t="e">
        <f ca="true">+IF(AND(ISNUMBER(OFFSET('Sanitation Data'!$E$12,0,10*ROW('Sanitation Data'!E69))),'Data Summary'!CT75="Yes"),OFFSET('Sanitation Data'!$E$12,0,10*ROW('Sanitation Data'!E69)),NA())</f>
        <v>#N/A</v>
      </c>
      <c r="AF75" s="99" t="e">
        <f ca="true">+IF(AND(ISNUMBER(OFFSET('Sanitation Data'!$F$4,0,10*ROW('Sanitation Data'!F69))),'Data Summary'!CU75="Yes"),100-OFFSET('Sanitation Data'!$F$4,0,10*ROW('Sanitation Data'!F69)),NA())</f>
        <v>#N/A</v>
      </c>
      <c r="AG75" s="99" t="e">
        <f ca="true">+IF(AND(ISNUMBER(OFFSET('Sanitation Data'!$F$6,0,10*ROW('Sanitation Data'!F69))),'Data Summary'!CV75="Yes"),OFFSET('Sanitation Data'!$F$6,0,10*ROW('Sanitation Data'!F69)),NA())</f>
        <v>#N/A</v>
      </c>
      <c r="AH75" s="99" t="e">
        <f ca="true">+IF(AND(ISNUMBER(OFFSET('Sanitation Data'!$F$10,0,10*ROW('Sanitation Data'!F69))),'Data Summary'!CW75="Yes"),OFFSET('Sanitation Data'!$F$10,0,10*ROW('Sanitation Data'!F69)),NA())</f>
        <v>#N/A</v>
      </c>
      <c r="AI75" s="99" t="e">
        <f ca="true">+IF(AND(ISNUMBER(OFFSET('Sanitation Data'!$F$11,0,10*ROW('Sanitation Data'!F69))),'Data Summary'!CX75="Yes"),OFFSET('Sanitation Data'!$F$11,0,10*ROW('Sanitation Data'!F69)),NA())</f>
        <v>#N/A</v>
      </c>
      <c r="AJ75" s="99" t="e">
        <f ca="true">+IF(AND(ISNUMBER(OFFSET('Sanitation Data'!$F$12,0,10*ROW('Sanitation Data'!F69))),'Data Summary'!CY75="Yes"),OFFSET('Sanitation Data'!$F$12,0,10*ROW('Sanitation Data'!F69)),NA())</f>
        <v>#N/A</v>
      </c>
      <c r="AK75" s="99" t="e">
        <f ca="true">+IF(AND(ISNUMBER(OFFSET('Sanitation Data'!$G$4,0,10*ROW('Sanitation Data'!G69))),'Data Summary'!CZ75="Yes"),100-OFFSET('Sanitation Data'!$G$4,0,10*ROW('Sanitation Data'!G69)),NA())</f>
        <v>#N/A</v>
      </c>
      <c r="AL75" s="99" t="e">
        <f ca="true">+IF(AND(ISNUMBER(OFFSET('Sanitation Data'!$G$6,0,10*ROW('Sanitation Data'!G69))),'Data Summary'!DA75="Yes"),OFFSET('Sanitation Data'!$G$6,0,10*ROW('Sanitation Data'!G69)),NA())</f>
        <v>#N/A</v>
      </c>
      <c r="AM75" s="99" t="e">
        <f ca="true">+IF(AND(ISNUMBER(OFFSET('Sanitation Data'!$G$10,0,10*ROW('Sanitation Data'!G69))),'Data Summary'!DB75="Yes"),OFFSET('Sanitation Data'!$G$10,0,10*ROW('Sanitation Data'!G69)),NA())</f>
        <v>#N/A</v>
      </c>
      <c r="AN75" s="99" t="e">
        <f ca="true">+IF(AND(ISNUMBER(OFFSET('Sanitation Data'!$G$11,0,10*ROW('Sanitation Data'!G69))),'Data Summary'!DC75="Yes"),OFFSET('Sanitation Data'!$G$11,0,10*ROW('Sanitation Data'!G69)),NA())</f>
        <v>#N/A</v>
      </c>
      <c r="AO75" s="99" t="e">
        <f ca="true">+IF(AND(ISNUMBER(OFFSET('Sanitation Data'!$G$12,0,10*ROW('Sanitation Data'!G69))),'Data Summary'!DD75="Yes"),OFFSET('Sanitation Data'!$G$12,0,10*ROW('Sanitation Data'!G69)),NA())</f>
        <v>#N/A</v>
      </c>
      <c r="AP75" s="99" t="e">
        <f ca="true">+IF(AND(ISNUMBER(OFFSET('Sanitation Data'!$H$4,0,10*ROW('Sanitation Data'!H69))),'Data Summary'!DE75="Yes"),100-OFFSET('Sanitation Data'!$H$4,0,10*ROW('Sanitation Data'!H69)),NA())</f>
        <v>#N/A</v>
      </c>
      <c r="AQ75" s="99" t="e">
        <f ca="true">+IF(AND(ISNUMBER(OFFSET('Sanitation Data'!$H$6,0,10*ROW('Sanitation Data'!H69))),'Data Summary'!DF75="Yes"),OFFSET('Sanitation Data'!$H$6,0,10*ROW('Sanitation Data'!H69)),NA())</f>
        <v>#N/A</v>
      </c>
      <c r="AR75" s="99" t="e">
        <f ca="true">+IF(AND(ISNUMBER(OFFSET('Sanitation Data'!$H$10,0,10*ROW('Sanitation Data'!H69))),'Data Summary'!DG75="Yes"),OFFSET('Sanitation Data'!$H$10,0,10*ROW('Sanitation Data'!H69)),NA())</f>
        <v>#N/A</v>
      </c>
      <c r="AS75" s="99" t="e">
        <f ca="true">+IF(AND(ISNUMBER(OFFSET('Sanitation Data'!$H$11,0,10*ROW('Sanitation Data'!H69))),'Data Summary'!DH75="Yes"),OFFSET('Sanitation Data'!$H$11,0,10*ROW('Sanitation Data'!H69)),NA())</f>
        <v>#N/A</v>
      </c>
      <c r="AT75" s="99" t="e">
        <f ca="true">+IF(AND(ISNUMBER(OFFSET('Sanitation Data'!$H$12,0,10*ROW('Sanitation Data'!H69))),'Data Summary'!DI75="Yes"),OFFSET('Sanitation Data'!$H$12,0,10*ROW('Sanitation Data'!H69)),NA())</f>
        <v>#N/A</v>
      </c>
      <c r="AU75" s="99" t="e">
        <f ca="true">+IF(AND(ISNUMBER(OFFSET('Sanitation Data'!$I$4,0,10*ROW('Sanitation Data'!I69))),'Data Summary'!DJ75="Yes"),100-OFFSET('Sanitation Data'!$I$4,0,10*ROW('Sanitation Data'!I69)),NA())</f>
        <v>#N/A</v>
      </c>
      <c r="AV75" s="99" t="e">
        <f ca="true">+IF(AND(ISNUMBER(OFFSET('Sanitation Data'!$I$6,0,10*ROW('Sanitation Data'!I69))),'Data Summary'!DK75="Yes"),OFFSET('Sanitation Data'!$I$6,0,10*ROW('Sanitation Data'!I69)),NA())</f>
        <v>#N/A</v>
      </c>
      <c r="AW75" s="99" t="e">
        <f ca="true">+IF(AND(ISNUMBER(OFFSET('Sanitation Data'!$I$10,0,10*ROW('Sanitation Data'!I69))),'Data Summary'!DL75="Yes"),OFFSET('Sanitation Data'!$I$10,0,10*ROW('Sanitation Data'!I69)),NA())</f>
        <v>#N/A</v>
      </c>
      <c r="AX75" s="99" t="e">
        <f ca="true">+IF(AND(ISNUMBER(OFFSET('Sanitation Data'!$I$11,0,10*ROW('Sanitation Data'!I69))),'Data Summary'!DM75="Yes"),OFFSET('Sanitation Data'!$I$11,0,10*ROW('Sanitation Data'!I69)),NA())</f>
        <v>#N/A</v>
      </c>
      <c r="AY75" s="99" t="e">
        <f ca="true">+IF(AND(ISNUMBER(OFFSET('Sanitation Data'!$I$12,0,10*ROW('Sanitation Data'!I69))),'Data Summary'!DN75="Yes"),OFFSET('Sanitation Data'!$I$12,0,10*ROW('Sanitation Data'!I69)),NA())</f>
        <v>#N/A</v>
      </c>
      <c r="AZ75" s="100" t="e">
        <f ca="true">+IF(AND(ISNUMBER(OFFSET('Hygiene Data'!$D$5,0,10*ROW('Hygiene Data'!D69))),'Data Summary'!DO75="Yes"),OFFSET('Hygiene Data'!$D$5,0,10*ROW('Hygiene Data'!D69)),NA())</f>
        <v>#N/A</v>
      </c>
      <c r="BA75" s="100" t="e">
        <f ca="true">+IF(AND(ISNUMBER(OFFSET('Hygiene Data'!$D$7,0,10*ROW('Hygiene Data'!D69))),'Data Summary'!DP75="Yes"),OFFSET('Hygiene Data'!$D$7,0,10*ROW('Hygiene Data'!D69)),NA())</f>
        <v>#N/A</v>
      </c>
      <c r="BB75" s="100" t="e">
        <f ca="true">+IF(AND(ISNUMBER(OFFSET('Hygiene Data'!$D$9,0,10*ROW('Hygiene Data'!D69))),'Data Summary'!DQ75="Yes"),OFFSET('Hygiene Data'!$D$9,0,10*ROW('Hygiene Data'!D69)),NA())</f>
        <v>#N/A</v>
      </c>
      <c r="BC75" s="100" t="e">
        <f ca="true">+IF(AND(ISNUMBER(OFFSET('Hygiene Data'!$E$5,0,10*ROW('Hygiene Data'!E69))),'Data Summary'!DR75="Yes"),OFFSET('Hygiene Data'!$E$5,0,10*ROW('Hygiene Data'!E69)),NA())</f>
        <v>#N/A</v>
      </c>
      <c r="BD75" s="100" t="e">
        <f ca="true">+IF(AND(ISNUMBER(OFFSET('Hygiene Data'!$E$7,0,10*ROW('Hygiene Data'!E69))),'Data Summary'!DS75="Yes"),OFFSET('Hygiene Data'!$E$7,0,10*ROW('Hygiene Data'!E69)),NA())</f>
        <v>#N/A</v>
      </c>
      <c r="BE75" s="100" t="e">
        <f ca="true">+IF(AND(ISNUMBER(OFFSET('Hygiene Data'!$E$9,0,10*ROW('Hygiene Data'!E69))),'Data Summary'!DT75="Yes"),OFFSET('Hygiene Data'!$E$9,0,10*ROW('Hygiene Data'!E69)),NA())</f>
        <v>#N/A</v>
      </c>
      <c r="BF75" s="100" t="e">
        <f ca="true">+IF(AND(ISNUMBER(OFFSET('Hygiene Data'!$F$5,0,10*ROW('Hygiene Data'!F69))),'Data Summary'!DU75="Yes"),OFFSET('Hygiene Data'!$F$5,0,10*ROW('Hygiene Data'!F69)),NA())</f>
        <v>#N/A</v>
      </c>
      <c r="BG75" s="100" t="e">
        <f ca="true">+IF(AND(ISNUMBER(OFFSET('Hygiene Data'!$F$7,0,10*ROW('Hygiene Data'!F69))),'Data Summary'!DV75="Yes"),OFFSET('Hygiene Data'!$F$7,0,10*ROW('Hygiene Data'!F69)),NA())</f>
        <v>#N/A</v>
      </c>
      <c r="BH75" s="100" t="e">
        <f ca="true">+IF(AND(ISNUMBER(OFFSET('Hygiene Data'!$F$9,0,10*ROW('Hygiene Data'!F69))),'Data Summary'!DW75="Yes"),OFFSET('Hygiene Data'!$F$9,0,10*ROW('Hygiene Data'!F69)),NA())</f>
        <v>#N/A</v>
      </c>
      <c r="BI75" s="100" t="e">
        <f ca="true">+IF(AND(ISNUMBER(OFFSET('Hygiene Data'!$G$5,0,10*ROW('Hygiene Data'!G69))),'Data Summary'!DX75="Yes"),OFFSET('Hygiene Data'!$G$5,0,10*ROW('Hygiene Data'!G69)),NA())</f>
        <v>#N/A</v>
      </c>
      <c r="BJ75" s="100" t="e">
        <f ca="true">+IF(AND(ISNUMBER(OFFSET('Hygiene Data'!$G$7,0,10*ROW('Hygiene Data'!G69))),'Data Summary'!DY75="Yes"),OFFSET('Hygiene Data'!$G$7,0,10*ROW('Hygiene Data'!G69)),NA())</f>
        <v>#N/A</v>
      </c>
      <c r="BK75" s="100" t="e">
        <f ca="true">+IF(AND(ISNUMBER(OFFSET('Hygiene Data'!$G$9,0,10*ROW('Hygiene Data'!G69))),'Data Summary'!DZ75="Yes"),OFFSET('Hygiene Data'!$G$9,0,10*ROW('Hygiene Data'!G69)),NA())</f>
        <v>#N/A</v>
      </c>
      <c r="BL75" s="100" t="e">
        <f ca="true">+IF(AND(ISNUMBER(OFFSET('Hygiene Data'!$H$5,0,10*ROW('Hygiene Data'!H69))),'Data Summary'!EA75="Yes"),OFFSET('Hygiene Data'!$H$5,0,10*ROW('Hygiene Data'!H69)),NA())</f>
        <v>#N/A</v>
      </c>
      <c r="BM75" s="100" t="e">
        <f ca="true">+IF(AND(ISNUMBER(OFFSET('Hygiene Data'!$H$7,0,10*ROW('Hygiene Data'!H69))),'Data Summary'!EB75="Yes"),OFFSET('Hygiene Data'!$H$7,0,10*ROW('Hygiene Data'!H69)),NA())</f>
        <v>#N/A</v>
      </c>
      <c r="BN75" s="100" t="e">
        <f ca="true">+IF(AND(ISNUMBER(OFFSET('Hygiene Data'!$H$9,0,10*ROW('Hygiene Data'!H69))),'Data Summary'!EC75="Yes"),OFFSET('Hygiene Data'!$H$9,0,10*ROW('Hygiene Data'!H69)),NA())</f>
        <v>#N/A</v>
      </c>
      <c r="BO75" s="100" t="e">
        <f ca="true">+IF(AND(ISNUMBER(OFFSET('Hygiene Data'!$I$5,0,10*ROW('Hygiene Data'!I69))),'Data Summary'!ED75="Yes"),OFFSET('Hygiene Data'!$I$5,0,10*ROW('Hygiene Data'!I69)),NA())</f>
        <v>#N/A</v>
      </c>
      <c r="BP75" s="100" t="e">
        <f ca="true">+IF(AND(ISNUMBER(OFFSET('Hygiene Data'!$I$7,0,10*ROW('Hygiene Data'!I69))),'Data Summary'!EE75="Yes"),OFFSET('Hygiene Data'!$I$7,0,10*ROW('Hygiene Data'!I69)),NA())</f>
        <v>#N/A</v>
      </c>
      <c r="BQ75" s="100" t="e">
        <f ca="true">+IF(AND(ISNUMBER(OFFSET('Hygiene Data'!$I$9,0,10*ROW('Hygiene Data'!I69))),'Data Summary'!EF75="Yes"),OFFSET('Hygiene Data'!$I$9,0,10*ROW('Hygiene Data'!I69)),NA())</f>
        <v>#N/A</v>
      </c>
    </row>
    <row xmlns:x14ac="http://schemas.microsoft.com/office/spreadsheetml/2009/9/ac" r="76" x14ac:dyDescent="0.2">
      <c r="A76" s="363" t="e">
        <f ca="true">+RIGHT('Data Summary'!A76,LEN('Data Summary'!A76)-9)</f>
        <v>#VALUE!</v>
      </c>
      <c r="B76" s="38" t="str">
        <f ca="true">+IF(ISTEXT('Data Summary'!B76),'Data Summary'!B76,"")</f>
        <v/>
      </c>
      <c r="C76" s="362" t="e">
        <f ca="true">+VALUE('Data Summary'!C76)</f>
        <v>#VALUE!</v>
      </c>
      <c r="D76" s="98" t="e">
        <f ca="true">+IF(AND(ISNUMBER(OFFSET('Water Data'!$D$4,0,10*ROW('Water Data'!D70))),'Data Summary'!BS76="Yes"),100-OFFSET('Water Data'!$D$4,0,10*ROW('Water Data'!D70)),NA())</f>
        <v>#N/A</v>
      </c>
      <c r="E76" s="98" t="e">
        <f ca="true">+IF(AND(ISNUMBER(OFFSET('Water Data'!$D$6,0,10*ROW('Water Data'!D70))),'Data Summary'!BT76="Yes"),OFFSET('Water Data'!$D$6,0,10*ROW('Water Data'!D70)),NA())</f>
        <v>#N/A</v>
      </c>
      <c r="F76" s="98" t="e">
        <f ca="true">+IF(AND(ISNUMBER(OFFSET('Water Data'!$D$9,0,10*ROW('Water Data'!D70))),'Data Summary'!BU76="Yes"),OFFSET('Water Data'!$D$9,0,10*ROW('Water Data'!D70)),NA())</f>
        <v>#N/A</v>
      </c>
      <c r="G76" s="98" t="e">
        <f ca="true">+IF(AND(ISNUMBER(OFFSET('Water Data'!$E$4,0,10*ROW('Water Data'!E70))),'Data Summary'!BV76="Yes"),100-OFFSET('Water Data'!$E$4,0,10*ROW('Water Data'!E70)),NA())</f>
        <v>#N/A</v>
      </c>
      <c r="H76" s="98" t="e">
        <f ca="true">+IF(AND(ISNUMBER(OFFSET('Water Data'!$E$6,0,10*ROW('Water Data'!E70))),'Data Summary'!BW76="Yes"),OFFSET('Water Data'!$E$6,0,10*ROW('Water Data'!E70)),NA())</f>
        <v>#N/A</v>
      </c>
      <c r="I76" s="98" t="e">
        <f ca="true">+IF(AND(ISNUMBER(OFFSET('Water Data'!$E$9,0,10*ROW('Water Data'!E70))),'Data Summary'!BX76="Yes"),OFFSET('Water Data'!$E$9,0,10*ROW('Water Data'!E70)),NA())</f>
        <v>#N/A</v>
      </c>
      <c r="J76" s="98" t="e">
        <f ca="true">+IF(AND(ISNUMBER(OFFSET('Water Data'!$F$4,0,10*ROW('Water Data'!F70))),'Data Summary'!BY76="Yes"),100-OFFSET('Water Data'!$F$4,0,10*ROW('Water Data'!F70)),NA())</f>
        <v>#N/A</v>
      </c>
      <c r="K76" s="98" t="e">
        <f ca="true">+IF(AND(ISNUMBER(OFFSET('Water Data'!$F$6,0,10*ROW('Water Data'!F70))),'Data Summary'!BZ76="Yes"),OFFSET('Water Data'!$F$6,0,10*ROW('Water Data'!F70)),NA())</f>
        <v>#N/A</v>
      </c>
      <c r="L76" s="98" t="e">
        <f ca="true">+IF(AND(ISNUMBER(OFFSET('Water Data'!$F$9,0,10*ROW('Water Data'!F70))),'Data Summary'!CA76="Yes"),OFFSET('Water Data'!$F$9,0,10*ROW('Water Data'!F70)),NA())</f>
        <v>#N/A</v>
      </c>
      <c r="M76" s="98" t="e">
        <f ca="true">+IF(AND(ISNUMBER(OFFSET('Water Data'!$G$4,0,10*ROW('Water Data'!G70))),'Data Summary'!CB76="Yes"),100-OFFSET('Water Data'!$G$4,0,10*ROW('Water Data'!G70)),NA())</f>
        <v>#N/A</v>
      </c>
      <c r="N76" s="98" t="e">
        <f ca="true">+IF(AND(ISNUMBER(OFFSET('Water Data'!$G$6,0,10*ROW('Water Data'!G70))),'Data Summary'!CC76="Yes"),OFFSET('Water Data'!$G$6,0,10*ROW('Water Data'!G70)),NA())</f>
        <v>#N/A</v>
      </c>
      <c r="O76" s="98" t="e">
        <f ca="true">+IF(AND(ISNUMBER(OFFSET('Water Data'!$G$9,0,10*ROW('Water Data'!G70))),'Data Summary'!CD76="Yes"),OFFSET('Water Data'!$G$9,0,10*ROW('Water Data'!G70)),NA())</f>
        <v>#N/A</v>
      </c>
      <c r="P76" s="98" t="e">
        <f ca="true">+IF(AND(ISNUMBER(OFFSET('Water Data'!$H$4,0,10*ROW('Water Data'!H70))),'Data Summary'!CE76="Yes"),100-OFFSET('Water Data'!$H$4,0,10*ROW('Water Data'!H70)),NA())</f>
        <v>#N/A</v>
      </c>
      <c r="Q76" s="98" t="e">
        <f ca="true">+IF(AND(ISNUMBER(OFFSET('Water Data'!$H$6,0,10*ROW('Water Data'!H70))),'Data Summary'!CF76="Yes"),OFFSET('Water Data'!$H$6,0,10*ROW('Water Data'!H70)),NA())</f>
        <v>#N/A</v>
      </c>
      <c r="R76" s="98" t="e">
        <f ca="true">+IF(AND(ISNUMBER(OFFSET('Water Data'!$H$9,0,10*ROW('Water Data'!H70))),'Data Summary'!CG76="Yes"),OFFSET('Water Data'!$H$9,0,10*ROW('Water Data'!H70)),NA())</f>
        <v>#N/A</v>
      </c>
      <c r="S76" s="98" t="e">
        <f ca="true">+IF(AND(ISNUMBER(OFFSET('Water Data'!$I$4,0,10*ROW('Water Data'!I70))),'Data Summary'!CH76="Yes"),100-OFFSET('Water Data'!$I$4,0,10*ROW('Water Data'!I70)),NA())</f>
        <v>#N/A</v>
      </c>
      <c r="T76" s="98" t="e">
        <f ca="true">+IF(AND(ISNUMBER(OFFSET('Water Data'!$I$6,0,10*ROW('Water Data'!I70))),'Data Summary'!CI76="Yes"),OFFSET('Water Data'!$I$6,0,10*ROW('Water Data'!I70)),NA())</f>
        <v>#N/A</v>
      </c>
      <c r="U76" s="98" t="e">
        <f ca="true">+IF(AND(ISNUMBER(OFFSET('Water Data'!$I$9,0,10*ROW('Water Data'!I70))),'Data Summary'!CJ76="Yes"),OFFSET('Water Data'!$I$9,0,10*ROW('Water Data'!I70)),NA())</f>
        <v>#N/A</v>
      </c>
      <c r="V76" s="99" t="e">
        <f ca="true">+IF(AND(ISNUMBER(OFFSET('Sanitation Data'!$D$4,0,10*ROW('Sanitation Data'!D70))),'Data Summary'!CK76="Yes"),100-OFFSET('Sanitation Data'!$D$4,0,10*ROW('Sanitation Data'!D70)),NA())</f>
        <v>#N/A</v>
      </c>
      <c r="W76" s="99" t="e">
        <f ca="true">+IF(AND(ISNUMBER(OFFSET('Sanitation Data'!$D$6,0,10*ROW('Sanitation Data'!D70))),'Data Summary'!CL76="Yes"),OFFSET('Sanitation Data'!$D$6,0,10*ROW('Sanitation Data'!D70)),NA())</f>
        <v>#N/A</v>
      </c>
      <c r="X76" s="99" t="e">
        <f ca="true">+IF(AND(ISNUMBER(OFFSET('Sanitation Data'!$D$10,0,10*ROW('Sanitation Data'!D70))),'Data Summary'!CM76="Yes"),OFFSET('Sanitation Data'!$D$10,0,10*ROW('Sanitation Data'!D70)),NA())</f>
        <v>#N/A</v>
      </c>
      <c r="Y76" s="99" t="e">
        <f ca="true">+IF(AND(ISNUMBER(OFFSET('Sanitation Data'!$D$11,0,10*ROW('Sanitation Data'!D70))),'Data Summary'!CN76="Yes"),OFFSET('Sanitation Data'!$D$11,0,10*ROW('Sanitation Data'!D70)),NA())</f>
        <v>#N/A</v>
      </c>
      <c r="Z76" s="99" t="e">
        <f ca="true">+IF(AND(ISNUMBER(OFFSET('Sanitation Data'!$D$12,0,10*ROW('Sanitation Data'!D70))),'Data Summary'!CO76="Yes"),OFFSET('Sanitation Data'!$D$12,0,10*ROW('Sanitation Data'!D70)),NA())</f>
        <v>#N/A</v>
      </c>
      <c r="AA76" s="99" t="e">
        <f ca="true">+IF(AND(ISNUMBER(OFFSET('Sanitation Data'!$E$4,0,10*ROW('Sanitation Data'!E70))),'Data Summary'!CP76="Yes"),100-OFFSET('Sanitation Data'!$E$4,0,10*ROW('Sanitation Data'!E70)),NA())</f>
        <v>#N/A</v>
      </c>
      <c r="AB76" s="99" t="e">
        <f ca="true">+IF(AND(ISNUMBER(OFFSET('Sanitation Data'!$E$6,0,10*ROW('Sanitation Data'!E70))),'Data Summary'!CQ76="Yes"),OFFSET('Sanitation Data'!$E$6,0,10*ROW('Sanitation Data'!E70)),NA())</f>
        <v>#N/A</v>
      </c>
      <c r="AC76" s="99" t="e">
        <f ca="true">+IF(AND(ISNUMBER(OFFSET('Sanitation Data'!$E$10,0,10*ROW('Sanitation Data'!E70))),'Data Summary'!CR76="Yes"),OFFSET('Sanitation Data'!$E$10,0,10*ROW('Sanitation Data'!E70)),NA())</f>
        <v>#N/A</v>
      </c>
      <c r="AD76" s="99" t="e">
        <f ca="true">+IF(AND(ISNUMBER(OFFSET('Sanitation Data'!$E$11,0,10*ROW('Sanitation Data'!E70))),'Data Summary'!CS76="Yes"),OFFSET('Sanitation Data'!$E$11,0,10*ROW('Sanitation Data'!E70)),NA())</f>
        <v>#N/A</v>
      </c>
      <c r="AE76" s="99" t="e">
        <f ca="true">+IF(AND(ISNUMBER(OFFSET('Sanitation Data'!$E$12,0,10*ROW('Sanitation Data'!E70))),'Data Summary'!CT76="Yes"),OFFSET('Sanitation Data'!$E$12,0,10*ROW('Sanitation Data'!E70)),NA())</f>
        <v>#N/A</v>
      </c>
      <c r="AF76" s="99" t="e">
        <f ca="true">+IF(AND(ISNUMBER(OFFSET('Sanitation Data'!$F$4,0,10*ROW('Sanitation Data'!F70))),'Data Summary'!CU76="Yes"),100-OFFSET('Sanitation Data'!$F$4,0,10*ROW('Sanitation Data'!F70)),NA())</f>
        <v>#N/A</v>
      </c>
      <c r="AG76" s="99" t="e">
        <f ca="true">+IF(AND(ISNUMBER(OFFSET('Sanitation Data'!$F$6,0,10*ROW('Sanitation Data'!F70))),'Data Summary'!CV76="Yes"),OFFSET('Sanitation Data'!$F$6,0,10*ROW('Sanitation Data'!F70)),NA())</f>
        <v>#N/A</v>
      </c>
      <c r="AH76" s="99" t="e">
        <f ca="true">+IF(AND(ISNUMBER(OFFSET('Sanitation Data'!$F$10,0,10*ROW('Sanitation Data'!F70))),'Data Summary'!CW76="Yes"),OFFSET('Sanitation Data'!$F$10,0,10*ROW('Sanitation Data'!F70)),NA())</f>
        <v>#N/A</v>
      </c>
      <c r="AI76" s="99" t="e">
        <f ca="true">+IF(AND(ISNUMBER(OFFSET('Sanitation Data'!$F$11,0,10*ROW('Sanitation Data'!F70))),'Data Summary'!CX76="Yes"),OFFSET('Sanitation Data'!$F$11,0,10*ROW('Sanitation Data'!F70)),NA())</f>
        <v>#N/A</v>
      </c>
      <c r="AJ76" s="99" t="e">
        <f ca="true">+IF(AND(ISNUMBER(OFFSET('Sanitation Data'!$F$12,0,10*ROW('Sanitation Data'!F70))),'Data Summary'!CY76="Yes"),OFFSET('Sanitation Data'!$F$12,0,10*ROW('Sanitation Data'!F70)),NA())</f>
        <v>#N/A</v>
      </c>
      <c r="AK76" s="99" t="e">
        <f ca="true">+IF(AND(ISNUMBER(OFFSET('Sanitation Data'!$G$4,0,10*ROW('Sanitation Data'!G70))),'Data Summary'!CZ76="Yes"),100-OFFSET('Sanitation Data'!$G$4,0,10*ROW('Sanitation Data'!G70)),NA())</f>
        <v>#N/A</v>
      </c>
      <c r="AL76" s="99" t="e">
        <f ca="true">+IF(AND(ISNUMBER(OFFSET('Sanitation Data'!$G$6,0,10*ROW('Sanitation Data'!G70))),'Data Summary'!DA76="Yes"),OFFSET('Sanitation Data'!$G$6,0,10*ROW('Sanitation Data'!G70)),NA())</f>
        <v>#N/A</v>
      </c>
      <c r="AM76" s="99" t="e">
        <f ca="true">+IF(AND(ISNUMBER(OFFSET('Sanitation Data'!$G$10,0,10*ROW('Sanitation Data'!G70))),'Data Summary'!DB76="Yes"),OFFSET('Sanitation Data'!$G$10,0,10*ROW('Sanitation Data'!G70)),NA())</f>
        <v>#N/A</v>
      </c>
      <c r="AN76" s="99" t="e">
        <f ca="true">+IF(AND(ISNUMBER(OFFSET('Sanitation Data'!$G$11,0,10*ROW('Sanitation Data'!G70))),'Data Summary'!DC76="Yes"),OFFSET('Sanitation Data'!$G$11,0,10*ROW('Sanitation Data'!G70)),NA())</f>
        <v>#N/A</v>
      </c>
      <c r="AO76" s="99" t="e">
        <f ca="true">+IF(AND(ISNUMBER(OFFSET('Sanitation Data'!$G$12,0,10*ROW('Sanitation Data'!G70))),'Data Summary'!DD76="Yes"),OFFSET('Sanitation Data'!$G$12,0,10*ROW('Sanitation Data'!G70)),NA())</f>
        <v>#N/A</v>
      </c>
      <c r="AP76" s="99" t="e">
        <f ca="true">+IF(AND(ISNUMBER(OFFSET('Sanitation Data'!$H$4,0,10*ROW('Sanitation Data'!H70))),'Data Summary'!DE76="Yes"),100-OFFSET('Sanitation Data'!$H$4,0,10*ROW('Sanitation Data'!H70)),NA())</f>
        <v>#N/A</v>
      </c>
      <c r="AQ76" s="99" t="e">
        <f ca="true">+IF(AND(ISNUMBER(OFFSET('Sanitation Data'!$H$6,0,10*ROW('Sanitation Data'!H70))),'Data Summary'!DF76="Yes"),OFFSET('Sanitation Data'!$H$6,0,10*ROW('Sanitation Data'!H70)),NA())</f>
        <v>#N/A</v>
      </c>
      <c r="AR76" s="99" t="e">
        <f ca="true">+IF(AND(ISNUMBER(OFFSET('Sanitation Data'!$H$10,0,10*ROW('Sanitation Data'!H70))),'Data Summary'!DG76="Yes"),OFFSET('Sanitation Data'!$H$10,0,10*ROW('Sanitation Data'!H70)),NA())</f>
        <v>#N/A</v>
      </c>
      <c r="AS76" s="99" t="e">
        <f ca="true">+IF(AND(ISNUMBER(OFFSET('Sanitation Data'!$H$11,0,10*ROW('Sanitation Data'!H70))),'Data Summary'!DH76="Yes"),OFFSET('Sanitation Data'!$H$11,0,10*ROW('Sanitation Data'!H70)),NA())</f>
        <v>#N/A</v>
      </c>
      <c r="AT76" s="99" t="e">
        <f ca="true">+IF(AND(ISNUMBER(OFFSET('Sanitation Data'!$H$12,0,10*ROW('Sanitation Data'!H70))),'Data Summary'!DI76="Yes"),OFFSET('Sanitation Data'!$H$12,0,10*ROW('Sanitation Data'!H70)),NA())</f>
        <v>#N/A</v>
      </c>
      <c r="AU76" s="99" t="e">
        <f ca="true">+IF(AND(ISNUMBER(OFFSET('Sanitation Data'!$I$4,0,10*ROW('Sanitation Data'!I70))),'Data Summary'!DJ76="Yes"),100-OFFSET('Sanitation Data'!$I$4,0,10*ROW('Sanitation Data'!I70)),NA())</f>
        <v>#N/A</v>
      </c>
      <c r="AV76" s="99" t="e">
        <f ca="true">+IF(AND(ISNUMBER(OFFSET('Sanitation Data'!$I$6,0,10*ROW('Sanitation Data'!I70))),'Data Summary'!DK76="Yes"),OFFSET('Sanitation Data'!$I$6,0,10*ROW('Sanitation Data'!I70)),NA())</f>
        <v>#N/A</v>
      </c>
      <c r="AW76" s="99" t="e">
        <f ca="true">+IF(AND(ISNUMBER(OFFSET('Sanitation Data'!$I$10,0,10*ROW('Sanitation Data'!I70))),'Data Summary'!DL76="Yes"),OFFSET('Sanitation Data'!$I$10,0,10*ROW('Sanitation Data'!I70)),NA())</f>
        <v>#N/A</v>
      </c>
      <c r="AX76" s="99" t="e">
        <f ca="true">+IF(AND(ISNUMBER(OFFSET('Sanitation Data'!$I$11,0,10*ROW('Sanitation Data'!I70))),'Data Summary'!DM76="Yes"),OFFSET('Sanitation Data'!$I$11,0,10*ROW('Sanitation Data'!I70)),NA())</f>
        <v>#N/A</v>
      </c>
      <c r="AY76" s="99" t="e">
        <f ca="true">+IF(AND(ISNUMBER(OFFSET('Sanitation Data'!$I$12,0,10*ROW('Sanitation Data'!I70))),'Data Summary'!DN76="Yes"),OFFSET('Sanitation Data'!$I$12,0,10*ROW('Sanitation Data'!I70)),NA())</f>
        <v>#N/A</v>
      </c>
      <c r="AZ76" s="100" t="e">
        <f ca="true">+IF(AND(ISNUMBER(OFFSET('Hygiene Data'!$D$5,0,10*ROW('Hygiene Data'!D70))),'Data Summary'!DO76="Yes"),OFFSET('Hygiene Data'!$D$5,0,10*ROW('Hygiene Data'!D70)),NA())</f>
        <v>#N/A</v>
      </c>
      <c r="BA76" s="100" t="e">
        <f ca="true">+IF(AND(ISNUMBER(OFFSET('Hygiene Data'!$D$7,0,10*ROW('Hygiene Data'!D70))),'Data Summary'!DP76="Yes"),OFFSET('Hygiene Data'!$D$7,0,10*ROW('Hygiene Data'!D70)),NA())</f>
        <v>#N/A</v>
      </c>
      <c r="BB76" s="100" t="e">
        <f ca="true">+IF(AND(ISNUMBER(OFFSET('Hygiene Data'!$D$9,0,10*ROW('Hygiene Data'!D70))),'Data Summary'!DQ76="Yes"),OFFSET('Hygiene Data'!$D$9,0,10*ROW('Hygiene Data'!D70)),NA())</f>
        <v>#N/A</v>
      </c>
      <c r="BC76" s="100" t="e">
        <f ca="true">+IF(AND(ISNUMBER(OFFSET('Hygiene Data'!$E$5,0,10*ROW('Hygiene Data'!E70))),'Data Summary'!DR76="Yes"),OFFSET('Hygiene Data'!$E$5,0,10*ROW('Hygiene Data'!E70)),NA())</f>
        <v>#N/A</v>
      </c>
      <c r="BD76" s="100" t="e">
        <f ca="true">+IF(AND(ISNUMBER(OFFSET('Hygiene Data'!$E$7,0,10*ROW('Hygiene Data'!E70))),'Data Summary'!DS76="Yes"),OFFSET('Hygiene Data'!$E$7,0,10*ROW('Hygiene Data'!E70)),NA())</f>
        <v>#N/A</v>
      </c>
      <c r="BE76" s="100" t="e">
        <f ca="true">+IF(AND(ISNUMBER(OFFSET('Hygiene Data'!$E$9,0,10*ROW('Hygiene Data'!E70))),'Data Summary'!DT76="Yes"),OFFSET('Hygiene Data'!$E$9,0,10*ROW('Hygiene Data'!E70)),NA())</f>
        <v>#N/A</v>
      </c>
      <c r="BF76" s="100" t="e">
        <f ca="true">+IF(AND(ISNUMBER(OFFSET('Hygiene Data'!$F$5,0,10*ROW('Hygiene Data'!F70))),'Data Summary'!DU76="Yes"),OFFSET('Hygiene Data'!$F$5,0,10*ROW('Hygiene Data'!F70)),NA())</f>
        <v>#N/A</v>
      </c>
      <c r="BG76" s="100" t="e">
        <f ca="true">+IF(AND(ISNUMBER(OFFSET('Hygiene Data'!$F$7,0,10*ROW('Hygiene Data'!F70))),'Data Summary'!DV76="Yes"),OFFSET('Hygiene Data'!$F$7,0,10*ROW('Hygiene Data'!F70)),NA())</f>
        <v>#N/A</v>
      </c>
      <c r="BH76" s="100" t="e">
        <f ca="true">+IF(AND(ISNUMBER(OFFSET('Hygiene Data'!$F$9,0,10*ROW('Hygiene Data'!F70))),'Data Summary'!DW76="Yes"),OFFSET('Hygiene Data'!$F$9,0,10*ROW('Hygiene Data'!F70)),NA())</f>
        <v>#N/A</v>
      </c>
      <c r="BI76" s="100" t="e">
        <f ca="true">+IF(AND(ISNUMBER(OFFSET('Hygiene Data'!$G$5,0,10*ROW('Hygiene Data'!G70))),'Data Summary'!DX76="Yes"),OFFSET('Hygiene Data'!$G$5,0,10*ROW('Hygiene Data'!G70)),NA())</f>
        <v>#N/A</v>
      </c>
      <c r="BJ76" s="100" t="e">
        <f ca="true">+IF(AND(ISNUMBER(OFFSET('Hygiene Data'!$G$7,0,10*ROW('Hygiene Data'!G70))),'Data Summary'!DY76="Yes"),OFFSET('Hygiene Data'!$G$7,0,10*ROW('Hygiene Data'!G70)),NA())</f>
        <v>#N/A</v>
      </c>
      <c r="BK76" s="100" t="e">
        <f ca="true">+IF(AND(ISNUMBER(OFFSET('Hygiene Data'!$G$9,0,10*ROW('Hygiene Data'!G70))),'Data Summary'!DZ76="Yes"),OFFSET('Hygiene Data'!$G$9,0,10*ROW('Hygiene Data'!G70)),NA())</f>
        <v>#N/A</v>
      </c>
      <c r="BL76" s="100" t="e">
        <f ca="true">+IF(AND(ISNUMBER(OFFSET('Hygiene Data'!$H$5,0,10*ROW('Hygiene Data'!H70))),'Data Summary'!EA76="Yes"),OFFSET('Hygiene Data'!$H$5,0,10*ROW('Hygiene Data'!H70)),NA())</f>
        <v>#N/A</v>
      </c>
      <c r="BM76" s="100" t="e">
        <f ca="true">+IF(AND(ISNUMBER(OFFSET('Hygiene Data'!$H$7,0,10*ROW('Hygiene Data'!H70))),'Data Summary'!EB76="Yes"),OFFSET('Hygiene Data'!$H$7,0,10*ROW('Hygiene Data'!H70)),NA())</f>
        <v>#N/A</v>
      </c>
      <c r="BN76" s="100" t="e">
        <f ca="true">+IF(AND(ISNUMBER(OFFSET('Hygiene Data'!$H$9,0,10*ROW('Hygiene Data'!H70))),'Data Summary'!EC76="Yes"),OFFSET('Hygiene Data'!$H$9,0,10*ROW('Hygiene Data'!H70)),NA())</f>
        <v>#N/A</v>
      </c>
      <c r="BO76" s="100" t="e">
        <f ca="true">+IF(AND(ISNUMBER(OFFSET('Hygiene Data'!$I$5,0,10*ROW('Hygiene Data'!I70))),'Data Summary'!ED76="Yes"),OFFSET('Hygiene Data'!$I$5,0,10*ROW('Hygiene Data'!I70)),NA())</f>
        <v>#N/A</v>
      </c>
      <c r="BP76" s="100" t="e">
        <f ca="true">+IF(AND(ISNUMBER(OFFSET('Hygiene Data'!$I$7,0,10*ROW('Hygiene Data'!I70))),'Data Summary'!EE76="Yes"),OFFSET('Hygiene Data'!$I$7,0,10*ROW('Hygiene Data'!I70)),NA())</f>
        <v>#N/A</v>
      </c>
      <c r="BQ76" s="100" t="e">
        <f ca="true">+IF(AND(ISNUMBER(OFFSET('Hygiene Data'!$I$9,0,10*ROW('Hygiene Data'!I70))),'Data Summary'!EF76="Yes"),OFFSET('Hygiene Data'!$I$9,0,10*ROW('Hygiene Data'!I70)),NA())</f>
        <v>#N/A</v>
      </c>
    </row>
    <row xmlns:x14ac="http://schemas.microsoft.com/office/spreadsheetml/2009/9/ac" r="77" x14ac:dyDescent="0.2">
      <c r="A77" s="363" t="e">
        <f ca="true">+RIGHT('Data Summary'!A77,LEN('Data Summary'!A77)-9)</f>
        <v>#VALUE!</v>
      </c>
      <c r="B77" s="38" t="str">
        <f ca="true">+IF(ISTEXT('Data Summary'!B77),'Data Summary'!B77,"")</f>
        <v/>
      </c>
      <c r="C77" s="362" t="e">
        <f ca="true">+VALUE('Data Summary'!C77)</f>
        <v>#VALUE!</v>
      </c>
      <c r="D77" s="98" t="e">
        <f ca="true">+IF(AND(ISNUMBER(OFFSET('Water Data'!$D$4,0,10*ROW('Water Data'!D71))),'Data Summary'!BS77="Yes"),100-OFFSET('Water Data'!$D$4,0,10*ROW('Water Data'!D71)),NA())</f>
        <v>#N/A</v>
      </c>
      <c r="E77" s="98" t="e">
        <f ca="true">+IF(AND(ISNUMBER(OFFSET('Water Data'!$D$6,0,10*ROW('Water Data'!D71))),'Data Summary'!BT77="Yes"),OFFSET('Water Data'!$D$6,0,10*ROW('Water Data'!D71)),NA())</f>
        <v>#N/A</v>
      </c>
      <c r="F77" s="98" t="e">
        <f ca="true">+IF(AND(ISNUMBER(OFFSET('Water Data'!$D$9,0,10*ROW('Water Data'!D71))),'Data Summary'!BU77="Yes"),OFFSET('Water Data'!$D$9,0,10*ROW('Water Data'!D71)),NA())</f>
        <v>#N/A</v>
      </c>
      <c r="G77" s="98" t="e">
        <f ca="true">+IF(AND(ISNUMBER(OFFSET('Water Data'!$E$4,0,10*ROW('Water Data'!E71))),'Data Summary'!BV77="Yes"),100-OFFSET('Water Data'!$E$4,0,10*ROW('Water Data'!E71)),NA())</f>
        <v>#N/A</v>
      </c>
      <c r="H77" s="98" t="e">
        <f ca="true">+IF(AND(ISNUMBER(OFFSET('Water Data'!$E$6,0,10*ROW('Water Data'!E71))),'Data Summary'!BW77="Yes"),OFFSET('Water Data'!$E$6,0,10*ROW('Water Data'!E71)),NA())</f>
        <v>#N/A</v>
      </c>
      <c r="I77" s="98" t="e">
        <f ca="true">+IF(AND(ISNUMBER(OFFSET('Water Data'!$E$9,0,10*ROW('Water Data'!E71))),'Data Summary'!BX77="Yes"),OFFSET('Water Data'!$E$9,0,10*ROW('Water Data'!E71)),NA())</f>
        <v>#N/A</v>
      </c>
      <c r="J77" s="98" t="e">
        <f ca="true">+IF(AND(ISNUMBER(OFFSET('Water Data'!$F$4,0,10*ROW('Water Data'!F71))),'Data Summary'!BY77="Yes"),100-OFFSET('Water Data'!$F$4,0,10*ROW('Water Data'!F71)),NA())</f>
        <v>#N/A</v>
      </c>
      <c r="K77" s="98" t="e">
        <f ca="true">+IF(AND(ISNUMBER(OFFSET('Water Data'!$F$6,0,10*ROW('Water Data'!F71))),'Data Summary'!BZ77="Yes"),OFFSET('Water Data'!$F$6,0,10*ROW('Water Data'!F71)),NA())</f>
        <v>#N/A</v>
      </c>
      <c r="L77" s="98" t="e">
        <f ca="true">+IF(AND(ISNUMBER(OFFSET('Water Data'!$F$9,0,10*ROW('Water Data'!F71))),'Data Summary'!CA77="Yes"),OFFSET('Water Data'!$F$9,0,10*ROW('Water Data'!F71)),NA())</f>
        <v>#N/A</v>
      </c>
      <c r="M77" s="98" t="e">
        <f ca="true">+IF(AND(ISNUMBER(OFFSET('Water Data'!$G$4,0,10*ROW('Water Data'!G71))),'Data Summary'!CB77="Yes"),100-OFFSET('Water Data'!$G$4,0,10*ROW('Water Data'!G71)),NA())</f>
        <v>#N/A</v>
      </c>
      <c r="N77" s="98" t="e">
        <f ca="true">+IF(AND(ISNUMBER(OFFSET('Water Data'!$G$6,0,10*ROW('Water Data'!G71))),'Data Summary'!CC77="Yes"),OFFSET('Water Data'!$G$6,0,10*ROW('Water Data'!G71)),NA())</f>
        <v>#N/A</v>
      </c>
      <c r="O77" s="98" t="e">
        <f ca="true">+IF(AND(ISNUMBER(OFFSET('Water Data'!$G$9,0,10*ROW('Water Data'!G71))),'Data Summary'!CD77="Yes"),OFFSET('Water Data'!$G$9,0,10*ROW('Water Data'!G71)),NA())</f>
        <v>#N/A</v>
      </c>
      <c r="P77" s="98" t="e">
        <f ca="true">+IF(AND(ISNUMBER(OFFSET('Water Data'!$H$4,0,10*ROW('Water Data'!H71))),'Data Summary'!CE77="Yes"),100-OFFSET('Water Data'!$H$4,0,10*ROW('Water Data'!H71)),NA())</f>
        <v>#N/A</v>
      </c>
      <c r="Q77" s="98" t="e">
        <f ca="true">+IF(AND(ISNUMBER(OFFSET('Water Data'!$H$6,0,10*ROW('Water Data'!H71))),'Data Summary'!CF77="Yes"),OFFSET('Water Data'!$H$6,0,10*ROW('Water Data'!H71)),NA())</f>
        <v>#N/A</v>
      </c>
      <c r="R77" s="98" t="e">
        <f ca="true">+IF(AND(ISNUMBER(OFFSET('Water Data'!$H$9,0,10*ROW('Water Data'!H71))),'Data Summary'!CG77="Yes"),OFFSET('Water Data'!$H$9,0,10*ROW('Water Data'!H71)),NA())</f>
        <v>#N/A</v>
      </c>
      <c r="S77" s="98" t="e">
        <f ca="true">+IF(AND(ISNUMBER(OFFSET('Water Data'!$I$4,0,10*ROW('Water Data'!I71))),'Data Summary'!CH77="Yes"),100-OFFSET('Water Data'!$I$4,0,10*ROW('Water Data'!I71)),NA())</f>
        <v>#N/A</v>
      </c>
      <c r="T77" s="98" t="e">
        <f ca="true">+IF(AND(ISNUMBER(OFFSET('Water Data'!$I$6,0,10*ROW('Water Data'!I71))),'Data Summary'!CI77="Yes"),OFFSET('Water Data'!$I$6,0,10*ROW('Water Data'!I71)),NA())</f>
        <v>#N/A</v>
      </c>
      <c r="U77" s="98" t="e">
        <f ca="true">+IF(AND(ISNUMBER(OFFSET('Water Data'!$I$9,0,10*ROW('Water Data'!I71))),'Data Summary'!CJ77="Yes"),OFFSET('Water Data'!$I$9,0,10*ROW('Water Data'!I71)),NA())</f>
        <v>#N/A</v>
      </c>
      <c r="V77" s="99" t="e">
        <f ca="true">+IF(AND(ISNUMBER(OFFSET('Sanitation Data'!$D$4,0,10*ROW('Sanitation Data'!D71))),'Data Summary'!CK77="Yes"),100-OFFSET('Sanitation Data'!$D$4,0,10*ROW('Sanitation Data'!D71)),NA())</f>
        <v>#N/A</v>
      </c>
      <c r="W77" s="99" t="e">
        <f ca="true">+IF(AND(ISNUMBER(OFFSET('Sanitation Data'!$D$6,0,10*ROW('Sanitation Data'!D71))),'Data Summary'!CL77="Yes"),OFFSET('Sanitation Data'!$D$6,0,10*ROW('Sanitation Data'!D71)),NA())</f>
        <v>#N/A</v>
      </c>
      <c r="X77" s="99" t="e">
        <f ca="true">+IF(AND(ISNUMBER(OFFSET('Sanitation Data'!$D$10,0,10*ROW('Sanitation Data'!D71))),'Data Summary'!CM77="Yes"),OFFSET('Sanitation Data'!$D$10,0,10*ROW('Sanitation Data'!D71)),NA())</f>
        <v>#N/A</v>
      </c>
      <c r="Y77" s="99" t="e">
        <f ca="true">+IF(AND(ISNUMBER(OFFSET('Sanitation Data'!$D$11,0,10*ROW('Sanitation Data'!D71))),'Data Summary'!CN77="Yes"),OFFSET('Sanitation Data'!$D$11,0,10*ROW('Sanitation Data'!D71)),NA())</f>
        <v>#N/A</v>
      </c>
      <c r="Z77" s="99" t="e">
        <f ca="true">+IF(AND(ISNUMBER(OFFSET('Sanitation Data'!$D$12,0,10*ROW('Sanitation Data'!D71))),'Data Summary'!CO77="Yes"),OFFSET('Sanitation Data'!$D$12,0,10*ROW('Sanitation Data'!D71)),NA())</f>
        <v>#N/A</v>
      </c>
      <c r="AA77" s="99" t="e">
        <f ca="true">+IF(AND(ISNUMBER(OFFSET('Sanitation Data'!$E$4,0,10*ROW('Sanitation Data'!E71))),'Data Summary'!CP77="Yes"),100-OFFSET('Sanitation Data'!$E$4,0,10*ROW('Sanitation Data'!E71)),NA())</f>
        <v>#N/A</v>
      </c>
      <c r="AB77" s="99" t="e">
        <f ca="true">+IF(AND(ISNUMBER(OFFSET('Sanitation Data'!$E$6,0,10*ROW('Sanitation Data'!E71))),'Data Summary'!CQ77="Yes"),OFFSET('Sanitation Data'!$E$6,0,10*ROW('Sanitation Data'!E71)),NA())</f>
        <v>#N/A</v>
      </c>
      <c r="AC77" s="99" t="e">
        <f ca="true">+IF(AND(ISNUMBER(OFFSET('Sanitation Data'!$E$10,0,10*ROW('Sanitation Data'!E71))),'Data Summary'!CR77="Yes"),OFFSET('Sanitation Data'!$E$10,0,10*ROW('Sanitation Data'!E71)),NA())</f>
        <v>#N/A</v>
      </c>
      <c r="AD77" s="99" t="e">
        <f ca="true">+IF(AND(ISNUMBER(OFFSET('Sanitation Data'!$E$11,0,10*ROW('Sanitation Data'!E71))),'Data Summary'!CS77="Yes"),OFFSET('Sanitation Data'!$E$11,0,10*ROW('Sanitation Data'!E71)),NA())</f>
        <v>#N/A</v>
      </c>
      <c r="AE77" s="99" t="e">
        <f ca="true">+IF(AND(ISNUMBER(OFFSET('Sanitation Data'!$E$12,0,10*ROW('Sanitation Data'!E71))),'Data Summary'!CT77="Yes"),OFFSET('Sanitation Data'!$E$12,0,10*ROW('Sanitation Data'!E71)),NA())</f>
        <v>#N/A</v>
      </c>
      <c r="AF77" s="99" t="e">
        <f ca="true">+IF(AND(ISNUMBER(OFFSET('Sanitation Data'!$F$4,0,10*ROW('Sanitation Data'!F71))),'Data Summary'!CU77="Yes"),100-OFFSET('Sanitation Data'!$F$4,0,10*ROW('Sanitation Data'!F71)),NA())</f>
        <v>#N/A</v>
      </c>
      <c r="AG77" s="99" t="e">
        <f ca="true">+IF(AND(ISNUMBER(OFFSET('Sanitation Data'!$F$6,0,10*ROW('Sanitation Data'!F71))),'Data Summary'!CV77="Yes"),OFFSET('Sanitation Data'!$F$6,0,10*ROW('Sanitation Data'!F71)),NA())</f>
        <v>#N/A</v>
      </c>
      <c r="AH77" s="99" t="e">
        <f ca="true">+IF(AND(ISNUMBER(OFFSET('Sanitation Data'!$F$10,0,10*ROW('Sanitation Data'!F71))),'Data Summary'!CW77="Yes"),OFFSET('Sanitation Data'!$F$10,0,10*ROW('Sanitation Data'!F71)),NA())</f>
        <v>#N/A</v>
      </c>
      <c r="AI77" s="99" t="e">
        <f ca="true">+IF(AND(ISNUMBER(OFFSET('Sanitation Data'!$F$11,0,10*ROW('Sanitation Data'!F71))),'Data Summary'!CX77="Yes"),OFFSET('Sanitation Data'!$F$11,0,10*ROW('Sanitation Data'!F71)),NA())</f>
        <v>#N/A</v>
      </c>
      <c r="AJ77" s="99" t="e">
        <f ca="true">+IF(AND(ISNUMBER(OFFSET('Sanitation Data'!$F$12,0,10*ROW('Sanitation Data'!F71))),'Data Summary'!CY77="Yes"),OFFSET('Sanitation Data'!$F$12,0,10*ROW('Sanitation Data'!F71)),NA())</f>
        <v>#N/A</v>
      </c>
      <c r="AK77" s="99" t="e">
        <f ca="true">+IF(AND(ISNUMBER(OFFSET('Sanitation Data'!$G$4,0,10*ROW('Sanitation Data'!G71))),'Data Summary'!CZ77="Yes"),100-OFFSET('Sanitation Data'!$G$4,0,10*ROW('Sanitation Data'!G71)),NA())</f>
        <v>#N/A</v>
      </c>
      <c r="AL77" s="99" t="e">
        <f ca="true">+IF(AND(ISNUMBER(OFFSET('Sanitation Data'!$G$6,0,10*ROW('Sanitation Data'!G71))),'Data Summary'!DA77="Yes"),OFFSET('Sanitation Data'!$G$6,0,10*ROW('Sanitation Data'!G71)),NA())</f>
        <v>#N/A</v>
      </c>
      <c r="AM77" s="99" t="e">
        <f ca="true">+IF(AND(ISNUMBER(OFFSET('Sanitation Data'!$G$10,0,10*ROW('Sanitation Data'!G71))),'Data Summary'!DB77="Yes"),OFFSET('Sanitation Data'!$G$10,0,10*ROW('Sanitation Data'!G71)),NA())</f>
        <v>#N/A</v>
      </c>
      <c r="AN77" s="99" t="e">
        <f ca="true">+IF(AND(ISNUMBER(OFFSET('Sanitation Data'!$G$11,0,10*ROW('Sanitation Data'!G71))),'Data Summary'!DC77="Yes"),OFFSET('Sanitation Data'!$G$11,0,10*ROW('Sanitation Data'!G71)),NA())</f>
        <v>#N/A</v>
      </c>
      <c r="AO77" s="99" t="e">
        <f ca="true">+IF(AND(ISNUMBER(OFFSET('Sanitation Data'!$G$12,0,10*ROW('Sanitation Data'!G71))),'Data Summary'!DD77="Yes"),OFFSET('Sanitation Data'!$G$12,0,10*ROW('Sanitation Data'!G71)),NA())</f>
        <v>#N/A</v>
      </c>
      <c r="AP77" s="99" t="e">
        <f ca="true">+IF(AND(ISNUMBER(OFFSET('Sanitation Data'!$H$4,0,10*ROW('Sanitation Data'!H71))),'Data Summary'!DE77="Yes"),100-OFFSET('Sanitation Data'!$H$4,0,10*ROW('Sanitation Data'!H71)),NA())</f>
        <v>#N/A</v>
      </c>
      <c r="AQ77" s="99" t="e">
        <f ca="true">+IF(AND(ISNUMBER(OFFSET('Sanitation Data'!$H$6,0,10*ROW('Sanitation Data'!H71))),'Data Summary'!DF77="Yes"),OFFSET('Sanitation Data'!$H$6,0,10*ROW('Sanitation Data'!H71)),NA())</f>
        <v>#N/A</v>
      </c>
      <c r="AR77" s="99" t="e">
        <f ca="true">+IF(AND(ISNUMBER(OFFSET('Sanitation Data'!$H$10,0,10*ROW('Sanitation Data'!H71))),'Data Summary'!DG77="Yes"),OFFSET('Sanitation Data'!$H$10,0,10*ROW('Sanitation Data'!H71)),NA())</f>
        <v>#N/A</v>
      </c>
      <c r="AS77" s="99" t="e">
        <f ca="true">+IF(AND(ISNUMBER(OFFSET('Sanitation Data'!$H$11,0,10*ROW('Sanitation Data'!H71))),'Data Summary'!DH77="Yes"),OFFSET('Sanitation Data'!$H$11,0,10*ROW('Sanitation Data'!H71)),NA())</f>
        <v>#N/A</v>
      </c>
      <c r="AT77" s="99" t="e">
        <f ca="true">+IF(AND(ISNUMBER(OFFSET('Sanitation Data'!$H$12,0,10*ROW('Sanitation Data'!H71))),'Data Summary'!DI77="Yes"),OFFSET('Sanitation Data'!$H$12,0,10*ROW('Sanitation Data'!H71)),NA())</f>
        <v>#N/A</v>
      </c>
      <c r="AU77" s="99" t="e">
        <f ca="true">+IF(AND(ISNUMBER(OFFSET('Sanitation Data'!$I$4,0,10*ROW('Sanitation Data'!I71))),'Data Summary'!DJ77="Yes"),100-OFFSET('Sanitation Data'!$I$4,0,10*ROW('Sanitation Data'!I71)),NA())</f>
        <v>#N/A</v>
      </c>
      <c r="AV77" s="99" t="e">
        <f ca="true">+IF(AND(ISNUMBER(OFFSET('Sanitation Data'!$I$6,0,10*ROW('Sanitation Data'!I71))),'Data Summary'!DK77="Yes"),OFFSET('Sanitation Data'!$I$6,0,10*ROW('Sanitation Data'!I71)),NA())</f>
        <v>#N/A</v>
      </c>
      <c r="AW77" s="99" t="e">
        <f ca="true">+IF(AND(ISNUMBER(OFFSET('Sanitation Data'!$I$10,0,10*ROW('Sanitation Data'!I71))),'Data Summary'!DL77="Yes"),OFFSET('Sanitation Data'!$I$10,0,10*ROW('Sanitation Data'!I71)),NA())</f>
        <v>#N/A</v>
      </c>
      <c r="AX77" s="99" t="e">
        <f ca="true">+IF(AND(ISNUMBER(OFFSET('Sanitation Data'!$I$11,0,10*ROW('Sanitation Data'!I71))),'Data Summary'!DM77="Yes"),OFFSET('Sanitation Data'!$I$11,0,10*ROW('Sanitation Data'!I71)),NA())</f>
        <v>#N/A</v>
      </c>
      <c r="AY77" s="99" t="e">
        <f ca="true">+IF(AND(ISNUMBER(OFFSET('Sanitation Data'!$I$12,0,10*ROW('Sanitation Data'!I71))),'Data Summary'!DN77="Yes"),OFFSET('Sanitation Data'!$I$12,0,10*ROW('Sanitation Data'!I71)),NA())</f>
        <v>#N/A</v>
      </c>
      <c r="AZ77" s="100" t="e">
        <f ca="true">+IF(AND(ISNUMBER(OFFSET('Hygiene Data'!$D$5,0,10*ROW('Hygiene Data'!D71))),'Data Summary'!DO77="Yes"),OFFSET('Hygiene Data'!$D$5,0,10*ROW('Hygiene Data'!D71)),NA())</f>
        <v>#N/A</v>
      </c>
      <c r="BA77" s="100" t="e">
        <f ca="true">+IF(AND(ISNUMBER(OFFSET('Hygiene Data'!$D$7,0,10*ROW('Hygiene Data'!D71))),'Data Summary'!DP77="Yes"),OFFSET('Hygiene Data'!$D$7,0,10*ROW('Hygiene Data'!D71)),NA())</f>
        <v>#N/A</v>
      </c>
      <c r="BB77" s="100" t="e">
        <f ca="true">+IF(AND(ISNUMBER(OFFSET('Hygiene Data'!$D$9,0,10*ROW('Hygiene Data'!D71))),'Data Summary'!DQ77="Yes"),OFFSET('Hygiene Data'!$D$9,0,10*ROW('Hygiene Data'!D71)),NA())</f>
        <v>#N/A</v>
      </c>
      <c r="BC77" s="100" t="e">
        <f ca="true">+IF(AND(ISNUMBER(OFFSET('Hygiene Data'!$E$5,0,10*ROW('Hygiene Data'!E71))),'Data Summary'!DR77="Yes"),OFFSET('Hygiene Data'!$E$5,0,10*ROW('Hygiene Data'!E71)),NA())</f>
        <v>#N/A</v>
      </c>
      <c r="BD77" s="100" t="e">
        <f ca="true">+IF(AND(ISNUMBER(OFFSET('Hygiene Data'!$E$7,0,10*ROW('Hygiene Data'!E71))),'Data Summary'!DS77="Yes"),OFFSET('Hygiene Data'!$E$7,0,10*ROW('Hygiene Data'!E71)),NA())</f>
        <v>#N/A</v>
      </c>
      <c r="BE77" s="100" t="e">
        <f ca="true">+IF(AND(ISNUMBER(OFFSET('Hygiene Data'!$E$9,0,10*ROW('Hygiene Data'!E71))),'Data Summary'!DT77="Yes"),OFFSET('Hygiene Data'!$E$9,0,10*ROW('Hygiene Data'!E71)),NA())</f>
        <v>#N/A</v>
      </c>
      <c r="BF77" s="100" t="e">
        <f ca="true">+IF(AND(ISNUMBER(OFFSET('Hygiene Data'!$F$5,0,10*ROW('Hygiene Data'!F71))),'Data Summary'!DU77="Yes"),OFFSET('Hygiene Data'!$F$5,0,10*ROW('Hygiene Data'!F71)),NA())</f>
        <v>#N/A</v>
      </c>
      <c r="BG77" s="100" t="e">
        <f ca="true">+IF(AND(ISNUMBER(OFFSET('Hygiene Data'!$F$7,0,10*ROW('Hygiene Data'!F71))),'Data Summary'!DV77="Yes"),OFFSET('Hygiene Data'!$F$7,0,10*ROW('Hygiene Data'!F71)),NA())</f>
        <v>#N/A</v>
      </c>
      <c r="BH77" s="100" t="e">
        <f ca="true">+IF(AND(ISNUMBER(OFFSET('Hygiene Data'!$F$9,0,10*ROW('Hygiene Data'!F71))),'Data Summary'!DW77="Yes"),OFFSET('Hygiene Data'!$F$9,0,10*ROW('Hygiene Data'!F71)),NA())</f>
        <v>#N/A</v>
      </c>
      <c r="BI77" s="100" t="e">
        <f ca="true">+IF(AND(ISNUMBER(OFFSET('Hygiene Data'!$G$5,0,10*ROW('Hygiene Data'!G71))),'Data Summary'!DX77="Yes"),OFFSET('Hygiene Data'!$G$5,0,10*ROW('Hygiene Data'!G71)),NA())</f>
        <v>#N/A</v>
      </c>
      <c r="BJ77" s="100" t="e">
        <f ca="true">+IF(AND(ISNUMBER(OFFSET('Hygiene Data'!$G$7,0,10*ROW('Hygiene Data'!G71))),'Data Summary'!DY77="Yes"),OFFSET('Hygiene Data'!$G$7,0,10*ROW('Hygiene Data'!G71)),NA())</f>
        <v>#N/A</v>
      </c>
      <c r="BK77" s="100" t="e">
        <f ca="true">+IF(AND(ISNUMBER(OFFSET('Hygiene Data'!$G$9,0,10*ROW('Hygiene Data'!G71))),'Data Summary'!DZ77="Yes"),OFFSET('Hygiene Data'!$G$9,0,10*ROW('Hygiene Data'!G71)),NA())</f>
        <v>#N/A</v>
      </c>
      <c r="BL77" s="100" t="e">
        <f ca="true">+IF(AND(ISNUMBER(OFFSET('Hygiene Data'!$H$5,0,10*ROW('Hygiene Data'!H71))),'Data Summary'!EA77="Yes"),OFFSET('Hygiene Data'!$H$5,0,10*ROW('Hygiene Data'!H71)),NA())</f>
        <v>#N/A</v>
      </c>
      <c r="BM77" s="100" t="e">
        <f ca="true">+IF(AND(ISNUMBER(OFFSET('Hygiene Data'!$H$7,0,10*ROW('Hygiene Data'!H71))),'Data Summary'!EB77="Yes"),OFFSET('Hygiene Data'!$H$7,0,10*ROW('Hygiene Data'!H71)),NA())</f>
        <v>#N/A</v>
      </c>
      <c r="BN77" s="100" t="e">
        <f ca="true">+IF(AND(ISNUMBER(OFFSET('Hygiene Data'!$H$9,0,10*ROW('Hygiene Data'!H71))),'Data Summary'!EC77="Yes"),OFFSET('Hygiene Data'!$H$9,0,10*ROW('Hygiene Data'!H71)),NA())</f>
        <v>#N/A</v>
      </c>
      <c r="BO77" s="100" t="e">
        <f ca="true">+IF(AND(ISNUMBER(OFFSET('Hygiene Data'!$I$5,0,10*ROW('Hygiene Data'!I71))),'Data Summary'!ED77="Yes"),OFFSET('Hygiene Data'!$I$5,0,10*ROW('Hygiene Data'!I71)),NA())</f>
        <v>#N/A</v>
      </c>
      <c r="BP77" s="100" t="e">
        <f ca="true">+IF(AND(ISNUMBER(OFFSET('Hygiene Data'!$I$7,0,10*ROW('Hygiene Data'!I71))),'Data Summary'!EE77="Yes"),OFFSET('Hygiene Data'!$I$7,0,10*ROW('Hygiene Data'!I71)),NA())</f>
        <v>#N/A</v>
      </c>
      <c r="BQ77" s="100" t="e">
        <f ca="true">+IF(AND(ISNUMBER(OFFSET('Hygiene Data'!$I$9,0,10*ROW('Hygiene Data'!I71))),'Data Summary'!EF77="Yes"),OFFSET('Hygiene Data'!$I$9,0,10*ROW('Hygiene Data'!I71)),NA())</f>
        <v>#N/A</v>
      </c>
    </row>
    <row xmlns:x14ac="http://schemas.microsoft.com/office/spreadsheetml/2009/9/ac" r="78" x14ac:dyDescent="0.2">
      <c r="A78" s="363" t="e">
        <f ca="true">+RIGHT('Data Summary'!A78,LEN('Data Summary'!A78)-9)</f>
        <v>#VALUE!</v>
      </c>
      <c r="B78" s="38" t="str">
        <f ca="true">+IF(ISTEXT('Data Summary'!B78),'Data Summary'!B78,"")</f>
        <v/>
      </c>
      <c r="C78" s="362" t="e">
        <f ca="true">+VALUE('Data Summary'!C78)</f>
        <v>#VALUE!</v>
      </c>
      <c r="D78" s="98" t="e">
        <f ca="true">+IF(AND(ISNUMBER(OFFSET('Water Data'!$D$4,0,10*ROW('Water Data'!D72))),'Data Summary'!BS78="Yes"),100-OFFSET('Water Data'!$D$4,0,10*ROW('Water Data'!D72)),NA())</f>
        <v>#N/A</v>
      </c>
      <c r="E78" s="98" t="e">
        <f ca="true">+IF(AND(ISNUMBER(OFFSET('Water Data'!$D$6,0,10*ROW('Water Data'!D72))),'Data Summary'!BT78="Yes"),OFFSET('Water Data'!$D$6,0,10*ROW('Water Data'!D72)),NA())</f>
        <v>#N/A</v>
      </c>
      <c r="F78" s="98" t="e">
        <f ca="true">+IF(AND(ISNUMBER(OFFSET('Water Data'!$D$9,0,10*ROW('Water Data'!D72))),'Data Summary'!BU78="Yes"),OFFSET('Water Data'!$D$9,0,10*ROW('Water Data'!D72)),NA())</f>
        <v>#N/A</v>
      </c>
      <c r="G78" s="98" t="e">
        <f ca="true">+IF(AND(ISNUMBER(OFFSET('Water Data'!$E$4,0,10*ROW('Water Data'!E72))),'Data Summary'!BV78="Yes"),100-OFFSET('Water Data'!$E$4,0,10*ROW('Water Data'!E72)),NA())</f>
        <v>#N/A</v>
      </c>
      <c r="H78" s="98" t="e">
        <f ca="true">+IF(AND(ISNUMBER(OFFSET('Water Data'!$E$6,0,10*ROW('Water Data'!E72))),'Data Summary'!BW78="Yes"),OFFSET('Water Data'!$E$6,0,10*ROW('Water Data'!E72)),NA())</f>
        <v>#N/A</v>
      </c>
      <c r="I78" s="98" t="e">
        <f ca="true">+IF(AND(ISNUMBER(OFFSET('Water Data'!$E$9,0,10*ROW('Water Data'!E72))),'Data Summary'!BX78="Yes"),OFFSET('Water Data'!$E$9,0,10*ROW('Water Data'!E72)),NA())</f>
        <v>#N/A</v>
      </c>
      <c r="J78" s="98" t="e">
        <f ca="true">+IF(AND(ISNUMBER(OFFSET('Water Data'!$F$4,0,10*ROW('Water Data'!F72))),'Data Summary'!BY78="Yes"),100-OFFSET('Water Data'!$F$4,0,10*ROW('Water Data'!F72)),NA())</f>
        <v>#N/A</v>
      </c>
      <c r="K78" s="98" t="e">
        <f ca="true">+IF(AND(ISNUMBER(OFFSET('Water Data'!$F$6,0,10*ROW('Water Data'!F72))),'Data Summary'!BZ78="Yes"),OFFSET('Water Data'!$F$6,0,10*ROW('Water Data'!F72)),NA())</f>
        <v>#N/A</v>
      </c>
      <c r="L78" s="98" t="e">
        <f ca="true">+IF(AND(ISNUMBER(OFFSET('Water Data'!$F$9,0,10*ROW('Water Data'!F72))),'Data Summary'!CA78="Yes"),OFFSET('Water Data'!$F$9,0,10*ROW('Water Data'!F72)),NA())</f>
        <v>#N/A</v>
      </c>
      <c r="M78" s="98" t="e">
        <f ca="true">+IF(AND(ISNUMBER(OFFSET('Water Data'!$G$4,0,10*ROW('Water Data'!G72))),'Data Summary'!CB78="Yes"),100-OFFSET('Water Data'!$G$4,0,10*ROW('Water Data'!G72)),NA())</f>
        <v>#N/A</v>
      </c>
      <c r="N78" s="98" t="e">
        <f ca="true">+IF(AND(ISNUMBER(OFFSET('Water Data'!$G$6,0,10*ROW('Water Data'!G72))),'Data Summary'!CC78="Yes"),OFFSET('Water Data'!$G$6,0,10*ROW('Water Data'!G72)),NA())</f>
        <v>#N/A</v>
      </c>
      <c r="O78" s="98" t="e">
        <f ca="true">+IF(AND(ISNUMBER(OFFSET('Water Data'!$G$9,0,10*ROW('Water Data'!G72))),'Data Summary'!CD78="Yes"),OFFSET('Water Data'!$G$9,0,10*ROW('Water Data'!G72)),NA())</f>
        <v>#N/A</v>
      </c>
      <c r="P78" s="98" t="e">
        <f ca="true">+IF(AND(ISNUMBER(OFFSET('Water Data'!$H$4,0,10*ROW('Water Data'!H72))),'Data Summary'!CE78="Yes"),100-OFFSET('Water Data'!$H$4,0,10*ROW('Water Data'!H72)),NA())</f>
        <v>#N/A</v>
      </c>
      <c r="Q78" s="98" t="e">
        <f ca="true">+IF(AND(ISNUMBER(OFFSET('Water Data'!$H$6,0,10*ROW('Water Data'!H72))),'Data Summary'!CF78="Yes"),OFFSET('Water Data'!$H$6,0,10*ROW('Water Data'!H72)),NA())</f>
        <v>#N/A</v>
      </c>
      <c r="R78" s="98" t="e">
        <f ca="true">+IF(AND(ISNUMBER(OFFSET('Water Data'!$H$9,0,10*ROW('Water Data'!H72))),'Data Summary'!CG78="Yes"),OFFSET('Water Data'!$H$9,0,10*ROW('Water Data'!H72)),NA())</f>
        <v>#N/A</v>
      </c>
      <c r="S78" s="98" t="e">
        <f ca="true">+IF(AND(ISNUMBER(OFFSET('Water Data'!$I$4,0,10*ROW('Water Data'!I72))),'Data Summary'!CH78="Yes"),100-OFFSET('Water Data'!$I$4,0,10*ROW('Water Data'!I72)),NA())</f>
        <v>#N/A</v>
      </c>
      <c r="T78" s="98" t="e">
        <f ca="true">+IF(AND(ISNUMBER(OFFSET('Water Data'!$I$6,0,10*ROW('Water Data'!I72))),'Data Summary'!CI78="Yes"),OFFSET('Water Data'!$I$6,0,10*ROW('Water Data'!I72)),NA())</f>
        <v>#N/A</v>
      </c>
      <c r="U78" s="98" t="e">
        <f ca="true">+IF(AND(ISNUMBER(OFFSET('Water Data'!$I$9,0,10*ROW('Water Data'!I72))),'Data Summary'!CJ78="Yes"),OFFSET('Water Data'!$I$9,0,10*ROW('Water Data'!I72)),NA())</f>
        <v>#N/A</v>
      </c>
      <c r="V78" s="99" t="e">
        <f ca="true">+IF(AND(ISNUMBER(OFFSET('Sanitation Data'!$D$4,0,10*ROW('Sanitation Data'!D72))),'Data Summary'!CK78="Yes"),100-OFFSET('Sanitation Data'!$D$4,0,10*ROW('Sanitation Data'!D72)),NA())</f>
        <v>#N/A</v>
      </c>
      <c r="W78" s="99" t="e">
        <f ca="true">+IF(AND(ISNUMBER(OFFSET('Sanitation Data'!$D$6,0,10*ROW('Sanitation Data'!D72))),'Data Summary'!CL78="Yes"),OFFSET('Sanitation Data'!$D$6,0,10*ROW('Sanitation Data'!D72)),NA())</f>
        <v>#N/A</v>
      </c>
      <c r="X78" s="99" t="e">
        <f ca="true">+IF(AND(ISNUMBER(OFFSET('Sanitation Data'!$D$10,0,10*ROW('Sanitation Data'!D72))),'Data Summary'!CM78="Yes"),OFFSET('Sanitation Data'!$D$10,0,10*ROW('Sanitation Data'!D72)),NA())</f>
        <v>#N/A</v>
      </c>
      <c r="Y78" s="99" t="e">
        <f ca="true">+IF(AND(ISNUMBER(OFFSET('Sanitation Data'!$D$11,0,10*ROW('Sanitation Data'!D72))),'Data Summary'!CN78="Yes"),OFFSET('Sanitation Data'!$D$11,0,10*ROW('Sanitation Data'!D72)),NA())</f>
        <v>#N/A</v>
      </c>
      <c r="Z78" s="99" t="e">
        <f ca="true">+IF(AND(ISNUMBER(OFFSET('Sanitation Data'!$D$12,0,10*ROW('Sanitation Data'!D72))),'Data Summary'!CO78="Yes"),OFFSET('Sanitation Data'!$D$12,0,10*ROW('Sanitation Data'!D72)),NA())</f>
        <v>#N/A</v>
      </c>
      <c r="AA78" s="99" t="e">
        <f ca="true">+IF(AND(ISNUMBER(OFFSET('Sanitation Data'!$E$4,0,10*ROW('Sanitation Data'!E72))),'Data Summary'!CP78="Yes"),100-OFFSET('Sanitation Data'!$E$4,0,10*ROW('Sanitation Data'!E72)),NA())</f>
        <v>#N/A</v>
      </c>
      <c r="AB78" s="99" t="e">
        <f ca="true">+IF(AND(ISNUMBER(OFFSET('Sanitation Data'!$E$6,0,10*ROW('Sanitation Data'!E72))),'Data Summary'!CQ78="Yes"),OFFSET('Sanitation Data'!$E$6,0,10*ROW('Sanitation Data'!E72)),NA())</f>
        <v>#N/A</v>
      </c>
      <c r="AC78" s="99" t="e">
        <f ca="true">+IF(AND(ISNUMBER(OFFSET('Sanitation Data'!$E$10,0,10*ROW('Sanitation Data'!E72))),'Data Summary'!CR78="Yes"),OFFSET('Sanitation Data'!$E$10,0,10*ROW('Sanitation Data'!E72)),NA())</f>
        <v>#N/A</v>
      </c>
      <c r="AD78" s="99" t="e">
        <f ca="true">+IF(AND(ISNUMBER(OFFSET('Sanitation Data'!$E$11,0,10*ROW('Sanitation Data'!E72))),'Data Summary'!CS78="Yes"),OFFSET('Sanitation Data'!$E$11,0,10*ROW('Sanitation Data'!E72)),NA())</f>
        <v>#N/A</v>
      </c>
      <c r="AE78" s="99" t="e">
        <f ca="true">+IF(AND(ISNUMBER(OFFSET('Sanitation Data'!$E$12,0,10*ROW('Sanitation Data'!E72))),'Data Summary'!CT78="Yes"),OFFSET('Sanitation Data'!$E$12,0,10*ROW('Sanitation Data'!E72)),NA())</f>
        <v>#N/A</v>
      </c>
      <c r="AF78" s="99" t="e">
        <f ca="true">+IF(AND(ISNUMBER(OFFSET('Sanitation Data'!$F$4,0,10*ROW('Sanitation Data'!F72))),'Data Summary'!CU78="Yes"),100-OFFSET('Sanitation Data'!$F$4,0,10*ROW('Sanitation Data'!F72)),NA())</f>
        <v>#N/A</v>
      </c>
      <c r="AG78" s="99" t="e">
        <f ca="true">+IF(AND(ISNUMBER(OFFSET('Sanitation Data'!$F$6,0,10*ROW('Sanitation Data'!F72))),'Data Summary'!CV78="Yes"),OFFSET('Sanitation Data'!$F$6,0,10*ROW('Sanitation Data'!F72)),NA())</f>
        <v>#N/A</v>
      </c>
      <c r="AH78" s="99" t="e">
        <f ca="true">+IF(AND(ISNUMBER(OFFSET('Sanitation Data'!$F$10,0,10*ROW('Sanitation Data'!F72))),'Data Summary'!CW78="Yes"),OFFSET('Sanitation Data'!$F$10,0,10*ROW('Sanitation Data'!F72)),NA())</f>
        <v>#N/A</v>
      </c>
      <c r="AI78" s="99" t="e">
        <f ca="true">+IF(AND(ISNUMBER(OFFSET('Sanitation Data'!$F$11,0,10*ROW('Sanitation Data'!F72))),'Data Summary'!CX78="Yes"),OFFSET('Sanitation Data'!$F$11,0,10*ROW('Sanitation Data'!F72)),NA())</f>
        <v>#N/A</v>
      </c>
      <c r="AJ78" s="99" t="e">
        <f ca="true">+IF(AND(ISNUMBER(OFFSET('Sanitation Data'!$F$12,0,10*ROW('Sanitation Data'!F72))),'Data Summary'!CY78="Yes"),OFFSET('Sanitation Data'!$F$12,0,10*ROW('Sanitation Data'!F72)),NA())</f>
        <v>#N/A</v>
      </c>
      <c r="AK78" s="99" t="e">
        <f ca="true">+IF(AND(ISNUMBER(OFFSET('Sanitation Data'!$G$4,0,10*ROW('Sanitation Data'!G72))),'Data Summary'!CZ78="Yes"),100-OFFSET('Sanitation Data'!$G$4,0,10*ROW('Sanitation Data'!G72)),NA())</f>
        <v>#N/A</v>
      </c>
      <c r="AL78" s="99" t="e">
        <f ca="true">+IF(AND(ISNUMBER(OFFSET('Sanitation Data'!$G$6,0,10*ROW('Sanitation Data'!G72))),'Data Summary'!DA78="Yes"),OFFSET('Sanitation Data'!$G$6,0,10*ROW('Sanitation Data'!G72)),NA())</f>
        <v>#N/A</v>
      </c>
      <c r="AM78" s="99" t="e">
        <f ca="true">+IF(AND(ISNUMBER(OFFSET('Sanitation Data'!$G$10,0,10*ROW('Sanitation Data'!G72))),'Data Summary'!DB78="Yes"),OFFSET('Sanitation Data'!$G$10,0,10*ROW('Sanitation Data'!G72)),NA())</f>
        <v>#N/A</v>
      </c>
      <c r="AN78" s="99" t="e">
        <f ca="true">+IF(AND(ISNUMBER(OFFSET('Sanitation Data'!$G$11,0,10*ROW('Sanitation Data'!G72))),'Data Summary'!DC78="Yes"),OFFSET('Sanitation Data'!$G$11,0,10*ROW('Sanitation Data'!G72)),NA())</f>
        <v>#N/A</v>
      </c>
      <c r="AO78" s="99" t="e">
        <f ca="true">+IF(AND(ISNUMBER(OFFSET('Sanitation Data'!$G$12,0,10*ROW('Sanitation Data'!G72))),'Data Summary'!DD78="Yes"),OFFSET('Sanitation Data'!$G$12,0,10*ROW('Sanitation Data'!G72)),NA())</f>
        <v>#N/A</v>
      </c>
      <c r="AP78" s="99" t="e">
        <f ca="true">+IF(AND(ISNUMBER(OFFSET('Sanitation Data'!$H$4,0,10*ROW('Sanitation Data'!H72))),'Data Summary'!DE78="Yes"),100-OFFSET('Sanitation Data'!$H$4,0,10*ROW('Sanitation Data'!H72)),NA())</f>
        <v>#N/A</v>
      </c>
      <c r="AQ78" s="99" t="e">
        <f ca="true">+IF(AND(ISNUMBER(OFFSET('Sanitation Data'!$H$6,0,10*ROW('Sanitation Data'!H72))),'Data Summary'!DF78="Yes"),OFFSET('Sanitation Data'!$H$6,0,10*ROW('Sanitation Data'!H72)),NA())</f>
        <v>#N/A</v>
      </c>
      <c r="AR78" s="99" t="e">
        <f ca="true">+IF(AND(ISNUMBER(OFFSET('Sanitation Data'!$H$10,0,10*ROW('Sanitation Data'!H72))),'Data Summary'!DG78="Yes"),OFFSET('Sanitation Data'!$H$10,0,10*ROW('Sanitation Data'!H72)),NA())</f>
        <v>#N/A</v>
      </c>
      <c r="AS78" s="99" t="e">
        <f ca="true">+IF(AND(ISNUMBER(OFFSET('Sanitation Data'!$H$11,0,10*ROW('Sanitation Data'!H72))),'Data Summary'!DH78="Yes"),OFFSET('Sanitation Data'!$H$11,0,10*ROW('Sanitation Data'!H72)),NA())</f>
        <v>#N/A</v>
      </c>
      <c r="AT78" s="99" t="e">
        <f ca="true">+IF(AND(ISNUMBER(OFFSET('Sanitation Data'!$H$12,0,10*ROW('Sanitation Data'!H72))),'Data Summary'!DI78="Yes"),OFFSET('Sanitation Data'!$H$12,0,10*ROW('Sanitation Data'!H72)),NA())</f>
        <v>#N/A</v>
      </c>
      <c r="AU78" s="99" t="e">
        <f ca="true">+IF(AND(ISNUMBER(OFFSET('Sanitation Data'!$I$4,0,10*ROW('Sanitation Data'!I72))),'Data Summary'!DJ78="Yes"),100-OFFSET('Sanitation Data'!$I$4,0,10*ROW('Sanitation Data'!I72)),NA())</f>
        <v>#N/A</v>
      </c>
      <c r="AV78" s="99" t="e">
        <f ca="true">+IF(AND(ISNUMBER(OFFSET('Sanitation Data'!$I$6,0,10*ROW('Sanitation Data'!I72))),'Data Summary'!DK78="Yes"),OFFSET('Sanitation Data'!$I$6,0,10*ROW('Sanitation Data'!I72)),NA())</f>
        <v>#N/A</v>
      </c>
      <c r="AW78" s="99" t="e">
        <f ca="true">+IF(AND(ISNUMBER(OFFSET('Sanitation Data'!$I$10,0,10*ROW('Sanitation Data'!I72))),'Data Summary'!DL78="Yes"),OFFSET('Sanitation Data'!$I$10,0,10*ROW('Sanitation Data'!I72)),NA())</f>
        <v>#N/A</v>
      </c>
      <c r="AX78" s="99" t="e">
        <f ca="true">+IF(AND(ISNUMBER(OFFSET('Sanitation Data'!$I$11,0,10*ROW('Sanitation Data'!I72))),'Data Summary'!DM78="Yes"),OFFSET('Sanitation Data'!$I$11,0,10*ROW('Sanitation Data'!I72)),NA())</f>
        <v>#N/A</v>
      </c>
      <c r="AY78" s="99" t="e">
        <f ca="true">+IF(AND(ISNUMBER(OFFSET('Sanitation Data'!$I$12,0,10*ROW('Sanitation Data'!I72))),'Data Summary'!DN78="Yes"),OFFSET('Sanitation Data'!$I$12,0,10*ROW('Sanitation Data'!I72)),NA())</f>
        <v>#N/A</v>
      </c>
      <c r="AZ78" s="100" t="e">
        <f ca="true">+IF(AND(ISNUMBER(OFFSET('Hygiene Data'!$D$5,0,10*ROW('Hygiene Data'!D72))),'Data Summary'!DO78="Yes"),OFFSET('Hygiene Data'!$D$5,0,10*ROW('Hygiene Data'!D72)),NA())</f>
        <v>#N/A</v>
      </c>
      <c r="BA78" s="100" t="e">
        <f ca="true">+IF(AND(ISNUMBER(OFFSET('Hygiene Data'!$D$7,0,10*ROW('Hygiene Data'!D72))),'Data Summary'!DP78="Yes"),OFFSET('Hygiene Data'!$D$7,0,10*ROW('Hygiene Data'!D72)),NA())</f>
        <v>#N/A</v>
      </c>
      <c r="BB78" s="100" t="e">
        <f ca="true">+IF(AND(ISNUMBER(OFFSET('Hygiene Data'!$D$9,0,10*ROW('Hygiene Data'!D72))),'Data Summary'!DQ78="Yes"),OFFSET('Hygiene Data'!$D$9,0,10*ROW('Hygiene Data'!D72)),NA())</f>
        <v>#N/A</v>
      </c>
      <c r="BC78" s="100" t="e">
        <f ca="true">+IF(AND(ISNUMBER(OFFSET('Hygiene Data'!$E$5,0,10*ROW('Hygiene Data'!E72))),'Data Summary'!DR78="Yes"),OFFSET('Hygiene Data'!$E$5,0,10*ROW('Hygiene Data'!E72)),NA())</f>
        <v>#N/A</v>
      </c>
      <c r="BD78" s="100" t="e">
        <f ca="true">+IF(AND(ISNUMBER(OFFSET('Hygiene Data'!$E$7,0,10*ROW('Hygiene Data'!E72))),'Data Summary'!DS78="Yes"),OFFSET('Hygiene Data'!$E$7,0,10*ROW('Hygiene Data'!E72)),NA())</f>
        <v>#N/A</v>
      </c>
      <c r="BE78" s="100" t="e">
        <f ca="true">+IF(AND(ISNUMBER(OFFSET('Hygiene Data'!$E$9,0,10*ROW('Hygiene Data'!E72))),'Data Summary'!DT78="Yes"),OFFSET('Hygiene Data'!$E$9,0,10*ROW('Hygiene Data'!E72)),NA())</f>
        <v>#N/A</v>
      </c>
      <c r="BF78" s="100" t="e">
        <f ca="true">+IF(AND(ISNUMBER(OFFSET('Hygiene Data'!$F$5,0,10*ROW('Hygiene Data'!F72))),'Data Summary'!DU78="Yes"),OFFSET('Hygiene Data'!$F$5,0,10*ROW('Hygiene Data'!F72)),NA())</f>
        <v>#N/A</v>
      </c>
      <c r="BG78" s="100" t="e">
        <f ca="true">+IF(AND(ISNUMBER(OFFSET('Hygiene Data'!$F$7,0,10*ROW('Hygiene Data'!F72))),'Data Summary'!DV78="Yes"),OFFSET('Hygiene Data'!$F$7,0,10*ROW('Hygiene Data'!F72)),NA())</f>
        <v>#N/A</v>
      </c>
      <c r="BH78" s="100" t="e">
        <f ca="true">+IF(AND(ISNUMBER(OFFSET('Hygiene Data'!$F$9,0,10*ROW('Hygiene Data'!F72))),'Data Summary'!DW78="Yes"),OFFSET('Hygiene Data'!$F$9,0,10*ROW('Hygiene Data'!F72)),NA())</f>
        <v>#N/A</v>
      </c>
      <c r="BI78" s="100" t="e">
        <f ca="true">+IF(AND(ISNUMBER(OFFSET('Hygiene Data'!$G$5,0,10*ROW('Hygiene Data'!G72))),'Data Summary'!DX78="Yes"),OFFSET('Hygiene Data'!$G$5,0,10*ROW('Hygiene Data'!G72)),NA())</f>
        <v>#N/A</v>
      </c>
      <c r="BJ78" s="100" t="e">
        <f ca="true">+IF(AND(ISNUMBER(OFFSET('Hygiene Data'!$G$7,0,10*ROW('Hygiene Data'!G72))),'Data Summary'!DY78="Yes"),OFFSET('Hygiene Data'!$G$7,0,10*ROW('Hygiene Data'!G72)),NA())</f>
        <v>#N/A</v>
      </c>
      <c r="BK78" s="100" t="e">
        <f ca="true">+IF(AND(ISNUMBER(OFFSET('Hygiene Data'!$G$9,0,10*ROW('Hygiene Data'!G72))),'Data Summary'!DZ78="Yes"),OFFSET('Hygiene Data'!$G$9,0,10*ROW('Hygiene Data'!G72)),NA())</f>
        <v>#N/A</v>
      </c>
      <c r="BL78" s="100" t="e">
        <f ca="true">+IF(AND(ISNUMBER(OFFSET('Hygiene Data'!$H$5,0,10*ROW('Hygiene Data'!H72))),'Data Summary'!EA78="Yes"),OFFSET('Hygiene Data'!$H$5,0,10*ROW('Hygiene Data'!H72)),NA())</f>
        <v>#N/A</v>
      </c>
      <c r="BM78" s="100" t="e">
        <f ca="true">+IF(AND(ISNUMBER(OFFSET('Hygiene Data'!$H$7,0,10*ROW('Hygiene Data'!H72))),'Data Summary'!EB78="Yes"),OFFSET('Hygiene Data'!$H$7,0,10*ROW('Hygiene Data'!H72)),NA())</f>
        <v>#N/A</v>
      </c>
      <c r="BN78" s="100" t="e">
        <f ca="true">+IF(AND(ISNUMBER(OFFSET('Hygiene Data'!$H$9,0,10*ROW('Hygiene Data'!H72))),'Data Summary'!EC78="Yes"),OFFSET('Hygiene Data'!$H$9,0,10*ROW('Hygiene Data'!H72)),NA())</f>
        <v>#N/A</v>
      </c>
      <c r="BO78" s="100" t="e">
        <f ca="true">+IF(AND(ISNUMBER(OFFSET('Hygiene Data'!$I$5,0,10*ROW('Hygiene Data'!I72))),'Data Summary'!ED78="Yes"),OFFSET('Hygiene Data'!$I$5,0,10*ROW('Hygiene Data'!I72)),NA())</f>
        <v>#N/A</v>
      </c>
      <c r="BP78" s="100" t="e">
        <f ca="true">+IF(AND(ISNUMBER(OFFSET('Hygiene Data'!$I$7,0,10*ROW('Hygiene Data'!I72))),'Data Summary'!EE78="Yes"),OFFSET('Hygiene Data'!$I$7,0,10*ROW('Hygiene Data'!I72)),NA())</f>
        <v>#N/A</v>
      </c>
      <c r="BQ78" s="100" t="e">
        <f ca="true">+IF(AND(ISNUMBER(OFFSET('Hygiene Data'!$I$9,0,10*ROW('Hygiene Data'!I72))),'Data Summary'!EF78="Yes"),OFFSET('Hygiene Data'!$I$9,0,10*ROW('Hygiene Data'!I72)),NA())</f>
        <v>#N/A</v>
      </c>
    </row>
    <row xmlns:x14ac="http://schemas.microsoft.com/office/spreadsheetml/2009/9/ac" r="79" x14ac:dyDescent="0.2">
      <c r="A79" s="363" t="e">
        <f ca="true">+RIGHT('Data Summary'!A79,LEN('Data Summary'!A79)-9)</f>
        <v>#VALUE!</v>
      </c>
      <c r="B79" s="38" t="str">
        <f ca="true">+IF(ISTEXT('Data Summary'!B79),'Data Summary'!B79,"")</f>
        <v/>
      </c>
      <c r="C79" s="362" t="e">
        <f ca="true">+VALUE('Data Summary'!C79)</f>
        <v>#VALUE!</v>
      </c>
      <c r="D79" s="98" t="e">
        <f ca="true">+IF(AND(ISNUMBER(OFFSET('Water Data'!$D$4,0,10*ROW('Water Data'!D73))),'Data Summary'!BS79="Yes"),100-OFFSET('Water Data'!$D$4,0,10*ROW('Water Data'!D73)),NA())</f>
        <v>#N/A</v>
      </c>
      <c r="E79" s="98" t="e">
        <f ca="true">+IF(AND(ISNUMBER(OFFSET('Water Data'!$D$6,0,10*ROW('Water Data'!D73))),'Data Summary'!BT79="Yes"),OFFSET('Water Data'!$D$6,0,10*ROW('Water Data'!D73)),NA())</f>
        <v>#N/A</v>
      </c>
      <c r="F79" s="98" t="e">
        <f ca="true">+IF(AND(ISNUMBER(OFFSET('Water Data'!$D$9,0,10*ROW('Water Data'!D73))),'Data Summary'!BU79="Yes"),OFFSET('Water Data'!$D$9,0,10*ROW('Water Data'!D73)),NA())</f>
        <v>#N/A</v>
      </c>
      <c r="G79" s="98" t="e">
        <f ca="true">+IF(AND(ISNUMBER(OFFSET('Water Data'!$E$4,0,10*ROW('Water Data'!E73))),'Data Summary'!BV79="Yes"),100-OFFSET('Water Data'!$E$4,0,10*ROW('Water Data'!E73)),NA())</f>
        <v>#N/A</v>
      </c>
      <c r="H79" s="98" t="e">
        <f ca="true">+IF(AND(ISNUMBER(OFFSET('Water Data'!$E$6,0,10*ROW('Water Data'!E73))),'Data Summary'!BW79="Yes"),OFFSET('Water Data'!$E$6,0,10*ROW('Water Data'!E73)),NA())</f>
        <v>#N/A</v>
      </c>
      <c r="I79" s="98" t="e">
        <f ca="true">+IF(AND(ISNUMBER(OFFSET('Water Data'!$E$9,0,10*ROW('Water Data'!E73))),'Data Summary'!BX79="Yes"),OFFSET('Water Data'!$E$9,0,10*ROW('Water Data'!E73)),NA())</f>
        <v>#N/A</v>
      </c>
      <c r="J79" s="98" t="e">
        <f ca="true">+IF(AND(ISNUMBER(OFFSET('Water Data'!$F$4,0,10*ROW('Water Data'!F73))),'Data Summary'!BY79="Yes"),100-OFFSET('Water Data'!$F$4,0,10*ROW('Water Data'!F73)),NA())</f>
        <v>#N/A</v>
      </c>
      <c r="K79" s="98" t="e">
        <f ca="true">+IF(AND(ISNUMBER(OFFSET('Water Data'!$F$6,0,10*ROW('Water Data'!F73))),'Data Summary'!BZ79="Yes"),OFFSET('Water Data'!$F$6,0,10*ROW('Water Data'!F73)),NA())</f>
        <v>#N/A</v>
      </c>
      <c r="L79" s="98" t="e">
        <f ca="true">+IF(AND(ISNUMBER(OFFSET('Water Data'!$F$9,0,10*ROW('Water Data'!F73))),'Data Summary'!CA79="Yes"),OFFSET('Water Data'!$F$9,0,10*ROW('Water Data'!F73)),NA())</f>
        <v>#N/A</v>
      </c>
      <c r="M79" s="98" t="e">
        <f ca="true">+IF(AND(ISNUMBER(OFFSET('Water Data'!$G$4,0,10*ROW('Water Data'!G73))),'Data Summary'!CB79="Yes"),100-OFFSET('Water Data'!$G$4,0,10*ROW('Water Data'!G73)),NA())</f>
        <v>#N/A</v>
      </c>
      <c r="N79" s="98" t="e">
        <f ca="true">+IF(AND(ISNUMBER(OFFSET('Water Data'!$G$6,0,10*ROW('Water Data'!G73))),'Data Summary'!CC79="Yes"),OFFSET('Water Data'!$G$6,0,10*ROW('Water Data'!G73)),NA())</f>
        <v>#N/A</v>
      </c>
      <c r="O79" s="98" t="e">
        <f ca="true">+IF(AND(ISNUMBER(OFFSET('Water Data'!$G$9,0,10*ROW('Water Data'!G73))),'Data Summary'!CD79="Yes"),OFFSET('Water Data'!$G$9,0,10*ROW('Water Data'!G73)),NA())</f>
        <v>#N/A</v>
      </c>
      <c r="P79" s="98" t="e">
        <f ca="true">+IF(AND(ISNUMBER(OFFSET('Water Data'!$H$4,0,10*ROW('Water Data'!H73))),'Data Summary'!CE79="Yes"),100-OFFSET('Water Data'!$H$4,0,10*ROW('Water Data'!H73)),NA())</f>
        <v>#N/A</v>
      </c>
      <c r="Q79" s="98" t="e">
        <f ca="true">+IF(AND(ISNUMBER(OFFSET('Water Data'!$H$6,0,10*ROW('Water Data'!H73))),'Data Summary'!CF79="Yes"),OFFSET('Water Data'!$H$6,0,10*ROW('Water Data'!H73)),NA())</f>
        <v>#N/A</v>
      </c>
      <c r="R79" s="98" t="e">
        <f ca="true">+IF(AND(ISNUMBER(OFFSET('Water Data'!$H$9,0,10*ROW('Water Data'!H73))),'Data Summary'!CG79="Yes"),OFFSET('Water Data'!$H$9,0,10*ROW('Water Data'!H73)),NA())</f>
        <v>#N/A</v>
      </c>
      <c r="S79" s="98" t="e">
        <f ca="true">+IF(AND(ISNUMBER(OFFSET('Water Data'!$I$4,0,10*ROW('Water Data'!I73))),'Data Summary'!CH79="Yes"),100-OFFSET('Water Data'!$I$4,0,10*ROW('Water Data'!I73)),NA())</f>
        <v>#N/A</v>
      </c>
      <c r="T79" s="98" t="e">
        <f ca="true">+IF(AND(ISNUMBER(OFFSET('Water Data'!$I$6,0,10*ROW('Water Data'!I73))),'Data Summary'!CI79="Yes"),OFFSET('Water Data'!$I$6,0,10*ROW('Water Data'!I73)),NA())</f>
        <v>#N/A</v>
      </c>
      <c r="U79" s="98" t="e">
        <f ca="true">+IF(AND(ISNUMBER(OFFSET('Water Data'!$I$9,0,10*ROW('Water Data'!I73))),'Data Summary'!CJ79="Yes"),OFFSET('Water Data'!$I$9,0,10*ROW('Water Data'!I73)),NA())</f>
        <v>#N/A</v>
      </c>
      <c r="V79" s="99" t="e">
        <f ca="true">+IF(AND(ISNUMBER(OFFSET('Sanitation Data'!$D$4,0,10*ROW('Sanitation Data'!D73))),'Data Summary'!CK79="Yes"),100-OFFSET('Sanitation Data'!$D$4,0,10*ROW('Sanitation Data'!D73)),NA())</f>
        <v>#N/A</v>
      </c>
      <c r="W79" s="99" t="e">
        <f ca="true">+IF(AND(ISNUMBER(OFFSET('Sanitation Data'!$D$6,0,10*ROW('Sanitation Data'!D73))),'Data Summary'!CL79="Yes"),OFFSET('Sanitation Data'!$D$6,0,10*ROW('Sanitation Data'!D73)),NA())</f>
        <v>#N/A</v>
      </c>
      <c r="X79" s="99" t="e">
        <f ca="true">+IF(AND(ISNUMBER(OFFSET('Sanitation Data'!$D$10,0,10*ROW('Sanitation Data'!D73))),'Data Summary'!CM79="Yes"),OFFSET('Sanitation Data'!$D$10,0,10*ROW('Sanitation Data'!D73)),NA())</f>
        <v>#N/A</v>
      </c>
      <c r="Y79" s="99" t="e">
        <f ca="true">+IF(AND(ISNUMBER(OFFSET('Sanitation Data'!$D$11,0,10*ROW('Sanitation Data'!D73))),'Data Summary'!CN79="Yes"),OFFSET('Sanitation Data'!$D$11,0,10*ROW('Sanitation Data'!D73)),NA())</f>
        <v>#N/A</v>
      </c>
      <c r="Z79" s="99" t="e">
        <f ca="true">+IF(AND(ISNUMBER(OFFSET('Sanitation Data'!$D$12,0,10*ROW('Sanitation Data'!D73))),'Data Summary'!CO79="Yes"),OFFSET('Sanitation Data'!$D$12,0,10*ROW('Sanitation Data'!D73)),NA())</f>
        <v>#N/A</v>
      </c>
      <c r="AA79" s="99" t="e">
        <f ca="true">+IF(AND(ISNUMBER(OFFSET('Sanitation Data'!$E$4,0,10*ROW('Sanitation Data'!E73))),'Data Summary'!CP79="Yes"),100-OFFSET('Sanitation Data'!$E$4,0,10*ROW('Sanitation Data'!E73)),NA())</f>
        <v>#N/A</v>
      </c>
      <c r="AB79" s="99" t="e">
        <f ca="true">+IF(AND(ISNUMBER(OFFSET('Sanitation Data'!$E$6,0,10*ROW('Sanitation Data'!E73))),'Data Summary'!CQ79="Yes"),OFFSET('Sanitation Data'!$E$6,0,10*ROW('Sanitation Data'!E73)),NA())</f>
        <v>#N/A</v>
      </c>
      <c r="AC79" s="99" t="e">
        <f ca="true">+IF(AND(ISNUMBER(OFFSET('Sanitation Data'!$E$10,0,10*ROW('Sanitation Data'!E73))),'Data Summary'!CR79="Yes"),OFFSET('Sanitation Data'!$E$10,0,10*ROW('Sanitation Data'!E73)),NA())</f>
        <v>#N/A</v>
      </c>
      <c r="AD79" s="99" t="e">
        <f ca="true">+IF(AND(ISNUMBER(OFFSET('Sanitation Data'!$E$11,0,10*ROW('Sanitation Data'!E73))),'Data Summary'!CS79="Yes"),OFFSET('Sanitation Data'!$E$11,0,10*ROW('Sanitation Data'!E73)),NA())</f>
        <v>#N/A</v>
      </c>
      <c r="AE79" s="99" t="e">
        <f ca="true">+IF(AND(ISNUMBER(OFFSET('Sanitation Data'!$E$12,0,10*ROW('Sanitation Data'!E73))),'Data Summary'!CT79="Yes"),OFFSET('Sanitation Data'!$E$12,0,10*ROW('Sanitation Data'!E73)),NA())</f>
        <v>#N/A</v>
      </c>
      <c r="AF79" s="99" t="e">
        <f ca="true">+IF(AND(ISNUMBER(OFFSET('Sanitation Data'!$F$4,0,10*ROW('Sanitation Data'!F73))),'Data Summary'!CU79="Yes"),100-OFFSET('Sanitation Data'!$F$4,0,10*ROW('Sanitation Data'!F73)),NA())</f>
        <v>#N/A</v>
      </c>
      <c r="AG79" s="99" t="e">
        <f ca="true">+IF(AND(ISNUMBER(OFFSET('Sanitation Data'!$F$6,0,10*ROW('Sanitation Data'!F73))),'Data Summary'!CV79="Yes"),OFFSET('Sanitation Data'!$F$6,0,10*ROW('Sanitation Data'!F73)),NA())</f>
        <v>#N/A</v>
      </c>
      <c r="AH79" s="99" t="e">
        <f ca="true">+IF(AND(ISNUMBER(OFFSET('Sanitation Data'!$F$10,0,10*ROW('Sanitation Data'!F73))),'Data Summary'!CW79="Yes"),OFFSET('Sanitation Data'!$F$10,0,10*ROW('Sanitation Data'!F73)),NA())</f>
        <v>#N/A</v>
      </c>
      <c r="AI79" s="99" t="e">
        <f ca="true">+IF(AND(ISNUMBER(OFFSET('Sanitation Data'!$F$11,0,10*ROW('Sanitation Data'!F73))),'Data Summary'!CX79="Yes"),OFFSET('Sanitation Data'!$F$11,0,10*ROW('Sanitation Data'!F73)),NA())</f>
        <v>#N/A</v>
      </c>
      <c r="AJ79" s="99" t="e">
        <f ca="true">+IF(AND(ISNUMBER(OFFSET('Sanitation Data'!$F$12,0,10*ROW('Sanitation Data'!F73))),'Data Summary'!CY79="Yes"),OFFSET('Sanitation Data'!$F$12,0,10*ROW('Sanitation Data'!F73)),NA())</f>
        <v>#N/A</v>
      </c>
      <c r="AK79" s="99" t="e">
        <f ca="true">+IF(AND(ISNUMBER(OFFSET('Sanitation Data'!$G$4,0,10*ROW('Sanitation Data'!G73))),'Data Summary'!CZ79="Yes"),100-OFFSET('Sanitation Data'!$G$4,0,10*ROW('Sanitation Data'!G73)),NA())</f>
        <v>#N/A</v>
      </c>
      <c r="AL79" s="99" t="e">
        <f ca="true">+IF(AND(ISNUMBER(OFFSET('Sanitation Data'!$G$6,0,10*ROW('Sanitation Data'!G73))),'Data Summary'!DA79="Yes"),OFFSET('Sanitation Data'!$G$6,0,10*ROW('Sanitation Data'!G73)),NA())</f>
        <v>#N/A</v>
      </c>
      <c r="AM79" s="99" t="e">
        <f ca="true">+IF(AND(ISNUMBER(OFFSET('Sanitation Data'!$G$10,0,10*ROW('Sanitation Data'!G73))),'Data Summary'!DB79="Yes"),OFFSET('Sanitation Data'!$G$10,0,10*ROW('Sanitation Data'!G73)),NA())</f>
        <v>#N/A</v>
      </c>
      <c r="AN79" s="99" t="e">
        <f ca="true">+IF(AND(ISNUMBER(OFFSET('Sanitation Data'!$G$11,0,10*ROW('Sanitation Data'!G73))),'Data Summary'!DC79="Yes"),OFFSET('Sanitation Data'!$G$11,0,10*ROW('Sanitation Data'!G73)),NA())</f>
        <v>#N/A</v>
      </c>
      <c r="AO79" s="99" t="e">
        <f ca="true">+IF(AND(ISNUMBER(OFFSET('Sanitation Data'!$G$12,0,10*ROW('Sanitation Data'!G73))),'Data Summary'!DD79="Yes"),OFFSET('Sanitation Data'!$G$12,0,10*ROW('Sanitation Data'!G73)),NA())</f>
        <v>#N/A</v>
      </c>
      <c r="AP79" s="99" t="e">
        <f ca="true">+IF(AND(ISNUMBER(OFFSET('Sanitation Data'!$H$4,0,10*ROW('Sanitation Data'!H73))),'Data Summary'!DE79="Yes"),100-OFFSET('Sanitation Data'!$H$4,0,10*ROW('Sanitation Data'!H73)),NA())</f>
        <v>#N/A</v>
      </c>
      <c r="AQ79" s="99" t="e">
        <f ca="true">+IF(AND(ISNUMBER(OFFSET('Sanitation Data'!$H$6,0,10*ROW('Sanitation Data'!H73))),'Data Summary'!DF79="Yes"),OFFSET('Sanitation Data'!$H$6,0,10*ROW('Sanitation Data'!H73)),NA())</f>
        <v>#N/A</v>
      </c>
      <c r="AR79" s="99" t="e">
        <f ca="true">+IF(AND(ISNUMBER(OFFSET('Sanitation Data'!$H$10,0,10*ROW('Sanitation Data'!H73))),'Data Summary'!DG79="Yes"),OFFSET('Sanitation Data'!$H$10,0,10*ROW('Sanitation Data'!H73)),NA())</f>
        <v>#N/A</v>
      </c>
      <c r="AS79" s="99" t="e">
        <f ca="true">+IF(AND(ISNUMBER(OFFSET('Sanitation Data'!$H$11,0,10*ROW('Sanitation Data'!H73))),'Data Summary'!DH79="Yes"),OFFSET('Sanitation Data'!$H$11,0,10*ROW('Sanitation Data'!H73)),NA())</f>
        <v>#N/A</v>
      </c>
      <c r="AT79" s="99" t="e">
        <f ca="true">+IF(AND(ISNUMBER(OFFSET('Sanitation Data'!$H$12,0,10*ROW('Sanitation Data'!H73))),'Data Summary'!DI79="Yes"),OFFSET('Sanitation Data'!$H$12,0,10*ROW('Sanitation Data'!H73)),NA())</f>
        <v>#N/A</v>
      </c>
      <c r="AU79" s="99" t="e">
        <f ca="true">+IF(AND(ISNUMBER(OFFSET('Sanitation Data'!$I$4,0,10*ROW('Sanitation Data'!I73))),'Data Summary'!DJ79="Yes"),100-OFFSET('Sanitation Data'!$I$4,0,10*ROW('Sanitation Data'!I73)),NA())</f>
        <v>#N/A</v>
      </c>
      <c r="AV79" s="99" t="e">
        <f ca="true">+IF(AND(ISNUMBER(OFFSET('Sanitation Data'!$I$6,0,10*ROW('Sanitation Data'!I73))),'Data Summary'!DK79="Yes"),OFFSET('Sanitation Data'!$I$6,0,10*ROW('Sanitation Data'!I73)),NA())</f>
        <v>#N/A</v>
      </c>
      <c r="AW79" s="99" t="e">
        <f ca="true">+IF(AND(ISNUMBER(OFFSET('Sanitation Data'!$I$10,0,10*ROW('Sanitation Data'!I73))),'Data Summary'!DL79="Yes"),OFFSET('Sanitation Data'!$I$10,0,10*ROW('Sanitation Data'!I73)),NA())</f>
        <v>#N/A</v>
      </c>
      <c r="AX79" s="99" t="e">
        <f ca="true">+IF(AND(ISNUMBER(OFFSET('Sanitation Data'!$I$11,0,10*ROW('Sanitation Data'!I73))),'Data Summary'!DM79="Yes"),OFFSET('Sanitation Data'!$I$11,0,10*ROW('Sanitation Data'!I73)),NA())</f>
        <v>#N/A</v>
      </c>
      <c r="AY79" s="99" t="e">
        <f ca="true">+IF(AND(ISNUMBER(OFFSET('Sanitation Data'!$I$12,0,10*ROW('Sanitation Data'!I73))),'Data Summary'!DN79="Yes"),OFFSET('Sanitation Data'!$I$12,0,10*ROW('Sanitation Data'!I73)),NA())</f>
        <v>#N/A</v>
      </c>
      <c r="AZ79" s="100" t="e">
        <f ca="true">+IF(AND(ISNUMBER(OFFSET('Hygiene Data'!$D$5,0,10*ROW('Hygiene Data'!D73))),'Data Summary'!DO79="Yes"),OFFSET('Hygiene Data'!$D$5,0,10*ROW('Hygiene Data'!D73)),NA())</f>
        <v>#N/A</v>
      </c>
      <c r="BA79" s="100" t="e">
        <f ca="true">+IF(AND(ISNUMBER(OFFSET('Hygiene Data'!$D$7,0,10*ROW('Hygiene Data'!D73))),'Data Summary'!DP79="Yes"),OFFSET('Hygiene Data'!$D$7,0,10*ROW('Hygiene Data'!D73)),NA())</f>
        <v>#N/A</v>
      </c>
      <c r="BB79" s="100" t="e">
        <f ca="true">+IF(AND(ISNUMBER(OFFSET('Hygiene Data'!$D$9,0,10*ROW('Hygiene Data'!D73))),'Data Summary'!DQ79="Yes"),OFFSET('Hygiene Data'!$D$9,0,10*ROW('Hygiene Data'!D73)),NA())</f>
        <v>#N/A</v>
      </c>
      <c r="BC79" s="100" t="e">
        <f ca="true">+IF(AND(ISNUMBER(OFFSET('Hygiene Data'!$E$5,0,10*ROW('Hygiene Data'!E73))),'Data Summary'!DR79="Yes"),OFFSET('Hygiene Data'!$E$5,0,10*ROW('Hygiene Data'!E73)),NA())</f>
        <v>#N/A</v>
      </c>
      <c r="BD79" s="100" t="e">
        <f ca="true">+IF(AND(ISNUMBER(OFFSET('Hygiene Data'!$E$7,0,10*ROW('Hygiene Data'!E73))),'Data Summary'!DS79="Yes"),OFFSET('Hygiene Data'!$E$7,0,10*ROW('Hygiene Data'!E73)),NA())</f>
        <v>#N/A</v>
      </c>
      <c r="BE79" s="100" t="e">
        <f ca="true">+IF(AND(ISNUMBER(OFFSET('Hygiene Data'!$E$9,0,10*ROW('Hygiene Data'!E73))),'Data Summary'!DT79="Yes"),OFFSET('Hygiene Data'!$E$9,0,10*ROW('Hygiene Data'!E73)),NA())</f>
        <v>#N/A</v>
      </c>
      <c r="BF79" s="100" t="e">
        <f ca="true">+IF(AND(ISNUMBER(OFFSET('Hygiene Data'!$F$5,0,10*ROW('Hygiene Data'!F73))),'Data Summary'!DU79="Yes"),OFFSET('Hygiene Data'!$F$5,0,10*ROW('Hygiene Data'!F73)),NA())</f>
        <v>#N/A</v>
      </c>
      <c r="BG79" s="100" t="e">
        <f ca="true">+IF(AND(ISNUMBER(OFFSET('Hygiene Data'!$F$7,0,10*ROW('Hygiene Data'!F73))),'Data Summary'!DV79="Yes"),OFFSET('Hygiene Data'!$F$7,0,10*ROW('Hygiene Data'!F73)),NA())</f>
        <v>#N/A</v>
      </c>
      <c r="BH79" s="100" t="e">
        <f ca="true">+IF(AND(ISNUMBER(OFFSET('Hygiene Data'!$F$9,0,10*ROW('Hygiene Data'!F73))),'Data Summary'!DW79="Yes"),OFFSET('Hygiene Data'!$F$9,0,10*ROW('Hygiene Data'!F73)),NA())</f>
        <v>#N/A</v>
      </c>
      <c r="BI79" s="100" t="e">
        <f ca="true">+IF(AND(ISNUMBER(OFFSET('Hygiene Data'!$G$5,0,10*ROW('Hygiene Data'!G73))),'Data Summary'!DX79="Yes"),OFFSET('Hygiene Data'!$G$5,0,10*ROW('Hygiene Data'!G73)),NA())</f>
        <v>#N/A</v>
      </c>
      <c r="BJ79" s="100" t="e">
        <f ca="true">+IF(AND(ISNUMBER(OFFSET('Hygiene Data'!$G$7,0,10*ROW('Hygiene Data'!G73))),'Data Summary'!DY79="Yes"),OFFSET('Hygiene Data'!$G$7,0,10*ROW('Hygiene Data'!G73)),NA())</f>
        <v>#N/A</v>
      </c>
      <c r="BK79" s="100" t="e">
        <f ca="true">+IF(AND(ISNUMBER(OFFSET('Hygiene Data'!$G$9,0,10*ROW('Hygiene Data'!G73))),'Data Summary'!DZ79="Yes"),OFFSET('Hygiene Data'!$G$9,0,10*ROW('Hygiene Data'!G73)),NA())</f>
        <v>#N/A</v>
      </c>
      <c r="BL79" s="100" t="e">
        <f ca="true">+IF(AND(ISNUMBER(OFFSET('Hygiene Data'!$H$5,0,10*ROW('Hygiene Data'!H73))),'Data Summary'!EA79="Yes"),OFFSET('Hygiene Data'!$H$5,0,10*ROW('Hygiene Data'!H73)),NA())</f>
        <v>#N/A</v>
      </c>
      <c r="BM79" s="100" t="e">
        <f ca="true">+IF(AND(ISNUMBER(OFFSET('Hygiene Data'!$H$7,0,10*ROW('Hygiene Data'!H73))),'Data Summary'!EB79="Yes"),OFFSET('Hygiene Data'!$H$7,0,10*ROW('Hygiene Data'!H73)),NA())</f>
        <v>#N/A</v>
      </c>
      <c r="BN79" s="100" t="e">
        <f ca="true">+IF(AND(ISNUMBER(OFFSET('Hygiene Data'!$H$9,0,10*ROW('Hygiene Data'!H73))),'Data Summary'!EC79="Yes"),OFFSET('Hygiene Data'!$H$9,0,10*ROW('Hygiene Data'!H73)),NA())</f>
        <v>#N/A</v>
      </c>
      <c r="BO79" s="100" t="e">
        <f ca="true">+IF(AND(ISNUMBER(OFFSET('Hygiene Data'!$I$5,0,10*ROW('Hygiene Data'!I73))),'Data Summary'!ED79="Yes"),OFFSET('Hygiene Data'!$I$5,0,10*ROW('Hygiene Data'!I73)),NA())</f>
        <v>#N/A</v>
      </c>
      <c r="BP79" s="100" t="e">
        <f ca="true">+IF(AND(ISNUMBER(OFFSET('Hygiene Data'!$I$7,0,10*ROW('Hygiene Data'!I73))),'Data Summary'!EE79="Yes"),OFFSET('Hygiene Data'!$I$7,0,10*ROW('Hygiene Data'!I73)),NA())</f>
        <v>#N/A</v>
      </c>
      <c r="BQ79" s="100" t="e">
        <f ca="true">+IF(AND(ISNUMBER(OFFSET('Hygiene Data'!$I$9,0,10*ROW('Hygiene Data'!I73))),'Data Summary'!EF79="Yes"),OFFSET('Hygiene Data'!$I$9,0,10*ROW('Hygiene Data'!I73)),NA())</f>
        <v>#N/A</v>
      </c>
    </row>
    <row xmlns:x14ac="http://schemas.microsoft.com/office/spreadsheetml/2009/9/ac" r="80" x14ac:dyDescent="0.2">
      <c r="A80" s="363" t="e">
        <f ca="true">+RIGHT('Data Summary'!A80,LEN('Data Summary'!A80)-9)</f>
        <v>#VALUE!</v>
      </c>
      <c r="B80" s="38" t="str">
        <f ca="true">+IF(ISTEXT('Data Summary'!B80),'Data Summary'!B80,"")</f>
        <v/>
      </c>
      <c r="C80" s="362" t="e">
        <f ca="true">+VALUE('Data Summary'!C80)</f>
        <v>#VALUE!</v>
      </c>
      <c r="D80" s="98" t="e">
        <f ca="true">+IF(AND(ISNUMBER(OFFSET('Water Data'!$D$4,0,10*ROW('Water Data'!D74))),'Data Summary'!BS80="Yes"),100-OFFSET('Water Data'!$D$4,0,10*ROW('Water Data'!D74)),NA())</f>
        <v>#N/A</v>
      </c>
      <c r="E80" s="98" t="e">
        <f ca="true">+IF(AND(ISNUMBER(OFFSET('Water Data'!$D$6,0,10*ROW('Water Data'!D74))),'Data Summary'!BT80="Yes"),OFFSET('Water Data'!$D$6,0,10*ROW('Water Data'!D74)),NA())</f>
        <v>#N/A</v>
      </c>
      <c r="F80" s="98" t="e">
        <f ca="true">+IF(AND(ISNUMBER(OFFSET('Water Data'!$D$9,0,10*ROW('Water Data'!D74))),'Data Summary'!BU80="Yes"),OFFSET('Water Data'!$D$9,0,10*ROW('Water Data'!D74)),NA())</f>
        <v>#N/A</v>
      </c>
      <c r="G80" s="98" t="e">
        <f ca="true">+IF(AND(ISNUMBER(OFFSET('Water Data'!$E$4,0,10*ROW('Water Data'!E74))),'Data Summary'!BV80="Yes"),100-OFFSET('Water Data'!$E$4,0,10*ROW('Water Data'!E74)),NA())</f>
        <v>#N/A</v>
      </c>
      <c r="H80" s="98" t="e">
        <f ca="true">+IF(AND(ISNUMBER(OFFSET('Water Data'!$E$6,0,10*ROW('Water Data'!E74))),'Data Summary'!BW80="Yes"),OFFSET('Water Data'!$E$6,0,10*ROW('Water Data'!E74)),NA())</f>
        <v>#N/A</v>
      </c>
      <c r="I80" s="98" t="e">
        <f ca="true">+IF(AND(ISNUMBER(OFFSET('Water Data'!$E$9,0,10*ROW('Water Data'!E74))),'Data Summary'!BX80="Yes"),OFFSET('Water Data'!$E$9,0,10*ROW('Water Data'!E74)),NA())</f>
        <v>#N/A</v>
      </c>
      <c r="J80" s="98" t="e">
        <f ca="true">+IF(AND(ISNUMBER(OFFSET('Water Data'!$F$4,0,10*ROW('Water Data'!F74))),'Data Summary'!BY80="Yes"),100-OFFSET('Water Data'!$F$4,0,10*ROW('Water Data'!F74)),NA())</f>
        <v>#N/A</v>
      </c>
      <c r="K80" s="98" t="e">
        <f ca="true">+IF(AND(ISNUMBER(OFFSET('Water Data'!$F$6,0,10*ROW('Water Data'!F74))),'Data Summary'!BZ80="Yes"),OFFSET('Water Data'!$F$6,0,10*ROW('Water Data'!F74)),NA())</f>
        <v>#N/A</v>
      </c>
      <c r="L80" s="98" t="e">
        <f ca="true">+IF(AND(ISNUMBER(OFFSET('Water Data'!$F$9,0,10*ROW('Water Data'!F74))),'Data Summary'!CA80="Yes"),OFFSET('Water Data'!$F$9,0,10*ROW('Water Data'!F74)),NA())</f>
        <v>#N/A</v>
      </c>
      <c r="M80" s="98" t="e">
        <f ca="true">+IF(AND(ISNUMBER(OFFSET('Water Data'!$G$4,0,10*ROW('Water Data'!G74))),'Data Summary'!CB80="Yes"),100-OFFSET('Water Data'!$G$4,0,10*ROW('Water Data'!G74)),NA())</f>
        <v>#N/A</v>
      </c>
      <c r="N80" s="98" t="e">
        <f ca="true">+IF(AND(ISNUMBER(OFFSET('Water Data'!$G$6,0,10*ROW('Water Data'!G74))),'Data Summary'!CC80="Yes"),OFFSET('Water Data'!$G$6,0,10*ROW('Water Data'!G74)),NA())</f>
        <v>#N/A</v>
      </c>
      <c r="O80" s="98" t="e">
        <f ca="true">+IF(AND(ISNUMBER(OFFSET('Water Data'!$G$9,0,10*ROW('Water Data'!G74))),'Data Summary'!CD80="Yes"),OFFSET('Water Data'!$G$9,0,10*ROW('Water Data'!G74)),NA())</f>
        <v>#N/A</v>
      </c>
      <c r="P80" s="98" t="e">
        <f ca="true">+IF(AND(ISNUMBER(OFFSET('Water Data'!$H$4,0,10*ROW('Water Data'!H74))),'Data Summary'!CE80="Yes"),100-OFFSET('Water Data'!$H$4,0,10*ROW('Water Data'!H74)),NA())</f>
        <v>#N/A</v>
      </c>
      <c r="Q80" s="98" t="e">
        <f ca="true">+IF(AND(ISNUMBER(OFFSET('Water Data'!$H$6,0,10*ROW('Water Data'!H74))),'Data Summary'!CF80="Yes"),OFFSET('Water Data'!$H$6,0,10*ROW('Water Data'!H74)),NA())</f>
        <v>#N/A</v>
      </c>
      <c r="R80" s="98" t="e">
        <f ca="true">+IF(AND(ISNUMBER(OFFSET('Water Data'!$H$9,0,10*ROW('Water Data'!H74))),'Data Summary'!CG80="Yes"),OFFSET('Water Data'!$H$9,0,10*ROW('Water Data'!H74)),NA())</f>
        <v>#N/A</v>
      </c>
      <c r="S80" s="98" t="e">
        <f ca="true">+IF(AND(ISNUMBER(OFFSET('Water Data'!$I$4,0,10*ROW('Water Data'!I74))),'Data Summary'!CH80="Yes"),100-OFFSET('Water Data'!$I$4,0,10*ROW('Water Data'!I74)),NA())</f>
        <v>#N/A</v>
      </c>
      <c r="T80" s="98" t="e">
        <f ca="true">+IF(AND(ISNUMBER(OFFSET('Water Data'!$I$6,0,10*ROW('Water Data'!I74))),'Data Summary'!CI80="Yes"),OFFSET('Water Data'!$I$6,0,10*ROW('Water Data'!I74)),NA())</f>
        <v>#N/A</v>
      </c>
      <c r="U80" s="98" t="e">
        <f ca="true">+IF(AND(ISNUMBER(OFFSET('Water Data'!$I$9,0,10*ROW('Water Data'!I74))),'Data Summary'!CJ80="Yes"),OFFSET('Water Data'!$I$9,0,10*ROW('Water Data'!I74)),NA())</f>
        <v>#N/A</v>
      </c>
      <c r="V80" s="99" t="e">
        <f ca="true">+IF(AND(ISNUMBER(OFFSET('Sanitation Data'!$D$4,0,10*ROW('Sanitation Data'!D74))),'Data Summary'!CK80="Yes"),100-OFFSET('Sanitation Data'!$D$4,0,10*ROW('Sanitation Data'!D74)),NA())</f>
        <v>#N/A</v>
      </c>
      <c r="W80" s="99" t="e">
        <f ca="true">+IF(AND(ISNUMBER(OFFSET('Sanitation Data'!$D$6,0,10*ROW('Sanitation Data'!D74))),'Data Summary'!CL80="Yes"),OFFSET('Sanitation Data'!$D$6,0,10*ROW('Sanitation Data'!D74)),NA())</f>
        <v>#N/A</v>
      </c>
      <c r="X80" s="99" t="e">
        <f ca="true">+IF(AND(ISNUMBER(OFFSET('Sanitation Data'!$D$10,0,10*ROW('Sanitation Data'!D74))),'Data Summary'!CM80="Yes"),OFFSET('Sanitation Data'!$D$10,0,10*ROW('Sanitation Data'!D74)),NA())</f>
        <v>#N/A</v>
      </c>
      <c r="Y80" s="99" t="e">
        <f ca="true">+IF(AND(ISNUMBER(OFFSET('Sanitation Data'!$D$11,0,10*ROW('Sanitation Data'!D74))),'Data Summary'!CN80="Yes"),OFFSET('Sanitation Data'!$D$11,0,10*ROW('Sanitation Data'!D74)),NA())</f>
        <v>#N/A</v>
      </c>
      <c r="Z80" s="99" t="e">
        <f ca="true">+IF(AND(ISNUMBER(OFFSET('Sanitation Data'!$D$12,0,10*ROW('Sanitation Data'!D74))),'Data Summary'!CO80="Yes"),OFFSET('Sanitation Data'!$D$12,0,10*ROW('Sanitation Data'!D74)),NA())</f>
        <v>#N/A</v>
      </c>
      <c r="AA80" s="99" t="e">
        <f ca="true">+IF(AND(ISNUMBER(OFFSET('Sanitation Data'!$E$4,0,10*ROW('Sanitation Data'!E74))),'Data Summary'!CP80="Yes"),100-OFFSET('Sanitation Data'!$E$4,0,10*ROW('Sanitation Data'!E74)),NA())</f>
        <v>#N/A</v>
      </c>
      <c r="AB80" s="99" t="e">
        <f ca="true">+IF(AND(ISNUMBER(OFFSET('Sanitation Data'!$E$6,0,10*ROW('Sanitation Data'!E74))),'Data Summary'!CQ80="Yes"),OFFSET('Sanitation Data'!$E$6,0,10*ROW('Sanitation Data'!E74)),NA())</f>
        <v>#N/A</v>
      </c>
      <c r="AC80" s="99" t="e">
        <f ca="true">+IF(AND(ISNUMBER(OFFSET('Sanitation Data'!$E$10,0,10*ROW('Sanitation Data'!E74))),'Data Summary'!CR80="Yes"),OFFSET('Sanitation Data'!$E$10,0,10*ROW('Sanitation Data'!E74)),NA())</f>
        <v>#N/A</v>
      </c>
      <c r="AD80" s="99" t="e">
        <f ca="true">+IF(AND(ISNUMBER(OFFSET('Sanitation Data'!$E$11,0,10*ROW('Sanitation Data'!E74))),'Data Summary'!CS80="Yes"),OFFSET('Sanitation Data'!$E$11,0,10*ROW('Sanitation Data'!E74)),NA())</f>
        <v>#N/A</v>
      </c>
      <c r="AE80" s="99" t="e">
        <f ca="true">+IF(AND(ISNUMBER(OFFSET('Sanitation Data'!$E$12,0,10*ROW('Sanitation Data'!E74))),'Data Summary'!CT80="Yes"),OFFSET('Sanitation Data'!$E$12,0,10*ROW('Sanitation Data'!E74)),NA())</f>
        <v>#N/A</v>
      </c>
      <c r="AF80" s="99" t="e">
        <f ca="true">+IF(AND(ISNUMBER(OFFSET('Sanitation Data'!$F$4,0,10*ROW('Sanitation Data'!F74))),'Data Summary'!CU80="Yes"),100-OFFSET('Sanitation Data'!$F$4,0,10*ROW('Sanitation Data'!F74)),NA())</f>
        <v>#N/A</v>
      </c>
      <c r="AG80" s="99" t="e">
        <f ca="true">+IF(AND(ISNUMBER(OFFSET('Sanitation Data'!$F$6,0,10*ROW('Sanitation Data'!F74))),'Data Summary'!CV80="Yes"),OFFSET('Sanitation Data'!$F$6,0,10*ROW('Sanitation Data'!F74)),NA())</f>
        <v>#N/A</v>
      </c>
      <c r="AH80" s="99" t="e">
        <f ca="true">+IF(AND(ISNUMBER(OFFSET('Sanitation Data'!$F$10,0,10*ROW('Sanitation Data'!F74))),'Data Summary'!CW80="Yes"),OFFSET('Sanitation Data'!$F$10,0,10*ROW('Sanitation Data'!F74)),NA())</f>
        <v>#N/A</v>
      </c>
      <c r="AI80" s="99" t="e">
        <f ca="true">+IF(AND(ISNUMBER(OFFSET('Sanitation Data'!$F$11,0,10*ROW('Sanitation Data'!F74))),'Data Summary'!CX80="Yes"),OFFSET('Sanitation Data'!$F$11,0,10*ROW('Sanitation Data'!F74)),NA())</f>
        <v>#N/A</v>
      </c>
      <c r="AJ80" s="99" t="e">
        <f ca="true">+IF(AND(ISNUMBER(OFFSET('Sanitation Data'!$F$12,0,10*ROW('Sanitation Data'!F74))),'Data Summary'!CY80="Yes"),OFFSET('Sanitation Data'!$F$12,0,10*ROW('Sanitation Data'!F74)),NA())</f>
        <v>#N/A</v>
      </c>
      <c r="AK80" s="99" t="e">
        <f ca="true">+IF(AND(ISNUMBER(OFFSET('Sanitation Data'!$G$4,0,10*ROW('Sanitation Data'!G74))),'Data Summary'!CZ80="Yes"),100-OFFSET('Sanitation Data'!$G$4,0,10*ROW('Sanitation Data'!G74)),NA())</f>
        <v>#N/A</v>
      </c>
      <c r="AL80" s="99" t="e">
        <f ca="true">+IF(AND(ISNUMBER(OFFSET('Sanitation Data'!$G$6,0,10*ROW('Sanitation Data'!G74))),'Data Summary'!DA80="Yes"),OFFSET('Sanitation Data'!$G$6,0,10*ROW('Sanitation Data'!G74)),NA())</f>
        <v>#N/A</v>
      </c>
      <c r="AM80" s="99" t="e">
        <f ca="true">+IF(AND(ISNUMBER(OFFSET('Sanitation Data'!$G$10,0,10*ROW('Sanitation Data'!G74))),'Data Summary'!DB80="Yes"),OFFSET('Sanitation Data'!$G$10,0,10*ROW('Sanitation Data'!G74)),NA())</f>
        <v>#N/A</v>
      </c>
      <c r="AN80" s="99" t="e">
        <f ca="true">+IF(AND(ISNUMBER(OFFSET('Sanitation Data'!$G$11,0,10*ROW('Sanitation Data'!G74))),'Data Summary'!DC80="Yes"),OFFSET('Sanitation Data'!$G$11,0,10*ROW('Sanitation Data'!G74)),NA())</f>
        <v>#N/A</v>
      </c>
      <c r="AO80" s="99" t="e">
        <f ca="true">+IF(AND(ISNUMBER(OFFSET('Sanitation Data'!$G$12,0,10*ROW('Sanitation Data'!G74))),'Data Summary'!DD80="Yes"),OFFSET('Sanitation Data'!$G$12,0,10*ROW('Sanitation Data'!G74)),NA())</f>
        <v>#N/A</v>
      </c>
      <c r="AP80" s="99" t="e">
        <f ca="true">+IF(AND(ISNUMBER(OFFSET('Sanitation Data'!$H$4,0,10*ROW('Sanitation Data'!H74))),'Data Summary'!DE80="Yes"),100-OFFSET('Sanitation Data'!$H$4,0,10*ROW('Sanitation Data'!H74)),NA())</f>
        <v>#N/A</v>
      </c>
      <c r="AQ80" s="99" t="e">
        <f ca="true">+IF(AND(ISNUMBER(OFFSET('Sanitation Data'!$H$6,0,10*ROW('Sanitation Data'!H74))),'Data Summary'!DF80="Yes"),OFFSET('Sanitation Data'!$H$6,0,10*ROW('Sanitation Data'!H74)),NA())</f>
        <v>#N/A</v>
      </c>
      <c r="AR80" s="99" t="e">
        <f ca="true">+IF(AND(ISNUMBER(OFFSET('Sanitation Data'!$H$10,0,10*ROW('Sanitation Data'!H74))),'Data Summary'!DG80="Yes"),OFFSET('Sanitation Data'!$H$10,0,10*ROW('Sanitation Data'!H74)),NA())</f>
        <v>#N/A</v>
      </c>
      <c r="AS80" s="99" t="e">
        <f ca="true">+IF(AND(ISNUMBER(OFFSET('Sanitation Data'!$H$11,0,10*ROW('Sanitation Data'!H74))),'Data Summary'!DH80="Yes"),OFFSET('Sanitation Data'!$H$11,0,10*ROW('Sanitation Data'!H74)),NA())</f>
        <v>#N/A</v>
      </c>
      <c r="AT80" s="99" t="e">
        <f ca="true">+IF(AND(ISNUMBER(OFFSET('Sanitation Data'!$H$12,0,10*ROW('Sanitation Data'!H74))),'Data Summary'!DI80="Yes"),OFFSET('Sanitation Data'!$H$12,0,10*ROW('Sanitation Data'!H74)),NA())</f>
        <v>#N/A</v>
      </c>
      <c r="AU80" s="99" t="e">
        <f ca="true">+IF(AND(ISNUMBER(OFFSET('Sanitation Data'!$I$4,0,10*ROW('Sanitation Data'!I74))),'Data Summary'!DJ80="Yes"),100-OFFSET('Sanitation Data'!$I$4,0,10*ROW('Sanitation Data'!I74)),NA())</f>
        <v>#N/A</v>
      </c>
      <c r="AV80" s="99" t="e">
        <f ca="true">+IF(AND(ISNUMBER(OFFSET('Sanitation Data'!$I$6,0,10*ROW('Sanitation Data'!I74))),'Data Summary'!DK80="Yes"),OFFSET('Sanitation Data'!$I$6,0,10*ROW('Sanitation Data'!I74)),NA())</f>
        <v>#N/A</v>
      </c>
      <c r="AW80" s="99" t="e">
        <f ca="true">+IF(AND(ISNUMBER(OFFSET('Sanitation Data'!$I$10,0,10*ROW('Sanitation Data'!I74))),'Data Summary'!DL80="Yes"),OFFSET('Sanitation Data'!$I$10,0,10*ROW('Sanitation Data'!I74)),NA())</f>
        <v>#N/A</v>
      </c>
      <c r="AX80" s="99" t="e">
        <f ca="true">+IF(AND(ISNUMBER(OFFSET('Sanitation Data'!$I$11,0,10*ROW('Sanitation Data'!I74))),'Data Summary'!DM80="Yes"),OFFSET('Sanitation Data'!$I$11,0,10*ROW('Sanitation Data'!I74)),NA())</f>
        <v>#N/A</v>
      </c>
      <c r="AY80" s="99" t="e">
        <f ca="true">+IF(AND(ISNUMBER(OFFSET('Sanitation Data'!$I$12,0,10*ROW('Sanitation Data'!I74))),'Data Summary'!DN80="Yes"),OFFSET('Sanitation Data'!$I$12,0,10*ROW('Sanitation Data'!I74)),NA())</f>
        <v>#N/A</v>
      </c>
      <c r="AZ80" s="100" t="e">
        <f ca="true">+IF(AND(ISNUMBER(OFFSET('Hygiene Data'!$D$5,0,10*ROW('Hygiene Data'!D74))),'Data Summary'!DO80="Yes"),OFFSET('Hygiene Data'!$D$5,0,10*ROW('Hygiene Data'!D74)),NA())</f>
        <v>#N/A</v>
      </c>
      <c r="BA80" s="100" t="e">
        <f ca="true">+IF(AND(ISNUMBER(OFFSET('Hygiene Data'!$D$7,0,10*ROW('Hygiene Data'!D74))),'Data Summary'!DP80="Yes"),OFFSET('Hygiene Data'!$D$7,0,10*ROW('Hygiene Data'!D74)),NA())</f>
        <v>#N/A</v>
      </c>
      <c r="BB80" s="100" t="e">
        <f ca="true">+IF(AND(ISNUMBER(OFFSET('Hygiene Data'!$D$9,0,10*ROW('Hygiene Data'!D74))),'Data Summary'!DQ80="Yes"),OFFSET('Hygiene Data'!$D$9,0,10*ROW('Hygiene Data'!D74)),NA())</f>
        <v>#N/A</v>
      </c>
      <c r="BC80" s="100" t="e">
        <f ca="true">+IF(AND(ISNUMBER(OFFSET('Hygiene Data'!$E$5,0,10*ROW('Hygiene Data'!E74))),'Data Summary'!DR80="Yes"),OFFSET('Hygiene Data'!$E$5,0,10*ROW('Hygiene Data'!E74)),NA())</f>
        <v>#N/A</v>
      </c>
      <c r="BD80" s="100" t="e">
        <f ca="true">+IF(AND(ISNUMBER(OFFSET('Hygiene Data'!$E$7,0,10*ROW('Hygiene Data'!E74))),'Data Summary'!DS80="Yes"),OFFSET('Hygiene Data'!$E$7,0,10*ROW('Hygiene Data'!E74)),NA())</f>
        <v>#N/A</v>
      </c>
      <c r="BE80" s="100" t="e">
        <f ca="true">+IF(AND(ISNUMBER(OFFSET('Hygiene Data'!$E$9,0,10*ROW('Hygiene Data'!E74))),'Data Summary'!DT80="Yes"),OFFSET('Hygiene Data'!$E$9,0,10*ROW('Hygiene Data'!E74)),NA())</f>
        <v>#N/A</v>
      </c>
      <c r="BF80" s="100" t="e">
        <f ca="true">+IF(AND(ISNUMBER(OFFSET('Hygiene Data'!$F$5,0,10*ROW('Hygiene Data'!F74))),'Data Summary'!DU80="Yes"),OFFSET('Hygiene Data'!$F$5,0,10*ROW('Hygiene Data'!F74)),NA())</f>
        <v>#N/A</v>
      </c>
      <c r="BG80" s="100" t="e">
        <f ca="true">+IF(AND(ISNUMBER(OFFSET('Hygiene Data'!$F$7,0,10*ROW('Hygiene Data'!F74))),'Data Summary'!DV80="Yes"),OFFSET('Hygiene Data'!$F$7,0,10*ROW('Hygiene Data'!F74)),NA())</f>
        <v>#N/A</v>
      </c>
      <c r="BH80" s="100" t="e">
        <f ca="true">+IF(AND(ISNUMBER(OFFSET('Hygiene Data'!$F$9,0,10*ROW('Hygiene Data'!F74))),'Data Summary'!DW80="Yes"),OFFSET('Hygiene Data'!$F$9,0,10*ROW('Hygiene Data'!F74)),NA())</f>
        <v>#N/A</v>
      </c>
      <c r="BI80" s="100" t="e">
        <f ca="true">+IF(AND(ISNUMBER(OFFSET('Hygiene Data'!$G$5,0,10*ROW('Hygiene Data'!G74))),'Data Summary'!DX80="Yes"),OFFSET('Hygiene Data'!$G$5,0,10*ROW('Hygiene Data'!G74)),NA())</f>
        <v>#N/A</v>
      </c>
      <c r="BJ80" s="100" t="e">
        <f ca="true">+IF(AND(ISNUMBER(OFFSET('Hygiene Data'!$G$7,0,10*ROW('Hygiene Data'!G74))),'Data Summary'!DY80="Yes"),OFFSET('Hygiene Data'!$G$7,0,10*ROW('Hygiene Data'!G74)),NA())</f>
        <v>#N/A</v>
      </c>
      <c r="BK80" s="100" t="e">
        <f ca="true">+IF(AND(ISNUMBER(OFFSET('Hygiene Data'!$G$9,0,10*ROW('Hygiene Data'!G74))),'Data Summary'!DZ80="Yes"),OFFSET('Hygiene Data'!$G$9,0,10*ROW('Hygiene Data'!G74)),NA())</f>
        <v>#N/A</v>
      </c>
      <c r="BL80" s="100" t="e">
        <f ca="true">+IF(AND(ISNUMBER(OFFSET('Hygiene Data'!$H$5,0,10*ROW('Hygiene Data'!H74))),'Data Summary'!EA80="Yes"),OFFSET('Hygiene Data'!$H$5,0,10*ROW('Hygiene Data'!H74)),NA())</f>
        <v>#N/A</v>
      </c>
      <c r="BM80" s="100" t="e">
        <f ca="true">+IF(AND(ISNUMBER(OFFSET('Hygiene Data'!$H$7,0,10*ROW('Hygiene Data'!H74))),'Data Summary'!EB80="Yes"),OFFSET('Hygiene Data'!$H$7,0,10*ROW('Hygiene Data'!H74)),NA())</f>
        <v>#N/A</v>
      </c>
      <c r="BN80" s="100" t="e">
        <f ca="true">+IF(AND(ISNUMBER(OFFSET('Hygiene Data'!$H$9,0,10*ROW('Hygiene Data'!H74))),'Data Summary'!EC80="Yes"),OFFSET('Hygiene Data'!$H$9,0,10*ROW('Hygiene Data'!H74)),NA())</f>
        <v>#N/A</v>
      </c>
      <c r="BO80" s="100" t="e">
        <f ca="true">+IF(AND(ISNUMBER(OFFSET('Hygiene Data'!$I$5,0,10*ROW('Hygiene Data'!I74))),'Data Summary'!ED80="Yes"),OFFSET('Hygiene Data'!$I$5,0,10*ROW('Hygiene Data'!I74)),NA())</f>
        <v>#N/A</v>
      </c>
      <c r="BP80" s="100" t="e">
        <f ca="true">+IF(AND(ISNUMBER(OFFSET('Hygiene Data'!$I$7,0,10*ROW('Hygiene Data'!I74))),'Data Summary'!EE80="Yes"),OFFSET('Hygiene Data'!$I$7,0,10*ROW('Hygiene Data'!I74)),NA())</f>
        <v>#N/A</v>
      </c>
      <c r="BQ80" s="100" t="e">
        <f ca="true">+IF(AND(ISNUMBER(OFFSET('Hygiene Data'!$I$9,0,10*ROW('Hygiene Data'!I74))),'Data Summary'!EF80="Yes"),OFFSET('Hygiene Data'!$I$9,0,10*ROW('Hygiene Data'!I74)),NA())</f>
        <v>#N/A</v>
      </c>
    </row>
    <row xmlns:x14ac="http://schemas.microsoft.com/office/spreadsheetml/2009/9/ac" r="81" x14ac:dyDescent="0.2">
      <c r="A81" s="363" t="e">
        <f ca="true">+RIGHT('Data Summary'!A81,LEN('Data Summary'!A81)-9)</f>
        <v>#VALUE!</v>
      </c>
      <c r="B81" s="38" t="str">
        <f ca="true">+IF(ISTEXT('Data Summary'!B81),'Data Summary'!B81,"")</f>
        <v/>
      </c>
      <c r="C81" s="362" t="e">
        <f ca="true">+VALUE('Data Summary'!C81)</f>
        <v>#VALUE!</v>
      </c>
      <c r="D81" s="98" t="e">
        <f ca="true">+IF(AND(ISNUMBER(OFFSET('Water Data'!$D$4,0,10*ROW('Water Data'!D75))),'Data Summary'!BS81="Yes"),100-OFFSET('Water Data'!$D$4,0,10*ROW('Water Data'!D75)),NA())</f>
        <v>#N/A</v>
      </c>
      <c r="E81" s="98" t="e">
        <f ca="true">+IF(AND(ISNUMBER(OFFSET('Water Data'!$D$6,0,10*ROW('Water Data'!D75))),'Data Summary'!BT81="Yes"),OFFSET('Water Data'!$D$6,0,10*ROW('Water Data'!D75)),NA())</f>
        <v>#N/A</v>
      </c>
      <c r="F81" s="98" t="e">
        <f ca="true">+IF(AND(ISNUMBER(OFFSET('Water Data'!$D$9,0,10*ROW('Water Data'!D75))),'Data Summary'!BU81="Yes"),OFFSET('Water Data'!$D$9,0,10*ROW('Water Data'!D75)),NA())</f>
        <v>#N/A</v>
      </c>
      <c r="G81" s="98" t="e">
        <f ca="true">+IF(AND(ISNUMBER(OFFSET('Water Data'!$E$4,0,10*ROW('Water Data'!E75))),'Data Summary'!BV81="Yes"),100-OFFSET('Water Data'!$E$4,0,10*ROW('Water Data'!E75)),NA())</f>
        <v>#N/A</v>
      </c>
      <c r="H81" s="98" t="e">
        <f ca="true">+IF(AND(ISNUMBER(OFFSET('Water Data'!$E$6,0,10*ROW('Water Data'!E75))),'Data Summary'!BW81="Yes"),OFFSET('Water Data'!$E$6,0,10*ROW('Water Data'!E75)),NA())</f>
        <v>#N/A</v>
      </c>
      <c r="I81" s="98" t="e">
        <f ca="true">+IF(AND(ISNUMBER(OFFSET('Water Data'!$E$9,0,10*ROW('Water Data'!E75))),'Data Summary'!BX81="Yes"),OFFSET('Water Data'!$E$9,0,10*ROW('Water Data'!E75)),NA())</f>
        <v>#N/A</v>
      </c>
      <c r="J81" s="98" t="e">
        <f ca="true">+IF(AND(ISNUMBER(OFFSET('Water Data'!$F$4,0,10*ROW('Water Data'!F75))),'Data Summary'!BY81="Yes"),100-OFFSET('Water Data'!$F$4,0,10*ROW('Water Data'!F75)),NA())</f>
        <v>#N/A</v>
      </c>
      <c r="K81" s="98" t="e">
        <f ca="true">+IF(AND(ISNUMBER(OFFSET('Water Data'!$F$6,0,10*ROW('Water Data'!F75))),'Data Summary'!BZ81="Yes"),OFFSET('Water Data'!$F$6,0,10*ROW('Water Data'!F75)),NA())</f>
        <v>#N/A</v>
      </c>
      <c r="L81" s="98" t="e">
        <f ca="true">+IF(AND(ISNUMBER(OFFSET('Water Data'!$F$9,0,10*ROW('Water Data'!F75))),'Data Summary'!CA81="Yes"),OFFSET('Water Data'!$F$9,0,10*ROW('Water Data'!F75)),NA())</f>
        <v>#N/A</v>
      </c>
      <c r="M81" s="98" t="e">
        <f ca="true">+IF(AND(ISNUMBER(OFFSET('Water Data'!$G$4,0,10*ROW('Water Data'!G75))),'Data Summary'!CB81="Yes"),100-OFFSET('Water Data'!$G$4,0,10*ROW('Water Data'!G75)),NA())</f>
        <v>#N/A</v>
      </c>
      <c r="N81" s="98" t="e">
        <f ca="true">+IF(AND(ISNUMBER(OFFSET('Water Data'!$G$6,0,10*ROW('Water Data'!G75))),'Data Summary'!CC81="Yes"),OFFSET('Water Data'!$G$6,0,10*ROW('Water Data'!G75)),NA())</f>
        <v>#N/A</v>
      </c>
      <c r="O81" s="98" t="e">
        <f ca="true">+IF(AND(ISNUMBER(OFFSET('Water Data'!$G$9,0,10*ROW('Water Data'!G75))),'Data Summary'!CD81="Yes"),OFFSET('Water Data'!$G$9,0,10*ROW('Water Data'!G75)),NA())</f>
        <v>#N/A</v>
      </c>
      <c r="P81" s="98" t="e">
        <f ca="true">+IF(AND(ISNUMBER(OFFSET('Water Data'!$H$4,0,10*ROW('Water Data'!H75))),'Data Summary'!CE81="Yes"),100-OFFSET('Water Data'!$H$4,0,10*ROW('Water Data'!H75)),NA())</f>
        <v>#N/A</v>
      </c>
      <c r="Q81" s="98" t="e">
        <f ca="true">+IF(AND(ISNUMBER(OFFSET('Water Data'!$H$6,0,10*ROW('Water Data'!H75))),'Data Summary'!CF81="Yes"),OFFSET('Water Data'!$H$6,0,10*ROW('Water Data'!H75)),NA())</f>
        <v>#N/A</v>
      </c>
      <c r="R81" s="98" t="e">
        <f ca="true">+IF(AND(ISNUMBER(OFFSET('Water Data'!$H$9,0,10*ROW('Water Data'!H75))),'Data Summary'!CG81="Yes"),OFFSET('Water Data'!$H$9,0,10*ROW('Water Data'!H75)),NA())</f>
        <v>#N/A</v>
      </c>
      <c r="S81" s="98" t="e">
        <f ca="true">+IF(AND(ISNUMBER(OFFSET('Water Data'!$I$4,0,10*ROW('Water Data'!I75))),'Data Summary'!CH81="Yes"),100-OFFSET('Water Data'!$I$4,0,10*ROW('Water Data'!I75)),NA())</f>
        <v>#N/A</v>
      </c>
      <c r="T81" s="98" t="e">
        <f ca="true">+IF(AND(ISNUMBER(OFFSET('Water Data'!$I$6,0,10*ROW('Water Data'!I75))),'Data Summary'!CI81="Yes"),OFFSET('Water Data'!$I$6,0,10*ROW('Water Data'!I75)),NA())</f>
        <v>#N/A</v>
      </c>
      <c r="U81" s="98" t="e">
        <f ca="true">+IF(AND(ISNUMBER(OFFSET('Water Data'!$I$9,0,10*ROW('Water Data'!I75))),'Data Summary'!CJ81="Yes"),OFFSET('Water Data'!$I$9,0,10*ROW('Water Data'!I75)),NA())</f>
        <v>#N/A</v>
      </c>
      <c r="V81" s="99" t="e">
        <f ca="true">+IF(AND(ISNUMBER(OFFSET('Sanitation Data'!$D$4,0,10*ROW('Sanitation Data'!D75))),'Data Summary'!CK81="Yes"),100-OFFSET('Sanitation Data'!$D$4,0,10*ROW('Sanitation Data'!D75)),NA())</f>
        <v>#N/A</v>
      </c>
      <c r="W81" s="99" t="e">
        <f ca="true">+IF(AND(ISNUMBER(OFFSET('Sanitation Data'!$D$6,0,10*ROW('Sanitation Data'!D75))),'Data Summary'!CL81="Yes"),OFFSET('Sanitation Data'!$D$6,0,10*ROW('Sanitation Data'!D75)),NA())</f>
        <v>#N/A</v>
      </c>
      <c r="X81" s="99" t="e">
        <f ca="true">+IF(AND(ISNUMBER(OFFSET('Sanitation Data'!$D$10,0,10*ROW('Sanitation Data'!D75))),'Data Summary'!CM81="Yes"),OFFSET('Sanitation Data'!$D$10,0,10*ROW('Sanitation Data'!D75)),NA())</f>
        <v>#N/A</v>
      </c>
      <c r="Y81" s="99" t="e">
        <f ca="true">+IF(AND(ISNUMBER(OFFSET('Sanitation Data'!$D$11,0,10*ROW('Sanitation Data'!D75))),'Data Summary'!CN81="Yes"),OFFSET('Sanitation Data'!$D$11,0,10*ROW('Sanitation Data'!D75)),NA())</f>
        <v>#N/A</v>
      </c>
      <c r="Z81" s="99" t="e">
        <f ca="true">+IF(AND(ISNUMBER(OFFSET('Sanitation Data'!$D$12,0,10*ROW('Sanitation Data'!D75))),'Data Summary'!CO81="Yes"),OFFSET('Sanitation Data'!$D$12,0,10*ROW('Sanitation Data'!D75)),NA())</f>
        <v>#N/A</v>
      </c>
      <c r="AA81" s="99" t="e">
        <f ca="true">+IF(AND(ISNUMBER(OFFSET('Sanitation Data'!$E$4,0,10*ROW('Sanitation Data'!E75))),'Data Summary'!CP81="Yes"),100-OFFSET('Sanitation Data'!$E$4,0,10*ROW('Sanitation Data'!E75)),NA())</f>
        <v>#N/A</v>
      </c>
      <c r="AB81" s="99" t="e">
        <f ca="true">+IF(AND(ISNUMBER(OFFSET('Sanitation Data'!$E$6,0,10*ROW('Sanitation Data'!E75))),'Data Summary'!CQ81="Yes"),OFFSET('Sanitation Data'!$E$6,0,10*ROW('Sanitation Data'!E75)),NA())</f>
        <v>#N/A</v>
      </c>
      <c r="AC81" s="99" t="e">
        <f ca="true">+IF(AND(ISNUMBER(OFFSET('Sanitation Data'!$E$10,0,10*ROW('Sanitation Data'!E75))),'Data Summary'!CR81="Yes"),OFFSET('Sanitation Data'!$E$10,0,10*ROW('Sanitation Data'!E75)),NA())</f>
        <v>#N/A</v>
      </c>
      <c r="AD81" s="99" t="e">
        <f ca="true">+IF(AND(ISNUMBER(OFFSET('Sanitation Data'!$E$11,0,10*ROW('Sanitation Data'!E75))),'Data Summary'!CS81="Yes"),OFFSET('Sanitation Data'!$E$11,0,10*ROW('Sanitation Data'!E75)),NA())</f>
        <v>#N/A</v>
      </c>
      <c r="AE81" s="99" t="e">
        <f ca="true">+IF(AND(ISNUMBER(OFFSET('Sanitation Data'!$E$12,0,10*ROW('Sanitation Data'!E75))),'Data Summary'!CT81="Yes"),OFFSET('Sanitation Data'!$E$12,0,10*ROW('Sanitation Data'!E75)),NA())</f>
        <v>#N/A</v>
      </c>
      <c r="AF81" s="99" t="e">
        <f ca="true">+IF(AND(ISNUMBER(OFFSET('Sanitation Data'!$F$4,0,10*ROW('Sanitation Data'!F75))),'Data Summary'!CU81="Yes"),100-OFFSET('Sanitation Data'!$F$4,0,10*ROW('Sanitation Data'!F75)),NA())</f>
        <v>#N/A</v>
      </c>
      <c r="AG81" s="99" t="e">
        <f ca="true">+IF(AND(ISNUMBER(OFFSET('Sanitation Data'!$F$6,0,10*ROW('Sanitation Data'!F75))),'Data Summary'!CV81="Yes"),OFFSET('Sanitation Data'!$F$6,0,10*ROW('Sanitation Data'!F75)),NA())</f>
        <v>#N/A</v>
      </c>
      <c r="AH81" s="99" t="e">
        <f ca="true">+IF(AND(ISNUMBER(OFFSET('Sanitation Data'!$F$10,0,10*ROW('Sanitation Data'!F75))),'Data Summary'!CW81="Yes"),OFFSET('Sanitation Data'!$F$10,0,10*ROW('Sanitation Data'!F75)),NA())</f>
        <v>#N/A</v>
      </c>
      <c r="AI81" s="99" t="e">
        <f ca="true">+IF(AND(ISNUMBER(OFFSET('Sanitation Data'!$F$11,0,10*ROW('Sanitation Data'!F75))),'Data Summary'!CX81="Yes"),OFFSET('Sanitation Data'!$F$11,0,10*ROW('Sanitation Data'!F75)),NA())</f>
        <v>#N/A</v>
      </c>
      <c r="AJ81" s="99" t="e">
        <f ca="true">+IF(AND(ISNUMBER(OFFSET('Sanitation Data'!$F$12,0,10*ROW('Sanitation Data'!F75))),'Data Summary'!CY81="Yes"),OFFSET('Sanitation Data'!$F$12,0,10*ROW('Sanitation Data'!F75)),NA())</f>
        <v>#N/A</v>
      </c>
      <c r="AK81" s="99" t="e">
        <f ca="true">+IF(AND(ISNUMBER(OFFSET('Sanitation Data'!$G$4,0,10*ROW('Sanitation Data'!G75))),'Data Summary'!CZ81="Yes"),100-OFFSET('Sanitation Data'!$G$4,0,10*ROW('Sanitation Data'!G75)),NA())</f>
        <v>#N/A</v>
      </c>
      <c r="AL81" s="99" t="e">
        <f ca="true">+IF(AND(ISNUMBER(OFFSET('Sanitation Data'!$G$6,0,10*ROW('Sanitation Data'!G75))),'Data Summary'!DA81="Yes"),OFFSET('Sanitation Data'!$G$6,0,10*ROW('Sanitation Data'!G75)),NA())</f>
        <v>#N/A</v>
      </c>
      <c r="AM81" s="99" t="e">
        <f ca="true">+IF(AND(ISNUMBER(OFFSET('Sanitation Data'!$G$10,0,10*ROW('Sanitation Data'!G75))),'Data Summary'!DB81="Yes"),OFFSET('Sanitation Data'!$G$10,0,10*ROW('Sanitation Data'!G75)),NA())</f>
        <v>#N/A</v>
      </c>
      <c r="AN81" s="99" t="e">
        <f ca="true">+IF(AND(ISNUMBER(OFFSET('Sanitation Data'!$G$11,0,10*ROW('Sanitation Data'!G75))),'Data Summary'!DC81="Yes"),OFFSET('Sanitation Data'!$G$11,0,10*ROW('Sanitation Data'!G75)),NA())</f>
        <v>#N/A</v>
      </c>
      <c r="AO81" s="99" t="e">
        <f ca="true">+IF(AND(ISNUMBER(OFFSET('Sanitation Data'!$G$12,0,10*ROW('Sanitation Data'!G75))),'Data Summary'!DD81="Yes"),OFFSET('Sanitation Data'!$G$12,0,10*ROW('Sanitation Data'!G75)),NA())</f>
        <v>#N/A</v>
      </c>
      <c r="AP81" s="99" t="e">
        <f ca="true">+IF(AND(ISNUMBER(OFFSET('Sanitation Data'!$H$4,0,10*ROW('Sanitation Data'!H75))),'Data Summary'!DE81="Yes"),100-OFFSET('Sanitation Data'!$H$4,0,10*ROW('Sanitation Data'!H75)),NA())</f>
        <v>#N/A</v>
      </c>
      <c r="AQ81" s="99" t="e">
        <f ca="true">+IF(AND(ISNUMBER(OFFSET('Sanitation Data'!$H$6,0,10*ROW('Sanitation Data'!H75))),'Data Summary'!DF81="Yes"),OFFSET('Sanitation Data'!$H$6,0,10*ROW('Sanitation Data'!H75)),NA())</f>
        <v>#N/A</v>
      </c>
      <c r="AR81" s="99" t="e">
        <f ca="true">+IF(AND(ISNUMBER(OFFSET('Sanitation Data'!$H$10,0,10*ROW('Sanitation Data'!H75))),'Data Summary'!DG81="Yes"),OFFSET('Sanitation Data'!$H$10,0,10*ROW('Sanitation Data'!H75)),NA())</f>
        <v>#N/A</v>
      </c>
      <c r="AS81" s="99" t="e">
        <f ca="true">+IF(AND(ISNUMBER(OFFSET('Sanitation Data'!$H$11,0,10*ROW('Sanitation Data'!H75))),'Data Summary'!DH81="Yes"),OFFSET('Sanitation Data'!$H$11,0,10*ROW('Sanitation Data'!H75)),NA())</f>
        <v>#N/A</v>
      </c>
      <c r="AT81" s="99" t="e">
        <f ca="true">+IF(AND(ISNUMBER(OFFSET('Sanitation Data'!$H$12,0,10*ROW('Sanitation Data'!H75))),'Data Summary'!DI81="Yes"),OFFSET('Sanitation Data'!$H$12,0,10*ROW('Sanitation Data'!H75)),NA())</f>
        <v>#N/A</v>
      </c>
      <c r="AU81" s="99" t="e">
        <f ca="true">+IF(AND(ISNUMBER(OFFSET('Sanitation Data'!$I$4,0,10*ROW('Sanitation Data'!I75))),'Data Summary'!DJ81="Yes"),100-OFFSET('Sanitation Data'!$I$4,0,10*ROW('Sanitation Data'!I75)),NA())</f>
        <v>#N/A</v>
      </c>
      <c r="AV81" s="99" t="e">
        <f ca="true">+IF(AND(ISNUMBER(OFFSET('Sanitation Data'!$I$6,0,10*ROW('Sanitation Data'!I75))),'Data Summary'!DK81="Yes"),OFFSET('Sanitation Data'!$I$6,0,10*ROW('Sanitation Data'!I75)),NA())</f>
        <v>#N/A</v>
      </c>
      <c r="AW81" s="99" t="e">
        <f ca="true">+IF(AND(ISNUMBER(OFFSET('Sanitation Data'!$I$10,0,10*ROW('Sanitation Data'!I75))),'Data Summary'!DL81="Yes"),OFFSET('Sanitation Data'!$I$10,0,10*ROW('Sanitation Data'!I75)),NA())</f>
        <v>#N/A</v>
      </c>
      <c r="AX81" s="99" t="e">
        <f ca="true">+IF(AND(ISNUMBER(OFFSET('Sanitation Data'!$I$11,0,10*ROW('Sanitation Data'!I75))),'Data Summary'!DM81="Yes"),OFFSET('Sanitation Data'!$I$11,0,10*ROW('Sanitation Data'!I75)),NA())</f>
        <v>#N/A</v>
      </c>
      <c r="AY81" s="99" t="e">
        <f ca="true">+IF(AND(ISNUMBER(OFFSET('Sanitation Data'!$I$12,0,10*ROW('Sanitation Data'!I75))),'Data Summary'!DN81="Yes"),OFFSET('Sanitation Data'!$I$12,0,10*ROW('Sanitation Data'!I75)),NA())</f>
        <v>#N/A</v>
      </c>
      <c r="AZ81" s="100" t="e">
        <f ca="true">+IF(AND(ISNUMBER(OFFSET('Hygiene Data'!$D$5,0,10*ROW('Hygiene Data'!D75))),'Data Summary'!DO81="Yes"),OFFSET('Hygiene Data'!$D$5,0,10*ROW('Hygiene Data'!D75)),NA())</f>
        <v>#N/A</v>
      </c>
      <c r="BA81" s="100" t="e">
        <f ca="true">+IF(AND(ISNUMBER(OFFSET('Hygiene Data'!$D$7,0,10*ROW('Hygiene Data'!D75))),'Data Summary'!DP81="Yes"),OFFSET('Hygiene Data'!$D$7,0,10*ROW('Hygiene Data'!D75)),NA())</f>
        <v>#N/A</v>
      </c>
      <c r="BB81" s="100" t="e">
        <f ca="true">+IF(AND(ISNUMBER(OFFSET('Hygiene Data'!$D$9,0,10*ROW('Hygiene Data'!D75))),'Data Summary'!DQ81="Yes"),OFFSET('Hygiene Data'!$D$9,0,10*ROW('Hygiene Data'!D75)),NA())</f>
        <v>#N/A</v>
      </c>
      <c r="BC81" s="100" t="e">
        <f ca="true">+IF(AND(ISNUMBER(OFFSET('Hygiene Data'!$E$5,0,10*ROW('Hygiene Data'!E75))),'Data Summary'!DR81="Yes"),OFFSET('Hygiene Data'!$E$5,0,10*ROW('Hygiene Data'!E75)),NA())</f>
        <v>#N/A</v>
      </c>
      <c r="BD81" s="100" t="e">
        <f ca="true">+IF(AND(ISNUMBER(OFFSET('Hygiene Data'!$E$7,0,10*ROW('Hygiene Data'!E75))),'Data Summary'!DS81="Yes"),OFFSET('Hygiene Data'!$E$7,0,10*ROW('Hygiene Data'!E75)),NA())</f>
        <v>#N/A</v>
      </c>
      <c r="BE81" s="100" t="e">
        <f ca="true">+IF(AND(ISNUMBER(OFFSET('Hygiene Data'!$E$9,0,10*ROW('Hygiene Data'!E75))),'Data Summary'!DT81="Yes"),OFFSET('Hygiene Data'!$E$9,0,10*ROW('Hygiene Data'!E75)),NA())</f>
        <v>#N/A</v>
      </c>
      <c r="BF81" s="100" t="e">
        <f ca="true">+IF(AND(ISNUMBER(OFFSET('Hygiene Data'!$F$5,0,10*ROW('Hygiene Data'!F75))),'Data Summary'!DU81="Yes"),OFFSET('Hygiene Data'!$F$5,0,10*ROW('Hygiene Data'!F75)),NA())</f>
        <v>#N/A</v>
      </c>
      <c r="BG81" s="100" t="e">
        <f ca="true">+IF(AND(ISNUMBER(OFFSET('Hygiene Data'!$F$7,0,10*ROW('Hygiene Data'!F75))),'Data Summary'!DV81="Yes"),OFFSET('Hygiene Data'!$F$7,0,10*ROW('Hygiene Data'!F75)),NA())</f>
        <v>#N/A</v>
      </c>
      <c r="BH81" s="100" t="e">
        <f ca="true">+IF(AND(ISNUMBER(OFFSET('Hygiene Data'!$F$9,0,10*ROW('Hygiene Data'!F75))),'Data Summary'!DW81="Yes"),OFFSET('Hygiene Data'!$F$9,0,10*ROW('Hygiene Data'!F75)),NA())</f>
        <v>#N/A</v>
      </c>
      <c r="BI81" s="100" t="e">
        <f ca="true">+IF(AND(ISNUMBER(OFFSET('Hygiene Data'!$G$5,0,10*ROW('Hygiene Data'!G75))),'Data Summary'!DX81="Yes"),OFFSET('Hygiene Data'!$G$5,0,10*ROW('Hygiene Data'!G75)),NA())</f>
        <v>#N/A</v>
      </c>
      <c r="BJ81" s="100" t="e">
        <f ca="true">+IF(AND(ISNUMBER(OFFSET('Hygiene Data'!$G$7,0,10*ROW('Hygiene Data'!G75))),'Data Summary'!DY81="Yes"),OFFSET('Hygiene Data'!$G$7,0,10*ROW('Hygiene Data'!G75)),NA())</f>
        <v>#N/A</v>
      </c>
      <c r="BK81" s="100" t="e">
        <f ca="true">+IF(AND(ISNUMBER(OFFSET('Hygiene Data'!$G$9,0,10*ROW('Hygiene Data'!G75))),'Data Summary'!DZ81="Yes"),OFFSET('Hygiene Data'!$G$9,0,10*ROW('Hygiene Data'!G75)),NA())</f>
        <v>#N/A</v>
      </c>
      <c r="BL81" s="100" t="e">
        <f ca="true">+IF(AND(ISNUMBER(OFFSET('Hygiene Data'!$H$5,0,10*ROW('Hygiene Data'!H75))),'Data Summary'!EA81="Yes"),OFFSET('Hygiene Data'!$H$5,0,10*ROW('Hygiene Data'!H75)),NA())</f>
        <v>#N/A</v>
      </c>
      <c r="BM81" s="100" t="e">
        <f ca="true">+IF(AND(ISNUMBER(OFFSET('Hygiene Data'!$H$7,0,10*ROW('Hygiene Data'!H75))),'Data Summary'!EB81="Yes"),OFFSET('Hygiene Data'!$H$7,0,10*ROW('Hygiene Data'!H75)),NA())</f>
        <v>#N/A</v>
      </c>
      <c r="BN81" s="100" t="e">
        <f ca="true">+IF(AND(ISNUMBER(OFFSET('Hygiene Data'!$H$9,0,10*ROW('Hygiene Data'!H75))),'Data Summary'!EC81="Yes"),OFFSET('Hygiene Data'!$H$9,0,10*ROW('Hygiene Data'!H75)),NA())</f>
        <v>#N/A</v>
      </c>
      <c r="BO81" s="100" t="e">
        <f ca="true">+IF(AND(ISNUMBER(OFFSET('Hygiene Data'!$I$5,0,10*ROW('Hygiene Data'!I75))),'Data Summary'!ED81="Yes"),OFFSET('Hygiene Data'!$I$5,0,10*ROW('Hygiene Data'!I75)),NA())</f>
        <v>#N/A</v>
      </c>
      <c r="BP81" s="100" t="e">
        <f ca="true">+IF(AND(ISNUMBER(OFFSET('Hygiene Data'!$I$7,0,10*ROW('Hygiene Data'!I75))),'Data Summary'!EE81="Yes"),OFFSET('Hygiene Data'!$I$7,0,10*ROW('Hygiene Data'!I75)),NA())</f>
        <v>#N/A</v>
      </c>
      <c r="BQ81" s="100" t="e">
        <f ca="true">+IF(AND(ISNUMBER(OFFSET('Hygiene Data'!$I$9,0,10*ROW('Hygiene Data'!I75))),'Data Summary'!EF81="Yes"),OFFSET('Hygiene Data'!$I$9,0,10*ROW('Hygiene Data'!I75)),NA())</f>
        <v>#N/A</v>
      </c>
    </row>
    <row xmlns:x14ac="http://schemas.microsoft.com/office/spreadsheetml/2009/9/ac" r="82" x14ac:dyDescent="0.2">
      <c r="A82" s="363" t="e">
        <f ca="true">+RIGHT('Data Summary'!A82,LEN('Data Summary'!A82)-9)</f>
        <v>#VALUE!</v>
      </c>
      <c r="B82" s="38" t="str">
        <f ca="true">+IF(ISTEXT('Data Summary'!B82),'Data Summary'!B82,"")</f>
        <v/>
      </c>
      <c r="C82" s="362" t="e">
        <f ca="true">+VALUE('Data Summary'!C82)</f>
        <v>#VALUE!</v>
      </c>
      <c r="D82" s="98" t="e">
        <f ca="true">+IF(AND(ISNUMBER(OFFSET('Water Data'!$D$4,0,10*ROW('Water Data'!D76))),'Data Summary'!BS82="Yes"),100-OFFSET('Water Data'!$D$4,0,10*ROW('Water Data'!D76)),NA())</f>
        <v>#N/A</v>
      </c>
      <c r="E82" s="98" t="e">
        <f ca="true">+IF(AND(ISNUMBER(OFFSET('Water Data'!$D$6,0,10*ROW('Water Data'!D76))),'Data Summary'!BT82="Yes"),OFFSET('Water Data'!$D$6,0,10*ROW('Water Data'!D76)),NA())</f>
        <v>#N/A</v>
      </c>
      <c r="F82" s="98" t="e">
        <f ca="true">+IF(AND(ISNUMBER(OFFSET('Water Data'!$D$9,0,10*ROW('Water Data'!D76))),'Data Summary'!BU82="Yes"),OFFSET('Water Data'!$D$9,0,10*ROW('Water Data'!D76)),NA())</f>
        <v>#N/A</v>
      </c>
      <c r="G82" s="98" t="e">
        <f ca="true">+IF(AND(ISNUMBER(OFFSET('Water Data'!$E$4,0,10*ROW('Water Data'!E76))),'Data Summary'!BV82="Yes"),100-OFFSET('Water Data'!$E$4,0,10*ROW('Water Data'!E76)),NA())</f>
        <v>#N/A</v>
      </c>
      <c r="H82" s="98" t="e">
        <f ca="true">+IF(AND(ISNUMBER(OFFSET('Water Data'!$E$6,0,10*ROW('Water Data'!E76))),'Data Summary'!BW82="Yes"),OFFSET('Water Data'!$E$6,0,10*ROW('Water Data'!E76)),NA())</f>
        <v>#N/A</v>
      </c>
      <c r="I82" s="98" t="e">
        <f ca="true">+IF(AND(ISNUMBER(OFFSET('Water Data'!$E$9,0,10*ROW('Water Data'!E76))),'Data Summary'!BX82="Yes"),OFFSET('Water Data'!$E$9,0,10*ROW('Water Data'!E76)),NA())</f>
        <v>#N/A</v>
      </c>
      <c r="J82" s="98" t="e">
        <f ca="true">+IF(AND(ISNUMBER(OFFSET('Water Data'!$F$4,0,10*ROW('Water Data'!F76))),'Data Summary'!BY82="Yes"),100-OFFSET('Water Data'!$F$4,0,10*ROW('Water Data'!F76)),NA())</f>
        <v>#N/A</v>
      </c>
      <c r="K82" s="98" t="e">
        <f ca="true">+IF(AND(ISNUMBER(OFFSET('Water Data'!$F$6,0,10*ROW('Water Data'!F76))),'Data Summary'!BZ82="Yes"),OFFSET('Water Data'!$F$6,0,10*ROW('Water Data'!F76)),NA())</f>
        <v>#N/A</v>
      </c>
      <c r="L82" s="98" t="e">
        <f ca="true">+IF(AND(ISNUMBER(OFFSET('Water Data'!$F$9,0,10*ROW('Water Data'!F76))),'Data Summary'!CA82="Yes"),OFFSET('Water Data'!$F$9,0,10*ROW('Water Data'!F76)),NA())</f>
        <v>#N/A</v>
      </c>
      <c r="M82" s="98" t="e">
        <f ca="true">+IF(AND(ISNUMBER(OFFSET('Water Data'!$G$4,0,10*ROW('Water Data'!G76))),'Data Summary'!CB82="Yes"),100-OFFSET('Water Data'!$G$4,0,10*ROW('Water Data'!G76)),NA())</f>
        <v>#N/A</v>
      </c>
      <c r="N82" s="98" t="e">
        <f ca="true">+IF(AND(ISNUMBER(OFFSET('Water Data'!$G$6,0,10*ROW('Water Data'!G76))),'Data Summary'!CC82="Yes"),OFFSET('Water Data'!$G$6,0,10*ROW('Water Data'!G76)),NA())</f>
        <v>#N/A</v>
      </c>
      <c r="O82" s="98" t="e">
        <f ca="true">+IF(AND(ISNUMBER(OFFSET('Water Data'!$G$9,0,10*ROW('Water Data'!G76))),'Data Summary'!CD82="Yes"),OFFSET('Water Data'!$G$9,0,10*ROW('Water Data'!G76)),NA())</f>
        <v>#N/A</v>
      </c>
      <c r="P82" s="98" t="e">
        <f ca="true">+IF(AND(ISNUMBER(OFFSET('Water Data'!$H$4,0,10*ROW('Water Data'!H76))),'Data Summary'!CE82="Yes"),100-OFFSET('Water Data'!$H$4,0,10*ROW('Water Data'!H76)),NA())</f>
        <v>#N/A</v>
      </c>
      <c r="Q82" s="98" t="e">
        <f ca="true">+IF(AND(ISNUMBER(OFFSET('Water Data'!$H$6,0,10*ROW('Water Data'!H76))),'Data Summary'!CF82="Yes"),OFFSET('Water Data'!$H$6,0,10*ROW('Water Data'!H76)),NA())</f>
        <v>#N/A</v>
      </c>
      <c r="R82" s="98" t="e">
        <f ca="true">+IF(AND(ISNUMBER(OFFSET('Water Data'!$H$9,0,10*ROW('Water Data'!H76))),'Data Summary'!CG82="Yes"),OFFSET('Water Data'!$H$9,0,10*ROW('Water Data'!H76)),NA())</f>
        <v>#N/A</v>
      </c>
      <c r="S82" s="98" t="e">
        <f ca="true">+IF(AND(ISNUMBER(OFFSET('Water Data'!$I$4,0,10*ROW('Water Data'!I76))),'Data Summary'!CH82="Yes"),100-OFFSET('Water Data'!$I$4,0,10*ROW('Water Data'!I76)),NA())</f>
        <v>#N/A</v>
      </c>
      <c r="T82" s="98" t="e">
        <f ca="true">+IF(AND(ISNUMBER(OFFSET('Water Data'!$I$6,0,10*ROW('Water Data'!I76))),'Data Summary'!CI82="Yes"),OFFSET('Water Data'!$I$6,0,10*ROW('Water Data'!I76)),NA())</f>
        <v>#N/A</v>
      </c>
      <c r="U82" s="98" t="e">
        <f ca="true">+IF(AND(ISNUMBER(OFFSET('Water Data'!$I$9,0,10*ROW('Water Data'!I76))),'Data Summary'!CJ82="Yes"),OFFSET('Water Data'!$I$9,0,10*ROW('Water Data'!I76)),NA())</f>
        <v>#N/A</v>
      </c>
      <c r="V82" s="99" t="e">
        <f ca="true">+IF(AND(ISNUMBER(OFFSET('Sanitation Data'!$D$4,0,10*ROW('Sanitation Data'!D76))),'Data Summary'!CK82="Yes"),100-OFFSET('Sanitation Data'!$D$4,0,10*ROW('Sanitation Data'!D76)),NA())</f>
        <v>#N/A</v>
      </c>
      <c r="W82" s="99" t="e">
        <f ca="true">+IF(AND(ISNUMBER(OFFSET('Sanitation Data'!$D$6,0,10*ROW('Sanitation Data'!D76))),'Data Summary'!CL82="Yes"),OFFSET('Sanitation Data'!$D$6,0,10*ROW('Sanitation Data'!D76)),NA())</f>
        <v>#N/A</v>
      </c>
      <c r="X82" s="99" t="e">
        <f ca="true">+IF(AND(ISNUMBER(OFFSET('Sanitation Data'!$D$10,0,10*ROW('Sanitation Data'!D76))),'Data Summary'!CM82="Yes"),OFFSET('Sanitation Data'!$D$10,0,10*ROW('Sanitation Data'!D76)),NA())</f>
        <v>#N/A</v>
      </c>
      <c r="Y82" s="99" t="e">
        <f ca="true">+IF(AND(ISNUMBER(OFFSET('Sanitation Data'!$D$11,0,10*ROW('Sanitation Data'!D76))),'Data Summary'!CN82="Yes"),OFFSET('Sanitation Data'!$D$11,0,10*ROW('Sanitation Data'!D76)),NA())</f>
        <v>#N/A</v>
      </c>
      <c r="Z82" s="99" t="e">
        <f ca="true">+IF(AND(ISNUMBER(OFFSET('Sanitation Data'!$D$12,0,10*ROW('Sanitation Data'!D76))),'Data Summary'!CO82="Yes"),OFFSET('Sanitation Data'!$D$12,0,10*ROW('Sanitation Data'!D76)),NA())</f>
        <v>#N/A</v>
      </c>
      <c r="AA82" s="99" t="e">
        <f ca="true">+IF(AND(ISNUMBER(OFFSET('Sanitation Data'!$E$4,0,10*ROW('Sanitation Data'!E76))),'Data Summary'!CP82="Yes"),100-OFFSET('Sanitation Data'!$E$4,0,10*ROW('Sanitation Data'!E76)),NA())</f>
        <v>#N/A</v>
      </c>
      <c r="AB82" s="99" t="e">
        <f ca="true">+IF(AND(ISNUMBER(OFFSET('Sanitation Data'!$E$6,0,10*ROW('Sanitation Data'!E76))),'Data Summary'!CQ82="Yes"),OFFSET('Sanitation Data'!$E$6,0,10*ROW('Sanitation Data'!E76)),NA())</f>
        <v>#N/A</v>
      </c>
      <c r="AC82" s="99" t="e">
        <f ca="true">+IF(AND(ISNUMBER(OFFSET('Sanitation Data'!$E$10,0,10*ROW('Sanitation Data'!E76))),'Data Summary'!CR82="Yes"),OFFSET('Sanitation Data'!$E$10,0,10*ROW('Sanitation Data'!E76)),NA())</f>
        <v>#N/A</v>
      </c>
      <c r="AD82" s="99" t="e">
        <f ca="true">+IF(AND(ISNUMBER(OFFSET('Sanitation Data'!$E$11,0,10*ROW('Sanitation Data'!E76))),'Data Summary'!CS82="Yes"),OFFSET('Sanitation Data'!$E$11,0,10*ROW('Sanitation Data'!E76)),NA())</f>
        <v>#N/A</v>
      </c>
      <c r="AE82" s="99" t="e">
        <f ca="true">+IF(AND(ISNUMBER(OFFSET('Sanitation Data'!$E$12,0,10*ROW('Sanitation Data'!E76))),'Data Summary'!CT82="Yes"),OFFSET('Sanitation Data'!$E$12,0,10*ROW('Sanitation Data'!E76)),NA())</f>
        <v>#N/A</v>
      </c>
      <c r="AF82" s="99" t="e">
        <f ca="true">+IF(AND(ISNUMBER(OFFSET('Sanitation Data'!$F$4,0,10*ROW('Sanitation Data'!F76))),'Data Summary'!CU82="Yes"),100-OFFSET('Sanitation Data'!$F$4,0,10*ROW('Sanitation Data'!F76)),NA())</f>
        <v>#N/A</v>
      </c>
      <c r="AG82" s="99" t="e">
        <f ca="true">+IF(AND(ISNUMBER(OFFSET('Sanitation Data'!$F$6,0,10*ROW('Sanitation Data'!F76))),'Data Summary'!CV82="Yes"),OFFSET('Sanitation Data'!$F$6,0,10*ROW('Sanitation Data'!F76)),NA())</f>
        <v>#N/A</v>
      </c>
      <c r="AH82" s="99" t="e">
        <f ca="true">+IF(AND(ISNUMBER(OFFSET('Sanitation Data'!$F$10,0,10*ROW('Sanitation Data'!F76))),'Data Summary'!CW82="Yes"),OFFSET('Sanitation Data'!$F$10,0,10*ROW('Sanitation Data'!F76)),NA())</f>
        <v>#N/A</v>
      </c>
      <c r="AI82" s="99" t="e">
        <f ca="true">+IF(AND(ISNUMBER(OFFSET('Sanitation Data'!$F$11,0,10*ROW('Sanitation Data'!F76))),'Data Summary'!CX82="Yes"),OFFSET('Sanitation Data'!$F$11,0,10*ROW('Sanitation Data'!F76)),NA())</f>
        <v>#N/A</v>
      </c>
      <c r="AJ82" s="99" t="e">
        <f ca="true">+IF(AND(ISNUMBER(OFFSET('Sanitation Data'!$F$12,0,10*ROW('Sanitation Data'!F76))),'Data Summary'!CY82="Yes"),OFFSET('Sanitation Data'!$F$12,0,10*ROW('Sanitation Data'!F76)),NA())</f>
        <v>#N/A</v>
      </c>
      <c r="AK82" s="99" t="e">
        <f ca="true">+IF(AND(ISNUMBER(OFFSET('Sanitation Data'!$G$4,0,10*ROW('Sanitation Data'!G76))),'Data Summary'!CZ82="Yes"),100-OFFSET('Sanitation Data'!$G$4,0,10*ROW('Sanitation Data'!G76)),NA())</f>
        <v>#N/A</v>
      </c>
      <c r="AL82" s="99" t="e">
        <f ca="true">+IF(AND(ISNUMBER(OFFSET('Sanitation Data'!$G$6,0,10*ROW('Sanitation Data'!G76))),'Data Summary'!DA82="Yes"),OFFSET('Sanitation Data'!$G$6,0,10*ROW('Sanitation Data'!G76)),NA())</f>
        <v>#N/A</v>
      </c>
      <c r="AM82" s="99" t="e">
        <f ca="true">+IF(AND(ISNUMBER(OFFSET('Sanitation Data'!$G$10,0,10*ROW('Sanitation Data'!G76))),'Data Summary'!DB82="Yes"),OFFSET('Sanitation Data'!$G$10,0,10*ROW('Sanitation Data'!G76)),NA())</f>
        <v>#N/A</v>
      </c>
      <c r="AN82" s="99" t="e">
        <f ca="true">+IF(AND(ISNUMBER(OFFSET('Sanitation Data'!$G$11,0,10*ROW('Sanitation Data'!G76))),'Data Summary'!DC82="Yes"),OFFSET('Sanitation Data'!$G$11,0,10*ROW('Sanitation Data'!G76)),NA())</f>
        <v>#N/A</v>
      </c>
      <c r="AO82" s="99" t="e">
        <f ca="true">+IF(AND(ISNUMBER(OFFSET('Sanitation Data'!$G$12,0,10*ROW('Sanitation Data'!G76))),'Data Summary'!DD82="Yes"),OFFSET('Sanitation Data'!$G$12,0,10*ROW('Sanitation Data'!G76)),NA())</f>
        <v>#N/A</v>
      </c>
      <c r="AP82" s="99" t="e">
        <f ca="true">+IF(AND(ISNUMBER(OFFSET('Sanitation Data'!$H$4,0,10*ROW('Sanitation Data'!H76))),'Data Summary'!DE82="Yes"),100-OFFSET('Sanitation Data'!$H$4,0,10*ROW('Sanitation Data'!H76)),NA())</f>
        <v>#N/A</v>
      </c>
      <c r="AQ82" s="99" t="e">
        <f ca="true">+IF(AND(ISNUMBER(OFFSET('Sanitation Data'!$H$6,0,10*ROW('Sanitation Data'!H76))),'Data Summary'!DF82="Yes"),OFFSET('Sanitation Data'!$H$6,0,10*ROW('Sanitation Data'!H76)),NA())</f>
        <v>#N/A</v>
      </c>
      <c r="AR82" s="99" t="e">
        <f ca="true">+IF(AND(ISNUMBER(OFFSET('Sanitation Data'!$H$10,0,10*ROW('Sanitation Data'!H76))),'Data Summary'!DG82="Yes"),OFFSET('Sanitation Data'!$H$10,0,10*ROW('Sanitation Data'!H76)),NA())</f>
        <v>#N/A</v>
      </c>
      <c r="AS82" s="99" t="e">
        <f ca="true">+IF(AND(ISNUMBER(OFFSET('Sanitation Data'!$H$11,0,10*ROW('Sanitation Data'!H76))),'Data Summary'!DH82="Yes"),OFFSET('Sanitation Data'!$H$11,0,10*ROW('Sanitation Data'!H76)),NA())</f>
        <v>#N/A</v>
      </c>
      <c r="AT82" s="99" t="e">
        <f ca="true">+IF(AND(ISNUMBER(OFFSET('Sanitation Data'!$H$12,0,10*ROW('Sanitation Data'!H76))),'Data Summary'!DI82="Yes"),OFFSET('Sanitation Data'!$H$12,0,10*ROW('Sanitation Data'!H76)),NA())</f>
        <v>#N/A</v>
      </c>
      <c r="AU82" s="99" t="e">
        <f ca="true">+IF(AND(ISNUMBER(OFFSET('Sanitation Data'!$I$4,0,10*ROW('Sanitation Data'!I76))),'Data Summary'!DJ82="Yes"),100-OFFSET('Sanitation Data'!$I$4,0,10*ROW('Sanitation Data'!I76)),NA())</f>
        <v>#N/A</v>
      </c>
      <c r="AV82" s="99" t="e">
        <f ca="true">+IF(AND(ISNUMBER(OFFSET('Sanitation Data'!$I$6,0,10*ROW('Sanitation Data'!I76))),'Data Summary'!DK82="Yes"),OFFSET('Sanitation Data'!$I$6,0,10*ROW('Sanitation Data'!I76)),NA())</f>
        <v>#N/A</v>
      </c>
      <c r="AW82" s="99" t="e">
        <f ca="true">+IF(AND(ISNUMBER(OFFSET('Sanitation Data'!$I$10,0,10*ROW('Sanitation Data'!I76))),'Data Summary'!DL82="Yes"),OFFSET('Sanitation Data'!$I$10,0,10*ROW('Sanitation Data'!I76)),NA())</f>
        <v>#N/A</v>
      </c>
      <c r="AX82" s="99" t="e">
        <f ca="true">+IF(AND(ISNUMBER(OFFSET('Sanitation Data'!$I$11,0,10*ROW('Sanitation Data'!I76))),'Data Summary'!DM82="Yes"),OFFSET('Sanitation Data'!$I$11,0,10*ROW('Sanitation Data'!I76)),NA())</f>
        <v>#N/A</v>
      </c>
      <c r="AY82" s="99" t="e">
        <f ca="true">+IF(AND(ISNUMBER(OFFSET('Sanitation Data'!$I$12,0,10*ROW('Sanitation Data'!I76))),'Data Summary'!DN82="Yes"),OFFSET('Sanitation Data'!$I$12,0,10*ROW('Sanitation Data'!I76)),NA())</f>
        <v>#N/A</v>
      </c>
      <c r="AZ82" s="100" t="e">
        <f ca="true">+IF(AND(ISNUMBER(OFFSET('Hygiene Data'!$D$5,0,10*ROW('Hygiene Data'!D76))),'Data Summary'!DO82="Yes"),OFFSET('Hygiene Data'!$D$5,0,10*ROW('Hygiene Data'!D76)),NA())</f>
        <v>#N/A</v>
      </c>
      <c r="BA82" s="100" t="e">
        <f ca="true">+IF(AND(ISNUMBER(OFFSET('Hygiene Data'!$D$7,0,10*ROW('Hygiene Data'!D76))),'Data Summary'!DP82="Yes"),OFFSET('Hygiene Data'!$D$7,0,10*ROW('Hygiene Data'!D76)),NA())</f>
        <v>#N/A</v>
      </c>
      <c r="BB82" s="100" t="e">
        <f ca="true">+IF(AND(ISNUMBER(OFFSET('Hygiene Data'!$D$9,0,10*ROW('Hygiene Data'!D76))),'Data Summary'!DQ82="Yes"),OFFSET('Hygiene Data'!$D$9,0,10*ROW('Hygiene Data'!D76)),NA())</f>
        <v>#N/A</v>
      </c>
      <c r="BC82" s="100" t="e">
        <f ca="true">+IF(AND(ISNUMBER(OFFSET('Hygiene Data'!$E$5,0,10*ROW('Hygiene Data'!E76))),'Data Summary'!DR82="Yes"),OFFSET('Hygiene Data'!$E$5,0,10*ROW('Hygiene Data'!E76)),NA())</f>
        <v>#N/A</v>
      </c>
      <c r="BD82" s="100" t="e">
        <f ca="true">+IF(AND(ISNUMBER(OFFSET('Hygiene Data'!$E$7,0,10*ROW('Hygiene Data'!E76))),'Data Summary'!DS82="Yes"),OFFSET('Hygiene Data'!$E$7,0,10*ROW('Hygiene Data'!E76)),NA())</f>
        <v>#N/A</v>
      </c>
      <c r="BE82" s="100" t="e">
        <f ca="true">+IF(AND(ISNUMBER(OFFSET('Hygiene Data'!$E$9,0,10*ROW('Hygiene Data'!E76))),'Data Summary'!DT82="Yes"),OFFSET('Hygiene Data'!$E$9,0,10*ROW('Hygiene Data'!E76)),NA())</f>
        <v>#N/A</v>
      </c>
      <c r="BF82" s="100" t="e">
        <f ca="true">+IF(AND(ISNUMBER(OFFSET('Hygiene Data'!$F$5,0,10*ROW('Hygiene Data'!F76))),'Data Summary'!DU82="Yes"),OFFSET('Hygiene Data'!$F$5,0,10*ROW('Hygiene Data'!F76)),NA())</f>
        <v>#N/A</v>
      </c>
      <c r="BG82" s="100" t="e">
        <f ca="true">+IF(AND(ISNUMBER(OFFSET('Hygiene Data'!$F$7,0,10*ROW('Hygiene Data'!F76))),'Data Summary'!DV82="Yes"),OFFSET('Hygiene Data'!$F$7,0,10*ROW('Hygiene Data'!F76)),NA())</f>
        <v>#N/A</v>
      </c>
      <c r="BH82" s="100" t="e">
        <f ca="true">+IF(AND(ISNUMBER(OFFSET('Hygiene Data'!$F$9,0,10*ROW('Hygiene Data'!F76))),'Data Summary'!DW82="Yes"),OFFSET('Hygiene Data'!$F$9,0,10*ROW('Hygiene Data'!F76)),NA())</f>
        <v>#N/A</v>
      </c>
      <c r="BI82" s="100" t="e">
        <f ca="true">+IF(AND(ISNUMBER(OFFSET('Hygiene Data'!$G$5,0,10*ROW('Hygiene Data'!G76))),'Data Summary'!DX82="Yes"),OFFSET('Hygiene Data'!$G$5,0,10*ROW('Hygiene Data'!G76)),NA())</f>
        <v>#N/A</v>
      </c>
      <c r="BJ82" s="100" t="e">
        <f ca="true">+IF(AND(ISNUMBER(OFFSET('Hygiene Data'!$G$7,0,10*ROW('Hygiene Data'!G76))),'Data Summary'!DY82="Yes"),OFFSET('Hygiene Data'!$G$7,0,10*ROW('Hygiene Data'!G76)),NA())</f>
        <v>#N/A</v>
      </c>
      <c r="BK82" s="100" t="e">
        <f ca="true">+IF(AND(ISNUMBER(OFFSET('Hygiene Data'!$G$9,0,10*ROW('Hygiene Data'!G76))),'Data Summary'!DZ82="Yes"),OFFSET('Hygiene Data'!$G$9,0,10*ROW('Hygiene Data'!G76)),NA())</f>
        <v>#N/A</v>
      </c>
      <c r="BL82" s="100" t="e">
        <f ca="true">+IF(AND(ISNUMBER(OFFSET('Hygiene Data'!$H$5,0,10*ROW('Hygiene Data'!H76))),'Data Summary'!EA82="Yes"),OFFSET('Hygiene Data'!$H$5,0,10*ROW('Hygiene Data'!H76)),NA())</f>
        <v>#N/A</v>
      </c>
      <c r="BM82" s="100" t="e">
        <f ca="true">+IF(AND(ISNUMBER(OFFSET('Hygiene Data'!$H$7,0,10*ROW('Hygiene Data'!H76))),'Data Summary'!EB82="Yes"),OFFSET('Hygiene Data'!$H$7,0,10*ROW('Hygiene Data'!H76)),NA())</f>
        <v>#N/A</v>
      </c>
      <c r="BN82" s="100" t="e">
        <f ca="true">+IF(AND(ISNUMBER(OFFSET('Hygiene Data'!$H$9,0,10*ROW('Hygiene Data'!H76))),'Data Summary'!EC82="Yes"),OFFSET('Hygiene Data'!$H$9,0,10*ROW('Hygiene Data'!H76)),NA())</f>
        <v>#N/A</v>
      </c>
      <c r="BO82" s="100" t="e">
        <f ca="true">+IF(AND(ISNUMBER(OFFSET('Hygiene Data'!$I$5,0,10*ROW('Hygiene Data'!I76))),'Data Summary'!ED82="Yes"),OFFSET('Hygiene Data'!$I$5,0,10*ROW('Hygiene Data'!I76)),NA())</f>
        <v>#N/A</v>
      </c>
      <c r="BP82" s="100" t="e">
        <f ca="true">+IF(AND(ISNUMBER(OFFSET('Hygiene Data'!$I$7,0,10*ROW('Hygiene Data'!I76))),'Data Summary'!EE82="Yes"),OFFSET('Hygiene Data'!$I$7,0,10*ROW('Hygiene Data'!I76)),NA())</f>
        <v>#N/A</v>
      </c>
      <c r="BQ82" s="100" t="e">
        <f ca="true">+IF(AND(ISNUMBER(OFFSET('Hygiene Data'!$I$9,0,10*ROW('Hygiene Data'!I76))),'Data Summary'!EF82="Yes"),OFFSET('Hygiene Data'!$I$9,0,10*ROW('Hygiene Data'!I76)),NA())</f>
        <v>#N/A</v>
      </c>
    </row>
    <row xmlns:x14ac="http://schemas.microsoft.com/office/spreadsheetml/2009/9/ac" r="83" x14ac:dyDescent="0.2">
      <c r="A83" s="363" t="e">
        <f ca="true">+RIGHT('Data Summary'!A83,LEN('Data Summary'!A83)-9)</f>
        <v>#VALUE!</v>
      </c>
      <c r="B83" s="38" t="str">
        <f ca="true">+IF(ISTEXT('Data Summary'!B83),'Data Summary'!B83,"")</f>
        <v/>
      </c>
      <c r="C83" s="362" t="e">
        <f ca="true">+VALUE('Data Summary'!C83)</f>
        <v>#VALUE!</v>
      </c>
      <c r="D83" s="98" t="e">
        <f ca="true">+IF(AND(ISNUMBER(OFFSET('Water Data'!$D$4,0,10*ROW('Water Data'!D77))),'Data Summary'!BS83="Yes"),100-OFFSET('Water Data'!$D$4,0,10*ROW('Water Data'!D77)),NA())</f>
        <v>#N/A</v>
      </c>
      <c r="E83" s="98" t="e">
        <f ca="true">+IF(AND(ISNUMBER(OFFSET('Water Data'!$D$6,0,10*ROW('Water Data'!D77))),'Data Summary'!BT83="Yes"),OFFSET('Water Data'!$D$6,0,10*ROW('Water Data'!D77)),NA())</f>
        <v>#N/A</v>
      </c>
      <c r="F83" s="98" t="e">
        <f ca="true">+IF(AND(ISNUMBER(OFFSET('Water Data'!$D$9,0,10*ROW('Water Data'!D77))),'Data Summary'!BU83="Yes"),OFFSET('Water Data'!$D$9,0,10*ROW('Water Data'!D77)),NA())</f>
        <v>#N/A</v>
      </c>
      <c r="G83" s="98" t="e">
        <f ca="true">+IF(AND(ISNUMBER(OFFSET('Water Data'!$E$4,0,10*ROW('Water Data'!E77))),'Data Summary'!BV83="Yes"),100-OFFSET('Water Data'!$E$4,0,10*ROW('Water Data'!E77)),NA())</f>
        <v>#N/A</v>
      </c>
      <c r="H83" s="98" t="e">
        <f ca="true">+IF(AND(ISNUMBER(OFFSET('Water Data'!$E$6,0,10*ROW('Water Data'!E77))),'Data Summary'!BW83="Yes"),OFFSET('Water Data'!$E$6,0,10*ROW('Water Data'!E77)),NA())</f>
        <v>#N/A</v>
      </c>
      <c r="I83" s="98" t="e">
        <f ca="true">+IF(AND(ISNUMBER(OFFSET('Water Data'!$E$9,0,10*ROW('Water Data'!E77))),'Data Summary'!BX83="Yes"),OFFSET('Water Data'!$E$9,0,10*ROW('Water Data'!E77)),NA())</f>
        <v>#N/A</v>
      </c>
      <c r="J83" s="98" t="e">
        <f ca="true">+IF(AND(ISNUMBER(OFFSET('Water Data'!$F$4,0,10*ROW('Water Data'!F77))),'Data Summary'!BY83="Yes"),100-OFFSET('Water Data'!$F$4,0,10*ROW('Water Data'!F77)),NA())</f>
        <v>#N/A</v>
      </c>
      <c r="K83" s="98" t="e">
        <f ca="true">+IF(AND(ISNUMBER(OFFSET('Water Data'!$F$6,0,10*ROW('Water Data'!F77))),'Data Summary'!BZ83="Yes"),OFFSET('Water Data'!$F$6,0,10*ROW('Water Data'!F77)),NA())</f>
        <v>#N/A</v>
      </c>
      <c r="L83" s="98" t="e">
        <f ca="true">+IF(AND(ISNUMBER(OFFSET('Water Data'!$F$9,0,10*ROW('Water Data'!F77))),'Data Summary'!CA83="Yes"),OFFSET('Water Data'!$F$9,0,10*ROW('Water Data'!F77)),NA())</f>
        <v>#N/A</v>
      </c>
      <c r="M83" s="98" t="e">
        <f ca="true">+IF(AND(ISNUMBER(OFFSET('Water Data'!$G$4,0,10*ROW('Water Data'!G77))),'Data Summary'!CB83="Yes"),100-OFFSET('Water Data'!$G$4,0,10*ROW('Water Data'!G77)),NA())</f>
        <v>#N/A</v>
      </c>
      <c r="N83" s="98" t="e">
        <f ca="true">+IF(AND(ISNUMBER(OFFSET('Water Data'!$G$6,0,10*ROW('Water Data'!G77))),'Data Summary'!CC83="Yes"),OFFSET('Water Data'!$G$6,0,10*ROW('Water Data'!G77)),NA())</f>
        <v>#N/A</v>
      </c>
      <c r="O83" s="98" t="e">
        <f ca="true">+IF(AND(ISNUMBER(OFFSET('Water Data'!$G$9,0,10*ROW('Water Data'!G77))),'Data Summary'!CD83="Yes"),OFFSET('Water Data'!$G$9,0,10*ROW('Water Data'!G77)),NA())</f>
        <v>#N/A</v>
      </c>
      <c r="P83" s="98" t="e">
        <f ca="true">+IF(AND(ISNUMBER(OFFSET('Water Data'!$H$4,0,10*ROW('Water Data'!H77))),'Data Summary'!CE83="Yes"),100-OFFSET('Water Data'!$H$4,0,10*ROW('Water Data'!H77)),NA())</f>
        <v>#N/A</v>
      </c>
      <c r="Q83" s="98" t="e">
        <f ca="true">+IF(AND(ISNUMBER(OFFSET('Water Data'!$H$6,0,10*ROW('Water Data'!H77))),'Data Summary'!CF83="Yes"),OFFSET('Water Data'!$H$6,0,10*ROW('Water Data'!H77)),NA())</f>
        <v>#N/A</v>
      </c>
      <c r="R83" s="98" t="e">
        <f ca="true">+IF(AND(ISNUMBER(OFFSET('Water Data'!$H$9,0,10*ROW('Water Data'!H77))),'Data Summary'!CG83="Yes"),OFFSET('Water Data'!$H$9,0,10*ROW('Water Data'!H77)),NA())</f>
        <v>#N/A</v>
      </c>
      <c r="S83" s="98" t="e">
        <f ca="true">+IF(AND(ISNUMBER(OFFSET('Water Data'!$I$4,0,10*ROW('Water Data'!I77))),'Data Summary'!CH83="Yes"),100-OFFSET('Water Data'!$I$4,0,10*ROW('Water Data'!I77)),NA())</f>
        <v>#N/A</v>
      </c>
      <c r="T83" s="98" t="e">
        <f ca="true">+IF(AND(ISNUMBER(OFFSET('Water Data'!$I$6,0,10*ROW('Water Data'!I77))),'Data Summary'!CI83="Yes"),OFFSET('Water Data'!$I$6,0,10*ROW('Water Data'!I77)),NA())</f>
        <v>#N/A</v>
      </c>
      <c r="U83" s="98" t="e">
        <f ca="true">+IF(AND(ISNUMBER(OFFSET('Water Data'!$I$9,0,10*ROW('Water Data'!I77))),'Data Summary'!CJ83="Yes"),OFFSET('Water Data'!$I$9,0,10*ROW('Water Data'!I77)),NA())</f>
        <v>#N/A</v>
      </c>
      <c r="V83" s="99" t="e">
        <f ca="true">+IF(AND(ISNUMBER(OFFSET('Sanitation Data'!$D$4,0,10*ROW('Sanitation Data'!D77))),'Data Summary'!CK83="Yes"),100-OFFSET('Sanitation Data'!$D$4,0,10*ROW('Sanitation Data'!D77)),NA())</f>
        <v>#N/A</v>
      </c>
      <c r="W83" s="99" t="e">
        <f ca="true">+IF(AND(ISNUMBER(OFFSET('Sanitation Data'!$D$6,0,10*ROW('Sanitation Data'!D77))),'Data Summary'!CL83="Yes"),OFFSET('Sanitation Data'!$D$6,0,10*ROW('Sanitation Data'!D77)),NA())</f>
        <v>#N/A</v>
      </c>
      <c r="X83" s="99" t="e">
        <f ca="true">+IF(AND(ISNUMBER(OFFSET('Sanitation Data'!$D$10,0,10*ROW('Sanitation Data'!D77))),'Data Summary'!CM83="Yes"),OFFSET('Sanitation Data'!$D$10,0,10*ROW('Sanitation Data'!D77)),NA())</f>
        <v>#N/A</v>
      </c>
      <c r="Y83" s="99" t="e">
        <f ca="true">+IF(AND(ISNUMBER(OFFSET('Sanitation Data'!$D$11,0,10*ROW('Sanitation Data'!D77))),'Data Summary'!CN83="Yes"),OFFSET('Sanitation Data'!$D$11,0,10*ROW('Sanitation Data'!D77)),NA())</f>
        <v>#N/A</v>
      </c>
      <c r="Z83" s="99" t="e">
        <f ca="true">+IF(AND(ISNUMBER(OFFSET('Sanitation Data'!$D$12,0,10*ROW('Sanitation Data'!D77))),'Data Summary'!CO83="Yes"),OFFSET('Sanitation Data'!$D$12,0,10*ROW('Sanitation Data'!D77)),NA())</f>
        <v>#N/A</v>
      </c>
      <c r="AA83" s="99" t="e">
        <f ca="true">+IF(AND(ISNUMBER(OFFSET('Sanitation Data'!$E$4,0,10*ROW('Sanitation Data'!E77))),'Data Summary'!CP83="Yes"),100-OFFSET('Sanitation Data'!$E$4,0,10*ROW('Sanitation Data'!E77)),NA())</f>
        <v>#N/A</v>
      </c>
      <c r="AB83" s="99" t="e">
        <f ca="true">+IF(AND(ISNUMBER(OFFSET('Sanitation Data'!$E$6,0,10*ROW('Sanitation Data'!E77))),'Data Summary'!CQ83="Yes"),OFFSET('Sanitation Data'!$E$6,0,10*ROW('Sanitation Data'!E77)),NA())</f>
        <v>#N/A</v>
      </c>
      <c r="AC83" s="99" t="e">
        <f ca="true">+IF(AND(ISNUMBER(OFFSET('Sanitation Data'!$E$10,0,10*ROW('Sanitation Data'!E77))),'Data Summary'!CR83="Yes"),OFFSET('Sanitation Data'!$E$10,0,10*ROW('Sanitation Data'!E77)),NA())</f>
        <v>#N/A</v>
      </c>
      <c r="AD83" s="99" t="e">
        <f ca="true">+IF(AND(ISNUMBER(OFFSET('Sanitation Data'!$E$11,0,10*ROW('Sanitation Data'!E77))),'Data Summary'!CS83="Yes"),OFFSET('Sanitation Data'!$E$11,0,10*ROW('Sanitation Data'!E77)),NA())</f>
        <v>#N/A</v>
      </c>
      <c r="AE83" s="99" t="e">
        <f ca="true">+IF(AND(ISNUMBER(OFFSET('Sanitation Data'!$E$12,0,10*ROW('Sanitation Data'!E77))),'Data Summary'!CT83="Yes"),OFFSET('Sanitation Data'!$E$12,0,10*ROW('Sanitation Data'!E77)),NA())</f>
        <v>#N/A</v>
      </c>
      <c r="AF83" s="99" t="e">
        <f ca="true">+IF(AND(ISNUMBER(OFFSET('Sanitation Data'!$F$4,0,10*ROW('Sanitation Data'!F77))),'Data Summary'!CU83="Yes"),100-OFFSET('Sanitation Data'!$F$4,0,10*ROW('Sanitation Data'!F77)),NA())</f>
        <v>#N/A</v>
      </c>
      <c r="AG83" s="99" t="e">
        <f ca="true">+IF(AND(ISNUMBER(OFFSET('Sanitation Data'!$F$6,0,10*ROW('Sanitation Data'!F77))),'Data Summary'!CV83="Yes"),OFFSET('Sanitation Data'!$F$6,0,10*ROW('Sanitation Data'!F77)),NA())</f>
        <v>#N/A</v>
      </c>
      <c r="AH83" s="99" t="e">
        <f ca="true">+IF(AND(ISNUMBER(OFFSET('Sanitation Data'!$F$10,0,10*ROW('Sanitation Data'!F77))),'Data Summary'!CW83="Yes"),OFFSET('Sanitation Data'!$F$10,0,10*ROW('Sanitation Data'!F77)),NA())</f>
        <v>#N/A</v>
      </c>
      <c r="AI83" s="99" t="e">
        <f ca="true">+IF(AND(ISNUMBER(OFFSET('Sanitation Data'!$F$11,0,10*ROW('Sanitation Data'!F77))),'Data Summary'!CX83="Yes"),OFFSET('Sanitation Data'!$F$11,0,10*ROW('Sanitation Data'!F77)),NA())</f>
        <v>#N/A</v>
      </c>
      <c r="AJ83" s="99" t="e">
        <f ca="true">+IF(AND(ISNUMBER(OFFSET('Sanitation Data'!$F$12,0,10*ROW('Sanitation Data'!F77))),'Data Summary'!CY83="Yes"),OFFSET('Sanitation Data'!$F$12,0,10*ROW('Sanitation Data'!F77)),NA())</f>
        <v>#N/A</v>
      </c>
      <c r="AK83" s="99" t="e">
        <f ca="true">+IF(AND(ISNUMBER(OFFSET('Sanitation Data'!$G$4,0,10*ROW('Sanitation Data'!G77))),'Data Summary'!CZ83="Yes"),100-OFFSET('Sanitation Data'!$G$4,0,10*ROW('Sanitation Data'!G77)),NA())</f>
        <v>#N/A</v>
      </c>
      <c r="AL83" s="99" t="e">
        <f ca="true">+IF(AND(ISNUMBER(OFFSET('Sanitation Data'!$G$6,0,10*ROW('Sanitation Data'!G77))),'Data Summary'!DA83="Yes"),OFFSET('Sanitation Data'!$G$6,0,10*ROW('Sanitation Data'!G77)),NA())</f>
        <v>#N/A</v>
      </c>
      <c r="AM83" s="99" t="e">
        <f ca="true">+IF(AND(ISNUMBER(OFFSET('Sanitation Data'!$G$10,0,10*ROW('Sanitation Data'!G77))),'Data Summary'!DB83="Yes"),OFFSET('Sanitation Data'!$G$10,0,10*ROW('Sanitation Data'!G77)),NA())</f>
        <v>#N/A</v>
      </c>
      <c r="AN83" s="99" t="e">
        <f ca="true">+IF(AND(ISNUMBER(OFFSET('Sanitation Data'!$G$11,0,10*ROW('Sanitation Data'!G77))),'Data Summary'!DC83="Yes"),OFFSET('Sanitation Data'!$G$11,0,10*ROW('Sanitation Data'!G77)),NA())</f>
        <v>#N/A</v>
      </c>
      <c r="AO83" s="99" t="e">
        <f ca="true">+IF(AND(ISNUMBER(OFFSET('Sanitation Data'!$G$12,0,10*ROW('Sanitation Data'!G77))),'Data Summary'!DD83="Yes"),OFFSET('Sanitation Data'!$G$12,0,10*ROW('Sanitation Data'!G77)),NA())</f>
        <v>#N/A</v>
      </c>
      <c r="AP83" s="99" t="e">
        <f ca="true">+IF(AND(ISNUMBER(OFFSET('Sanitation Data'!$H$4,0,10*ROW('Sanitation Data'!H77))),'Data Summary'!DE83="Yes"),100-OFFSET('Sanitation Data'!$H$4,0,10*ROW('Sanitation Data'!H77)),NA())</f>
        <v>#N/A</v>
      </c>
      <c r="AQ83" s="99" t="e">
        <f ca="true">+IF(AND(ISNUMBER(OFFSET('Sanitation Data'!$H$6,0,10*ROW('Sanitation Data'!H77))),'Data Summary'!DF83="Yes"),OFFSET('Sanitation Data'!$H$6,0,10*ROW('Sanitation Data'!H77)),NA())</f>
        <v>#N/A</v>
      </c>
      <c r="AR83" s="99" t="e">
        <f ca="true">+IF(AND(ISNUMBER(OFFSET('Sanitation Data'!$H$10,0,10*ROW('Sanitation Data'!H77))),'Data Summary'!DG83="Yes"),OFFSET('Sanitation Data'!$H$10,0,10*ROW('Sanitation Data'!H77)),NA())</f>
        <v>#N/A</v>
      </c>
      <c r="AS83" s="99" t="e">
        <f ca="true">+IF(AND(ISNUMBER(OFFSET('Sanitation Data'!$H$11,0,10*ROW('Sanitation Data'!H77))),'Data Summary'!DH83="Yes"),OFFSET('Sanitation Data'!$H$11,0,10*ROW('Sanitation Data'!H77)),NA())</f>
        <v>#N/A</v>
      </c>
      <c r="AT83" s="99" t="e">
        <f ca="true">+IF(AND(ISNUMBER(OFFSET('Sanitation Data'!$H$12,0,10*ROW('Sanitation Data'!H77))),'Data Summary'!DI83="Yes"),OFFSET('Sanitation Data'!$H$12,0,10*ROW('Sanitation Data'!H77)),NA())</f>
        <v>#N/A</v>
      </c>
      <c r="AU83" s="99" t="e">
        <f ca="true">+IF(AND(ISNUMBER(OFFSET('Sanitation Data'!$I$4,0,10*ROW('Sanitation Data'!I77))),'Data Summary'!DJ83="Yes"),100-OFFSET('Sanitation Data'!$I$4,0,10*ROW('Sanitation Data'!I77)),NA())</f>
        <v>#N/A</v>
      </c>
      <c r="AV83" s="99" t="e">
        <f ca="true">+IF(AND(ISNUMBER(OFFSET('Sanitation Data'!$I$6,0,10*ROW('Sanitation Data'!I77))),'Data Summary'!DK83="Yes"),OFFSET('Sanitation Data'!$I$6,0,10*ROW('Sanitation Data'!I77)),NA())</f>
        <v>#N/A</v>
      </c>
      <c r="AW83" s="99" t="e">
        <f ca="true">+IF(AND(ISNUMBER(OFFSET('Sanitation Data'!$I$10,0,10*ROW('Sanitation Data'!I77))),'Data Summary'!DL83="Yes"),OFFSET('Sanitation Data'!$I$10,0,10*ROW('Sanitation Data'!I77)),NA())</f>
        <v>#N/A</v>
      </c>
      <c r="AX83" s="99" t="e">
        <f ca="true">+IF(AND(ISNUMBER(OFFSET('Sanitation Data'!$I$11,0,10*ROW('Sanitation Data'!I77))),'Data Summary'!DM83="Yes"),OFFSET('Sanitation Data'!$I$11,0,10*ROW('Sanitation Data'!I77)),NA())</f>
        <v>#N/A</v>
      </c>
      <c r="AY83" s="99" t="e">
        <f ca="true">+IF(AND(ISNUMBER(OFFSET('Sanitation Data'!$I$12,0,10*ROW('Sanitation Data'!I77))),'Data Summary'!DN83="Yes"),OFFSET('Sanitation Data'!$I$12,0,10*ROW('Sanitation Data'!I77)),NA())</f>
        <v>#N/A</v>
      </c>
      <c r="AZ83" s="100" t="e">
        <f ca="true">+IF(AND(ISNUMBER(OFFSET('Hygiene Data'!$D$5,0,10*ROW('Hygiene Data'!D77))),'Data Summary'!DO83="Yes"),OFFSET('Hygiene Data'!$D$5,0,10*ROW('Hygiene Data'!D77)),NA())</f>
        <v>#N/A</v>
      </c>
      <c r="BA83" s="100" t="e">
        <f ca="true">+IF(AND(ISNUMBER(OFFSET('Hygiene Data'!$D$7,0,10*ROW('Hygiene Data'!D77))),'Data Summary'!DP83="Yes"),OFFSET('Hygiene Data'!$D$7,0,10*ROW('Hygiene Data'!D77)),NA())</f>
        <v>#N/A</v>
      </c>
      <c r="BB83" s="100" t="e">
        <f ca="true">+IF(AND(ISNUMBER(OFFSET('Hygiene Data'!$D$9,0,10*ROW('Hygiene Data'!D77))),'Data Summary'!DQ83="Yes"),OFFSET('Hygiene Data'!$D$9,0,10*ROW('Hygiene Data'!D77)),NA())</f>
        <v>#N/A</v>
      </c>
      <c r="BC83" s="100" t="e">
        <f ca="true">+IF(AND(ISNUMBER(OFFSET('Hygiene Data'!$E$5,0,10*ROW('Hygiene Data'!E77))),'Data Summary'!DR83="Yes"),OFFSET('Hygiene Data'!$E$5,0,10*ROW('Hygiene Data'!E77)),NA())</f>
        <v>#N/A</v>
      </c>
      <c r="BD83" s="100" t="e">
        <f ca="true">+IF(AND(ISNUMBER(OFFSET('Hygiene Data'!$E$7,0,10*ROW('Hygiene Data'!E77))),'Data Summary'!DS83="Yes"),OFFSET('Hygiene Data'!$E$7,0,10*ROW('Hygiene Data'!E77)),NA())</f>
        <v>#N/A</v>
      </c>
      <c r="BE83" s="100" t="e">
        <f ca="true">+IF(AND(ISNUMBER(OFFSET('Hygiene Data'!$E$9,0,10*ROW('Hygiene Data'!E77))),'Data Summary'!DT83="Yes"),OFFSET('Hygiene Data'!$E$9,0,10*ROW('Hygiene Data'!E77)),NA())</f>
        <v>#N/A</v>
      </c>
      <c r="BF83" s="100" t="e">
        <f ca="true">+IF(AND(ISNUMBER(OFFSET('Hygiene Data'!$F$5,0,10*ROW('Hygiene Data'!F77))),'Data Summary'!DU83="Yes"),OFFSET('Hygiene Data'!$F$5,0,10*ROW('Hygiene Data'!F77)),NA())</f>
        <v>#N/A</v>
      </c>
      <c r="BG83" s="100" t="e">
        <f ca="true">+IF(AND(ISNUMBER(OFFSET('Hygiene Data'!$F$7,0,10*ROW('Hygiene Data'!F77))),'Data Summary'!DV83="Yes"),OFFSET('Hygiene Data'!$F$7,0,10*ROW('Hygiene Data'!F77)),NA())</f>
        <v>#N/A</v>
      </c>
      <c r="BH83" s="100" t="e">
        <f ca="true">+IF(AND(ISNUMBER(OFFSET('Hygiene Data'!$F$9,0,10*ROW('Hygiene Data'!F77))),'Data Summary'!DW83="Yes"),OFFSET('Hygiene Data'!$F$9,0,10*ROW('Hygiene Data'!F77)),NA())</f>
        <v>#N/A</v>
      </c>
      <c r="BI83" s="100" t="e">
        <f ca="true">+IF(AND(ISNUMBER(OFFSET('Hygiene Data'!$G$5,0,10*ROW('Hygiene Data'!G77))),'Data Summary'!DX83="Yes"),OFFSET('Hygiene Data'!$G$5,0,10*ROW('Hygiene Data'!G77)),NA())</f>
        <v>#N/A</v>
      </c>
      <c r="BJ83" s="100" t="e">
        <f ca="true">+IF(AND(ISNUMBER(OFFSET('Hygiene Data'!$G$7,0,10*ROW('Hygiene Data'!G77))),'Data Summary'!DY83="Yes"),OFFSET('Hygiene Data'!$G$7,0,10*ROW('Hygiene Data'!G77)),NA())</f>
        <v>#N/A</v>
      </c>
      <c r="BK83" s="100" t="e">
        <f ca="true">+IF(AND(ISNUMBER(OFFSET('Hygiene Data'!$G$9,0,10*ROW('Hygiene Data'!G77))),'Data Summary'!DZ83="Yes"),OFFSET('Hygiene Data'!$G$9,0,10*ROW('Hygiene Data'!G77)),NA())</f>
        <v>#N/A</v>
      </c>
      <c r="BL83" s="100" t="e">
        <f ca="true">+IF(AND(ISNUMBER(OFFSET('Hygiene Data'!$H$5,0,10*ROW('Hygiene Data'!H77))),'Data Summary'!EA83="Yes"),OFFSET('Hygiene Data'!$H$5,0,10*ROW('Hygiene Data'!H77)),NA())</f>
        <v>#N/A</v>
      </c>
      <c r="BM83" s="100" t="e">
        <f ca="true">+IF(AND(ISNUMBER(OFFSET('Hygiene Data'!$H$7,0,10*ROW('Hygiene Data'!H77))),'Data Summary'!EB83="Yes"),OFFSET('Hygiene Data'!$H$7,0,10*ROW('Hygiene Data'!H77)),NA())</f>
        <v>#N/A</v>
      </c>
      <c r="BN83" s="100" t="e">
        <f ca="true">+IF(AND(ISNUMBER(OFFSET('Hygiene Data'!$H$9,0,10*ROW('Hygiene Data'!H77))),'Data Summary'!EC83="Yes"),OFFSET('Hygiene Data'!$H$9,0,10*ROW('Hygiene Data'!H77)),NA())</f>
        <v>#N/A</v>
      </c>
      <c r="BO83" s="100" t="e">
        <f ca="true">+IF(AND(ISNUMBER(OFFSET('Hygiene Data'!$I$5,0,10*ROW('Hygiene Data'!I77))),'Data Summary'!ED83="Yes"),OFFSET('Hygiene Data'!$I$5,0,10*ROW('Hygiene Data'!I77)),NA())</f>
        <v>#N/A</v>
      </c>
      <c r="BP83" s="100" t="e">
        <f ca="true">+IF(AND(ISNUMBER(OFFSET('Hygiene Data'!$I$7,0,10*ROW('Hygiene Data'!I77))),'Data Summary'!EE83="Yes"),OFFSET('Hygiene Data'!$I$7,0,10*ROW('Hygiene Data'!I77)),NA())</f>
        <v>#N/A</v>
      </c>
      <c r="BQ83" s="100" t="e">
        <f ca="true">+IF(AND(ISNUMBER(OFFSET('Hygiene Data'!$I$9,0,10*ROW('Hygiene Data'!I77))),'Data Summary'!EF83="Yes"),OFFSET('Hygiene Data'!$I$9,0,10*ROW('Hygiene Data'!I77)),NA())</f>
        <v>#N/A</v>
      </c>
    </row>
    <row xmlns:x14ac="http://schemas.microsoft.com/office/spreadsheetml/2009/9/ac" r="84" x14ac:dyDescent="0.2">
      <c r="A84" s="363" t="e">
        <f ca="true">+RIGHT('Data Summary'!A84,LEN('Data Summary'!A84)-9)</f>
        <v>#VALUE!</v>
      </c>
      <c r="B84" s="38" t="str">
        <f ca="true">+IF(ISTEXT('Data Summary'!B84),'Data Summary'!B84,"")</f>
        <v/>
      </c>
      <c r="C84" s="362" t="e">
        <f ca="true">+VALUE('Data Summary'!C84)</f>
        <v>#VALUE!</v>
      </c>
      <c r="D84" s="98" t="e">
        <f ca="true">+IF(AND(ISNUMBER(OFFSET('Water Data'!$D$4,0,10*ROW('Water Data'!D78))),'Data Summary'!BS84="Yes"),100-OFFSET('Water Data'!$D$4,0,10*ROW('Water Data'!D78)),NA())</f>
        <v>#N/A</v>
      </c>
      <c r="E84" s="98" t="e">
        <f ca="true">+IF(AND(ISNUMBER(OFFSET('Water Data'!$D$6,0,10*ROW('Water Data'!D78))),'Data Summary'!BT84="Yes"),OFFSET('Water Data'!$D$6,0,10*ROW('Water Data'!D78)),NA())</f>
        <v>#N/A</v>
      </c>
      <c r="F84" s="98" t="e">
        <f ca="true">+IF(AND(ISNUMBER(OFFSET('Water Data'!$D$9,0,10*ROW('Water Data'!D78))),'Data Summary'!BU84="Yes"),OFFSET('Water Data'!$D$9,0,10*ROW('Water Data'!D78)),NA())</f>
        <v>#N/A</v>
      </c>
      <c r="G84" s="98" t="e">
        <f ca="true">+IF(AND(ISNUMBER(OFFSET('Water Data'!$E$4,0,10*ROW('Water Data'!E78))),'Data Summary'!BV84="Yes"),100-OFFSET('Water Data'!$E$4,0,10*ROW('Water Data'!E78)),NA())</f>
        <v>#N/A</v>
      </c>
      <c r="H84" s="98" t="e">
        <f ca="true">+IF(AND(ISNUMBER(OFFSET('Water Data'!$E$6,0,10*ROW('Water Data'!E78))),'Data Summary'!BW84="Yes"),OFFSET('Water Data'!$E$6,0,10*ROW('Water Data'!E78)),NA())</f>
        <v>#N/A</v>
      </c>
      <c r="I84" s="98" t="e">
        <f ca="true">+IF(AND(ISNUMBER(OFFSET('Water Data'!$E$9,0,10*ROW('Water Data'!E78))),'Data Summary'!BX84="Yes"),OFFSET('Water Data'!$E$9,0,10*ROW('Water Data'!E78)),NA())</f>
        <v>#N/A</v>
      </c>
      <c r="J84" s="98" t="e">
        <f ca="true">+IF(AND(ISNUMBER(OFFSET('Water Data'!$F$4,0,10*ROW('Water Data'!F78))),'Data Summary'!BY84="Yes"),100-OFFSET('Water Data'!$F$4,0,10*ROW('Water Data'!F78)),NA())</f>
        <v>#N/A</v>
      </c>
      <c r="K84" s="98" t="e">
        <f ca="true">+IF(AND(ISNUMBER(OFFSET('Water Data'!$F$6,0,10*ROW('Water Data'!F78))),'Data Summary'!BZ84="Yes"),OFFSET('Water Data'!$F$6,0,10*ROW('Water Data'!F78)),NA())</f>
        <v>#N/A</v>
      </c>
      <c r="L84" s="98" t="e">
        <f ca="true">+IF(AND(ISNUMBER(OFFSET('Water Data'!$F$9,0,10*ROW('Water Data'!F78))),'Data Summary'!CA84="Yes"),OFFSET('Water Data'!$F$9,0,10*ROW('Water Data'!F78)),NA())</f>
        <v>#N/A</v>
      </c>
      <c r="M84" s="98" t="e">
        <f ca="true">+IF(AND(ISNUMBER(OFFSET('Water Data'!$G$4,0,10*ROW('Water Data'!G78))),'Data Summary'!CB84="Yes"),100-OFFSET('Water Data'!$G$4,0,10*ROW('Water Data'!G78)),NA())</f>
        <v>#N/A</v>
      </c>
      <c r="N84" s="98" t="e">
        <f ca="true">+IF(AND(ISNUMBER(OFFSET('Water Data'!$G$6,0,10*ROW('Water Data'!G78))),'Data Summary'!CC84="Yes"),OFFSET('Water Data'!$G$6,0,10*ROW('Water Data'!G78)),NA())</f>
        <v>#N/A</v>
      </c>
      <c r="O84" s="98" t="e">
        <f ca="true">+IF(AND(ISNUMBER(OFFSET('Water Data'!$G$9,0,10*ROW('Water Data'!G78))),'Data Summary'!CD84="Yes"),OFFSET('Water Data'!$G$9,0,10*ROW('Water Data'!G78)),NA())</f>
        <v>#N/A</v>
      </c>
      <c r="P84" s="98" t="e">
        <f ca="true">+IF(AND(ISNUMBER(OFFSET('Water Data'!$H$4,0,10*ROW('Water Data'!H78))),'Data Summary'!CE84="Yes"),100-OFFSET('Water Data'!$H$4,0,10*ROW('Water Data'!H78)),NA())</f>
        <v>#N/A</v>
      </c>
      <c r="Q84" s="98" t="e">
        <f ca="true">+IF(AND(ISNUMBER(OFFSET('Water Data'!$H$6,0,10*ROW('Water Data'!H78))),'Data Summary'!CF84="Yes"),OFFSET('Water Data'!$H$6,0,10*ROW('Water Data'!H78)),NA())</f>
        <v>#N/A</v>
      </c>
      <c r="R84" s="98" t="e">
        <f ca="true">+IF(AND(ISNUMBER(OFFSET('Water Data'!$H$9,0,10*ROW('Water Data'!H78))),'Data Summary'!CG84="Yes"),OFFSET('Water Data'!$H$9,0,10*ROW('Water Data'!H78)),NA())</f>
        <v>#N/A</v>
      </c>
      <c r="S84" s="98" t="e">
        <f ca="true">+IF(AND(ISNUMBER(OFFSET('Water Data'!$I$4,0,10*ROW('Water Data'!I78))),'Data Summary'!CH84="Yes"),100-OFFSET('Water Data'!$I$4,0,10*ROW('Water Data'!I78)),NA())</f>
        <v>#N/A</v>
      </c>
      <c r="T84" s="98" t="e">
        <f ca="true">+IF(AND(ISNUMBER(OFFSET('Water Data'!$I$6,0,10*ROW('Water Data'!I78))),'Data Summary'!CI84="Yes"),OFFSET('Water Data'!$I$6,0,10*ROW('Water Data'!I78)),NA())</f>
        <v>#N/A</v>
      </c>
      <c r="U84" s="98" t="e">
        <f ca="true">+IF(AND(ISNUMBER(OFFSET('Water Data'!$I$9,0,10*ROW('Water Data'!I78))),'Data Summary'!CJ84="Yes"),OFFSET('Water Data'!$I$9,0,10*ROW('Water Data'!I78)),NA())</f>
        <v>#N/A</v>
      </c>
      <c r="V84" s="99" t="e">
        <f ca="true">+IF(AND(ISNUMBER(OFFSET('Sanitation Data'!$D$4,0,10*ROW('Sanitation Data'!D78))),'Data Summary'!CK84="Yes"),100-OFFSET('Sanitation Data'!$D$4,0,10*ROW('Sanitation Data'!D78)),NA())</f>
        <v>#N/A</v>
      </c>
      <c r="W84" s="99" t="e">
        <f ca="true">+IF(AND(ISNUMBER(OFFSET('Sanitation Data'!$D$6,0,10*ROW('Sanitation Data'!D78))),'Data Summary'!CL84="Yes"),OFFSET('Sanitation Data'!$D$6,0,10*ROW('Sanitation Data'!D78)),NA())</f>
        <v>#N/A</v>
      </c>
      <c r="X84" s="99" t="e">
        <f ca="true">+IF(AND(ISNUMBER(OFFSET('Sanitation Data'!$D$10,0,10*ROW('Sanitation Data'!D78))),'Data Summary'!CM84="Yes"),OFFSET('Sanitation Data'!$D$10,0,10*ROW('Sanitation Data'!D78)),NA())</f>
        <v>#N/A</v>
      </c>
      <c r="Y84" s="99" t="e">
        <f ca="true">+IF(AND(ISNUMBER(OFFSET('Sanitation Data'!$D$11,0,10*ROW('Sanitation Data'!D78))),'Data Summary'!CN84="Yes"),OFFSET('Sanitation Data'!$D$11,0,10*ROW('Sanitation Data'!D78)),NA())</f>
        <v>#N/A</v>
      </c>
      <c r="Z84" s="99" t="e">
        <f ca="true">+IF(AND(ISNUMBER(OFFSET('Sanitation Data'!$D$12,0,10*ROW('Sanitation Data'!D78))),'Data Summary'!CO84="Yes"),OFFSET('Sanitation Data'!$D$12,0,10*ROW('Sanitation Data'!D78)),NA())</f>
        <v>#N/A</v>
      </c>
      <c r="AA84" s="99" t="e">
        <f ca="true">+IF(AND(ISNUMBER(OFFSET('Sanitation Data'!$E$4,0,10*ROW('Sanitation Data'!E78))),'Data Summary'!CP84="Yes"),100-OFFSET('Sanitation Data'!$E$4,0,10*ROW('Sanitation Data'!E78)),NA())</f>
        <v>#N/A</v>
      </c>
      <c r="AB84" s="99" t="e">
        <f ca="true">+IF(AND(ISNUMBER(OFFSET('Sanitation Data'!$E$6,0,10*ROW('Sanitation Data'!E78))),'Data Summary'!CQ84="Yes"),OFFSET('Sanitation Data'!$E$6,0,10*ROW('Sanitation Data'!E78)),NA())</f>
        <v>#N/A</v>
      </c>
      <c r="AC84" s="99" t="e">
        <f ca="true">+IF(AND(ISNUMBER(OFFSET('Sanitation Data'!$E$10,0,10*ROW('Sanitation Data'!E78))),'Data Summary'!CR84="Yes"),OFFSET('Sanitation Data'!$E$10,0,10*ROW('Sanitation Data'!E78)),NA())</f>
        <v>#N/A</v>
      </c>
      <c r="AD84" s="99" t="e">
        <f ca="true">+IF(AND(ISNUMBER(OFFSET('Sanitation Data'!$E$11,0,10*ROW('Sanitation Data'!E78))),'Data Summary'!CS84="Yes"),OFFSET('Sanitation Data'!$E$11,0,10*ROW('Sanitation Data'!E78)),NA())</f>
        <v>#N/A</v>
      </c>
      <c r="AE84" s="99" t="e">
        <f ca="true">+IF(AND(ISNUMBER(OFFSET('Sanitation Data'!$E$12,0,10*ROW('Sanitation Data'!E78))),'Data Summary'!CT84="Yes"),OFFSET('Sanitation Data'!$E$12,0,10*ROW('Sanitation Data'!E78)),NA())</f>
        <v>#N/A</v>
      </c>
      <c r="AF84" s="99" t="e">
        <f ca="true">+IF(AND(ISNUMBER(OFFSET('Sanitation Data'!$F$4,0,10*ROW('Sanitation Data'!F78))),'Data Summary'!CU84="Yes"),100-OFFSET('Sanitation Data'!$F$4,0,10*ROW('Sanitation Data'!F78)),NA())</f>
        <v>#N/A</v>
      </c>
      <c r="AG84" s="99" t="e">
        <f ca="true">+IF(AND(ISNUMBER(OFFSET('Sanitation Data'!$F$6,0,10*ROW('Sanitation Data'!F78))),'Data Summary'!CV84="Yes"),OFFSET('Sanitation Data'!$F$6,0,10*ROW('Sanitation Data'!F78)),NA())</f>
        <v>#N/A</v>
      </c>
      <c r="AH84" s="99" t="e">
        <f ca="true">+IF(AND(ISNUMBER(OFFSET('Sanitation Data'!$F$10,0,10*ROW('Sanitation Data'!F78))),'Data Summary'!CW84="Yes"),OFFSET('Sanitation Data'!$F$10,0,10*ROW('Sanitation Data'!F78)),NA())</f>
        <v>#N/A</v>
      </c>
      <c r="AI84" s="99" t="e">
        <f ca="true">+IF(AND(ISNUMBER(OFFSET('Sanitation Data'!$F$11,0,10*ROW('Sanitation Data'!F78))),'Data Summary'!CX84="Yes"),OFFSET('Sanitation Data'!$F$11,0,10*ROW('Sanitation Data'!F78)),NA())</f>
        <v>#N/A</v>
      </c>
      <c r="AJ84" s="99" t="e">
        <f ca="true">+IF(AND(ISNUMBER(OFFSET('Sanitation Data'!$F$12,0,10*ROW('Sanitation Data'!F78))),'Data Summary'!CY84="Yes"),OFFSET('Sanitation Data'!$F$12,0,10*ROW('Sanitation Data'!F78)),NA())</f>
        <v>#N/A</v>
      </c>
      <c r="AK84" s="99" t="e">
        <f ca="true">+IF(AND(ISNUMBER(OFFSET('Sanitation Data'!$G$4,0,10*ROW('Sanitation Data'!G78))),'Data Summary'!CZ84="Yes"),100-OFFSET('Sanitation Data'!$G$4,0,10*ROW('Sanitation Data'!G78)),NA())</f>
        <v>#N/A</v>
      </c>
      <c r="AL84" s="99" t="e">
        <f ca="true">+IF(AND(ISNUMBER(OFFSET('Sanitation Data'!$G$6,0,10*ROW('Sanitation Data'!G78))),'Data Summary'!DA84="Yes"),OFFSET('Sanitation Data'!$G$6,0,10*ROW('Sanitation Data'!G78)),NA())</f>
        <v>#N/A</v>
      </c>
      <c r="AM84" s="99" t="e">
        <f ca="true">+IF(AND(ISNUMBER(OFFSET('Sanitation Data'!$G$10,0,10*ROW('Sanitation Data'!G78))),'Data Summary'!DB84="Yes"),OFFSET('Sanitation Data'!$G$10,0,10*ROW('Sanitation Data'!G78)),NA())</f>
        <v>#N/A</v>
      </c>
      <c r="AN84" s="99" t="e">
        <f ca="true">+IF(AND(ISNUMBER(OFFSET('Sanitation Data'!$G$11,0,10*ROW('Sanitation Data'!G78))),'Data Summary'!DC84="Yes"),OFFSET('Sanitation Data'!$G$11,0,10*ROW('Sanitation Data'!G78)),NA())</f>
        <v>#N/A</v>
      </c>
      <c r="AO84" s="99" t="e">
        <f ca="true">+IF(AND(ISNUMBER(OFFSET('Sanitation Data'!$G$12,0,10*ROW('Sanitation Data'!G78))),'Data Summary'!DD84="Yes"),OFFSET('Sanitation Data'!$G$12,0,10*ROW('Sanitation Data'!G78)),NA())</f>
        <v>#N/A</v>
      </c>
      <c r="AP84" s="99" t="e">
        <f ca="true">+IF(AND(ISNUMBER(OFFSET('Sanitation Data'!$H$4,0,10*ROW('Sanitation Data'!H78))),'Data Summary'!DE84="Yes"),100-OFFSET('Sanitation Data'!$H$4,0,10*ROW('Sanitation Data'!H78)),NA())</f>
        <v>#N/A</v>
      </c>
      <c r="AQ84" s="99" t="e">
        <f ca="true">+IF(AND(ISNUMBER(OFFSET('Sanitation Data'!$H$6,0,10*ROW('Sanitation Data'!H78))),'Data Summary'!DF84="Yes"),OFFSET('Sanitation Data'!$H$6,0,10*ROW('Sanitation Data'!H78)),NA())</f>
        <v>#N/A</v>
      </c>
      <c r="AR84" s="99" t="e">
        <f ca="true">+IF(AND(ISNUMBER(OFFSET('Sanitation Data'!$H$10,0,10*ROW('Sanitation Data'!H78))),'Data Summary'!DG84="Yes"),OFFSET('Sanitation Data'!$H$10,0,10*ROW('Sanitation Data'!H78)),NA())</f>
        <v>#N/A</v>
      </c>
      <c r="AS84" s="99" t="e">
        <f ca="true">+IF(AND(ISNUMBER(OFFSET('Sanitation Data'!$H$11,0,10*ROW('Sanitation Data'!H78))),'Data Summary'!DH84="Yes"),OFFSET('Sanitation Data'!$H$11,0,10*ROW('Sanitation Data'!H78)),NA())</f>
        <v>#N/A</v>
      </c>
      <c r="AT84" s="99" t="e">
        <f ca="true">+IF(AND(ISNUMBER(OFFSET('Sanitation Data'!$H$12,0,10*ROW('Sanitation Data'!H78))),'Data Summary'!DI84="Yes"),OFFSET('Sanitation Data'!$H$12,0,10*ROW('Sanitation Data'!H78)),NA())</f>
        <v>#N/A</v>
      </c>
      <c r="AU84" s="99" t="e">
        <f ca="true">+IF(AND(ISNUMBER(OFFSET('Sanitation Data'!$I$4,0,10*ROW('Sanitation Data'!I78))),'Data Summary'!DJ84="Yes"),100-OFFSET('Sanitation Data'!$I$4,0,10*ROW('Sanitation Data'!I78)),NA())</f>
        <v>#N/A</v>
      </c>
      <c r="AV84" s="99" t="e">
        <f ca="true">+IF(AND(ISNUMBER(OFFSET('Sanitation Data'!$I$6,0,10*ROW('Sanitation Data'!I78))),'Data Summary'!DK84="Yes"),OFFSET('Sanitation Data'!$I$6,0,10*ROW('Sanitation Data'!I78)),NA())</f>
        <v>#N/A</v>
      </c>
      <c r="AW84" s="99" t="e">
        <f ca="true">+IF(AND(ISNUMBER(OFFSET('Sanitation Data'!$I$10,0,10*ROW('Sanitation Data'!I78))),'Data Summary'!DL84="Yes"),OFFSET('Sanitation Data'!$I$10,0,10*ROW('Sanitation Data'!I78)),NA())</f>
        <v>#N/A</v>
      </c>
      <c r="AX84" s="99" t="e">
        <f ca="true">+IF(AND(ISNUMBER(OFFSET('Sanitation Data'!$I$11,0,10*ROW('Sanitation Data'!I78))),'Data Summary'!DM84="Yes"),OFFSET('Sanitation Data'!$I$11,0,10*ROW('Sanitation Data'!I78)),NA())</f>
        <v>#N/A</v>
      </c>
      <c r="AY84" s="99" t="e">
        <f ca="true">+IF(AND(ISNUMBER(OFFSET('Sanitation Data'!$I$12,0,10*ROW('Sanitation Data'!I78))),'Data Summary'!DN84="Yes"),OFFSET('Sanitation Data'!$I$12,0,10*ROW('Sanitation Data'!I78)),NA())</f>
        <v>#N/A</v>
      </c>
      <c r="AZ84" s="100" t="e">
        <f ca="true">+IF(AND(ISNUMBER(OFFSET('Hygiene Data'!$D$5,0,10*ROW('Hygiene Data'!D78))),'Data Summary'!DO84="Yes"),OFFSET('Hygiene Data'!$D$5,0,10*ROW('Hygiene Data'!D78)),NA())</f>
        <v>#N/A</v>
      </c>
      <c r="BA84" s="100" t="e">
        <f ca="true">+IF(AND(ISNUMBER(OFFSET('Hygiene Data'!$D$7,0,10*ROW('Hygiene Data'!D78))),'Data Summary'!DP84="Yes"),OFFSET('Hygiene Data'!$D$7,0,10*ROW('Hygiene Data'!D78)),NA())</f>
        <v>#N/A</v>
      </c>
      <c r="BB84" s="100" t="e">
        <f ca="true">+IF(AND(ISNUMBER(OFFSET('Hygiene Data'!$D$9,0,10*ROW('Hygiene Data'!D78))),'Data Summary'!DQ84="Yes"),OFFSET('Hygiene Data'!$D$9,0,10*ROW('Hygiene Data'!D78)),NA())</f>
        <v>#N/A</v>
      </c>
      <c r="BC84" s="100" t="e">
        <f ca="true">+IF(AND(ISNUMBER(OFFSET('Hygiene Data'!$E$5,0,10*ROW('Hygiene Data'!E78))),'Data Summary'!DR84="Yes"),OFFSET('Hygiene Data'!$E$5,0,10*ROW('Hygiene Data'!E78)),NA())</f>
        <v>#N/A</v>
      </c>
      <c r="BD84" s="100" t="e">
        <f ca="true">+IF(AND(ISNUMBER(OFFSET('Hygiene Data'!$E$7,0,10*ROW('Hygiene Data'!E78))),'Data Summary'!DS84="Yes"),OFFSET('Hygiene Data'!$E$7,0,10*ROW('Hygiene Data'!E78)),NA())</f>
        <v>#N/A</v>
      </c>
      <c r="BE84" s="100" t="e">
        <f ca="true">+IF(AND(ISNUMBER(OFFSET('Hygiene Data'!$E$9,0,10*ROW('Hygiene Data'!E78))),'Data Summary'!DT84="Yes"),OFFSET('Hygiene Data'!$E$9,0,10*ROW('Hygiene Data'!E78)),NA())</f>
        <v>#N/A</v>
      </c>
      <c r="BF84" s="100" t="e">
        <f ca="true">+IF(AND(ISNUMBER(OFFSET('Hygiene Data'!$F$5,0,10*ROW('Hygiene Data'!F78))),'Data Summary'!DU84="Yes"),OFFSET('Hygiene Data'!$F$5,0,10*ROW('Hygiene Data'!F78)),NA())</f>
        <v>#N/A</v>
      </c>
      <c r="BG84" s="100" t="e">
        <f ca="true">+IF(AND(ISNUMBER(OFFSET('Hygiene Data'!$F$7,0,10*ROW('Hygiene Data'!F78))),'Data Summary'!DV84="Yes"),OFFSET('Hygiene Data'!$F$7,0,10*ROW('Hygiene Data'!F78)),NA())</f>
        <v>#N/A</v>
      </c>
      <c r="BH84" s="100" t="e">
        <f ca="true">+IF(AND(ISNUMBER(OFFSET('Hygiene Data'!$F$9,0,10*ROW('Hygiene Data'!F78))),'Data Summary'!DW84="Yes"),OFFSET('Hygiene Data'!$F$9,0,10*ROW('Hygiene Data'!F78)),NA())</f>
        <v>#N/A</v>
      </c>
      <c r="BI84" s="100" t="e">
        <f ca="true">+IF(AND(ISNUMBER(OFFSET('Hygiene Data'!$G$5,0,10*ROW('Hygiene Data'!G78))),'Data Summary'!DX84="Yes"),OFFSET('Hygiene Data'!$G$5,0,10*ROW('Hygiene Data'!G78)),NA())</f>
        <v>#N/A</v>
      </c>
      <c r="BJ84" s="100" t="e">
        <f ca="true">+IF(AND(ISNUMBER(OFFSET('Hygiene Data'!$G$7,0,10*ROW('Hygiene Data'!G78))),'Data Summary'!DY84="Yes"),OFFSET('Hygiene Data'!$G$7,0,10*ROW('Hygiene Data'!G78)),NA())</f>
        <v>#N/A</v>
      </c>
      <c r="BK84" s="100" t="e">
        <f ca="true">+IF(AND(ISNUMBER(OFFSET('Hygiene Data'!$G$9,0,10*ROW('Hygiene Data'!G78))),'Data Summary'!DZ84="Yes"),OFFSET('Hygiene Data'!$G$9,0,10*ROW('Hygiene Data'!G78)),NA())</f>
        <v>#N/A</v>
      </c>
      <c r="BL84" s="100" t="e">
        <f ca="true">+IF(AND(ISNUMBER(OFFSET('Hygiene Data'!$H$5,0,10*ROW('Hygiene Data'!H78))),'Data Summary'!EA84="Yes"),OFFSET('Hygiene Data'!$H$5,0,10*ROW('Hygiene Data'!H78)),NA())</f>
        <v>#N/A</v>
      </c>
      <c r="BM84" s="100" t="e">
        <f ca="true">+IF(AND(ISNUMBER(OFFSET('Hygiene Data'!$H$7,0,10*ROW('Hygiene Data'!H78))),'Data Summary'!EB84="Yes"),OFFSET('Hygiene Data'!$H$7,0,10*ROW('Hygiene Data'!H78)),NA())</f>
        <v>#N/A</v>
      </c>
      <c r="BN84" s="100" t="e">
        <f ca="true">+IF(AND(ISNUMBER(OFFSET('Hygiene Data'!$H$9,0,10*ROW('Hygiene Data'!H78))),'Data Summary'!EC84="Yes"),OFFSET('Hygiene Data'!$H$9,0,10*ROW('Hygiene Data'!H78)),NA())</f>
        <v>#N/A</v>
      </c>
      <c r="BO84" s="100" t="e">
        <f ca="true">+IF(AND(ISNUMBER(OFFSET('Hygiene Data'!$I$5,0,10*ROW('Hygiene Data'!I78))),'Data Summary'!ED84="Yes"),OFFSET('Hygiene Data'!$I$5,0,10*ROW('Hygiene Data'!I78)),NA())</f>
        <v>#N/A</v>
      </c>
      <c r="BP84" s="100" t="e">
        <f ca="true">+IF(AND(ISNUMBER(OFFSET('Hygiene Data'!$I$7,0,10*ROW('Hygiene Data'!I78))),'Data Summary'!EE84="Yes"),OFFSET('Hygiene Data'!$I$7,0,10*ROW('Hygiene Data'!I78)),NA())</f>
        <v>#N/A</v>
      </c>
      <c r="BQ84" s="100" t="e">
        <f ca="true">+IF(AND(ISNUMBER(OFFSET('Hygiene Data'!$I$9,0,10*ROW('Hygiene Data'!I78))),'Data Summary'!EF84="Yes"),OFFSET('Hygiene Data'!$I$9,0,10*ROW('Hygiene Data'!I78)),NA())</f>
        <v>#N/A</v>
      </c>
    </row>
    <row xmlns:x14ac="http://schemas.microsoft.com/office/spreadsheetml/2009/9/ac" r="85" x14ac:dyDescent="0.2">
      <c r="A85" s="363" t="e">
        <f ca="true">+RIGHT('Data Summary'!A85,LEN('Data Summary'!A85)-9)</f>
        <v>#VALUE!</v>
      </c>
      <c r="B85" s="38" t="str">
        <f ca="true">+IF(ISTEXT('Data Summary'!B85),'Data Summary'!B85,"")</f>
        <v/>
      </c>
      <c r="C85" s="362" t="e">
        <f ca="true">+VALUE('Data Summary'!C85)</f>
        <v>#VALUE!</v>
      </c>
      <c r="D85" s="98" t="e">
        <f ca="true">+IF(AND(ISNUMBER(OFFSET('Water Data'!$D$4,0,10*ROW('Water Data'!D79))),'Data Summary'!BS85="Yes"),100-OFFSET('Water Data'!$D$4,0,10*ROW('Water Data'!D79)),NA())</f>
        <v>#N/A</v>
      </c>
      <c r="E85" s="98" t="e">
        <f ca="true">+IF(AND(ISNUMBER(OFFSET('Water Data'!$D$6,0,10*ROW('Water Data'!D79))),'Data Summary'!BT85="Yes"),OFFSET('Water Data'!$D$6,0,10*ROW('Water Data'!D79)),NA())</f>
        <v>#N/A</v>
      </c>
      <c r="F85" s="98" t="e">
        <f ca="true">+IF(AND(ISNUMBER(OFFSET('Water Data'!$D$9,0,10*ROW('Water Data'!D79))),'Data Summary'!BU85="Yes"),OFFSET('Water Data'!$D$9,0,10*ROW('Water Data'!D79)),NA())</f>
        <v>#N/A</v>
      </c>
      <c r="G85" s="98" t="e">
        <f ca="true">+IF(AND(ISNUMBER(OFFSET('Water Data'!$E$4,0,10*ROW('Water Data'!E79))),'Data Summary'!BV85="Yes"),100-OFFSET('Water Data'!$E$4,0,10*ROW('Water Data'!E79)),NA())</f>
        <v>#N/A</v>
      </c>
      <c r="H85" s="98" t="e">
        <f ca="true">+IF(AND(ISNUMBER(OFFSET('Water Data'!$E$6,0,10*ROW('Water Data'!E79))),'Data Summary'!BW85="Yes"),OFFSET('Water Data'!$E$6,0,10*ROW('Water Data'!E79)),NA())</f>
        <v>#N/A</v>
      </c>
      <c r="I85" s="98" t="e">
        <f ca="true">+IF(AND(ISNUMBER(OFFSET('Water Data'!$E$9,0,10*ROW('Water Data'!E79))),'Data Summary'!BX85="Yes"),OFFSET('Water Data'!$E$9,0,10*ROW('Water Data'!E79)),NA())</f>
        <v>#N/A</v>
      </c>
      <c r="J85" s="98" t="e">
        <f ca="true">+IF(AND(ISNUMBER(OFFSET('Water Data'!$F$4,0,10*ROW('Water Data'!F79))),'Data Summary'!BY85="Yes"),100-OFFSET('Water Data'!$F$4,0,10*ROW('Water Data'!F79)),NA())</f>
        <v>#N/A</v>
      </c>
      <c r="K85" s="98" t="e">
        <f ca="true">+IF(AND(ISNUMBER(OFFSET('Water Data'!$F$6,0,10*ROW('Water Data'!F79))),'Data Summary'!BZ85="Yes"),OFFSET('Water Data'!$F$6,0,10*ROW('Water Data'!F79)),NA())</f>
        <v>#N/A</v>
      </c>
      <c r="L85" s="98" t="e">
        <f ca="true">+IF(AND(ISNUMBER(OFFSET('Water Data'!$F$9,0,10*ROW('Water Data'!F79))),'Data Summary'!CA85="Yes"),OFFSET('Water Data'!$F$9,0,10*ROW('Water Data'!F79)),NA())</f>
        <v>#N/A</v>
      </c>
      <c r="M85" s="98" t="e">
        <f ca="true">+IF(AND(ISNUMBER(OFFSET('Water Data'!$G$4,0,10*ROW('Water Data'!G79))),'Data Summary'!CB85="Yes"),100-OFFSET('Water Data'!$G$4,0,10*ROW('Water Data'!G79)),NA())</f>
        <v>#N/A</v>
      </c>
      <c r="N85" s="98" t="e">
        <f ca="true">+IF(AND(ISNUMBER(OFFSET('Water Data'!$G$6,0,10*ROW('Water Data'!G79))),'Data Summary'!CC85="Yes"),OFFSET('Water Data'!$G$6,0,10*ROW('Water Data'!G79)),NA())</f>
        <v>#N/A</v>
      </c>
      <c r="O85" s="98" t="e">
        <f ca="true">+IF(AND(ISNUMBER(OFFSET('Water Data'!$G$9,0,10*ROW('Water Data'!G79))),'Data Summary'!CD85="Yes"),OFFSET('Water Data'!$G$9,0,10*ROW('Water Data'!G79)),NA())</f>
        <v>#N/A</v>
      </c>
      <c r="P85" s="98" t="e">
        <f ca="true">+IF(AND(ISNUMBER(OFFSET('Water Data'!$H$4,0,10*ROW('Water Data'!H79))),'Data Summary'!CE85="Yes"),100-OFFSET('Water Data'!$H$4,0,10*ROW('Water Data'!H79)),NA())</f>
        <v>#N/A</v>
      </c>
      <c r="Q85" s="98" t="e">
        <f ca="true">+IF(AND(ISNUMBER(OFFSET('Water Data'!$H$6,0,10*ROW('Water Data'!H79))),'Data Summary'!CF85="Yes"),OFFSET('Water Data'!$H$6,0,10*ROW('Water Data'!H79)),NA())</f>
        <v>#N/A</v>
      </c>
      <c r="R85" s="98" t="e">
        <f ca="true">+IF(AND(ISNUMBER(OFFSET('Water Data'!$H$9,0,10*ROW('Water Data'!H79))),'Data Summary'!CG85="Yes"),OFFSET('Water Data'!$H$9,0,10*ROW('Water Data'!H79)),NA())</f>
        <v>#N/A</v>
      </c>
      <c r="S85" s="98" t="e">
        <f ca="true">+IF(AND(ISNUMBER(OFFSET('Water Data'!$I$4,0,10*ROW('Water Data'!I79))),'Data Summary'!CH85="Yes"),100-OFFSET('Water Data'!$I$4,0,10*ROW('Water Data'!I79)),NA())</f>
        <v>#N/A</v>
      </c>
      <c r="T85" s="98" t="e">
        <f ca="true">+IF(AND(ISNUMBER(OFFSET('Water Data'!$I$6,0,10*ROW('Water Data'!I79))),'Data Summary'!CI85="Yes"),OFFSET('Water Data'!$I$6,0,10*ROW('Water Data'!I79)),NA())</f>
        <v>#N/A</v>
      </c>
      <c r="U85" s="98" t="e">
        <f ca="true">+IF(AND(ISNUMBER(OFFSET('Water Data'!$I$9,0,10*ROW('Water Data'!I79))),'Data Summary'!CJ85="Yes"),OFFSET('Water Data'!$I$9,0,10*ROW('Water Data'!I79)),NA())</f>
        <v>#N/A</v>
      </c>
      <c r="V85" s="99" t="e">
        <f ca="true">+IF(AND(ISNUMBER(OFFSET('Sanitation Data'!$D$4,0,10*ROW('Sanitation Data'!D79))),'Data Summary'!CK85="Yes"),100-OFFSET('Sanitation Data'!$D$4,0,10*ROW('Sanitation Data'!D79)),NA())</f>
        <v>#N/A</v>
      </c>
      <c r="W85" s="99" t="e">
        <f ca="true">+IF(AND(ISNUMBER(OFFSET('Sanitation Data'!$D$6,0,10*ROW('Sanitation Data'!D79))),'Data Summary'!CL85="Yes"),OFFSET('Sanitation Data'!$D$6,0,10*ROW('Sanitation Data'!D79)),NA())</f>
        <v>#N/A</v>
      </c>
      <c r="X85" s="99" t="e">
        <f ca="true">+IF(AND(ISNUMBER(OFFSET('Sanitation Data'!$D$10,0,10*ROW('Sanitation Data'!D79))),'Data Summary'!CM85="Yes"),OFFSET('Sanitation Data'!$D$10,0,10*ROW('Sanitation Data'!D79)),NA())</f>
        <v>#N/A</v>
      </c>
      <c r="Y85" s="99" t="e">
        <f ca="true">+IF(AND(ISNUMBER(OFFSET('Sanitation Data'!$D$11,0,10*ROW('Sanitation Data'!D79))),'Data Summary'!CN85="Yes"),OFFSET('Sanitation Data'!$D$11,0,10*ROW('Sanitation Data'!D79)),NA())</f>
        <v>#N/A</v>
      </c>
      <c r="Z85" s="99" t="e">
        <f ca="true">+IF(AND(ISNUMBER(OFFSET('Sanitation Data'!$D$12,0,10*ROW('Sanitation Data'!D79))),'Data Summary'!CO85="Yes"),OFFSET('Sanitation Data'!$D$12,0,10*ROW('Sanitation Data'!D79)),NA())</f>
        <v>#N/A</v>
      </c>
      <c r="AA85" s="99" t="e">
        <f ca="true">+IF(AND(ISNUMBER(OFFSET('Sanitation Data'!$E$4,0,10*ROW('Sanitation Data'!E79))),'Data Summary'!CP85="Yes"),100-OFFSET('Sanitation Data'!$E$4,0,10*ROW('Sanitation Data'!E79)),NA())</f>
        <v>#N/A</v>
      </c>
      <c r="AB85" s="99" t="e">
        <f ca="true">+IF(AND(ISNUMBER(OFFSET('Sanitation Data'!$E$6,0,10*ROW('Sanitation Data'!E79))),'Data Summary'!CQ85="Yes"),OFFSET('Sanitation Data'!$E$6,0,10*ROW('Sanitation Data'!E79)),NA())</f>
        <v>#N/A</v>
      </c>
      <c r="AC85" s="99" t="e">
        <f ca="true">+IF(AND(ISNUMBER(OFFSET('Sanitation Data'!$E$10,0,10*ROW('Sanitation Data'!E79))),'Data Summary'!CR85="Yes"),OFFSET('Sanitation Data'!$E$10,0,10*ROW('Sanitation Data'!E79)),NA())</f>
        <v>#N/A</v>
      </c>
      <c r="AD85" s="99" t="e">
        <f ca="true">+IF(AND(ISNUMBER(OFFSET('Sanitation Data'!$E$11,0,10*ROW('Sanitation Data'!E79))),'Data Summary'!CS85="Yes"),OFFSET('Sanitation Data'!$E$11,0,10*ROW('Sanitation Data'!E79)),NA())</f>
        <v>#N/A</v>
      </c>
      <c r="AE85" s="99" t="e">
        <f ca="true">+IF(AND(ISNUMBER(OFFSET('Sanitation Data'!$E$12,0,10*ROW('Sanitation Data'!E79))),'Data Summary'!CT85="Yes"),OFFSET('Sanitation Data'!$E$12,0,10*ROW('Sanitation Data'!E79)),NA())</f>
        <v>#N/A</v>
      </c>
      <c r="AF85" s="99" t="e">
        <f ca="true">+IF(AND(ISNUMBER(OFFSET('Sanitation Data'!$F$4,0,10*ROW('Sanitation Data'!F79))),'Data Summary'!CU85="Yes"),100-OFFSET('Sanitation Data'!$F$4,0,10*ROW('Sanitation Data'!F79)),NA())</f>
        <v>#N/A</v>
      </c>
      <c r="AG85" s="99" t="e">
        <f ca="true">+IF(AND(ISNUMBER(OFFSET('Sanitation Data'!$F$6,0,10*ROW('Sanitation Data'!F79))),'Data Summary'!CV85="Yes"),OFFSET('Sanitation Data'!$F$6,0,10*ROW('Sanitation Data'!F79)),NA())</f>
        <v>#N/A</v>
      </c>
      <c r="AH85" s="99" t="e">
        <f ca="true">+IF(AND(ISNUMBER(OFFSET('Sanitation Data'!$F$10,0,10*ROW('Sanitation Data'!F79))),'Data Summary'!CW85="Yes"),OFFSET('Sanitation Data'!$F$10,0,10*ROW('Sanitation Data'!F79)),NA())</f>
        <v>#N/A</v>
      </c>
      <c r="AI85" s="99" t="e">
        <f ca="true">+IF(AND(ISNUMBER(OFFSET('Sanitation Data'!$F$11,0,10*ROW('Sanitation Data'!F79))),'Data Summary'!CX85="Yes"),OFFSET('Sanitation Data'!$F$11,0,10*ROW('Sanitation Data'!F79)),NA())</f>
        <v>#N/A</v>
      </c>
      <c r="AJ85" s="99" t="e">
        <f ca="true">+IF(AND(ISNUMBER(OFFSET('Sanitation Data'!$F$12,0,10*ROW('Sanitation Data'!F79))),'Data Summary'!CY85="Yes"),OFFSET('Sanitation Data'!$F$12,0,10*ROW('Sanitation Data'!F79)),NA())</f>
        <v>#N/A</v>
      </c>
      <c r="AK85" s="99" t="e">
        <f ca="true">+IF(AND(ISNUMBER(OFFSET('Sanitation Data'!$G$4,0,10*ROW('Sanitation Data'!G79))),'Data Summary'!CZ85="Yes"),100-OFFSET('Sanitation Data'!$G$4,0,10*ROW('Sanitation Data'!G79)),NA())</f>
        <v>#N/A</v>
      </c>
      <c r="AL85" s="99" t="e">
        <f ca="true">+IF(AND(ISNUMBER(OFFSET('Sanitation Data'!$G$6,0,10*ROW('Sanitation Data'!G79))),'Data Summary'!DA85="Yes"),OFFSET('Sanitation Data'!$G$6,0,10*ROW('Sanitation Data'!G79)),NA())</f>
        <v>#N/A</v>
      </c>
      <c r="AM85" s="99" t="e">
        <f ca="true">+IF(AND(ISNUMBER(OFFSET('Sanitation Data'!$G$10,0,10*ROW('Sanitation Data'!G79))),'Data Summary'!DB85="Yes"),OFFSET('Sanitation Data'!$G$10,0,10*ROW('Sanitation Data'!G79)),NA())</f>
        <v>#N/A</v>
      </c>
      <c r="AN85" s="99" t="e">
        <f ca="true">+IF(AND(ISNUMBER(OFFSET('Sanitation Data'!$G$11,0,10*ROW('Sanitation Data'!G79))),'Data Summary'!DC85="Yes"),OFFSET('Sanitation Data'!$G$11,0,10*ROW('Sanitation Data'!G79)),NA())</f>
        <v>#N/A</v>
      </c>
      <c r="AO85" s="99" t="e">
        <f ca="true">+IF(AND(ISNUMBER(OFFSET('Sanitation Data'!$G$12,0,10*ROW('Sanitation Data'!G79))),'Data Summary'!DD85="Yes"),OFFSET('Sanitation Data'!$G$12,0,10*ROW('Sanitation Data'!G79)),NA())</f>
        <v>#N/A</v>
      </c>
      <c r="AP85" s="99" t="e">
        <f ca="true">+IF(AND(ISNUMBER(OFFSET('Sanitation Data'!$H$4,0,10*ROW('Sanitation Data'!H79))),'Data Summary'!DE85="Yes"),100-OFFSET('Sanitation Data'!$H$4,0,10*ROW('Sanitation Data'!H79)),NA())</f>
        <v>#N/A</v>
      </c>
      <c r="AQ85" s="99" t="e">
        <f ca="true">+IF(AND(ISNUMBER(OFFSET('Sanitation Data'!$H$6,0,10*ROW('Sanitation Data'!H79))),'Data Summary'!DF85="Yes"),OFFSET('Sanitation Data'!$H$6,0,10*ROW('Sanitation Data'!H79)),NA())</f>
        <v>#N/A</v>
      </c>
      <c r="AR85" s="99" t="e">
        <f ca="true">+IF(AND(ISNUMBER(OFFSET('Sanitation Data'!$H$10,0,10*ROW('Sanitation Data'!H79))),'Data Summary'!DG85="Yes"),OFFSET('Sanitation Data'!$H$10,0,10*ROW('Sanitation Data'!H79)),NA())</f>
        <v>#N/A</v>
      </c>
      <c r="AS85" s="99" t="e">
        <f ca="true">+IF(AND(ISNUMBER(OFFSET('Sanitation Data'!$H$11,0,10*ROW('Sanitation Data'!H79))),'Data Summary'!DH85="Yes"),OFFSET('Sanitation Data'!$H$11,0,10*ROW('Sanitation Data'!H79)),NA())</f>
        <v>#N/A</v>
      </c>
      <c r="AT85" s="99" t="e">
        <f ca="true">+IF(AND(ISNUMBER(OFFSET('Sanitation Data'!$H$12,0,10*ROW('Sanitation Data'!H79))),'Data Summary'!DI85="Yes"),OFFSET('Sanitation Data'!$H$12,0,10*ROW('Sanitation Data'!H79)),NA())</f>
        <v>#N/A</v>
      </c>
      <c r="AU85" s="99" t="e">
        <f ca="true">+IF(AND(ISNUMBER(OFFSET('Sanitation Data'!$I$4,0,10*ROW('Sanitation Data'!I79))),'Data Summary'!DJ85="Yes"),100-OFFSET('Sanitation Data'!$I$4,0,10*ROW('Sanitation Data'!I79)),NA())</f>
        <v>#N/A</v>
      </c>
      <c r="AV85" s="99" t="e">
        <f ca="true">+IF(AND(ISNUMBER(OFFSET('Sanitation Data'!$I$6,0,10*ROW('Sanitation Data'!I79))),'Data Summary'!DK85="Yes"),OFFSET('Sanitation Data'!$I$6,0,10*ROW('Sanitation Data'!I79)),NA())</f>
        <v>#N/A</v>
      </c>
      <c r="AW85" s="99" t="e">
        <f ca="true">+IF(AND(ISNUMBER(OFFSET('Sanitation Data'!$I$10,0,10*ROW('Sanitation Data'!I79))),'Data Summary'!DL85="Yes"),OFFSET('Sanitation Data'!$I$10,0,10*ROW('Sanitation Data'!I79)),NA())</f>
        <v>#N/A</v>
      </c>
      <c r="AX85" s="99" t="e">
        <f ca="true">+IF(AND(ISNUMBER(OFFSET('Sanitation Data'!$I$11,0,10*ROW('Sanitation Data'!I79))),'Data Summary'!DM85="Yes"),OFFSET('Sanitation Data'!$I$11,0,10*ROW('Sanitation Data'!I79)),NA())</f>
        <v>#N/A</v>
      </c>
      <c r="AY85" s="99" t="e">
        <f ca="true">+IF(AND(ISNUMBER(OFFSET('Sanitation Data'!$I$12,0,10*ROW('Sanitation Data'!I79))),'Data Summary'!DN85="Yes"),OFFSET('Sanitation Data'!$I$12,0,10*ROW('Sanitation Data'!I79)),NA())</f>
        <v>#N/A</v>
      </c>
      <c r="AZ85" s="100" t="e">
        <f ca="true">+IF(AND(ISNUMBER(OFFSET('Hygiene Data'!$D$5,0,10*ROW('Hygiene Data'!D79))),'Data Summary'!DO85="Yes"),OFFSET('Hygiene Data'!$D$5,0,10*ROW('Hygiene Data'!D79)),NA())</f>
        <v>#N/A</v>
      </c>
      <c r="BA85" s="100" t="e">
        <f ca="true">+IF(AND(ISNUMBER(OFFSET('Hygiene Data'!$D$7,0,10*ROW('Hygiene Data'!D79))),'Data Summary'!DP85="Yes"),OFFSET('Hygiene Data'!$D$7,0,10*ROW('Hygiene Data'!D79)),NA())</f>
        <v>#N/A</v>
      </c>
      <c r="BB85" s="100" t="e">
        <f ca="true">+IF(AND(ISNUMBER(OFFSET('Hygiene Data'!$D$9,0,10*ROW('Hygiene Data'!D79))),'Data Summary'!DQ85="Yes"),OFFSET('Hygiene Data'!$D$9,0,10*ROW('Hygiene Data'!D79)),NA())</f>
        <v>#N/A</v>
      </c>
      <c r="BC85" s="100" t="e">
        <f ca="true">+IF(AND(ISNUMBER(OFFSET('Hygiene Data'!$E$5,0,10*ROW('Hygiene Data'!E79))),'Data Summary'!DR85="Yes"),OFFSET('Hygiene Data'!$E$5,0,10*ROW('Hygiene Data'!E79)),NA())</f>
        <v>#N/A</v>
      </c>
      <c r="BD85" s="100" t="e">
        <f ca="true">+IF(AND(ISNUMBER(OFFSET('Hygiene Data'!$E$7,0,10*ROW('Hygiene Data'!E79))),'Data Summary'!DS85="Yes"),OFFSET('Hygiene Data'!$E$7,0,10*ROW('Hygiene Data'!E79)),NA())</f>
        <v>#N/A</v>
      </c>
      <c r="BE85" s="100" t="e">
        <f ca="true">+IF(AND(ISNUMBER(OFFSET('Hygiene Data'!$E$9,0,10*ROW('Hygiene Data'!E79))),'Data Summary'!DT85="Yes"),OFFSET('Hygiene Data'!$E$9,0,10*ROW('Hygiene Data'!E79)),NA())</f>
        <v>#N/A</v>
      </c>
      <c r="BF85" s="100" t="e">
        <f ca="true">+IF(AND(ISNUMBER(OFFSET('Hygiene Data'!$F$5,0,10*ROW('Hygiene Data'!F79))),'Data Summary'!DU85="Yes"),OFFSET('Hygiene Data'!$F$5,0,10*ROW('Hygiene Data'!F79)),NA())</f>
        <v>#N/A</v>
      </c>
      <c r="BG85" s="100" t="e">
        <f ca="true">+IF(AND(ISNUMBER(OFFSET('Hygiene Data'!$F$7,0,10*ROW('Hygiene Data'!F79))),'Data Summary'!DV85="Yes"),OFFSET('Hygiene Data'!$F$7,0,10*ROW('Hygiene Data'!F79)),NA())</f>
        <v>#N/A</v>
      </c>
      <c r="BH85" s="100" t="e">
        <f ca="true">+IF(AND(ISNUMBER(OFFSET('Hygiene Data'!$F$9,0,10*ROW('Hygiene Data'!F79))),'Data Summary'!DW85="Yes"),OFFSET('Hygiene Data'!$F$9,0,10*ROW('Hygiene Data'!F79)),NA())</f>
        <v>#N/A</v>
      </c>
      <c r="BI85" s="100" t="e">
        <f ca="true">+IF(AND(ISNUMBER(OFFSET('Hygiene Data'!$G$5,0,10*ROW('Hygiene Data'!G79))),'Data Summary'!DX85="Yes"),OFFSET('Hygiene Data'!$G$5,0,10*ROW('Hygiene Data'!G79)),NA())</f>
        <v>#N/A</v>
      </c>
      <c r="BJ85" s="100" t="e">
        <f ca="true">+IF(AND(ISNUMBER(OFFSET('Hygiene Data'!$G$7,0,10*ROW('Hygiene Data'!G79))),'Data Summary'!DY85="Yes"),OFFSET('Hygiene Data'!$G$7,0,10*ROW('Hygiene Data'!G79)),NA())</f>
        <v>#N/A</v>
      </c>
      <c r="BK85" s="100" t="e">
        <f ca="true">+IF(AND(ISNUMBER(OFFSET('Hygiene Data'!$G$9,0,10*ROW('Hygiene Data'!G79))),'Data Summary'!DZ85="Yes"),OFFSET('Hygiene Data'!$G$9,0,10*ROW('Hygiene Data'!G79)),NA())</f>
        <v>#N/A</v>
      </c>
      <c r="BL85" s="100" t="e">
        <f ca="true">+IF(AND(ISNUMBER(OFFSET('Hygiene Data'!$H$5,0,10*ROW('Hygiene Data'!H79))),'Data Summary'!EA85="Yes"),OFFSET('Hygiene Data'!$H$5,0,10*ROW('Hygiene Data'!H79)),NA())</f>
        <v>#N/A</v>
      </c>
      <c r="BM85" s="100" t="e">
        <f ca="true">+IF(AND(ISNUMBER(OFFSET('Hygiene Data'!$H$7,0,10*ROW('Hygiene Data'!H79))),'Data Summary'!EB85="Yes"),OFFSET('Hygiene Data'!$H$7,0,10*ROW('Hygiene Data'!H79)),NA())</f>
        <v>#N/A</v>
      </c>
      <c r="BN85" s="100" t="e">
        <f ca="true">+IF(AND(ISNUMBER(OFFSET('Hygiene Data'!$H$9,0,10*ROW('Hygiene Data'!H79))),'Data Summary'!EC85="Yes"),OFFSET('Hygiene Data'!$H$9,0,10*ROW('Hygiene Data'!H79)),NA())</f>
        <v>#N/A</v>
      </c>
      <c r="BO85" s="100" t="e">
        <f ca="true">+IF(AND(ISNUMBER(OFFSET('Hygiene Data'!$I$5,0,10*ROW('Hygiene Data'!I79))),'Data Summary'!ED85="Yes"),OFFSET('Hygiene Data'!$I$5,0,10*ROW('Hygiene Data'!I79)),NA())</f>
        <v>#N/A</v>
      </c>
      <c r="BP85" s="100" t="e">
        <f ca="true">+IF(AND(ISNUMBER(OFFSET('Hygiene Data'!$I$7,0,10*ROW('Hygiene Data'!I79))),'Data Summary'!EE85="Yes"),OFFSET('Hygiene Data'!$I$7,0,10*ROW('Hygiene Data'!I79)),NA())</f>
        <v>#N/A</v>
      </c>
      <c r="BQ85" s="100" t="e">
        <f ca="true">+IF(AND(ISNUMBER(OFFSET('Hygiene Data'!$I$9,0,10*ROW('Hygiene Data'!I79))),'Data Summary'!EF85="Yes"),OFFSET('Hygiene Data'!$I$9,0,10*ROW('Hygiene Data'!I79)),NA())</f>
        <v>#N/A</v>
      </c>
    </row>
    <row xmlns:x14ac="http://schemas.microsoft.com/office/spreadsheetml/2009/9/ac" r="86" x14ac:dyDescent="0.2">
      <c r="A86" s="363" t="e">
        <f ca="true">+RIGHT('Data Summary'!A86,LEN('Data Summary'!A86)-9)</f>
        <v>#VALUE!</v>
      </c>
      <c r="B86" s="38" t="str">
        <f ca="true">+IF(ISTEXT('Data Summary'!B86),'Data Summary'!B86,"")</f>
        <v/>
      </c>
      <c r="C86" s="362" t="e">
        <f ca="true">+VALUE('Data Summary'!C86)</f>
        <v>#VALUE!</v>
      </c>
      <c r="D86" s="98" t="e">
        <f ca="true">+IF(AND(ISNUMBER(OFFSET('Water Data'!$D$4,0,10*ROW('Water Data'!D80))),'Data Summary'!BS86="Yes"),100-OFFSET('Water Data'!$D$4,0,10*ROW('Water Data'!D80)),NA())</f>
        <v>#N/A</v>
      </c>
      <c r="E86" s="98" t="e">
        <f ca="true">+IF(AND(ISNUMBER(OFFSET('Water Data'!$D$6,0,10*ROW('Water Data'!D80))),'Data Summary'!BT86="Yes"),OFFSET('Water Data'!$D$6,0,10*ROW('Water Data'!D80)),NA())</f>
        <v>#N/A</v>
      </c>
      <c r="F86" s="98" t="e">
        <f ca="true">+IF(AND(ISNUMBER(OFFSET('Water Data'!$D$9,0,10*ROW('Water Data'!D80))),'Data Summary'!BU86="Yes"),OFFSET('Water Data'!$D$9,0,10*ROW('Water Data'!D80)),NA())</f>
        <v>#N/A</v>
      </c>
      <c r="G86" s="98" t="e">
        <f ca="true">+IF(AND(ISNUMBER(OFFSET('Water Data'!$E$4,0,10*ROW('Water Data'!E80))),'Data Summary'!BV86="Yes"),100-OFFSET('Water Data'!$E$4,0,10*ROW('Water Data'!E80)),NA())</f>
        <v>#N/A</v>
      </c>
      <c r="H86" s="98" t="e">
        <f ca="true">+IF(AND(ISNUMBER(OFFSET('Water Data'!$E$6,0,10*ROW('Water Data'!E80))),'Data Summary'!BW86="Yes"),OFFSET('Water Data'!$E$6,0,10*ROW('Water Data'!E80)),NA())</f>
        <v>#N/A</v>
      </c>
      <c r="I86" s="98" t="e">
        <f ca="true">+IF(AND(ISNUMBER(OFFSET('Water Data'!$E$9,0,10*ROW('Water Data'!E80))),'Data Summary'!BX86="Yes"),OFFSET('Water Data'!$E$9,0,10*ROW('Water Data'!E80)),NA())</f>
        <v>#N/A</v>
      </c>
      <c r="J86" s="98" t="e">
        <f ca="true">+IF(AND(ISNUMBER(OFFSET('Water Data'!$F$4,0,10*ROW('Water Data'!F80))),'Data Summary'!BY86="Yes"),100-OFFSET('Water Data'!$F$4,0,10*ROW('Water Data'!F80)),NA())</f>
        <v>#N/A</v>
      </c>
      <c r="K86" s="98" t="e">
        <f ca="true">+IF(AND(ISNUMBER(OFFSET('Water Data'!$F$6,0,10*ROW('Water Data'!F80))),'Data Summary'!BZ86="Yes"),OFFSET('Water Data'!$F$6,0,10*ROW('Water Data'!F80)),NA())</f>
        <v>#N/A</v>
      </c>
      <c r="L86" s="98" t="e">
        <f ca="true">+IF(AND(ISNUMBER(OFFSET('Water Data'!$F$9,0,10*ROW('Water Data'!F80))),'Data Summary'!CA86="Yes"),OFFSET('Water Data'!$F$9,0,10*ROW('Water Data'!F80)),NA())</f>
        <v>#N/A</v>
      </c>
      <c r="M86" s="98" t="e">
        <f ca="true">+IF(AND(ISNUMBER(OFFSET('Water Data'!$G$4,0,10*ROW('Water Data'!G80))),'Data Summary'!CB86="Yes"),100-OFFSET('Water Data'!$G$4,0,10*ROW('Water Data'!G80)),NA())</f>
        <v>#N/A</v>
      </c>
      <c r="N86" s="98" t="e">
        <f ca="true">+IF(AND(ISNUMBER(OFFSET('Water Data'!$G$6,0,10*ROW('Water Data'!G80))),'Data Summary'!CC86="Yes"),OFFSET('Water Data'!$G$6,0,10*ROW('Water Data'!G80)),NA())</f>
        <v>#N/A</v>
      </c>
      <c r="O86" s="98" t="e">
        <f ca="true">+IF(AND(ISNUMBER(OFFSET('Water Data'!$G$9,0,10*ROW('Water Data'!G80))),'Data Summary'!CD86="Yes"),OFFSET('Water Data'!$G$9,0,10*ROW('Water Data'!G80)),NA())</f>
        <v>#N/A</v>
      </c>
      <c r="P86" s="98" t="e">
        <f ca="true">+IF(AND(ISNUMBER(OFFSET('Water Data'!$H$4,0,10*ROW('Water Data'!H80))),'Data Summary'!CE86="Yes"),100-OFFSET('Water Data'!$H$4,0,10*ROW('Water Data'!H80)),NA())</f>
        <v>#N/A</v>
      </c>
      <c r="Q86" s="98" t="e">
        <f ca="true">+IF(AND(ISNUMBER(OFFSET('Water Data'!$H$6,0,10*ROW('Water Data'!H80))),'Data Summary'!CF86="Yes"),OFFSET('Water Data'!$H$6,0,10*ROW('Water Data'!H80)),NA())</f>
        <v>#N/A</v>
      </c>
      <c r="R86" s="98" t="e">
        <f ca="true">+IF(AND(ISNUMBER(OFFSET('Water Data'!$H$9,0,10*ROW('Water Data'!H80))),'Data Summary'!CG86="Yes"),OFFSET('Water Data'!$H$9,0,10*ROW('Water Data'!H80)),NA())</f>
        <v>#N/A</v>
      </c>
      <c r="S86" s="98" t="e">
        <f ca="true">+IF(AND(ISNUMBER(OFFSET('Water Data'!$I$4,0,10*ROW('Water Data'!I80))),'Data Summary'!CH86="Yes"),100-OFFSET('Water Data'!$I$4,0,10*ROW('Water Data'!I80)),NA())</f>
        <v>#N/A</v>
      </c>
      <c r="T86" s="98" t="e">
        <f ca="true">+IF(AND(ISNUMBER(OFFSET('Water Data'!$I$6,0,10*ROW('Water Data'!I80))),'Data Summary'!CI86="Yes"),OFFSET('Water Data'!$I$6,0,10*ROW('Water Data'!I80)),NA())</f>
        <v>#N/A</v>
      </c>
      <c r="U86" s="98" t="e">
        <f ca="true">+IF(AND(ISNUMBER(OFFSET('Water Data'!$I$9,0,10*ROW('Water Data'!I80))),'Data Summary'!CJ86="Yes"),OFFSET('Water Data'!$I$9,0,10*ROW('Water Data'!I80)),NA())</f>
        <v>#N/A</v>
      </c>
      <c r="V86" s="99" t="e">
        <f ca="true">+IF(AND(ISNUMBER(OFFSET('Sanitation Data'!$D$4,0,10*ROW('Sanitation Data'!D80))),'Data Summary'!CK86="Yes"),100-OFFSET('Sanitation Data'!$D$4,0,10*ROW('Sanitation Data'!D80)),NA())</f>
        <v>#N/A</v>
      </c>
      <c r="W86" s="99" t="e">
        <f ca="true">+IF(AND(ISNUMBER(OFFSET('Sanitation Data'!$D$6,0,10*ROW('Sanitation Data'!D80))),'Data Summary'!CL86="Yes"),OFFSET('Sanitation Data'!$D$6,0,10*ROW('Sanitation Data'!D80)),NA())</f>
        <v>#N/A</v>
      </c>
      <c r="X86" s="99" t="e">
        <f ca="true">+IF(AND(ISNUMBER(OFFSET('Sanitation Data'!$D$10,0,10*ROW('Sanitation Data'!D80))),'Data Summary'!CM86="Yes"),OFFSET('Sanitation Data'!$D$10,0,10*ROW('Sanitation Data'!D80)),NA())</f>
        <v>#N/A</v>
      </c>
      <c r="Y86" s="99" t="e">
        <f ca="true">+IF(AND(ISNUMBER(OFFSET('Sanitation Data'!$D$11,0,10*ROW('Sanitation Data'!D80))),'Data Summary'!CN86="Yes"),OFFSET('Sanitation Data'!$D$11,0,10*ROW('Sanitation Data'!D80)),NA())</f>
        <v>#N/A</v>
      </c>
      <c r="Z86" s="99" t="e">
        <f ca="true">+IF(AND(ISNUMBER(OFFSET('Sanitation Data'!$D$12,0,10*ROW('Sanitation Data'!D80))),'Data Summary'!CO86="Yes"),OFFSET('Sanitation Data'!$D$12,0,10*ROW('Sanitation Data'!D80)),NA())</f>
        <v>#N/A</v>
      </c>
      <c r="AA86" s="99" t="e">
        <f ca="true">+IF(AND(ISNUMBER(OFFSET('Sanitation Data'!$E$4,0,10*ROW('Sanitation Data'!E80))),'Data Summary'!CP86="Yes"),100-OFFSET('Sanitation Data'!$E$4,0,10*ROW('Sanitation Data'!E80)),NA())</f>
        <v>#N/A</v>
      </c>
      <c r="AB86" s="99" t="e">
        <f ca="true">+IF(AND(ISNUMBER(OFFSET('Sanitation Data'!$E$6,0,10*ROW('Sanitation Data'!E80))),'Data Summary'!CQ86="Yes"),OFFSET('Sanitation Data'!$E$6,0,10*ROW('Sanitation Data'!E80)),NA())</f>
        <v>#N/A</v>
      </c>
      <c r="AC86" s="99" t="e">
        <f ca="true">+IF(AND(ISNUMBER(OFFSET('Sanitation Data'!$E$10,0,10*ROW('Sanitation Data'!E80))),'Data Summary'!CR86="Yes"),OFFSET('Sanitation Data'!$E$10,0,10*ROW('Sanitation Data'!E80)),NA())</f>
        <v>#N/A</v>
      </c>
      <c r="AD86" s="99" t="e">
        <f ca="true">+IF(AND(ISNUMBER(OFFSET('Sanitation Data'!$E$11,0,10*ROW('Sanitation Data'!E80))),'Data Summary'!CS86="Yes"),OFFSET('Sanitation Data'!$E$11,0,10*ROW('Sanitation Data'!E80)),NA())</f>
        <v>#N/A</v>
      </c>
      <c r="AE86" s="99" t="e">
        <f ca="true">+IF(AND(ISNUMBER(OFFSET('Sanitation Data'!$E$12,0,10*ROW('Sanitation Data'!E80))),'Data Summary'!CT86="Yes"),OFFSET('Sanitation Data'!$E$12,0,10*ROW('Sanitation Data'!E80)),NA())</f>
        <v>#N/A</v>
      </c>
      <c r="AF86" s="99" t="e">
        <f ca="true">+IF(AND(ISNUMBER(OFFSET('Sanitation Data'!$F$4,0,10*ROW('Sanitation Data'!F80))),'Data Summary'!CU86="Yes"),100-OFFSET('Sanitation Data'!$F$4,0,10*ROW('Sanitation Data'!F80)),NA())</f>
        <v>#N/A</v>
      </c>
      <c r="AG86" s="99" t="e">
        <f ca="true">+IF(AND(ISNUMBER(OFFSET('Sanitation Data'!$F$6,0,10*ROW('Sanitation Data'!F80))),'Data Summary'!CV86="Yes"),OFFSET('Sanitation Data'!$F$6,0,10*ROW('Sanitation Data'!F80)),NA())</f>
        <v>#N/A</v>
      </c>
      <c r="AH86" s="99" t="e">
        <f ca="true">+IF(AND(ISNUMBER(OFFSET('Sanitation Data'!$F$10,0,10*ROW('Sanitation Data'!F80))),'Data Summary'!CW86="Yes"),OFFSET('Sanitation Data'!$F$10,0,10*ROW('Sanitation Data'!F80)),NA())</f>
        <v>#N/A</v>
      </c>
      <c r="AI86" s="99" t="e">
        <f ca="true">+IF(AND(ISNUMBER(OFFSET('Sanitation Data'!$F$11,0,10*ROW('Sanitation Data'!F80))),'Data Summary'!CX86="Yes"),OFFSET('Sanitation Data'!$F$11,0,10*ROW('Sanitation Data'!F80)),NA())</f>
        <v>#N/A</v>
      </c>
      <c r="AJ86" s="99" t="e">
        <f ca="true">+IF(AND(ISNUMBER(OFFSET('Sanitation Data'!$F$12,0,10*ROW('Sanitation Data'!F80))),'Data Summary'!CY86="Yes"),OFFSET('Sanitation Data'!$F$12,0,10*ROW('Sanitation Data'!F80)),NA())</f>
        <v>#N/A</v>
      </c>
      <c r="AK86" s="99" t="e">
        <f ca="true">+IF(AND(ISNUMBER(OFFSET('Sanitation Data'!$G$4,0,10*ROW('Sanitation Data'!G80))),'Data Summary'!CZ86="Yes"),100-OFFSET('Sanitation Data'!$G$4,0,10*ROW('Sanitation Data'!G80)),NA())</f>
        <v>#N/A</v>
      </c>
      <c r="AL86" s="99" t="e">
        <f ca="true">+IF(AND(ISNUMBER(OFFSET('Sanitation Data'!$G$6,0,10*ROW('Sanitation Data'!G80))),'Data Summary'!DA86="Yes"),OFFSET('Sanitation Data'!$G$6,0,10*ROW('Sanitation Data'!G80)),NA())</f>
        <v>#N/A</v>
      </c>
      <c r="AM86" s="99" t="e">
        <f ca="true">+IF(AND(ISNUMBER(OFFSET('Sanitation Data'!$G$10,0,10*ROW('Sanitation Data'!G80))),'Data Summary'!DB86="Yes"),OFFSET('Sanitation Data'!$G$10,0,10*ROW('Sanitation Data'!G80)),NA())</f>
        <v>#N/A</v>
      </c>
      <c r="AN86" s="99" t="e">
        <f ca="true">+IF(AND(ISNUMBER(OFFSET('Sanitation Data'!$G$11,0,10*ROW('Sanitation Data'!G80))),'Data Summary'!DC86="Yes"),OFFSET('Sanitation Data'!$G$11,0,10*ROW('Sanitation Data'!G80)),NA())</f>
        <v>#N/A</v>
      </c>
      <c r="AO86" s="99" t="e">
        <f ca="true">+IF(AND(ISNUMBER(OFFSET('Sanitation Data'!$G$12,0,10*ROW('Sanitation Data'!G80))),'Data Summary'!DD86="Yes"),OFFSET('Sanitation Data'!$G$12,0,10*ROW('Sanitation Data'!G80)),NA())</f>
        <v>#N/A</v>
      </c>
      <c r="AP86" s="99" t="e">
        <f ca="true">+IF(AND(ISNUMBER(OFFSET('Sanitation Data'!$H$4,0,10*ROW('Sanitation Data'!H80))),'Data Summary'!DE86="Yes"),100-OFFSET('Sanitation Data'!$H$4,0,10*ROW('Sanitation Data'!H80)),NA())</f>
        <v>#N/A</v>
      </c>
      <c r="AQ86" s="99" t="e">
        <f ca="true">+IF(AND(ISNUMBER(OFFSET('Sanitation Data'!$H$6,0,10*ROW('Sanitation Data'!H80))),'Data Summary'!DF86="Yes"),OFFSET('Sanitation Data'!$H$6,0,10*ROW('Sanitation Data'!H80)),NA())</f>
        <v>#N/A</v>
      </c>
      <c r="AR86" s="99" t="e">
        <f ca="true">+IF(AND(ISNUMBER(OFFSET('Sanitation Data'!$H$10,0,10*ROW('Sanitation Data'!H80))),'Data Summary'!DG86="Yes"),OFFSET('Sanitation Data'!$H$10,0,10*ROW('Sanitation Data'!H80)),NA())</f>
        <v>#N/A</v>
      </c>
      <c r="AS86" s="99" t="e">
        <f ca="true">+IF(AND(ISNUMBER(OFFSET('Sanitation Data'!$H$11,0,10*ROW('Sanitation Data'!H80))),'Data Summary'!DH86="Yes"),OFFSET('Sanitation Data'!$H$11,0,10*ROW('Sanitation Data'!H80)),NA())</f>
        <v>#N/A</v>
      </c>
      <c r="AT86" s="99" t="e">
        <f ca="true">+IF(AND(ISNUMBER(OFFSET('Sanitation Data'!$H$12,0,10*ROW('Sanitation Data'!H80))),'Data Summary'!DI86="Yes"),OFFSET('Sanitation Data'!$H$12,0,10*ROW('Sanitation Data'!H80)),NA())</f>
        <v>#N/A</v>
      </c>
      <c r="AU86" s="99" t="e">
        <f ca="true">+IF(AND(ISNUMBER(OFFSET('Sanitation Data'!$I$4,0,10*ROW('Sanitation Data'!I80))),'Data Summary'!DJ86="Yes"),100-OFFSET('Sanitation Data'!$I$4,0,10*ROW('Sanitation Data'!I80)),NA())</f>
        <v>#N/A</v>
      </c>
      <c r="AV86" s="99" t="e">
        <f ca="true">+IF(AND(ISNUMBER(OFFSET('Sanitation Data'!$I$6,0,10*ROW('Sanitation Data'!I80))),'Data Summary'!DK86="Yes"),OFFSET('Sanitation Data'!$I$6,0,10*ROW('Sanitation Data'!I80)),NA())</f>
        <v>#N/A</v>
      </c>
      <c r="AW86" s="99" t="e">
        <f ca="true">+IF(AND(ISNUMBER(OFFSET('Sanitation Data'!$I$10,0,10*ROW('Sanitation Data'!I80))),'Data Summary'!DL86="Yes"),OFFSET('Sanitation Data'!$I$10,0,10*ROW('Sanitation Data'!I80)),NA())</f>
        <v>#N/A</v>
      </c>
      <c r="AX86" s="99" t="e">
        <f ca="true">+IF(AND(ISNUMBER(OFFSET('Sanitation Data'!$I$11,0,10*ROW('Sanitation Data'!I80))),'Data Summary'!DM86="Yes"),OFFSET('Sanitation Data'!$I$11,0,10*ROW('Sanitation Data'!I80)),NA())</f>
        <v>#N/A</v>
      </c>
      <c r="AY86" s="99" t="e">
        <f ca="true">+IF(AND(ISNUMBER(OFFSET('Sanitation Data'!$I$12,0,10*ROW('Sanitation Data'!I80))),'Data Summary'!DN86="Yes"),OFFSET('Sanitation Data'!$I$12,0,10*ROW('Sanitation Data'!I80)),NA())</f>
        <v>#N/A</v>
      </c>
      <c r="AZ86" s="100" t="e">
        <f ca="true">+IF(AND(ISNUMBER(OFFSET('Hygiene Data'!$D$5,0,10*ROW('Hygiene Data'!D80))),'Data Summary'!DO86="Yes"),OFFSET('Hygiene Data'!$D$5,0,10*ROW('Hygiene Data'!D80)),NA())</f>
        <v>#N/A</v>
      </c>
      <c r="BA86" s="100" t="e">
        <f ca="true">+IF(AND(ISNUMBER(OFFSET('Hygiene Data'!$D$7,0,10*ROW('Hygiene Data'!D80))),'Data Summary'!DP86="Yes"),OFFSET('Hygiene Data'!$D$7,0,10*ROW('Hygiene Data'!D80)),NA())</f>
        <v>#N/A</v>
      </c>
      <c r="BB86" s="100" t="e">
        <f ca="true">+IF(AND(ISNUMBER(OFFSET('Hygiene Data'!$D$9,0,10*ROW('Hygiene Data'!D80))),'Data Summary'!DQ86="Yes"),OFFSET('Hygiene Data'!$D$9,0,10*ROW('Hygiene Data'!D80)),NA())</f>
        <v>#N/A</v>
      </c>
      <c r="BC86" s="100" t="e">
        <f ca="true">+IF(AND(ISNUMBER(OFFSET('Hygiene Data'!$E$5,0,10*ROW('Hygiene Data'!E80))),'Data Summary'!DR86="Yes"),OFFSET('Hygiene Data'!$E$5,0,10*ROW('Hygiene Data'!E80)),NA())</f>
        <v>#N/A</v>
      </c>
      <c r="BD86" s="100" t="e">
        <f ca="true">+IF(AND(ISNUMBER(OFFSET('Hygiene Data'!$E$7,0,10*ROW('Hygiene Data'!E80))),'Data Summary'!DS86="Yes"),OFFSET('Hygiene Data'!$E$7,0,10*ROW('Hygiene Data'!E80)),NA())</f>
        <v>#N/A</v>
      </c>
      <c r="BE86" s="100" t="e">
        <f ca="true">+IF(AND(ISNUMBER(OFFSET('Hygiene Data'!$E$9,0,10*ROW('Hygiene Data'!E80))),'Data Summary'!DT86="Yes"),OFFSET('Hygiene Data'!$E$9,0,10*ROW('Hygiene Data'!E80)),NA())</f>
        <v>#N/A</v>
      </c>
      <c r="BF86" s="100" t="e">
        <f ca="true">+IF(AND(ISNUMBER(OFFSET('Hygiene Data'!$F$5,0,10*ROW('Hygiene Data'!F80))),'Data Summary'!DU86="Yes"),OFFSET('Hygiene Data'!$F$5,0,10*ROW('Hygiene Data'!F80)),NA())</f>
        <v>#N/A</v>
      </c>
      <c r="BG86" s="100" t="e">
        <f ca="true">+IF(AND(ISNUMBER(OFFSET('Hygiene Data'!$F$7,0,10*ROW('Hygiene Data'!F80))),'Data Summary'!DV86="Yes"),OFFSET('Hygiene Data'!$F$7,0,10*ROW('Hygiene Data'!F80)),NA())</f>
        <v>#N/A</v>
      </c>
      <c r="BH86" s="100" t="e">
        <f ca="true">+IF(AND(ISNUMBER(OFFSET('Hygiene Data'!$F$9,0,10*ROW('Hygiene Data'!F80))),'Data Summary'!DW86="Yes"),OFFSET('Hygiene Data'!$F$9,0,10*ROW('Hygiene Data'!F80)),NA())</f>
        <v>#N/A</v>
      </c>
      <c r="BI86" s="100" t="e">
        <f ca="true">+IF(AND(ISNUMBER(OFFSET('Hygiene Data'!$G$5,0,10*ROW('Hygiene Data'!G80))),'Data Summary'!DX86="Yes"),OFFSET('Hygiene Data'!$G$5,0,10*ROW('Hygiene Data'!G80)),NA())</f>
        <v>#N/A</v>
      </c>
      <c r="BJ86" s="100" t="e">
        <f ca="true">+IF(AND(ISNUMBER(OFFSET('Hygiene Data'!$G$7,0,10*ROW('Hygiene Data'!G80))),'Data Summary'!DY86="Yes"),OFFSET('Hygiene Data'!$G$7,0,10*ROW('Hygiene Data'!G80)),NA())</f>
        <v>#N/A</v>
      </c>
      <c r="BK86" s="100" t="e">
        <f ca="true">+IF(AND(ISNUMBER(OFFSET('Hygiene Data'!$G$9,0,10*ROW('Hygiene Data'!G80))),'Data Summary'!DZ86="Yes"),OFFSET('Hygiene Data'!$G$9,0,10*ROW('Hygiene Data'!G80)),NA())</f>
        <v>#N/A</v>
      </c>
      <c r="BL86" s="100" t="e">
        <f ca="true">+IF(AND(ISNUMBER(OFFSET('Hygiene Data'!$H$5,0,10*ROW('Hygiene Data'!H80))),'Data Summary'!EA86="Yes"),OFFSET('Hygiene Data'!$H$5,0,10*ROW('Hygiene Data'!H80)),NA())</f>
        <v>#N/A</v>
      </c>
      <c r="BM86" s="100" t="e">
        <f ca="true">+IF(AND(ISNUMBER(OFFSET('Hygiene Data'!$H$7,0,10*ROW('Hygiene Data'!H80))),'Data Summary'!EB86="Yes"),OFFSET('Hygiene Data'!$H$7,0,10*ROW('Hygiene Data'!H80)),NA())</f>
        <v>#N/A</v>
      </c>
      <c r="BN86" s="100" t="e">
        <f ca="true">+IF(AND(ISNUMBER(OFFSET('Hygiene Data'!$H$9,0,10*ROW('Hygiene Data'!H80))),'Data Summary'!EC86="Yes"),OFFSET('Hygiene Data'!$H$9,0,10*ROW('Hygiene Data'!H80)),NA())</f>
        <v>#N/A</v>
      </c>
      <c r="BO86" s="100" t="e">
        <f ca="true">+IF(AND(ISNUMBER(OFFSET('Hygiene Data'!$I$5,0,10*ROW('Hygiene Data'!I80))),'Data Summary'!ED86="Yes"),OFFSET('Hygiene Data'!$I$5,0,10*ROW('Hygiene Data'!I80)),NA())</f>
        <v>#N/A</v>
      </c>
      <c r="BP86" s="100" t="e">
        <f ca="true">+IF(AND(ISNUMBER(OFFSET('Hygiene Data'!$I$7,0,10*ROW('Hygiene Data'!I80))),'Data Summary'!EE86="Yes"),OFFSET('Hygiene Data'!$I$7,0,10*ROW('Hygiene Data'!I80)),NA())</f>
        <v>#N/A</v>
      </c>
      <c r="BQ86" s="100" t="e">
        <f ca="true">+IF(AND(ISNUMBER(OFFSET('Hygiene Data'!$I$9,0,10*ROW('Hygiene Data'!I80))),'Data Summary'!EF86="Yes"),OFFSET('Hygiene Data'!$I$9,0,10*ROW('Hygiene Data'!I80)),NA())</f>
        <v>#N/A</v>
      </c>
    </row>
    <row xmlns:x14ac="http://schemas.microsoft.com/office/spreadsheetml/2009/9/ac" r="87" x14ac:dyDescent="0.2">
      <c r="A87" s="363" t="e">
        <f ca="true">+RIGHT('Data Summary'!A87,LEN('Data Summary'!A87)-9)</f>
        <v>#VALUE!</v>
      </c>
      <c r="B87" s="38" t="str">
        <f ca="true">+IF(ISTEXT('Data Summary'!B87),'Data Summary'!B87,"")</f>
        <v/>
      </c>
      <c r="C87" s="362" t="e">
        <f ca="true">+VALUE('Data Summary'!C87)</f>
        <v>#VALUE!</v>
      </c>
      <c r="D87" s="98" t="e">
        <f ca="true">+IF(AND(ISNUMBER(OFFSET('Water Data'!$D$4,0,10*ROW('Water Data'!D81))),'Data Summary'!BS87="Yes"),100-OFFSET('Water Data'!$D$4,0,10*ROW('Water Data'!D81)),NA())</f>
        <v>#N/A</v>
      </c>
      <c r="E87" s="98" t="e">
        <f ca="true">+IF(AND(ISNUMBER(OFFSET('Water Data'!$D$6,0,10*ROW('Water Data'!D81))),'Data Summary'!BT87="Yes"),OFFSET('Water Data'!$D$6,0,10*ROW('Water Data'!D81)),NA())</f>
        <v>#N/A</v>
      </c>
      <c r="F87" s="98" t="e">
        <f ca="true">+IF(AND(ISNUMBER(OFFSET('Water Data'!$D$9,0,10*ROW('Water Data'!D81))),'Data Summary'!BU87="Yes"),OFFSET('Water Data'!$D$9,0,10*ROW('Water Data'!D81)),NA())</f>
        <v>#N/A</v>
      </c>
      <c r="G87" s="98" t="e">
        <f ca="true">+IF(AND(ISNUMBER(OFFSET('Water Data'!$E$4,0,10*ROW('Water Data'!E81))),'Data Summary'!BV87="Yes"),100-OFFSET('Water Data'!$E$4,0,10*ROW('Water Data'!E81)),NA())</f>
        <v>#N/A</v>
      </c>
      <c r="H87" s="98" t="e">
        <f ca="true">+IF(AND(ISNUMBER(OFFSET('Water Data'!$E$6,0,10*ROW('Water Data'!E81))),'Data Summary'!BW87="Yes"),OFFSET('Water Data'!$E$6,0,10*ROW('Water Data'!E81)),NA())</f>
        <v>#N/A</v>
      </c>
      <c r="I87" s="98" t="e">
        <f ca="true">+IF(AND(ISNUMBER(OFFSET('Water Data'!$E$9,0,10*ROW('Water Data'!E81))),'Data Summary'!BX87="Yes"),OFFSET('Water Data'!$E$9,0,10*ROW('Water Data'!E81)),NA())</f>
        <v>#N/A</v>
      </c>
      <c r="J87" s="98" t="e">
        <f ca="true">+IF(AND(ISNUMBER(OFFSET('Water Data'!$F$4,0,10*ROW('Water Data'!F81))),'Data Summary'!BY87="Yes"),100-OFFSET('Water Data'!$F$4,0,10*ROW('Water Data'!F81)),NA())</f>
        <v>#N/A</v>
      </c>
      <c r="K87" s="98" t="e">
        <f ca="true">+IF(AND(ISNUMBER(OFFSET('Water Data'!$F$6,0,10*ROW('Water Data'!F81))),'Data Summary'!BZ87="Yes"),OFFSET('Water Data'!$F$6,0,10*ROW('Water Data'!F81)),NA())</f>
        <v>#N/A</v>
      </c>
      <c r="L87" s="98" t="e">
        <f ca="true">+IF(AND(ISNUMBER(OFFSET('Water Data'!$F$9,0,10*ROW('Water Data'!F81))),'Data Summary'!CA87="Yes"),OFFSET('Water Data'!$F$9,0,10*ROW('Water Data'!F81)),NA())</f>
        <v>#N/A</v>
      </c>
      <c r="M87" s="98" t="e">
        <f ca="true">+IF(AND(ISNUMBER(OFFSET('Water Data'!$G$4,0,10*ROW('Water Data'!G81))),'Data Summary'!CB87="Yes"),100-OFFSET('Water Data'!$G$4,0,10*ROW('Water Data'!G81)),NA())</f>
        <v>#N/A</v>
      </c>
      <c r="N87" s="98" t="e">
        <f ca="true">+IF(AND(ISNUMBER(OFFSET('Water Data'!$G$6,0,10*ROW('Water Data'!G81))),'Data Summary'!CC87="Yes"),OFFSET('Water Data'!$G$6,0,10*ROW('Water Data'!G81)),NA())</f>
        <v>#N/A</v>
      </c>
      <c r="O87" s="98" t="e">
        <f ca="true">+IF(AND(ISNUMBER(OFFSET('Water Data'!$G$9,0,10*ROW('Water Data'!G81))),'Data Summary'!CD87="Yes"),OFFSET('Water Data'!$G$9,0,10*ROW('Water Data'!G81)),NA())</f>
        <v>#N/A</v>
      </c>
      <c r="P87" s="98" t="e">
        <f ca="true">+IF(AND(ISNUMBER(OFFSET('Water Data'!$H$4,0,10*ROW('Water Data'!H81))),'Data Summary'!CE87="Yes"),100-OFFSET('Water Data'!$H$4,0,10*ROW('Water Data'!H81)),NA())</f>
        <v>#N/A</v>
      </c>
      <c r="Q87" s="98" t="e">
        <f ca="true">+IF(AND(ISNUMBER(OFFSET('Water Data'!$H$6,0,10*ROW('Water Data'!H81))),'Data Summary'!CF87="Yes"),OFFSET('Water Data'!$H$6,0,10*ROW('Water Data'!H81)),NA())</f>
        <v>#N/A</v>
      </c>
      <c r="R87" s="98" t="e">
        <f ca="true">+IF(AND(ISNUMBER(OFFSET('Water Data'!$H$9,0,10*ROW('Water Data'!H81))),'Data Summary'!CG87="Yes"),OFFSET('Water Data'!$H$9,0,10*ROW('Water Data'!H81)),NA())</f>
        <v>#N/A</v>
      </c>
      <c r="S87" s="98" t="e">
        <f ca="true">+IF(AND(ISNUMBER(OFFSET('Water Data'!$I$4,0,10*ROW('Water Data'!I81))),'Data Summary'!CH87="Yes"),100-OFFSET('Water Data'!$I$4,0,10*ROW('Water Data'!I81)),NA())</f>
        <v>#N/A</v>
      </c>
      <c r="T87" s="98" t="e">
        <f ca="true">+IF(AND(ISNUMBER(OFFSET('Water Data'!$I$6,0,10*ROW('Water Data'!I81))),'Data Summary'!CI87="Yes"),OFFSET('Water Data'!$I$6,0,10*ROW('Water Data'!I81)),NA())</f>
        <v>#N/A</v>
      </c>
      <c r="U87" s="98" t="e">
        <f ca="true">+IF(AND(ISNUMBER(OFFSET('Water Data'!$I$9,0,10*ROW('Water Data'!I81))),'Data Summary'!CJ87="Yes"),OFFSET('Water Data'!$I$9,0,10*ROW('Water Data'!I81)),NA())</f>
        <v>#N/A</v>
      </c>
      <c r="V87" s="99" t="e">
        <f ca="true">+IF(AND(ISNUMBER(OFFSET('Sanitation Data'!$D$4,0,10*ROW('Sanitation Data'!D81))),'Data Summary'!CK87="Yes"),100-OFFSET('Sanitation Data'!$D$4,0,10*ROW('Sanitation Data'!D81)),NA())</f>
        <v>#N/A</v>
      </c>
      <c r="W87" s="99" t="e">
        <f ca="true">+IF(AND(ISNUMBER(OFFSET('Sanitation Data'!$D$6,0,10*ROW('Sanitation Data'!D81))),'Data Summary'!CL87="Yes"),OFFSET('Sanitation Data'!$D$6,0,10*ROW('Sanitation Data'!D81)),NA())</f>
        <v>#N/A</v>
      </c>
      <c r="X87" s="99" t="e">
        <f ca="true">+IF(AND(ISNUMBER(OFFSET('Sanitation Data'!$D$10,0,10*ROW('Sanitation Data'!D81))),'Data Summary'!CM87="Yes"),OFFSET('Sanitation Data'!$D$10,0,10*ROW('Sanitation Data'!D81)),NA())</f>
        <v>#N/A</v>
      </c>
      <c r="Y87" s="99" t="e">
        <f ca="true">+IF(AND(ISNUMBER(OFFSET('Sanitation Data'!$D$11,0,10*ROW('Sanitation Data'!D81))),'Data Summary'!CN87="Yes"),OFFSET('Sanitation Data'!$D$11,0,10*ROW('Sanitation Data'!D81)),NA())</f>
        <v>#N/A</v>
      </c>
      <c r="Z87" s="99" t="e">
        <f ca="true">+IF(AND(ISNUMBER(OFFSET('Sanitation Data'!$D$12,0,10*ROW('Sanitation Data'!D81))),'Data Summary'!CO87="Yes"),OFFSET('Sanitation Data'!$D$12,0,10*ROW('Sanitation Data'!D81)),NA())</f>
        <v>#N/A</v>
      </c>
      <c r="AA87" s="99" t="e">
        <f ca="true">+IF(AND(ISNUMBER(OFFSET('Sanitation Data'!$E$4,0,10*ROW('Sanitation Data'!E81))),'Data Summary'!CP87="Yes"),100-OFFSET('Sanitation Data'!$E$4,0,10*ROW('Sanitation Data'!E81)),NA())</f>
        <v>#N/A</v>
      </c>
      <c r="AB87" s="99" t="e">
        <f ca="true">+IF(AND(ISNUMBER(OFFSET('Sanitation Data'!$E$6,0,10*ROW('Sanitation Data'!E81))),'Data Summary'!CQ87="Yes"),OFFSET('Sanitation Data'!$E$6,0,10*ROW('Sanitation Data'!E81)),NA())</f>
        <v>#N/A</v>
      </c>
      <c r="AC87" s="99" t="e">
        <f ca="true">+IF(AND(ISNUMBER(OFFSET('Sanitation Data'!$E$10,0,10*ROW('Sanitation Data'!E81))),'Data Summary'!CR87="Yes"),OFFSET('Sanitation Data'!$E$10,0,10*ROW('Sanitation Data'!E81)),NA())</f>
        <v>#N/A</v>
      </c>
      <c r="AD87" s="99" t="e">
        <f ca="true">+IF(AND(ISNUMBER(OFFSET('Sanitation Data'!$E$11,0,10*ROW('Sanitation Data'!E81))),'Data Summary'!CS87="Yes"),OFFSET('Sanitation Data'!$E$11,0,10*ROW('Sanitation Data'!E81)),NA())</f>
        <v>#N/A</v>
      </c>
      <c r="AE87" s="99" t="e">
        <f ca="true">+IF(AND(ISNUMBER(OFFSET('Sanitation Data'!$E$12,0,10*ROW('Sanitation Data'!E81))),'Data Summary'!CT87="Yes"),OFFSET('Sanitation Data'!$E$12,0,10*ROW('Sanitation Data'!E81)),NA())</f>
        <v>#N/A</v>
      </c>
      <c r="AF87" s="99" t="e">
        <f ca="true">+IF(AND(ISNUMBER(OFFSET('Sanitation Data'!$F$4,0,10*ROW('Sanitation Data'!F81))),'Data Summary'!CU87="Yes"),100-OFFSET('Sanitation Data'!$F$4,0,10*ROW('Sanitation Data'!F81)),NA())</f>
        <v>#N/A</v>
      </c>
      <c r="AG87" s="99" t="e">
        <f ca="true">+IF(AND(ISNUMBER(OFFSET('Sanitation Data'!$F$6,0,10*ROW('Sanitation Data'!F81))),'Data Summary'!CV87="Yes"),OFFSET('Sanitation Data'!$F$6,0,10*ROW('Sanitation Data'!F81)),NA())</f>
        <v>#N/A</v>
      </c>
      <c r="AH87" s="99" t="e">
        <f ca="true">+IF(AND(ISNUMBER(OFFSET('Sanitation Data'!$F$10,0,10*ROW('Sanitation Data'!F81))),'Data Summary'!CW87="Yes"),OFFSET('Sanitation Data'!$F$10,0,10*ROW('Sanitation Data'!F81)),NA())</f>
        <v>#N/A</v>
      </c>
      <c r="AI87" s="99" t="e">
        <f ca="true">+IF(AND(ISNUMBER(OFFSET('Sanitation Data'!$F$11,0,10*ROW('Sanitation Data'!F81))),'Data Summary'!CX87="Yes"),OFFSET('Sanitation Data'!$F$11,0,10*ROW('Sanitation Data'!F81)),NA())</f>
        <v>#N/A</v>
      </c>
      <c r="AJ87" s="99" t="e">
        <f ca="true">+IF(AND(ISNUMBER(OFFSET('Sanitation Data'!$F$12,0,10*ROW('Sanitation Data'!F81))),'Data Summary'!CY87="Yes"),OFFSET('Sanitation Data'!$F$12,0,10*ROW('Sanitation Data'!F81)),NA())</f>
        <v>#N/A</v>
      </c>
      <c r="AK87" s="99" t="e">
        <f ca="true">+IF(AND(ISNUMBER(OFFSET('Sanitation Data'!$G$4,0,10*ROW('Sanitation Data'!G81))),'Data Summary'!CZ87="Yes"),100-OFFSET('Sanitation Data'!$G$4,0,10*ROW('Sanitation Data'!G81)),NA())</f>
        <v>#N/A</v>
      </c>
      <c r="AL87" s="99" t="e">
        <f ca="true">+IF(AND(ISNUMBER(OFFSET('Sanitation Data'!$G$6,0,10*ROW('Sanitation Data'!G81))),'Data Summary'!DA87="Yes"),OFFSET('Sanitation Data'!$G$6,0,10*ROW('Sanitation Data'!G81)),NA())</f>
        <v>#N/A</v>
      </c>
      <c r="AM87" s="99" t="e">
        <f ca="true">+IF(AND(ISNUMBER(OFFSET('Sanitation Data'!$G$10,0,10*ROW('Sanitation Data'!G81))),'Data Summary'!DB87="Yes"),OFFSET('Sanitation Data'!$G$10,0,10*ROW('Sanitation Data'!G81)),NA())</f>
        <v>#N/A</v>
      </c>
      <c r="AN87" s="99" t="e">
        <f ca="true">+IF(AND(ISNUMBER(OFFSET('Sanitation Data'!$G$11,0,10*ROW('Sanitation Data'!G81))),'Data Summary'!DC87="Yes"),OFFSET('Sanitation Data'!$G$11,0,10*ROW('Sanitation Data'!G81)),NA())</f>
        <v>#N/A</v>
      </c>
      <c r="AO87" s="99" t="e">
        <f ca="true">+IF(AND(ISNUMBER(OFFSET('Sanitation Data'!$G$12,0,10*ROW('Sanitation Data'!G81))),'Data Summary'!DD87="Yes"),OFFSET('Sanitation Data'!$G$12,0,10*ROW('Sanitation Data'!G81)),NA())</f>
        <v>#N/A</v>
      </c>
      <c r="AP87" s="99" t="e">
        <f ca="true">+IF(AND(ISNUMBER(OFFSET('Sanitation Data'!$H$4,0,10*ROW('Sanitation Data'!H81))),'Data Summary'!DE87="Yes"),100-OFFSET('Sanitation Data'!$H$4,0,10*ROW('Sanitation Data'!H81)),NA())</f>
        <v>#N/A</v>
      </c>
      <c r="AQ87" s="99" t="e">
        <f ca="true">+IF(AND(ISNUMBER(OFFSET('Sanitation Data'!$H$6,0,10*ROW('Sanitation Data'!H81))),'Data Summary'!DF87="Yes"),OFFSET('Sanitation Data'!$H$6,0,10*ROW('Sanitation Data'!H81)),NA())</f>
        <v>#N/A</v>
      </c>
      <c r="AR87" s="99" t="e">
        <f ca="true">+IF(AND(ISNUMBER(OFFSET('Sanitation Data'!$H$10,0,10*ROW('Sanitation Data'!H81))),'Data Summary'!DG87="Yes"),OFFSET('Sanitation Data'!$H$10,0,10*ROW('Sanitation Data'!H81)),NA())</f>
        <v>#N/A</v>
      </c>
      <c r="AS87" s="99" t="e">
        <f ca="true">+IF(AND(ISNUMBER(OFFSET('Sanitation Data'!$H$11,0,10*ROW('Sanitation Data'!H81))),'Data Summary'!DH87="Yes"),OFFSET('Sanitation Data'!$H$11,0,10*ROW('Sanitation Data'!H81)),NA())</f>
        <v>#N/A</v>
      </c>
      <c r="AT87" s="99" t="e">
        <f ca="true">+IF(AND(ISNUMBER(OFFSET('Sanitation Data'!$H$12,0,10*ROW('Sanitation Data'!H81))),'Data Summary'!DI87="Yes"),OFFSET('Sanitation Data'!$H$12,0,10*ROW('Sanitation Data'!H81)),NA())</f>
        <v>#N/A</v>
      </c>
      <c r="AU87" s="99" t="e">
        <f ca="true">+IF(AND(ISNUMBER(OFFSET('Sanitation Data'!$I$4,0,10*ROW('Sanitation Data'!I81))),'Data Summary'!DJ87="Yes"),100-OFFSET('Sanitation Data'!$I$4,0,10*ROW('Sanitation Data'!I81)),NA())</f>
        <v>#N/A</v>
      </c>
      <c r="AV87" s="99" t="e">
        <f ca="true">+IF(AND(ISNUMBER(OFFSET('Sanitation Data'!$I$6,0,10*ROW('Sanitation Data'!I81))),'Data Summary'!DK87="Yes"),OFFSET('Sanitation Data'!$I$6,0,10*ROW('Sanitation Data'!I81)),NA())</f>
        <v>#N/A</v>
      </c>
      <c r="AW87" s="99" t="e">
        <f ca="true">+IF(AND(ISNUMBER(OFFSET('Sanitation Data'!$I$10,0,10*ROW('Sanitation Data'!I81))),'Data Summary'!DL87="Yes"),OFFSET('Sanitation Data'!$I$10,0,10*ROW('Sanitation Data'!I81)),NA())</f>
        <v>#N/A</v>
      </c>
      <c r="AX87" s="99" t="e">
        <f ca="true">+IF(AND(ISNUMBER(OFFSET('Sanitation Data'!$I$11,0,10*ROW('Sanitation Data'!I81))),'Data Summary'!DM87="Yes"),OFFSET('Sanitation Data'!$I$11,0,10*ROW('Sanitation Data'!I81)),NA())</f>
        <v>#N/A</v>
      </c>
      <c r="AY87" s="99" t="e">
        <f ca="true">+IF(AND(ISNUMBER(OFFSET('Sanitation Data'!$I$12,0,10*ROW('Sanitation Data'!I81))),'Data Summary'!DN87="Yes"),OFFSET('Sanitation Data'!$I$12,0,10*ROW('Sanitation Data'!I81)),NA())</f>
        <v>#N/A</v>
      </c>
      <c r="AZ87" s="100" t="e">
        <f ca="true">+IF(AND(ISNUMBER(OFFSET('Hygiene Data'!$D$5,0,10*ROW('Hygiene Data'!D81))),'Data Summary'!DO87="Yes"),OFFSET('Hygiene Data'!$D$5,0,10*ROW('Hygiene Data'!D81)),NA())</f>
        <v>#N/A</v>
      </c>
      <c r="BA87" s="100" t="e">
        <f ca="true">+IF(AND(ISNUMBER(OFFSET('Hygiene Data'!$D$7,0,10*ROW('Hygiene Data'!D81))),'Data Summary'!DP87="Yes"),OFFSET('Hygiene Data'!$D$7,0,10*ROW('Hygiene Data'!D81)),NA())</f>
        <v>#N/A</v>
      </c>
      <c r="BB87" s="100" t="e">
        <f ca="true">+IF(AND(ISNUMBER(OFFSET('Hygiene Data'!$D$9,0,10*ROW('Hygiene Data'!D81))),'Data Summary'!DQ87="Yes"),OFFSET('Hygiene Data'!$D$9,0,10*ROW('Hygiene Data'!D81)),NA())</f>
        <v>#N/A</v>
      </c>
      <c r="BC87" s="100" t="e">
        <f ca="true">+IF(AND(ISNUMBER(OFFSET('Hygiene Data'!$E$5,0,10*ROW('Hygiene Data'!E81))),'Data Summary'!DR87="Yes"),OFFSET('Hygiene Data'!$E$5,0,10*ROW('Hygiene Data'!E81)),NA())</f>
        <v>#N/A</v>
      </c>
      <c r="BD87" s="100" t="e">
        <f ca="true">+IF(AND(ISNUMBER(OFFSET('Hygiene Data'!$E$7,0,10*ROW('Hygiene Data'!E81))),'Data Summary'!DS87="Yes"),OFFSET('Hygiene Data'!$E$7,0,10*ROW('Hygiene Data'!E81)),NA())</f>
        <v>#N/A</v>
      </c>
      <c r="BE87" s="100" t="e">
        <f ca="true">+IF(AND(ISNUMBER(OFFSET('Hygiene Data'!$E$9,0,10*ROW('Hygiene Data'!E81))),'Data Summary'!DT87="Yes"),OFFSET('Hygiene Data'!$E$9,0,10*ROW('Hygiene Data'!E81)),NA())</f>
        <v>#N/A</v>
      </c>
      <c r="BF87" s="100" t="e">
        <f ca="true">+IF(AND(ISNUMBER(OFFSET('Hygiene Data'!$F$5,0,10*ROW('Hygiene Data'!F81))),'Data Summary'!DU87="Yes"),OFFSET('Hygiene Data'!$F$5,0,10*ROW('Hygiene Data'!F81)),NA())</f>
        <v>#N/A</v>
      </c>
      <c r="BG87" s="100" t="e">
        <f ca="true">+IF(AND(ISNUMBER(OFFSET('Hygiene Data'!$F$7,0,10*ROW('Hygiene Data'!F81))),'Data Summary'!DV87="Yes"),OFFSET('Hygiene Data'!$F$7,0,10*ROW('Hygiene Data'!F81)),NA())</f>
        <v>#N/A</v>
      </c>
      <c r="BH87" s="100" t="e">
        <f ca="true">+IF(AND(ISNUMBER(OFFSET('Hygiene Data'!$F$9,0,10*ROW('Hygiene Data'!F81))),'Data Summary'!DW87="Yes"),OFFSET('Hygiene Data'!$F$9,0,10*ROW('Hygiene Data'!F81)),NA())</f>
        <v>#N/A</v>
      </c>
      <c r="BI87" s="100" t="e">
        <f ca="true">+IF(AND(ISNUMBER(OFFSET('Hygiene Data'!$G$5,0,10*ROW('Hygiene Data'!G81))),'Data Summary'!DX87="Yes"),OFFSET('Hygiene Data'!$G$5,0,10*ROW('Hygiene Data'!G81)),NA())</f>
        <v>#N/A</v>
      </c>
      <c r="BJ87" s="100" t="e">
        <f ca="true">+IF(AND(ISNUMBER(OFFSET('Hygiene Data'!$G$7,0,10*ROW('Hygiene Data'!G81))),'Data Summary'!DY87="Yes"),OFFSET('Hygiene Data'!$G$7,0,10*ROW('Hygiene Data'!G81)),NA())</f>
        <v>#N/A</v>
      </c>
      <c r="BK87" s="100" t="e">
        <f ca="true">+IF(AND(ISNUMBER(OFFSET('Hygiene Data'!$G$9,0,10*ROW('Hygiene Data'!G81))),'Data Summary'!DZ87="Yes"),OFFSET('Hygiene Data'!$G$9,0,10*ROW('Hygiene Data'!G81)),NA())</f>
        <v>#N/A</v>
      </c>
      <c r="BL87" s="100" t="e">
        <f ca="true">+IF(AND(ISNUMBER(OFFSET('Hygiene Data'!$H$5,0,10*ROW('Hygiene Data'!H81))),'Data Summary'!EA87="Yes"),OFFSET('Hygiene Data'!$H$5,0,10*ROW('Hygiene Data'!H81)),NA())</f>
        <v>#N/A</v>
      </c>
      <c r="BM87" s="100" t="e">
        <f ca="true">+IF(AND(ISNUMBER(OFFSET('Hygiene Data'!$H$7,0,10*ROW('Hygiene Data'!H81))),'Data Summary'!EB87="Yes"),OFFSET('Hygiene Data'!$H$7,0,10*ROW('Hygiene Data'!H81)),NA())</f>
        <v>#N/A</v>
      </c>
      <c r="BN87" s="100" t="e">
        <f ca="true">+IF(AND(ISNUMBER(OFFSET('Hygiene Data'!$H$9,0,10*ROW('Hygiene Data'!H81))),'Data Summary'!EC87="Yes"),OFFSET('Hygiene Data'!$H$9,0,10*ROW('Hygiene Data'!H81)),NA())</f>
        <v>#N/A</v>
      </c>
      <c r="BO87" s="100" t="e">
        <f ca="true">+IF(AND(ISNUMBER(OFFSET('Hygiene Data'!$I$5,0,10*ROW('Hygiene Data'!I81))),'Data Summary'!ED87="Yes"),OFFSET('Hygiene Data'!$I$5,0,10*ROW('Hygiene Data'!I81)),NA())</f>
        <v>#N/A</v>
      </c>
      <c r="BP87" s="100" t="e">
        <f ca="true">+IF(AND(ISNUMBER(OFFSET('Hygiene Data'!$I$7,0,10*ROW('Hygiene Data'!I81))),'Data Summary'!EE87="Yes"),OFFSET('Hygiene Data'!$I$7,0,10*ROW('Hygiene Data'!I81)),NA())</f>
        <v>#N/A</v>
      </c>
      <c r="BQ87" s="100" t="e">
        <f ca="true">+IF(AND(ISNUMBER(OFFSET('Hygiene Data'!$I$9,0,10*ROW('Hygiene Data'!I81))),'Data Summary'!EF87="Yes"),OFFSET('Hygiene Data'!$I$9,0,10*ROW('Hygiene Data'!I81)),NA())</f>
        <v>#N/A</v>
      </c>
    </row>
    <row xmlns:x14ac="http://schemas.microsoft.com/office/spreadsheetml/2009/9/ac" r="88" x14ac:dyDescent="0.2">
      <c r="A88" s="363" t="e">
        <f ca="true">+RIGHT('Data Summary'!A88,LEN('Data Summary'!A88)-9)</f>
        <v>#VALUE!</v>
      </c>
      <c r="B88" s="38" t="str">
        <f ca="true">+IF(ISTEXT('Data Summary'!B88),'Data Summary'!B88,"")</f>
        <v/>
      </c>
      <c r="C88" s="362" t="e">
        <f ca="true">+VALUE('Data Summary'!C88)</f>
        <v>#VALUE!</v>
      </c>
      <c r="D88" s="98" t="e">
        <f ca="true">+IF(AND(ISNUMBER(OFFSET('Water Data'!$D$4,0,10*ROW('Water Data'!D82))),'Data Summary'!BS88="Yes"),100-OFFSET('Water Data'!$D$4,0,10*ROW('Water Data'!D82)),NA())</f>
        <v>#N/A</v>
      </c>
      <c r="E88" s="98" t="e">
        <f ca="true">+IF(AND(ISNUMBER(OFFSET('Water Data'!$D$6,0,10*ROW('Water Data'!D82))),'Data Summary'!BT88="Yes"),OFFSET('Water Data'!$D$6,0,10*ROW('Water Data'!D82)),NA())</f>
        <v>#N/A</v>
      </c>
      <c r="F88" s="98" t="e">
        <f ca="true">+IF(AND(ISNUMBER(OFFSET('Water Data'!$D$9,0,10*ROW('Water Data'!D82))),'Data Summary'!BU88="Yes"),OFFSET('Water Data'!$D$9,0,10*ROW('Water Data'!D82)),NA())</f>
        <v>#N/A</v>
      </c>
      <c r="G88" s="98" t="e">
        <f ca="true">+IF(AND(ISNUMBER(OFFSET('Water Data'!$E$4,0,10*ROW('Water Data'!E82))),'Data Summary'!BV88="Yes"),100-OFFSET('Water Data'!$E$4,0,10*ROW('Water Data'!E82)),NA())</f>
        <v>#N/A</v>
      </c>
      <c r="H88" s="98" t="e">
        <f ca="true">+IF(AND(ISNUMBER(OFFSET('Water Data'!$E$6,0,10*ROW('Water Data'!E82))),'Data Summary'!BW88="Yes"),OFFSET('Water Data'!$E$6,0,10*ROW('Water Data'!E82)),NA())</f>
        <v>#N/A</v>
      </c>
      <c r="I88" s="98" t="e">
        <f ca="true">+IF(AND(ISNUMBER(OFFSET('Water Data'!$E$9,0,10*ROW('Water Data'!E82))),'Data Summary'!BX88="Yes"),OFFSET('Water Data'!$E$9,0,10*ROW('Water Data'!E82)),NA())</f>
        <v>#N/A</v>
      </c>
      <c r="J88" s="98" t="e">
        <f ca="true">+IF(AND(ISNUMBER(OFFSET('Water Data'!$F$4,0,10*ROW('Water Data'!F82))),'Data Summary'!BY88="Yes"),100-OFFSET('Water Data'!$F$4,0,10*ROW('Water Data'!F82)),NA())</f>
        <v>#N/A</v>
      </c>
      <c r="K88" s="98" t="e">
        <f ca="true">+IF(AND(ISNUMBER(OFFSET('Water Data'!$F$6,0,10*ROW('Water Data'!F82))),'Data Summary'!BZ88="Yes"),OFFSET('Water Data'!$F$6,0,10*ROW('Water Data'!F82)),NA())</f>
        <v>#N/A</v>
      </c>
      <c r="L88" s="98" t="e">
        <f ca="true">+IF(AND(ISNUMBER(OFFSET('Water Data'!$F$9,0,10*ROW('Water Data'!F82))),'Data Summary'!CA88="Yes"),OFFSET('Water Data'!$F$9,0,10*ROW('Water Data'!F82)),NA())</f>
        <v>#N/A</v>
      </c>
      <c r="M88" s="98" t="e">
        <f ca="true">+IF(AND(ISNUMBER(OFFSET('Water Data'!$G$4,0,10*ROW('Water Data'!G82))),'Data Summary'!CB88="Yes"),100-OFFSET('Water Data'!$G$4,0,10*ROW('Water Data'!G82)),NA())</f>
        <v>#N/A</v>
      </c>
      <c r="N88" s="98" t="e">
        <f ca="true">+IF(AND(ISNUMBER(OFFSET('Water Data'!$G$6,0,10*ROW('Water Data'!G82))),'Data Summary'!CC88="Yes"),OFFSET('Water Data'!$G$6,0,10*ROW('Water Data'!G82)),NA())</f>
        <v>#N/A</v>
      </c>
      <c r="O88" s="98" t="e">
        <f ca="true">+IF(AND(ISNUMBER(OFFSET('Water Data'!$G$9,0,10*ROW('Water Data'!G82))),'Data Summary'!CD88="Yes"),OFFSET('Water Data'!$G$9,0,10*ROW('Water Data'!G82)),NA())</f>
        <v>#N/A</v>
      </c>
      <c r="P88" s="98" t="e">
        <f ca="true">+IF(AND(ISNUMBER(OFFSET('Water Data'!$H$4,0,10*ROW('Water Data'!H82))),'Data Summary'!CE88="Yes"),100-OFFSET('Water Data'!$H$4,0,10*ROW('Water Data'!H82)),NA())</f>
        <v>#N/A</v>
      </c>
      <c r="Q88" s="98" t="e">
        <f ca="true">+IF(AND(ISNUMBER(OFFSET('Water Data'!$H$6,0,10*ROW('Water Data'!H82))),'Data Summary'!CF88="Yes"),OFFSET('Water Data'!$H$6,0,10*ROW('Water Data'!H82)),NA())</f>
        <v>#N/A</v>
      </c>
      <c r="R88" s="98" t="e">
        <f ca="true">+IF(AND(ISNUMBER(OFFSET('Water Data'!$H$9,0,10*ROW('Water Data'!H82))),'Data Summary'!CG88="Yes"),OFFSET('Water Data'!$H$9,0,10*ROW('Water Data'!H82)),NA())</f>
        <v>#N/A</v>
      </c>
      <c r="S88" s="98" t="e">
        <f ca="true">+IF(AND(ISNUMBER(OFFSET('Water Data'!$I$4,0,10*ROW('Water Data'!I82))),'Data Summary'!CH88="Yes"),100-OFFSET('Water Data'!$I$4,0,10*ROW('Water Data'!I82)),NA())</f>
        <v>#N/A</v>
      </c>
      <c r="T88" s="98" t="e">
        <f ca="true">+IF(AND(ISNUMBER(OFFSET('Water Data'!$I$6,0,10*ROW('Water Data'!I82))),'Data Summary'!CI88="Yes"),OFFSET('Water Data'!$I$6,0,10*ROW('Water Data'!I82)),NA())</f>
        <v>#N/A</v>
      </c>
      <c r="U88" s="98" t="e">
        <f ca="true">+IF(AND(ISNUMBER(OFFSET('Water Data'!$I$9,0,10*ROW('Water Data'!I82))),'Data Summary'!CJ88="Yes"),OFFSET('Water Data'!$I$9,0,10*ROW('Water Data'!I82)),NA())</f>
        <v>#N/A</v>
      </c>
      <c r="V88" s="99" t="e">
        <f ca="true">+IF(AND(ISNUMBER(OFFSET('Sanitation Data'!$D$4,0,10*ROW('Sanitation Data'!D82))),'Data Summary'!CK88="Yes"),100-OFFSET('Sanitation Data'!$D$4,0,10*ROW('Sanitation Data'!D82)),NA())</f>
        <v>#N/A</v>
      </c>
      <c r="W88" s="99" t="e">
        <f ca="true">+IF(AND(ISNUMBER(OFFSET('Sanitation Data'!$D$6,0,10*ROW('Sanitation Data'!D82))),'Data Summary'!CL88="Yes"),OFFSET('Sanitation Data'!$D$6,0,10*ROW('Sanitation Data'!D82)),NA())</f>
        <v>#N/A</v>
      </c>
      <c r="X88" s="99" t="e">
        <f ca="true">+IF(AND(ISNUMBER(OFFSET('Sanitation Data'!$D$10,0,10*ROW('Sanitation Data'!D82))),'Data Summary'!CM88="Yes"),OFFSET('Sanitation Data'!$D$10,0,10*ROW('Sanitation Data'!D82)),NA())</f>
        <v>#N/A</v>
      </c>
      <c r="Y88" s="99" t="e">
        <f ca="true">+IF(AND(ISNUMBER(OFFSET('Sanitation Data'!$D$11,0,10*ROW('Sanitation Data'!D82))),'Data Summary'!CN88="Yes"),OFFSET('Sanitation Data'!$D$11,0,10*ROW('Sanitation Data'!D82)),NA())</f>
        <v>#N/A</v>
      </c>
      <c r="Z88" s="99" t="e">
        <f ca="true">+IF(AND(ISNUMBER(OFFSET('Sanitation Data'!$D$12,0,10*ROW('Sanitation Data'!D82))),'Data Summary'!CO88="Yes"),OFFSET('Sanitation Data'!$D$12,0,10*ROW('Sanitation Data'!D82)),NA())</f>
        <v>#N/A</v>
      </c>
      <c r="AA88" s="99" t="e">
        <f ca="true">+IF(AND(ISNUMBER(OFFSET('Sanitation Data'!$E$4,0,10*ROW('Sanitation Data'!E82))),'Data Summary'!CP88="Yes"),100-OFFSET('Sanitation Data'!$E$4,0,10*ROW('Sanitation Data'!E82)),NA())</f>
        <v>#N/A</v>
      </c>
      <c r="AB88" s="99" t="e">
        <f ca="true">+IF(AND(ISNUMBER(OFFSET('Sanitation Data'!$E$6,0,10*ROW('Sanitation Data'!E82))),'Data Summary'!CQ88="Yes"),OFFSET('Sanitation Data'!$E$6,0,10*ROW('Sanitation Data'!E82)),NA())</f>
        <v>#N/A</v>
      </c>
      <c r="AC88" s="99" t="e">
        <f ca="true">+IF(AND(ISNUMBER(OFFSET('Sanitation Data'!$E$10,0,10*ROW('Sanitation Data'!E82))),'Data Summary'!CR88="Yes"),OFFSET('Sanitation Data'!$E$10,0,10*ROW('Sanitation Data'!E82)),NA())</f>
        <v>#N/A</v>
      </c>
      <c r="AD88" s="99" t="e">
        <f ca="true">+IF(AND(ISNUMBER(OFFSET('Sanitation Data'!$E$11,0,10*ROW('Sanitation Data'!E82))),'Data Summary'!CS88="Yes"),OFFSET('Sanitation Data'!$E$11,0,10*ROW('Sanitation Data'!E82)),NA())</f>
        <v>#N/A</v>
      </c>
      <c r="AE88" s="99" t="e">
        <f ca="true">+IF(AND(ISNUMBER(OFFSET('Sanitation Data'!$E$12,0,10*ROW('Sanitation Data'!E82))),'Data Summary'!CT88="Yes"),OFFSET('Sanitation Data'!$E$12,0,10*ROW('Sanitation Data'!E82)),NA())</f>
        <v>#N/A</v>
      </c>
      <c r="AF88" s="99" t="e">
        <f ca="true">+IF(AND(ISNUMBER(OFFSET('Sanitation Data'!$F$4,0,10*ROW('Sanitation Data'!F82))),'Data Summary'!CU88="Yes"),100-OFFSET('Sanitation Data'!$F$4,0,10*ROW('Sanitation Data'!F82)),NA())</f>
        <v>#N/A</v>
      </c>
      <c r="AG88" s="99" t="e">
        <f ca="true">+IF(AND(ISNUMBER(OFFSET('Sanitation Data'!$F$6,0,10*ROW('Sanitation Data'!F82))),'Data Summary'!CV88="Yes"),OFFSET('Sanitation Data'!$F$6,0,10*ROW('Sanitation Data'!F82)),NA())</f>
        <v>#N/A</v>
      </c>
      <c r="AH88" s="99" t="e">
        <f ca="true">+IF(AND(ISNUMBER(OFFSET('Sanitation Data'!$F$10,0,10*ROW('Sanitation Data'!F82))),'Data Summary'!CW88="Yes"),OFFSET('Sanitation Data'!$F$10,0,10*ROW('Sanitation Data'!F82)),NA())</f>
        <v>#N/A</v>
      </c>
      <c r="AI88" s="99" t="e">
        <f ca="true">+IF(AND(ISNUMBER(OFFSET('Sanitation Data'!$F$11,0,10*ROW('Sanitation Data'!F82))),'Data Summary'!CX88="Yes"),OFFSET('Sanitation Data'!$F$11,0,10*ROW('Sanitation Data'!F82)),NA())</f>
        <v>#N/A</v>
      </c>
      <c r="AJ88" s="99" t="e">
        <f ca="true">+IF(AND(ISNUMBER(OFFSET('Sanitation Data'!$F$12,0,10*ROW('Sanitation Data'!F82))),'Data Summary'!CY88="Yes"),OFFSET('Sanitation Data'!$F$12,0,10*ROW('Sanitation Data'!F82)),NA())</f>
        <v>#N/A</v>
      </c>
      <c r="AK88" s="99" t="e">
        <f ca="true">+IF(AND(ISNUMBER(OFFSET('Sanitation Data'!$G$4,0,10*ROW('Sanitation Data'!G82))),'Data Summary'!CZ88="Yes"),100-OFFSET('Sanitation Data'!$G$4,0,10*ROW('Sanitation Data'!G82)),NA())</f>
        <v>#N/A</v>
      </c>
      <c r="AL88" s="99" t="e">
        <f ca="true">+IF(AND(ISNUMBER(OFFSET('Sanitation Data'!$G$6,0,10*ROW('Sanitation Data'!G82))),'Data Summary'!DA88="Yes"),OFFSET('Sanitation Data'!$G$6,0,10*ROW('Sanitation Data'!G82)),NA())</f>
        <v>#N/A</v>
      </c>
      <c r="AM88" s="99" t="e">
        <f ca="true">+IF(AND(ISNUMBER(OFFSET('Sanitation Data'!$G$10,0,10*ROW('Sanitation Data'!G82))),'Data Summary'!DB88="Yes"),OFFSET('Sanitation Data'!$G$10,0,10*ROW('Sanitation Data'!G82)),NA())</f>
        <v>#N/A</v>
      </c>
      <c r="AN88" s="99" t="e">
        <f ca="true">+IF(AND(ISNUMBER(OFFSET('Sanitation Data'!$G$11,0,10*ROW('Sanitation Data'!G82))),'Data Summary'!DC88="Yes"),OFFSET('Sanitation Data'!$G$11,0,10*ROW('Sanitation Data'!G82)),NA())</f>
        <v>#N/A</v>
      </c>
      <c r="AO88" s="99" t="e">
        <f ca="true">+IF(AND(ISNUMBER(OFFSET('Sanitation Data'!$G$12,0,10*ROW('Sanitation Data'!G82))),'Data Summary'!DD88="Yes"),OFFSET('Sanitation Data'!$G$12,0,10*ROW('Sanitation Data'!G82)),NA())</f>
        <v>#N/A</v>
      </c>
      <c r="AP88" s="99" t="e">
        <f ca="true">+IF(AND(ISNUMBER(OFFSET('Sanitation Data'!$H$4,0,10*ROW('Sanitation Data'!H82))),'Data Summary'!DE88="Yes"),100-OFFSET('Sanitation Data'!$H$4,0,10*ROW('Sanitation Data'!H82)),NA())</f>
        <v>#N/A</v>
      </c>
      <c r="AQ88" s="99" t="e">
        <f ca="true">+IF(AND(ISNUMBER(OFFSET('Sanitation Data'!$H$6,0,10*ROW('Sanitation Data'!H82))),'Data Summary'!DF88="Yes"),OFFSET('Sanitation Data'!$H$6,0,10*ROW('Sanitation Data'!H82)),NA())</f>
        <v>#N/A</v>
      </c>
      <c r="AR88" s="99" t="e">
        <f ca="true">+IF(AND(ISNUMBER(OFFSET('Sanitation Data'!$H$10,0,10*ROW('Sanitation Data'!H82))),'Data Summary'!DG88="Yes"),OFFSET('Sanitation Data'!$H$10,0,10*ROW('Sanitation Data'!H82)),NA())</f>
        <v>#N/A</v>
      </c>
      <c r="AS88" s="99" t="e">
        <f ca="true">+IF(AND(ISNUMBER(OFFSET('Sanitation Data'!$H$11,0,10*ROW('Sanitation Data'!H82))),'Data Summary'!DH88="Yes"),OFFSET('Sanitation Data'!$H$11,0,10*ROW('Sanitation Data'!H82)),NA())</f>
        <v>#N/A</v>
      </c>
      <c r="AT88" s="99" t="e">
        <f ca="true">+IF(AND(ISNUMBER(OFFSET('Sanitation Data'!$H$12,0,10*ROW('Sanitation Data'!H82))),'Data Summary'!DI88="Yes"),OFFSET('Sanitation Data'!$H$12,0,10*ROW('Sanitation Data'!H82)),NA())</f>
        <v>#N/A</v>
      </c>
      <c r="AU88" s="99" t="e">
        <f ca="true">+IF(AND(ISNUMBER(OFFSET('Sanitation Data'!$I$4,0,10*ROW('Sanitation Data'!I82))),'Data Summary'!DJ88="Yes"),100-OFFSET('Sanitation Data'!$I$4,0,10*ROW('Sanitation Data'!I82)),NA())</f>
        <v>#N/A</v>
      </c>
      <c r="AV88" s="99" t="e">
        <f ca="true">+IF(AND(ISNUMBER(OFFSET('Sanitation Data'!$I$6,0,10*ROW('Sanitation Data'!I82))),'Data Summary'!DK88="Yes"),OFFSET('Sanitation Data'!$I$6,0,10*ROW('Sanitation Data'!I82)),NA())</f>
        <v>#N/A</v>
      </c>
      <c r="AW88" s="99" t="e">
        <f ca="true">+IF(AND(ISNUMBER(OFFSET('Sanitation Data'!$I$10,0,10*ROW('Sanitation Data'!I82))),'Data Summary'!DL88="Yes"),OFFSET('Sanitation Data'!$I$10,0,10*ROW('Sanitation Data'!I82)),NA())</f>
        <v>#N/A</v>
      </c>
      <c r="AX88" s="99" t="e">
        <f ca="true">+IF(AND(ISNUMBER(OFFSET('Sanitation Data'!$I$11,0,10*ROW('Sanitation Data'!I82))),'Data Summary'!DM88="Yes"),OFFSET('Sanitation Data'!$I$11,0,10*ROW('Sanitation Data'!I82)),NA())</f>
        <v>#N/A</v>
      </c>
      <c r="AY88" s="99" t="e">
        <f ca="true">+IF(AND(ISNUMBER(OFFSET('Sanitation Data'!$I$12,0,10*ROW('Sanitation Data'!I82))),'Data Summary'!DN88="Yes"),OFFSET('Sanitation Data'!$I$12,0,10*ROW('Sanitation Data'!I82)),NA())</f>
        <v>#N/A</v>
      </c>
      <c r="AZ88" s="100" t="e">
        <f ca="true">+IF(AND(ISNUMBER(OFFSET('Hygiene Data'!$D$5,0,10*ROW('Hygiene Data'!D82))),'Data Summary'!DO88="Yes"),OFFSET('Hygiene Data'!$D$5,0,10*ROW('Hygiene Data'!D82)),NA())</f>
        <v>#N/A</v>
      </c>
      <c r="BA88" s="100" t="e">
        <f ca="true">+IF(AND(ISNUMBER(OFFSET('Hygiene Data'!$D$7,0,10*ROW('Hygiene Data'!D82))),'Data Summary'!DP88="Yes"),OFFSET('Hygiene Data'!$D$7,0,10*ROW('Hygiene Data'!D82)),NA())</f>
        <v>#N/A</v>
      </c>
      <c r="BB88" s="100" t="e">
        <f ca="true">+IF(AND(ISNUMBER(OFFSET('Hygiene Data'!$D$9,0,10*ROW('Hygiene Data'!D82))),'Data Summary'!DQ88="Yes"),OFFSET('Hygiene Data'!$D$9,0,10*ROW('Hygiene Data'!D82)),NA())</f>
        <v>#N/A</v>
      </c>
      <c r="BC88" s="100" t="e">
        <f ca="true">+IF(AND(ISNUMBER(OFFSET('Hygiene Data'!$E$5,0,10*ROW('Hygiene Data'!E82))),'Data Summary'!DR88="Yes"),OFFSET('Hygiene Data'!$E$5,0,10*ROW('Hygiene Data'!E82)),NA())</f>
        <v>#N/A</v>
      </c>
      <c r="BD88" s="100" t="e">
        <f ca="true">+IF(AND(ISNUMBER(OFFSET('Hygiene Data'!$E$7,0,10*ROW('Hygiene Data'!E82))),'Data Summary'!DS88="Yes"),OFFSET('Hygiene Data'!$E$7,0,10*ROW('Hygiene Data'!E82)),NA())</f>
        <v>#N/A</v>
      </c>
      <c r="BE88" s="100" t="e">
        <f ca="true">+IF(AND(ISNUMBER(OFFSET('Hygiene Data'!$E$9,0,10*ROW('Hygiene Data'!E82))),'Data Summary'!DT88="Yes"),OFFSET('Hygiene Data'!$E$9,0,10*ROW('Hygiene Data'!E82)),NA())</f>
        <v>#N/A</v>
      </c>
      <c r="BF88" s="100" t="e">
        <f ca="true">+IF(AND(ISNUMBER(OFFSET('Hygiene Data'!$F$5,0,10*ROW('Hygiene Data'!F82))),'Data Summary'!DU88="Yes"),OFFSET('Hygiene Data'!$F$5,0,10*ROW('Hygiene Data'!F82)),NA())</f>
        <v>#N/A</v>
      </c>
      <c r="BG88" s="100" t="e">
        <f ca="true">+IF(AND(ISNUMBER(OFFSET('Hygiene Data'!$F$7,0,10*ROW('Hygiene Data'!F82))),'Data Summary'!DV88="Yes"),OFFSET('Hygiene Data'!$F$7,0,10*ROW('Hygiene Data'!F82)),NA())</f>
        <v>#N/A</v>
      </c>
      <c r="BH88" s="100" t="e">
        <f ca="true">+IF(AND(ISNUMBER(OFFSET('Hygiene Data'!$F$9,0,10*ROW('Hygiene Data'!F82))),'Data Summary'!DW88="Yes"),OFFSET('Hygiene Data'!$F$9,0,10*ROW('Hygiene Data'!F82)),NA())</f>
        <v>#N/A</v>
      </c>
      <c r="BI88" s="100" t="e">
        <f ca="true">+IF(AND(ISNUMBER(OFFSET('Hygiene Data'!$G$5,0,10*ROW('Hygiene Data'!G82))),'Data Summary'!DX88="Yes"),OFFSET('Hygiene Data'!$G$5,0,10*ROW('Hygiene Data'!G82)),NA())</f>
        <v>#N/A</v>
      </c>
      <c r="BJ88" s="100" t="e">
        <f ca="true">+IF(AND(ISNUMBER(OFFSET('Hygiene Data'!$G$7,0,10*ROW('Hygiene Data'!G82))),'Data Summary'!DY88="Yes"),OFFSET('Hygiene Data'!$G$7,0,10*ROW('Hygiene Data'!G82)),NA())</f>
        <v>#N/A</v>
      </c>
      <c r="BK88" s="100" t="e">
        <f ca="true">+IF(AND(ISNUMBER(OFFSET('Hygiene Data'!$G$9,0,10*ROW('Hygiene Data'!G82))),'Data Summary'!DZ88="Yes"),OFFSET('Hygiene Data'!$G$9,0,10*ROW('Hygiene Data'!G82)),NA())</f>
        <v>#N/A</v>
      </c>
      <c r="BL88" s="100" t="e">
        <f ca="true">+IF(AND(ISNUMBER(OFFSET('Hygiene Data'!$H$5,0,10*ROW('Hygiene Data'!H82))),'Data Summary'!EA88="Yes"),OFFSET('Hygiene Data'!$H$5,0,10*ROW('Hygiene Data'!H82)),NA())</f>
        <v>#N/A</v>
      </c>
      <c r="BM88" s="100" t="e">
        <f ca="true">+IF(AND(ISNUMBER(OFFSET('Hygiene Data'!$H$7,0,10*ROW('Hygiene Data'!H82))),'Data Summary'!EB88="Yes"),OFFSET('Hygiene Data'!$H$7,0,10*ROW('Hygiene Data'!H82)),NA())</f>
        <v>#N/A</v>
      </c>
      <c r="BN88" s="100" t="e">
        <f ca="true">+IF(AND(ISNUMBER(OFFSET('Hygiene Data'!$H$9,0,10*ROW('Hygiene Data'!H82))),'Data Summary'!EC88="Yes"),OFFSET('Hygiene Data'!$H$9,0,10*ROW('Hygiene Data'!H82)),NA())</f>
        <v>#N/A</v>
      </c>
      <c r="BO88" s="100" t="e">
        <f ca="true">+IF(AND(ISNUMBER(OFFSET('Hygiene Data'!$I$5,0,10*ROW('Hygiene Data'!I82))),'Data Summary'!ED88="Yes"),OFFSET('Hygiene Data'!$I$5,0,10*ROW('Hygiene Data'!I82)),NA())</f>
        <v>#N/A</v>
      </c>
      <c r="BP88" s="100" t="e">
        <f ca="true">+IF(AND(ISNUMBER(OFFSET('Hygiene Data'!$I$7,0,10*ROW('Hygiene Data'!I82))),'Data Summary'!EE88="Yes"),OFFSET('Hygiene Data'!$I$7,0,10*ROW('Hygiene Data'!I82)),NA())</f>
        <v>#N/A</v>
      </c>
      <c r="BQ88" s="100" t="e">
        <f ca="true">+IF(AND(ISNUMBER(OFFSET('Hygiene Data'!$I$9,0,10*ROW('Hygiene Data'!I82))),'Data Summary'!EF88="Yes"),OFFSET('Hygiene Data'!$I$9,0,10*ROW('Hygiene Data'!I82)),NA())</f>
        <v>#N/A</v>
      </c>
    </row>
    <row xmlns:x14ac="http://schemas.microsoft.com/office/spreadsheetml/2009/9/ac" r="89" x14ac:dyDescent="0.2">
      <c r="A89" s="363" t="e">
        <f ca="true">+RIGHT('Data Summary'!A89,LEN('Data Summary'!A89)-9)</f>
        <v>#VALUE!</v>
      </c>
      <c r="B89" s="38" t="str">
        <f ca="true">+IF(ISTEXT('Data Summary'!B89),'Data Summary'!B89,"")</f>
        <v/>
      </c>
      <c r="C89" s="362" t="e">
        <f ca="true">+VALUE('Data Summary'!C89)</f>
        <v>#VALUE!</v>
      </c>
      <c r="D89" s="98" t="e">
        <f ca="true">+IF(AND(ISNUMBER(OFFSET('Water Data'!$D$4,0,10*ROW('Water Data'!D83))),'Data Summary'!BS89="Yes"),100-OFFSET('Water Data'!$D$4,0,10*ROW('Water Data'!D83)),NA())</f>
        <v>#N/A</v>
      </c>
      <c r="E89" s="98" t="e">
        <f ca="true">+IF(AND(ISNUMBER(OFFSET('Water Data'!$D$6,0,10*ROW('Water Data'!D83))),'Data Summary'!BT89="Yes"),OFFSET('Water Data'!$D$6,0,10*ROW('Water Data'!D83)),NA())</f>
        <v>#N/A</v>
      </c>
      <c r="F89" s="98" t="e">
        <f ca="true">+IF(AND(ISNUMBER(OFFSET('Water Data'!$D$9,0,10*ROW('Water Data'!D83))),'Data Summary'!BU89="Yes"),OFFSET('Water Data'!$D$9,0,10*ROW('Water Data'!D83)),NA())</f>
        <v>#N/A</v>
      </c>
      <c r="G89" s="98" t="e">
        <f ca="true">+IF(AND(ISNUMBER(OFFSET('Water Data'!$E$4,0,10*ROW('Water Data'!E83))),'Data Summary'!BV89="Yes"),100-OFFSET('Water Data'!$E$4,0,10*ROW('Water Data'!E83)),NA())</f>
        <v>#N/A</v>
      </c>
      <c r="H89" s="98" t="e">
        <f ca="true">+IF(AND(ISNUMBER(OFFSET('Water Data'!$E$6,0,10*ROW('Water Data'!E83))),'Data Summary'!BW89="Yes"),OFFSET('Water Data'!$E$6,0,10*ROW('Water Data'!E83)),NA())</f>
        <v>#N/A</v>
      </c>
      <c r="I89" s="98" t="e">
        <f ca="true">+IF(AND(ISNUMBER(OFFSET('Water Data'!$E$9,0,10*ROW('Water Data'!E83))),'Data Summary'!BX89="Yes"),OFFSET('Water Data'!$E$9,0,10*ROW('Water Data'!E83)),NA())</f>
        <v>#N/A</v>
      </c>
      <c r="J89" s="98" t="e">
        <f ca="true">+IF(AND(ISNUMBER(OFFSET('Water Data'!$F$4,0,10*ROW('Water Data'!F83))),'Data Summary'!BY89="Yes"),100-OFFSET('Water Data'!$F$4,0,10*ROW('Water Data'!F83)),NA())</f>
        <v>#N/A</v>
      </c>
      <c r="K89" s="98" t="e">
        <f ca="true">+IF(AND(ISNUMBER(OFFSET('Water Data'!$F$6,0,10*ROW('Water Data'!F83))),'Data Summary'!BZ89="Yes"),OFFSET('Water Data'!$F$6,0,10*ROW('Water Data'!F83)),NA())</f>
        <v>#N/A</v>
      </c>
      <c r="L89" s="98" t="e">
        <f ca="true">+IF(AND(ISNUMBER(OFFSET('Water Data'!$F$9,0,10*ROW('Water Data'!F83))),'Data Summary'!CA89="Yes"),OFFSET('Water Data'!$F$9,0,10*ROW('Water Data'!F83)),NA())</f>
        <v>#N/A</v>
      </c>
      <c r="M89" s="98" t="e">
        <f ca="true">+IF(AND(ISNUMBER(OFFSET('Water Data'!$G$4,0,10*ROW('Water Data'!G83))),'Data Summary'!CB89="Yes"),100-OFFSET('Water Data'!$G$4,0,10*ROW('Water Data'!G83)),NA())</f>
        <v>#N/A</v>
      </c>
      <c r="N89" s="98" t="e">
        <f ca="true">+IF(AND(ISNUMBER(OFFSET('Water Data'!$G$6,0,10*ROW('Water Data'!G83))),'Data Summary'!CC89="Yes"),OFFSET('Water Data'!$G$6,0,10*ROW('Water Data'!G83)),NA())</f>
        <v>#N/A</v>
      </c>
      <c r="O89" s="98" t="e">
        <f ca="true">+IF(AND(ISNUMBER(OFFSET('Water Data'!$G$9,0,10*ROW('Water Data'!G83))),'Data Summary'!CD89="Yes"),OFFSET('Water Data'!$G$9,0,10*ROW('Water Data'!G83)),NA())</f>
        <v>#N/A</v>
      </c>
      <c r="P89" s="98" t="e">
        <f ca="true">+IF(AND(ISNUMBER(OFFSET('Water Data'!$H$4,0,10*ROW('Water Data'!H83))),'Data Summary'!CE89="Yes"),100-OFFSET('Water Data'!$H$4,0,10*ROW('Water Data'!H83)),NA())</f>
        <v>#N/A</v>
      </c>
      <c r="Q89" s="98" t="e">
        <f ca="true">+IF(AND(ISNUMBER(OFFSET('Water Data'!$H$6,0,10*ROW('Water Data'!H83))),'Data Summary'!CF89="Yes"),OFFSET('Water Data'!$H$6,0,10*ROW('Water Data'!H83)),NA())</f>
        <v>#N/A</v>
      </c>
      <c r="R89" s="98" t="e">
        <f ca="true">+IF(AND(ISNUMBER(OFFSET('Water Data'!$H$9,0,10*ROW('Water Data'!H83))),'Data Summary'!CG89="Yes"),OFFSET('Water Data'!$H$9,0,10*ROW('Water Data'!H83)),NA())</f>
        <v>#N/A</v>
      </c>
      <c r="S89" s="98" t="e">
        <f ca="true">+IF(AND(ISNUMBER(OFFSET('Water Data'!$I$4,0,10*ROW('Water Data'!I83))),'Data Summary'!CH89="Yes"),100-OFFSET('Water Data'!$I$4,0,10*ROW('Water Data'!I83)),NA())</f>
        <v>#N/A</v>
      </c>
      <c r="T89" s="98" t="e">
        <f ca="true">+IF(AND(ISNUMBER(OFFSET('Water Data'!$I$6,0,10*ROW('Water Data'!I83))),'Data Summary'!CI89="Yes"),OFFSET('Water Data'!$I$6,0,10*ROW('Water Data'!I83)),NA())</f>
        <v>#N/A</v>
      </c>
      <c r="U89" s="98" t="e">
        <f ca="true">+IF(AND(ISNUMBER(OFFSET('Water Data'!$I$9,0,10*ROW('Water Data'!I83))),'Data Summary'!CJ89="Yes"),OFFSET('Water Data'!$I$9,0,10*ROW('Water Data'!I83)),NA())</f>
        <v>#N/A</v>
      </c>
      <c r="V89" s="99" t="e">
        <f ca="true">+IF(AND(ISNUMBER(OFFSET('Sanitation Data'!$D$4,0,10*ROW('Sanitation Data'!D83))),'Data Summary'!CK89="Yes"),100-OFFSET('Sanitation Data'!$D$4,0,10*ROW('Sanitation Data'!D83)),NA())</f>
        <v>#N/A</v>
      </c>
      <c r="W89" s="99" t="e">
        <f ca="true">+IF(AND(ISNUMBER(OFFSET('Sanitation Data'!$D$6,0,10*ROW('Sanitation Data'!D83))),'Data Summary'!CL89="Yes"),OFFSET('Sanitation Data'!$D$6,0,10*ROW('Sanitation Data'!D83)),NA())</f>
        <v>#N/A</v>
      </c>
      <c r="X89" s="99" t="e">
        <f ca="true">+IF(AND(ISNUMBER(OFFSET('Sanitation Data'!$D$10,0,10*ROW('Sanitation Data'!D83))),'Data Summary'!CM89="Yes"),OFFSET('Sanitation Data'!$D$10,0,10*ROW('Sanitation Data'!D83)),NA())</f>
        <v>#N/A</v>
      </c>
      <c r="Y89" s="99" t="e">
        <f ca="true">+IF(AND(ISNUMBER(OFFSET('Sanitation Data'!$D$11,0,10*ROW('Sanitation Data'!D83))),'Data Summary'!CN89="Yes"),OFFSET('Sanitation Data'!$D$11,0,10*ROW('Sanitation Data'!D83)),NA())</f>
        <v>#N/A</v>
      </c>
      <c r="Z89" s="99" t="e">
        <f ca="true">+IF(AND(ISNUMBER(OFFSET('Sanitation Data'!$D$12,0,10*ROW('Sanitation Data'!D83))),'Data Summary'!CO89="Yes"),OFFSET('Sanitation Data'!$D$12,0,10*ROW('Sanitation Data'!D83)),NA())</f>
        <v>#N/A</v>
      </c>
      <c r="AA89" s="99" t="e">
        <f ca="true">+IF(AND(ISNUMBER(OFFSET('Sanitation Data'!$E$4,0,10*ROW('Sanitation Data'!E83))),'Data Summary'!CP89="Yes"),100-OFFSET('Sanitation Data'!$E$4,0,10*ROW('Sanitation Data'!E83)),NA())</f>
        <v>#N/A</v>
      </c>
      <c r="AB89" s="99" t="e">
        <f ca="true">+IF(AND(ISNUMBER(OFFSET('Sanitation Data'!$E$6,0,10*ROW('Sanitation Data'!E83))),'Data Summary'!CQ89="Yes"),OFFSET('Sanitation Data'!$E$6,0,10*ROW('Sanitation Data'!E83)),NA())</f>
        <v>#N/A</v>
      </c>
      <c r="AC89" s="99" t="e">
        <f ca="true">+IF(AND(ISNUMBER(OFFSET('Sanitation Data'!$E$10,0,10*ROW('Sanitation Data'!E83))),'Data Summary'!CR89="Yes"),OFFSET('Sanitation Data'!$E$10,0,10*ROW('Sanitation Data'!E83)),NA())</f>
        <v>#N/A</v>
      </c>
      <c r="AD89" s="99" t="e">
        <f ca="true">+IF(AND(ISNUMBER(OFFSET('Sanitation Data'!$E$11,0,10*ROW('Sanitation Data'!E83))),'Data Summary'!CS89="Yes"),OFFSET('Sanitation Data'!$E$11,0,10*ROW('Sanitation Data'!E83)),NA())</f>
        <v>#N/A</v>
      </c>
      <c r="AE89" s="99" t="e">
        <f ca="true">+IF(AND(ISNUMBER(OFFSET('Sanitation Data'!$E$12,0,10*ROW('Sanitation Data'!E83))),'Data Summary'!CT89="Yes"),OFFSET('Sanitation Data'!$E$12,0,10*ROW('Sanitation Data'!E83)),NA())</f>
        <v>#N/A</v>
      </c>
      <c r="AF89" s="99" t="e">
        <f ca="true">+IF(AND(ISNUMBER(OFFSET('Sanitation Data'!$F$4,0,10*ROW('Sanitation Data'!F83))),'Data Summary'!CU89="Yes"),100-OFFSET('Sanitation Data'!$F$4,0,10*ROW('Sanitation Data'!F83)),NA())</f>
        <v>#N/A</v>
      </c>
      <c r="AG89" s="99" t="e">
        <f ca="true">+IF(AND(ISNUMBER(OFFSET('Sanitation Data'!$F$6,0,10*ROW('Sanitation Data'!F83))),'Data Summary'!CV89="Yes"),OFFSET('Sanitation Data'!$F$6,0,10*ROW('Sanitation Data'!F83)),NA())</f>
        <v>#N/A</v>
      </c>
      <c r="AH89" s="99" t="e">
        <f ca="true">+IF(AND(ISNUMBER(OFFSET('Sanitation Data'!$F$10,0,10*ROW('Sanitation Data'!F83))),'Data Summary'!CW89="Yes"),OFFSET('Sanitation Data'!$F$10,0,10*ROW('Sanitation Data'!F83)),NA())</f>
        <v>#N/A</v>
      </c>
      <c r="AI89" s="99" t="e">
        <f ca="true">+IF(AND(ISNUMBER(OFFSET('Sanitation Data'!$F$11,0,10*ROW('Sanitation Data'!F83))),'Data Summary'!CX89="Yes"),OFFSET('Sanitation Data'!$F$11,0,10*ROW('Sanitation Data'!F83)),NA())</f>
        <v>#N/A</v>
      </c>
      <c r="AJ89" s="99" t="e">
        <f ca="true">+IF(AND(ISNUMBER(OFFSET('Sanitation Data'!$F$12,0,10*ROW('Sanitation Data'!F83))),'Data Summary'!CY89="Yes"),OFFSET('Sanitation Data'!$F$12,0,10*ROW('Sanitation Data'!F83)),NA())</f>
        <v>#N/A</v>
      </c>
      <c r="AK89" s="99" t="e">
        <f ca="true">+IF(AND(ISNUMBER(OFFSET('Sanitation Data'!$G$4,0,10*ROW('Sanitation Data'!G83))),'Data Summary'!CZ89="Yes"),100-OFFSET('Sanitation Data'!$G$4,0,10*ROW('Sanitation Data'!G83)),NA())</f>
        <v>#N/A</v>
      </c>
      <c r="AL89" s="99" t="e">
        <f ca="true">+IF(AND(ISNUMBER(OFFSET('Sanitation Data'!$G$6,0,10*ROW('Sanitation Data'!G83))),'Data Summary'!DA89="Yes"),OFFSET('Sanitation Data'!$G$6,0,10*ROW('Sanitation Data'!G83)),NA())</f>
        <v>#N/A</v>
      </c>
      <c r="AM89" s="99" t="e">
        <f ca="true">+IF(AND(ISNUMBER(OFFSET('Sanitation Data'!$G$10,0,10*ROW('Sanitation Data'!G83))),'Data Summary'!DB89="Yes"),OFFSET('Sanitation Data'!$G$10,0,10*ROW('Sanitation Data'!G83)),NA())</f>
        <v>#N/A</v>
      </c>
      <c r="AN89" s="99" t="e">
        <f ca="true">+IF(AND(ISNUMBER(OFFSET('Sanitation Data'!$G$11,0,10*ROW('Sanitation Data'!G83))),'Data Summary'!DC89="Yes"),OFFSET('Sanitation Data'!$G$11,0,10*ROW('Sanitation Data'!G83)),NA())</f>
        <v>#N/A</v>
      </c>
      <c r="AO89" s="99" t="e">
        <f ca="true">+IF(AND(ISNUMBER(OFFSET('Sanitation Data'!$G$12,0,10*ROW('Sanitation Data'!G83))),'Data Summary'!DD89="Yes"),OFFSET('Sanitation Data'!$G$12,0,10*ROW('Sanitation Data'!G83)),NA())</f>
        <v>#N/A</v>
      </c>
      <c r="AP89" s="99" t="e">
        <f ca="true">+IF(AND(ISNUMBER(OFFSET('Sanitation Data'!$H$4,0,10*ROW('Sanitation Data'!H83))),'Data Summary'!DE89="Yes"),100-OFFSET('Sanitation Data'!$H$4,0,10*ROW('Sanitation Data'!H83)),NA())</f>
        <v>#N/A</v>
      </c>
      <c r="AQ89" s="99" t="e">
        <f ca="true">+IF(AND(ISNUMBER(OFFSET('Sanitation Data'!$H$6,0,10*ROW('Sanitation Data'!H83))),'Data Summary'!DF89="Yes"),OFFSET('Sanitation Data'!$H$6,0,10*ROW('Sanitation Data'!H83)),NA())</f>
        <v>#N/A</v>
      </c>
      <c r="AR89" s="99" t="e">
        <f ca="true">+IF(AND(ISNUMBER(OFFSET('Sanitation Data'!$H$10,0,10*ROW('Sanitation Data'!H83))),'Data Summary'!DG89="Yes"),OFFSET('Sanitation Data'!$H$10,0,10*ROW('Sanitation Data'!H83)),NA())</f>
        <v>#N/A</v>
      </c>
      <c r="AS89" s="99" t="e">
        <f ca="true">+IF(AND(ISNUMBER(OFFSET('Sanitation Data'!$H$11,0,10*ROW('Sanitation Data'!H83))),'Data Summary'!DH89="Yes"),OFFSET('Sanitation Data'!$H$11,0,10*ROW('Sanitation Data'!H83)),NA())</f>
        <v>#N/A</v>
      </c>
      <c r="AT89" s="99" t="e">
        <f ca="true">+IF(AND(ISNUMBER(OFFSET('Sanitation Data'!$H$12,0,10*ROW('Sanitation Data'!H83))),'Data Summary'!DI89="Yes"),OFFSET('Sanitation Data'!$H$12,0,10*ROW('Sanitation Data'!H83)),NA())</f>
        <v>#N/A</v>
      </c>
      <c r="AU89" s="99" t="e">
        <f ca="true">+IF(AND(ISNUMBER(OFFSET('Sanitation Data'!$I$4,0,10*ROW('Sanitation Data'!I83))),'Data Summary'!DJ89="Yes"),100-OFFSET('Sanitation Data'!$I$4,0,10*ROW('Sanitation Data'!I83)),NA())</f>
        <v>#N/A</v>
      </c>
      <c r="AV89" s="99" t="e">
        <f ca="true">+IF(AND(ISNUMBER(OFFSET('Sanitation Data'!$I$6,0,10*ROW('Sanitation Data'!I83))),'Data Summary'!DK89="Yes"),OFFSET('Sanitation Data'!$I$6,0,10*ROW('Sanitation Data'!I83)),NA())</f>
        <v>#N/A</v>
      </c>
      <c r="AW89" s="99" t="e">
        <f ca="true">+IF(AND(ISNUMBER(OFFSET('Sanitation Data'!$I$10,0,10*ROW('Sanitation Data'!I83))),'Data Summary'!DL89="Yes"),OFFSET('Sanitation Data'!$I$10,0,10*ROW('Sanitation Data'!I83)),NA())</f>
        <v>#N/A</v>
      </c>
      <c r="AX89" s="99" t="e">
        <f ca="true">+IF(AND(ISNUMBER(OFFSET('Sanitation Data'!$I$11,0,10*ROW('Sanitation Data'!I83))),'Data Summary'!DM89="Yes"),OFFSET('Sanitation Data'!$I$11,0,10*ROW('Sanitation Data'!I83)),NA())</f>
        <v>#N/A</v>
      </c>
      <c r="AY89" s="99" t="e">
        <f ca="true">+IF(AND(ISNUMBER(OFFSET('Sanitation Data'!$I$12,0,10*ROW('Sanitation Data'!I83))),'Data Summary'!DN89="Yes"),OFFSET('Sanitation Data'!$I$12,0,10*ROW('Sanitation Data'!I83)),NA())</f>
        <v>#N/A</v>
      </c>
      <c r="AZ89" s="100" t="e">
        <f ca="true">+IF(AND(ISNUMBER(OFFSET('Hygiene Data'!$D$5,0,10*ROW('Hygiene Data'!D83))),'Data Summary'!DO89="Yes"),OFFSET('Hygiene Data'!$D$5,0,10*ROW('Hygiene Data'!D83)),NA())</f>
        <v>#N/A</v>
      </c>
      <c r="BA89" s="100" t="e">
        <f ca="true">+IF(AND(ISNUMBER(OFFSET('Hygiene Data'!$D$7,0,10*ROW('Hygiene Data'!D83))),'Data Summary'!DP89="Yes"),OFFSET('Hygiene Data'!$D$7,0,10*ROW('Hygiene Data'!D83)),NA())</f>
        <v>#N/A</v>
      </c>
      <c r="BB89" s="100" t="e">
        <f ca="true">+IF(AND(ISNUMBER(OFFSET('Hygiene Data'!$D$9,0,10*ROW('Hygiene Data'!D83))),'Data Summary'!DQ89="Yes"),OFFSET('Hygiene Data'!$D$9,0,10*ROW('Hygiene Data'!D83)),NA())</f>
        <v>#N/A</v>
      </c>
      <c r="BC89" s="100" t="e">
        <f ca="true">+IF(AND(ISNUMBER(OFFSET('Hygiene Data'!$E$5,0,10*ROW('Hygiene Data'!E83))),'Data Summary'!DR89="Yes"),OFFSET('Hygiene Data'!$E$5,0,10*ROW('Hygiene Data'!E83)),NA())</f>
        <v>#N/A</v>
      </c>
      <c r="BD89" s="100" t="e">
        <f ca="true">+IF(AND(ISNUMBER(OFFSET('Hygiene Data'!$E$7,0,10*ROW('Hygiene Data'!E83))),'Data Summary'!DS89="Yes"),OFFSET('Hygiene Data'!$E$7,0,10*ROW('Hygiene Data'!E83)),NA())</f>
        <v>#N/A</v>
      </c>
      <c r="BE89" s="100" t="e">
        <f ca="true">+IF(AND(ISNUMBER(OFFSET('Hygiene Data'!$E$9,0,10*ROW('Hygiene Data'!E83))),'Data Summary'!DT89="Yes"),OFFSET('Hygiene Data'!$E$9,0,10*ROW('Hygiene Data'!E83)),NA())</f>
        <v>#N/A</v>
      </c>
      <c r="BF89" s="100" t="e">
        <f ca="true">+IF(AND(ISNUMBER(OFFSET('Hygiene Data'!$F$5,0,10*ROW('Hygiene Data'!F83))),'Data Summary'!DU89="Yes"),OFFSET('Hygiene Data'!$F$5,0,10*ROW('Hygiene Data'!F83)),NA())</f>
        <v>#N/A</v>
      </c>
      <c r="BG89" s="100" t="e">
        <f ca="true">+IF(AND(ISNUMBER(OFFSET('Hygiene Data'!$F$7,0,10*ROW('Hygiene Data'!F83))),'Data Summary'!DV89="Yes"),OFFSET('Hygiene Data'!$F$7,0,10*ROW('Hygiene Data'!F83)),NA())</f>
        <v>#N/A</v>
      </c>
      <c r="BH89" s="100" t="e">
        <f ca="true">+IF(AND(ISNUMBER(OFFSET('Hygiene Data'!$F$9,0,10*ROW('Hygiene Data'!F83))),'Data Summary'!DW89="Yes"),OFFSET('Hygiene Data'!$F$9,0,10*ROW('Hygiene Data'!F83)),NA())</f>
        <v>#N/A</v>
      </c>
      <c r="BI89" s="100" t="e">
        <f ca="true">+IF(AND(ISNUMBER(OFFSET('Hygiene Data'!$G$5,0,10*ROW('Hygiene Data'!G83))),'Data Summary'!DX89="Yes"),OFFSET('Hygiene Data'!$G$5,0,10*ROW('Hygiene Data'!G83)),NA())</f>
        <v>#N/A</v>
      </c>
      <c r="BJ89" s="100" t="e">
        <f ca="true">+IF(AND(ISNUMBER(OFFSET('Hygiene Data'!$G$7,0,10*ROW('Hygiene Data'!G83))),'Data Summary'!DY89="Yes"),OFFSET('Hygiene Data'!$G$7,0,10*ROW('Hygiene Data'!G83)),NA())</f>
        <v>#N/A</v>
      </c>
      <c r="BK89" s="100" t="e">
        <f ca="true">+IF(AND(ISNUMBER(OFFSET('Hygiene Data'!$G$9,0,10*ROW('Hygiene Data'!G83))),'Data Summary'!DZ89="Yes"),OFFSET('Hygiene Data'!$G$9,0,10*ROW('Hygiene Data'!G83)),NA())</f>
        <v>#N/A</v>
      </c>
      <c r="BL89" s="100" t="e">
        <f ca="true">+IF(AND(ISNUMBER(OFFSET('Hygiene Data'!$H$5,0,10*ROW('Hygiene Data'!H83))),'Data Summary'!EA89="Yes"),OFFSET('Hygiene Data'!$H$5,0,10*ROW('Hygiene Data'!H83)),NA())</f>
        <v>#N/A</v>
      </c>
      <c r="BM89" s="100" t="e">
        <f ca="true">+IF(AND(ISNUMBER(OFFSET('Hygiene Data'!$H$7,0,10*ROW('Hygiene Data'!H83))),'Data Summary'!EB89="Yes"),OFFSET('Hygiene Data'!$H$7,0,10*ROW('Hygiene Data'!H83)),NA())</f>
        <v>#N/A</v>
      </c>
      <c r="BN89" s="100" t="e">
        <f ca="true">+IF(AND(ISNUMBER(OFFSET('Hygiene Data'!$H$9,0,10*ROW('Hygiene Data'!H83))),'Data Summary'!EC89="Yes"),OFFSET('Hygiene Data'!$H$9,0,10*ROW('Hygiene Data'!H83)),NA())</f>
        <v>#N/A</v>
      </c>
      <c r="BO89" s="100" t="e">
        <f ca="true">+IF(AND(ISNUMBER(OFFSET('Hygiene Data'!$I$5,0,10*ROW('Hygiene Data'!I83))),'Data Summary'!ED89="Yes"),OFFSET('Hygiene Data'!$I$5,0,10*ROW('Hygiene Data'!I83)),NA())</f>
        <v>#N/A</v>
      </c>
      <c r="BP89" s="100" t="e">
        <f ca="true">+IF(AND(ISNUMBER(OFFSET('Hygiene Data'!$I$7,0,10*ROW('Hygiene Data'!I83))),'Data Summary'!EE89="Yes"),OFFSET('Hygiene Data'!$I$7,0,10*ROW('Hygiene Data'!I83)),NA())</f>
        <v>#N/A</v>
      </c>
      <c r="BQ89" s="100" t="e">
        <f ca="true">+IF(AND(ISNUMBER(OFFSET('Hygiene Data'!$I$9,0,10*ROW('Hygiene Data'!I83))),'Data Summary'!EF89="Yes"),OFFSET('Hygiene Data'!$I$9,0,10*ROW('Hygiene Data'!I83)),NA())</f>
        <v>#N/A</v>
      </c>
    </row>
    <row xmlns:x14ac="http://schemas.microsoft.com/office/spreadsheetml/2009/9/ac" r="90" x14ac:dyDescent="0.2">
      <c r="A90" s="363" t="e">
        <f ca="true">+RIGHT('Data Summary'!A90,LEN('Data Summary'!A90)-9)</f>
        <v>#VALUE!</v>
      </c>
      <c r="B90" s="38" t="str">
        <f ca="true">+IF(ISTEXT('Data Summary'!B90),'Data Summary'!B90,"")</f>
        <v/>
      </c>
      <c r="C90" s="362" t="e">
        <f ca="true">+VALUE('Data Summary'!C90)</f>
        <v>#VALUE!</v>
      </c>
      <c r="D90" s="98" t="e">
        <f ca="true">+IF(AND(ISNUMBER(OFFSET('Water Data'!$D$4,0,10*ROW('Water Data'!D84))),'Data Summary'!BS90="Yes"),100-OFFSET('Water Data'!$D$4,0,10*ROW('Water Data'!D84)),NA())</f>
        <v>#N/A</v>
      </c>
      <c r="E90" s="98" t="e">
        <f ca="true">+IF(AND(ISNUMBER(OFFSET('Water Data'!$D$6,0,10*ROW('Water Data'!D84))),'Data Summary'!BT90="Yes"),OFFSET('Water Data'!$D$6,0,10*ROW('Water Data'!D84)),NA())</f>
        <v>#N/A</v>
      </c>
      <c r="F90" s="98" t="e">
        <f ca="true">+IF(AND(ISNUMBER(OFFSET('Water Data'!$D$9,0,10*ROW('Water Data'!D84))),'Data Summary'!BU90="Yes"),OFFSET('Water Data'!$D$9,0,10*ROW('Water Data'!D84)),NA())</f>
        <v>#N/A</v>
      </c>
      <c r="G90" s="98" t="e">
        <f ca="true">+IF(AND(ISNUMBER(OFFSET('Water Data'!$E$4,0,10*ROW('Water Data'!E84))),'Data Summary'!BV90="Yes"),100-OFFSET('Water Data'!$E$4,0,10*ROW('Water Data'!E84)),NA())</f>
        <v>#N/A</v>
      </c>
      <c r="H90" s="98" t="e">
        <f ca="true">+IF(AND(ISNUMBER(OFFSET('Water Data'!$E$6,0,10*ROW('Water Data'!E84))),'Data Summary'!BW90="Yes"),OFFSET('Water Data'!$E$6,0,10*ROW('Water Data'!E84)),NA())</f>
        <v>#N/A</v>
      </c>
      <c r="I90" s="98" t="e">
        <f ca="true">+IF(AND(ISNUMBER(OFFSET('Water Data'!$E$9,0,10*ROW('Water Data'!E84))),'Data Summary'!BX90="Yes"),OFFSET('Water Data'!$E$9,0,10*ROW('Water Data'!E84)),NA())</f>
        <v>#N/A</v>
      </c>
      <c r="J90" s="98" t="e">
        <f ca="true">+IF(AND(ISNUMBER(OFFSET('Water Data'!$F$4,0,10*ROW('Water Data'!F84))),'Data Summary'!BY90="Yes"),100-OFFSET('Water Data'!$F$4,0,10*ROW('Water Data'!F84)),NA())</f>
        <v>#N/A</v>
      </c>
      <c r="K90" s="98" t="e">
        <f ca="true">+IF(AND(ISNUMBER(OFFSET('Water Data'!$F$6,0,10*ROW('Water Data'!F84))),'Data Summary'!BZ90="Yes"),OFFSET('Water Data'!$F$6,0,10*ROW('Water Data'!F84)),NA())</f>
        <v>#N/A</v>
      </c>
      <c r="L90" s="98" t="e">
        <f ca="true">+IF(AND(ISNUMBER(OFFSET('Water Data'!$F$9,0,10*ROW('Water Data'!F84))),'Data Summary'!CA90="Yes"),OFFSET('Water Data'!$F$9,0,10*ROW('Water Data'!F84)),NA())</f>
        <v>#N/A</v>
      </c>
      <c r="M90" s="98" t="e">
        <f ca="true">+IF(AND(ISNUMBER(OFFSET('Water Data'!$G$4,0,10*ROW('Water Data'!G84))),'Data Summary'!CB90="Yes"),100-OFFSET('Water Data'!$G$4,0,10*ROW('Water Data'!G84)),NA())</f>
        <v>#N/A</v>
      </c>
      <c r="N90" s="98" t="e">
        <f ca="true">+IF(AND(ISNUMBER(OFFSET('Water Data'!$G$6,0,10*ROW('Water Data'!G84))),'Data Summary'!CC90="Yes"),OFFSET('Water Data'!$G$6,0,10*ROW('Water Data'!G84)),NA())</f>
        <v>#N/A</v>
      </c>
      <c r="O90" s="98" t="e">
        <f ca="true">+IF(AND(ISNUMBER(OFFSET('Water Data'!$G$9,0,10*ROW('Water Data'!G84))),'Data Summary'!CD90="Yes"),OFFSET('Water Data'!$G$9,0,10*ROW('Water Data'!G84)),NA())</f>
        <v>#N/A</v>
      </c>
      <c r="P90" s="98" t="e">
        <f ca="true">+IF(AND(ISNUMBER(OFFSET('Water Data'!$H$4,0,10*ROW('Water Data'!H84))),'Data Summary'!CE90="Yes"),100-OFFSET('Water Data'!$H$4,0,10*ROW('Water Data'!H84)),NA())</f>
        <v>#N/A</v>
      </c>
      <c r="Q90" s="98" t="e">
        <f ca="true">+IF(AND(ISNUMBER(OFFSET('Water Data'!$H$6,0,10*ROW('Water Data'!H84))),'Data Summary'!CF90="Yes"),OFFSET('Water Data'!$H$6,0,10*ROW('Water Data'!H84)),NA())</f>
        <v>#N/A</v>
      </c>
      <c r="R90" s="98" t="e">
        <f ca="true">+IF(AND(ISNUMBER(OFFSET('Water Data'!$H$9,0,10*ROW('Water Data'!H84))),'Data Summary'!CG90="Yes"),OFFSET('Water Data'!$H$9,0,10*ROW('Water Data'!H84)),NA())</f>
        <v>#N/A</v>
      </c>
      <c r="S90" s="98" t="e">
        <f ca="true">+IF(AND(ISNUMBER(OFFSET('Water Data'!$I$4,0,10*ROW('Water Data'!I84))),'Data Summary'!CH90="Yes"),100-OFFSET('Water Data'!$I$4,0,10*ROW('Water Data'!I84)),NA())</f>
        <v>#N/A</v>
      </c>
      <c r="T90" s="98" t="e">
        <f ca="true">+IF(AND(ISNUMBER(OFFSET('Water Data'!$I$6,0,10*ROW('Water Data'!I84))),'Data Summary'!CI90="Yes"),OFFSET('Water Data'!$I$6,0,10*ROW('Water Data'!I84)),NA())</f>
        <v>#N/A</v>
      </c>
      <c r="U90" s="98" t="e">
        <f ca="true">+IF(AND(ISNUMBER(OFFSET('Water Data'!$I$9,0,10*ROW('Water Data'!I84))),'Data Summary'!CJ90="Yes"),OFFSET('Water Data'!$I$9,0,10*ROW('Water Data'!I84)),NA())</f>
        <v>#N/A</v>
      </c>
      <c r="V90" s="99" t="e">
        <f ca="true">+IF(AND(ISNUMBER(OFFSET('Sanitation Data'!$D$4,0,10*ROW('Sanitation Data'!D84))),'Data Summary'!CK90="Yes"),100-OFFSET('Sanitation Data'!$D$4,0,10*ROW('Sanitation Data'!D84)),NA())</f>
        <v>#N/A</v>
      </c>
      <c r="W90" s="99" t="e">
        <f ca="true">+IF(AND(ISNUMBER(OFFSET('Sanitation Data'!$D$6,0,10*ROW('Sanitation Data'!D84))),'Data Summary'!CL90="Yes"),OFFSET('Sanitation Data'!$D$6,0,10*ROW('Sanitation Data'!D84)),NA())</f>
        <v>#N/A</v>
      </c>
      <c r="X90" s="99" t="e">
        <f ca="true">+IF(AND(ISNUMBER(OFFSET('Sanitation Data'!$D$10,0,10*ROW('Sanitation Data'!D84))),'Data Summary'!CM90="Yes"),OFFSET('Sanitation Data'!$D$10,0,10*ROW('Sanitation Data'!D84)),NA())</f>
        <v>#N/A</v>
      </c>
      <c r="Y90" s="99" t="e">
        <f ca="true">+IF(AND(ISNUMBER(OFFSET('Sanitation Data'!$D$11,0,10*ROW('Sanitation Data'!D84))),'Data Summary'!CN90="Yes"),OFFSET('Sanitation Data'!$D$11,0,10*ROW('Sanitation Data'!D84)),NA())</f>
        <v>#N/A</v>
      </c>
      <c r="Z90" s="99" t="e">
        <f ca="true">+IF(AND(ISNUMBER(OFFSET('Sanitation Data'!$D$12,0,10*ROW('Sanitation Data'!D84))),'Data Summary'!CO90="Yes"),OFFSET('Sanitation Data'!$D$12,0,10*ROW('Sanitation Data'!D84)),NA())</f>
        <v>#N/A</v>
      </c>
      <c r="AA90" s="99" t="e">
        <f ca="true">+IF(AND(ISNUMBER(OFFSET('Sanitation Data'!$E$4,0,10*ROW('Sanitation Data'!E84))),'Data Summary'!CP90="Yes"),100-OFFSET('Sanitation Data'!$E$4,0,10*ROW('Sanitation Data'!E84)),NA())</f>
        <v>#N/A</v>
      </c>
      <c r="AB90" s="99" t="e">
        <f ca="true">+IF(AND(ISNUMBER(OFFSET('Sanitation Data'!$E$6,0,10*ROW('Sanitation Data'!E84))),'Data Summary'!CQ90="Yes"),OFFSET('Sanitation Data'!$E$6,0,10*ROW('Sanitation Data'!E84)),NA())</f>
        <v>#N/A</v>
      </c>
      <c r="AC90" s="99" t="e">
        <f ca="true">+IF(AND(ISNUMBER(OFFSET('Sanitation Data'!$E$10,0,10*ROW('Sanitation Data'!E84))),'Data Summary'!CR90="Yes"),OFFSET('Sanitation Data'!$E$10,0,10*ROW('Sanitation Data'!E84)),NA())</f>
        <v>#N/A</v>
      </c>
      <c r="AD90" s="99" t="e">
        <f ca="true">+IF(AND(ISNUMBER(OFFSET('Sanitation Data'!$E$11,0,10*ROW('Sanitation Data'!E84))),'Data Summary'!CS90="Yes"),OFFSET('Sanitation Data'!$E$11,0,10*ROW('Sanitation Data'!E84)),NA())</f>
        <v>#N/A</v>
      </c>
      <c r="AE90" s="99" t="e">
        <f ca="true">+IF(AND(ISNUMBER(OFFSET('Sanitation Data'!$E$12,0,10*ROW('Sanitation Data'!E84))),'Data Summary'!CT90="Yes"),OFFSET('Sanitation Data'!$E$12,0,10*ROW('Sanitation Data'!E84)),NA())</f>
        <v>#N/A</v>
      </c>
      <c r="AF90" s="99" t="e">
        <f ca="true">+IF(AND(ISNUMBER(OFFSET('Sanitation Data'!$F$4,0,10*ROW('Sanitation Data'!F84))),'Data Summary'!CU90="Yes"),100-OFFSET('Sanitation Data'!$F$4,0,10*ROW('Sanitation Data'!F84)),NA())</f>
        <v>#N/A</v>
      </c>
      <c r="AG90" s="99" t="e">
        <f ca="true">+IF(AND(ISNUMBER(OFFSET('Sanitation Data'!$F$6,0,10*ROW('Sanitation Data'!F84))),'Data Summary'!CV90="Yes"),OFFSET('Sanitation Data'!$F$6,0,10*ROW('Sanitation Data'!F84)),NA())</f>
        <v>#N/A</v>
      </c>
      <c r="AH90" s="99" t="e">
        <f ca="true">+IF(AND(ISNUMBER(OFFSET('Sanitation Data'!$F$10,0,10*ROW('Sanitation Data'!F84))),'Data Summary'!CW90="Yes"),OFFSET('Sanitation Data'!$F$10,0,10*ROW('Sanitation Data'!F84)),NA())</f>
        <v>#N/A</v>
      </c>
      <c r="AI90" s="99" t="e">
        <f ca="true">+IF(AND(ISNUMBER(OFFSET('Sanitation Data'!$F$11,0,10*ROW('Sanitation Data'!F84))),'Data Summary'!CX90="Yes"),OFFSET('Sanitation Data'!$F$11,0,10*ROW('Sanitation Data'!F84)),NA())</f>
        <v>#N/A</v>
      </c>
      <c r="AJ90" s="99" t="e">
        <f ca="true">+IF(AND(ISNUMBER(OFFSET('Sanitation Data'!$F$12,0,10*ROW('Sanitation Data'!F84))),'Data Summary'!CY90="Yes"),OFFSET('Sanitation Data'!$F$12,0,10*ROW('Sanitation Data'!F84)),NA())</f>
        <v>#N/A</v>
      </c>
      <c r="AK90" s="99" t="e">
        <f ca="true">+IF(AND(ISNUMBER(OFFSET('Sanitation Data'!$G$4,0,10*ROW('Sanitation Data'!G84))),'Data Summary'!CZ90="Yes"),100-OFFSET('Sanitation Data'!$G$4,0,10*ROW('Sanitation Data'!G84)),NA())</f>
        <v>#N/A</v>
      </c>
      <c r="AL90" s="99" t="e">
        <f ca="true">+IF(AND(ISNUMBER(OFFSET('Sanitation Data'!$G$6,0,10*ROW('Sanitation Data'!G84))),'Data Summary'!DA90="Yes"),OFFSET('Sanitation Data'!$G$6,0,10*ROW('Sanitation Data'!G84)),NA())</f>
        <v>#N/A</v>
      </c>
      <c r="AM90" s="99" t="e">
        <f ca="true">+IF(AND(ISNUMBER(OFFSET('Sanitation Data'!$G$10,0,10*ROW('Sanitation Data'!G84))),'Data Summary'!DB90="Yes"),OFFSET('Sanitation Data'!$G$10,0,10*ROW('Sanitation Data'!G84)),NA())</f>
        <v>#N/A</v>
      </c>
      <c r="AN90" s="99" t="e">
        <f ca="true">+IF(AND(ISNUMBER(OFFSET('Sanitation Data'!$G$11,0,10*ROW('Sanitation Data'!G84))),'Data Summary'!DC90="Yes"),OFFSET('Sanitation Data'!$G$11,0,10*ROW('Sanitation Data'!G84)),NA())</f>
        <v>#N/A</v>
      </c>
      <c r="AO90" s="99" t="e">
        <f ca="true">+IF(AND(ISNUMBER(OFFSET('Sanitation Data'!$G$12,0,10*ROW('Sanitation Data'!G84))),'Data Summary'!DD90="Yes"),OFFSET('Sanitation Data'!$G$12,0,10*ROW('Sanitation Data'!G84)),NA())</f>
        <v>#N/A</v>
      </c>
      <c r="AP90" s="99" t="e">
        <f ca="true">+IF(AND(ISNUMBER(OFFSET('Sanitation Data'!$H$4,0,10*ROW('Sanitation Data'!H84))),'Data Summary'!DE90="Yes"),100-OFFSET('Sanitation Data'!$H$4,0,10*ROW('Sanitation Data'!H84)),NA())</f>
        <v>#N/A</v>
      </c>
      <c r="AQ90" s="99" t="e">
        <f ca="true">+IF(AND(ISNUMBER(OFFSET('Sanitation Data'!$H$6,0,10*ROW('Sanitation Data'!H84))),'Data Summary'!DF90="Yes"),OFFSET('Sanitation Data'!$H$6,0,10*ROW('Sanitation Data'!H84)),NA())</f>
        <v>#N/A</v>
      </c>
      <c r="AR90" s="99" t="e">
        <f ca="true">+IF(AND(ISNUMBER(OFFSET('Sanitation Data'!$H$10,0,10*ROW('Sanitation Data'!H84))),'Data Summary'!DG90="Yes"),OFFSET('Sanitation Data'!$H$10,0,10*ROW('Sanitation Data'!H84)),NA())</f>
        <v>#N/A</v>
      </c>
      <c r="AS90" s="99" t="e">
        <f ca="true">+IF(AND(ISNUMBER(OFFSET('Sanitation Data'!$H$11,0,10*ROW('Sanitation Data'!H84))),'Data Summary'!DH90="Yes"),OFFSET('Sanitation Data'!$H$11,0,10*ROW('Sanitation Data'!H84)),NA())</f>
        <v>#N/A</v>
      </c>
      <c r="AT90" s="99" t="e">
        <f ca="true">+IF(AND(ISNUMBER(OFFSET('Sanitation Data'!$H$12,0,10*ROW('Sanitation Data'!H84))),'Data Summary'!DI90="Yes"),OFFSET('Sanitation Data'!$H$12,0,10*ROW('Sanitation Data'!H84)),NA())</f>
        <v>#N/A</v>
      </c>
      <c r="AU90" s="99" t="e">
        <f ca="true">+IF(AND(ISNUMBER(OFFSET('Sanitation Data'!$I$4,0,10*ROW('Sanitation Data'!I84))),'Data Summary'!DJ90="Yes"),100-OFFSET('Sanitation Data'!$I$4,0,10*ROW('Sanitation Data'!I84)),NA())</f>
        <v>#N/A</v>
      </c>
      <c r="AV90" s="99" t="e">
        <f ca="true">+IF(AND(ISNUMBER(OFFSET('Sanitation Data'!$I$6,0,10*ROW('Sanitation Data'!I84))),'Data Summary'!DK90="Yes"),OFFSET('Sanitation Data'!$I$6,0,10*ROW('Sanitation Data'!I84)),NA())</f>
        <v>#N/A</v>
      </c>
      <c r="AW90" s="99" t="e">
        <f ca="true">+IF(AND(ISNUMBER(OFFSET('Sanitation Data'!$I$10,0,10*ROW('Sanitation Data'!I84))),'Data Summary'!DL90="Yes"),OFFSET('Sanitation Data'!$I$10,0,10*ROW('Sanitation Data'!I84)),NA())</f>
        <v>#N/A</v>
      </c>
      <c r="AX90" s="99" t="e">
        <f ca="true">+IF(AND(ISNUMBER(OFFSET('Sanitation Data'!$I$11,0,10*ROW('Sanitation Data'!I84))),'Data Summary'!DM90="Yes"),OFFSET('Sanitation Data'!$I$11,0,10*ROW('Sanitation Data'!I84)),NA())</f>
        <v>#N/A</v>
      </c>
      <c r="AY90" s="99" t="e">
        <f ca="true">+IF(AND(ISNUMBER(OFFSET('Sanitation Data'!$I$12,0,10*ROW('Sanitation Data'!I84))),'Data Summary'!DN90="Yes"),OFFSET('Sanitation Data'!$I$12,0,10*ROW('Sanitation Data'!I84)),NA())</f>
        <v>#N/A</v>
      </c>
      <c r="AZ90" s="100" t="e">
        <f ca="true">+IF(AND(ISNUMBER(OFFSET('Hygiene Data'!$D$5,0,10*ROW('Hygiene Data'!D84))),'Data Summary'!DO90="Yes"),OFFSET('Hygiene Data'!$D$5,0,10*ROW('Hygiene Data'!D84)),NA())</f>
        <v>#N/A</v>
      </c>
      <c r="BA90" s="100" t="e">
        <f ca="true">+IF(AND(ISNUMBER(OFFSET('Hygiene Data'!$D$7,0,10*ROW('Hygiene Data'!D84))),'Data Summary'!DP90="Yes"),OFFSET('Hygiene Data'!$D$7,0,10*ROW('Hygiene Data'!D84)),NA())</f>
        <v>#N/A</v>
      </c>
      <c r="BB90" s="100" t="e">
        <f ca="true">+IF(AND(ISNUMBER(OFFSET('Hygiene Data'!$D$9,0,10*ROW('Hygiene Data'!D84))),'Data Summary'!DQ90="Yes"),OFFSET('Hygiene Data'!$D$9,0,10*ROW('Hygiene Data'!D84)),NA())</f>
        <v>#N/A</v>
      </c>
      <c r="BC90" s="100" t="e">
        <f ca="true">+IF(AND(ISNUMBER(OFFSET('Hygiene Data'!$E$5,0,10*ROW('Hygiene Data'!E84))),'Data Summary'!DR90="Yes"),OFFSET('Hygiene Data'!$E$5,0,10*ROW('Hygiene Data'!E84)),NA())</f>
        <v>#N/A</v>
      </c>
      <c r="BD90" s="100" t="e">
        <f ca="true">+IF(AND(ISNUMBER(OFFSET('Hygiene Data'!$E$7,0,10*ROW('Hygiene Data'!E84))),'Data Summary'!DS90="Yes"),OFFSET('Hygiene Data'!$E$7,0,10*ROW('Hygiene Data'!E84)),NA())</f>
        <v>#N/A</v>
      </c>
      <c r="BE90" s="100" t="e">
        <f ca="true">+IF(AND(ISNUMBER(OFFSET('Hygiene Data'!$E$9,0,10*ROW('Hygiene Data'!E84))),'Data Summary'!DT90="Yes"),OFFSET('Hygiene Data'!$E$9,0,10*ROW('Hygiene Data'!E84)),NA())</f>
        <v>#N/A</v>
      </c>
      <c r="BF90" s="100" t="e">
        <f ca="true">+IF(AND(ISNUMBER(OFFSET('Hygiene Data'!$F$5,0,10*ROW('Hygiene Data'!F84))),'Data Summary'!DU90="Yes"),OFFSET('Hygiene Data'!$F$5,0,10*ROW('Hygiene Data'!F84)),NA())</f>
        <v>#N/A</v>
      </c>
      <c r="BG90" s="100" t="e">
        <f ca="true">+IF(AND(ISNUMBER(OFFSET('Hygiene Data'!$F$7,0,10*ROW('Hygiene Data'!F84))),'Data Summary'!DV90="Yes"),OFFSET('Hygiene Data'!$F$7,0,10*ROW('Hygiene Data'!F84)),NA())</f>
        <v>#N/A</v>
      </c>
      <c r="BH90" s="100" t="e">
        <f ca="true">+IF(AND(ISNUMBER(OFFSET('Hygiene Data'!$F$9,0,10*ROW('Hygiene Data'!F84))),'Data Summary'!DW90="Yes"),OFFSET('Hygiene Data'!$F$9,0,10*ROW('Hygiene Data'!F84)),NA())</f>
        <v>#N/A</v>
      </c>
      <c r="BI90" s="100" t="e">
        <f ca="true">+IF(AND(ISNUMBER(OFFSET('Hygiene Data'!$G$5,0,10*ROW('Hygiene Data'!G84))),'Data Summary'!DX90="Yes"),OFFSET('Hygiene Data'!$G$5,0,10*ROW('Hygiene Data'!G84)),NA())</f>
        <v>#N/A</v>
      </c>
      <c r="BJ90" s="100" t="e">
        <f ca="true">+IF(AND(ISNUMBER(OFFSET('Hygiene Data'!$G$7,0,10*ROW('Hygiene Data'!G84))),'Data Summary'!DY90="Yes"),OFFSET('Hygiene Data'!$G$7,0,10*ROW('Hygiene Data'!G84)),NA())</f>
        <v>#N/A</v>
      </c>
      <c r="BK90" s="100" t="e">
        <f ca="true">+IF(AND(ISNUMBER(OFFSET('Hygiene Data'!$G$9,0,10*ROW('Hygiene Data'!G84))),'Data Summary'!DZ90="Yes"),OFFSET('Hygiene Data'!$G$9,0,10*ROW('Hygiene Data'!G84)),NA())</f>
        <v>#N/A</v>
      </c>
      <c r="BL90" s="100" t="e">
        <f ca="true">+IF(AND(ISNUMBER(OFFSET('Hygiene Data'!$H$5,0,10*ROW('Hygiene Data'!H84))),'Data Summary'!EA90="Yes"),OFFSET('Hygiene Data'!$H$5,0,10*ROW('Hygiene Data'!H84)),NA())</f>
        <v>#N/A</v>
      </c>
      <c r="BM90" s="100" t="e">
        <f ca="true">+IF(AND(ISNUMBER(OFFSET('Hygiene Data'!$H$7,0,10*ROW('Hygiene Data'!H84))),'Data Summary'!EB90="Yes"),OFFSET('Hygiene Data'!$H$7,0,10*ROW('Hygiene Data'!H84)),NA())</f>
        <v>#N/A</v>
      </c>
      <c r="BN90" s="100" t="e">
        <f ca="true">+IF(AND(ISNUMBER(OFFSET('Hygiene Data'!$H$9,0,10*ROW('Hygiene Data'!H84))),'Data Summary'!EC90="Yes"),OFFSET('Hygiene Data'!$H$9,0,10*ROW('Hygiene Data'!H84)),NA())</f>
        <v>#N/A</v>
      </c>
      <c r="BO90" s="100" t="e">
        <f ca="true">+IF(AND(ISNUMBER(OFFSET('Hygiene Data'!$I$5,0,10*ROW('Hygiene Data'!I84))),'Data Summary'!ED90="Yes"),OFFSET('Hygiene Data'!$I$5,0,10*ROW('Hygiene Data'!I84)),NA())</f>
        <v>#N/A</v>
      </c>
      <c r="BP90" s="100" t="e">
        <f ca="true">+IF(AND(ISNUMBER(OFFSET('Hygiene Data'!$I$7,0,10*ROW('Hygiene Data'!I84))),'Data Summary'!EE90="Yes"),OFFSET('Hygiene Data'!$I$7,0,10*ROW('Hygiene Data'!I84)),NA())</f>
        <v>#N/A</v>
      </c>
      <c r="BQ90" s="100" t="e">
        <f ca="true">+IF(AND(ISNUMBER(OFFSET('Hygiene Data'!$I$9,0,10*ROW('Hygiene Data'!I84))),'Data Summary'!EF90="Yes"),OFFSET('Hygiene Data'!$I$9,0,10*ROW('Hygiene Data'!I84)),NA())</f>
        <v>#N/A</v>
      </c>
    </row>
    <row xmlns:x14ac="http://schemas.microsoft.com/office/spreadsheetml/2009/9/ac" r="91" x14ac:dyDescent="0.2">
      <c r="A91" s="363" t="e">
        <f ca="true">+RIGHT('Data Summary'!A91,LEN('Data Summary'!A91)-9)</f>
        <v>#VALUE!</v>
      </c>
      <c r="B91" s="38" t="str">
        <f ca="true">+IF(ISTEXT('Data Summary'!B91),'Data Summary'!B91,"")</f>
        <v/>
      </c>
      <c r="C91" s="362" t="e">
        <f ca="true">+VALUE('Data Summary'!C91)</f>
        <v>#VALUE!</v>
      </c>
      <c r="D91" s="98" t="e">
        <f ca="true">+IF(AND(ISNUMBER(OFFSET('Water Data'!$D$4,0,10*ROW('Water Data'!D85))),'Data Summary'!BS91="Yes"),100-OFFSET('Water Data'!$D$4,0,10*ROW('Water Data'!D85)),NA())</f>
        <v>#N/A</v>
      </c>
      <c r="E91" s="98" t="e">
        <f ca="true">+IF(AND(ISNUMBER(OFFSET('Water Data'!$D$6,0,10*ROW('Water Data'!D85))),'Data Summary'!BT91="Yes"),OFFSET('Water Data'!$D$6,0,10*ROW('Water Data'!D85)),NA())</f>
        <v>#N/A</v>
      </c>
      <c r="F91" s="98" t="e">
        <f ca="true">+IF(AND(ISNUMBER(OFFSET('Water Data'!$D$9,0,10*ROW('Water Data'!D85))),'Data Summary'!BU91="Yes"),OFFSET('Water Data'!$D$9,0,10*ROW('Water Data'!D85)),NA())</f>
        <v>#N/A</v>
      </c>
      <c r="G91" s="98" t="e">
        <f ca="true">+IF(AND(ISNUMBER(OFFSET('Water Data'!$E$4,0,10*ROW('Water Data'!E85))),'Data Summary'!BV91="Yes"),100-OFFSET('Water Data'!$E$4,0,10*ROW('Water Data'!E85)),NA())</f>
        <v>#N/A</v>
      </c>
      <c r="H91" s="98" t="e">
        <f ca="true">+IF(AND(ISNUMBER(OFFSET('Water Data'!$E$6,0,10*ROW('Water Data'!E85))),'Data Summary'!BW91="Yes"),OFFSET('Water Data'!$E$6,0,10*ROW('Water Data'!E85)),NA())</f>
        <v>#N/A</v>
      </c>
      <c r="I91" s="98" t="e">
        <f ca="true">+IF(AND(ISNUMBER(OFFSET('Water Data'!$E$9,0,10*ROW('Water Data'!E85))),'Data Summary'!BX91="Yes"),OFFSET('Water Data'!$E$9,0,10*ROW('Water Data'!E85)),NA())</f>
        <v>#N/A</v>
      </c>
      <c r="J91" s="98" t="e">
        <f ca="true">+IF(AND(ISNUMBER(OFFSET('Water Data'!$F$4,0,10*ROW('Water Data'!F85))),'Data Summary'!BY91="Yes"),100-OFFSET('Water Data'!$F$4,0,10*ROW('Water Data'!F85)),NA())</f>
        <v>#N/A</v>
      </c>
      <c r="K91" s="98" t="e">
        <f ca="true">+IF(AND(ISNUMBER(OFFSET('Water Data'!$F$6,0,10*ROW('Water Data'!F85))),'Data Summary'!BZ91="Yes"),OFFSET('Water Data'!$F$6,0,10*ROW('Water Data'!F85)),NA())</f>
        <v>#N/A</v>
      </c>
      <c r="L91" s="98" t="e">
        <f ca="true">+IF(AND(ISNUMBER(OFFSET('Water Data'!$F$9,0,10*ROW('Water Data'!F85))),'Data Summary'!CA91="Yes"),OFFSET('Water Data'!$F$9,0,10*ROW('Water Data'!F85)),NA())</f>
        <v>#N/A</v>
      </c>
      <c r="M91" s="98" t="e">
        <f ca="true">+IF(AND(ISNUMBER(OFFSET('Water Data'!$G$4,0,10*ROW('Water Data'!G85))),'Data Summary'!CB91="Yes"),100-OFFSET('Water Data'!$G$4,0,10*ROW('Water Data'!G85)),NA())</f>
        <v>#N/A</v>
      </c>
      <c r="N91" s="98" t="e">
        <f ca="true">+IF(AND(ISNUMBER(OFFSET('Water Data'!$G$6,0,10*ROW('Water Data'!G85))),'Data Summary'!CC91="Yes"),OFFSET('Water Data'!$G$6,0,10*ROW('Water Data'!G85)),NA())</f>
        <v>#N/A</v>
      </c>
      <c r="O91" s="98" t="e">
        <f ca="true">+IF(AND(ISNUMBER(OFFSET('Water Data'!$G$9,0,10*ROW('Water Data'!G85))),'Data Summary'!CD91="Yes"),OFFSET('Water Data'!$G$9,0,10*ROW('Water Data'!G85)),NA())</f>
        <v>#N/A</v>
      </c>
      <c r="P91" s="98" t="e">
        <f ca="true">+IF(AND(ISNUMBER(OFFSET('Water Data'!$H$4,0,10*ROW('Water Data'!H85))),'Data Summary'!CE91="Yes"),100-OFFSET('Water Data'!$H$4,0,10*ROW('Water Data'!H85)),NA())</f>
        <v>#N/A</v>
      </c>
      <c r="Q91" s="98" t="e">
        <f ca="true">+IF(AND(ISNUMBER(OFFSET('Water Data'!$H$6,0,10*ROW('Water Data'!H85))),'Data Summary'!CF91="Yes"),OFFSET('Water Data'!$H$6,0,10*ROW('Water Data'!H85)),NA())</f>
        <v>#N/A</v>
      </c>
      <c r="R91" s="98" t="e">
        <f ca="true">+IF(AND(ISNUMBER(OFFSET('Water Data'!$H$9,0,10*ROW('Water Data'!H85))),'Data Summary'!CG91="Yes"),OFFSET('Water Data'!$H$9,0,10*ROW('Water Data'!H85)),NA())</f>
        <v>#N/A</v>
      </c>
      <c r="S91" s="98" t="e">
        <f ca="true">+IF(AND(ISNUMBER(OFFSET('Water Data'!$I$4,0,10*ROW('Water Data'!I85))),'Data Summary'!CH91="Yes"),100-OFFSET('Water Data'!$I$4,0,10*ROW('Water Data'!I85)),NA())</f>
        <v>#N/A</v>
      </c>
      <c r="T91" s="98" t="e">
        <f ca="true">+IF(AND(ISNUMBER(OFFSET('Water Data'!$I$6,0,10*ROW('Water Data'!I85))),'Data Summary'!CI91="Yes"),OFFSET('Water Data'!$I$6,0,10*ROW('Water Data'!I85)),NA())</f>
        <v>#N/A</v>
      </c>
      <c r="U91" s="98" t="e">
        <f ca="true">+IF(AND(ISNUMBER(OFFSET('Water Data'!$I$9,0,10*ROW('Water Data'!I85))),'Data Summary'!CJ91="Yes"),OFFSET('Water Data'!$I$9,0,10*ROW('Water Data'!I85)),NA())</f>
        <v>#N/A</v>
      </c>
      <c r="V91" s="99" t="e">
        <f ca="true">+IF(AND(ISNUMBER(OFFSET('Sanitation Data'!$D$4,0,10*ROW('Sanitation Data'!D85))),'Data Summary'!CK91="Yes"),100-OFFSET('Sanitation Data'!$D$4,0,10*ROW('Sanitation Data'!D85)),NA())</f>
        <v>#N/A</v>
      </c>
      <c r="W91" s="99" t="e">
        <f ca="true">+IF(AND(ISNUMBER(OFFSET('Sanitation Data'!$D$6,0,10*ROW('Sanitation Data'!D85))),'Data Summary'!CL91="Yes"),OFFSET('Sanitation Data'!$D$6,0,10*ROW('Sanitation Data'!D85)),NA())</f>
        <v>#N/A</v>
      </c>
      <c r="X91" s="99" t="e">
        <f ca="true">+IF(AND(ISNUMBER(OFFSET('Sanitation Data'!$D$10,0,10*ROW('Sanitation Data'!D85))),'Data Summary'!CM91="Yes"),OFFSET('Sanitation Data'!$D$10,0,10*ROW('Sanitation Data'!D85)),NA())</f>
        <v>#N/A</v>
      </c>
      <c r="Y91" s="99" t="e">
        <f ca="true">+IF(AND(ISNUMBER(OFFSET('Sanitation Data'!$D$11,0,10*ROW('Sanitation Data'!D85))),'Data Summary'!CN91="Yes"),OFFSET('Sanitation Data'!$D$11,0,10*ROW('Sanitation Data'!D85)),NA())</f>
        <v>#N/A</v>
      </c>
      <c r="Z91" s="99" t="e">
        <f ca="true">+IF(AND(ISNUMBER(OFFSET('Sanitation Data'!$D$12,0,10*ROW('Sanitation Data'!D85))),'Data Summary'!CO91="Yes"),OFFSET('Sanitation Data'!$D$12,0,10*ROW('Sanitation Data'!D85)),NA())</f>
        <v>#N/A</v>
      </c>
      <c r="AA91" s="99" t="e">
        <f ca="true">+IF(AND(ISNUMBER(OFFSET('Sanitation Data'!$E$4,0,10*ROW('Sanitation Data'!E85))),'Data Summary'!CP91="Yes"),100-OFFSET('Sanitation Data'!$E$4,0,10*ROW('Sanitation Data'!E85)),NA())</f>
        <v>#N/A</v>
      </c>
      <c r="AB91" s="99" t="e">
        <f ca="true">+IF(AND(ISNUMBER(OFFSET('Sanitation Data'!$E$6,0,10*ROW('Sanitation Data'!E85))),'Data Summary'!CQ91="Yes"),OFFSET('Sanitation Data'!$E$6,0,10*ROW('Sanitation Data'!E85)),NA())</f>
        <v>#N/A</v>
      </c>
      <c r="AC91" s="99" t="e">
        <f ca="true">+IF(AND(ISNUMBER(OFFSET('Sanitation Data'!$E$10,0,10*ROW('Sanitation Data'!E85))),'Data Summary'!CR91="Yes"),OFFSET('Sanitation Data'!$E$10,0,10*ROW('Sanitation Data'!E85)),NA())</f>
        <v>#N/A</v>
      </c>
      <c r="AD91" s="99" t="e">
        <f ca="true">+IF(AND(ISNUMBER(OFFSET('Sanitation Data'!$E$11,0,10*ROW('Sanitation Data'!E85))),'Data Summary'!CS91="Yes"),OFFSET('Sanitation Data'!$E$11,0,10*ROW('Sanitation Data'!E85)),NA())</f>
        <v>#N/A</v>
      </c>
      <c r="AE91" s="99" t="e">
        <f ca="true">+IF(AND(ISNUMBER(OFFSET('Sanitation Data'!$E$12,0,10*ROW('Sanitation Data'!E85))),'Data Summary'!CT91="Yes"),OFFSET('Sanitation Data'!$E$12,0,10*ROW('Sanitation Data'!E85)),NA())</f>
        <v>#N/A</v>
      </c>
      <c r="AF91" s="99" t="e">
        <f ca="true">+IF(AND(ISNUMBER(OFFSET('Sanitation Data'!$F$4,0,10*ROW('Sanitation Data'!F85))),'Data Summary'!CU91="Yes"),100-OFFSET('Sanitation Data'!$F$4,0,10*ROW('Sanitation Data'!F85)),NA())</f>
        <v>#N/A</v>
      </c>
      <c r="AG91" s="99" t="e">
        <f ca="true">+IF(AND(ISNUMBER(OFFSET('Sanitation Data'!$F$6,0,10*ROW('Sanitation Data'!F85))),'Data Summary'!CV91="Yes"),OFFSET('Sanitation Data'!$F$6,0,10*ROW('Sanitation Data'!F85)),NA())</f>
        <v>#N/A</v>
      </c>
      <c r="AH91" s="99" t="e">
        <f ca="true">+IF(AND(ISNUMBER(OFFSET('Sanitation Data'!$F$10,0,10*ROW('Sanitation Data'!F85))),'Data Summary'!CW91="Yes"),OFFSET('Sanitation Data'!$F$10,0,10*ROW('Sanitation Data'!F85)),NA())</f>
        <v>#N/A</v>
      </c>
      <c r="AI91" s="99" t="e">
        <f ca="true">+IF(AND(ISNUMBER(OFFSET('Sanitation Data'!$F$11,0,10*ROW('Sanitation Data'!F85))),'Data Summary'!CX91="Yes"),OFFSET('Sanitation Data'!$F$11,0,10*ROW('Sanitation Data'!F85)),NA())</f>
        <v>#N/A</v>
      </c>
      <c r="AJ91" s="99" t="e">
        <f ca="true">+IF(AND(ISNUMBER(OFFSET('Sanitation Data'!$F$12,0,10*ROW('Sanitation Data'!F85))),'Data Summary'!CY91="Yes"),OFFSET('Sanitation Data'!$F$12,0,10*ROW('Sanitation Data'!F85)),NA())</f>
        <v>#N/A</v>
      </c>
      <c r="AK91" s="99" t="e">
        <f ca="true">+IF(AND(ISNUMBER(OFFSET('Sanitation Data'!$G$4,0,10*ROW('Sanitation Data'!G85))),'Data Summary'!CZ91="Yes"),100-OFFSET('Sanitation Data'!$G$4,0,10*ROW('Sanitation Data'!G85)),NA())</f>
        <v>#N/A</v>
      </c>
      <c r="AL91" s="99" t="e">
        <f ca="true">+IF(AND(ISNUMBER(OFFSET('Sanitation Data'!$G$6,0,10*ROW('Sanitation Data'!G85))),'Data Summary'!DA91="Yes"),OFFSET('Sanitation Data'!$G$6,0,10*ROW('Sanitation Data'!G85)),NA())</f>
        <v>#N/A</v>
      </c>
      <c r="AM91" s="99" t="e">
        <f ca="true">+IF(AND(ISNUMBER(OFFSET('Sanitation Data'!$G$10,0,10*ROW('Sanitation Data'!G85))),'Data Summary'!DB91="Yes"),OFFSET('Sanitation Data'!$G$10,0,10*ROW('Sanitation Data'!G85)),NA())</f>
        <v>#N/A</v>
      </c>
      <c r="AN91" s="99" t="e">
        <f ca="true">+IF(AND(ISNUMBER(OFFSET('Sanitation Data'!$G$11,0,10*ROW('Sanitation Data'!G85))),'Data Summary'!DC91="Yes"),OFFSET('Sanitation Data'!$G$11,0,10*ROW('Sanitation Data'!G85)),NA())</f>
        <v>#N/A</v>
      </c>
      <c r="AO91" s="99" t="e">
        <f ca="true">+IF(AND(ISNUMBER(OFFSET('Sanitation Data'!$G$12,0,10*ROW('Sanitation Data'!G85))),'Data Summary'!DD91="Yes"),OFFSET('Sanitation Data'!$G$12,0,10*ROW('Sanitation Data'!G85)),NA())</f>
        <v>#N/A</v>
      </c>
      <c r="AP91" s="99" t="e">
        <f ca="true">+IF(AND(ISNUMBER(OFFSET('Sanitation Data'!$H$4,0,10*ROW('Sanitation Data'!H85))),'Data Summary'!DE91="Yes"),100-OFFSET('Sanitation Data'!$H$4,0,10*ROW('Sanitation Data'!H85)),NA())</f>
        <v>#N/A</v>
      </c>
      <c r="AQ91" s="99" t="e">
        <f ca="true">+IF(AND(ISNUMBER(OFFSET('Sanitation Data'!$H$6,0,10*ROW('Sanitation Data'!H85))),'Data Summary'!DF91="Yes"),OFFSET('Sanitation Data'!$H$6,0,10*ROW('Sanitation Data'!H85)),NA())</f>
        <v>#N/A</v>
      </c>
      <c r="AR91" s="99" t="e">
        <f ca="true">+IF(AND(ISNUMBER(OFFSET('Sanitation Data'!$H$10,0,10*ROW('Sanitation Data'!H85))),'Data Summary'!DG91="Yes"),OFFSET('Sanitation Data'!$H$10,0,10*ROW('Sanitation Data'!H85)),NA())</f>
        <v>#N/A</v>
      </c>
      <c r="AS91" s="99" t="e">
        <f ca="true">+IF(AND(ISNUMBER(OFFSET('Sanitation Data'!$H$11,0,10*ROW('Sanitation Data'!H85))),'Data Summary'!DH91="Yes"),OFFSET('Sanitation Data'!$H$11,0,10*ROW('Sanitation Data'!H85)),NA())</f>
        <v>#N/A</v>
      </c>
      <c r="AT91" s="99" t="e">
        <f ca="true">+IF(AND(ISNUMBER(OFFSET('Sanitation Data'!$H$12,0,10*ROW('Sanitation Data'!H85))),'Data Summary'!DI91="Yes"),OFFSET('Sanitation Data'!$H$12,0,10*ROW('Sanitation Data'!H85)),NA())</f>
        <v>#N/A</v>
      </c>
      <c r="AU91" s="99" t="e">
        <f ca="true">+IF(AND(ISNUMBER(OFFSET('Sanitation Data'!$I$4,0,10*ROW('Sanitation Data'!I85))),'Data Summary'!DJ91="Yes"),100-OFFSET('Sanitation Data'!$I$4,0,10*ROW('Sanitation Data'!I85)),NA())</f>
        <v>#N/A</v>
      </c>
      <c r="AV91" s="99" t="e">
        <f ca="true">+IF(AND(ISNUMBER(OFFSET('Sanitation Data'!$I$6,0,10*ROW('Sanitation Data'!I85))),'Data Summary'!DK91="Yes"),OFFSET('Sanitation Data'!$I$6,0,10*ROW('Sanitation Data'!I85)),NA())</f>
        <v>#N/A</v>
      </c>
      <c r="AW91" s="99" t="e">
        <f ca="true">+IF(AND(ISNUMBER(OFFSET('Sanitation Data'!$I$10,0,10*ROW('Sanitation Data'!I85))),'Data Summary'!DL91="Yes"),OFFSET('Sanitation Data'!$I$10,0,10*ROW('Sanitation Data'!I85)),NA())</f>
        <v>#N/A</v>
      </c>
      <c r="AX91" s="99" t="e">
        <f ca="true">+IF(AND(ISNUMBER(OFFSET('Sanitation Data'!$I$11,0,10*ROW('Sanitation Data'!I85))),'Data Summary'!DM91="Yes"),OFFSET('Sanitation Data'!$I$11,0,10*ROW('Sanitation Data'!I85)),NA())</f>
        <v>#N/A</v>
      </c>
      <c r="AY91" s="99" t="e">
        <f ca="true">+IF(AND(ISNUMBER(OFFSET('Sanitation Data'!$I$12,0,10*ROW('Sanitation Data'!I85))),'Data Summary'!DN91="Yes"),OFFSET('Sanitation Data'!$I$12,0,10*ROW('Sanitation Data'!I85)),NA())</f>
        <v>#N/A</v>
      </c>
      <c r="AZ91" s="100" t="e">
        <f ca="true">+IF(AND(ISNUMBER(OFFSET('Hygiene Data'!$D$5,0,10*ROW('Hygiene Data'!D85))),'Data Summary'!DO91="Yes"),OFFSET('Hygiene Data'!$D$5,0,10*ROW('Hygiene Data'!D85)),NA())</f>
        <v>#N/A</v>
      </c>
      <c r="BA91" s="100" t="e">
        <f ca="true">+IF(AND(ISNUMBER(OFFSET('Hygiene Data'!$D$7,0,10*ROW('Hygiene Data'!D85))),'Data Summary'!DP91="Yes"),OFFSET('Hygiene Data'!$D$7,0,10*ROW('Hygiene Data'!D85)),NA())</f>
        <v>#N/A</v>
      </c>
      <c r="BB91" s="100" t="e">
        <f ca="true">+IF(AND(ISNUMBER(OFFSET('Hygiene Data'!$D$9,0,10*ROW('Hygiene Data'!D85))),'Data Summary'!DQ91="Yes"),OFFSET('Hygiene Data'!$D$9,0,10*ROW('Hygiene Data'!D85)),NA())</f>
        <v>#N/A</v>
      </c>
      <c r="BC91" s="100" t="e">
        <f ca="true">+IF(AND(ISNUMBER(OFFSET('Hygiene Data'!$E$5,0,10*ROW('Hygiene Data'!E85))),'Data Summary'!DR91="Yes"),OFFSET('Hygiene Data'!$E$5,0,10*ROW('Hygiene Data'!E85)),NA())</f>
        <v>#N/A</v>
      </c>
      <c r="BD91" s="100" t="e">
        <f ca="true">+IF(AND(ISNUMBER(OFFSET('Hygiene Data'!$E$7,0,10*ROW('Hygiene Data'!E85))),'Data Summary'!DS91="Yes"),OFFSET('Hygiene Data'!$E$7,0,10*ROW('Hygiene Data'!E85)),NA())</f>
        <v>#N/A</v>
      </c>
      <c r="BE91" s="100" t="e">
        <f ca="true">+IF(AND(ISNUMBER(OFFSET('Hygiene Data'!$E$9,0,10*ROW('Hygiene Data'!E85))),'Data Summary'!DT91="Yes"),OFFSET('Hygiene Data'!$E$9,0,10*ROW('Hygiene Data'!E85)),NA())</f>
        <v>#N/A</v>
      </c>
      <c r="BF91" s="100" t="e">
        <f ca="true">+IF(AND(ISNUMBER(OFFSET('Hygiene Data'!$F$5,0,10*ROW('Hygiene Data'!F85))),'Data Summary'!DU91="Yes"),OFFSET('Hygiene Data'!$F$5,0,10*ROW('Hygiene Data'!F85)),NA())</f>
        <v>#N/A</v>
      </c>
      <c r="BG91" s="100" t="e">
        <f ca="true">+IF(AND(ISNUMBER(OFFSET('Hygiene Data'!$F$7,0,10*ROW('Hygiene Data'!F85))),'Data Summary'!DV91="Yes"),OFFSET('Hygiene Data'!$F$7,0,10*ROW('Hygiene Data'!F85)),NA())</f>
        <v>#N/A</v>
      </c>
      <c r="BH91" s="100" t="e">
        <f ca="true">+IF(AND(ISNUMBER(OFFSET('Hygiene Data'!$F$9,0,10*ROW('Hygiene Data'!F85))),'Data Summary'!DW91="Yes"),OFFSET('Hygiene Data'!$F$9,0,10*ROW('Hygiene Data'!F85)),NA())</f>
        <v>#N/A</v>
      </c>
      <c r="BI91" s="100" t="e">
        <f ca="true">+IF(AND(ISNUMBER(OFFSET('Hygiene Data'!$G$5,0,10*ROW('Hygiene Data'!G85))),'Data Summary'!DX91="Yes"),OFFSET('Hygiene Data'!$G$5,0,10*ROW('Hygiene Data'!G85)),NA())</f>
        <v>#N/A</v>
      </c>
      <c r="BJ91" s="100" t="e">
        <f ca="true">+IF(AND(ISNUMBER(OFFSET('Hygiene Data'!$G$7,0,10*ROW('Hygiene Data'!G85))),'Data Summary'!DY91="Yes"),OFFSET('Hygiene Data'!$G$7,0,10*ROW('Hygiene Data'!G85)),NA())</f>
        <v>#N/A</v>
      </c>
      <c r="BK91" s="100" t="e">
        <f ca="true">+IF(AND(ISNUMBER(OFFSET('Hygiene Data'!$G$9,0,10*ROW('Hygiene Data'!G85))),'Data Summary'!DZ91="Yes"),OFFSET('Hygiene Data'!$G$9,0,10*ROW('Hygiene Data'!G85)),NA())</f>
        <v>#N/A</v>
      </c>
      <c r="BL91" s="100" t="e">
        <f ca="true">+IF(AND(ISNUMBER(OFFSET('Hygiene Data'!$H$5,0,10*ROW('Hygiene Data'!H85))),'Data Summary'!EA91="Yes"),OFFSET('Hygiene Data'!$H$5,0,10*ROW('Hygiene Data'!H85)),NA())</f>
        <v>#N/A</v>
      </c>
      <c r="BM91" s="100" t="e">
        <f ca="true">+IF(AND(ISNUMBER(OFFSET('Hygiene Data'!$H$7,0,10*ROW('Hygiene Data'!H85))),'Data Summary'!EB91="Yes"),OFFSET('Hygiene Data'!$H$7,0,10*ROW('Hygiene Data'!H85)),NA())</f>
        <v>#N/A</v>
      </c>
      <c r="BN91" s="100" t="e">
        <f ca="true">+IF(AND(ISNUMBER(OFFSET('Hygiene Data'!$H$9,0,10*ROW('Hygiene Data'!H85))),'Data Summary'!EC91="Yes"),OFFSET('Hygiene Data'!$H$9,0,10*ROW('Hygiene Data'!H85)),NA())</f>
        <v>#N/A</v>
      </c>
      <c r="BO91" s="100" t="e">
        <f ca="true">+IF(AND(ISNUMBER(OFFSET('Hygiene Data'!$I$5,0,10*ROW('Hygiene Data'!I85))),'Data Summary'!ED91="Yes"),OFFSET('Hygiene Data'!$I$5,0,10*ROW('Hygiene Data'!I85)),NA())</f>
        <v>#N/A</v>
      </c>
      <c r="BP91" s="100" t="e">
        <f ca="true">+IF(AND(ISNUMBER(OFFSET('Hygiene Data'!$I$7,0,10*ROW('Hygiene Data'!I85))),'Data Summary'!EE91="Yes"),OFFSET('Hygiene Data'!$I$7,0,10*ROW('Hygiene Data'!I85)),NA())</f>
        <v>#N/A</v>
      </c>
      <c r="BQ91" s="100" t="e">
        <f ca="true">+IF(AND(ISNUMBER(OFFSET('Hygiene Data'!$I$9,0,10*ROW('Hygiene Data'!I85))),'Data Summary'!EF91="Yes"),OFFSET('Hygiene Data'!$I$9,0,10*ROW('Hygiene Data'!I85)),NA())</f>
        <v>#N/A</v>
      </c>
    </row>
    <row xmlns:x14ac="http://schemas.microsoft.com/office/spreadsheetml/2009/9/ac" r="92" x14ac:dyDescent="0.2">
      <c r="A92" s="363" t="e">
        <f ca="true">+RIGHT('Data Summary'!A92,LEN('Data Summary'!A92)-9)</f>
        <v>#VALUE!</v>
      </c>
      <c r="B92" s="38" t="str">
        <f ca="true">+IF(ISTEXT('Data Summary'!B92),'Data Summary'!B92,"")</f>
        <v/>
      </c>
      <c r="C92" s="362" t="e">
        <f ca="true">+VALUE('Data Summary'!C92)</f>
        <v>#VALUE!</v>
      </c>
      <c r="D92" s="98" t="e">
        <f ca="true">+IF(AND(ISNUMBER(OFFSET('Water Data'!$D$4,0,10*ROW('Water Data'!D86))),'Data Summary'!BS92="Yes"),100-OFFSET('Water Data'!$D$4,0,10*ROW('Water Data'!D86)),NA())</f>
        <v>#N/A</v>
      </c>
      <c r="E92" s="98" t="e">
        <f ca="true">+IF(AND(ISNUMBER(OFFSET('Water Data'!$D$6,0,10*ROW('Water Data'!D86))),'Data Summary'!BT92="Yes"),OFFSET('Water Data'!$D$6,0,10*ROW('Water Data'!D86)),NA())</f>
        <v>#N/A</v>
      </c>
      <c r="F92" s="98" t="e">
        <f ca="true">+IF(AND(ISNUMBER(OFFSET('Water Data'!$D$9,0,10*ROW('Water Data'!D86))),'Data Summary'!BU92="Yes"),OFFSET('Water Data'!$D$9,0,10*ROW('Water Data'!D86)),NA())</f>
        <v>#N/A</v>
      </c>
      <c r="G92" s="98" t="e">
        <f ca="true">+IF(AND(ISNUMBER(OFFSET('Water Data'!$E$4,0,10*ROW('Water Data'!E86))),'Data Summary'!BV92="Yes"),100-OFFSET('Water Data'!$E$4,0,10*ROW('Water Data'!E86)),NA())</f>
        <v>#N/A</v>
      </c>
      <c r="H92" s="98" t="e">
        <f ca="true">+IF(AND(ISNUMBER(OFFSET('Water Data'!$E$6,0,10*ROW('Water Data'!E86))),'Data Summary'!BW92="Yes"),OFFSET('Water Data'!$E$6,0,10*ROW('Water Data'!E86)),NA())</f>
        <v>#N/A</v>
      </c>
      <c r="I92" s="98" t="e">
        <f ca="true">+IF(AND(ISNUMBER(OFFSET('Water Data'!$E$9,0,10*ROW('Water Data'!E86))),'Data Summary'!BX92="Yes"),OFFSET('Water Data'!$E$9,0,10*ROW('Water Data'!E86)),NA())</f>
        <v>#N/A</v>
      </c>
      <c r="J92" s="98" t="e">
        <f ca="true">+IF(AND(ISNUMBER(OFFSET('Water Data'!$F$4,0,10*ROW('Water Data'!F86))),'Data Summary'!BY92="Yes"),100-OFFSET('Water Data'!$F$4,0,10*ROW('Water Data'!F86)),NA())</f>
        <v>#N/A</v>
      </c>
      <c r="K92" s="98" t="e">
        <f ca="true">+IF(AND(ISNUMBER(OFFSET('Water Data'!$F$6,0,10*ROW('Water Data'!F86))),'Data Summary'!BZ92="Yes"),OFFSET('Water Data'!$F$6,0,10*ROW('Water Data'!F86)),NA())</f>
        <v>#N/A</v>
      </c>
      <c r="L92" s="98" t="e">
        <f ca="true">+IF(AND(ISNUMBER(OFFSET('Water Data'!$F$9,0,10*ROW('Water Data'!F86))),'Data Summary'!CA92="Yes"),OFFSET('Water Data'!$F$9,0,10*ROW('Water Data'!F86)),NA())</f>
        <v>#N/A</v>
      </c>
      <c r="M92" s="98" t="e">
        <f ca="true">+IF(AND(ISNUMBER(OFFSET('Water Data'!$G$4,0,10*ROW('Water Data'!G86))),'Data Summary'!CB92="Yes"),100-OFFSET('Water Data'!$G$4,0,10*ROW('Water Data'!G86)),NA())</f>
        <v>#N/A</v>
      </c>
      <c r="N92" s="98" t="e">
        <f ca="true">+IF(AND(ISNUMBER(OFFSET('Water Data'!$G$6,0,10*ROW('Water Data'!G86))),'Data Summary'!CC92="Yes"),OFFSET('Water Data'!$G$6,0,10*ROW('Water Data'!G86)),NA())</f>
        <v>#N/A</v>
      </c>
      <c r="O92" s="98" t="e">
        <f ca="true">+IF(AND(ISNUMBER(OFFSET('Water Data'!$G$9,0,10*ROW('Water Data'!G86))),'Data Summary'!CD92="Yes"),OFFSET('Water Data'!$G$9,0,10*ROW('Water Data'!G86)),NA())</f>
        <v>#N/A</v>
      </c>
      <c r="P92" s="98" t="e">
        <f ca="true">+IF(AND(ISNUMBER(OFFSET('Water Data'!$H$4,0,10*ROW('Water Data'!H86))),'Data Summary'!CE92="Yes"),100-OFFSET('Water Data'!$H$4,0,10*ROW('Water Data'!H86)),NA())</f>
        <v>#N/A</v>
      </c>
      <c r="Q92" s="98" t="e">
        <f ca="true">+IF(AND(ISNUMBER(OFFSET('Water Data'!$H$6,0,10*ROW('Water Data'!H86))),'Data Summary'!CF92="Yes"),OFFSET('Water Data'!$H$6,0,10*ROW('Water Data'!H86)),NA())</f>
        <v>#N/A</v>
      </c>
      <c r="R92" s="98" t="e">
        <f ca="true">+IF(AND(ISNUMBER(OFFSET('Water Data'!$H$9,0,10*ROW('Water Data'!H86))),'Data Summary'!CG92="Yes"),OFFSET('Water Data'!$H$9,0,10*ROW('Water Data'!H86)),NA())</f>
        <v>#N/A</v>
      </c>
      <c r="S92" s="98" t="e">
        <f ca="true">+IF(AND(ISNUMBER(OFFSET('Water Data'!$I$4,0,10*ROW('Water Data'!I86))),'Data Summary'!CH92="Yes"),100-OFFSET('Water Data'!$I$4,0,10*ROW('Water Data'!I86)),NA())</f>
        <v>#N/A</v>
      </c>
      <c r="T92" s="98" t="e">
        <f ca="true">+IF(AND(ISNUMBER(OFFSET('Water Data'!$I$6,0,10*ROW('Water Data'!I86))),'Data Summary'!CI92="Yes"),OFFSET('Water Data'!$I$6,0,10*ROW('Water Data'!I86)),NA())</f>
        <v>#N/A</v>
      </c>
      <c r="U92" s="98" t="e">
        <f ca="true">+IF(AND(ISNUMBER(OFFSET('Water Data'!$I$9,0,10*ROW('Water Data'!I86))),'Data Summary'!CJ92="Yes"),OFFSET('Water Data'!$I$9,0,10*ROW('Water Data'!I86)),NA())</f>
        <v>#N/A</v>
      </c>
      <c r="V92" s="99" t="e">
        <f ca="true">+IF(AND(ISNUMBER(OFFSET('Sanitation Data'!$D$4,0,10*ROW('Sanitation Data'!D86))),'Data Summary'!CK92="Yes"),100-OFFSET('Sanitation Data'!$D$4,0,10*ROW('Sanitation Data'!D86)),NA())</f>
        <v>#N/A</v>
      </c>
      <c r="W92" s="99" t="e">
        <f ca="true">+IF(AND(ISNUMBER(OFFSET('Sanitation Data'!$D$6,0,10*ROW('Sanitation Data'!D86))),'Data Summary'!CL92="Yes"),OFFSET('Sanitation Data'!$D$6,0,10*ROW('Sanitation Data'!D86)),NA())</f>
        <v>#N/A</v>
      </c>
      <c r="X92" s="99" t="e">
        <f ca="true">+IF(AND(ISNUMBER(OFFSET('Sanitation Data'!$D$10,0,10*ROW('Sanitation Data'!D86))),'Data Summary'!CM92="Yes"),OFFSET('Sanitation Data'!$D$10,0,10*ROW('Sanitation Data'!D86)),NA())</f>
        <v>#N/A</v>
      </c>
      <c r="Y92" s="99" t="e">
        <f ca="true">+IF(AND(ISNUMBER(OFFSET('Sanitation Data'!$D$11,0,10*ROW('Sanitation Data'!D86))),'Data Summary'!CN92="Yes"),OFFSET('Sanitation Data'!$D$11,0,10*ROW('Sanitation Data'!D86)),NA())</f>
        <v>#N/A</v>
      </c>
      <c r="Z92" s="99" t="e">
        <f ca="true">+IF(AND(ISNUMBER(OFFSET('Sanitation Data'!$D$12,0,10*ROW('Sanitation Data'!D86))),'Data Summary'!CO92="Yes"),OFFSET('Sanitation Data'!$D$12,0,10*ROW('Sanitation Data'!D86)),NA())</f>
        <v>#N/A</v>
      </c>
      <c r="AA92" s="99" t="e">
        <f ca="true">+IF(AND(ISNUMBER(OFFSET('Sanitation Data'!$E$4,0,10*ROW('Sanitation Data'!E86))),'Data Summary'!CP92="Yes"),100-OFFSET('Sanitation Data'!$E$4,0,10*ROW('Sanitation Data'!E86)),NA())</f>
        <v>#N/A</v>
      </c>
      <c r="AB92" s="99" t="e">
        <f ca="true">+IF(AND(ISNUMBER(OFFSET('Sanitation Data'!$E$6,0,10*ROW('Sanitation Data'!E86))),'Data Summary'!CQ92="Yes"),OFFSET('Sanitation Data'!$E$6,0,10*ROW('Sanitation Data'!E86)),NA())</f>
        <v>#N/A</v>
      </c>
      <c r="AC92" s="99" t="e">
        <f ca="true">+IF(AND(ISNUMBER(OFFSET('Sanitation Data'!$E$10,0,10*ROW('Sanitation Data'!E86))),'Data Summary'!CR92="Yes"),OFFSET('Sanitation Data'!$E$10,0,10*ROW('Sanitation Data'!E86)),NA())</f>
        <v>#N/A</v>
      </c>
      <c r="AD92" s="99" t="e">
        <f ca="true">+IF(AND(ISNUMBER(OFFSET('Sanitation Data'!$E$11,0,10*ROW('Sanitation Data'!E86))),'Data Summary'!CS92="Yes"),OFFSET('Sanitation Data'!$E$11,0,10*ROW('Sanitation Data'!E86)),NA())</f>
        <v>#N/A</v>
      </c>
      <c r="AE92" s="99" t="e">
        <f ca="true">+IF(AND(ISNUMBER(OFFSET('Sanitation Data'!$E$12,0,10*ROW('Sanitation Data'!E86))),'Data Summary'!CT92="Yes"),OFFSET('Sanitation Data'!$E$12,0,10*ROW('Sanitation Data'!E86)),NA())</f>
        <v>#N/A</v>
      </c>
      <c r="AF92" s="99" t="e">
        <f ca="true">+IF(AND(ISNUMBER(OFFSET('Sanitation Data'!$F$4,0,10*ROW('Sanitation Data'!F86))),'Data Summary'!CU92="Yes"),100-OFFSET('Sanitation Data'!$F$4,0,10*ROW('Sanitation Data'!F86)),NA())</f>
        <v>#N/A</v>
      </c>
      <c r="AG92" s="99" t="e">
        <f ca="true">+IF(AND(ISNUMBER(OFFSET('Sanitation Data'!$F$6,0,10*ROW('Sanitation Data'!F86))),'Data Summary'!CV92="Yes"),OFFSET('Sanitation Data'!$F$6,0,10*ROW('Sanitation Data'!F86)),NA())</f>
        <v>#N/A</v>
      </c>
      <c r="AH92" s="99" t="e">
        <f ca="true">+IF(AND(ISNUMBER(OFFSET('Sanitation Data'!$F$10,0,10*ROW('Sanitation Data'!F86))),'Data Summary'!CW92="Yes"),OFFSET('Sanitation Data'!$F$10,0,10*ROW('Sanitation Data'!F86)),NA())</f>
        <v>#N/A</v>
      </c>
      <c r="AI92" s="99" t="e">
        <f ca="true">+IF(AND(ISNUMBER(OFFSET('Sanitation Data'!$F$11,0,10*ROW('Sanitation Data'!F86))),'Data Summary'!CX92="Yes"),OFFSET('Sanitation Data'!$F$11,0,10*ROW('Sanitation Data'!F86)),NA())</f>
        <v>#N/A</v>
      </c>
      <c r="AJ92" s="99" t="e">
        <f ca="true">+IF(AND(ISNUMBER(OFFSET('Sanitation Data'!$F$12,0,10*ROW('Sanitation Data'!F86))),'Data Summary'!CY92="Yes"),OFFSET('Sanitation Data'!$F$12,0,10*ROW('Sanitation Data'!F86)),NA())</f>
        <v>#N/A</v>
      </c>
      <c r="AK92" s="99" t="e">
        <f ca="true">+IF(AND(ISNUMBER(OFFSET('Sanitation Data'!$G$4,0,10*ROW('Sanitation Data'!G86))),'Data Summary'!CZ92="Yes"),100-OFFSET('Sanitation Data'!$G$4,0,10*ROW('Sanitation Data'!G86)),NA())</f>
        <v>#N/A</v>
      </c>
      <c r="AL92" s="99" t="e">
        <f ca="true">+IF(AND(ISNUMBER(OFFSET('Sanitation Data'!$G$6,0,10*ROW('Sanitation Data'!G86))),'Data Summary'!DA92="Yes"),OFFSET('Sanitation Data'!$G$6,0,10*ROW('Sanitation Data'!G86)),NA())</f>
        <v>#N/A</v>
      </c>
      <c r="AM92" s="99" t="e">
        <f ca="true">+IF(AND(ISNUMBER(OFFSET('Sanitation Data'!$G$10,0,10*ROW('Sanitation Data'!G86))),'Data Summary'!DB92="Yes"),OFFSET('Sanitation Data'!$G$10,0,10*ROW('Sanitation Data'!G86)),NA())</f>
        <v>#N/A</v>
      </c>
      <c r="AN92" s="99" t="e">
        <f ca="true">+IF(AND(ISNUMBER(OFFSET('Sanitation Data'!$G$11,0,10*ROW('Sanitation Data'!G86))),'Data Summary'!DC92="Yes"),OFFSET('Sanitation Data'!$G$11,0,10*ROW('Sanitation Data'!G86)),NA())</f>
        <v>#N/A</v>
      </c>
      <c r="AO92" s="99" t="e">
        <f ca="true">+IF(AND(ISNUMBER(OFFSET('Sanitation Data'!$G$12,0,10*ROW('Sanitation Data'!G86))),'Data Summary'!DD92="Yes"),OFFSET('Sanitation Data'!$G$12,0,10*ROW('Sanitation Data'!G86)),NA())</f>
        <v>#N/A</v>
      </c>
      <c r="AP92" s="99" t="e">
        <f ca="true">+IF(AND(ISNUMBER(OFFSET('Sanitation Data'!$H$4,0,10*ROW('Sanitation Data'!H86))),'Data Summary'!DE92="Yes"),100-OFFSET('Sanitation Data'!$H$4,0,10*ROW('Sanitation Data'!H86)),NA())</f>
        <v>#N/A</v>
      </c>
      <c r="AQ92" s="99" t="e">
        <f ca="true">+IF(AND(ISNUMBER(OFFSET('Sanitation Data'!$H$6,0,10*ROW('Sanitation Data'!H86))),'Data Summary'!DF92="Yes"),OFFSET('Sanitation Data'!$H$6,0,10*ROW('Sanitation Data'!H86)),NA())</f>
        <v>#N/A</v>
      </c>
      <c r="AR92" s="99" t="e">
        <f ca="true">+IF(AND(ISNUMBER(OFFSET('Sanitation Data'!$H$10,0,10*ROW('Sanitation Data'!H86))),'Data Summary'!DG92="Yes"),OFFSET('Sanitation Data'!$H$10,0,10*ROW('Sanitation Data'!H86)),NA())</f>
        <v>#N/A</v>
      </c>
      <c r="AS92" s="99" t="e">
        <f ca="true">+IF(AND(ISNUMBER(OFFSET('Sanitation Data'!$H$11,0,10*ROW('Sanitation Data'!H86))),'Data Summary'!DH92="Yes"),OFFSET('Sanitation Data'!$H$11,0,10*ROW('Sanitation Data'!H86)),NA())</f>
        <v>#N/A</v>
      </c>
      <c r="AT92" s="99" t="e">
        <f ca="true">+IF(AND(ISNUMBER(OFFSET('Sanitation Data'!$H$12,0,10*ROW('Sanitation Data'!H86))),'Data Summary'!DI92="Yes"),OFFSET('Sanitation Data'!$H$12,0,10*ROW('Sanitation Data'!H86)),NA())</f>
        <v>#N/A</v>
      </c>
      <c r="AU92" s="99" t="e">
        <f ca="true">+IF(AND(ISNUMBER(OFFSET('Sanitation Data'!$I$4,0,10*ROW('Sanitation Data'!I86))),'Data Summary'!DJ92="Yes"),100-OFFSET('Sanitation Data'!$I$4,0,10*ROW('Sanitation Data'!I86)),NA())</f>
        <v>#N/A</v>
      </c>
      <c r="AV92" s="99" t="e">
        <f ca="true">+IF(AND(ISNUMBER(OFFSET('Sanitation Data'!$I$6,0,10*ROW('Sanitation Data'!I86))),'Data Summary'!DK92="Yes"),OFFSET('Sanitation Data'!$I$6,0,10*ROW('Sanitation Data'!I86)),NA())</f>
        <v>#N/A</v>
      </c>
      <c r="AW92" s="99" t="e">
        <f ca="true">+IF(AND(ISNUMBER(OFFSET('Sanitation Data'!$I$10,0,10*ROW('Sanitation Data'!I86))),'Data Summary'!DL92="Yes"),OFFSET('Sanitation Data'!$I$10,0,10*ROW('Sanitation Data'!I86)),NA())</f>
        <v>#N/A</v>
      </c>
      <c r="AX92" s="99" t="e">
        <f ca="true">+IF(AND(ISNUMBER(OFFSET('Sanitation Data'!$I$11,0,10*ROW('Sanitation Data'!I86))),'Data Summary'!DM92="Yes"),OFFSET('Sanitation Data'!$I$11,0,10*ROW('Sanitation Data'!I86)),NA())</f>
        <v>#N/A</v>
      </c>
      <c r="AY92" s="99" t="e">
        <f ca="true">+IF(AND(ISNUMBER(OFFSET('Sanitation Data'!$I$12,0,10*ROW('Sanitation Data'!I86))),'Data Summary'!DN92="Yes"),OFFSET('Sanitation Data'!$I$12,0,10*ROW('Sanitation Data'!I86)),NA())</f>
        <v>#N/A</v>
      </c>
      <c r="AZ92" s="100" t="e">
        <f ca="true">+IF(AND(ISNUMBER(OFFSET('Hygiene Data'!$D$5,0,10*ROW('Hygiene Data'!D86))),'Data Summary'!DO92="Yes"),OFFSET('Hygiene Data'!$D$5,0,10*ROW('Hygiene Data'!D86)),NA())</f>
        <v>#N/A</v>
      </c>
      <c r="BA92" s="100" t="e">
        <f ca="true">+IF(AND(ISNUMBER(OFFSET('Hygiene Data'!$D$7,0,10*ROW('Hygiene Data'!D86))),'Data Summary'!DP92="Yes"),OFFSET('Hygiene Data'!$D$7,0,10*ROW('Hygiene Data'!D86)),NA())</f>
        <v>#N/A</v>
      </c>
      <c r="BB92" s="100" t="e">
        <f ca="true">+IF(AND(ISNUMBER(OFFSET('Hygiene Data'!$D$9,0,10*ROW('Hygiene Data'!D86))),'Data Summary'!DQ92="Yes"),OFFSET('Hygiene Data'!$D$9,0,10*ROW('Hygiene Data'!D86)),NA())</f>
        <v>#N/A</v>
      </c>
      <c r="BC92" s="100" t="e">
        <f ca="true">+IF(AND(ISNUMBER(OFFSET('Hygiene Data'!$E$5,0,10*ROW('Hygiene Data'!E86))),'Data Summary'!DR92="Yes"),OFFSET('Hygiene Data'!$E$5,0,10*ROW('Hygiene Data'!E86)),NA())</f>
        <v>#N/A</v>
      </c>
      <c r="BD92" s="100" t="e">
        <f ca="true">+IF(AND(ISNUMBER(OFFSET('Hygiene Data'!$E$7,0,10*ROW('Hygiene Data'!E86))),'Data Summary'!DS92="Yes"),OFFSET('Hygiene Data'!$E$7,0,10*ROW('Hygiene Data'!E86)),NA())</f>
        <v>#N/A</v>
      </c>
      <c r="BE92" s="100" t="e">
        <f ca="true">+IF(AND(ISNUMBER(OFFSET('Hygiene Data'!$E$9,0,10*ROW('Hygiene Data'!E86))),'Data Summary'!DT92="Yes"),OFFSET('Hygiene Data'!$E$9,0,10*ROW('Hygiene Data'!E86)),NA())</f>
        <v>#N/A</v>
      </c>
      <c r="BF92" s="100" t="e">
        <f ca="true">+IF(AND(ISNUMBER(OFFSET('Hygiene Data'!$F$5,0,10*ROW('Hygiene Data'!F86))),'Data Summary'!DU92="Yes"),OFFSET('Hygiene Data'!$F$5,0,10*ROW('Hygiene Data'!F86)),NA())</f>
        <v>#N/A</v>
      </c>
      <c r="BG92" s="100" t="e">
        <f ca="true">+IF(AND(ISNUMBER(OFFSET('Hygiene Data'!$F$7,0,10*ROW('Hygiene Data'!F86))),'Data Summary'!DV92="Yes"),OFFSET('Hygiene Data'!$F$7,0,10*ROW('Hygiene Data'!F86)),NA())</f>
        <v>#N/A</v>
      </c>
      <c r="BH92" s="100" t="e">
        <f ca="true">+IF(AND(ISNUMBER(OFFSET('Hygiene Data'!$F$9,0,10*ROW('Hygiene Data'!F86))),'Data Summary'!DW92="Yes"),OFFSET('Hygiene Data'!$F$9,0,10*ROW('Hygiene Data'!F86)),NA())</f>
        <v>#N/A</v>
      </c>
      <c r="BI92" s="100" t="e">
        <f ca="true">+IF(AND(ISNUMBER(OFFSET('Hygiene Data'!$G$5,0,10*ROW('Hygiene Data'!G86))),'Data Summary'!DX92="Yes"),OFFSET('Hygiene Data'!$G$5,0,10*ROW('Hygiene Data'!G86)),NA())</f>
        <v>#N/A</v>
      </c>
      <c r="BJ92" s="100" t="e">
        <f ca="true">+IF(AND(ISNUMBER(OFFSET('Hygiene Data'!$G$7,0,10*ROW('Hygiene Data'!G86))),'Data Summary'!DY92="Yes"),OFFSET('Hygiene Data'!$G$7,0,10*ROW('Hygiene Data'!G86)),NA())</f>
        <v>#N/A</v>
      </c>
      <c r="BK92" s="100" t="e">
        <f ca="true">+IF(AND(ISNUMBER(OFFSET('Hygiene Data'!$G$9,0,10*ROW('Hygiene Data'!G86))),'Data Summary'!DZ92="Yes"),OFFSET('Hygiene Data'!$G$9,0,10*ROW('Hygiene Data'!G86)),NA())</f>
        <v>#N/A</v>
      </c>
      <c r="BL92" s="100" t="e">
        <f ca="true">+IF(AND(ISNUMBER(OFFSET('Hygiene Data'!$H$5,0,10*ROW('Hygiene Data'!H86))),'Data Summary'!EA92="Yes"),OFFSET('Hygiene Data'!$H$5,0,10*ROW('Hygiene Data'!H86)),NA())</f>
        <v>#N/A</v>
      </c>
      <c r="BM92" s="100" t="e">
        <f ca="true">+IF(AND(ISNUMBER(OFFSET('Hygiene Data'!$H$7,0,10*ROW('Hygiene Data'!H86))),'Data Summary'!EB92="Yes"),OFFSET('Hygiene Data'!$H$7,0,10*ROW('Hygiene Data'!H86)),NA())</f>
        <v>#N/A</v>
      </c>
      <c r="BN92" s="100" t="e">
        <f ca="true">+IF(AND(ISNUMBER(OFFSET('Hygiene Data'!$H$9,0,10*ROW('Hygiene Data'!H86))),'Data Summary'!EC92="Yes"),OFFSET('Hygiene Data'!$H$9,0,10*ROW('Hygiene Data'!H86)),NA())</f>
        <v>#N/A</v>
      </c>
      <c r="BO92" s="100" t="e">
        <f ca="true">+IF(AND(ISNUMBER(OFFSET('Hygiene Data'!$I$5,0,10*ROW('Hygiene Data'!I86))),'Data Summary'!ED92="Yes"),OFFSET('Hygiene Data'!$I$5,0,10*ROW('Hygiene Data'!I86)),NA())</f>
        <v>#N/A</v>
      </c>
      <c r="BP92" s="100" t="e">
        <f ca="true">+IF(AND(ISNUMBER(OFFSET('Hygiene Data'!$I$7,0,10*ROW('Hygiene Data'!I86))),'Data Summary'!EE92="Yes"),OFFSET('Hygiene Data'!$I$7,0,10*ROW('Hygiene Data'!I86)),NA())</f>
        <v>#N/A</v>
      </c>
      <c r="BQ92" s="100" t="e">
        <f ca="true">+IF(AND(ISNUMBER(OFFSET('Hygiene Data'!$I$9,0,10*ROW('Hygiene Data'!I86))),'Data Summary'!EF92="Yes"),OFFSET('Hygiene Data'!$I$9,0,10*ROW('Hygiene Data'!I86)),NA())</f>
        <v>#N/A</v>
      </c>
    </row>
    <row xmlns:x14ac="http://schemas.microsoft.com/office/spreadsheetml/2009/9/ac" r="93" x14ac:dyDescent="0.2">
      <c r="A93" s="363" t="e">
        <f ca="true">+RIGHT('Data Summary'!A93,LEN('Data Summary'!A93)-9)</f>
        <v>#VALUE!</v>
      </c>
      <c r="B93" s="38" t="str">
        <f ca="true">+IF(ISTEXT('Data Summary'!B93),'Data Summary'!B93,"")</f>
        <v/>
      </c>
      <c r="C93" s="362" t="e">
        <f ca="true">+VALUE('Data Summary'!C93)</f>
        <v>#VALUE!</v>
      </c>
      <c r="D93" s="98" t="e">
        <f ca="true">+IF(AND(ISNUMBER(OFFSET('Water Data'!$D$4,0,10*ROW('Water Data'!D87))),'Data Summary'!BS93="Yes"),100-OFFSET('Water Data'!$D$4,0,10*ROW('Water Data'!D87)),NA())</f>
        <v>#N/A</v>
      </c>
      <c r="E93" s="98" t="e">
        <f ca="true">+IF(AND(ISNUMBER(OFFSET('Water Data'!$D$6,0,10*ROW('Water Data'!D87))),'Data Summary'!BT93="Yes"),OFFSET('Water Data'!$D$6,0,10*ROW('Water Data'!D87)),NA())</f>
        <v>#N/A</v>
      </c>
      <c r="F93" s="98" t="e">
        <f ca="true">+IF(AND(ISNUMBER(OFFSET('Water Data'!$D$9,0,10*ROW('Water Data'!D87))),'Data Summary'!BU93="Yes"),OFFSET('Water Data'!$D$9,0,10*ROW('Water Data'!D87)),NA())</f>
        <v>#N/A</v>
      </c>
      <c r="G93" s="98" t="e">
        <f ca="true">+IF(AND(ISNUMBER(OFFSET('Water Data'!$E$4,0,10*ROW('Water Data'!E87))),'Data Summary'!BV93="Yes"),100-OFFSET('Water Data'!$E$4,0,10*ROW('Water Data'!E87)),NA())</f>
        <v>#N/A</v>
      </c>
      <c r="H93" s="98" t="e">
        <f ca="true">+IF(AND(ISNUMBER(OFFSET('Water Data'!$E$6,0,10*ROW('Water Data'!E87))),'Data Summary'!BW93="Yes"),OFFSET('Water Data'!$E$6,0,10*ROW('Water Data'!E87)),NA())</f>
        <v>#N/A</v>
      </c>
      <c r="I93" s="98" t="e">
        <f ca="true">+IF(AND(ISNUMBER(OFFSET('Water Data'!$E$9,0,10*ROW('Water Data'!E87))),'Data Summary'!BX93="Yes"),OFFSET('Water Data'!$E$9,0,10*ROW('Water Data'!E87)),NA())</f>
        <v>#N/A</v>
      </c>
      <c r="J93" s="98" t="e">
        <f ca="true">+IF(AND(ISNUMBER(OFFSET('Water Data'!$F$4,0,10*ROW('Water Data'!F87))),'Data Summary'!BY93="Yes"),100-OFFSET('Water Data'!$F$4,0,10*ROW('Water Data'!F87)),NA())</f>
        <v>#N/A</v>
      </c>
      <c r="K93" s="98" t="e">
        <f ca="true">+IF(AND(ISNUMBER(OFFSET('Water Data'!$F$6,0,10*ROW('Water Data'!F87))),'Data Summary'!BZ93="Yes"),OFFSET('Water Data'!$F$6,0,10*ROW('Water Data'!F87)),NA())</f>
        <v>#N/A</v>
      </c>
      <c r="L93" s="98" t="e">
        <f ca="true">+IF(AND(ISNUMBER(OFFSET('Water Data'!$F$9,0,10*ROW('Water Data'!F87))),'Data Summary'!CA93="Yes"),OFFSET('Water Data'!$F$9,0,10*ROW('Water Data'!F87)),NA())</f>
        <v>#N/A</v>
      </c>
      <c r="M93" s="98" t="e">
        <f ca="true">+IF(AND(ISNUMBER(OFFSET('Water Data'!$G$4,0,10*ROW('Water Data'!G87))),'Data Summary'!CB93="Yes"),100-OFFSET('Water Data'!$G$4,0,10*ROW('Water Data'!G87)),NA())</f>
        <v>#N/A</v>
      </c>
      <c r="N93" s="98" t="e">
        <f ca="true">+IF(AND(ISNUMBER(OFFSET('Water Data'!$G$6,0,10*ROW('Water Data'!G87))),'Data Summary'!CC93="Yes"),OFFSET('Water Data'!$G$6,0,10*ROW('Water Data'!G87)),NA())</f>
        <v>#N/A</v>
      </c>
      <c r="O93" s="98" t="e">
        <f ca="true">+IF(AND(ISNUMBER(OFFSET('Water Data'!$G$9,0,10*ROW('Water Data'!G87))),'Data Summary'!CD93="Yes"),OFFSET('Water Data'!$G$9,0,10*ROW('Water Data'!G87)),NA())</f>
        <v>#N/A</v>
      </c>
      <c r="P93" s="98" t="e">
        <f ca="true">+IF(AND(ISNUMBER(OFFSET('Water Data'!$H$4,0,10*ROW('Water Data'!H87))),'Data Summary'!CE93="Yes"),100-OFFSET('Water Data'!$H$4,0,10*ROW('Water Data'!H87)),NA())</f>
        <v>#N/A</v>
      </c>
      <c r="Q93" s="98" t="e">
        <f ca="true">+IF(AND(ISNUMBER(OFFSET('Water Data'!$H$6,0,10*ROW('Water Data'!H87))),'Data Summary'!CF93="Yes"),OFFSET('Water Data'!$H$6,0,10*ROW('Water Data'!H87)),NA())</f>
        <v>#N/A</v>
      </c>
      <c r="R93" s="98" t="e">
        <f ca="true">+IF(AND(ISNUMBER(OFFSET('Water Data'!$H$9,0,10*ROW('Water Data'!H87))),'Data Summary'!CG93="Yes"),OFFSET('Water Data'!$H$9,0,10*ROW('Water Data'!H87)),NA())</f>
        <v>#N/A</v>
      </c>
      <c r="S93" s="98" t="e">
        <f ca="true">+IF(AND(ISNUMBER(OFFSET('Water Data'!$I$4,0,10*ROW('Water Data'!I87))),'Data Summary'!CH93="Yes"),100-OFFSET('Water Data'!$I$4,0,10*ROW('Water Data'!I87)),NA())</f>
        <v>#N/A</v>
      </c>
      <c r="T93" s="98" t="e">
        <f ca="true">+IF(AND(ISNUMBER(OFFSET('Water Data'!$I$6,0,10*ROW('Water Data'!I87))),'Data Summary'!CI93="Yes"),OFFSET('Water Data'!$I$6,0,10*ROW('Water Data'!I87)),NA())</f>
        <v>#N/A</v>
      </c>
      <c r="U93" s="98" t="e">
        <f ca="true">+IF(AND(ISNUMBER(OFFSET('Water Data'!$I$9,0,10*ROW('Water Data'!I87))),'Data Summary'!CJ93="Yes"),OFFSET('Water Data'!$I$9,0,10*ROW('Water Data'!I87)),NA())</f>
        <v>#N/A</v>
      </c>
      <c r="V93" s="99" t="e">
        <f ca="true">+IF(AND(ISNUMBER(OFFSET('Sanitation Data'!$D$4,0,10*ROW('Sanitation Data'!D87))),'Data Summary'!CK93="Yes"),100-OFFSET('Sanitation Data'!$D$4,0,10*ROW('Sanitation Data'!D87)),NA())</f>
        <v>#N/A</v>
      </c>
      <c r="W93" s="99" t="e">
        <f ca="true">+IF(AND(ISNUMBER(OFFSET('Sanitation Data'!$D$6,0,10*ROW('Sanitation Data'!D87))),'Data Summary'!CL93="Yes"),OFFSET('Sanitation Data'!$D$6,0,10*ROW('Sanitation Data'!D87)),NA())</f>
        <v>#N/A</v>
      </c>
      <c r="X93" s="99" t="e">
        <f ca="true">+IF(AND(ISNUMBER(OFFSET('Sanitation Data'!$D$10,0,10*ROW('Sanitation Data'!D87))),'Data Summary'!CM93="Yes"),OFFSET('Sanitation Data'!$D$10,0,10*ROW('Sanitation Data'!D87)),NA())</f>
        <v>#N/A</v>
      </c>
      <c r="Y93" s="99" t="e">
        <f ca="true">+IF(AND(ISNUMBER(OFFSET('Sanitation Data'!$D$11,0,10*ROW('Sanitation Data'!D87))),'Data Summary'!CN93="Yes"),OFFSET('Sanitation Data'!$D$11,0,10*ROW('Sanitation Data'!D87)),NA())</f>
        <v>#N/A</v>
      </c>
      <c r="Z93" s="99" t="e">
        <f ca="true">+IF(AND(ISNUMBER(OFFSET('Sanitation Data'!$D$12,0,10*ROW('Sanitation Data'!D87))),'Data Summary'!CO93="Yes"),OFFSET('Sanitation Data'!$D$12,0,10*ROW('Sanitation Data'!D87)),NA())</f>
        <v>#N/A</v>
      </c>
      <c r="AA93" s="99" t="e">
        <f ca="true">+IF(AND(ISNUMBER(OFFSET('Sanitation Data'!$E$4,0,10*ROW('Sanitation Data'!E87))),'Data Summary'!CP93="Yes"),100-OFFSET('Sanitation Data'!$E$4,0,10*ROW('Sanitation Data'!E87)),NA())</f>
        <v>#N/A</v>
      </c>
      <c r="AB93" s="99" t="e">
        <f ca="true">+IF(AND(ISNUMBER(OFFSET('Sanitation Data'!$E$6,0,10*ROW('Sanitation Data'!E87))),'Data Summary'!CQ93="Yes"),OFFSET('Sanitation Data'!$E$6,0,10*ROW('Sanitation Data'!E87)),NA())</f>
        <v>#N/A</v>
      </c>
      <c r="AC93" s="99" t="e">
        <f ca="true">+IF(AND(ISNUMBER(OFFSET('Sanitation Data'!$E$10,0,10*ROW('Sanitation Data'!E87))),'Data Summary'!CR93="Yes"),OFFSET('Sanitation Data'!$E$10,0,10*ROW('Sanitation Data'!E87)),NA())</f>
        <v>#N/A</v>
      </c>
      <c r="AD93" s="99" t="e">
        <f ca="true">+IF(AND(ISNUMBER(OFFSET('Sanitation Data'!$E$11,0,10*ROW('Sanitation Data'!E87))),'Data Summary'!CS93="Yes"),OFFSET('Sanitation Data'!$E$11,0,10*ROW('Sanitation Data'!E87)),NA())</f>
        <v>#N/A</v>
      </c>
      <c r="AE93" s="99" t="e">
        <f ca="true">+IF(AND(ISNUMBER(OFFSET('Sanitation Data'!$E$12,0,10*ROW('Sanitation Data'!E87))),'Data Summary'!CT93="Yes"),OFFSET('Sanitation Data'!$E$12,0,10*ROW('Sanitation Data'!E87)),NA())</f>
        <v>#N/A</v>
      </c>
      <c r="AF93" s="99" t="e">
        <f ca="true">+IF(AND(ISNUMBER(OFFSET('Sanitation Data'!$F$4,0,10*ROW('Sanitation Data'!F87))),'Data Summary'!CU93="Yes"),100-OFFSET('Sanitation Data'!$F$4,0,10*ROW('Sanitation Data'!F87)),NA())</f>
        <v>#N/A</v>
      </c>
      <c r="AG93" s="99" t="e">
        <f ca="true">+IF(AND(ISNUMBER(OFFSET('Sanitation Data'!$F$6,0,10*ROW('Sanitation Data'!F87))),'Data Summary'!CV93="Yes"),OFFSET('Sanitation Data'!$F$6,0,10*ROW('Sanitation Data'!F87)),NA())</f>
        <v>#N/A</v>
      </c>
      <c r="AH93" s="99" t="e">
        <f ca="true">+IF(AND(ISNUMBER(OFFSET('Sanitation Data'!$F$10,0,10*ROW('Sanitation Data'!F87))),'Data Summary'!CW93="Yes"),OFFSET('Sanitation Data'!$F$10,0,10*ROW('Sanitation Data'!F87)),NA())</f>
        <v>#N/A</v>
      </c>
      <c r="AI93" s="99" t="e">
        <f ca="true">+IF(AND(ISNUMBER(OFFSET('Sanitation Data'!$F$11,0,10*ROW('Sanitation Data'!F87))),'Data Summary'!CX93="Yes"),OFFSET('Sanitation Data'!$F$11,0,10*ROW('Sanitation Data'!F87)),NA())</f>
        <v>#N/A</v>
      </c>
      <c r="AJ93" s="99" t="e">
        <f ca="true">+IF(AND(ISNUMBER(OFFSET('Sanitation Data'!$F$12,0,10*ROW('Sanitation Data'!F87))),'Data Summary'!CY93="Yes"),OFFSET('Sanitation Data'!$F$12,0,10*ROW('Sanitation Data'!F87)),NA())</f>
        <v>#N/A</v>
      </c>
      <c r="AK93" s="99" t="e">
        <f ca="true">+IF(AND(ISNUMBER(OFFSET('Sanitation Data'!$G$4,0,10*ROW('Sanitation Data'!G87))),'Data Summary'!CZ93="Yes"),100-OFFSET('Sanitation Data'!$G$4,0,10*ROW('Sanitation Data'!G87)),NA())</f>
        <v>#N/A</v>
      </c>
      <c r="AL93" s="99" t="e">
        <f ca="true">+IF(AND(ISNUMBER(OFFSET('Sanitation Data'!$G$6,0,10*ROW('Sanitation Data'!G87))),'Data Summary'!DA93="Yes"),OFFSET('Sanitation Data'!$G$6,0,10*ROW('Sanitation Data'!G87)),NA())</f>
        <v>#N/A</v>
      </c>
      <c r="AM93" s="99" t="e">
        <f ca="true">+IF(AND(ISNUMBER(OFFSET('Sanitation Data'!$G$10,0,10*ROW('Sanitation Data'!G87))),'Data Summary'!DB93="Yes"),OFFSET('Sanitation Data'!$G$10,0,10*ROW('Sanitation Data'!G87)),NA())</f>
        <v>#N/A</v>
      </c>
      <c r="AN93" s="99" t="e">
        <f ca="true">+IF(AND(ISNUMBER(OFFSET('Sanitation Data'!$G$11,0,10*ROW('Sanitation Data'!G87))),'Data Summary'!DC93="Yes"),OFFSET('Sanitation Data'!$G$11,0,10*ROW('Sanitation Data'!G87)),NA())</f>
        <v>#N/A</v>
      </c>
      <c r="AO93" s="99" t="e">
        <f ca="true">+IF(AND(ISNUMBER(OFFSET('Sanitation Data'!$G$12,0,10*ROW('Sanitation Data'!G87))),'Data Summary'!DD93="Yes"),OFFSET('Sanitation Data'!$G$12,0,10*ROW('Sanitation Data'!G87)),NA())</f>
        <v>#N/A</v>
      </c>
      <c r="AP93" s="99" t="e">
        <f ca="true">+IF(AND(ISNUMBER(OFFSET('Sanitation Data'!$H$4,0,10*ROW('Sanitation Data'!H87))),'Data Summary'!DE93="Yes"),100-OFFSET('Sanitation Data'!$H$4,0,10*ROW('Sanitation Data'!H87)),NA())</f>
        <v>#N/A</v>
      </c>
      <c r="AQ93" s="99" t="e">
        <f ca="true">+IF(AND(ISNUMBER(OFFSET('Sanitation Data'!$H$6,0,10*ROW('Sanitation Data'!H87))),'Data Summary'!DF93="Yes"),OFFSET('Sanitation Data'!$H$6,0,10*ROW('Sanitation Data'!H87)),NA())</f>
        <v>#N/A</v>
      </c>
      <c r="AR93" s="99" t="e">
        <f ca="true">+IF(AND(ISNUMBER(OFFSET('Sanitation Data'!$H$10,0,10*ROW('Sanitation Data'!H87))),'Data Summary'!DG93="Yes"),OFFSET('Sanitation Data'!$H$10,0,10*ROW('Sanitation Data'!H87)),NA())</f>
        <v>#N/A</v>
      </c>
      <c r="AS93" s="99" t="e">
        <f ca="true">+IF(AND(ISNUMBER(OFFSET('Sanitation Data'!$H$11,0,10*ROW('Sanitation Data'!H87))),'Data Summary'!DH93="Yes"),OFFSET('Sanitation Data'!$H$11,0,10*ROW('Sanitation Data'!H87)),NA())</f>
        <v>#N/A</v>
      </c>
      <c r="AT93" s="99" t="e">
        <f ca="true">+IF(AND(ISNUMBER(OFFSET('Sanitation Data'!$H$12,0,10*ROW('Sanitation Data'!H87))),'Data Summary'!DI93="Yes"),OFFSET('Sanitation Data'!$H$12,0,10*ROW('Sanitation Data'!H87)),NA())</f>
        <v>#N/A</v>
      </c>
      <c r="AU93" s="99" t="e">
        <f ca="true">+IF(AND(ISNUMBER(OFFSET('Sanitation Data'!$I$4,0,10*ROW('Sanitation Data'!I87))),'Data Summary'!DJ93="Yes"),100-OFFSET('Sanitation Data'!$I$4,0,10*ROW('Sanitation Data'!I87)),NA())</f>
        <v>#N/A</v>
      </c>
      <c r="AV93" s="99" t="e">
        <f ca="true">+IF(AND(ISNUMBER(OFFSET('Sanitation Data'!$I$6,0,10*ROW('Sanitation Data'!I87))),'Data Summary'!DK93="Yes"),OFFSET('Sanitation Data'!$I$6,0,10*ROW('Sanitation Data'!I87)),NA())</f>
        <v>#N/A</v>
      </c>
      <c r="AW93" s="99" t="e">
        <f ca="true">+IF(AND(ISNUMBER(OFFSET('Sanitation Data'!$I$10,0,10*ROW('Sanitation Data'!I87))),'Data Summary'!DL93="Yes"),OFFSET('Sanitation Data'!$I$10,0,10*ROW('Sanitation Data'!I87)),NA())</f>
        <v>#N/A</v>
      </c>
      <c r="AX93" s="99" t="e">
        <f ca="true">+IF(AND(ISNUMBER(OFFSET('Sanitation Data'!$I$11,0,10*ROW('Sanitation Data'!I87))),'Data Summary'!DM93="Yes"),OFFSET('Sanitation Data'!$I$11,0,10*ROW('Sanitation Data'!I87)),NA())</f>
        <v>#N/A</v>
      </c>
      <c r="AY93" s="99" t="e">
        <f ca="true">+IF(AND(ISNUMBER(OFFSET('Sanitation Data'!$I$12,0,10*ROW('Sanitation Data'!I87))),'Data Summary'!DN93="Yes"),OFFSET('Sanitation Data'!$I$12,0,10*ROW('Sanitation Data'!I87)),NA())</f>
        <v>#N/A</v>
      </c>
      <c r="AZ93" s="100" t="e">
        <f ca="true">+IF(AND(ISNUMBER(OFFSET('Hygiene Data'!$D$5,0,10*ROW('Hygiene Data'!D87))),'Data Summary'!DO93="Yes"),OFFSET('Hygiene Data'!$D$5,0,10*ROW('Hygiene Data'!D87)),NA())</f>
        <v>#N/A</v>
      </c>
      <c r="BA93" s="100" t="e">
        <f ca="true">+IF(AND(ISNUMBER(OFFSET('Hygiene Data'!$D$7,0,10*ROW('Hygiene Data'!D87))),'Data Summary'!DP93="Yes"),OFFSET('Hygiene Data'!$D$7,0,10*ROW('Hygiene Data'!D87)),NA())</f>
        <v>#N/A</v>
      </c>
      <c r="BB93" s="100" t="e">
        <f ca="true">+IF(AND(ISNUMBER(OFFSET('Hygiene Data'!$D$9,0,10*ROW('Hygiene Data'!D87))),'Data Summary'!DQ93="Yes"),OFFSET('Hygiene Data'!$D$9,0,10*ROW('Hygiene Data'!D87)),NA())</f>
        <v>#N/A</v>
      </c>
      <c r="BC93" s="100" t="e">
        <f ca="true">+IF(AND(ISNUMBER(OFFSET('Hygiene Data'!$E$5,0,10*ROW('Hygiene Data'!E87))),'Data Summary'!DR93="Yes"),OFFSET('Hygiene Data'!$E$5,0,10*ROW('Hygiene Data'!E87)),NA())</f>
        <v>#N/A</v>
      </c>
      <c r="BD93" s="100" t="e">
        <f ca="true">+IF(AND(ISNUMBER(OFFSET('Hygiene Data'!$E$7,0,10*ROW('Hygiene Data'!E87))),'Data Summary'!DS93="Yes"),OFFSET('Hygiene Data'!$E$7,0,10*ROW('Hygiene Data'!E87)),NA())</f>
        <v>#N/A</v>
      </c>
      <c r="BE93" s="100" t="e">
        <f ca="true">+IF(AND(ISNUMBER(OFFSET('Hygiene Data'!$E$9,0,10*ROW('Hygiene Data'!E87))),'Data Summary'!DT93="Yes"),OFFSET('Hygiene Data'!$E$9,0,10*ROW('Hygiene Data'!E87)),NA())</f>
        <v>#N/A</v>
      </c>
      <c r="BF93" s="100" t="e">
        <f ca="true">+IF(AND(ISNUMBER(OFFSET('Hygiene Data'!$F$5,0,10*ROW('Hygiene Data'!F87))),'Data Summary'!DU93="Yes"),OFFSET('Hygiene Data'!$F$5,0,10*ROW('Hygiene Data'!F87)),NA())</f>
        <v>#N/A</v>
      </c>
      <c r="BG93" s="100" t="e">
        <f ca="true">+IF(AND(ISNUMBER(OFFSET('Hygiene Data'!$F$7,0,10*ROW('Hygiene Data'!F87))),'Data Summary'!DV93="Yes"),OFFSET('Hygiene Data'!$F$7,0,10*ROW('Hygiene Data'!F87)),NA())</f>
        <v>#N/A</v>
      </c>
      <c r="BH93" s="100" t="e">
        <f ca="true">+IF(AND(ISNUMBER(OFFSET('Hygiene Data'!$F$9,0,10*ROW('Hygiene Data'!F87))),'Data Summary'!DW93="Yes"),OFFSET('Hygiene Data'!$F$9,0,10*ROW('Hygiene Data'!F87)),NA())</f>
        <v>#N/A</v>
      </c>
      <c r="BI93" s="100" t="e">
        <f ca="true">+IF(AND(ISNUMBER(OFFSET('Hygiene Data'!$G$5,0,10*ROW('Hygiene Data'!G87))),'Data Summary'!DX93="Yes"),OFFSET('Hygiene Data'!$G$5,0,10*ROW('Hygiene Data'!G87)),NA())</f>
        <v>#N/A</v>
      </c>
      <c r="BJ93" s="100" t="e">
        <f ca="true">+IF(AND(ISNUMBER(OFFSET('Hygiene Data'!$G$7,0,10*ROW('Hygiene Data'!G87))),'Data Summary'!DY93="Yes"),OFFSET('Hygiene Data'!$G$7,0,10*ROW('Hygiene Data'!G87)),NA())</f>
        <v>#N/A</v>
      </c>
      <c r="BK93" s="100" t="e">
        <f ca="true">+IF(AND(ISNUMBER(OFFSET('Hygiene Data'!$G$9,0,10*ROW('Hygiene Data'!G87))),'Data Summary'!DZ93="Yes"),OFFSET('Hygiene Data'!$G$9,0,10*ROW('Hygiene Data'!G87)),NA())</f>
        <v>#N/A</v>
      </c>
      <c r="BL93" s="100" t="e">
        <f ca="true">+IF(AND(ISNUMBER(OFFSET('Hygiene Data'!$H$5,0,10*ROW('Hygiene Data'!H87))),'Data Summary'!EA93="Yes"),OFFSET('Hygiene Data'!$H$5,0,10*ROW('Hygiene Data'!H87)),NA())</f>
        <v>#N/A</v>
      </c>
      <c r="BM93" s="100" t="e">
        <f ca="true">+IF(AND(ISNUMBER(OFFSET('Hygiene Data'!$H$7,0,10*ROW('Hygiene Data'!H87))),'Data Summary'!EB93="Yes"),OFFSET('Hygiene Data'!$H$7,0,10*ROW('Hygiene Data'!H87)),NA())</f>
        <v>#N/A</v>
      </c>
      <c r="BN93" s="100" t="e">
        <f ca="true">+IF(AND(ISNUMBER(OFFSET('Hygiene Data'!$H$9,0,10*ROW('Hygiene Data'!H87))),'Data Summary'!EC93="Yes"),OFFSET('Hygiene Data'!$H$9,0,10*ROW('Hygiene Data'!H87)),NA())</f>
        <v>#N/A</v>
      </c>
      <c r="BO93" s="100" t="e">
        <f ca="true">+IF(AND(ISNUMBER(OFFSET('Hygiene Data'!$I$5,0,10*ROW('Hygiene Data'!I87))),'Data Summary'!ED93="Yes"),OFFSET('Hygiene Data'!$I$5,0,10*ROW('Hygiene Data'!I87)),NA())</f>
        <v>#N/A</v>
      </c>
      <c r="BP93" s="100" t="e">
        <f ca="true">+IF(AND(ISNUMBER(OFFSET('Hygiene Data'!$I$7,0,10*ROW('Hygiene Data'!I87))),'Data Summary'!EE93="Yes"),OFFSET('Hygiene Data'!$I$7,0,10*ROW('Hygiene Data'!I87)),NA())</f>
        <v>#N/A</v>
      </c>
      <c r="BQ93" s="100" t="e">
        <f ca="true">+IF(AND(ISNUMBER(OFFSET('Hygiene Data'!$I$9,0,10*ROW('Hygiene Data'!I87))),'Data Summary'!EF93="Yes"),OFFSET('Hygiene Data'!$I$9,0,10*ROW('Hygiene Data'!I87)),NA())</f>
        <v>#N/A</v>
      </c>
    </row>
    <row xmlns:x14ac="http://schemas.microsoft.com/office/spreadsheetml/2009/9/ac" r="94" x14ac:dyDescent="0.2">
      <c r="A94" s="363" t="e">
        <f ca="true">+RIGHT('Data Summary'!A94,LEN('Data Summary'!A94)-9)</f>
        <v>#VALUE!</v>
      </c>
      <c r="B94" s="38" t="str">
        <f ca="true">+IF(ISTEXT('Data Summary'!B94),'Data Summary'!B94,"")</f>
        <v/>
      </c>
      <c r="C94" s="362" t="e">
        <f ca="true">+VALUE('Data Summary'!C94)</f>
        <v>#VALUE!</v>
      </c>
      <c r="D94" s="98" t="e">
        <f ca="true">+IF(AND(ISNUMBER(OFFSET('Water Data'!$D$4,0,10*ROW('Water Data'!D88))),'Data Summary'!BS94="Yes"),100-OFFSET('Water Data'!$D$4,0,10*ROW('Water Data'!D88)),NA())</f>
        <v>#N/A</v>
      </c>
      <c r="E94" s="98" t="e">
        <f ca="true">+IF(AND(ISNUMBER(OFFSET('Water Data'!$D$6,0,10*ROW('Water Data'!D88))),'Data Summary'!BT94="Yes"),OFFSET('Water Data'!$D$6,0,10*ROW('Water Data'!D88)),NA())</f>
        <v>#N/A</v>
      </c>
      <c r="F94" s="98" t="e">
        <f ca="true">+IF(AND(ISNUMBER(OFFSET('Water Data'!$D$9,0,10*ROW('Water Data'!D88))),'Data Summary'!BU94="Yes"),OFFSET('Water Data'!$D$9,0,10*ROW('Water Data'!D88)),NA())</f>
        <v>#N/A</v>
      </c>
      <c r="G94" s="98" t="e">
        <f ca="true">+IF(AND(ISNUMBER(OFFSET('Water Data'!$E$4,0,10*ROW('Water Data'!E88))),'Data Summary'!BV94="Yes"),100-OFFSET('Water Data'!$E$4,0,10*ROW('Water Data'!E88)),NA())</f>
        <v>#N/A</v>
      </c>
      <c r="H94" s="98" t="e">
        <f ca="true">+IF(AND(ISNUMBER(OFFSET('Water Data'!$E$6,0,10*ROW('Water Data'!E88))),'Data Summary'!BW94="Yes"),OFFSET('Water Data'!$E$6,0,10*ROW('Water Data'!E88)),NA())</f>
        <v>#N/A</v>
      </c>
      <c r="I94" s="98" t="e">
        <f ca="true">+IF(AND(ISNUMBER(OFFSET('Water Data'!$E$9,0,10*ROW('Water Data'!E88))),'Data Summary'!BX94="Yes"),OFFSET('Water Data'!$E$9,0,10*ROW('Water Data'!E88)),NA())</f>
        <v>#N/A</v>
      </c>
      <c r="J94" s="98" t="e">
        <f ca="true">+IF(AND(ISNUMBER(OFFSET('Water Data'!$F$4,0,10*ROW('Water Data'!F88))),'Data Summary'!BY94="Yes"),100-OFFSET('Water Data'!$F$4,0,10*ROW('Water Data'!F88)),NA())</f>
        <v>#N/A</v>
      </c>
      <c r="K94" s="98" t="e">
        <f ca="true">+IF(AND(ISNUMBER(OFFSET('Water Data'!$F$6,0,10*ROW('Water Data'!F88))),'Data Summary'!BZ94="Yes"),OFFSET('Water Data'!$F$6,0,10*ROW('Water Data'!F88)),NA())</f>
        <v>#N/A</v>
      </c>
      <c r="L94" s="98" t="e">
        <f ca="true">+IF(AND(ISNUMBER(OFFSET('Water Data'!$F$9,0,10*ROW('Water Data'!F88))),'Data Summary'!CA94="Yes"),OFFSET('Water Data'!$F$9,0,10*ROW('Water Data'!F88)),NA())</f>
        <v>#N/A</v>
      </c>
      <c r="M94" s="98" t="e">
        <f ca="true">+IF(AND(ISNUMBER(OFFSET('Water Data'!$G$4,0,10*ROW('Water Data'!G88))),'Data Summary'!CB94="Yes"),100-OFFSET('Water Data'!$G$4,0,10*ROW('Water Data'!G88)),NA())</f>
        <v>#N/A</v>
      </c>
      <c r="N94" s="98" t="e">
        <f ca="true">+IF(AND(ISNUMBER(OFFSET('Water Data'!$G$6,0,10*ROW('Water Data'!G88))),'Data Summary'!CC94="Yes"),OFFSET('Water Data'!$G$6,0,10*ROW('Water Data'!G88)),NA())</f>
        <v>#N/A</v>
      </c>
      <c r="O94" s="98" t="e">
        <f ca="true">+IF(AND(ISNUMBER(OFFSET('Water Data'!$G$9,0,10*ROW('Water Data'!G88))),'Data Summary'!CD94="Yes"),OFFSET('Water Data'!$G$9,0,10*ROW('Water Data'!G88)),NA())</f>
        <v>#N/A</v>
      </c>
      <c r="P94" s="98" t="e">
        <f ca="true">+IF(AND(ISNUMBER(OFFSET('Water Data'!$H$4,0,10*ROW('Water Data'!H88))),'Data Summary'!CE94="Yes"),100-OFFSET('Water Data'!$H$4,0,10*ROW('Water Data'!H88)),NA())</f>
        <v>#N/A</v>
      </c>
      <c r="Q94" s="98" t="e">
        <f ca="true">+IF(AND(ISNUMBER(OFFSET('Water Data'!$H$6,0,10*ROW('Water Data'!H88))),'Data Summary'!CF94="Yes"),OFFSET('Water Data'!$H$6,0,10*ROW('Water Data'!H88)),NA())</f>
        <v>#N/A</v>
      </c>
      <c r="R94" s="98" t="e">
        <f ca="true">+IF(AND(ISNUMBER(OFFSET('Water Data'!$H$9,0,10*ROW('Water Data'!H88))),'Data Summary'!CG94="Yes"),OFFSET('Water Data'!$H$9,0,10*ROW('Water Data'!H88)),NA())</f>
        <v>#N/A</v>
      </c>
      <c r="S94" s="98" t="e">
        <f ca="true">+IF(AND(ISNUMBER(OFFSET('Water Data'!$I$4,0,10*ROW('Water Data'!I88))),'Data Summary'!CH94="Yes"),100-OFFSET('Water Data'!$I$4,0,10*ROW('Water Data'!I88)),NA())</f>
        <v>#N/A</v>
      </c>
      <c r="T94" s="98" t="e">
        <f ca="true">+IF(AND(ISNUMBER(OFFSET('Water Data'!$I$6,0,10*ROW('Water Data'!I88))),'Data Summary'!CI94="Yes"),OFFSET('Water Data'!$I$6,0,10*ROW('Water Data'!I88)),NA())</f>
        <v>#N/A</v>
      </c>
      <c r="U94" s="98" t="e">
        <f ca="true">+IF(AND(ISNUMBER(OFFSET('Water Data'!$I$9,0,10*ROW('Water Data'!I88))),'Data Summary'!CJ94="Yes"),OFFSET('Water Data'!$I$9,0,10*ROW('Water Data'!I88)),NA())</f>
        <v>#N/A</v>
      </c>
      <c r="V94" s="99" t="e">
        <f ca="true">+IF(AND(ISNUMBER(OFFSET('Sanitation Data'!$D$4,0,10*ROW('Sanitation Data'!D88))),'Data Summary'!CK94="Yes"),100-OFFSET('Sanitation Data'!$D$4,0,10*ROW('Sanitation Data'!D88)),NA())</f>
        <v>#N/A</v>
      </c>
      <c r="W94" s="99" t="e">
        <f ca="true">+IF(AND(ISNUMBER(OFFSET('Sanitation Data'!$D$6,0,10*ROW('Sanitation Data'!D88))),'Data Summary'!CL94="Yes"),OFFSET('Sanitation Data'!$D$6,0,10*ROW('Sanitation Data'!D88)),NA())</f>
        <v>#N/A</v>
      </c>
      <c r="X94" s="99" t="e">
        <f ca="true">+IF(AND(ISNUMBER(OFFSET('Sanitation Data'!$D$10,0,10*ROW('Sanitation Data'!D88))),'Data Summary'!CM94="Yes"),OFFSET('Sanitation Data'!$D$10,0,10*ROW('Sanitation Data'!D88)),NA())</f>
        <v>#N/A</v>
      </c>
      <c r="Y94" s="99" t="e">
        <f ca="true">+IF(AND(ISNUMBER(OFFSET('Sanitation Data'!$D$11,0,10*ROW('Sanitation Data'!D88))),'Data Summary'!CN94="Yes"),OFFSET('Sanitation Data'!$D$11,0,10*ROW('Sanitation Data'!D88)),NA())</f>
        <v>#N/A</v>
      </c>
      <c r="Z94" s="99" t="e">
        <f ca="true">+IF(AND(ISNUMBER(OFFSET('Sanitation Data'!$D$12,0,10*ROW('Sanitation Data'!D88))),'Data Summary'!CO94="Yes"),OFFSET('Sanitation Data'!$D$12,0,10*ROW('Sanitation Data'!D88)),NA())</f>
        <v>#N/A</v>
      </c>
      <c r="AA94" s="99" t="e">
        <f ca="true">+IF(AND(ISNUMBER(OFFSET('Sanitation Data'!$E$4,0,10*ROW('Sanitation Data'!E88))),'Data Summary'!CP94="Yes"),100-OFFSET('Sanitation Data'!$E$4,0,10*ROW('Sanitation Data'!E88)),NA())</f>
        <v>#N/A</v>
      </c>
      <c r="AB94" s="99" t="e">
        <f ca="true">+IF(AND(ISNUMBER(OFFSET('Sanitation Data'!$E$6,0,10*ROW('Sanitation Data'!E88))),'Data Summary'!CQ94="Yes"),OFFSET('Sanitation Data'!$E$6,0,10*ROW('Sanitation Data'!E88)),NA())</f>
        <v>#N/A</v>
      </c>
      <c r="AC94" s="99" t="e">
        <f ca="true">+IF(AND(ISNUMBER(OFFSET('Sanitation Data'!$E$10,0,10*ROW('Sanitation Data'!E88))),'Data Summary'!CR94="Yes"),OFFSET('Sanitation Data'!$E$10,0,10*ROW('Sanitation Data'!E88)),NA())</f>
        <v>#N/A</v>
      </c>
      <c r="AD94" s="99" t="e">
        <f ca="true">+IF(AND(ISNUMBER(OFFSET('Sanitation Data'!$E$11,0,10*ROW('Sanitation Data'!E88))),'Data Summary'!CS94="Yes"),OFFSET('Sanitation Data'!$E$11,0,10*ROW('Sanitation Data'!E88)),NA())</f>
        <v>#N/A</v>
      </c>
      <c r="AE94" s="99" t="e">
        <f ca="true">+IF(AND(ISNUMBER(OFFSET('Sanitation Data'!$E$12,0,10*ROW('Sanitation Data'!E88))),'Data Summary'!CT94="Yes"),OFFSET('Sanitation Data'!$E$12,0,10*ROW('Sanitation Data'!E88)),NA())</f>
        <v>#N/A</v>
      </c>
      <c r="AF94" s="99" t="e">
        <f ca="true">+IF(AND(ISNUMBER(OFFSET('Sanitation Data'!$F$4,0,10*ROW('Sanitation Data'!F88))),'Data Summary'!CU94="Yes"),100-OFFSET('Sanitation Data'!$F$4,0,10*ROW('Sanitation Data'!F88)),NA())</f>
        <v>#N/A</v>
      </c>
      <c r="AG94" s="99" t="e">
        <f ca="true">+IF(AND(ISNUMBER(OFFSET('Sanitation Data'!$F$6,0,10*ROW('Sanitation Data'!F88))),'Data Summary'!CV94="Yes"),OFFSET('Sanitation Data'!$F$6,0,10*ROW('Sanitation Data'!F88)),NA())</f>
        <v>#N/A</v>
      </c>
      <c r="AH94" s="99" t="e">
        <f ca="true">+IF(AND(ISNUMBER(OFFSET('Sanitation Data'!$F$10,0,10*ROW('Sanitation Data'!F88))),'Data Summary'!CW94="Yes"),OFFSET('Sanitation Data'!$F$10,0,10*ROW('Sanitation Data'!F88)),NA())</f>
        <v>#N/A</v>
      </c>
      <c r="AI94" s="99" t="e">
        <f ca="true">+IF(AND(ISNUMBER(OFFSET('Sanitation Data'!$F$11,0,10*ROW('Sanitation Data'!F88))),'Data Summary'!CX94="Yes"),OFFSET('Sanitation Data'!$F$11,0,10*ROW('Sanitation Data'!F88)),NA())</f>
        <v>#N/A</v>
      </c>
      <c r="AJ94" s="99" t="e">
        <f ca="true">+IF(AND(ISNUMBER(OFFSET('Sanitation Data'!$F$12,0,10*ROW('Sanitation Data'!F88))),'Data Summary'!CY94="Yes"),OFFSET('Sanitation Data'!$F$12,0,10*ROW('Sanitation Data'!F88)),NA())</f>
        <v>#N/A</v>
      </c>
      <c r="AK94" s="99" t="e">
        <f ca="true">+IF(AND(ISNUMBER(OFFSET('Sanitation Data'!$G$4,0,10*ROW('Sanitation Data'!G88))),'Data Summary'!CZ94="Yes"),100-OFFSET('Sanitation Data'!$G$4,0,10*ROW('Sanitation Data'!G88)),NA())</f>
        <v>#N/A</v>
      </c>
      <c r="AL94" s="99" t="e">
        <f ca="true">+IF(AND(ISNUMBER(OFFSET('Sanitation Data'!$G$6,0,10*ROW('Sanitation Data'!G88))),'Data Summary'!DA94="Yes"),OFFSET('Sanitation Data'!$G$6,0,10*ROW('Sanitation Data'!G88)),NA())</f>
        <v>#N/A</v>
      </c>
      <c r="AM94" s="99" t="e">
        <f ca="true">+IF(AND(ISNUMBER(OFFSET('Sanitation Data'!$G$10,0,10*ROW('Sanitation Data'!G88))),'Data Summary'!DB94="Yes"),OFFSET('Sanitation Data'!$G$10,0,10*ROW('Sanitation Data'!G88)),NA())</f>
        <v>#N/A</v>
      </c>
      <c r="AN94" s="99" t="e">
        <f ca="true">+IF(AND(ISNUMBER(OFFSET('Sanitation Data'!$G$11,0,10*ROW('Sanitation Data'!G88))),'Data Summary'!DC94="Yes"),OFFSET('Sanitation Data'!$G$11,0,10*ROW('Sanitation Data'!G88)),NA())</f>
        <v>#N/A</v>
      </c>
      <c r="AO94" s="99" t="e">
        <f ca="true">+IF(AND(ISNUMBER(OFFSET('Sanitation Data'!$G$12,0,10*ROW('Sanitation Data'!G88))),'Data Summary'!DD94="Yes"),OFFSET('Sanitation Data'!$G$12,0,10*ROW('Sanitation Data'!G88)),NA())</f>
        <v>#N/A</v>
      </c>
      <c r="AP94" s="99" t="e">
        <f ca="true">+IF(AND(ISNUMBER(OFFSET('Sanitation Data'!$H$4,0,10*ROW('Sanitation Data'!H88))),'Data Summary'!DE94="Yes"),100-OFFSET('Sanitation Data'!$H$4,0,10*ROW('Sanitation Data'!H88)),NA())</f>
        <v>#N/A</v>
      </c>
      <c r="AQ94" s="99" t="e">
        <f ca="true">+IF(AND(ISNUMBER(OFFSET('Sanitation Data'!$H$6,0,10*ROW('Sanitation Data'!H88))),'Data Summary'!DF94="Yes"),OFFSET('Sanitation Data'!$H$6,0,10*ROW('Sanitation Data'!H88)),NA())</f>
        <v>#N/A</v>
      </c>
      <c r="AR94" s="99" t="e">
        <f ca="true">+IF(AND(ISNUMBER(OFFSET('Sanitation Data'!$H$10,0,10*ROW('Sanitation Data'!H88))),'Data Summary'!DG94="Yes"),OFFSET('Sanitation Data'!$H$10,0,10*ROW('Sanitation Data'!H88)),NA())</f>
        <v>#N/A</v>
      </c>
      <c r="AS94" s="99" t="e">
        <f ca="true">+IF(AND(ISNUMBER(OFFSET('Sanitation Data'!$H$11,0,10*ROW('Sanitation Data'!H88))),'Data Summary'!DH94="Yes"),OFFSET('Sanitation Data'!$H$11,0,10*ROW('Sanitation Data'!H88)),NA())</f>
        <v>#N/A</v>
      </c>
      <c r="AT94" s="99" t="e">
        <f ca="true">+IF(AND(ISNUMBER(OFFSET('Sanitation Data'!$H$12,0,10*ROW('Sanitation Data'!H88))),'Data Summary'!DI94="Yes"),OFFSET('Sanitation Data'!$H$12,0,10*ROW('Sanitation Data'!H88)),NA())</f>
        <v>#N/A</v>
      </c>
      <c r="AU94" s="99" t="e">
        <f ca="true">+IF(AND(ISNUMBER(OFFSET('Sanitation Data'!$I$4,0,10*ROW('Sanitation Data'!I88))),'Data Summary'!DJ94="Yes"),100-OFFSET('Sanitation Data'!$I$4,0,10*ROW('Sanitation Data'!I88)),NA())</f>
        <v>#N/A</v>
      </c>
      <c r="AV94" s="99" t="e">
        <f ca="true">+IF(AND(ISNUMBER(OFFSET('Sanitation Data'!$I$6,0,10*ROW('Sanitation Data'!I88))),'Data Summary'!DK94="Yes"),OFFSET('Sanitation Data'!$I$6,0,10*ROW('Sanitation Data'!I88)),NA())</f>
        <v>#N/A</v>
      </c>
      <c r="AW94" s="99" t="e">
        <f ca="true">+IF(AND(ISNUMBER(OFFSET('Sanitation Data'!$I$10,0,10*ROW('Sanitation Data'!I88))),'Data Summary'!DL94="Yes"),OFFSET('Sanitation Data'!$I$10,0,10*ROW('Sanitation Data'!I88)),NA())</f>
        <v>#N/A</v>
      </c>
      <c r="AX94" s="99" t="e">
        <f ca="true">+IF(AND(ISNUMBER(OFFSET('Sanitation Data'!$I$11,0,10*ROW('Sanitation Data'!I88))),'Data Summary'!DM94="Yes"),OFFSET('Sanitation Data'!$I$11,0,10*ROW('Sanitation Data'!I88)),NA())</f>
        <v>#N/A</v>
      </c>
      <c r="AY94" s="99" t="e">
        <f ca="true">+IF(AND(ISNUMBER(OFFSET('Sanitation Data'!$I$12,0,10*ROW('Sanitation Data'!I88))),'Data Summary'!DN94="Yes"),OFFSET('Sanitation Data'!$I$12,0,10*ROW('Sanitation Data'!I88)),NA())</f>
        <v>#N/A</v>
      </c>
      <c r="AZ94" s="100" t="e">
        <f ca="true">+IF(AND(ISNUMBER(OFFSET('Hygiene Data'!$D$5,0,10*ROW('Hygiene Data'!D88))),'Data Summary'!DO94="Yes"),OFFSET('Hygiene Data'!$D$5,0,10*ROW('Hygiene Data'!D88)),NA())</f>
        <v>#N/A</v>
      </c>
      <c r="BA94" s="100" t="e">
        <f ca="true">+IF(AND(ISNUMBER(OFFSET('Hygiene Data'!$D$7,0,10*ROW('Hygiene Data'!D88))),'Data Summary'!DP94="Yes"),OFFSET('Hygiene Data'!$D$7,0,10*ROW('Hygiene Data'!D88)),NA())</f>
        <v>#N/A</v>
      </c>
      <c r="BB94" s="100" t="e">
        <f ca="true">+IF(AND(ISNUMBER(OFFSET('Hygiene Data'!$D$9,0,10*ROW('Hygiene Data'!D88))),'Data Summary'!DQ94="Yes"),OFFSET('Hygiene Data'!$D$9,0,10*ROW('Hygiene Data'!D88)),NA())</f>
        <v>#N/A</v>
      </c>
      <c r="BC94" s="100" t="e">
        <f ca="true">+IF(AND(ISNUMBER(OFFSET('Hygiene Data'!$E$5,0,10*ROW('Hygiene Data'!E88))),'Data Summary'!DR94="Yes"),OFFSET('Hygiene Data'!$E$5,0,10*ROW('Hygiene Data'!E88)),NA())</f>
        <v>#N/A</v>
      </c>
      <c r="BD94" s="100" t="e">
        <f ca="true">+IF(AND(ISNUMBER(OFFSET('Hygiene Data'!$E$7,0,10*ROW('Hygiene Data'!E88))),'Data Summary'!DS94="Yes"),OFFSET('Hygiene Data'!$E$7,0,10*ROW('Hygiene Data'!E88)),NA())</f>
        <v>#N/A</v>
      </c>
      <c r="BE94" s="100" t="e">
        <f ca="true">+IF(AND(ISNUMBER(OFFSET('Hygiene Data'!$E$9,0,10*ROW('Hygiene Data'!E88))),'Data Summary'!DT94="Yes"),OFFSET('Hygiene Data'!$E$9,0,10*ROW('Hygiene Data'!E88)),NA())</f>
        <v>#N/A</v>
      </c>
      <c r="BF94" s="100" t="e">
        <f ca="true">+IF(AND(ISNUMBER(OFFSET('Hygiene Data'!$F$5,0,10*ROW('Hygiene Data'!F88))),'Data Summary'!DU94="Yes"),OFFSET('Hygiene Data'!$F$5,0,10*ROW('Hygiene Data'!F88)),NA())</f>
        <v>#N/A</v>
      </c>
      <c r="BG94" s="100" t="e">
        <f ca="true">+IF(AND(ISNUMBER(OFFSET('Hygiene Data'!$F$7,0,10*ROW('Hygiene Data'!F88))),'Data Summary'!DV94="Yes"),OFFSET('Hygiene Data'!$F$7,0,10*ROW('Hygiene Data'!F88)),NA())</f>
        <v>#N/A</v>
      </c>
      <c r="BH94" s="100" t="e">
        <f ca="true">+IF(AND(ISNUMBER(OFFSET('Hygiene Data'!$F$9,0,10*ROW('Hygiene Data'!F88))),'Data Summary'!DW94="Yes"),OFFSET('Hygiene Data'!$F$9,0,10*ROW('Hygiene Data'!F88)),NA())</f>
        <v>#N/A</v>
      </c>
      <c r="BI94" s="100" t="e">
        <f ca="true">+IF(AND(ISNUMBER(OFFSET('Hygiene Data'!$G$5,0,10*ROW('Hygiene Data'!G88))),'Data Summary'!DX94="Yes"),OFFSET('Hygiene Data'!$G$5,0,10*ROW('Hygiene Data'!G88)),NA())</f>
        <v>#N/A</v>
      </c>
      <c r="BJ94" s="100" t="e">
        <f ca="true">+IF(AND(ISNUMBER(OFFSET('Hygiene Data'!$G$7,0,10*ROW('Hygiene Data'!G88))),'Data Summary'!DY94="Yes"),OFFSET('Hygiene Data'!$G$7,0,10*ROW('Hygiene Data'!G88)),NA())</f>
        <v>#N/A</v>
      </c>
      <c r="BK94" s="100" t="e">
        <f ca="true">+IF(AND(ISNUMBER(OFFSET('Hygiene Data'!$G$9,0,10*ROW('Hygiene Data'!G88))),'Data Summary'!DZ94="Yes"),OFFSET('Hygiene Data'!$G$9,0,10*ROW('Hygiene Data'!G88)),NA())</f>
        <v>#N/A</v>
      </c>
      <c r="BL94" s="100" t="e">
        <f ca="true">+IF(AND(ISNUMBER(OFFSET('Hygiene Data'!$H$5,0,10*ROW('Hygiene Data'!H88))),'Data Summary'!EA94="Yes"),OFFSET('Hygiene Data'!$H$5,0,10*ROW('Hygiene Data'!H88)),NA())</f>
        <v>#N/A</v>
      </c>
      <c r="BM94" s="100" t="e">
        <f ca="true">+IF(AND(ISNUMBER(OFFSET('Hygiene Data'!$H$7,0,10*ROW('Hygiene Data'!H88))),'Data Summary'!EB94="Yes"),OFFSET('Hygiene Data'!$H$7,0,10*ROW('Hygiene Data'!H88)),NA())</f>
        <v>#N/A</v>
      </c>
      <c r="BN94" s="100" t="e">
        <f ca="true">+IF(AND(ISNUMBER(OFFSET('Hygiene Data'!$H$9,0,10*ROW('Hygiene Data'!H88))),'Data Summary'!EC94="Yes"),OFFSET('Hygiene Data'!$H$9,0,10*ROW('Hygiene Data'!H88)),NA())</f>
        <v>#N/A</v>
      </c>
      <c r="BO94" s="100" t="e">
        <f ca="true">+IF(AND(ISNUMBER(OFFSET('Hygiene Data'!$I$5,0,10*ROW('Hygiene Data'!I88))),'Data Summary'!ED94="Yes"),OFFSET('Hygiene Data'!$I$5,0,10*ROW('Hygiene Data'!I88)),NA())</f>
        <v>#N/A</v>
      </c>
      <c r="BP94" s="100" t="e">
        <f ca="true">+IF(AND(ISNUMBER(OFFSET('Hygiene Data'!$I$7,0,10*ROW('Hygiene Data'!I88))),'Data Summary'!EE94="Yes"),OFFSET('Hygiene Data'!$I$7,0,10*ROW('Hygiene Data'!I88)),NA())</f>
        <v>#N/A</v>
      </c>
      <c r="BQ94" s="100" t="e">
        <f ca="true">+IF(AND(ISNUMBER(OFFSET('Hygiene Data'!$I$9,0,10*ROW('Hygiene Data'!I88))),'Data Summary'!EF94="Yes"),OFFSET('Hygiene Data'!$I$9,0,10*ROW('Hygiene Data'!I88)),NA())</f>
        <v>#N/A</v>
      </c>
    </row>
    <row xmlns:x14ac="http://schemas.microsoft.com/office/spreadsheetml/2009/9/ac" r="95" x14ac:dyDescent="0.2">
      <c r="A95" s="363" t="e">
        <f ca="true">+RIGHT('Data Summary'!A95,LEN('Data Summary'!A95)-9)</f>
        <v>#VALUE!</v>
      </c>
      <c r="B95" s="38" t="str">
        <f ca="true">+IF(ISTEXT('Data Summary'!B95),'Data Summary'!B95,"")</f>
        <v/>
      </c>
      <c r="C95" s="362" t="e">
        <f ca="true">+VALUE('Data Summary'!C95)</f>
        <v>#VALUE!</v>
      </c>
      <c r="D95" s="98" t="e">
        <f ca="true">+IF(AND(ISNUMBER(OFFSET('Water Data'!$D$4,0,10*ROW('Water Data'!D89))),'Data Summary'!BS95="Yes"),100-OFFSET('Water Data'!$D$4,0,10*ROW('Water Data'!D89)),NA())</f>
        <v>#N/A</v>
      </c>
      <c r="E95" s="98" t="e">
        <f ca="true">+IF(AND(ISNUMBER(OFFSET('Water Data'!$D$6,0,10*ROW('Water Data'!D89))),'Data Summary'!BT95="Yes"),OFFSET('Water Data'!$D$6,0,10*ROW('Water Data'!D89)),NA())</f>
        <v>#N/A</v>
      </c>
      <c r="F95" s="98" t="e">
        <f ca="true">+IF(AND(ISNUMBER(OFFSET('Water Data'!$D$9,0,10*ROW('Water Data'!D89))),'Data Summary'!BU95="Yes"),OFFSET('Water Data'!$D$9,0,10*ROW('Water Data'!D89)),NA())</f>
        <v>#N/A</v>
      </c>
      <c r="G95" s="98" t="e">
        <f ca="true">+IF(AND(ISNUMBER(OFFSET('Water Data'!$E$4,0,10*ROW('Water Data'!E89))),'Data Summary'!BV95="Yes"),100-OFFSET('Water Data'!$E$4,0,10*ROW('Water Data'!E89)),NA())</f>
        <v>#N/A</v>
      </c>
      <c r="H95" s="98" t="e">
        <f ca="true">+IF(AND(ISNUMBER(OFFSET('Water Data'!$E$6,0,10*ROW('Water Data'!E89))),'Data Summary'!BW95="Yes"),OFFSET('Water Data'!$E$6,0,10*ROW('Water Data'!E89)),NA())</f>
        <v>#N/A</v>
      </c>
      <c r="I95" s="98" t="e">
        <f ca="true">+IF(AND(ISNUMBER(OFFSET('Water Data'!$E$9,0,10*ROW('Water Data'!E89))),'Data Summary'!BX95="Yes"),OFFSET('Water Data'!$E$9,0,10*ROW('Water Data'!E89)),NA())</f>
        <v>#N/A</v>
      </c>
      <c r="J95" s="98" t="e">
        <f ca="true">+IF(AND(ISNUMBER(OFFSET('Water Data'!$F$4,0,10*ROW('Water Data'!F89))),'Data Summary'!BY95="Yes"),100-OFFSET('Water Data'!$F$4,0,10*ROW('Water Data'!F89)),NA())</f>
        <v>#N/A</v>
      </c>
      <c r="K95" s="98" t="e">
        <f ca="true">+IF(AND(ISNUMBER(OFFSET('Water Data'!$F$6,0,10*ROW('Water Data'!F89))),'Data Summary'!BZ95="Yes"),OFFSET('Water Data'!$F$6,0,10*ROW('Water Data'!F89)),NA())</f>
        <v>#N/A</v>
      </c>
      <c r="L95" s="98" t="e">
        <f ca="true">+IF(AND(ISNUMBER(OFFSET('Water Data'!$F$9,0,10*ROW('Water Data'!F89))),'Data Summary'!CA95="Yes"),OFFSET('Water Data'!$F$9,0,10*ROW('Water Data'!F89)),NA())</f>
        <v>#N/A</v>
      </c>
      <c r="M95" s="98" t="e">
        <f ca="true">+IF(AND(ISNUMBER(OFFSET('Water Data'!$G$4,0,10*ROW('Water Data'!G89))),'Data Summary'!CB95="Yes"),100-OFFSET('Water Data'!$G$4,0,10*ROW('Water Data'!G89)),NA())</f>
        <v>#N/A</v>
      </c>
      <c r="N95" s="98" t="e">
        <f ca="true">+IF(AND(ISNUMBER(OFFSET('Water Data'!$G$6,0,10*ROW('Water Data'!G89))),'Data Summary'!CC95="Yes"),OFFSET('Water Data'!$G$6,0,10*ROW('Water Data'!G89)),NA())</f>
        <v>#N/A</v>
      </c>
      <c r="O95" s="98" t="e">
        <f ca="true">+IF(AND(ISNUMBER(OFFSET('Water Data'!$G$9,0,10*ROW('Water Data'!G89))),'Data Summary'!CD95="Yes"),OFFSET('Water Data'!$G$9,0,10*ROW('Water Data'!G89)),NA())</f>
        <v>#N/A</v>
      </c>
      <c r="P95" s="98" t="e">
        <f ca="true">+IF(AND(ISNUMBER(OFFSET('Water Data'!$H$4,0,10*ROW('Water Data'!H89))),'Data Summary'!CE95="Yes"),100-OFFSET('Water Data'!$H$4,0,10*ROW('Water Data'!H89)),NA())</f>
        <v>#N/A</v>
      </c>
      <c r="Q95" s="98" t="e">
        <f ca="true">+IF(AND(ISNUMBER(OFFSET('Water Data'!$H$6,0,10*ROW('Water Data'!H89))),'Data Summary'!CF95="Yes"),OFFSET('Water Data'!$H$6,0,10*ROW('Water Data'!H89)),NA())</f>
        <v>#N/A</v>
      </c>
      <c r="R95" s="98" t="e">
        <f ca="true">+IF(AND(ISNUMBER(OFFSET('Water Data'!$H$9,0,10*ROW('Water Data'!H89))),'Data Summary'!CG95="Yes"),OFFSET('Water Data'!$H$9,0,10*ROW('Water Data'!H89)),NA())</f>
        <v>#N/A</v>
      </c>
      <c r="S95" s="98" t="e">
        <f ca="true">+IF(AND(ISNUMBER(OFFSET('Water Data'!$I$4,0,10*ROW('Water Data'!I89))),'Data Summary'!CH95="Yes"),100-OFFSET('Water Data'!$I$4,0,10*ROW('Water Data'!I89)),NA())</f>
        <v>#N/A</v>
      </c>
      <c r="T95" s="98" t="e">
        <f ca="true">+IF(AND(ISNUMBER(OFFSET('Water Data'!$I$6,0,10*ROW('Water Data'!I89))),'Data Summary'!CI95="Yes"),OFFSET('Water Data'!$I$6,0,10*ROW('Water Data'!I89)),NA())</f>
        <v>#N/A</v>
      </c>
      <c r="U95" s="98" t="e">
        <f ca="true">+IF(AND(ISNUMBER(OFFSET('Water Data'!$I$9,0,10*ROW('Water Data'!I89))),'Data Summary'!CJ95="Yes"),OFFSET('Water Data'!$I$9,0,10*ROW('Water Data'!I89)),NA())</f>
        <v>#N/A</v>
      </c>
      <c r="V95" s="99" t="e">
        <f ca="true">+IF(AND(ISNUMBER(OFFSET('Sanitation Data'!$D$4,0,10*ROW('Sanitation Data'!D89))),'Data Summary'!CK95="Yes"),100-OFFSET('Sanitation Data'!$D$4,0,10*ROW('Sanitation Data'!D89)),NA())</f>
        <v>#N/A</v>
      </c>
      <c r="W95" s="99" t="e">
        <f ca="true">+IF(AND(ISNUMBER(OFFSET('Sanitation Data'!$D$6,0,10*ROW('Sanitation Data'!D89))),'Data Summary'!CL95="Yes"),OFFSET('Sanitation Data'!$D$6,0,10*ROW('Sanitation Data'!D89)),NA())</f>
        <v>#N/A</v>
      </c>
      <c r="X95" s="99" t="e">
        <f ca="true">+IF(AND(ISNUMBER(OFFSET('Sanitation Data'!$D$10,0,10*ROW('Sanitation Data'!D89))),'Data Summary'!CM95="Yes"),OFFSET('Sanitation Data'!$D$10,0,10*ROW('Sanitation Data'!D89)),NA())</f>
        <v>#N/A</v>
      </c>
      <c r="Y95" s="99" t="e">
        <f ca="true">+IF(AND(ISNUMBER(OFFSET('Sanitation Data'!$D$11,0,10*ROW('Sanitation Data'!D89))),'Data Summary'!CN95="Yes"),OFFSET('Sanitation Data'!$D$11,0,10*ROW('Sanitation Data'!D89)),NA())</f>
        <v>#N/A</v>
      </c>
      <c r="Z95" s="99" t="e">
        <f ca="true">+IF(AND(ISNUMBER(OFFSET('Sanitation Data'!$D$12,0,10*ROW('Sanitation Data'!D89))),'Data Summary'!CO95="Yes"),OFFSET('Sanitation Data'!$D$12,0,10*ROW('Sanitation Data'!D89)),NA())</f>
        <v>#N/A</v>
      </c>
      <c r="AA95" s="99" t="e">
        <f ca="true">+IF(AND(ISNUMBER(OFFSET('Sanitation Data'!$E$4,0,10*ROW('Sanitation Data'!E89))),'Data Summary'!CP95="Yes"),100-OFFSET('Sanitation Data'!$E$4,0,10*ROW('Sanitation Data'!E89)),NA())</f>
        <v>#N/A</v>
      </c>
      <c r="AB95" s="99" t="e">
        <f ca="true">+IF(AND(ISNUMBER(OFFSET('Sanitation Data'!$E$6,0,10*ROW('Sanitation Data'!E89))),'Data Summary'!CQ95="Yes"),OFFSET('Sanitation Data'!$E$6,0,10*ROW('Sanitation Data'!E89)),NA())</f>
        <v>#N/A</v>
      </c>
      <c r="AC95" s="99" t="e">
        <f ca="true">+IF(AND(ISNUMBER(OFFSET('Sanitation Data'!$E$10,0,10*ROW('Sanitation Data'!E89))),'Data Summary'!CR95="Yes"),OFFSET('Sanitation Data'!$E$10,0,10*ROW('Sanitation Data'!E89)),NA())</f>
        <v>#N/A</v>
      </c>
      <c r="AD95" s="99" t="e">
        <f ca="true">+IF(AND(ISNUMBER(OFFSET('Sanitation Data'!$E$11,0,10*ROW('Sanitation Data'!E89))),'Data Summary'!CS95="Yes"),OFFSET('Sanitation Data'!$E$11,0,10*ROW('Sanitation Data'!E89)),NA())</f>
        <v>#N/A</v>
      </c>
      <c r="AE95" s="99" t="e">
        <f ca="true">+IF(AND(ISNUMBER(OFFSET('Sanitation Data'!$E$12,0,10*ROW('Sanitation Data'!E89))),'Data Summary'!CT95="Yes"),OFFSET('Sanitation Data'!$E$12,0,10*ROW('Sanitation Data'!E89)),NA())</f>
        <v>#N/A</v>
      </c>
      <c r="AF95" s="99" t="e">
        <f ca="true">+IF(AND(ISNUMBER(OFFSET('Sanitation Data'!$F$4,0,10*ROW('Sanitation Data'!F89))),'Data Summary'!CU95="Yes"),100-OFFSET('Sanitation Data'!$F$4,0,10*ROW('Sanitation Data'!F89)),NA())</f>
        <v>#N/A</v>
      </c>
      <c r="AG95" s="99" t="e">
        <f ca="true">+IF(AND(ISNUMBER(OFFSET('Sanitation Data'!$F$6,0,10*ROW('Sanitation Data'!F89))),'Data Summary'!CV95="Yes"),OFFSET('Sanitation Data'!$F$6,0,10*ROW('Sanitation Data'!F89)),NA())</f>
        <v>#N/A</v>
      </c>
      <c r="AH95" s="99" t="e">
        <f ca="true">+IF(AND(ISNUMBER(OFFSET('Sanitation Data'!$F$10,0,10*ROW('Sanitation Data'!F89))),'Data Summary'!CW95="Yes"),OFFSET('Sanitation Data'!$F$10,0,10*ROW('Sanitation Data'!F89)),NA())</f>
        <v>#N/A</v>
      </c>
      <c r="AI95" s="99" t="e">
        <f ca="true">+IF(AND(ISNUMBER(OFFSET('Sanitation Data'!$F$11,0,10*ROW('Sanitation Data'!F89))),'Data Summary'!CX95="Yes"),OFFSET('Sanitation Data'!$F$11,0,10*ROW('Sanitation Data'!F89)),NA())</f>
        <v>#N/A</v>
      </c>
      <c r="AJ95" s="99" t="e">
        <f ca="true">+IF(AND(ISNUMBER(OFFSET('Sanitation Data'!$F$12,0,10*ROW('Sanitation Data'!F89))),'Data Summary'!CY95="Yes"),OFFSET('Sanitation Data'!$F$12,0,10*ROW('Sanitation Data'!F89)),NA())</f>
        <v>#N/A</v>
      </c>
      <c r="AK95" s="99" t="e">
        <f ca="true">+IF(AND(ISNUMBER(OFFSET('Sanitation Data'!$G$4,0,10*ROW('Sanitation Data'!G89))),'Data Summary'!CZ95="Yes"),100-OFFSET('Sanitation Data'!$G$4,0,10*ROW('Sanitation Data'!G89)),NA())</f>
        <v>#N/A</v>
      </c>
      <c r="AL95" s="99" t="e">
        <f ca="true">+IF(AND(ISNUMBER(OFFSET('Sanitation Data'!$G$6,0,10*ROW('Sanitation Data'!G89))),'Data Summary'!DA95="Yes"),OFFSET('Sanitation Data'!$G$6,0,10*ROW('Sanitation Data'!G89)),NA())</f>
        <v>#N/A</v>
      </c>
      <c r="AM95" s="99" t="e">
        <f ca="true">+IF(AND(ISNUMBER(OFFSET('Sanitation Data'!$G$10,0,10*ROW('Sanitation Data'!G89))),'Data Summary'!DB95="Yes"),OFFSET('Sanitation Data'!$G$10,0,10*ROW('Sanitation Data'!G89)),NA())</f>
        <v>#N/A</v>
      </c>
      <c r="AN95" s="99" t="e">
        <f ca="true">+IF(AND(ISNUMBER(OFFSET('Sanitation Data'!$G$11,0,10*ROW('Sanitation Data'!G89))),'Data Summary'!DC95="Yes"),OFFSET('Sanitation Data'!$G$11,0,10*ROW('Sanitation Data'!G89)),NA())</f>
        <v>#N/A</v>
      </c>
      <c r="AO95" s="99" t="e">
        <f ca="true">+IF(AND(ISNUMBER(OFFSET('Sanitation Data'!$G$12,0,10*ROW('Sanitation Data'!G89))),'Data Summary'!DD95="Yes"),OFFSET('Sanitation Data'!$G$12,0,10*ROW('Sanitation Data'!G89)),NA())</f>
        <v>#N/A</v>
      </c>
      <c r="AP95" s="99" t="e">
        <f ca="true">+IF(AND(ISNUMBER(OFFSET('Sanitation Data'!$H$4,0,10*ROW('Sanitation Data'!H89))),'Data Summary'!DE95="Yes"),100-OFFSET('Sanitation Data'!$H$4,0,10*ROW('Sanitation Data'!H89)),NA())</f>
        <v>#N/A</v>
      </c>
      <c r="AQ95" s="99" t="e">
        <f ca="true">+IF(AND(ISNUMBER(OFFSET('Sanitation Data'!$H$6,0,10*ROW('Sanitation Data'!H89))),'Data Summary'!DF95="Yes"),OFFSET('Sanitation Data'!$H$6,0,10*ROW('Sanitation Data'!H89)),NA())</f>
        <v>#N/A</v>
      </c>
      <c r="AR95" s="99" t="e">
        <f ca="true">+IF(AND(ISNUMBER(OFFSET('Sanitation Data'!$H$10,0,10*ROW('Sanitation Data'!H89))),'Data Summary'!DG95="Yes"),OFFSET('Sanitation Data'!$H$10,0,10*ROW('Sanitation Data'!H89)),NA())</f>
        <v>#N/A</v>
      </c>
      <c r="AS95" s="99" t="e">
        <f ca="true">+IF(AND(ISNUMBER(OFFSET('Sanitation Data'!$H$11,0,10*ROW('Sanitation Data'!H89))),'Data Summary'!DH95="Yes"),OFFSET('Sanitation Data'!$H$11,0,10*ROW('Sanitation Data'!H89)),NA())</f>
        <v>#N/A</v>
      </c>
      <c r="AT95" s="99" t="e">
        <f ca="true">+IF(AND(ISNUMBER(OFFSET('Sanitation Data'!$H$12,0,10*ROW('Sanitation Data'!H89))),'Data Summary'!DI95="Yes"),OFFSET('Sanitation Data'!$H$12,0,10*ROW('Sanitation Data'!H89)),NA())</f>
        <v>#N/A</v>
      </c>
      <c r="AU95" s="99" t="e">
        <f ca="true">+IF(AND(ISNUMBER(OFFSET('Sanitation Data'!$I$4,0,10*ROW('Sanitation Data'!I89))),'Data Summary'!DJ95="Yes"),100-OFFSET('Sanitation Data'!$I$4,0,10*ROW('Sanitation Data'!I89)),NA())</f>
        <v>#N/A</v>
      </c>
      <c r="AV95" s="99" t="e">
        <f ca="true">+IF(AND(ISNUMBER(OFFSET('Sanitation Data'!$I$6,0,10*ROW('Sanitation Data'!I89))),'Data Summary'!DK95="Yes"),OFFSET('Sanitation Data'!$I$6,0,10*ROW('Sanitation Data'!I89)),NA())</f>
        <v>#N/A</v>
      </c>
      <c r="AW95" s="99" t="e">
        <f ca="true">+IF(AND(ISNUMBER(OFFSET('Sanitation Data'!$I$10,0,10*ROW('Sanitation Data'!I89))),'Data Summary'!DL95="Yes"),OFFSET('Sanitation Data'!$I$10,0,10*ROW('Sanitation Data'!I89)),NA())</f>
        <v>#N/A</v>
      </c>
      <c r="AX95" s="99" t="e">
        <f ca="true">+IF(AND(ISNUMBER(OFFSET('Sanitation Data'!$I$11,0,10*ROW('Sanitation Data'!I89))),'Data Summary'!DM95="Yes"),OFFSET('Sanitation Data'!$I$11,0,10*ROW('Sanitation Data'!I89)),NA())</f>
        <v>#N/A</v>
      </c>
      <c r="AY95" s="99" t="e">
        <f ca="true">+IF(AND(ISNUMBER(OFFSET('Sanitation Data'!$I$12,0,10*ROW('Sanitation Data'!I89))),'Data Summary'!DN95="Yes"),OFFSET('Sanitation Data'!$I$12,0,10*ROW('Sanitation Data'!I89)),NA())</f>
        <v>#N/A</v>
      </c>
      <c r="AZ95" s="100" t="e">
        <f ca="true">+IF(AND(ISNUMBER(OFFSET('Hygiene Data'!$D$5,0,10*ROW('Hygiene Data'!D89))),'Data Summary'!DO95="Yes"),OFFSET('Hygiene Data'!$D$5,0,10*ROW('Hygiene Data'!D89)),NA())</f>
        <v>#N/A</v>
      </c>
      <c r="BA95" s="100" t="e">
        <f ca="true">+IF(AND(ISNUMBER(OFFSET('Hygiene Data'!$D$7,0,10*ROW('Hygiene Data'!D89))),'Data Summary'!DP95="Yes"),OFFSET('Hygiene Data'!$D$7,0,10*ROW('Hygiene Data'!D89)),NA())</f>
        <v>#N/A</v>
      </c>
      <c r="BB95" s="100" t="e">
        <f ca="true">+IF(AND(ISNUMBER(OFFSET('Hygiene Data'!$D$9,0,10*ROW('Hygiene Data'!D89))),'Data Summary'!DQ95="Yes"),OFFSET('Hygiene Data'!$D$9,0,10*ROW('Hygiene Data'!D89)),NA())</f>
        <v>#N/A</v>
      </c>
      <c r="BC95" s="100" t="e">
        <f ca="true">+IF(AND(ISNUMBER(OFFSET('Hygiene Data'!$E$5,0,10*ROW('Hygiene Data'!E89))),'Data Summary'!DR95="Yes"),OFFSET('Hygiene Data'!$E$5,0,10*ROW('Hygiene Data'!E89)),NA())</f>
        <v>#N/A</v>
      </c>
      <c r="BD95" s="100" t="e">
        <f ca="true">+IF(AND(ISNUMBER(OFFSET('Hygiene Data'!$E$7,0,10*ROW('Hygiene Data'!E89))),'Data Summary'!DS95="Yes"),OFFSET('Hygiene Data'!$E$7,0,10*ROW('Hygiene Data'!E89)),NA())</f>
        <v>#N/A</v>
      </c>
      <c r="BE95" s="100" t="e">
        <f ca="true">+IF(AND(ISNUMBER(OFFSET('Hygiene Data'!$E$9,0,10*ROW('Hygiene Data'!E89))),'Data Summary'!DT95="Yes"),OFFSET('Hygiene Data'!$E$9,0,10*ROW('Hygiene Data'!E89)),NA())</f>
        <v>#N/A</v>
      </c>
      <c r="BF95" s="100" t="e">
        <f ca="true">+IF(AND(ISNUMBER(OFFSET('Hygiene Data'!$F$5,0,10*ROW('Hygiene Data'!F89))),'Data Summary'!DU95="Yes"),OFFSET('Hygiene Data'!$F$5,0,10*ROW('Hygiene Data'!F89)),NA())</f>
        <v>#N/A</v>
      </c>
      <c r="BG95" s="100" t="e">
        <f ca="true">+IF(AND(ISNUMBER(OFFSET('Hygiene Data'!$F$7,0,10*ROW('Hygiene Data'!F89))),'Data Summary'!DV95="Yes"),OFFSET('Hygiene Data'!$F$7,0,10*ROW('Hygiene Data'!F89)),NA())</f>
        <v>#N/A</v>
      </c>
      <c r="BH95" s="100" t="e">
        <f ca="true">+IF(AND(ISNUMBER(OFFSET('Hygiene Data'!$F$9,0,10*ROW('Hygiene Data'!F89))),'Data Summary'!DW95="Yes"),OFFSET('Hygiene Data'!$F$9,0,10*ROW('Hygiene Data'!F89)),NA())</f>
        <v>#N/A</v>
      </c>
      <c r="BI95" s="100" t="e">
        <f ca="true">+IF(AND(ISNUMBER(OFFSET('Hygiene Data'!$G$5,0,10*ROW('Hygiene Data'!G89))),'Data Summary'!DX95="Yes"),OFFSET('Hygiene Data'!$G$5,0,10*ROW('Hygiene Data'!G89)),NA())</f>
        <v>#N/A</v>
      </c>
      <c r="BJ95" s="100" t="e">
        <f ca="true">+IF(AND(ISNUMBER(OFFSET('Hygiene Data'!$G$7,0,10*ROW('Hygiene Data'!G89))),'Data Summary'!DY95="Yes"),OFFSET('Hygiene Data'!$G$7,0,10*ROW('Hygiene Data'!G89)),NA())</f>
        <v>#N/A</v>
      </c>
      <c r="BK95" s="100" t="e">
        <f ca="true">+IF(AND(ISNUMBER(OFFSET('Hygiene Data'!$G$9,0,10*ROW('Hygiene Data'!G89))),'Data Summary'!DZ95="Yes"),OFFSET('Hygiene Data'!$G$9,0,10*ROW('Hygiene Data'!G89)),NA())</f>
        <v>#N/A</v>
      </c>
      <c r="BL95" s="100" t="e">
        <f ca="true">+IF(AND(ISNUMBER(OFFSET('Hygiene Data'!$H$5,0,10*ROW('Hygiene Data'!H89))),'Data Summary'!EA95="Yes"),OFFSET('Hygiene Data'!$H$5,0,10*ROW('Hygiene Data'!H89)),NA())</f>
        <v>#N/A</v>
      </c>
      <c r="BM95" s="100" t="e">
        <f ca="true">+IF(AND(ISNUMBER(OFFSET('Hygiene Data'!$H$7,0,10*ROW('Hygiene Data'!H89))),'Data Summary'!EB95="Yes"),OFFSET('Hygiene Data'!$H$7,0,10*ROW('Hygiene Data'!H89)),NA())</f>
        <v>#N/A</v>
      </c>
      <c r="BN95" s="100" t="e">
        <f ca="true">+IF(AND(ISNUMBER(OFFSET('Hygiene Data'!$H$9,0,10*ROW('Hygiene Data'!H89))),'Data Summary'!EC95="Yes"),OFFSET('Hygiene Data'!$H$9,0,10*ROW('Hygiene Data'!H89)),NA())</f>
        <v>#N/A</v>
      </c>
      <c r="BO95" s="100" t="e">
        <f ca="true">+IF(AND(ISNUMBER(OFFSET('Hygiene Data'!$I$5,0,10*ROW('Hygiene Data'!I89))),'Data Summary'!ED95="Yes"),OFFSET('Hygiene Data'!$I$5,0,10*ROW('Hygiene Data'!I89)),NA())</f>
        <v>#N/A</v>
      </c>
      <c r="BP95" s="100" t="e">
        <f ca="true">+IF(AND(ISNUMBER(OFFSET('Hygiene Data'!$I$7,0,10*ROW('Hygiene Data'!I89))),'Data Summary'!EE95="Yes"),OFFSET('Hygiene Data'!$I$7,0,10*ROW('Hygiene Data'!I89)),NA())</f>
        <v>#N/A</v>
      </c>
      <c r="BQ95" s="100" t="e">
        <f ca="true">+IF(AND(ISNUMBER(OFFSET('Hygiene Data'!$I$9,0,10*ROW('Hygiene Data'!I89))),'Data Summary'!EF95="Yes"),OFFSET('Hygiene Data'!$I$9,0,10*ROW('Hygiene Data'!I89)),NA())</f>
        <v>#N/A</v>
      </c>
    </row>
    <row xmlns:x14ac="http://schemas.microsoft.com/office/spreadsheetml/2009/9/ac" r="96" x14ac:dyDescent="0.2">
      <c r="A96" s="363" t="e">
        <f ca="true">+RIGHT('Data Summary'!A96,LEN('Data Summary'!A96)-9)</f>
        <v>#VALUE!</v>
      </c>
      <c r="B96" s="38" t="str">
        <f ca="true">+IF(ISTEXT('Data Summary'!B96),'Data Summary'!B96,"")</f>
        <v/>
      </c>
      <c r="C96" s="362" t="e">
        <f ca="true">+VALUE('Data Summary'!C96)</f>
        <v>#VALUE!</v>
      </c>
      <c r="D96" s="98" t="e">
        <f ca="true">+IF(AND(ISNUMBER(OFFSET('Water Data'!$D$4,0,10*ROW('Water Data'!D90))),'Data Summary'!BS96="Yes"),100-OFFSET('Water Data'!$D$4,0,10*ROW('Water Data'!D90)),NA())</f>
        <v>#N/A</v>
      </c>
      <c r="E96" s="98" t="e">
        <f ca="true">+IF(AND(ISNUMBER(OFFSET('Water Data'!$D$6,0,10*ROW('Water Data'!D90))),'Data Summary'!BT96="Yes"),OFFSET('Water Data'!$D$6,0,10*ROW('Water Data'!D90)),NA())</f>
        <v>#N/A</v>
      </c>
      <c r="F96" s="98" t="e">
        <f ca="true">+IF(AND(ISNUMBER(OFFSET('Water Data'!$D$9,0,10*ROW('Water Data'!D90))),'Data Summary'!BU96="Yes"),OFFSET('Water Data'!$D$9,0,10*ROW('Water Data'!D90)),NA())</f>
        <v>#N/A</v>
      </c>
      <c r="G96" s="98" t="e">
        <f ca="true">+IF(AND(ISNUMBER(OFFSET('Water Data'!$E$4,0,10*ROW('Water Data'!E90))),'Data Summary'!BV96="Yes"),100-OFFSET('Water Data'!$E$4,0,10*ROW('Water Data'!E90)),NA())</f>
        <v>#N/A</v>
      </c>
      <c r="H96" s="98" t="e">
        <f ca="true">+IF(AND(ISNUMBER(OFFSET('Water Data'!$E$6,0,10*ROW('Water Data'!E90))),'Data Summary'!BW96="Yes"),OFFSET('Water Data'!$E$6,0,10*ROW('Water Data'!E90)),NA())</f>
        <v>#N/A</v>
      </c>
      <c r="I96" s="98" t="e">
        <f ca="true">+IF(AND(ISNUMBER(OFFSET('Water Data'!$E$9,0,10*ROW('Water Data'!E90))),'Data Summary'!BX96="Yes"),OFFSET('Water Data'!$E$9,0,10*ROW('Water Data'!E90)),NA())</f>
        <v>#N/A</v>
      </c>
      <c r="J96" s="98" t="e">
        <f ca="true">+IF(AND(ISNUMBER(OFFSET('Water Data'!$F$4,0,10*ROW('Water Data'!F90))),'Data Summary'!BY96="Yes"),100-OFFSET('Water Data'!$F$4,0,10*ROW('Water Data'!F90)),NA())</f>
        <v>#N/A</v>
      </c>
      <c r="K96" s="98" t="e">
        <f ca="true">+IF(AND(ISNUMBER(OFFSET('Water Data'!$F$6,0,10*ROW('Water Data'!F90))),'Data Summary'!BZ96="Yes"),OFFSET('Water Data'!$F$6,0,10*ROW('Water Data'!F90)),NA())</f>
        <v>#N/A</v>
      </c>
      <c r="L96" s="98" t="e">
        <f ca="true">+IF(AND(ISNUMBER(OFFSET('Water Data'!$F$9,0,10*ROW('Water Data'!F90))),'Data Summary'!CA96="Yes"),OFFSET('Water Data'!$F$9,0,10*ROW('Water Data'!F90)),NA())</f>
        <v>#N/A</v>
      </c>
      <c r="M96" s="98" t="e">
        <f ca="true">+IF(AND(ISNUMBER(OFFSET('Water Data'!$G$4,0,10*ROW('Water Data'!G90))),'Data Summary'!CB96="Yes"),100-OFFSET('Water Data'!$G$4,0,10*ROW('Water Data'!G90)),NA())</f>
        <v>#N/A</v>
      </c>
      <c r="N96" s="98" t="e">
        <f ca="true">+IF(AND(ISNUMBER(OFFSET('Water Data'!$G$6,0,10*ROW('Water Data'!G90))),'Data Summary'!CC96="Yes"),OFFSET('Water Data'!$G$6,0,10*ROW('Water Data'!G90)),NA())</f>
        <v>#N/A</v>
      </c>
      <c r="O96" s="98" t="e">
        <f ca="true">+IF(AND(ISNUMBER(OFFSET('Water Data'!$G$9,0,10*ROW('Water Data'!G90))),'Data Summary'!CD96="Yes"),OFFSET('Water Data'!$G$9,0,10*ROW('Water Data'!G90)),NA())</f>
        <v>#N/A</v>
      </c>
      <c r="P96" s="98" t="e">
        <f ca="true">+IF(AND(ISNUMBER(OFFSET('Water Data'!$H$4,0,10*ROW('Water Data'!H90))),'Data Summary'!CE96="Yes"),100-OFFSET('Water Data'!$H$4,0,10*ROW('Water Data'!H90)),NA())</f>
        <v>#N/A</v>
      </c>
      <c r="Q96" s="98" t="e">
        <f ca="true">+IF(AND(ISNUMBER(OFFSET('Water Data'!$H$6,0,10*ROW('Water Data'!H90))),'Data Summary'!CF96="Yes"),OFFSET('Water Data'!$H$6,0,10*ROW('Water Data'!H90)),NA())</f>
        <v>#N/A</v>
      </c>
      <c r="R96" s="98" t="e">
        <f ca="true">+IF(AND(ISNUMBER(OFFSET('Water Data'!$H$9,0,10*ROW('Water Data'!H90))),'Data Summary'!CG96="Yes"),OFFSET('Water Data'!$H$9,0,10*ROW('Water Data'!H90)),NA())</f>
        <v>#N/A</v>
      </c>
      <c r="S96" s="98" t="e">
        <f ca="true">+IF(AND(ISNUMBER(OFFSET('Water Data'!$I$4,0,10*ROW('Water Data'!I90))),'Data Summary'!CH96="Yes"),100-OFFSET('Water Data'!$I$4,0,10*ROW('Water Data'!I90)),NA())</f>
        <v>#N/A</v>
      </c>
      <c r="T96" s="98" t="e">
        <f ca="true">+IF(AND(ISNUMBER(OFFSET('Water Data'!$I$6,0,10*ROW('Water Data'!I90))),'Data Summary'!CI96="Yes"),OFFSET('Water Data'!$I$6,0,10*ROW('Water Data'!I90)),NA())</f>
        <v>#N/A</v>
      </c>
      <c r="U96" s="98" t="e">
        <f ca="true">+IF(AND(ISNUMBER(OFFSET('Water Data'!$I$9,0,10*ROW('Water Data'!I90))),'Data Summary'!CJ96="Yes"),OFFSET('Water Data'!$I$9,0,10*ROW('Water Data'!I90)),NA())</f>
        <v>#N/A</v>
      </c>
      <c r="V96" s="99" t="e">
        <f ca="true">+IF(AND(ISNUMBER(OFFSET('Sanitation Data'!$D$4,0,10*ROW('Sanitation Data'!D90))),'Data Summary'!CK96="Yes"),100-OFFSET('Sanitation Data'!$D$4,0,10*ROW('Sanitation Data'!D90)),NA())</f>
        <v>#N/A</v>
      </c>
      <c r="W96" s="99" t="e">
        <f ca="true">+IF(AND(ISNUMBER(OFFSET('Sanitation Data'!$D$6,0,10*ROW('Sanitation Data'!D90))),'Data Summary'!CL96="Yes"),OFFSET('Sanitation Data'!$D$6,0,10*ROW('Sanitation Data'!D90)),NA())</f>
        <v>#N/A</v>
      </c>
      <c r="X96" s="99" t="e">
        <f ca="true">+IF(AND(ISNUMBER(OFFSET('Sanitation Data'!$D$10,0,10*ROW('Sanitation Data'!D90))),'Data Summary'!CM96="Yes"),OFFSET('Sanitation Data'!$D$10,0,10*ROW('Sanitation Data'!D90)),NA())</f>
        <v>#N/A</v>
      </c>
      <c r="Y96" s="99" t="e">
        <f ca="true">+IF(AND(ISNUMBER(OFFSET('Sanitation Data'!$D$11,0,10*ROW('Sanitation Data'!D90))),'Data Summary'!CN96="Yes"),OFFSET('Sanitation Data'!$D$11,0,10*ROW('Sanitation Data'!D90)),NA())</f>
        <v>#N/A</v>
      </c>
      <c r="Z96" s="99" t="e">
        <f ca="true">+IF(AND(ISNUMBER(OFFSET('Sanitation Data'!$D$12,0,10*ROW('Sanitation Data'!D90))),'Data Summary'!CO96="Yes"),OFFSET('Sanitation Data'!$D$12,0,10*ROW('Sanitation Data'!D90)),NA())</f>
        <v>#N/A</v>
      </c>
      <c r="AA96" s="99" t="e">
        <f ca="true">+IF(AND(ISNUMBER(OFFSET('Sanitation Data'!$E$4,0,10*ROW('Sanitation Data'!E90))),'Data Summary'!CP96="Yes"),100-OFFSET('Sanitation Data'!$E$4,0,10*ROW('Sanitation Data'!E90)),NA())</f>
        <v>#N/A</v>
      </c>
      <c r="AB96" s="99" t="e">
        <f ca="true">+IF(AND(ISNUMBER(OFFSET('Sanitation Data'!$E$6,0,10*ROW('Sanitation Data'!E90))),'Data Summary'!CQ96="Yes"),OFFSET('Sanitation Data'!$E$6,0,10*ROW('Sanitation Data'!E90)),NA())</f>
        <v>#N/A</v>
      </c>
      <c r="AC96" s="99" t="e">
        <f ca="true">+IF(AND(ISNUMBER(OFFSET('Sanitation Data'!$E$10,0,10*ROW('Sanitation Data'!E90))),'Data Summary'!CR96="Yes"),OFFSET('Sanitation Data'!$E$10,0,10*ROW('Sanitation Data'!E90)),NA())</f>
        <v>#N/A</v>
      </c>
      <c r="AD96" s="99" t="e">
        <f ca="true">+IF(AND(ISNUMBER(OFFSET('Sanitation Data'!$E$11,0,10*ROW('Sanitation Data'!E90))),'Data Summary'!CS96="Yes"),OFFSET('Sanitation Data'!$E$11,0,10*ROW('Sanitation Data'!E90)),NA())</f>
        <v>#N/A</v>
      </c>
      <c r="AE96" s="99" t="e">
        <f ca="true">+IF(AND(ISNUMBER(OFFSET('Sanitation Data'!$E$12,0,10*ROW('Sanitation Data'!E90))),'Data Summary'!CT96="Yes"),OFFSET('Sanitation Data'!$E$12,0,10*ROW('Sanitation Data'!E90)),NA())</f>
        <v>#N/A</v>
      </c>
      <c r="AF96" s="99" t="e">
        <f ca="true">+IF(AND(ISNUMBER(OFFSET('Sanitation Data'!$F$4,0,10*ROW('Sanitation Data'!F90))),'Data Summary'!CU96="Yes"),100-OFFSET('Sanitation Data'!$F$4,0,10*ROW('Sanitation Data'!F90)),NA())</f>
        <v>#N/A</v>
      </c>
      <c r="AG96" s="99" t="e">
        <f ca="true">+IF(AND(ISNUMBER(OFFSET('Sanitation Data'!$F$6,0,10*ROW('Sanitation Data'!F90))),'Data Summary'!CV96="Yes"),OFFSET('Sanitation Data'!$F$6,0,10*ROW('Sanitation Data'!F90)),NA())</f>
        <v>#N/A</v>
      </c>
      <c r="AH96" s="99" t="e">
        <f ca="true">+IF(AND(ISNUMBER(OFFSET('Sanitation Data'!$F$10,0,10*ROW('Sanitation Data'!F90))),'Data Summary'!CW96="Yes"),OFFSET('Sanitation Data'!$F$10,0,10*ROW('Sanitation Data'!F90)),NA())</f>
        <v>#N/A</v>
      </c>
      <c r="AI96" s="99" t="e">
        <f ca="true">+IF(AND(ISNUMBER(OFFSET('Sanitation Data'!$F$11,0,10*ROW('Sanitation Data'!F90))),'Data Summary'!CX96="Yes"),OFFSET('Sanitation Data'!$F$11,0,10*ROW('Sanitation Data'!F90)),NA())</f>
        <v>#N/A</v>
      </c>
      <c r="AJ96" s="99" t="e">
        <f ca="true">+IF(AND(ISNUMBER(OFFSET('Sanitation Data'!$F$12,0,10*ROW('Sanitation Data'!F90))),'Data Summary'!CY96="Yes"),OFFSET('Sanitation Data'!$F$12,0,10*ROW('Sanitation Data'!F90)),NA())</f>
        <v>#N/A</v>
      </c>
      <c r="AK96" s="99" t="e">
        <f ca="true">+IF(AND(ISNUMBER(OFFSET('Sanitation Data'!$G$4,0,10*ROW('Sanitation Data'!G90))),'Data Summary'!CZ96="Yes"),100-OFFSET('Sanitation Data'!$G$4,0,10*ROW('Sanitation Data'!G90)),NA())</f>
        <v>#N/A</v>
      </c>
      <c r="AL96" s="99" t="e">
        <f ca="true">+IF(AND(ISNUMBER(OFFSET('Sanitation Data'!$G$6,0,10*ROW('Sanitation Data'!G90))),'Data Summary'!DA96="Yes"),OFFSET('Sanitation Data'!$G$6,0,10*ROW('Sanitation Data'!G90)),NA())</f>
        <v>#N/A</v>
      </c>
      <c r="AM96" s="99" t="e">
        <f ca="true">+IF(AND(ISNUMBER(OFFSET('Sanitation Data'!$G$10,0,10*ROW('Sanitation Data'!G90))),'Data Summary'!DB96="Yes"),OFFSET('Sanitation Data'!$G$10,0,10*ROW('Sanitation Data'!G90)),NA())</f>
        <v>#N/A</v>
      </c>
      <c r="AN96" s="99" t="e">
        <f ca="true">+IF(AND(ISNUMBER(OFFSET('Sanitation Data'!$G$11,0,10*ROW('Sanitation Data'!G90))),'Data Summary'!DC96="Yes"),OFFSET('Sanitation Data'!$G$11,0,10*ROW('Sanitation Data'!G90)),NA())</f>
        <v>#N/A</v>
      </c>
      <c r="AO96" s="99" t="e">
        <f ca="true">+IF(AND(ISNUMBER(OFFSET('Sanitation Data'!$G$12,0,10*ROW('Sanitation Data'!G90))),'Data Summary'!DD96="Yes"),OFFSET('Sanitation Data'!$G$12,0,10*ROW('Sanitation Data'!G90)),NA())</f>
        <v>#N/A</v>
      </c>
      <c r="AP96" s="99" t="e">
        <f ca="true">+IF(AND(ISNUMBER(OFFSET('Sanitation Data'!$H$4,0,10*ROW('Sanitation Data'!H90))),'Data Summary'!DE96="Yes"),100-OFFSET('Sanitation Data'!$H$4,0,10*ROW('Sanitation Data'!H90)),NA())</f>
        <v>#N/A</v>
      </c>
      <c r="AQ96" s="99" t="e">
        <f ca="true">+IF(AND(ISNUMBER(OFFSET('Sanitation Data'!$H$6,0,10*ROW('Sanitation Data'!H90))),'Data Summary'!DF96="Yes"),OFFSET('Sanitation Data'!$H$6,0,10*ROW('Sanitation Data'!H90)),NA())</f>
        <v>#N/A</v>
      </c>
      <c r="AR96" s="99" t="e">
        <f ca="true">+IF(AND(ISNUMBER(OFFSET('Sanitation Data'!$H$10,0,10*ROW('Sanitation Data'!H90))),'Data Summary'!DG96="Yes"),OFFSET('Sanitation Data'!$H$10,0,10*ROW('Sanitation Data'!H90)),NA())</f>
        <v>#N/A</v>
      </c>
      <c r="AS96" s="99" t="e">
        <f ca="true">+IF(AND(ISNUMBER(OFFSET('Sanitation Data'!$H$11,0,10*ROW('Sanitation Data'!H90))),'Data Summary'!DH96="Yes"),OFFSET('Sanitation Data'!$H$11,0,10*ROW('Sanitation Data'!H90)),NA())</f>
        <v>#N/A</v>
      </c>
      <c r="AT96" s="99" t="e">
        <f ca="true">+IF(AND(ISNUMBER(OFFSET('Sanitation Data'!$H$12,0,10*ROW('Sanitation Data'!H90))),'Data Summary'!DI96="Yes"),OFFSET('Sanitation Data'!$H$12,0,10*ROW('Sanitation Data'!H90)),NA())</f>
        <v>#N/A</v>
      </c>
      <c r="AU96" s="99" t="e">
        <f ca="true">+IF(AND(ISNUMBER(OFFSET('Sanitation Data'!$I$4,0,10*ROW('Sanitation Data'!I90))),'Data Summary'!DJ96="Yes"),100-OFFSET('Sanitation Data'!$I$4,0,10*ROW('Sanitation Data'!I90)),NA())</f>
        <v>#N/A</v>
      </c>
      <c r="AV96" s="99" t="e">
        <f ca="true">+IF(AND(ISNUMBER(OFFSET('Sanitation Data'!$I$6,0,10*ROW('Sanitation Data'!I90))),'Data Summary'!DK96="Yes"),OFFSET('Sanitation Data'!$I$6,0,10*ROW('Sanitation Data'!I90)),NA())</f>
        <v>#N/A</v>
      </c>
      <c r="AW96" s="99" t="e">
        <f ca="true">+IF(AND(ISNUMBER(OFFSET('Sanitation Data'!$I$10,0,10*ROW('Sanitation Data'!I90))),'Data Summary'!DL96="Yes"),OFFSET('Sanitation Data'!$I$10,0,10*ROW('Sanitation Data'!I90)),NA())</f>
        <v>#N/A</v>
      </c>
      <c r="AX96" s="99" t="e">
        <f ca="true">+IF(AND(ISNUMBER(OFFSET('Sanitation Data'!$I$11,0,10*ROW('Sanitation Data'!I90))),'Data Summary'!DM96="Yes"),OFFSET('Sanitation Data'!$I$11,0,10*ROW('Sanitation Data'!I90)),NA())</f>
        <v>#N/A</v>
      </c>
      <c r="AY96" s="99" t="e">
        <f ca="true">+IF(AND(ISNUMBER(OFFSET('Sanitation Data'!$I$12,0,10*ROW('Sanitation Data'!I90))),'Data Summary'!DN96="Yes"),OFFSET('Sanitation Data'!$I$12,0,10*ROW('Sanitation Data'!I90)),NA())</f>
        <v>#N/A</v>
      </c>
      <c r="AZ96" s="100" t="e">
        <f ca="true">+IF(AND(ISNUMBER(OFFSET('Hygiene Data'!$D$5,0,10*ROW('Hygiene Data'!D90))),'Data Summary'!DO96="Yes"),OFFSET('Hygiene Data'!$D$5,0,10*ROW('Hygiene Data'!D90)),NA())</f>
        <v>#N/A</v>
      </c>
      <c r="BA96" s="100" t="e">
        <f ca="true">+IF(AND(ISNUMBER(OFFSET('Hygiene Data'!$D$7,0,10*ROW('Hygiene Data'!D90))),'Data Summary'!DP96="Yes"),OFFSET('Hygiene Data'!$D$7,0,10*ROW('Hygiene Data'!D90)),NA())</f>
        <v>#N/A</v>
      </c>
      <c r="BB96" s="100" t="e">
        <f ca="true">+IF(AND(ISNUMBER(OFFSET('Hygiene Data'!$D$9,0,10*ROW('Hygiene Data'!D90))),'Data Summary'!DQ96="Yes"),OFFSET('Hygiene Data'!$D$9,0,10*ROW('Hygiene Data'!D90)),NA())</f>
        <v>#N/A</v>
      </c>
      <c r="BC96" s="100" t="e">
        <f ca="true">+IF(AND(ISNUMBER(OFFSET('Hygiene Data'!$E$5,0,10*ROW('Hygiene Data'!E90))),'Data Summary'!DR96="Yes"),OFFSET('Hygiene Data'!$E$5,0,10*ROW('Hygiene Data'!E90)),NA())</f>
        <v>#N/A</v>
      </c>
      <c r="BD96" s="100" t="e">
        <f ca="true">+IF(AND(ISNUMBER(OFFSET('Hygiene Data'!$E$7,0,10*ROW('Hygiene Data'!E90))),'Data Summary'!DS96="Yes"),OFFSET('Hygiene Data'!$E$7,0,10*ROW('Hygiene Data'!E90)),NA())</f>
        <v>#N/A</v>
      </c>
      <c r="BE96" s="100" t="e">
        <f ca="true">+IF(AND(ISNUMBER(OFFSET('Hygiene Data'!$E$9,0,10*ROW('Hygiene Data'!E90))),'Data Summary'!DT96="Yes"),OFFSET('Hygiene Data'!$E$9,0,10*ROW('Hygiene Data'!E90)),NA())</f>
        <v>#N/A</v>
      </c>
      <c r="BF96" s="100" t="e">
        <f ca="true">+IF(AND(ISNUMBER(OFFSET('Hygiene Data'!$F$5,0,10*ROW('Hygiene Data'!F90))),'Data Summary'!DU96="Yes"),OFFSET('Hygiene Data'!$F$5,0,10*ROW('Hygiene Data'!F90)),NA())</f>
        <v>#N/A</v>
      </c>
      <c r="BG96" s="100" t="e">
        <f ca="true">+IF(AND(ISNUMBER(OFFSET('Hygiene Data'!$F$7,0,10*ROW('Hygiene Data'!F90))),'Data Summary'!DV96="Yes"),OFFSET('Hygiene Data'!$F$7,0,10*ROW('Hygiene Data'!F90)),NA())</f>
        <v>#N/A</v>
      </c>
      <c r="BH96" s="100" t="e">
        <f ca="true">+IF(AND(ISNUMBER(OFFSET('Hygiene Data'!$F$9,0,10*ROW('Hygiene Data'!F90))),'Data Summary'!DW96="Yes"),OFFSET('Hygiene Data'!$F$9,0,10*ROW('Hygiene Data'!F90)),NA())</f>
        <v>#N/A</v>
      </c>
      <c r="BI96" s="100" t="e">
        <f ca="true">+IF(AND(ISNUMBER(OFFSET('Hygiene Data'!$G$5,0,10*ROW('Hygiene Data'!G90))),'Data Summary'!DX96="Yes"),OFFSET('Hygiene Data'!$G$5,0,10*ROW('Hygiene Data'!G90)),NA())</f>
        <v>#N/A</v>
      </c>
      <c r="BJ96" s="100" t="e">
        <f ca="true">+IF(AND(ISNUMBER(OFFSET('Hygiene Data'!$G$7,0,10*ROW('Hygiene Data'!G90))),'Data Summary'!DY96="Yes"),OFFSET('Hygiene Data'!$G$7,0,10*ROW('Hygiene Data'!G90)),NA())</f>
        <v>#N/A</v>
      </c>
      <c r="BK96" s="100" t="e">
        <f ca="true">+IF(AND(ISNUMBER(OFFSET('Hygiene Data'!$G$9,0,10*ROW('Hygiene Data'!G90))),'Data Summary'!DZ96="Yes"),OFFSET('Hygiene Data'!$G$9,0,10*ROW('Hygiene Data'!G90)),NA())</f>
        <v>#N/A</v>
      </c>
      <c r="BL96" s="100" t="e">
        <f ca="true">+IF(AND(ISNUMBER(OFFSET('Hygiene Data'!$H$5,0,10*ROW('Hygiene Data'!H90))),'Data Summary'!EA96="Yes"),OFFSET('Hygiene Data'!$H$5,0,10*ROW('Hygiene Data'!H90)),NA())</f>
        <v>#N/A</v>
      </c>
      <c r="BM96" s="100" t="e">
        <f ca="true">+IF(AND(ISNUMBER(OFFSET('Hygiene Data'!$H$7,0,10*ROW('Hygiene Data'!H90))),'Data Summary'!EB96="Yes"),OFFSET('Hygiene Data'!$H$7,0,10*ROW('Hygiene Data'!H90)),NA())</f>
        <v>#N/A</v>
      </c>
      <c r="BN96" s="100" t="e">
        <f ca="true">+IF(AND(ISNUMBER(OFFSET('Hygiene Data'!$H$9,0,10*ROW('Hygiene Data'!H90))),'Data Summary'!EC96="Yes"),OFFSET('Hygiene Data'!$H$9,0,10*ROW('Hygiene Data'!H90)),NA())</f>
        <v>#N/A</v>
      </c>
      <c r="BO96" s="100" t="e">
        <f ca="true">+IF(AND(ISNUMBER(OFFSET('Hygiene Data'!$I$5,0,10*ROW('Hygiene Data'!I90))),'Data Summary'!ED96="Yes"),OFFSET('Hygiene Data'!$I$5,0,10*ROW('Hygiene Data'!I90)),NA())</f>
        <v>#N/A</v>
      </c>
      <c r="BP96" s="100" t="e">
        <f ca="true">+IF(AND(ISNUMBER(OFFSET('Hygiene Data'!$I$7,0,10*ROW('Hygiene Data'!I90))),'Data Summary'!EE96="Yes"),OFFSET('Hygiene Data'!$I$7,0,10*ROW('Hygiene Data'!I90)),NA())</f>
        <v>#N/A</v>
      </c>
      <c r="BQ96" s="100" t="e">
        <f ca="true">+IF(AND(ISNUMBER(OFFSET('Hygiene Data'!$I$9,0,10*ROW('Hygiene Data'!I90))),'Data Summary'!EF96="Yes"),OFFSET('Hygiene Data'!$I$9,0,10*ROW('Hygiene Data'!I90)),NA())</f>
        <v>#N/A</v>
      </c>
    </row>
    <row xmlns:x14ac="http://schemas.microsoft.com/office/spreadsheetml/2009/9/ac" r="97" x14ac:dyDescent="0.2">
      <c r="A97" s="363" t="e">
        <f ca="true">+RIGHT('Data Summary'!A97,LEN('Data Summary'!A97)-9)</f>
        <v>#VALUE!</v>
      </c>
      <c r="B97" s="38" t="str">
        <f ca="true">+IF(ISTEXT('Data Summary'!B97),'Data Summary'!B97,"")</f>
        <v/>
      </c>
      <c r="C97" s="362" t="e">
        <f ca="true">+VALUE('Data Summary'!C97)</f>
        <v>#VALUE!</v>
      </c>
      <c r="D97" s="98" t="e">
        <f ca="true">+IF(AND(ISNUMBER(OFFSET('Water Data'!$D$4,0,10*ROW('Water Data'!D91))),'Data Summary'!BS97="Yes"),100-OFFSET('Water Data'!$D$4,0,10*ROW('Water Data'!D91)),NA())</f>
        <v>#N/A</v>
      </c>
      <c r="E97" s="98" t="e">
        <f ca="true">+IF(AND(ISNUMBER(OFFSET('Water Data'!$D$6,0,10*ROW('Water Data'!D91))),'Data Summary'!BT97="Yes"),OFFSET('Water Data'!$D$6,0,10*ROW('Water Data'!D91)),NA())</f>
        <v>#N/A</v>
      </c>
      <c r="F97" s="98" t="e">
        <f ca="true">+IF(AND(ISNUMBER(OFFSET('Water Data'!$D$9,0,10*ROW('Water Data'!D91))),'Data Summary'!BU97="Yes"),OFFSET('Water Data'!$D$9,0,10*ROW('Water Data'!D91)),NA())</f>
        <v>#N/A</v>
      </c>
      <c r="G97" s="98" t="e">
        <f ca="true">+IF(AND(ISNUMBER(OFFSET('Water Data'!$E$4,0,10*ROW('Water Data'!E91))),'Data Summary'!BV97="Yes"),100-OFFSET('Water Data'!$E$4,0,10*ROW('Water Data'!E91)),NA())</f>
        <v>#N/A</v>
      </c>
      <c r="H97" s="98" t="e">
        <f ca="true">+IF(AND(ISNUMBER(OFFSET('Water Data'!$E$6,0,10*ROW('Water Data'!E91))),'Data Summary'!BW97="Yes"),OFFSET('Water Data'!$E$6,0,10*ROW('Water Data'!E91)),NA())</f>
        <v>#N/A</v>
      </c>
      <c r="I97" s="98" t="e">
        <f ca="true">+IF(AND(ISNUMBER(OFFSET('Water Data'!$E$9,0,10*ROW('Water Data'!E91))),'Data Summary'!BX97="Yes"),OFFSET('Water Data'!$E$9,0,10*ROW('Water Data'!E91)),NA())</f>
        <v>#N/A</v>
      </c>
      <c r="J97" s="98" t="e">
        <f ca="true">+IF(AND(ISNUMBER(OFFSET('Water Data'!$F$4,0,10*ROW('Water Data'!F91))),'Data Summary'!BY97="Yes"),100-OFFSET('Water Data'!$F$4,0,10*ROW('Water Data'!F91)),NA())</f>
        <v>#N/A</v>
      </c>
      <c r="K97" s="98" t="e">
        <f ca="true">+IF(AND(ISNUMBER(OFFSET('Water Data'!$F$6,0,10*ROW('Water Data'!F91))),'Data Summary'!BZ97="Yes"),OFFSET('Water Data'!$F$6,0,10*ROW('Water Data'!F91)),NA())</f>
        <v>#N/A</v>
      </c>
      <c r="L97" s="98" t="e">
        <f ca="true">+IF(AND(ISNUMBER(OFFSET('Water Data'!$F$9,0,10*ROW('Water Data'!F91))),'Data Summary'!CA97="Yes"),OFFSET('Water Data'!$F$9,0,10*ROW('Water Data'!F91)),NA())</f>
        <v>#N/A</v>
      </c>
      <c r="M97" s="98" t="e">
        <f ca="true">+IF(AND(ISNUMBER(OFFSET('Water Data'!$G$4,0,10*ROW('Water Data'!G91))),'Data Summary'!CB97="Yes"),100-OFFSET('Water Data'!$G$4,0,10*ROW('Water Data'!G91)),NA())</f>
        <v>#N/A</v>
      </c>
      <c r="N97" s="98" t="e">
        <f ca="true">+IF(AND(ISNUMBER(OFFSET('Water Data'!$G$6,0,10*ROW('Water Data'!G91))),'Data Summary'!CC97="Yes"),OFFSET('Water Data'!$G$6,0,10*ROW('Water Data'!G91)),NA())</f>
        <v>#N/A</v>
      </c>
      <c r="O97" s="98" t="e">
        <f ca="true">+IF(AND(ISNUMBER(OFFSET('Water Data'!$G$9,0,10*ROW('Water Data'!G91))),'Data Summary'!CD97="Yes"),OFFSET('Water Data'!$G$9,0,10*ROW('Water Data'!G91)),NA())</f>
        <v>#N/A</v>
      </c>
      <c r="P97" s="98" t="e">
        <f ca="true">+IF(AND(ISNUMBER(OFFSET('Water Data'!$H$4,0,10*ROW('Water Data'!H91))),'Data Summary'!CE97="Yes"),100-OFFSET('Water Data'!$H$4,0,10*ROW('Water Data'!H91)),NA())</f>
        <v>#N/A</v>
      </c>
      <c r="Q97" s="98" t="e">
        <f ca="true">+IF(AND(ISNUMBER(OFFSET('Water Data'!$H$6,0,10*ROW('Water Data'!H91))),'Data Summary'!CF97="Yes"),OFFSET('Water Data'!$H$6,0,10*ROW('Water Data'!H91)),NA())</f>
        <v>#N/A</v>
      </c>
      <c r="R97" s="98" t="e">
        <f ca="true">+IF(AND(ISNUMBER(OFFSET('Water Data'!$H$9,0,10*ROW('Water Data'!H91))),'Data Summary'!CG97="Yes"),OFFSET('Water Data'!$H$9,0,10*ROW('Water Data'!H91)),NA())</f>
        <v>#N/A</v>
      </c>
      <c r="S97" s="98" t="e">
        <f ca="true">+IF(AND(ISNUMBER(OFFSET('Water Data'!$I$4,0,10*ROW('Water Data'!I91))),'Data Summary'!CH97="Yes"),100-OFFSET('Water Data'!$I$4,0,10*ROW('Water Data'!I91)),NA())</f>
        <v>#N/A</v>
      </c>
      <c r="T97" s="98" t="e">
        <f ca="true">+IF(AND(ISNUMBER(OFFSET('Water Data'!$I$6,0,10*ROW('Water Data'!I91))),'Data Summary'!CI97="Yes"),OFFSET('Water Data'!$I$6,0,10*ROW('Water Data'!I91)),NA())</f>
        <v>#N/A</v>
      </c>
      <c r="U97" s="98" t="e">
        <f ca="true">+IF(AND(ISNUMBER(OFFSET('Water Data'!$I$9,0,10*ROW('Water Data'!I91))),'Data Summary'!CJ97="Yes"),OFFSET('Water Data'!$I$9,0,10*ROW('Water Data'!I91)),NA())</f>
        <v>#N/A</v>
      </c>
      <c r="V97" s="99" t="e">
        <f ca="true">+IF(AND(ISNUMBER(OFFSET('Sanitation Data'!$D$4,0,10*ROW('Sanitation Data'!D91))),'Data Summary'!CK97="Yes"),100-OFFSET('Sanitation Data'!$D$4,0,10*ROW('Sanitation Data'!D91)),NA())</f>
        <v>#N/A</v>
      </c>
      <c r="W97" s="99" t="e">
        <f ca="true">+IF(AND(ISNUMBER(OFFSET('Sanitation Data'!$D$6,0,10*ROW('Sanitation Data'!D91))),'Data Summary'!CL97="Yes"),OFFSET('Sanitation Data'!$D$6,0,10*ROW('Sanitation Data'!D91)),NA())</f>
        <v>#N/A</v>
      </c>
      <c r="X97" s="99" t="e">
        <f ca="true">+IF(AND(ISNUMBER(OFFSET('Sanitation Data'!$D$10,0,10*ROW('Sanitation Data'!D91))),'Data Summary'!CM97="Yes"),OFFSET('Sanitation Data'!$D$10,0,10*ROW('Sanitation Data'!D91)),NA())</f>
        <v>#N/A</v>
      </c>
      <c r="Y97" s="99" t="e">
        <f ca="true">+IF(AND(ISNUMBER(OFFSET('Sanitation Data'!$D$11,0,10*ROW('Sanitation Data'!D91))),'Data Summary'!CN97="Yes"),OFFSET('Sanitation Data'!$D$11,0,10*ROW('Sanitation Data'!D91)),NA())</f>
        <v>#N/A</v>
      </c>
      <c r="Z97" s="99" t="e">
        <f ca="true">+IF(AND(ISNUMBER(OFFSET('Sanitation Data'!$D$12,0,10*ROW('Sanitation Data'!D91))),'Data Summary'!CO97="Yes"),OFFSET('Sanitation Data'!$D$12,0,10*ROW('Sanitation Data'!D91)),NA())</f>
        <v>#N/A</v>
      </c>
      <c r="AA97" s="99" t="e">
        <f ca="true">+IF(AND(ISNUMBER(OFFSET('Sanitation Data'!$E$4,0,10*ROW('Sanitation Data'!E91))),'Data Summary'!CP97="Yes"),100-OFFSET('Sanitation Data'!$E$4,0,10*ROW('Sanitation Data'!E91)),NA())</f>
        <v>#N/A</v>
      </c>
      <c r="AB97" s="99" t="e">
        <f ca="true">+IF(AND(ISNUMBER(OFFSET('Sanitation Data'!$E$6,0,10*ROW('Sanitation Data'!E91))),'Data Summary'!CQ97="Yes"),OFFSET('Sanitation Data'!$E$6,0,10*ROW('Sanitation Data'!E91)),NA())</f>
        <v>#N/A</v>
      </c>
      <c r="AC97" s="99" t="e">
        <f ca="true">+IF(AND(ISNUMBER(OFFSET('Sanitation Data'!$E$10,0,10*ROW('Sanitation Data'!E91))),'Data Summary'!CR97="Yes"),OFFSET('Sanitation Data'!$E$10,0,10*ROW('Sanitation Data'!E91)),NA())</f>
        <v>#N/A</v>
      </c>
      <c r="AD97" s="99" t="e">
        <f ca="true">+IF(AND(ISNUMBER(OFFSET('Sanitation Data'!$E$11,0,10*ROW('Sanitation Data'!E91))),'Data Summary'!CS97="Yes"),OFFSET('Sanitation Data'!$E$11,0,10*ROW('Sanitation Data'!E91)),NA())</f>
        <v>#N/A</v>
      </c>
      <c r="AE97" s="99" t="e">
        <f ca="true">+IF(AND(ISNUMBER(OFFSET('Sanitation Data'!$E$12,0,10*ROW('Sanitation Data'!E91))),'Data Summary'!CT97="Yes"),OFFSET('Sanitation Data'!$E$12,0,10*ROW('Sanitation Data'!E91)),NA())</f>
        <v>#N/A</v>
      </c>
      <c r="AF97" s="99" t="e">
        <f ca="true">+IF(AND(ISNUMBER(OFFSET('Sanitation Data'!$F$4,0,10*ROW('Sanitation Data'!F91))),'Data Summary'!CU97="Yes"),100-OFFSET('Sanitation Data'!$F$4,0,10*ROW('Sanitation Data'!F91)),NA())</f>
        <v>#N/A</v>
      </c>
      <c r="AG97" s="99" t="e">
        <f ca="true">+IF(AND(ISNUMBER(OFFSET('Sanitation Data'!$F$6,0,10*ROW('Sanitation Data'!F91))),'Data Summary'!CV97="Yes"),OFFSET('Sanitation Data'!$F$6,0,10*ROW('Sanitation Data'!F91)),NA())</f>
        <v>#N/A</v>
      </c>
      <c r="AH97" s="99" t="e">
        <f ca="true">+IF(AND(ISNUMBER(OFFSET('Sanitation Data'!$F$10,0,10*ROW('Sanitation Data'!F91))),'Data Summary'!CW97="Yes"),OFFSET('Sanitation Data'!$F$10,0,10*ROW('Sanitation Data'!F91)),NA())</f>
        <v>#N/A</v>
      </c>
      <c r="AI97" s="99" t="e">
        <f ca="true">+IF(AND(ISNUMBER(OFFSET('Sanitation Data'!$F$11,0,10*ROW('Sanitation Data'!F91))),'Data Summary'!CX97="Yes"),OFFSET('Sanitation Data'!$F$11,0,10*ROW('Sanitation Data'!F91)),NA())</f>
        <v>#N/A</v>
      </c>
      <c r="AJ97" s="99" t="e">
        <f ca="true">+IF(AND(ISNUMBER(OFFSET('Sanitation Data'!$F$12,0,10*ROW('Sanitation Data'!F91))),'Data Summary'!CY97="Yes"),OFFSET('Sanitation Data'!$F$12,0,10*ROW('Sanitation Data'!F91)),NA())</f>
        <v>#N/A</v>
      </c>
      <c r="AK97" s="99" t="e">
        <f ca="true">+IF(AND(ISNUMBER(OFFSET('Sanitation Data'!$G$4,0,10*ROW('Sanitation Data'!G91))),'Data Summary'!CZ97="Yes"),100-OFFSET('Sanitation Data'!$G$4,0,10*ROW('Sanitation Data'!G91)),NA())</f>
        <v>#N/A</v>
      </c>
      <c r="AL97" s="99" t="e">
        <f ca="true">+IF(AND(ISNUMBER(OFFSET('Sanitation Data'!$G$6,0,10*ROW('Sanitation Data'!G91))),'Data Summary'!DA97="Yes"),OFFSET('Sanitation Data'!$G$6,0,10*ROW('Sanitation Data'!G91)),NA())</f>
        <v>#N/A</v>
      </c>
      <c r="AM97" s="99" t="e">
        <f ca="true">+IF(AND(ISNUMBER(OFFSET('Sanitation Data'!$G$10,0,10*ROW('Sanitation Data'!G91))),'Data Summary'!DB97="Yes"),OFFSET('Sanitation Data'!$G$10,0,10*ROW('Sanitation Data'!G91)),NA())</f>
        <v>#N/A</v>
      </c>
      <c r="AN97" s="99" t="e">
        <f ca="true">+IF(AND(ISNUMBER(OFFSET('Sanitation Data'!$G$11,0,10*ROW('Sanitation Data'!G91))),'Data Summary'!DC97="Yes"),OFFSET('Sanitation Data'!$G$11,0,10*ROW('Sanitation Data'!G91)),NA())</f>
        <v>#N/A</v>
      </c>
      <c r="AO97" s="99" t="e">
        <f ca="true">+IF(AND(ISNUMBER(OFFSET('Sanitation Data'!$G$12,0,10*ROW('Sanitation Data'!G91))),'Data Summary'!DD97="Yes"),OFFSET('Sanitation Data'!$G$12,0,10*ROW('Sanitation Data'!G91)),NA())</f>
        <v>#N/A</v>
      </c>
      <c r="AP97" s="99" t="e">
        <f ca="true">+IF(AND(ISNUMBER(OFFSET('Sanitation Data'!$H$4,0,10*ROW('Sanitation Data'!H91))),'Data Summary'!DE97="Yes"),100-OFFSET('Sanitation Data'!$H$4,0,10*ROW('Sanitation Data'!H91)),NA())</f>
        <v>#N/A</v>
      </c>
      <c r="AQ97" s="99" t="e">
        <f ca="true">+IF(AND(ISNUMBER(OFFSET('Sanitation Data'!$H$6,0,10*ROW('Sanitation Data'!H91))),'Data Summary'!DF97="Yes"),OFFSET('Sanitation Data'!$H$6,0,10*ROW('Sanitation Data'!H91)),NA())</f>
        <v>#N/A</v>
      </c>
      <c r="AR97" s="99" t="e">
        <f ca="true">+IF(AND(ISNUMBER(OFFSET('Sanitation Data'!$H$10,0,10*ROW('Sanitation Data'!H91))),'Data Summary'!DG97="Yes"),OFFSET('Sanitation Data'!$H$10,0,10*ROW('Sanitation Data'!H91)),NA())</f>
        <v>#N/A</v>
      </c>
      <c r="AS97" s="99" t="e">
        <f ca="true">+IF(AND(ISNUMBER(OFFSET('Sanitation Data'!$H$11,0,10*ROW('Sanitation Data'!H91))),'Data Summary'!DH97="Yes"),OFFSET('Sanitation Data'!$H$11,0,10*ROW('Sanitation Data'!H91)),NA())</f>
        <v>#N/A</v>
      </c>
      <c r="AT97" s="99" t="e">
        <f ca="true">+IF(AND(ISNUMBER(OFFSET('Sanitation Data'!$H$12,0,10*ROW('Sanitation Data'!H91))),'Data Summary'!DI97="Yes"),OFFSET('Sanitation Data'!$H$12,0,10*ROW('Sanitation Data'!H91)),NA())</f>
        <v>#N/A</v>
      </c>
      <c r="AU97" s="99" t="e">
        <f ca="true">+IF(AND(ISNUMBER(OFFSET('Sanitation Data'!$I$4,0,10*ROW('Sanitation Data'!I91))),'Data Summary'!DJ97="Yes"),100-OFFSET('Sanitation Data'!$I$4,0,10*ROW('Sanitation Data'!I91)),NA())</f>
        <v>#N/A</v>
      </c>
      <c r="AV97" s="99" t="e">
        <f ca="true">+IF(AND(ISNUMBER(OFFSET('Sanitation Data'!$I$6,0,10*ROW('Sanitation Data'!I91))),'Data Summary'!DK97="Yes"),OFFSET('Sanitation Data'!$I$6,0,10*ROW('Sanitation Data'!I91)),NA())</f>
        <v>#N/A</v>
      </c>
      <c r="AW97" s="99" t="e">
        <f ca="true">+IF(AND(ISNUMBER(OFFSET('Sanitation Data'!$I$10,0,10*ROW('Sanitation Data'!I91))),'Data Summary'!DL97="Yes"),OFFSET('Sanitation Data'!$I$10,0,10*ROW('Sanitation Data'!I91)),NA())</f>
        <v>#N/A</v>
      </c>
      <c r="AX97" s="99" t="e">
        <f ca="true">+IF(AND(ISNUMBER(OFFSET('Sanitation Data'!$I$11,0,10*ROW('Sanitation Data'!I91))),'Data Summary'!DM97="Yes"),OFFSET('Sanitation Data'!$I$11,0,10*ROW('Sanitation Data'!I91)),NA())</f>
        <v>#N/A</v>
      </c>
      <c r="AY97" s="99" t="e">
        <f ca="true">+IF(AND(ISNUMBER(OFFSET('Sanitation Data'!$I$12,0,10*ROW('Sanitation Data'!I91))),'Data Summary'!DN97="Yes"),OFFSET('Sanitation Data'!$I$12,0,10*ROW('Sanitation Data'!I91)),NA())</f>
        <v>#N/A</v>
      </c>
      <c r="AZ97" s="100" t="e">
        <f ca="true">+IF(AND(ISNUMBER(OFFSET('Hygiene Data'!$D$5,0,10*ROW('Hygiene Data'!D91))),'Data Summary'!DO97="Yes"),OFFSET('Hygiene Data'!$D$5,0,10*ROW('Hygiene Data'!D91)),NA())</f>
        <v>#N/A</v>
      </c>
      <c r="BA97" s="100" t="e">
        <f ca="true">+IF(AND(ISNUMBER(OFFSET('Hygiene Data'!$D$7,0,10*ROW('Hygiene Data'!D91))),'Data Summary'!DP97="Yes"),OFFSET('Hygiene Data'!$D$7,0,10*ROW('Hygiene Data'!D91)),NA())</f>
        <v>#N/A</v>
      </c>
      <c r="BB97" s="100" t="e">
        <f ca="true">+IF(AND(ISNUMBER(OFFSET('Hygiene Data'!$D$9,0,10*ROW('Hygiene Data'!D91))),'Data Summary'!DQ97="Yes"),OFFSET('Hygiene Data'!$D$9,0,10*ROW('Hygiene Data'!D91)),NA())</f>
        <v>#N/A</v>
      </c>
      <c r="BC97" s="100" t="e">
        <f ca="true">+IF(AND(ISNUMBER(OFFSET('Hygiene Data'!$E$5,0,10*ROW('Hygiene Data'!E91))),'Data Summary'!DR97="Yes"),OFFSET('Hygiene Data'!$E$5,0,10*ROW('Hygiene Data'!E91)),NA())</f>
        <v>#N/A</v>
      </c>
      <c r="BD97" s="100" t="e">
        <f ca="true">+IF(AND(ISNUMBER(OFFSET('Hygiene Data'!$E$7,0,10*ROW('Hygiene Data'!E91))),'Data Summary'!DS97="Yes"),OFFSET('Hygiene Data'!$E$7,0,10*ROW('Hygiene Data'!E91)),NA())</f>
        <v>#N/A</v>
      </c>
      <c r="BE97" s="100" t="e">
        <f ca="true">+IF(AND(ISNUMBER(OFFSET('Hygiene Data'!$E$9,0,10*ROW('Hygiene Data'!E91))),'Data Summary'!DT97="Yes"),OFFSET('Hygiene Data'!$E$9,0,10*ROW('Hygiene Data'!E91)),NA())</f>
        <v>#N/A</v>
      </c>
      <c r="BF97" s="100" t="e">
        <f ca="true">+IF(AND(ISNUMBER(OFFSET('Hygiene Data'!$F$5,0,10*ROW('Hygiene Data'!F91))),'Data Summary'!DU97="Yes"),OFFSET('Hygiene Data'!$F$5,0,10*ROW('Hygiene Data'!F91)),NA())</f>
        <v>#N/A</v>
      </c>
      <c r="BG97" s="100" t="e">
        <f ca="true">+IF(AND(ISNUMBER(OFFSET('Hygiene Data'!$F$7,0,10*ROW('Hygiene Data'!F91))),'Data Summary'!DV97="Yes"),OFFSET('Hygiene Data'!$F$7,0,10*ROW('Hygiene Data'!F91)),NA())</f>
        <v>#N/A</v>
      </c>
      <c r="BH97" s="100" t="e">
        <f ca="true">+IF(AND(ISNUMBER(OFFSET('Hygiene Data'!$F$9,0,10*ROW('Hygiene Data'!F91))),'Data Summary'!DW97="Yes"),OFFSET('Hygiene Data'!$F$9,0,10*ROW('Hygiene Data'!F91)),NA())</f>
        <v>#N/A</v>
      </c>
      <c r="BI97" s="100" t="e">
        <f ca="true">+IF(AND(ISNUMBER(OFFSET('Hygiene Data'!$G$5,0,10*ROW('Hygiene Data'!G91))),'Data Summary'!DX97="Yes"),OFFSET('Hygiene Data'!$G$5,0,10*ROW('Hygiene Data'!G91)),NA())</f>
        <v>#N/A</v>
      </c>
      <c r="BJ97" s="100" t="e">
        <f ca="true">+IF(AND(ISNUMBER(OFFSET('Hygiene Data'!$G$7,0,10*ROW('Hygiene Data'!G91))),'Data Summary'!DY97="Yes"),OFFSET('Hygiene Data'!$G$7,0,10*ROW('Hygiene Data'!G91)),NA())</f>
        <v>#N/A</v>
      </c>
      <c r="BK97" s="100" t="e">
        <f ca="true">+IF(AND(ISNUMBER(OFFSET('Hygiene Data'!$G$9,0,10*ROW('Hygiene Data'!G91))),'Data Summary'!DZ97="Yes"),OFFSET('Hygiene Data'!$G$9,0,10*ROW('Hygiene Data'!G91)),NA())</f>
        <v>#N/A</v>
      </c>
      <c r="BL97" s="100" t="e">
        <f ca="true">+IF(AND(ISNUMBER(OFFSET('Hygiene Data'!$H$5,0,10*ROW('Hygiene Data'!H91))),'Data Summary'!EA97="Yes"),OFFSET('Hygiene Data'!$H$5,0,10*ROW('Hygiene Data'!H91)),NA())</f>
        <v>#N/A</v>
      </c>
      <c r="BM97" s="100" t="e">
        <f ca="true">+IF(AND(ISNUMBER(OFFSET('Hygiene Data'!$H$7,0,10*ROW('Hygiene Data'!H91))),'Data Summary'!EB97="Yes"),OFFSET('Hygiene Data'!$H$7,0,10*ROW('Hygiene Data'!H91)),NA())</f>
        <v>#N/A</v>
      </c>
      <c r="BN97" s="100" t="e">
        <f ca="true">+IF(AND(ISNUMBER(OFFSET('Hygiene Data'!$H$9,0,10*ROW('Hygiene Data'!H91))),'Data Summary'!EC97="Yes"),OFFSET('Hygiene Data'!$H$9,0,10*ROW('Hygiene Data'!H91)),NA())</f>
        <v>#N/A</v>
      </c>
      <c r="BO97" s="100" t="e">
        <f ca="true">+IF(AND(ISNUMBER(OFFSET('Hygiene Data'!$I$5,0,10*ROW('Hygiene Data'!I91))),'Data Summary'!ED97="Yes"),OFFSET('Hygiene Data'!$I$5,0,10*ROW('Hygiene Data'!I91)),NA())</f>
        <v>#N/A</v>
      </c>
      <c r="BP97" s="100" t="e">
        <f ca="true">+IF(AND(ISNUMBER(OFFSET('Hygiene Data'!$I$7,0,10*ROW('Hygiene Data'!I91))),'Data Summary'!EE97="Yes"),OFFSET('Hygiene Data'!$I$7,0,10*ROW('Hygiene Data'!I91)),NA())</f>
        <v>#N/A</v>
      </c>
      <c r="BQ97" s="100" t="e">
        <f ca="true">+IF(AND(ISNUMBER(OFFSET('Hygiene Data'!$I$9,0,10*ROW('Hygiene Data'!I91))),'Data Summary'!EF97="Yes"),OFFSET('Hygiene Data'!$I$9,0,10*ROW('Hygiene Data'!I91)),NA())</f>
        <v>#N/A</v>
      </c>
    </row>
    <row xmlns:x14ac="http://schemas.microsoft.com/office/spreadsheetml/2009/9/ac" r="98" x14ac:dyDescent="0.2">
      <c r="A98" s="363" t="e">
        <f ca="true">+RIGHT('Data Summary'!A98,LEN('Data Summary'!A98)-9)</f>
        <v>#VALUE!</v>
      </c>
      <c r="B98" s="38" t="str">
        <f ca="true">+IF(ISTEXT('Data Summary'!B98),'Data Summary'!B98,"")</f>
        <v/>
      </c>
      <c r="C98" s="362" t="e">
        <f ca="true">+VALUE('Data Summary'!C98)</f>
        <v>#VALUE!</v>
      </c>
      <c r="D98" s="98" t="e">
        <f ca="true">+IF(AND(ISNUMBER(OFFSET('Water Data'!$D$4,0,10*ROW('Water Data'!D92))),'Data Summary'!BS98="Yes"),100-OFFSET('Water Data'!$D$4,0,10*ROW('Water Data'!D92)),NA())</f>
        <v>#N/A</v>
      </c>
      <c r="E98" s="98" t="e">
        <f ca="true">+IF(AND(ISNUMBER(OFFSET('Water Data'!$D$6,0,10*ROW('Water Data'!D92))),'Data Summary'!BT98="Yes"),OFFSET('Water Data'!$D$6,0,10*ROW('Water Data'!D92)),NA())</f>
        <v>#N/A</v>
      </c>
      <c r="F98" s="98" t="e">
        <f ca="true">+IF(AND(ISNUMBER(OFFSET('Water Data'!$D$9,0,10*ROW('Water Data'!D92))),'Data Summary'!BU98="Yes"),OFFSET('Water Data'!$D$9,0,10*ROW('Water Data'!D92)),NA())</f>
        <v>#N/A</v>
      </c>
      <c r="G98" s="98" t="e">
        <f ca="true">+IF(AND(ISNUMBER(OFFSET('Water Data'!$E$4,0,10*ROW('Water Data'!E92))),'Data Summary'!BV98="Yes"),100-OFFSET('Water Data'!$E$4,0,10*ROW('Water Data'!E92)),NA())</f>
        <v>#N/A</v>
      </c>
      <c r="H98" s="98" t="e">
        <f ca="true">+IF(AND(ISNUMBER(OFFSET('Water Data'!$E$6,0,10*ROW('Water Data'!E92))),'Data Summary'!BW98="Yes"),OFFSET('Water Data'!$E$6,0,10*ROW('Water Data'!E92)),NA())</f>
        <v>#N/A</v>
      </c>
      <c r="I98" s="98" t="e">
        <f ca="true">+IF(AND(ISNUMBER(OFFSET('Water Data'!$E$9,0,10*ROW('Water Data'!E92))),'Data Summary'!BX98="Yes"),OFFSET('Water Data'!$E$9,0,10*ROW('Water Data'!E92)),NA())</f>
        <v>#N/A</v>
      </c>
      <c r="J98" s="98" t="e">
        <f ca="true">+IF(AND(ISNUMBER(OFFSET('Water Data'!$F$4,0,10*ROW('Water Data'!F92))),'Data Summary'!BY98="Yes"),100-OFFSET('Water Data'!$F$4,0,10*ROW('Water Data'!F92)),NA())</f>
        <v>#N/A</v>
      </c>
      <c r="K98" s="98" t="e">
        <f ca="true">+IF(AND(ISNUMBER(OFFSET('Water Data'!$F$6,0,10*ROW('Water Data'!F92))),'Data Summary'!BZ98="Yes"),OFFSET('Water Data'!$F$6,0,10*ROW('Water Data'!F92)),NA())</f>
        <v>#N/A</v>
      </c>
      <c r="L98" s="98" t="e">
        <f ca="true">+IF(AND(ISNUMBER(OFFSET('Water Data'!$F$9,0,10*ROW('Water Data'!F92))),'Data Summary'!CA98="Yes"),OFFSET('Water Data'!$F$9,0,10*ROW('Water Data'!F92)),NA())</f>
        <v>#N/A</v>
      </c>
      <c r="M98" s="98" t="e">
        <f ca="true">+IF(AND(ISNUMBER(OFFSET('Water Data'!$G$4,0,10*ROW('Water Data'!G92))),'Data Summary'!CB98="Yes"),100-OFFSET('Water Data'!$G$4,0,10*ROW('Water Data'!G92)),NA())</f>
        <v>#N/A</v>
      </c>
      <c r="N98" s="98" t="e">
        <f ca="true">+IF(AND(ISNUMBER(OFFSET('Water Data'!$G$6,0,10*ROW('Water Data'!G92))),'Data Summary'!CC98="Yes"),OFFSET('Water Data'!$G$6,0,10*ROW('Water Data'!G92)),NA())</f>
        <v>#N/A</v>
      </c>
      <c r="O98" s="98" t="e">
        <f ca="true">+IF(AND(ISNUMBER(OFFSET('Water Data'!$G$9,0,10*ROW('Water Data'!G92))),'Data Summary'!CD98="Yes"),OFFSET('Water Data'!$G$9,0,10*ROW('Water Data'!G92)),NA())</f>
        <v>#N/A</v>
      </c>
      <c r="P98" s="98" t="e">
        <f ca="true">+IF(AND(ISNUMBER(OFFSET('Water Data'!$H$4,0,10*ROW('Water Data'!H92))),'Data Summary'!CE98="Yes"),100-OFFSET('Water Data'!$H$4,0,10*ROW('Water Data'!H92)),NA())</f>
        <v>#N/A</v>
      </c>
      <c r="Q98" s="98" t="e">
        <f ca="true">+IF(AND(ISNUMBER(OFFSET('Water Data'!$H$6,0,10*ROW('Water Data'!H92))),'Data Summary'!CF98="Yes"),OFFSET('Water Data'!$H$6,0,10*ROW('Water Data'!H92)),NA())</f>
        <v>#N/A</v>
      </c>
      <c r="R98" s="98" t="e">
        <f ca="true">+IF(AND(ISNUMBER(OFFSET('Water Data'!$H$9,0,10*ROW('Water Data'!H92))),'Data Summary'!CG98="Yes"),OFFSET('Water Data'!$H$9,0,10*ROW('Water Data'!H92)),NA())</f>
        <v>#N/A</v>
      </c>
      <c r="S98" s="98" t="e">
        <f ca="true">+IF(AND(ISNUMBER(OFFSET('Water Data'!$I$4,0,10*ROW('Water Data'!I92))),'Data Summary'!CH98="Yes"),100-OFFSET('Water Data'!$I$4,0,10*ROW('Water Data'!I92)),NA())</f>
        <v>#N/A</v>
      </c>
      <c r="T98" s="98" t="e">
        <f ca="true">+IF(AND(ISNUMBER(OFFSET('Water Data'!$I$6,0,10*ROW('Water Data'!I92))),'Data Summary'!CI98="Yes"),OFFSET('Water Data'!$I$6,0,10*ROW('Water Data'!I92)),NA())</f>
        <v>#N/A</v>
      </c>
      <c r="U98" s="98" t="e">
        <f ca="true">+IF(AND(ISNUMBER(OFFSET('Water Data'!$I$9,0,10*ROW('Water Data'!I92))),'Data Summary'!CJ98="Yes"),OFFSET('Water Data'!$I$9,0,10*ROW('Water Data'!I92)),NA())</f>
        <v>#N/A</v>
      </c>
      <c r="V98" s="99" t="e">
        <f ca="true">+IF(AND(ISNUMBER(OFFSET('Sanitation Data'!$D$4,0,10*ROW('Sanitation Data'!D92))),'Data Summary'!CK98="Yes"),100-OFFSET('Sanitation Data'!$D$4,0,10*ROW('Sanitation Data'!D92)),NA())</f>
        <v>#N/A</v>
      </c>
      <c r="W98" s="99" t="e">
        <f ca="true">+IF(AND(ISNUMBER(OFFSET('Sanitation Data'!$D$6,0,10*ROW('Sanitation Data'!D92))),'Data Summary'!CL98="Yes"),OFFSET('Sanitation Data'!$D$6,0,10*ROW('Sanitation Data'!D92)),NA())</f>
        <v>#N/A</v>
      </c>
      <c r="X98" s="99" t="e">
        <f ca="true">+IF(AND(ISNUMBER(OFFSET('Sanitation Data'!$D$10,0,10*ROW('Sanitation Data'!D92))),'Data Summary'!CM98="Yes"),OFFSET('Sanitation Data'!$D$10,0,10*ROW('Sanitation Data'!D92)),NA())</f>
        <v>#N/A</v>
      </c>
      <c r="Y98" s="99" t="e">
        <f ca="true">+IF(AND(ISNUMBER(OFFSET('Sanitation Data'!$D$11,0,10*ROW('Sanitation Data'!D92))),'Data Summary'!CN98="Yes"),OFFSET('Sanitation Data'!$D$11,0,10*ROW('Sanitation Data'!D92)),NA())</f>
        <v>#N/A</v>
      </c>
      <c r="Z98" s="99" t="e">
        <f ca="true">+IF(AND(ISNUMBER(OFFSET('Sanitation Data'!$D$12,0,10*ROW('Sanitation Data'!D92))),'Data Summary'!CO98="Yes"),OFFSET('Sanitation Data'!$D$12,0,10*ROW('Sanitation Data'!D92)),NA())</f>
        <v>#N/A</v>
      </c>
      <c r="AA98" s="99" t="e">
        <f ca="true">+IF(AND(ISNUMBER(OFFSET('Sanitation Data'!$E$4,0,10*ROW('Sanitation Data'!E92))),'Data Summary'!CP98="Yes"),100-OFFSET('Sanitation Data'!$E$4,0,10*ROW('Sanitation Data'!E92)),NA())</f>
        <v>#N/A</v>
      </c>
      <c r="AB98" s="99" t="e">
        <f ca="true">+IF(AND(ISNUMBER(OFFSET('Sanitation Data'!$E$6,0,10*ROW('Sanitation Data'!E92))),'Data Summary'!CQ98="Yes"),OFFSET('Sanitation Data'!$E$6,0,10*ROW('Sanitation Data'!E92)),NA())</f>
        <v>#N/A</v>
      </c>
      <c r="AC98" s="99" t="e">
        <f ca="true">+IF(AND(ISNUMBER(OFFSET('Sanitation Data'!$E$10,0,10*ROW('Sanitation Data'!E92))),'Data Summary'!CR98="Yes"),OFFSET('Sanitation Data'!$E$10,0,10*ROW('Sanitation Data'!E92)),NA())</f>
        <v>#N/A</v>
      </c>
      <c r="AD98" s="99" t="e">
        <f ca="true">+IF(AND(ISNUMBER(OFFSET('Sanitation Data'!$E$11,0,10*ROW('Sanitation Data'!E92))),'Data Summary'!CS98="Yes"),OFFSET('Sanitation Data'!$E$11,0,10*ROW('Sanitation Data'!E92)),NA())</f>
        <v>#N/A</v>
      </c>
      <c r="AE98" s="99" t="e">
        <f ca="true">+IF(AND(ISNUMBER(OFFSET('Sanitation Data'!$E$12,0,10*ROW('Sanitation Data'!E92))),'Data Summary'!CT98="Yes"),OFFSET('Sanitation Data'!$E$12,0,10*ROW('Sanitation Data'!E92)),NA())</f>
        <v>#N/A</v>
      </c>
      <c r="AF98" s="99" t="e">
        <f ca="true">+IF(AND(ISNUMBER(OFFSET('Sanitation Data'!$F$4,0,10*ROW('Sanitation Data'!F92))),'Data Summary'!CU98="Yes"),100-OFFSET('Sanitation Data'!$F$4,0,10*ROW('Sanitation Data'!F92)),NA())</f>
        <v>#N/A</v>
      </c>
      <c r="AG98" s="99" t="e">
        <f ca="true">+IF(AND(ISNUMBER(OFFSET('Sanitation Data'!$F$6,0,10*ROW('Sanitation Data'!F92))),'Data Summary'!CV98="Yes"),OFFSET('Sanitation Data'!$F$6,0,10*ROW('Sanitation Data'!F92)),NA())</f>
        <v>#N/A</v>
      </c>
      <c r="AH98" s="99" t="e">
        <f ca="true">+IF(AND(ISNUMBER(OFFSET('Sanitation Data'!$F$10,0,10*ROW('Sanitation Data'!F92))),'Data Summary'!CW98="Yes"),OFFSET('Sanitation Data'!$F$10,0,10*ROW('Sanitation Data'!F92)),NA())</f>
        <v>#N/A</v>
      </c>
      <c r="AI98" s="99" t="e">
        <f ca="true">+IF(AND(ISNUMBER(OFFSET('Sanitation Data'!$F$11,0,10*ROW('Sanitation Data'!F92))),'Data Summary'!CX98="Yes"),OFFSET('Sanitation Data'!$F$11,0,10*ROW('Sanitation Data'!F92)),NA())</f>
        <v>#N/A</v>
      </c>
      <c r="AJ98" s="99" t="e">
        <f ca="true">+IF(AND(ISNUMBER(OFFSET('Sanitation Data'!$F$12,0,10*ROW('Sanitation Data'!F92))),'Data Summary'!CY98="Yes"),OFFSET('Sanitation Data'!$F$12,0,10*ROW('Sanitation Data'!F92)),NA())</f>
        <v>#N/A</v>
      </c>
      <c r="AK98" s="99" t="e">
        <f ca="true">+IF(AND(ISNUMBER(OFFSET('Sanitation Data'!$G$4,0,10*ROW('Sanitation Data'!G92))),'Data Summary'!CZ98="Yes"),100-OFFSET('Sanitation Data'!$G$4,0,10*ROW('Sanitation Data'!G92)),NA())</f>
        <v>#N/A</v>
      </c>
      <c r="AL98" s="99" t="e">
        <f ca="true">+IF(AND(ISNUMBER(OFFSET('Sanitation Data'!$G$6,0,10*ROW('Sanitation Data'!G92))),'Data Summary'!DA98="Yes"),OFFSET('Sanitation Data'!$G$6,0,10*ROW('Sanitation Data'!G92)),NA())</f>
        <v>#N/A</v>
      </c>
      <c r="AM98" s="99" t="e">
        <f ca="true">+IF(AND(ISNUMBER(OFFSET('Sanitation Data'!$G$10,0,10*ROW('Sanitation Data'!G92))),'Data Summary'!DB98="Yes"),OFFSET('Sanitation Data'!$G$10,0,10*ROW('Sanitation Data'!G92)),NA())</f>
        <v>#N/A</v>
      </c>
      <c r="AN98" s="99" t="e">
        <f ca="true">+IF(AND(ISNUMBER(OFFSET('Sanitation Data'!$G$11,0,10*ROW('Sanitation Data'!G92))),'Data Summary'!DC98="Yes"),OFFSET('Sanitation Data'!$G$11,0,10*ROW('Sanitation Data'!G92)),NA())</f>
        <v>#N/A</v>
      </c>
      <c r="AO98" s="99" t="e">
        <f ca="true">+IF(AND(ISNUMBER(OFFSET('Sanitation Data'!$G$12,0,10*ROW('Sanitation Data'!G92))),'Data Summary'!DD98="Yes"),OFFSET('Sanitation Data'!$G$12,0,10*ROW('Sanitation Data'!G92)),NA())</f>
        <v>#N/A</v>
      </c>
      <c r="AP98" s="99" t="e">
        <f ca="true">+IF(AND(ISNUMBER(OFFSET('Sanitation Data'!$H$4,0,10*ROW('Sanitation Data'!H92))),'Data Summary'!DE98="Yes"),100-OFFSET('Sanitation Data'!$H$4,0,10*ROW('Sanitation Data'!H92)),NA())</f>
        <v>#N/A</v>
      </c>
      <c r="AQ98" s="99" t="e">
        <f ca="true">+IF(AND(ISNUMBER(OFFSET('Sanitation Data'!$H$6,0,10*ROW('Sanitation Data'!H92))),'Data Summary'!DF98="Yes"),OFFSET('Sanitation Data'!$H$6,0,10*ROW('Sanitation Data'!H92)),NA())</f>
        <v>#N/A</v>
      </c>
      <c r="AR98" s="99" t="e">
        <f ca="true">+IF(AND(ISNUMBER(OFFSET('Sanitation Data'!$H$10,0,10*ROW('Sanitation Data'!H92))),'Data Summary'!DG98="Yes"),OFFSET('Sanitation Data'!$H$10,0,10*ROW('Sanitation Data'!H92)),NA())</f>
        <v>#N/A</v>
      </c>
      <c r="AS98" s="99" t="e">
        <f ca="true">+IF(AND(ISNUMBER(OFFSET('Sanitation Data'!$H$11,0,10*ROW('Sanitation Data'!H92))),'Data Summary'!DH98="Yes"),OFFSET('Sanitation Data'!$H$11,0,10*ROW('Sanitation Data'!H92)),NA())</f>
        <v>#N/A</v>
      </c>
      <c r="AT98" s="99" t="e">
        <f ca="true">+IF(AND(ISNUMBER(OFFSET('Sanitation Data'!$H$12,0,10*ROW('Sanitation Data'!H92))),'Data Summary'!DI98="Yes"),OFFSET('Sanitation Data'!$H$12,0,10*ROW('Sanitation Data'!H92)),NA())</f>
        <v>#N/A</v>
      </c>
      <c r="AU98" s="99" t="e">
        <f ca="true">+IF(AND(ISNUMBER(OFFSET('Sanitation Data'!$I$4,0,10*ROW('Sanitation Data'!I92))),'Data Summary'!DJ98="Yes"),100-OFFSET('Sanitation Data'!$I$4,0,10*ROW('Sanitation Data'!I92)),NA())</f>
        <v>#N/A</v>
      </c>
      <c r="AV98" s="99" t="e">
        <f ca="true">+IF(AND(ISNUMBER(OFFSET('Sanitation Data'!$I$6,0,10*ROW('Sanitation Data'!I92))),'Data Summary'!DK98="Yes"),OFFSET('Sanitation Data'!$I$6,0,10*ROW('Sanitation Data'!I92)),NA())</f>
        <v>#N/A</v>
      </c>
      <c r="AW98" s="99" t="e">
        <f ca="true">+IF(AND(ISNUMBER(OFFSET('Sanitation Data'!$I$10,0,10*ROW('Sanitation Data'!I92))),'Data Summary'!DL98="Yes"),OFFSET('Sanitation Data'!$I$10,0,10*ROW('Sanitation Data'!I92)),NA())</f>
        <v>#N/A</v>
      </c>
      <c r="AX98" s="99" t="e">
        <f ca="true">+IF(AND(ISNUMBER(OFFSET('Sanitation Data'!$I$11,0,10*ROW('Sanitation Data'!I92))),'Data Summary'!DM98="Yes"),OFFSET('Sanitation Data'!$I$11,0,10*ROW('Sanitation Data'!I92)),NA())</f>
        <v>#N/A</v>
      </c>
      <c r="AY98" s="99" t="e">
        <f ca="true">+IF(AND(ISNUMBER(OFFSET('Sanitation Data'!$I$12,0,10*ROW('Sanitation Data'!I92))),'Data Summary'!DN98="Yes"),OFFSET('Sanitation Data'!$I$12,0,10*ROW('Sanitation Data'!I92)),NA())</f>
        <v>#N/A</v>
      </c>
      <c r="AZ98" s="100" t="e">
        <f ca="true">+IF(AND(ISNUMBER(OFFSET('Hygiene Data'!$D$5,0,10*ROW('Hygiene Data'!D92))),'Data Summary'!DO98="Yes"),OFFSET('Hygiene Data'!$D$5,0,10*ROW('Hygiene Data'!D92)),NA())</f>
        <v>#N/A</v>
      </c>
      <c r="BA98" s="100" t="e">
        <f ca="true">+IF(AND(ISNUMBER(OFFSET('Hygiene Data'!$D$7,0,10*ROW('Hygiene Data'!D92))),'Data Summary'!DP98="Yes"),OFFSET('Hygiene Data'!$D$7,0,10*ROW('Hygiene Data'!D92)),NA())</f>
        <v>#N/A</v>
      </c>
      <c r="BB98" s="100" t="e">
        <f ca="true">+IF(AND(ISNUMBER(OFFSET('Hygiene Data'!$D$9,0,10*ROW('Hygiene Data'!D92))),'Data Summary'!DQ98="Yes"),OFFSET('Hygiene Data'!$D$9,0,10*ROW('Hygiene Data'!D92)),NA())</f>
        <v>#N/A</v>
      </c>
      <c r="BC98" s="100" t="e">
        <f ca="true">+IF(AND(ISNUMBER(OFFSET('Hygiene Data'!$E$5,0,10*ROW('Hygiene Data'!E92))),'Data Summary'!DR98="Yes"),OFFSET('Hygiene Data'!$E$5,0,10*ROW('Hygiene Data'!E92)),NA())</f>
        <v>#N/A</v>
      </c>
      <c r="BD98" s="100" t="e">
        <f ca="true">+IF(AND(ISNUMBER(OFFSET('Hygiene Data'!$E$7,0,10*ROW('Hygiene Data'!E92))),'Data Summary'!DS98="Yes"),OFFSET('Hygiene Data'!$E$7,0,10*ROW('Hygiene Data'!E92)),NA())</f>
        <v>#N/A</v>
      </c>
      <c r="BE98" s="100" t="e">
        <f ca="true">+IF(AND(ISNUMBER(OFFSET('Hygiene Data'!$E$9,0,10*ROW('Hygiene Data'!E92))),'Data Summary'!DT98="Yes"),OFFSET('Hygiene Data'!$E$9,0,10*ROW('Hygiene Data'!E92)),NA())</f>
        <v>#N/A</v>
      </c>
      <c r="BF98" s="100" t="e">
        <f ca="true">+IF(AND(ISNUMBER(OFFSET('Hygiene Data'!$F$5,0,10*ROW('Hygiene Data'!F92))),'Data Summary'!DU98="Yes"),OFFSET('Hygiene Data'!$F$5,0,10*ROW('Hygiene Data'!F92)),NA())</f>
        <v>#N/A</v>
      </c>
      <c r="BG98" s="100" t="e">
        <f ca="true">+IF(AND(ISNUMBER(OFFSET('Hygiene Data'!$F$7,0,10*ROW('Hygiene Data'!F92))),'Data Summary'!DV98="Yes"),OFFSET('Hygiene Data'!$F$7,0,10*ROW('Hygiene Data'!F92)),NA())</f>
        <v>#N/A</v>
      </c>
      <c r="BH98" s="100" t="e">
        <f ca="true">+IF(AND(ISNUMBER(OFFSET('Hygiene Data'!$F$9,0,10*ROW('Hygiene Data'!F92))),'Data Summary'!DW98="Yes"),OFFSET('Hygiene Data'!$F$9,0,10*ROW('Hygiene Data'!F92)),NA())</f>
        <v>#N/A</v>
      </c>
      <c r="BI98" s="100" t="e">
        <f ca="true">+IF(AND(ISNUMBER(OFFSET('Hygiene Data'!$G$5,0,10*ROW('Hygiene Data'!G92))),'Data Summary'!DX98="Yes"),OFFSET('Hygiene Data'!$G$5,0,10*ROW('Hygiene Data'!G92)),NA())</f>
        <v>#N/A</v>
      </c>
      <c r="BJ98" s="100" t="e">
        <f ca="true">+IF(AND(ISNUMBER(OFFSET('Hygiene Data'!$G$7,0,10*ROW('Hygiene Data'!G92))),'Data Summary'!DY98="Yes"),OFFSET('Hygiene Data'!$G$7,0,10*ROW('Hygiene Data'!G92)),NA())</f>
        <v>#N/A</v>
      </c>
      <c r="BK98" s="100" t="e">
        <f ca="true">+IF(AND(ISNUMBER(OFFSET('Hygiene Data'!$G$9,0,10*ROW('Hygiene Data'!G92))),'Data Summary'!DZ98="Yes"),OFFSET('Hygiene Data'!$G$9,0,10*ROW('Hygiene Data'!G92)),NA())</f>
        <v>#N/A</v>
      </c>
      <c r="BL98" s="100" t="e">
        <f ca="true">+IF(AND(ISNUMBER(OFFSET('Hygiene Data'!$H$5,0,10*ROW('Hygiene Data'!H92))),'Data Summary'!EA98="Yes"),OFFSET('Hygiene Data'!$H$5,0,10*ROW('Hygiene Data'!H92)),NA())</f>
        <v>#N/A</v>
      </c>
      <c r="BM98" s="100" t="e">
        <f ca="true">+IF(AND(ISNUMBER(OFFSET('Hygiene Data'!$H$7,0,10*ROW('Hygiene Data'!H92))),'Data Summary'!EB98="Yes"),OFFSET('Hygiene Data'!$H$7,0,10*ROW('Hygiene Data'!H92)),NA())</f>
        <v>#N/A</v>
      </c>
      <c r="BN98" s="100" t="e">
        <f ca="true">+IF(AND(ISNUMBER(OFFSET('Hygiene Data'!$H$9,0,10*ROW('Hygiene Data'!H92))),'Data Summary'!EC98="Yes"),OFFSET('Hygiene Data'!$H$9,0,10*ROW('Hygiene Data'!H92)),NA())</f>
        <v>#N/A</v>
      </c>
      <c r="BO98" s="100" t="e">
        <f ca="true">+IF(AND(ISNUMBER(OFFSET('Hygiene Data'!$I$5,0,10*ROW('Hygiene Data'!I92))),'Data Summary'!ED98="Yes"),OFFSET('Hygiene Data'!$I$5,0,10*ROW('Hygiene Data'!I92)),NA())</f>
        <v>#N/A</v>
      </c>
      <c r="BP98" s="100" t="e">
        <f ca="true">+IF(AND(ISNUMBER(OFFSET('Hygiene Data'!$I$7,0,10*ROW('Hygiene Data'!I92))),'Data Summary'!EE98="Yes"),OFFSET('Hygiene Data'!$I$7,0,10*ROW('Hygiene Data'!I92)),NA())</f>
        <v>#N/A</v>
      </c>
      <c r="BQ98" s="100" t="e">
        <f ca="true">+IF(AND(ISNUMBER(OFFSET('Hygiene Data'!$I$9,0,10*ROW('Hygiene Data'!I92))),'Data Summary'!EF98="Yes"),OFFSET('Hygiene Data'!$I$9,0,10*ROW('Hygiene Data'!I92)),NA())</f>
        <v>#N/A</v>
      </c>
    </row>
    <row xmlns:x14ac="http://schemas.microsoft.com/office/spreadsheetml/2009/9/ac" r="99" x14ac:dyDescent="0.2">
      <c r="A99" s="363" t="e">
        <f ca="true">+RIGHT('Data Summary'!A99,LEN('Data Summary'!A99)-9)</f>
        <v>#VALUE!</v>
      </c>
      <c r="B99" s="38" t="str">
        <f ca="true">+IF(ISTEXT('Data Summary'!B99),'Data Summary'!B99,"")</f>
        <v/>
      </c>
      <c r="C99" s="362" t="e">
        <f ca="true">+VALUE('Data Summary'!C99)</f>
        <v>#VALUE!</v>
      </c>
      <c r="D99" s="98" t="e">
        <f ca="true">+IF(AND(ISNUMBER(OFFSET('Water Data'!$D$4,0,10*ROW('Water Data'!D93))),'Data Summary'!BS99="Yes"),100-OFFSET('Water Data'!$D$4,0,10*ROW('Water Data'!D93)),NA())</f>
        <v>#N/A</v>
      </c>
      <c r="E99" s="98" t="e">
        <f ca="true">+IF(AND(ISNUMBER(OFFSET('Water Data'!$D$6,0,10*ROW('Water Data'!D93))),'Data Summary'!BT99="Yes"),OFFSET('Water Data'!$D$6,0,10*ROW('Water Data'!D93)),NA())</f>
        <v>#N/A</v>
      </c>
      <c r="F99" s="98" t="e">
        <f ca="true">+IF(AND(ISNUMBER(OFFSET('Water Data'!$D$9,0,10*ROW('Water Data'!D93))),'Data Summary'!BU99="Yes"),OFFSET('Water Data'!$D$9,0,10*ROW('Water Data'!D93)),NA())</f>
        <v>#N/A</v>
      </c>
      <c r="G99" s="98" t="e">
        <f ca="true">+IF(AND(ISNUMBER(OFFSET('Water Data'!$E$4,0,10*ROW('Water Data'!E93))),'Data Summary'!BV99="Yes"),100-OFFSET('Water Data'!$E$4,0,10*ROW('Water Data'!E93)),NA())</f>
        <v>#N/A</v>
      </c>
      <c r="H99" s="98" t="e">
        <f ca="true">+IF(AND(ISNUMBER(OFFSET('Water Data'!$E$6,0,10*ROW('Water Data'!E93))),'Data Summary'!BW99="Yes"),OFFSET('Water Data'!$E$6,0,10*ROW('Water Data'!E93)),NA())</f>
        <v>#N/A</v>
      </c>
      <c r="I99" s="98" t="e">
        <f ca="true">+IF(AND(ISNUMBER(OFFSET('Water Data'!$E$9,0,10*ROW('Water Data'!E93))),'Data Summary'!BX99="Yes"),OFFSET('Water Data'!$E$9,0,10*ROW('Water Data'!E93)),NA())</f>
        <v>#N/A</v>
      </c>
      <c r="J99" s="98" t="e">
        <f ca="true">+IF(AND(ISNUMBER(OFFSET('Water Data'!$F$4,0,10*ROW('Water Data'!F93))),'Data Summary'!BY99="Yes"),100-OFFSET('Water Data'!$F$4,0,10*ROW('Water Data'!F93)),NA())</f>
        <v>#N/A</v>
      </c>
      <c r="K99" s="98" t="e">
        <f ca="true">+IF(AND(ISNUMBER(OFFSET('Water Data'!$F$6,0,10*ROW('Water Data'!F93))),'Data Summary'!BZ99="Yes"),OFFSET('Water Data'!$F$6,0,10*ROW('Water Data'!F93)),NA())</f>
        <v>#N/A</v>
      </c>
      <c r="L99" s="98" t="e">
        <f ca="true">+IF(AND(ISNUMBER(OFFSET('Water Data'!$F$9,0,10*ROW('Water Data'!F93))),'Data Summary'!CA99="Yes"),OFFSET('Water Data'!$F$9,0,10*ROW('Water Data'!F93)),NA())</f>
        <v>#N/A</v>
      </c>
      <c r="M99" s="98" t="e">
        <f ca="true">+IF(AND(ISNUMBER(OFFSET('Water Data'!$G$4,0,10*ROW('Water Data'!G93))),'Data Summary'!CB99="Yes"),100-OFFSET('Water Data'!$G$4,0,10*ROW('Water Data'!G93)),NA())</f>
        <v>#N/A</v>
      </c>
      <c r="N99" s="98" t="e">
        <f ca="true">+IF(AND(ISNUMBER(OFFSET('Water Data'!$G$6,0,10*ROW('Water Data'!G93))),'Data Summary'!CC99="Yes"),OFFSET('Water Data'!$G$6,0,10*ROW('Water Data'!G93)),NA())</f>
        <v>#N/A</v>
      </c>
      <c r="O99" s="98" t="e">
        <f ca="true">+IF(AND(ISNUMBER(OFFSET('Water Data'!$G$9,0,10*ROW('Water Data'!G93))),'Data Summary'!CD99="Yes"),OFFSET('Water Data'!$G$9,0,10*ROW('Water Data'!G93)),NA())</f>
        <v>#N/A</v>
      </c>
      <c r="P99" s="98" t="e">
        <f ca="true">+IF(AND(ISNUMBER(OFFSET('Water Data'!$H$4,0,10*ROW('Water Data'!H93))),'Data Summary'!CE99="Yes"),100-OFFSET('Water Data'!$H$4,0,10*ROW('Water Data'!H93)),NA())</f>
        <v>#N/A</v>
      </c>
      <c r="Q99" s="98" t="e">
        <f ca="true">+IF(AND(ISNUMBER(OFFSET('Water Data'!$H$6,0,10*ROW('Water Data'!H93))),'Data Summary'!CF99="Yes"),OFFSET('Water Data'!$H$6,0,10*ROW('Water Data'!H93)),NA())</f>
        <v>#N/A</v>
      </c>
      <c r="R99" s="98" t="e">
        <f ca="true">+IF(AND(ISNUMBER(OFFSET('Water Data'!$H$9,0,10*ROW('Water Data'!H93))),'Data Summary'!CG99="Yes"),OFFSET('Water Data'!$H$9,0,10*ROW('Water Data'!H93)),NA())</f>
        <v>#N/A</v>
      </c>
      <c r="S99" s="98" t="e">
        <f ca="true">+IF(AND(ISNUMBER(OFFSET('Water Data'!$I$4,0,10*ROW('Water Data'!I93))),'Data Summary'!CH99="Yes"),100-OFFSET('Water Data'!$I$4,0,10*ROW('Water Data'!I93)),NA())</f>
        <v>#N/A</v>
      </c>
      <c r="T99" s="98" t="e">
        <f ca="true">+IF(AND(ISNUMBER(OFFSET('Water Data'!$I$6,0,10*ROW('Water Data'!I93))),'Data Summary'!CI99="Yes"),OFFSET('Water Data'!$I$6,0,10*ROW('Water Data'!I93)),NA())</f>
        <v>#N/A</v>
      </c>
      <c r="U99" s="98" t="e">
        <f ca="true">+IF(AND(ISNUMBER(OFFSET('Water Data'!$I$9,0,10*ROW('Water Data'!I93))),'Data Summary'!CJ99="Yes"),OFFSET('Water Data'!$I$9,0,10*ROW('Water Data'!I93)),NA())</f>
        <v>#N/A</v>
      </c>
      <c r="V99" s="99" t="e">
        <f ca="true">+IF(AND(ISNUMBER(OFFSET('Sanitation Data'!$D$4,0,10*ROW('Sanitation Data'!D93))),'Data Summary'!CK99="Yes"),100-OFFSET('Sanitation Data'!$D$4,0,10*ROW('Sanitation Data'!D93)),NA())</f>
        <v>#N/A</v>
      </c>
      <c r="W99" s="99" t="e">
        <f ca="true">+IF(AND(ISNUMBER(OFFSET('Sanitation Data'!$D$6,0,10*ROW('Sanitation Data'!D93))),'Data Summary'!CL99="Yes"),OFFSET('Sanitation Data'!$D$6,0,10*ROW('Sanitation Data'!D93)),NA())</f>
        <v>#N/A</v>
      </c>
      <c r="X99" s="99" t="e">
        <f ca="true">+IF(AND(ISNUMBER(OFFSET('Sanitation Data'!$D$10,0,10*ROW('Sanitation Data'!D93))),'Data Summary'!CM99="Yes"),OFFSET('Sanitation Data'!$D$10,0,10*ROW('Sanitation Data'!D93)),NA())</f>
        <v>#N/A</v>
      </c>
      <c r="Y99" s="99" t="e">
        <f ca="true">+IF(AND(ISNUMBER(OFFSET('Sanitation Data'!$D$11,0,10*ROW('Sanitation Data'!D93))),'Data Summary'!CN99="Yes"),OFFSET('Sanitation Data'!$D$11,0,10*ROW('Sanitation Data'!D93)),NA())</f>
        <v>#N/A</v>
      </c>
      <c r="Z99" s="99" t="e">
        <f ca="true">+IF(AND(ISNUMBER(OFFSET('Sanitation Data'!$D$12,0,10*ROW('Sanitation Data'!D93))),'Data Summary'!CO99="Yes"),OFFSET('Sanitation Data'!$D$12,0,10*ROW('Sanitation Data'!D93)),NA())</f>
        <v>#N/A</v>
      </c>
      <c r="AA99" s="99" t="e">
        <f ca="true">+IF(AND(ISNUMBER(OFFSET('Sanitation Data'!$E$4,0,10*ROW('Sanitation Data'!E93))),'Data Summary'!CP99="Yes"),100-OFFSET('Sanitation Data'!$E$4,0,10*ROW('Sanitation Data'!E93)),NA())</f>
        <v>#N/A</v>
      </c>
      <c r="AB99" s="99" t="e">
        <f ca="true">+IF(AND(ISNUMBER(OFFSET('Sanitation Data'!$E$6,0,10*ROW('Sanitation Data'!E93))),'Data Summary'!CQ99="Yes"),OFFSET('Sanitation Data'!$E$6,0,10*ROW('Sanitation Data'!E93)),NA())</f>
        <v>#N/A</v>
      </c>
      <c r="AC99" s="99" t="e">
        <f ca="true">+IF(AND(ISNUMBER(OFFSET('Sanitation Data'!$E$10,0,10*ROW('Sanitation Data'!E93))),'Data Summary'!CR99="Yes"),OFFSET('Sanitation Data'!$E$10,0,10*ROW('Sanitation Data'!E93)),NA())</f>
        <v>#N/A</v>
      </c>
      <c r="AD99" s="99" t="e">
        <f ca="true">+IF(AND(ISNUMBER(OFFSET('Sanitation Data'!$E$11,0,10*ROW('Sanitation Data'!E93))),'Data Summary'!CS99="Yes"),OFFSET('Sanitation Data'!$E$11,0,10*ROW('Sanitation Data'!E93)),NA())</f>
        <v>#N/A</v>
      </c>
      <c r="AE99" s="99" t="e">
        <f ca="true">+IF(AND(ISNUMBER(OFFSET('Sanitation Data'!$E$12,0,10*ROW('Sanitation Data'!E93))),'Data Summary'!CT99="Yes"),OFFSET('Sanitation Data'!$E$12,0,10*ROW('Sanitation Data'!E93)),NA())</f>
        <v>#N/A</v>
      </c>
      <c r="AF99" s="99" t="e">
        <f ca="true">+IF(AND(ISNUMBER(OFFSET('Sanitation Data'!$F$4,0,10*ROW('Sanitation Data'!F93))),'Data Summary'!CU99="Yes"),100-OFFSET('Sanitation Data'!$F$4,0,10*ROW('Sanitation Data'!F93)),NA())</f>
        <v>#N/A</v>
      </c>
      <c r="AG99" s="99" t="e">
        <f ca="true">+IF(AND(ISNUMBER(OFFSET('Sanitation Data'!$F$6,0,10*ROW('Sanitation Data'!F93))),'Data Summary'!CV99="Yes"),OFFSET('Sanitation Data'!$F$6,0,10*ROW('Sanitation Data'!F93)),NA())</f>
        <v>#N/A</v>
      </c>
      <c r="AH99" s="99" t="e">
        <f ca="true">+IF(AND(ISNUMBER(OFFSET('Sanitation Data'!$F$10,0,10*ROW('Sanitation Data'!F93))),'Data Summary'!CW99="Yes"),OFFSET('Sanitation Data'!$F$10,0,10*ROW('Sanitation Data'!F93)),NA())</f>
        <v>#N/A</v>
      </c>
      <c r="AI99" s="99" t="e">
        <f ca="true">+IF(AND(ISNUMBER(OFFSET('Sanitation Data'!$F$11,0,10*ROW('Sanitation Data'!F93))),'Data Summary'!CX99="Yes"),OFFSET('Sanitation Data'!$F$11,0,10*ROW('Sanitation Data'!F93)),NA())</f>
        <v>#N/A</v>
      </c>
      <c r="AJ99" s="99" t="e">
        <f ca="true">+IF(AND(ISNUMBER(OFFSET('Sanitation Data'!$F$12,0,10*ROW('Sanitation Data'!F93))),'Data Summary'!CY99="Yes"),OFFSET('Sanitation Data'!$F$12,0,10*ROW('Sanitation Data'!F93)),NA())</f>
        <v>#N/A</v>
      </c>
      <c r="AK99" s="99" t="e">
        <f ca="true">+IF(AND(ISNUMBER(OFFSET('Sanitation Data'!$G$4,0,10*ROW('Sanitation Data'!G93))),'Data Summary'!CZ99="Yes"),100-OFFSET('Sanitation Data'!$G$4,0,10*ROW('Sanitation Data'!G93)),NA())</f>
        <v>#N/A</v>
      </c>
      <c r="AL99" s="99" t="e">
        <f ca="true">+IF(AND(ISNUMBER(OFFSET('Sanitation Data'!$G$6,0,10*ROW('Sanitation Data'!G93))),'Data Summary'!DA99="Yes"),OFFSET('Sanitation Data'!$G$6,0,10*ROW('Sanitation Data'!G93)),NA())</f>
        <v>#N/A</v>
      </c>
      <c r="AM99" s="99" t="e">
        <f ca="true">+IF(AND(ISNUMBER(OFFSET('Sanitation Data'!$G$10,0,10*ROW('Sanitation Data'!G93))),'Data Summary'!DB99="Yes"),OFFSET('Sanitation Data'!$G$10,0,10*ROW('Sanitation Data'!G93)),NA())</f>
        <v>#N/A</v>
      </c>
      <c r="AN99" s="99" t="e">
        <f ca="true">+IF(AND(ISNUMBER(OFFSET('Sanitation Data'!$G$11,0,10*ROW('Sanitation Data'!G93))),'Data Summary'!DC99="Yes"),OFFSET('Sanitation Data'!$G$11,0,10*ROW('Sanitation Data'!G93)),NA())</f>
        <v>#N/A</v>
      </c>
      <c r="AO99" s="99" t="e">
        <f ca="true">+IF(AND(ISNUMBER(OFFSET('Sanitation Data'!$G$12,0,10*ROW('Sanitation Data'!G93))),'Data Summary'!DD99="Yes"),OFFSET('Sanitation Data'!$G$12,0,10*ROW('Sanitation Data'!G93)),NA())</f>
        <v>#N/A</v>
      </c>
      <c r="AP99" s="99" t="e">
        <f ca="true">+IF(AND(ISNUMBER(OFFSET('Sanitation Data'!$H$4,0,10*ROW('Sanitation Data'!H93))),'Data Summary'!DE99="Yes"),100-OFFSET('Sanitation Data'!$H$4,0,10*ROW('Sanitation Data'!H93)),NA())</f>
        <v>#N/A</v>
      </c>
      <c r="AQ99" s="99" t="e">
        <f ca="true">+IF(AND(ISNUMBER(OFFSET('Sanitation Data'!$H$6,0,10*ROW('Sanitation Data'!H93))),'Data Summary'!DF99="Yes"),OFFSET('Sanitation Data'!$H$6,0,10*ROW('Sanitation Data'!H93)),NA())</f>
        <v>#N/A</v>
      </c>
      <c r="AR99" s="99" t="e">
        <f ca="true">+IF(AND(ISNUMBER(OFFSET('Sanitation Data'!$H$10,0,10*ROW('Sanitation Data'!H93))),'Data Summary'!DG99="Yes"),OFFSET('Sanitation Data'!$H$10,0,10*ROW('Sanitation Data'!H93)),NA())</f>
        <v>#N/A</v>
      </c>
      <c r="AS99" s="99" t="e">
        <f ca="true">+IF(AND(ISNUMBER(OFFSET('Sanitation Data'!$H$11,0,10*ROW('Sanitation Data'!H93))),'Data Summary'!DH99="Yes"),OFFSET('Sanitation Data'!$H$11,0,10*ROW('Sanitation Data'!H93)),NA())</f>
        <v>#N/A</v>
      </c>
      <c r="AT99" s="99" t="e">
        <f ca="true">+IF(AND(ISNUMBER(OFFSET('Sanitation Data'!$H$12,0,10*ROW('Sanitation Data'!H93))),'Data Summary'!DI99="Yes"),OFFSET('Sanitation Data'!$H$12,0,10*ROW('Sanitation Data'!H93)),NA())</f>
        <v>#N/A</v>
      </c>
      <c r="AU99" s="99" t="e">
        <f ca="true">+IF(AND(ISNUMBER(OFFSET('Sanitation Data'!$I$4,0,10*ROW('Sanitation Data'!I93))),'Data Summary'!DJ99="Yes"),100-OFFSET('Sanitation Data'!$I$4,0,10*ROW('Sanitation Data'!I93)),NA())</f>
        <v>#N/A</v>
      </c>
      <c r="AV99" s="99" t="e">
        <f ca="true">+IF(AND(ISNUMBER(OFFSET('Sanitation Data'!$I$6,0,10*ROW('Sanitation Data'!I93))),'Data Summary'!DK99="Yes"),OFFSET('Sanitation Data'!$I$6,0,10*ROW('Sanitation Data'!I93)),NA())</f>
        <v>#N/A</v>
      </c>
      <c r="AW99" s="99" t="e">
        <f ca="true">+IF(AND(ISNUMBER(OFFSET('Sanitation Data'!$I$10,0,10*ROW('Sanitation Data'!I93))),'Data Summary'!DL99="Yes"),OFFSET('Sanitation Data'!$I$10,0,10*ROW('Sanitation Data'!I93)),NA())</f>
        <v>#N/A</v>
      </c>
      <c r="AX99" s="99" t="e">
        <f ca="true">+IF(AND(ISNUMBER(OFFSET('Sanitation Data'!$I$11,0,10*ROW('Sanitation Data'!I93))),'Data Summary'!DM99="Yes"),OFFSET('Sanitation Data'!$I$11,0,10*ROW('Sanitation Data'!I93)),NA())</f>
        <v>#N/A</v>
      </c>
      <c r="AY99" s="99" t="e">
        <f ca="true">+IF(AND(ISNUMBER(OFFSET('Sanitation Data'!$I$12,0,10*ROW('Sanitation Data'!I93))),'Data Summary'!DN99="Yes"),OFFSET('Sanitation Data'!$I$12,0,10*ROW('Sanitation Data'!I93)),NA())</f>
        <v>#N/A</v>
      </c>
      <c r="AZ99" s="100" t="e">
        <f ca="true">+IF(AND(ISNUMBER(OFFSET('Hygiene Data'!$D$5,0,10*ROW('Hygiene Data'!D93))),'Data Summary'!DO99="Yes"),OFFSET('Hygiene Data'!$D$5,0,10*ROW('Hygiene Data'!D93)),NA())</f>
        <v>#N/A</v>
      </c>
      <c r="BA99" s="100" t="e">
        <f ca="true">+IF(AND(ISNUMBER(OFFSET('Hygiene Data'!$D$7,0,10*ROW('Hygiene Data'!D93))),'Data Summary'!DP99="Yes"),OFFSET('Hygiene Data'!$D$7,0,10*ROW('Hygiene Data'!D93)),NA())</f>
        <v>#N/A</v>
      </c>
      <c r="BB99" s="100" t="e">
        <f ca="true">+IF(AND(ISNUMBER(OFFSET('Hygiene Data'!$D$9,0,10*ROW('Hygiene Data'!D93))),'Data Summary'!DQ99="Yes"),OFFSET('Hygiene Data'!$D$9,0,10*ROW('Hygiene Data'!D93)),NA())</f>
        <v>#N/A</v>
      </c>
      <c r="BC99" s="100" t="e">
        <f ca="true">+IF(AND(ISNUMBER(OFFSET('Hygiene Data'!$E$5,0,10*ROW('Hygiene Data'!E93))),'Data Summary'!DR99="Yes"),OFFSET('Hygiene Data'!$E$5,0,10*ROW('Hygiene Data'!E93)),NA())</f>
        <v>#N/A</v>
      </c>
      <c r="BD99" s="100" t="e">
        <f ca="true">+IF(AND(ISNUMBER(OFFSET('Hygiene Data'!$E$7,0,10*ROW('Hygiene Data'!E93))),'Data Summary'!DS99="Yes"),OFFSET('Hygiene Data'!$E$7,0,10*ROW('Hygiene Data'!E93)),NA())</f>
        <v>#N/A</v>
      </c>
      <c r="BE99" s="100" t="e">
        <f ca="true">+IF(AND(ISNUMBER(OFFSET('Hygiene Data'!$E$9,0,10*ROW('Hygiene Data'!E93))),'Data Summary'!DT99="Yes"),OFFSET('Hygiene Data'!$E$9,0,10*ROW('Hygiene Data'!E93)),NA())</f>
        <v>#N/A</v>
      </c>
      <c r="BF99" s="100" t="e">
        <f ca="true">+IF(AND(ISNUMBER(OFFSET('Hygiene Data'!$F$5,0,10*ROW('Hygiene Data'!F93))),'Data Summary'!DU99="Yes"),OFFSET('Hygiene Data'!$F$5,0,10*ROW('Hygiene Data'!F93)),NA())</f>
        <v>#N/A</v>
      </c>
      <c r="BG99" s="100" t="e">
        <f ca="true">+IF(AND(ISNUMBER(OFFSET('Hygiene Data'!$F$7,0,10*ROW('Hygiene Data'!F93))),'Data Summary'!DV99="Yes"),OFFSET('Hygiene Data'!$F$7,0,10*ROW('Hygiene Data'!F93)),NA())</f>
        <v>#N/A</v>
      </c>
      <c r="BH99" s="100" t="e">
        <f ca="true">+IF(AND(ISNUMBER(OFFSET('Hygiene Data'!$F$9,0,10*ROW('Hygiene Data'!F93))),'Data Summary'!DW99="Yes"),OFFSET('Hygiene Data'!$F$9,0,10*ROW('Hygiene Data'!F93)),NA())</f>
        <v>#N/A</v>
      </c>
      <c r="BI99" s="100" t="e">
        <f ca="true">+IF(AND(ISNUMBER(OFFSET('Hygiene Data'!$G$5,0,10*ROW('Hygiene Data'!G93))),'Data Summary'!DX99="Yes"),OFFSET('Hygiene Data'!$G$5,0,10*ROW('Hygiene Data'!G93)),NA())</f>
        <v>#N/A</v>
      </c>
      <c r="BJ99" s="100" t="e">
        <f ca="true">+IF(AND(ISNUMBER(OFFSET('Hygiene Data'!$G$7,0,10*ROW('Hygiene Data'!G93))),'Data Summary'!DY99="Yes"),OFFSET('Hygiene Data'!$G$7,0,10*ROW('Hygiene Data'!G93)),NA())</f>
        <v>#N/A</v>
      </c>
      <c r="BK99" s="100" t="e">
        <f ca="true">+IF(AND(ISNUMBER(OFFSET('Hygiene Data'!$G$9,0,10*ROW('Hygiene Data'!G93))),'Data Summary'!DZ99="Yes"),OFFSET('Hygiene Data'!$G$9,0,10*ROW('Hygiene Data'!G93)),NA())</f>
        <v>#N/A</v>
      </c>
      <c r="BL99" s="100" t="e">
        <f ca="true">+IF(AND(ISNUMBER(OFFSET('Hygiene Data'!$H$5,0,10*ROW('Hygiene Data'!H93))),'Data Summary'!EA99="Yes"),OFFSET('Hygiene Data'!$H$5,0,10*ROW('Hygiene Data'!H93)),NA())</f>
        <v>#N/A</v>
      </c>
      <c r="BM99" s="100" t="e">
        <f ca="true">+IF(AND(ISNUMBER(OFFSET('Hygiene Data'!$H$7,0,10*ROW('Hygiene Data'!H93))),'Data Summary'!EB99="Yes"),OFFSET('Hygiene Data'!$H$7,0,10*ROW('Hygiene Data'!H93)),NA())</f>
        <v>#N/A</v>
      </c>
      <c r="BN99" s="100" t="e">
        <f ca="true">+IF(AND(ISNUMBER(OFFSET('Hygiene Data'!$H$9,0,10*ROW('Hygiene Data'!H93))),'Data Summary'!EC99="Yes"),OFFSET('Hygiene Data'!$H$9,0,10*ROW('Hygiene Data'!H93)),NA())</f>
        <v>#N/A</v>
      </c>
      <c r="BO99" s="100" t="e">
        <f ca="true">+IF(AND(ISNUMBER(OFFSET('Hygiene Data'!$I$5,0,10*ROW('Hygiene Data'!I93))),'Data Summary'!ED99="Yes"),OFFSET('Hygiene Data'!$I$5,0,10*ROW('Hygiene Data'!I93)),NA())</f>
        <v>#N/A</v>
      </c>
      <c r="BP99" s="100" t="e">
        <f ca="true">+IF(AND(ISNUMBER(OFFSET('Hygiene Data'!$I$7,0,10*ROW('Hygiene Data'!I93))),'Data Summary'!EE99="Yes"),OFFSET('Hygiene Data'!$I$7,0,10*ROW('Hygiene Data'!I93)),NA())</f>
        <v>#N/A</v>
      </c>
      <c r="BQ99" s="100" t="e">
        <f ca="true">+IF(AND(ISNUMBER(OFFSET('Hygiene Data'!$I$9,0,10*ROW('Hygiene Data'!I93))),'Data Summary'!EF99="Yes"),OFFSET('Hygiene Data'!$I$9,0,10*ROW('Hygiene Data'!I93)),NA())</f>
        <v>#N/A</v>
      </c>
    </row>
    <row xmlns:x14ac="http://schemas.microsoft.com/office/spreadsheetml/2009/9/ac" r="100" x14ac:dyDescent="0.2">
      <c r="A100" s="363" t="e">
        <f ca="true">+RIGHT('Data Summary'!A100,LEN('Data Summary'!A100)-9)</f>
        <v>#VALUE!</v>
      </c>
      <c r="B100" s="38" t="str">
        <f ca="true">+IF(ISTEXT('Data Summary'!B100),'Data Summary'!B100,"")</f>
        <v/>
      </c>
      <c r="C100" s="362" t="e">
        <f ca="true">+VALUE('Data Summary'!C100)</f>
        <v>#VALUE!</v>
      </c>
      <c r="D100" s="98" t="e">
        <f ca="true">+IF(AND(ISNUMBER(OFFSET('Water Data'!$D$4,0,10*ROW('Water Data'!D94))),'Data Summary'!BS100="Yes"),100-OFFSET('Water Data'!$D$4,0,10*ROW('Water Data'!D94)),NA())</f>
        <v>#N/A</v>
      </c>
      <c r="E100" s="98" t="e">
        <f ca="true">+IF(AND(ISNUMBER(OFFSET('Water Data'!$D$6,0,10*ROW('Water Data'!D94))),'Data Summary'!BT100="Yes"),OFFSET('Water Data'!$D$6,0,10*ROW('Water Data'!D94)),NA())</f>
        <v>#N/A</v>
      </c>
      <c r="F100" s="98" t="e">
        <f ca="true">+IF(AND(ISNUMBER(OFFSET('Water Data'!$D$9,0,10*ROW('Water Data'!D94))),'Data Summary'!BU100="Yes"),OFFSET('Water Data'!$D$9,0,10*ROW('Water Data'!D94)),NA())</f>
        <v>#N/A</v>
      </c>
      <c r="G100" s="98" t="e">
        <f ca="true">+IF(AND(ISNUMBER(OFFSET('Water Data'!$E$4,0,10*ROW('Water Data'!E94))),'Data Summary'!BV100="Yes"),100-OFFSET('Water Data'!$E$4,0,10*ROW('Water Data'!E94)),NA())</f>
        <v>#N/A</v>
      </c>
      <c r="H100" s="98" t="e">
        <f ca="true">+IF(AND(ISNUMBER(OFFSET('Water Data'!$E$6,0,10*ROW('Water Data'!E94))),'Data Summary'!BW100="Yes"),OFFSET('Water Data'!$E$6,0,10*ROW('Water Data'!E94)),NA())</f>
        <v>#N/A</v>
      </c>
      <c r="I100" s="98" t="e">
        <f ca="true">+IF(AND(ISNUMBER(OFFSET('Water Data'!$E$9,0,10*ROW('Water Data'!E94))),'Data Summary'!BX100="Yes"),OFFSET('Water Data'!$E$9,0,10*ROW('Water Data'!E94)),NA())</f>
        <v>#N/A</v>
      </c>
      <c r="J100" s="98" t="e">
        <f ca="true">+IF(AND(ISNUMBER(OFFSET('Water Data'!$F$4,0,10*ROW('Water Data'!F94))),'Data Summary'!BY100="Yes"),100-OFFSET('Water Data'!$F$4,0,10*ROW('Water Data'!F94)),NA())</f>
        <v>#N/A</v>
      </c>
      <c r="K100" s="98" t="e">
        <f ca="true">+IF(AND(ISNUMBER(OFFSET('Water Data'!$F$6,0,10*ROW('Water Data'!F94))),'Data Summary'!BZ100="Yes"),OFFSET('Water Data'!$F$6,0,10*ROW('Water Data'!F94)),NA())</f>
        <v>#N/A</v>
      </c>
      <c r="L100" s="98" t="e">
        <f ca="true">+IF(AND(ISNUMBER(OFFSET('Water Data'!$F$9,0,10*ROW('Water Data'!F94))),'Data Summary'!CA100="Yes"),OFFSET('Water Data'!$F$9,0,10*ROW('Water Data'!F94)),NA())</f>
        <v>#N/A</v>
      </c>
      <c r="M100" s="98" t="e">
        <f ca="true">+IF(AND(ISNUMBER(OFFSET('Water Data'!$G$4,0,10*ROW('Water Data'!G94))),'Data Summary'!CB100="Yes"),100-OFFSET('Water Data'!$G$4,0,10*ROW('Water Data'!G94)),NA())</f>
        <v>#N/A</v>
      </c>
      <c r="N100" s="98" t="e">
        <f ca="true">+IF(AND(ISNUMBER(OFFSET('Water Data'!$G$6,0,10*ROW('Water Data'!G94))),'Data Summary'!CC100="Yes"),OFFSET('Water Data'!$G$6,0,10*ROW('Water Data'!G94)),NA())</f>
        <v>#N/A</v>
      </c>
      <c r="O100" s="98" t="e">
        <f ca="true">+IF(AND(ISNUMBER(OFFSET('Water Data'!$G$9,0,10*ROW('Water Data'!G94))),'Data Summary'!CD100="Yes"),OFFSET('Water Data'!$G$9,0,10*ROW('Water Data'!G94)),NA())</f>
        <v>#N/A</v>
      </c>
      <c r="P100" s="98" t="e">
        <f ca="true">+IF(AND(ISNUMBER(OFFSET('Water Data'!$H$4,0,10*ROW('Water Data'!H94))),'Data Summary'!CE100="Yes"),100-OFFSET('Water Data'!$H$4,0,10*ROW('Water Data'!H94)),NA())</f>
        <v>#N/A</v>
      </c>
      <c r="Q100" s="98" t="e">
        <f ca="true">+IF(AND(ISNUMBER(OFFSET('Water Data'!$H$6,0,10*ROW('Water Data'!H94))),'Data Summary'!CF100="Yes"),OFFSET('Water Data'!$H$6,0,10*ROW('Water Data'!H94)),NA())</f>
        <v>#N/A</v>
      </c>
      <c r="R100" s="98" t="e">
        <f ca="true">+IF(AND(ISNUMBER(OFFSET('Water Data'!$H$9,0,10*ROW('Water Data'!H94))),'Data Summary'!CG100="Yes"),OFFSET('Water Data'!$H$9,0,10*ROW('Water Data'!H94)),NA())</f>
        <v>#N/A</v>
      </c>
      <c r="S100" s="98" t="e">
        <f ca="true">+IF(AND(ISNUMBER(OFFSET('Water Data'!$I$4,0,10*ROW('Water Data'!I94))),'Data Summary'!CH100="Yes"),100-OFFSET('Water Data'!$I$4,0,10*ROW('Water Data'!I94)),NA())</f>
        <v>#N/A</v>
      </c>
      <c r="T100" s="98" t="e">
        <f ca="true">+IF(AND(ISNUMBER(OFFSET('Water Data'!$I$6,0,10*ROW('Water Data'!I94))),'Data Summary'!CI100="Yes"),OFFSET('Water Data'!$I$6,0,10*ROW('Water Data'!I94)),NA())</f>
        <v>#N/A</v>
      </c>
      <c r="U100" s="98" t="e">
        <f ca="true">+IF(AND(ISNUMBER(OFFSET('Water Data'!$I$9,0,10*ROW('Water Data'!I94))),'Data Summary'!CJ100="Yes"),OFFSET('Water Data'!$I$9,0,10*ROW('Water Data'!I94)),NA())</f>
        <v>#N/A</v>
      </c>
      <c r="V100" s="99" t="e">
        <f ca="true">+IF(AND(ISNUMBER(OFFSET('Sanitation Data'!$D$4,0,10*ROW('Sanitation Data'!D94))),'Data Summary'!CK100="Yes"),100-OFFSET('Sanitation Data'!$D$4,0,10*ROW('Sanitation Data'!D94)),NA())</f>
        <v>#N/A</v>
      </c>
      <c r="W100" s="99" t="e">
        <f ca="true">+IF(AND(ISNUMBER(OFFSET('Sanitation Data'!$D$6,0,10*ROW('Sanitation Data'!D94))),'Data Summary'!CL100="Yes"),OFFSET('Sanitation Data'!$D$6,0,10*ROW('Sanitation Data'!D94)),NA())</f>
        <v>#N/A</v>
      </c>
      <c r="X100" s="99" t="e">
        <f ca="true">+IF(AND(ISNUMBER(OFFSET('Sanitation Data'!$D$10,0,10*ROW('Sanitation Data'!D94))),'Data Summary'!CM100="Yes"),OFFSET('Sanitation Data'!$D$10,0,10*ROW('Sanitation Data'!D94)),NA())</f>
        <v>#N/A</v>
      </c>
      <c r="Y100" s="99" t="e">
        <f ca="true">+IF(AND(ISNUMBER(OFFSET('Sanitation Data'!$D$11,0,10*ROW('Sanitation Data'!D94))),'Data Summary'!CN100="Yes"),OFFSET('Sanitation Data'!$D$11,0,10*ROW('Sanitation Data'!D94)),NA())</f>
        <v>#N/A</v>
      </c>
      <c r="Z100" s="99" t="e">
        <f ca="true">+IF(AND(ISNUMBER(OFFSET('Sanitation Data'!$D$12,0,10*ROW('Sanitation Data'!D94))),'Data Summary'!CO100="Yes"),OFFSET('Sanitation Data'!$D$12,0,10*ROW('Sanitation Data'!D94)),NA())</f>
        <v>#N/A</v>
      </c>
      <c r="AA100" s="99" t="e">
        <f ca="true">+IF(AND(ISNUMBER(OFFSET('Sanitation Data'!$E$4,0,10*ROW('Sanitation Data'!E94))),'Data Summary'!CP100="Yes"),100-OFFSET('Sanitation Data'!$E$4,0,10*ROW('Sanitation Data'!E94)),NA())</f>
        <v>#N/A</v>
      </c>
      <c r="AB100" s="99" t="e">
        <f ca="true">+IF(AND(ISNUMBER(OFFSET('Sanitation Data'!$E$6,0,10*ROW('Sanitation Data'!E94))),'Data Summary'!CQ100="Yes"),OFFSET('Sanitation Data'!$E$6,0,10*ROW('Sanitation Data'!E94)),NA())</f>
        <v>#N/A</v>
      </c>
      <c r="AC100" s="99" t="e">
        <f ca="true">+IF(AND(ISNUMBER(OFFSET('Sanitation Data'!$E$10,0,10*ROW('Sanitation Data'!E94))),'Data Summary'!CR100="Yes"),OFFSET('Sanitation Data'!$E$10,0,10*ROW('Sanitation Data'!E94)),NA())</f>
        <v>#N/A</v>
      </c>
      <c r="AD100" s="99" t="e">
        <f ca="true">+IF(AND(ISNUMBER(OFFSET('Sanitation Data'!$E$11,0,10*ROW('Sanitation Data'!E94))),'Data Summary'!CS100="Yes"),OFFSET('Sanitation Data'!$E$11,0,10*ROW('Sanitation Data'!E94)),NA())</f>
        <v>#N/A</v>
      </c>
      <c r="AE100" s="99" t="e">
        <f ca="true">+IF(AND(ISNUMBER(OFFSET('Sanitation Data'!$E$12,0,10*ROW('Sanitation Data'!E94))),'Data Summary'!CT100="Yes"),OFFSET('Sanitation Data'!$E$12,0,10*ROW('Sanitation Data'!E94)),NA())</f>
        <v>#N/A</v>
      </c>
      <c r="AF100" s="99" t="e">
        <f ca="true">+IF(AND(ISNUMBER(OFFSET('Sanitation Data'!$F$4,0,10*ROW('Sanitation Data'!F94))),'Data Summary'!CU100="Yes"),100-OFFSET('Sanitation Data'!$F$4,0,10*ROW('Sanitation Data'!F94)),NA())</f>
        <v>#N/A</v>
      </c>
      <c r="AG100" s="99" t="e">
        <f ca="true">+IF(AND(ISNUMBER(OFFSET('Sanitation Data'!$F$6,0,10*ROW('Sanitation Data'!F94))),'Data Summary'!CV100="Yes"),OFFSET('Sanitation Data'!$F$6,0,10*ROW('Sanitation Data'!F94)),NA())</f>
        <v>#N/A</v>
      </c>
      <c r="AH100" s="99" t="e">
        <f ca="true">+IF(AND(ISNUMBER(OFFSET('Sanitation Data'!$F$10,0,10*ROW('Sanitation Data'!F94))),'Data Summary'!CW100="Yes"),OFFSET('Sanitation Data'!$F$10,0,10*ROW('Sanitation Data'!F94)),NA())</f>
        <v>#N/A</v>
      </c>
      <c r="AI100" s="99" t="e">
        <f ca="true">+IF(AND(ISNUMBER(OFFSET('Sanitation Data'!$F$11,0,10*ROW('Sanitation Data'!F94))),'Data Summary'!CX100="Yes"),OFFSET('Sanitation Data'!$F$11,0,10*ROW('Sanitation Data'!F94)),NA())</f>
        <v>#N/A</v>
      </c>
      <c r="AJ100" s="99" t="e">
        <f ca="true">+IF(AND(ISNUMBER(OFFSET('Sanitation Data'!$F$12,0,10*ROW('Sanitation Data'!F94))),'Data Summary'!CY100="Yes"),OFFSET('Sanitation Data'!$F$12,0,10*ROW('Sanitation Data'!F94)),NA())</f>
        <v>#N/A</v>
      </c>
      <c r="AK100" s="99" t="e">
        <f ca="true">+IF(AND(ISNUMBER(OFFSET('Sanitation Data'!$G$4,0,10*ROW('Sanitation Data'!G94))),'Data Summary'!CZ100="Yes"),100-OFFSET('Sanitation Data'!$G$4,0,10*ROW('Sanitation Data'!G94)),NA())</f>
        <v>#N/A</v>
      </c>
      <c r="AL100" s="99" t="e">
        <f ca="true">+IF(AND(ISNUMBER(OFFSET('Sanitation Data'!$G$6,0,10*ROW('Sanitation Data'!G94))),'Data Summary'!DA100="Yes"),OFFSET('Sanitation Data'!$G$6,0,10*ROW('Sanitation Data'!G94)),NA())</f>
        <v>#N/A</v>
      </c>
      <c r="AM100" s="99" t="e">
        <f ca="true">+IF(AND(ISNUMBER(OFFSET('Sanitation Data'!$G$10,0,10*ROW('Sanitation Data'!G94))),'Data Summary'!DB100="Yes"),OFFSET('Sanitation Data'!$G$10,0,10*ROW('Sanitation Data'!G94)),NA())</f>
        <v>#N/A</v>
      </c>
      <c r="AN100" s="99" t="e">
        <f ca="true">+IF(AND(ISNUMBER(OFFSET('Sanitation Data'!$G$11,0,10*ROW('Sanitation Data'!G94))),'Data Summary'!DC100="Yes"),OFFSET('Sanitation Data'!$G$11,0,10*ROW('Sanitation Data'!G94)),NA())</f>
        <v>#N/A</v>
      </c>
      <c r="AO100" s="99" t="e">
        <f ca="true">+IF(AND(ISNUMBER(OFFSET('Sanitation Data'!$G$12,0,10*ROW('Sanitation Data'!G94))),'Data Summary'!DD100="Yes"),OFFSET('Sanitation Data'!$G$12,0,10*ROW('Sanitation Data'!G94)),NA())</f>
        <v>#N/A</v>
      </c>
      <c r="AP100" s="99" t="e">
        <f ca="true">+IF(AND(ISNUMBER(OFFSET('Sanitation Data'!$H$4,0,10*ROW('Sanitation Data'!H94))),'Data Summary'!DE100="Yes"),100-OFFSET('Sanitation Data'!$H$4,0,10*ROW('Sanitation Data'!H94)),NA())</f>
        <v>#N/A</v>
      </c>
      <c r="AQ100" s="99" t="e">
        <f ca="true">+IF(AND(ISNUMBER(OFFSET('Sanitation Data'!$H$6,0,10*ROW('Sanitation Data'!H94))),'Data Summary'!DF100="Yes"),OFFSET('Sanitation Data'!$H$6,0,10*ROW('Sanitation Data'!H94)),NA())</f>
        <v>#N/A</v>
      </c>
      <c r="AR100" s="99" t="e">
        <f ca="true">+IF(AND(ISNUMBER(OFFSET('Sanitation Data'!$H$10,0,10*ROW('Sanitation Data'!H94))),'Data Summary'!DG100="Yes"),OFFSET('Sanitation Data'!$H$10,0,10*ROW('Sanitation Data'!H94)),NA())</f>
        <v>#N/A</v>
      </c>
      <c r="AS100" s="99" t="e">
        <f ca="true">+IF(AND(ISNUMBER(OFFSET('Sanitation Data'!$H$11,0,10*ROW('Sanitation Data'!H94))),'Data Summary'!DH100="Yes"),OFFSET('Sanitation Data'!$H$11,0,10*ROW('Sanitation Data'!H94)),NA())</f>
        <v>#N/A</v>
      </c>
      <c r="AT100" s="99" t="e">
        <f ca="true">+IF(AND(ISNUMBER(OFFSET('Sanitation Data'!$H$12,0,10*ROW('Sanitation Data'!H94))),'Data Summary'!DI100="Yes"),OFFSET('Sanitation Data'!$H$12,0,10*ROW('Sanitation Data'!H94)),NA())</f>
        <v>#N/A</v>
      </c>
      <c r="AU100" s="99" t="e">
        <f ca="true">+IF(AND(ISNUMBER(OFFSET('Sanitation Data'!$I$4,0,10*ROW('Sanitation Data'!I94))),'Data Summary'!DJ100="Yes"),100-OFFSET('Sanitation Data'!$I$4,0,10*ROW('Sanitation Data'!I94)),NA())</f>
        <v>#N/A</v>
      </c>
      <c r="AV100" s="99" t="e">
        <f ca="true">+IF(AND(ISNUMBER(OFFSET('Sanitation Data'!$I$6,0,10*ROW('Sanitation Data'!I94))),'Data Summary'!DK100="Yes"),OFFSET('Sanitation Data'!$I$6,0,10*ROW('Sanitation Data'!I94)),NA())</f>
        <v>#N/A</v>
      </c>
      <c r="AW100" s="99" t="e">
        <f ca="true">+IF(AND(ISNUMBER(OFFSET('Sanitation Data'!$I$10,0,10*ROW('Sanitation Data'!I94))),'Data Summary'!DL100="Yes"),OFFSET('Sanitation Data'!$I$10,0,10*ROW('Sanitation Data'!I94)),NA())</f>
        <v>#N/A</v>
      </c>
      <c r="AX100" s="99" t="e">
        <f ca="true">+IF(AND(ISNUMBER(OFFSET('Sanitation Data'!$I$11,0,10*ROW('Sanitation Data'!I94))),'Data Summary'!DM100="Yes"),OFFSET('Sanitation Data'!$I$11,0,10*ROW('Sanitation Data'!I94)),NA())</f>
        <v>#N/A</v>
      </c>
      <c r="AY100" s="99" t="e">
        <f ca="true">+IF(AND(ISNUMBER(OFFSET('Sanitation Data'!$I$12,0,10*ROW('Sanitation Data'!I94))),'Data Summary'!DN100="Yes"),OFFSET('Sanitation Data'!$I$12,0,10*ROW('Sanitation Data'!I94)),NA())</f>
        <v>#N/A</v>
      </c>
      <c r="AZ100" s="100" t="e">
        <f ca="true">+IF(AND(ISNUMBER(OFFSET('Hygiene Data'!$D$5,0,10*ROW('Hygiene Data'!D94))),'Data Summary'!DO100="Yes"),OFFSET('Hygiene Data'!$D$5,0,10*ROW('Hygiene Data'!D94)),NA())</f>
        <v>#N/A</v>
      </c>
      <c r="BA100" s="100" t="e">
        <f ca="true">+IF(AND(ISNUMBER(OFFSET('Hygiene Data'!$D$7,0,10*ROW('Hygiene Data'!D94))),'Data Summary'!DP100="Yes"),OFFSET('Hygiene Data'!$D$7,0,10*ROW('Hygiene Data'!D94)),NA())</f>
        <v>#N/A</v>
      </c>
      <c r="BB100" s="100" t="e">
        <f ca="true">+IF(AND(ISNUMBER(OFFSET('Hygiene Data'!$D$9,0,10*ROW('Hygiene Data'!D94))),'Data Summary'!DQ100="Yes"),OFFSET('Hygiene Data'!$D$9,0,10*ROW('Hygiene Data'!D94)),NA())</f>
        <v>#N/A</v>
      </c>
      <c r="BC100" s="100" t="e">
        <f ca="true">+IF(AND(ISNUMBER(OFFSET('Hygiene Data'!$E$5,0,10*ROW('Hygiene Data'!E94))),'Data Summary'!DR100="Yes"),OFFSET('Hygiene Data'!$E$5,0,10*ROW('Hygiene Data'!E94)),NA())</f>
        <v>#N/A</v>
      </c>
      <c r="BD100" s="100" t="e">
        <f ca="true">+IF(AND(ISNUMBER(OFFSET('Hygiene Data'!$E$7,0,10*ROW('Hygiene Data'!E94))),'Data Summary'!DS100="Yes"),OFFSET('Hygiene Data'!$E$7,0,10*ROW('Hygiene Data'!E94)),NA())</f>
        <v>#N/A</v>
      </c>
      <c r="BE100" s="100" t="e">
        <f ca="true">+IF(AND(ISNUMBER(OFFSET('Hygiene Data'!$E$9,0,10*ROW('Hygiene Data'!E94))),'Data Summary'!DT100="Yes"),OFFSET('Hygiene Data'!$E$9,0,10*ROW('Hygiene Data'!E94)),NA())</f>
        <v>#N/A</v>
      </c>
      <c r="BF100" s="100" t="e">
        <f ca="true">+IF(AND(ISNUMBER(OFFSET('Hygiene Data'!$F$5,0,10*ROW('Hygiene Data'!F94))),'Data Summary'!DU100="Yes"),OFFSET('Hygiene Data'!$F$5,0,10*ROW('Hygiene Data'!F94)),NA())</f>
        <v>#N/A</v>
      </c>
      <c r="BG100" s="100" t="e">
        <f ca="true">+IF(AND(ISNUMBER(OFFSET('Hygiene Data'!$F$7,0,10*ROW('Hygiene Data'!F94))),'Data Summary'!DV100="Yes"),OFFSET('Hygiene Data'!$F$7,0,10*ROW('Hygiene Data'!F94)),NA())</f>
        <v>#N/A</v>
      </c>
      <c r="BH100" s="100" t="e">
        <f ca="true">+IF(AND(ISNUMBER(OFFSET('Hygiene Data'!$F$9,0,10*ROW('Hygiene Data'!F94))),'Data Summary'!DW100="Yes"),OFFSET('Hygiene Data'!$F$9,0,10*ROW('Hygiene Data'!F94)),NA())</f>
        <v>#N/A</v>
      </c>
      <c r="BI100" s="100" t="e">
        <f ca="true">+IF(AND(ISNUMBER(OFFSET('Hygiene Data'!$G$5,0,10*ROW('Hygiene Data'!G94))),'Data Summary'!DX100="Yes"),OFFSET('Hygiene Data'!$G$5,0,10*ROW('Hygiene Data'!G94)),NA())</f>
        <v>#N/A</v>
      </c>
      <c r="BJ100" s="100" t="e">
        <f ca="true">+IF(AND(ISNUMBER(OFFSET('Hygiene Data'!$G$7,0,10*ROW('Hygiene Data'!G94))),'Data Summary'!DY100="Yes"),OFFSET('Hygiene Data'!$G$7,0,10*ROW('Hygiene Data'!G94)),NA())</f>
        <v>#N/A</v>
      </c>
      <c r="BK100" s="100" t="e">
        <f ca="true">+IF(AND(ISNUMBER(OFFSET('Hygiene Data'!$G$9,0,10*ROW('Hygiene Data'!G94))),'Data Summary'!DZ100="Yes"),OFFSET('Hygiene Data'!$G$9,0,10*ROW('Hygiene Data'!G94)),NA())</f>
        <v>#N/A</v>
      </c>
      <c r="BL100" s="100" t="e">
        <f ca="true">+IF(AND(ISNUMBER(OFFSET('Hygiene Data'!$H$5,0,10*ROW('Hygiene Data'!H94))),'Data Summary'!EA100="Yes"),OFFSET('Hygiene Data'!$H$5,0,10*ROW('Hygiene Data'!H94)),NA())</f>
        <v>#N/A</v>
      </c>
      <c r="BM100" s="100" t="e">
        <f ca="true">+IF(AND(ISNUMBER(OFFSET('Hygiene Data'!$H$7,0,10*ROW('Hygiene Data'!H94))),'Data Summary'!EB100="Yes"),OFFSET('Hygiene Data'!$H$7,0,10*ROW('Hygiene Data'!H94)),NA())</f>
        <v>#N/A</v>
      </c>
      <c r="BN100" s="100" t="e">
        <f ca="true">+IF(AND(ISNUMBER(OFFSET('Hygiene Data'!$H$9,0,10*ROW('Hygiene Data'!H94))),'Data Summary'!EC100="Yes"),OFFSET('Hygiene Data'!$H$9,0,10*ROW('Hygiene Data'!H94)),NA())</f>
        <v>#N/A</v>
      </c>
      <c r="BO100" s="100" t="e">
        <f ca="true">+IF(AND(ISNUMBER(OFFSET('Hygiene Data'!$I$5,0,10*ROW('Hygiene Data'!I94))),'Data Summary'!ED100="Yes"),OFFSET('Hygiene Data'!$I$5,0,10*ROW('Hygiene Data'!I94)),NA())</f>
        <v>#N/A</v>
      </c>
      <c r="BP100" s="100" t="e">
        <f ca="true">+IF(AND(ISNUMBER(OFFSET('Hygiene Data'!$I$7,0,10*ROW('Hygiene Data'!I94))),'Data Summary'!EE100="Yes"),OFFSET('Hygiene Data'!$I$7,0,10*ROW('Hygiene Data'!I94)),NA())</f>
        <v>#N/A</v>
      </c>
      <c r="BQ100" s="100" t="e">
        <f ca="true">+IF(AND(ISNUMBER(OFFSET('Hygiene Data'!$I$9,0,10*ROW('Hygiene Data'!I94))),'Data Summary'!EF100="Yes"),OFFSET('Hygiene Data'!$I$9,0,10*ROW('Hygiene Data'!I94)),NA())</f>
        <v>#N/A</v>
      </c>
    </row>
    <row xmlns:x14ac="http://schemas.microsoft.com/office/spreadsheetml/2009/9/ac" r="101" x14ac:dyDescent="0.2">
      <c r="A101" s="363" t="e">
        <f ca="true">+RIGHT('Data Summary'!A101,LEN('Data Summary'!A101)-9)</f>
        <v>#VALUE!</v>
      </c>
      <c r="B101" s="38" t="str">
        <f ca="true">+IF(ISTEXT('Data Summary'!B101),'Data Summary'!B101,"")</f>
        <v/>
      </c>
      <c r="C101" s="362" t="e">
        <f ca="true">+VALUE('Data Summary'!C101)</f>
        <v>#VALUE!</v>
      </c>
      <c r="D101" s="98" t="e">
        <f ca="true">+IF(AND(ISNUMBER(OFFSET('Water Data'!$D$4,0,10*ROW('Water Data'!D95))),'Data Summary'!BS101="Yes"),100-OFFSET('Water Data'!$D$4,0,10*ROW('Water Data'!D95)),NA())</f>
        <v>#N/A</v>
      </c>
      <c r="E101" s="98" t="e">
        <f ca="true">+IF(AND(ISNUMBER(OFFSET('Water Data'!$D$6,0,10*ROW('Water Data'!D95))),'Data Summary'!BT101="Yes"),OFFSET('Water Data'!$D$6,0,10*ROW('Water Data'!D95)),NA())</f>
        <v>#N/A</v>
      </c>
      <c r="F101" s="98" t="e">
        <f ca="true">+IF(AND(ISNUMBER(OFFSET('Water Data'!$D$9,0,10*ROW('Water Data'!D95))),'Data Summary'!BU101="Yes"),OFFSET('Water Data'!$D$9,0,10*ROW('Water Data'!D95)),NA())</f>
        <v>#N/A</v>
      </c>
      <c r="G101" s="98" t="e">
        <f ca="true">+IF(AND(ISNUMBER(OFFSET('Water Data'!$E$4,0,10*ROW('Water Data'!E95))),'Data Summary'!BV101="Yes"),100-OFFSET('Water Data'!$E$4,0,10*ROW('Water Data'!E95)),NA())</f>
        <v>#N/A</v>
      </c>
      <c r="H101" s="98" t="e">
        <f ca="true">+IF(AND(ISNUMBER(OFFSET('Water Data'!$E$6,0,10*ROW('Water Data'!E95))),'Data Summary'!BW101="Yes"),OFFSET('Water Data'!$E$6,0,10*ROW('Water Data'!E95)),NA())</f>
        <v>#N/A</v>
      </c>
      <c r="I101" s="98" t="e">
        <f ca="true">+IF(AND(ISNUMBER(OFFSET('Water Data'!$E$9,0,10*ROW('Water Data'!E95))),'Data Summary'!BX101="Yes"),OFFSET('Water Data'!$E$9,0,10*ROW('Water Data'!E95)),NA())</f>
        <v>#N/A</v>
      </c>
      <c r="J101" s="98" t="e">
        <f ca="true">+IF(AND(ISNUMBER(OFFSET('Water Data'!$F$4,0,10*ROW('Water Data'!F95))),'Data Summary'!BY101="Yes"),100-OFFSET('Water Data'!$F$4,0,10*ROW('Water Data'!F95)),NA())</f>
        <v>#N/A</v>
      </c>
      <c r="K101" s="98" t="e">
        <f ca="true">+IF(AND(ISNUMBER(OFFSET('Water Data'!$F$6,0,10*ROW('Water Data'!F95))),'Data Summary'!BZ101="Yes"),OFFSET('Water Data'!$F$6,0,10*ROW('Water Data'!F95)),NA())</f>
        <v>#N/A</v>
      </c>
      <c r="L101" s="98" t="e">
        <f ca="true">+IF(AND(ISNUMBER(OFFSET('Water Data'!$F$9,0,10*ROW('Water Data'!F95))),'Data Summary'!CA101="Yes"),OFFSET('Water Data'!$F$9,0,10*ROW('Water Data'!F95)),NA())</f>
        <v>#N/A</v>
      </c>
      <c r="M101" s="98" t="e">
        <f ca="true">+IF(AND(ISNUMBER(OFFSET('Water Data'!$G$4,0,10*ROW('Water Data'!G95))),'Data Summary'!CB101="Yes"),100-OFFSET('Water Data'!$G$4,0,10*ROW('Water Data'!G95)),NA())</f>
        <v>#N/A</v>
      </c>
      <c r="N101" s="98" t="e">
        <f ca="true">+IF(AND(ISNUMBER(OFFSET('Water Data'!$G$6,0,10*ROW('Water Data'!G95))),'Data Summary'!CC101="Yes"),OFFSET('Water Data'!$G$6,0,10*ROW('Water Data'!G95)),NA())</f>
        <v>#N/A</v>
      </c>
      <c r="O101" s="98" t="e">
        <f ca="true">+IF(AND(ISNUMBER(OFFSET('Water Data'!$G$9,0,10*ROW('Water Data'!G95))),'Data Summary'!CD101="Yes"),OFFSET('Water Data'!$G$9,0,10*ROW('Water Data'!G95)),NA())</f>
        <v>#N/A</v>
      </c>
      <c r="P101" s="98" t="e">
        <f ca="true">+IF(AND(ISNUMBER(OFFSET('Water Data'!$H$4,0,10*ROW('Water Data'!H95))),'Data Summary'!CE101="Yes"),100-OFFSET('Water Data'!$H$4,0,10*ROW('Water Data'!H95)),NA())</f>
        <v>#N/A</v>
      </c>
      <c r="Q101" s="98" t="e">
        <f ca="true">+IF(AND(ISNUMBER(OFFSET('Water Data'!$H$6,0,10*ROW('Water Data'!H95))),'Data Summary'!CF101="Yes"),OFFSET('Water Data'!$H$6,0,10*ROW('Water Data'!H95)),NA())</f>
        <v>#N/A</v>
      </c>
      <c r="R101" s="98" t="e">
        <f ca="true">+IF(AND(ISNUMBER(OFFSET('Water Data'!$H$9,0,10*ROW('Water Data'!H95))),'Data Summary'!CG101="Yes"),OFFSET('Water Data'!$H$9,0,10*ROW('Water Data'!H95)),NA())</f>
        <v>#N/A</v>
      </c>
      <c r="S101" s="98" t="e">
        <f ca="true">+IF(AND(ISNUMBER(OFFSET('Water Data'!$I$4,0,10*ROW('Water Data'!I95))),'Data Summary'!CH101="Yes"),100-OFFSET('Water Data'!$I$4,0,10*ROW('Water Data'!I95)),NA())</f>
        <v>#N/A</v>
      </c>
      <c r="T101" s="98" t="e">
        <f ca="true">+IF(AND(ISNUMBER(OFFSET('Water Data'!$I$6,0,10*ROW('Water Data'!I95))),'Data Summary'!CI101="Yes"),OFFSET('Water Data'!$I$6,0,10*ROW('Water Data'!I95)),NA())</f>
        <v>#N/A</v>
      </c>
      <c r="U101" s="98" t="e">
        <f ca="true">+IF(AND(ISNUMBER(OFFSET('Water Data'!$I$9,0,10*ROW('Water Data'!I95))),'Data Summary'!CJ101="Yes"),OFFSET('Water Data'!$I$9,0,10*ROW('Water Data'!I95)),NA())</f>
        <v>#N/A</v>
      </c>
      <c r="V101" s="99" t="e">
        <f ca="true">+IF(AND(ISNUMBER(OFFSET('Sanitation Data'!$D$4,0,10*ROW('Sanitation Data'!D95))),'Data Summary'!CK101="Yes"),100-OFFSET('Sanitation Data'!$D$4,0,10*ROW('Sanitation Data'!D95)),NA())</f>
        <v>#N/A</v>
      </c>
      <c r="W101" s="99" t="e">
        <f ca="true">+IF(AND(ISNUMBER(OFFSET('Sanitation Data'!$D$6,0,10*ROW('Sanitation Data'!D95))),'Data Summary'!CL101="Yes"),OFFSET('Sanitation Data'!$D$6,0,10*ROW('Sanitation Data'!D95)),NA())</f>
        <v>#N/A</v>
      </c>
      <c r="X101" s="99" t="e">
        <f ca="true">+IF(AND(ISNUMBER(OFFSET('Sanitation Data'!$D$10,0,10*ROW('Sanitation Data'!D95))),'Data Summary'!CM101="Yes"),OFFSET('Sanitation Data'!$D$10,0,10*ROW('Sanitation Data'!D95)),NA())</f>
        <v>#N/A</v>
      </c>
      <c r="Y101" s="99" t="e">
        <f ca="true">+IF(AND(ISNUMBER(OFFSET('Sanitation Data'!$D$11,0,10*ROW('Sanitation Data'!D95))),'Data Summary'!CN101="Yes"),OFFSET('Sanitation Data'!$D$11,0,10*ROW('Sanitation Data'!D95)),NA())</f>
        <v>#N/A</v>
      </c>
      <c r="Z101" s="99" t="e">
        <f ca="true">+IF(AND(ISNUMBER(OFFSET('Sanitation Data'!$D$12,0,10*ROW('Sanitation Data'!D95))),'Data Summary'!CO101="Yes"),OFFSET('Sanitation Data'!$D$12,0,10*ROW('Sanitation Data'!D95)),NA())</f>
        <v>#N/A</v>
      </c>
      <c r="AA101" s="99" t="e">
        <f ca="true">+IF(AND(ISNUMBER(OFFSET('Sanitation Data'!$E$4,0,10*ROW('Sanitation Data'!E95))),'Data Summary'!CP101="Yes"),100-OFFSET('Sanitation Data'!$E$4,0,10*ROW('Sanitation Data'!E95)),NA())</f>
        <v>#N/A</v>
      </c>
      <c r="AB101" s="99" t="e">
        <f ca="true">+IF(AND(ISNUMBER(OFFSET('Sanitation Data'!$E$6,0,10*ROW('Sanitation Data'!E95))),'Data Summary'!CQ101="Yes"),OFFSET('Sanitation Data'!$E$6,0,10*ROW('Sanitation Data'!E95)),NA())</f>
        <v>#N/A</v>
      </c>
      <c r="AC101" s="99" t="e">
        <f ca="true">+IF(AND(ISNUMBER(OFFSET('Sanitation Data'!$E$10,0,10*ROW('Sanitation Data'!E95))),'Data Summary'!CR101="Yes"),OFFSET('Sanitation Data'!$E$10,0,10*ROW('Sanitation Data'!E95)),NA())</f>
        <v>#N/A</v>
      </c>
      <c r="AD101" s="99" t="e">
        <f ca="true">+IF(AND(ISNUMBER(OFFSET('Sanitation Data'!$E$11,0,10*ROW('Sanitation Data'!E95))),'Data Summary'!CS101="Yes"),OFFSET('Sanitation Data'!$E$11,0,10*ROW('Sanitation Data'!E95)),NA())</f>
        <v>#N/A</v>
      </c>
      <c r="AE101" s="99" t="e">
        <f ca="true">+IF(AND(ISNUMBER(OFFSET('Sanitation Data'!$E$12,0,10*ROW('Sanitation Data'!E95))),'Data Summary'!CT101="Yes"),OFFSET('Sanitation Data'!$E$12,0,10*ROW('Sanitation Data'!E95)),NA())</f>
        <v>#N/A</v>
      </c>
      <c r="AF101" s="99" t="e">
        <f ca="true">+IF(AND(ISNUMBER(OFFSET('Sanitation Data'!$F$4,0,10*ROW('Sanitation Data'!F95))),'Data Summary'!CU101="Yes"),100-OFFSET('Sanitation Data'!$F$4,0,10*ROW('Sanitation Data'!F95)),NA())</f>
        <v>#N/A</v>
      </c>
      <c r="AG101" s="99" t="e">
        <f ca="true">+IF(AND(ISNUMBER(OFFSET('Sanitation Data'!$F$6,0,10*ROW('Sanitation Data'!F95))),'Data Summary'!CV101="Yes"),OFFSET('Sanitation Data'!$F$6,0,10*ROW('Sanitation Data'!F95)),NA())</f>
        <v>#N/A</v>
      </c>
      <c r="AH101" s="99" t="e">
        <f ca="true">+IF(AND(ISNUMBER(OFFSET('Sanitation Data'!$F$10,0,10*ROW('Sanitation Data'!F95))),'Data Summary'!CW101="Yes"),OFFSET('Sanitation Data'!$F$10,0,10*ROW('Sanitation Data'!F95)),NA())</f>
        <v>#N/A</v>
      </c>
      <c r="AI101" s="99" t="e">
        <f ca="true">+IF(AND(ISNUMBER(OFFSET('Sanitation Data'!$F$11,0,10*ROW('Sanitation Data'!F95))),'Data Summary'!CX101="Yes"),OFFSET('Sanitation Data'!$F$11,0,10*ROW('Sanitation Data'!F95)),NA())</f>
        <v>#N/A</v>
      </c>
      <c r="AJ101" s="99" t="e">
        <f ca="true">+IF(AND(ISNUMBER(OFFSET('Sanitation Data'!$F$12,0,10*ROW('Sanitation Data'!F95))),'Data Summary'!CY101="Yes"),OFFSET('Sanitation Data'!$F$12,0,10*ROW('Sanitation Data'!F95)),NA())</f>
        <v>#N/A</v>
      </c>
      <c r="AK101" s="99" t="e">
        <f ca="true">+IF(AND(ISNUMBER(OFFSET('Sanitation Data'!$G$4,0,10*ROW('Sanitation Data'!G95))),'Data Summary'!CZ101="Yes"),100-OFFSET('Sanitation Data'!$G$4,0,10*ROW('Sanitation Data'!G95)),NA())</f>
        <v>#N/A</v>
      </c>
      <c r="AL101" s="99" t="e">
        <f ca="true">+IF(AND(ISNUMBER(OFFSET('Sanitation Data'!$G$6,0,10*ROW('Sanitation Data'!G95))),'Data Summary'!DA101="Yes"),OFFSET('Sanitation Data'!$G$6,0,10*ROW('Sanitation Data'!G95)),NA())</f>
        <v>#N/A</v>
      </c>
      <c r="AM101" s="99" t="e">
        <f ca="true">+IF(AND(ISNUMBER(OFFSET('Sanitation Data'!$G$10,0,10*ROW('Sanitation Data'!G95))),'Data Summary'!DB101="Yes"),OFFSET('Sanitation Data'!$G$10,0,10*ROW('Sanitation Data'!G95)),NA())</f>
        <v>#N/A</v>
      </c>
      <c r="AN101" s="99" t="e">
        <f ca="true">+IF(AND(ISNUMBER(OFFSET('Sanitation Data'!$G$11,0,10*ROW('Sanitation Data'!G95))),'Data Summary'!DC101="Yes"),OFFSET('Sanitation Data'!$G$11,0,10*ROW('Sanitation Data'!G95)),NA())</f>
        <v>#N/A</v>
      </c>
      <c r="AO101" s="99" t="e">
        <f ca="true">+IF(AND(ISNUMBER(OFFSET('Sanitation Data'!$G$12,0,10*ROW('Sanitation Data'!G95))),'Data Summary'!DD101="Yes"),OFFSET('Sanitation Data'!$G$12,0,10*ROW('Sanitation Data'!G95)),NA())</f>
        <v>#N/A</v>
      </c>
      <c r="AP101" s="99" t="e">
        <f ca="true">+IF(AND(ISNUMBER(OFFSET('Sanitation Data'!$H$4,0,10*ROW('Sanitation Data'!H95))),'Data Summary'!DE101="Yes"),100-OFFSET('Sanitation Data'!$H$4,0,10*ROW('Sanitation Data'!H95)),NA())</f>
        <v>#N/A</v>
      </c>
      <c r="AQ101" s="99" t="e">
        <f ca="true">+IF(AND(ISNUMBER(OFFSET('Sanitation Data'!$H$6,0,10*ROW('Sanitation Data'!H95))),'Data Summary'!DF101="Yes"),OFFSET('Sanitation Data'!$H$6,0,10*ROW('Sanitation Data'!H95)),NA())</f>
        <v>#N/A</v>
      </c>
      <c r="AR101" s="99" t="e">
        <f ca="true">+IF(AND(ISNUMBER(OFFSET('Sanitation Data'!$H$10,0,10*ROW('Sanitation Data'!H95))),'Data Summary'!DG101="Yes"),OFFSET('Sanitation Data'!$H$10,0,10*ROW('Sanitation Data'!H95)),NA())</f>
        <v>#N/A</v>
      </c>
      <c r="AS101" s="99" t="e">
        <f ca="true">+IF(AND(ISNUMBER(OFFSET('Sanitation Data'!$H$11,0,10*ROW('Sanitation Data'!H95))),'Data Summary'!DH101="Yes"),OFFSET('Sanitation Data'!$H$11,0,10*ROW('Sanitation Data'!H95)),NA())</f>
        <v>#N/A</v>
      </c>
      <c r="AT101" s="99" t="e">
        <f ca="true">+IF(AND(ISNUMBER(OFFSET('Sanitation Data'!$H$12,0,10*ROW('Sanitation Data'!H95))),'Data Summary'!DI101="Yes"),OFFSET('Sanitation Data'!$H$12,0,10*ROW('Sanitation Data'!H95)),NA())</f>
        <v>#N/A</v>
      </c>
      <c r="AU101" s="99" t="e">
        <f ca="true">+IF(AND(ISNUMBER(OFFSET('Sanitation Data'!$I$4,0,10*ROW('Sanitation Data'!I95))),'Data Summary'!DJ101="Yes"),100-OFFSET('Sanitation Data'!$I$4,0,10*ROW('Sanitation Data'!I95)),NA())</f>
        <v>#N/A</v>
      </c>
      <c r="AV101" s="99" t="e">
        <f ca="true">+IF(AND(ISNUMBER(OFFSET('Sanitation Data'!$I$6,0,10*ROW('Sanitation Data'!I95))),'Data Summary'!DK101="Yes"),OFFSET('Sanitation Data'!$I$6,0,10*ROW('Sanitation Data'!I95)),NA())</f>
        <v>#N/A</v>
      </c>
      <c r="AW101" s="99" t="e">
        <f ca="true">+IF(AND(ISNUMBER(OFFSET('Sanitation Data'!$I$10,0,10*ROW('Sanitation Data'!I95))),'Data Summary'!DL101="Yes"),OFFSET('Sanitation Data'!$I$10,0,10*ROW('Sanitation Data'!I95)),NA())</f>
        <v>#N/A</v>
      </c>
      <c r="AX101" s="99" t="e">
        <f ca="true">+IF(AND(ISNUMBER(OFFSET('Sanitation Data'!$I$11,0,10*ROW('Sanitation Data'!I95))),'Data Summary'!DM101="Yes"),OFFSET('Sanitation Data'!$I$11,0,10*ROW('Sanitation Data'!I95)),NA())</f>
        <v>#N/A</v>
      </c>
      <c r="AY101" s="99" t="e">
        <f ca="true">+IF(AND(ISNUMBER(OFFSET('Sanitation Data'!$I$12,0,10*ROW('Sanitation Data'!I95))),'Data Summary'!DN101="Yes"),OFFSET('Sanitation Data'!$I$12,0,10*ROW('Sanitation Data'!I95)),NA())</f>
        <v>#N/A</v>
      </c>
      <c r="AZ101" s="100" t="e">
        <f ca="true">+IF(AND(ISNUMBER(OFFSET('Hygiene Data'!$D$5,0,10*ROW('Hygiene Data'!D95))),'Data Summary'!DO101="Yes"),OFFSET('Hygiene Data'!$D$5,0,10*ROW('Hygiene Data'!D95)),NA())</f>
        <v>#N/A</v>
      </c>
      <c r="BA101" s="100" t="e">
        <f ca="true">+IF(AND(ISNUMBER(OFFSET('Hygiene Data'!$D$7,0,10*ROW('Hygiene Data'!D95))),'Data Summary'!DP101="Yes"),OFFSET('Hygiene Data'!$D$7,0,10*ROW('Hygiene Data'!D95)),NA())</f>
        <v>#N/A</v>
      </c>
      <c r="BB101" s="100" t="e">
        <f ca="true">+IF(AND(ISNUMBER(OFFSET('Hygiene Data'!$D$9,0,10*ROW('Hygiene Data'!D95))),'Data Summary'!DQ101="Yes"),OFFSET('Hygiene Data'!$D$9,0,10*ROW('Hygiene Data'!D95)),NA())</f>
        <v>#N/A</v>
      </c>
      <c r="BC101" s="100" t="e">
        <f ca="true">+IF(AND(ISNUMBER(OFFSET('Hygiene Data'!$E$5,0,10*ROW('Hygiene Data'!E95))),'Data Summary'!DR101="Yes"),OFFSET('Hygiene Data'!$E$5,0,10*ROW('Hygiene Data'!E95)),NA())</f>
        <v>#N/A</v>
      </c>
      <c r="BD101" s="100" t="e">
        <f ca="true">+IF(AND(ISNUMBER(OFFSET('Hygiene Data'!$E$7,0,10*ROW('Hygiene Data'!E95))),'Data Summary'!DS101="Yes"),OFFSET('Hygiene Data'!$E$7,0,10*ROW('Hygiene Data'!E95)),NA())</f>
        <v>#N/A</v>
      </c>
      <c r="BE101" s="100" t="e">
        <f ca="true">+IF(AND(ISNUMBER(OFFSET('Hygiene Data'!$E$9,0,10*ROW('Hygiene Data'!E95))),'Data Summary'!DT101="Yes"),OFFSET('Hygiene Data'!$E$9,0,10*ROW('Hygiene Data'!E95)),NA())</f>
        <v>#N/A</v>
      </c>
      <c r="BF101" s="100" t="e">
        <f ca="true">+IF(AND(ISNUMBER(OFFSET('Hygiene Data'!$F$5,0,10*ROW('Hygiene Data'!F95))),'Data Summary'!DU101="Yes"),OFFSET('Hygiene Data'!$F$5,0,10*ROW('Hygiene Data'!F95)),NA())</f>
        <v>#N/A</v>
      </c>
      <c r="BG101" s="100" t="e">
        <f ca="true">+IF(AND(ISNUMBER(OFFSET('Hygiene Data'!$F$7,0,10*ROW('Hygiene Data'!F95))),'Data Summary'!DV101="Yes"),OFFSET('Hygiene Data'!$F$7,0,10*ROW('Hygiene Data'!F95)),NA())</f>
        <v>#N/A</v>
      </c>
      <c r="BH101" s="100" t="e">
        <f ca="true">+IF(AND(ISNUMBER(OFFSET('Hygiene Data'!$F$9,0,10*ROW('Hygiene Data'!F95))),'Data Summary'!DW101="Yes"),OFFSET('Hygiene Data'!$F$9,0,10*ROW('Hygiene Data'!F95)),NA())</f>
        <v>#N/A</v>
      </c>
      <c r="BI101" s="100" t="e">
        <f ca="true">+IF(AND(ISNUMBER(OFFSET('Hygiene Data'!$G$5,0,10*ROW('Hygiene Data'!G95))),'Data Summary'!DX101="Yes"),OFFSET('Hygiene Data'!$G$5,0,10*ROW('Hygiene Data'!G95)),NA())</f>
        <v>#N/A</v>
      </c>
      <c r="BJ101" s="100" t="e">
        <f ca="true">+IF(AND(ISNUMBER(OFFSET('Hygiene Data'!$G$7,0,10*ROW('Hygiene Data'!G95))),'Data Summary'!DY101="Yes"),OFFSET('Hygiene Data'!$G$7,0,10*ROW('Hygiene Data'!G95)),NA())</f>
        <v>#N/A</v>
      </c>
      <c r="BK101" s="100" t="e">
        <f ca="true">+IF(AND(ISNUMBER(OFFSET('Hygiene Data'!$G$9,0,10*ROW('Hygiene Data'!G95))),'Data Summary'!DZ101="Yes"),OFFSET('Hygiene Data'!$G$9,0,10*ROW('Hygiene Data'!G95)),NA())</f>
        <v>#N/A</v>
      </c>
      <c r="BL101" s="100" t="e">
        <f ca="true">+IF(AND(ISNUMBER(OFFSET('Hygiene Data'!$H$5,0,10*ROW('Hygiene Data'!H95))),'Data Summary'!EA101="Yes"),OFFSET('Hygiene Data'!$H$5,0,10*ROW('Hygiene Data'!H95)),NA())</f>
        <v>#N/A</v>
      </c>
      <c r="BM101" s="100" t="e">
        <f ca="true">+IF(AND(ISNUMBER(OFFSET('Hygiene Data'!$H$7,0,10*ROW('Hygiene Data'!H95))),'Data Summary'!EB101="Yes"),OFFSET('Hygiene Data'!$H$7,0,10*ROW('Hygiene Data'!H95)),NA())</f>
        <v>#N/A</v>
      </c>
      <c r="BN101" s="100" t="e">
        <f ca="true">+IF(AND(ISNUMBER(OFFSET('Hygiene Data'!$H$9,0,10*ROW('Hygiene Data'!H95))),'Data Summary'!EC101="Yes"),OFFSET('Hygiene Data'!$H$9,0,10*ROW('Hygiene Data'!H95)),NA())</f>
        <v>#N/A</v>
      </c>
      <c r="BO101" s="100" t="e">
        <f ca="true">+IF(AND(ISNUMBER(OFFSET('Hygiene Data'!$I$5,0,10*ROW('Hygiene Data'!I95))),'Data Summary'!ED101="Yes"),OFFSET('Hygiene Data'!$I$5,0,10*ROW('Hygiene Data'!I95)),NA())</f>
        <v>#N/A</v>
      </c>
      <c r="BP101" s="100" t="e">
        <f ca="true">+IF(AND(ISNUMBER(OFFSET('Hygiene Data'!$I$7,0,10*ROW('Hygiene Data'!I95))),'Data Summary'!EE101="Yes"),OFFSET('Hygiene Data'!$I$7,0,10*ROW('Hygiene Data'!I95)),NA())</f>
        <v>#N/A</v>
      </c>
      <c r="BQ101" s="100" t="e">
        <f ca="true">+IF(AND(ISNUMBER(OFFSET('Hygiene Data'!$I$9,0,10*ROW('Hygiene Data'!I95))),'Data Summary'!EF101="Yes"),OFFSET('Hygiene Data'!$I$9,0,10*ROW('Hygiene Data'!I95)),NA())</f>
        <v>#N/A</v>
      </c>
    </row>
    <row xmlns:x14ac="http://schemas.microsoft.com/office/spreadsheetml/2009/9/ac" r="102" x14ac:dyDescent="0.2">
      <c r="A102" s="363" t="e">
        <f ca="true">+RIGHT('Data Summary'!A102,LEN('Data Summary'!A102)-9)</f>
        <v>#VALUE!</v>
      </c>
      <c r="B102" s="38" t="str">
        <f ca="true">+IF(ISTEXT('Data Summary'!B102),'Data Summary'!B102,"")</f>
        <v/>
      </c>
      <c r="C102" s="362" t="e">
        <f ca="true">+VALUE('Data Summary'!C102)</f>
        <v>#VALUE!</v>
      </c>
      <c r="D102" s="98" t="e">
        <f ca="true">+IF(AND(ISNUMBER(OFFSET('Water Data'!$D$4,0,10*ROW('Water Data'!D96))),'Data Summary'!BS102="Yes"),100-OFFSET('Water Data'!$D$4,0,10*ROW('Water Data'!D96)),NA())</f>
        <v>#N/A</v>
      </c>
      <c r="E102" s="98" t="e">
        <f ca="true">+IF(AND(ISNUMBER(OFFSET('Water Data'!$D$6,0,10*ROW('Water Data'!D96))),'Data Summary'!BT102="Yes"),OFFSET('Water Data'!$D$6,0,10*ROW('Water Data'!D96)),NA())</f>
        <v>#N/A</v>
      </c>
      <c r="F102" s="98" t="e">
        <f ca="true">+IF(AND(ISNUMBER(OFFSET('Water Data'!$D$9,0,10*ROW('Water Data'!D96))),'Data Summary'!BU102="Yes"),OFFSET('Water Data'!$D$9,0,10*ROW('Water Data'!D96)),NA())</f>
        <v>#N/A</v>
      </c>
      <c r="G102" s="98" t="e">
        <f ca="true">+IF(AND(ISNUMBER(OFFSET('Water Data'!$E$4,0,10*ROW('Water Data'!E96))),'Data Summary'!BV102="Yes"),100-OFFSET('Water Data'!$E$4,0,10*ROW('Water Data'!E96)),NA())</f>
        <v>#N/A</v>
      </c>
      <c r="H102" s="98" t="e">
        <f ca="true">+IF(AND(ISNUMBER(OFFSET('Water Data'!$E$6,0,10*ROW('Water Data'!E96))),'Data Summary'!BW102="Yes"),OFFSET('Water Data'!$E$6,0,10*ROW('Water Data'!E96)),NA())</f>
        <v>#N/A</v>
      </c>
      <c r="I102" s="98" t="e">
        <f ca="true">+IF(AND(ISNUMBER(OFFSET('Water Data'!$E$9,0,10*ROW('Water Data'!E96))),'Data Summary'!BX102="Yes"),OFFSET('Water Data'!$E$9,0,10*ROW('Water Data'!E96)),NA())</f>
        <v>#N/A</v>
      </c>
      <c r="J102" s="98" t="e">
        <f ca="true">+IF(AND(ISNUMBER(OFFSET('Water Data'!$F$4,0,10*ROW('Water Data'!F96))),'Data Summary'!BY102="Yes"),100-OFFSET('Water Data'!$F$4,0,10*ROW('Water Data'!F96)),NA())</f>
        <v>#N/A</v>
      </c>
      <c r="K102" s="98" t="e">
        <f ca="true">+IF(AND(ISNUMBER(OFFSET('Water Data'!$F$6,0,10*ROW('Water Data'!F96))),'Data Summary'!BZ102="Yes"),OFFSET('Water Data'!$F$6,0,10*ROW('Water Data'!F96)),NA())</f>
        <v>#N/A</v>
      </c>
      <c r="L102" s="98" t="e">
        <f ca="true">+IF(AND(ISNUMBER(OFFSET('Water Data'!$F$9,0,10*ROW('Water Data'!F96))),'Data Summary'!CA102="Yes"),OFFSET('Water Data'!$F$9,0,10*ROW('Water Data'!F96)),NA())</f>
        <v>#N/A</v>
      </c>
      <c r="M102" s="98" t="e">
        <f ca="true">+IF(AND(ISNUMBER(OFFSET('Water Data'!$G$4,0,10*ROW('Water Data'!G96))),'Data Summary'!CB102="Yes"),100-OFFSET('Water Data'!$G$4,0,10*ROW('Water Data'!G96)),NA())</f>
        <v>#N/A</v>
      </c>
      <c r="N102" s="98" t="e">
        <f ca="true">+IF(AND(ISNUMBER(OFFSET('Water Data'!$G$6,0,10*ROW('Water Data'!G96))),'Data Summary'!CC102="Yes"),OFFSET('Water Data'!$G$6,0,10*ROW('Water Data'!G96)),NA())</f>
        <v>#N/A</v>
      </c>
      <c r="O102" s="98" t="e">
        <f ca="true">+IF(AND(ISNUMBER(OFFSET('Water Data'!$G$9,0,10*ROW('Water Data'!G96))),'Data Summary'!CD102="Yes"),OFFSET('Water Data'!$G$9,0,10*ROW('Water Data'!G96)),NA())</f>
        <v>#N/A</v>
      </c>
      <c r="P102" s="98" t="e">
        <f ca="true">+IF(AND(ISNUMBER(OFFSET('Water Data'!$H$4,0,10*ROW('Water Data'!H96))),'Data Summary'!CE102="Yes"),100-OFFSET('Water Data'!$H$4,0,10*ROW('Water Data'!H96)),NA())</f>
        <v>#N/A</v>
      </c>
      <c r="Q102" s="98" t="e">
        <f ca="true">+IF(AND(ISNUMBER(OFFSET('Water Data'!$H$6,0,10*ROW('Water Data'!H96))),'Data Summary'!CF102="Yes"),OFFSET('Water Data'!$H$6,0,10*ROW('Water Data'!H96)),NA())</f>
        <v>#N/A</v>
      </c>
      <c r="R102" s="98" t="e">
        <f ca="true">+IF(AND(ISNUMBER(OFFSET('Water Data'!$H$9,0,10*ROW('Water Data'!H96))),'Data Summary'!CG102="Yes"),OFFSET('Water Data'!$H$9,0,10*ROW('Water Data'!H96)),NA())</f>
        <v>#N/A</v>
      </c>
      <c r="S102" s="98" t="e">
        <f ca="true">+IF(AND(ISNUMBER(OFFSET('Water Data'!$I$4,0,10*ROW('Water Data'!I96))),'Data Summary'!CH102="Yes"),100-OFFSET('Water Data'!$I$4,0,10*ROW('Water Data'!I96)),NA())</f>
        <v>#N/A</v>
      </c>
      <c r="T102" s="98" t="e">
        <f ca="true">+IF(AND(ISNUMBER(OFFSET('Water Data'!$I$6,0,10*ROW('Water Data'!I96))),'Data Summary'!CI102="Yes"),OFFSET('Water Data'!$I$6,0,10*ROW('Water Data'!I96)),NA())</f>
        <v>#N/A</v>
      </c>
      <c r="U102" s="98" t="e">
        <f ca="true">+IF(AND(ISNUMBER(OFFSET('Water Data'!$I$9,0,10*ROW('Water Data'!I96))),'Data Summary'!CJ102="Yes"),OFFSET('Water Data'!$I$9,0,10*ROW('Water Data'!I96)),NA())</f>
        <v>#N/A</v>
      </c>
      <c r="V102" s="99" t="e">
        <f ca="true">+IF(AND(ISNUMBER(OFFSET('Sanitation Data'!$D$4,0,10*ROW('Sanitation Data'!D96))),'Data Summary'!CK102="Yes"),100-OFFSET('Sanitation Data'!$D$4,0,10*ROW('Sanitation Data'!D96)),NA())</f>
        <v>#N/A</v>
      </c>
      <c r="W102" s="99" t="e">
        <f ca="true">+IF(AND(ISNUMBER(OFFSET('Sanitation Data'!$D$6,0,10*ROW('Sanitation Data'!D96))),'Data Summary'!CL102="Yes"),OFFSET('Sanitation Data'!$D$6,0,10*ROW('Sanitation Data'!D96)),NA())</f>
        <v>#N/A</v>
      </c>
      <c r="X102" s="99" t="e">
        <f ca="true">+IF(AND(ISNUMBER(OFFSET('Sanitation Data'!$D$10,0,10*ROW('Sanitation Data'!D96))),'Data Summary'!CM102="Yes"),OFFSET('Sanitation Data'!$D$10,0,10*ROW('Sanitation Data'!D96)),NA())</f>
        <v>#N/A</v>
      </c>
      <c r="Y102" s="99" t="e">
        <f ca="true">+IF(AND(ISNUMBER(OFFSET('Sanitation Data'!$D$11,0,10*ROW('Sanitation Data'!D96))),'Data Summary'!CN102="Yes"),OFFSET('Sanitation Data'!$D$11,0,10*ROW('Sanitation Data'!D96)),NA())</f>
        <v>#N/A</v>
      </c>
      <c r="Z102" s="99" t="e">
        <f ca="true">+IF(AND(ISNUMBER(OFFSET('Sanitation Data'!$D$12,0,10*ROW('Sanitation Data'!D96))),'Data Summary'!CO102="Yes"),OFFSET('Sanitation Data'!$D$12,0,10*ROW('Sanitation Data'!D96)),NA())</f>
        <v>#N/A</v>
      </c>
      <c r="AA102" s="99" t="e">
        <f ca="true">+IF(AND(ISNUMBER(OFFSET('Sanitation Data'!$E$4,0,10*ROW('Sanitation Data'!E96))),'Data Summary'!CP102="Yes"),100-OFFSET('Sanitation Data'!$E$4,0,10*ROW('Sanitation Data'!E96)),NA())</f>
        <v>#N/A</v>
      </c>
      <c r="AB102" s="99" t="e">
        <f ca="true">+IF(AND(ISNUMBER(OFFSET('Sanitation Data'!$E$6,0,10*ROW('Sanitation Data'!E96))),'Data Summary'!CQ102="Yes"),OFFSET('Sanitation Data'!$E$6,0,10*ROW('Sanitation Data'!E96)),NA())</f>
        <v>#N/A</v>
      </c>
      <c r="AC102" s="99" t="e">
        <f ca="true">+IF(AND(ISNUMBER(OFFSET('Sanitation Data'!$E$10,0,10*ROW('Sanitation Data'!E96))),'Data Summary'!CR102="Yes"),OFFSET('Sanitation Data'!$E$10,0,10*ROW('Sanitation Data'!E96)),NA())</f>
        <v>#N/A</v>
      </c>
      <c r="AD102" s="99" t="e">
        <f ca="true">+IF(AND(ISNUMBER(OFFSET('Sanitation Data'!$E$11,0,10*ROW('Sanitation Data'!E96))),'Data Summary'!CS102="Yes"),OFFSET('Sanitation Data'!$E$11,0,10*ROW('Sanitation Data'!E96)),NA())</f>
        <v>#N/A</v>
      </c>
      <c r="AE102" s="99" t="e">
        <f ca="true">+IF(AND(ISNUMBER(OFFSET('Sanitation Data'!$E$12,0,10*ROW('Sanitation Data'!E96))),'Data Summary'!CT102="Yes"),OFFSET('Sanitation Data'!$E$12,0,10*ROW('Sanitation Data'!E96)),NA())</f>
        <v>#N/A</v>
      </c>
      <c r="AF102" s="99" t="e">
        <f ca="true">+IF(AND(ISNUMBER(OFFSET('Sanitation Data'!$F$4,0,10*ROW('Sanitation Data'!F96))),'Data Summary'!CU102="Yes"),100-OFFSET('Sanitation Data'!$F$4,0,10*ROW('Sanitation Data'!F96)),NA())</f>
        <v>#N/A</v>
      </c>
      <c r="AG102" s="99" t="e">
        <f ca="true">+IF(AND(ISNUMBER(OFFSET('Sanitation Data'!$F$6,0,10*ROW('Sanitation Data'!F96))),'Data Summary'!CV102="Yes"),OFFSET('Sanitation Data'!$F$6,0,10*ROW('Sanitation Data'!F96)),NA())</f>
        <v>#N/A</v>
      </c>
      <c r="AH102" s="99" t="e">
        <f ca="true">+IF(AND(ISNUMBER(OFFSET('Sanitation Data'!$F$10,0,10*ROW('Sanitation Data'!F96))),'Data Summary'!CW102="Yes"),OFFSET('Sanitation Data'!$F$10,0,10*ROW('Sanitation Data'!F96)),NA())</f>
        <v>#N/A</v>
      </c>
      <c r="AI102" s="99" t="e">
        <f ca="true">+IF(AND(ISNUMBER(OFFSET('Sanitation Data'!$F$11,0,10*ROW('Sanitation Data'!F96))),'Data Summary'!CX102="Yes"),OFFSET('Sanitation Data'!$F$11,0,10*ROW('Sanitation Data'!F96)),NA())</f>
        <v>#N/A</v>
      </c>
      <c r="AJ102" s="99" t="e">
        <f ca="true">+IF(AND(ISNUMBER(OFFSET('Sanitation Data'!$F$12,0,10*ROW('Sanitation Data'!F96))),'Data Summary'!CY102="Yes"),OFFSET('Sanitation Data'!$F$12,0,10*ROW('Sanitation Data'!F96)),NA())</f>
        <v>#N/A</v>
      </c>
      <c r="AK102" s="99" t="e">
        <f ca="true">+IF(AND(ISNUMBER(OFFSET('Sanitation Data'!$G$4,0,10*ROW('Sanitation Data'!G96))),'Data Summary'!CZ102="Yes"),100-OFFSET('Sanitation Data'!$G$4,0,10*ROW('Sanitation Data'!G96)),NA())</f>
        <v>#N/A</v>
      </c>
      <c r="AL102" s="99" t="e">
        <f ca="true">+IF(AND(ISNUMBER(OFFSET('Sanitation Data'!$G$6,0,10*ROW('Sanitation Data'!G96))),'Data Summary'!DA102="Yes"),OFFSET('Sanitation Data'!$G$6,0,10*ROW('Sanitation Data'!G96)),NA())</f>
        <v>#N/A</v>
      </c>
      <c r="AM102" s="99" t="e">
        <f ca="true">+IF(AND(ISNUMBER(OFFSET('Sanitation Data'!$G$10,0,10*ROW('Sanitation Data'!G96))),'Data Summary'!DB102="Yes"),OFFSET('Sanitation Data'!$G$10,0,10*ROW('Sanitation Data'!G96)),NA())</f>
        <v>#N/A</v>
      </c>
      <c r="AN102" s="99" t="e">
        <f ca="true">+IF(AND(ISNUMBER(OFFSET('Sanitation Data'!$G$11,0,10*ROW('Sanitation Data'!G96))),'Data Summary'!DC102="Yes"),OFFSET('Sanitation Data'!$G$11,0,10*ROW('Sanitation Data'!G96)),NA())</f>
        <v>#N/A</v>
      </c>
      <c r="AO102" s="99" t="e">
        <f ca="true">+IF(AND(ISNUMBER(OFFSET('Sanitation Data'!$G$12,0,10*ROW('Sanitation Data'!G96))),'Data Summary'!DD102="Yes"),OFFSET('Sanitation Data'!$G$12,0,10*ROW('Sanitation Data'!G96)),NA())</f>
        <v>#N/A</v>
      </c>
      <c r="AP102" s="99" t="e">
        <f ca="true">+IF(AND(ISNUMBER(OFFSET('Sanitation Data'!$H$4,0,10*ROW('Sanitation Data'!H96))),'Data Summary'!DE102="Yes"),100-OFFSET('Sanitation Data'!$H$4,0,10*ROW('Sanitation Data'!H96)),NA())</f>
        <v>#N/A</v>
      </c>
      <c r="AQ102" s="99" t="e">
        <f ca="true">+IF(AND(ISNUMBER(OFFSET('Sanitation Data'!$H$6,0,10*ROW('Sanitation Data'!H96))),'Data Summary'!DF102="Yes"),OFFSET('Sanitation Data'!$H$6,0,10*ROW('Sanitation Data'!H96)),NA())</f>
        <v>#N/A</v>
      </c>
      <c r="AR102" s="99" t="e">
        <f ca="true">+IF(AND(ISNUMBER(OFFSET('Sanitation Data'!$H$10,0,10*ROW('Sanitation Data'!H96))),'Data Summary'!DG102="Yes"),OFFSET('Sanitation Data'!$H$10,0,10*ROW('Sanitation Data'!H96)),NA())</f>
        <v>#N/A</v>
      </c>
      <c r="AS102" s="99" t="e">
        <f ca="true">+IF(AND(ISNUMBER(OFFSET('Sanitation Data'!$H$11,0,10*ROW('Sanitation Data'!H96))),'Data Summary'!DH102="Yes"),OFFSET('Sanitation Data'!$H$11,0,10*ROW('Sanitation Data'!H96)),NA())</f>
        <v>#N/A</v>
      </c>
      <c r="AT102" s="99" t="e">
        <f ca="true">+IF(AND(ISNUMBER(OFFSET('Sanitation Data'!$H$12,0,10*ROW('Sanitation Data'!H96))),'Data Summary'!DI102="Yes"),OFFSET('Sanitation Data'!$H$12,0,10*ROW('Sanitation Data'!H96)),NA())</f>
        <v>#N/A</v>
      </c>
      <c r="AU102" s="99" t="e">
        <f ca="true">+IF(AND(ISNUMBER(OFFSET('Sanitation Data'!$I$4,0,10*ROW('Sanitation Data'!I96))),'Data Summary'!DJ102="Yes"),100-OFFSET('Sanitation Data'!$I$4,0,10*ROW('Sanitation Data'!I96)),NA())</f>
        <v>#N/A</v>
      </c>
      <c r="AV102" s="99" t="e">
        <f ca="true">+IF(AND(ISNUMBER(OFFSET('Sanitation Data'!$I$6,0,10*ROW('Sanitation Data'!I96))),'Data Summary'!DK102="Yes"),OFFSET('Sanitation Data'!$I$6,0,10*ROW('Sanitation Data'!I96)),NA())</f>
        <v>#N/A</v>
      </c>
      <c r="AW102" s="99" t="e">
        <f ca="true">+IF(AND(ISNUMBER(OFFSET('Sanitation Data'!$I$10,0,10*ROW('Sanitation Data'!I96))),'Data Summary'!DL102="Yes"),OFFSET('Sanitation Data'!$I$10,0,10*ROW('Sanitation Data'!I96)),NA())</f>
        <v>#N/A</v>
      </c>
      <c r="AX102" s="99" t="e">
        <f ca="true">+IF(AND(ISNUMBER(OFFSET('Sanitation Data'!$I$11,0,10*ROW('Sanitation Data'!I96))),'Data Summary'!DM102="Yes"),OFFSET('Sanitation Data'!$I$11,0,10*ROW('Sanitation Data'!I96)),NA())</f>
        <v>#N/A</v>
      </c>
      <c r="AY102" s="99" t="e">
        <f ca="true">+IF(AND(ISNUMBER(OFFSET('Sanitation Data'!$I$12,0,10*ROW('Sanitation Data'!I96))),'Data Summary'!DN102="Yes"),OFFSET('Sanitation Data'!$I$12,0,10*ROW('Sanitation Data'!I96)),NA())</f>
        <v>#N/A</v>
      </c>
      <c r="AZ102" s="100" t="e">
        <f ca="true">+IF(AND(ISNUMBER(OFFSET('Hygiene Data'!$D$5,0,10*ROW('Hygiene Data'!D96))),'Data Summary'!DO102="Yes"),OFFSET('Hygiene Data'!$D$5,0,10*ROW('Hygiene Data'!D96)),NA())</f>
        <v>#N/A</v>
      </c>
      <c r="BA102" s="100" t="e">
        <f ca="true">+IF(AND(ISNUMBER(OFFSET('Hygiene Data'!$D$7,0,10*ROW('Hygiene Data'!D96))),'Data Summary'!DP102="Yes"),OFFSET('Hygiene Data'!$D$7,0,10*ROW('Hygiene Data'!D96)),NA())</f>
        <v>#N/A</v>
      </c>
      <c r="BB102" s="100" t="e">
        <f ca="true">+IF(AND(ISNUMBER(OFFSET('Hygiene Data'!$D$9,0,10*ROW('Hygiene Data'!D96))),'Data Summary'!DQ102="Yes"),OFFSET('Hygiene Data'!$D$9,0,10*ROW('Hygiene Data'!D96)),NA())</f>
        <v>#N/A</v>
      </c>
      <c r="BC102" s="100" t="e">
        <f ca="true">+IF(AND(ISNUMBER(OFFSET('Hygiene Data'!$E$5,0,10*ROW('Hygiene Data'!E96))),'Data Summary'!DR102="Yes"),OFFSET('Hygiene Data'!$E$5,0,10*ROW('Hygiene Data'!E96)),NA())</f>
        <v>#N/A</v>
      </c>
      <c r="BD102" s="100" t="e">
        <f ca="true">+IF(AND(ISNUMBER(OFFSET('Hygiene Data'!$E$7,0,10*ROW('Hygiene Data'!E96))),'Data Summary'!DS102="Yes"),OFFSET('Hygiene Data'!$E$7,0,10*ROW('Hygiene Data'!E96)),NA())</f>
        <v>#N/A</v>
      </c>
      <c r="BE102" s="100" t="e">
        <f ca="true">+IF(AND(ISNUMBER(OFFSET('Hygiene Data'!$E$9,0,10*ROW('Hygiene Data'!E96))),'Data Summary'!DT102="Yes"),OFFSET('Hygiene Data'!$E$9,0,10*ROW('Hygiene Data'!E96)),NA())</f>
        <v>#N/A</v>
      </c>
      <c r="BF102" s="100" t="e">
        <f ca="true">+IF(AND(ISNUMBER(OFFSET('Hygiene Data'!$F$5,0,10*ROW('Hygiene Data'!F96))),'Data Summary'!DU102="Yes"),OFFSET('Hygiene Data'!$F$5,0,10*ROW('Hygiene Data'!F96)),NA())</f>
        <v>#N/A</v>
      </c>
      <c r="BG102" s="100" t="e">
        <f ca="true">+IF(AND(ISNUMBER(OFFSET('Hygiene Data'!$F$7,0,10*ROW('Hygiene Data'!F96))),'Data Summary'!DV102="Yes"),OFFSET('Hygiene Data'!$F$7,0,10*ROW('Hygiene Data'!F96)),NA())</f>
        <v>#N/A</v>
      </c>
      <c r="BH102" s="100" t="e">
        <f ca="true">+IF(AND(ISNUMBER(OFFSET('Hygiene Data'!$F$9,0,10*ROW('Hygiene Data'!F96))),'Data Summary'!DW102="Yes"),OFFSET('Hygiene Data'!$F$9,0,10*ROW('Hygiene Data'!F96)),NA())</f>
        <v>#N/A</v>
      </c>
      <c r="BI102" s="100" t="e">
        <f ca="true">+IF(AND(ISNUMBER(OFFSET('Hygiene Data'!$G$5,0,10*ROW('Hygiene Data'!G96))),'Data Summary'!DX102="Yes"),OFFSET('Hygiene Data'!$G$5,0,10*ROW('Hygiene Data'!G96)),NA())</f>
        <v>#N/A</v>
      </c>
      <c r="BJ102" s="100" t="e">
        <f ca="true">+IF(AND(ISNUMBER(OFFSET('Hygiene Data'!$G$7,0,10*ROW('Hygiene Data'!G96))),'Data Summary'!DY102="Yes"),OFFSET('Hygiene Data'!$G$7,0,10*ROW('Hygiene Data'!G96)),NA())</f>
        <v>#N/A</v>
      </c>
      <c r="BK102" s="100" t="e">
        <f ca="true">+IF(AND(ISNUMBER(OFFSET('Hygiene Data'!$G$9,0,10*ROW('Hygiene Data'!G96))),'Data Summary'!DZ102="Yes"),OFFSET('Hygiene Data'!$G$9,0,10*ROW('Hygiene Data'!G96)),NA())</f>
        <v>#N/A</v>
      </c>
      <c r="BL102" s="100" t="e">
        <f ca="true">+IF(AND(ISNUMBER(OFFSET('Hygiene Data'!$H$5,0,10*ROW('Hygiene Data'!H96))),'Data Summary'!EA102="Yes"),OFFSET('Hygiene Data'!$H$5,0,10*ROW('Hygiene Data'!H96)),NA())</f>
        <v>#N/A</v>
      </c>
      <c r="BM102" s="100" t="e">
        <f ca="true">+IF(AND(ISNUMBER(OFFSET('Hygiene Data'!$H$7,0,10*ROW('Hygiene Data'!H96))),'Data Summary'!EB102="Yes"),OFFSET('Hygiene Data'!$H$7,0,10*ROW('Hygiene Data'!H96)),NA())</f>
        <v>#N/A</v>
      </c>
      <c r="BN102" s="100" t="e">
        <f ca="true">+IF(AND(ISNUMBER(OFFSET('Hygiene Data'!$H$9,0,10*ROW('Hygiene Data'!H96))),'Data Summary'!EC102="Yes"),OFFSET('Hygiene Data'!$H$9,0,10*ROW('Hygiene Data'!H96)),NA())</f>
        <v>#N/A</v>
      </c>
      <c r="BO102" s="100" t="e">
        <f ca="true">+IF(AND(ISNUMBER(OFFSET('Hygiene Data'!$I$5,0,10*ROW('Hygiene Data'!I96))),'Data Summary'!ED102="Yes"),OFFSET('Hygiene Data'!$I$5,0,10*ROW('Hygiene Data'!I96)),NA())</f>
        <v>#N/A</v>
      </c>
      <c r="BP102" s="100" t="e">
        <f ca="true">+IF(AND(ISNUMBER(OFFSET('Hygiene Data'!$I$7,0,10*ROW('Hygiene Data'!I96))),'Data Summary'!EE102="Yes"),OFFSET('Hygiene Data'!$I$7,0,10*ROW('Hygiene Data'!I96)),NA())</f>
        <v>#N/A</v>
      </c>
      <c r="BQ102" s="100" t="e">
        <f ca="true">+IF(AND(ISNUMBER(OFFSET('Hygiene Data'!$I$9,0,10*ROW('Hygiene Data'!I96))),'Data Summary'!EF102="Yes"),OFFSET('Hygiene Data'!$I$9,0,10*ROW('Hygiene Data'!I96)),NA())</f>
        <v>#N/A</v>
      </c>
    </row>
    <row xmlns:x14ac="http://schemas.microsoft.com/office/spreadsheetml/2009/9/ac" r="103" x14ac:dyDescent="0.2">
      <c r="A103" s="363" t="e">
        <f ca="true">+RIGHT('Data Summary'!A103,LEN('Data Summary'!A103)-9)</f>
        <v>#VALUE!</v>
      </c>
      <c r="B103" s="38" t="str">
        <f ca="true">+IF(ISTEXT('Data Summary'!B103),'Data Summary'!B103,"")</f>
        <v/>
      </c>
      <c r="C103" s="362" t="e">
        <f ca="true">+VALUE('Data Summary'!C103)</f>
        <v>#VALUE!</v>
      </c>
      <c r="D103" s="98" t="e">
        <f ca="true">+IF(AND(ISNUMBER(OFFSET('Water Data'!$D$4,0,10*ROW('Water Data'!D97))),'Data Summary'!BS103="Yes"),100-OFFSET('Water Data'!$D$4,0,10*ROW('Water Data'!D97)),NA())</f>
        <v>#N/A</v>
      </c>
      <c r="E103" s="98" t="e">
        <f ca="true">+IF(AND(ISNUMBER(OFFSET('Water Data'!$D$6,0,10*ROW('Water Data'!D97))),'Data Summary'!BT103="Yes"),OFFSET('Water Data'!$D$6,0,10*ROW('Water Data'!D97)),NA())</f>
        <v>#N/A</v>
      </c>
      <c r="F103" s="98" t="e">
        <f ca="true">+IF(AND(ISNUMBER(OFFSET('Water Data'!$D$9,0,10*ROW('Water Data'!D97))),'Data Summary'!BU103="Yes"),OFFSET('Water Data'!$D$9,0,10*ROW('Water Data'!D97)),NA())</f>
        <v>#N/A</v>
      </c>
      <c r="G103" s="98" t="e">
        <f ca="true">+IF(AND(ISNUMBER(OFFSET('Water Data'!$E$4,0,10*ROW('Water Data'!E97))),'Data Summary'!BV103="Yes"),100-OFFSET('Water Data'!$E$4,0,10*ROW('Water Data'!E97)),NA())</f>
        <v>#N/A</v>
      </c>
      <c r="H103" s="98" t="e">
        <f ca="true">+IF(AND(ISNUMBER(OFFSET('Water Data'!$E$6,0,10*ROW('Water Data'!E97))),'Data Summary'!BW103="Yes"),OFFSET('Water Data'!$E$6,0,10*ROW('Water Data'!E97)),NA())</f>
        <v>#N/A</v>
      </c>
      <c r="I103" s="98" t="e">
        <f ca="true">+IF(AND(ISNUMBER(OFFSET('Water Data'!$E$9,0,10*ROW('Water Data'!E97))),'Data Summary'!BX103="Yes"),OFFSET('Water Data'!$E$9,0,10*ROW('Water Data'!E97)),NA())</f>
        <v>#N/A</v>
      </c>
      <c r="J103" s="98" t="e">
        <f ca="true">+IF(AND(ISNUMBER(OFFSET('Water Data'!$F$4,0,10*ROW('Water Data'!F97))),'Data Summary'!BY103="Yes"),100-OFFSET('Water Data'!$F$4,0,10*ROW('Water Data'!F97)),NA())</f>
        <v>#N/A</v>
      </c>
      <c r="K103" s="98" t="e">
        <f ca="true">+IF(AND(ISNUMBER(OFFSET('Water Data'!$F$6,0,10*ROW('Water Data'!F97))),'Data Summary'!BZ103="Yes"),OFFSET('Water Data'!$F$6,0,10*ROW('Water Data'!F97)),NA())</f>
        <v>#N/A</v>
      </c>
      <c r="L103" s="98" t="e">
        <f ca="true">+IF(AND(ISNUMBER(OFFSET('Water Data'!$F$9,0,10*ROW('Water Data'!F97))),'Data Summary'!CA103="Yes"),OFFSET('Water Data'!$F$9,0,10*ROW('Water Data'!F97)),NA())</f>
        <v>#N/A</v>
      </c>
      <c r="M103" s="98" t="e">
        <f ca="true">+IF(AND(ISNUMBER(OFFSET('Water Data'!$G$4,0,10*ROW('Water Data'!G97))),'Data Summary'!CB103="Yes"),100-OFFSET('Water Data'!$G$4,0,10*ROW('Water Data'!G97)),NA())</f>
        <v>#N/A</v>
      </c>
      <c r="N103" s="98" t="e">
        <f ca="true">+IF(AND(ISNUMBER(OFFSET('Water Data'!$G$6,0,10*ROW('Water Data'!G97))),'Data Summary'!CC103="Yes"),OFFSET('Water Data'!$G$6,0,10*ROW('Water Data'!G97)),NA())</f>
        <v>#N/A</v>
      </c>
      <c r="O103" s="98" t="e">
        <f ca="true">+IF(AND(ISNUMBER(OFFSET('Water Data'!$G$9,0,10*ROW('Water Data'!G97))),'Data Summary'!CD103="Yes"),OFFSET('Water Data'!$G$9,0,10*ROW('Water Data'!G97)),NA())</f>
        <v>#N/A</v>
      </c>
      <c r="P103" s="98" t="e">
        <f ca="true">+IF(AND(ISNUMBER(OFFSET('Water Data'!$H$4,0,10*ROW('Water Data'!H97))),'Data Summary'!CE103="Yes"),100-OFFSET('Water Data'!$H$4,0,10*ROW('Water Data'!H97)),NA())</f>
        <v>#N/A</v>
      </c>
      <c r="Q103" s="98" t="e">
        <f ca="true">+IF(AND(ISNUMBER(OFFSET('Water Data'!$H$6,0,10*ROW('Water Data'!H97))),'Data Summary'!CF103="Yes"),OFFSET('Water Data'!$H$6,0,10*ROW('Water Data'!H97)),NA())</f>
        <v>#N/A</v>
      </c>
      <c r="R103" s="98" t="e">
        <f ca="true">+IF(AND(ISNUMBER(OFFSET('Water Data'!$H$9,0,10*ROW('Water Data'!H97))),'Data Summary'!CG103="Yes"),OFFSET('Water Data'!$H$9,0,10*ROW('Water Data'!H97)),NA())</f>
        <v>#N/A</v>
      </c>
      <c r="S103" s="98" t="e">
        <f ca="true">+IF(AND(ISNUMBER(OFFSET('Water Data'!$I$4,0,10*ROW('Water Data'!I97))),'Data Summary'!CH103="Yes"),100-OFFSET('Water Data'!$I$4,0,10*ROW('Water Data'!I97)),NA())</f>
        <v>#N/A</v>
      </c>
      <c r="T103" s="98" t="e">
        <f ca="true">+IF(AND(ISNUMBER(OFFSET('Water Data'!$I$6,0,10*ROW('Water Data'!I97))),'Data Summary'!CI103="Yes"),OFFSET('Water Data'!$I$6,0,10*ROW('Water Data'!I97)),NA())</f>
        <v>#N/A</v>
      </c>
      <c r="U103" s="98" t="e">
        <f ca="true">+IF(AND(ISNUMBER(OFFSET('Water Data'!$I$9,0,10*ROW('Water Data'!I97))),'Data Summary'!CJ103="Yes"),OFFSET('Water Data'!$I$9,0,10*ROW('Water Data'!I97)),NA())</f>
        <v>#N/A</v>
      </c>
      <c r="V103" s="99" t="e">
        <f ca="true">+IF(AND(ISNUMBER(OFFSET('Sanitation Data'!$D$4,0,10*ROW('Sanitation Data'!D97))),'Data Summary'!CK103="Yes"),100-OFFSET('Sanitation Data'!$D$4,0,10*ROW('Sanitation Data'!D97)),NA())</f>
        <v>#N/A</v>
      </c>
      <c r="W103" s="99" t="e">
        <f ca="true">+IF(AND(ISNUMBER(OFFSET('Sanitation Data'!$D$6,0,10*ROW('Sanitation Data'!D97))),'Data Summary'!CL103="Yes"),OFFSET('Sanitation Data'!$D$6,0,10*ROW('Sanitation Data'!D97)),NA())</f>
        <v>#N/A</v>
      </c>
      <c r="X103" s="99" t="e">
        <f ca="true">+IF(AND(ISNUMBER(OFFSET('Sanitation Data'!$D$10,0,10*ROW('Sanitation Data'!D97))),'Data Summary'!CM103="Yes"),OFFSET('Sanitation Data'!$D$10,0,10*ROW('Sanitation Data'!D97)),NA())</f>
        <v>#N/A</v>
      </c>
      <c r="Y103" s="99" t="e">
        <f ca="true">+IF(AND(ISNUMBER(OFFSET('Sanitation Data'!$D$11,0,10*ROW('Sanitation Data'!D97))),'Data Summary'!CN103="Yes"),OFFSET('Sanitation Data'!$D$11,0,10*ROW('Sanitation Data'!D97)),NA())</f>
        <v>#N/A</v>
      </c>
      <c r="Z103" s="99" t="e">
        <f ca="true">+IF(AND(ISNUMBER(OFFSET('Sanitation Data'!$D$12,0,10*ROW('Sanitation Data'!D97))),'Data Summary'!CO103="Yes"),OFFSET('Sanitation Data'!$D$12,0,10*ROW('Sanitation Data'!D97)),NA())</f>
        <v>#N/A</v>
      </c>
      <c r="AA103" s="99" t="e">
        <f ca="true">+IF(AND(ISNUMBER(OFFSET('Sanitation Data'!$E$4,0,10*ROW('Sanitation Data'!E97))),'Data Summary'!CP103="Yes"),100-OFFSET('Sanitation Data'!$E$4,0,10*ROW('Sanitation Data'!E97)),NA())</f>
        <v>#N/A</v>
      </c>
      <c r="AB103" s="99" t="e">
        <f ca="true">+IF(AND(ISNUMBER(OFFSET('Sanitation Data'!$E$6,0,10*ROW('Sanitation Data'!E97))),'Data Summary'!CQ103="Yes"),OFFSET('Sanitation Data'!$E$6,0,10*ROW('Sanitation Data'!E97)),NA())</f>
        <v>#N/A</v>
      </c>
      <c r="AC103" s="99" t="e">
        <f ca="true">+IF(AND(ISNUMBER(OFFSET('Sanitation Data'!$E$10,0,10*ROW('Sanitation Data'!E97))),'Data Summary'!CR103="Yes"),OFFSET('Sanitation Data'!$E$10,0,10*ROW('Sanitation Data'!E97)),NA())</f>
        <v>#N/A</v>
      </c>
      <c r="AD103" s="99" t="e">
        <f ca="true">+IF(AND(ISNUMBER(OFFSET('Sanitation Data'!$E$11,0,10*ROW('Sanitation Data'!E97))),'Data Summary'!CS103="Yes"),OFFSET('Sanitation Data'!$E$11,0,10*ROW('Sanitation Data'!E97)),NA())</f>
        <v>#N/A</v>
      </c>
      <c r="AE103" s="99" t="e">
        <f ca="true">+IF(AND(ISNUMBER(OFFSET('Sanitation Data'!$E$12,0,10*ROW('Sanitation Data'!E97))),'Data Summary'!CT103="Yes"),OFFSET('Sanitation Data'!$E$12,0,10*ROW('Sanitation Data'!E97)),NA())</f>
        <v>#N/A</v>
      </c>
      <c r="AF103" s="99" t="e">
        <f ca="true">+IF(AND(ISNUMBER(OFFSET('Sanitation Data'!$F$4,0,10*ROW('Sanitation Data'!F97))),'Data Summary'!CU103="Yes"),100-OFFSET('Sanitation Data'!$F$4,0,10*ROW('Sanitation Data'!F97)),NA())</f>
        <v>#N/A</v>
      </c>
      <c r="AG103" s="99" t="e">
        <f ca="true">+IF(AND(ISNUMBER(OFFSET('Sanitation Data'!$F$6,0,10*ROW('Sanitation Data'!F97))),'Data Summary'!CV103="Yes"),OFFSET('Sanitation Data'!$F$6,0,10*ROW('Sanitation Data'!F97)),NA())</f>
        <v>#N/A</v>
      </c>
      <c r="AH103" s="99" t="e">
        <f ca="true">+IF(AND(ISNUMBER(OFFSET('Sanitation Data'!$F$10,0,10*ROW('Sanitation Data'!F97))),'Data Summary'!CW103="Yes"),OFFSET('Sanitation Data'!$F$10,0,10*ROW('Sanitation Data'!F97)),NA())</f>
        <v>#N/A</v>
      </c>
      <c r="AI103" s="99" t="e">
        <f ca="true">+IF(AND(ISNUMBER(OFFSET('Sanitation Data'!$F$11,0,10*ROW('Sanitation Data'!F97))),'Data Summary'!CX103="Yes"),OFFSET('Sanitation Data'!$F$11,0,10*ROW('Sanitation Data'!F97)),NA())</f>
        <v>#N/A</v>
      </c>
      <c r="AJ103" s="99" t="e">
        <f ca="true">+IF(AND(ISNUMBER(OFFSET('Sanitation Data'!$F$12,0,10*ROW('Sanitation Data'!F97))),'Data Summary'!CY103="Yes"),OFFSET('Sanitation Data'!$F$12,0,10*ROW('Sanitation Data'!F97)),NA())</f>
        <v>#N/A</v>
      </c>
      <c r="AK103" s="99" t="e">
        <f ca="true">+IF(AND(ISNUMBER(OFFSET('Sanitation Data'!$G$4,0,10*ROW('Sanitation Data'!G97))),'Data Summary'!CZ103="Yes"),100-OFFSET('Sanitation Data'!$G$4,0,10*ROW('Sanitation Data'!G97)),NA())</f>
        <v>#N/A</v>
      </c>
      <c r="AL103" s="99" t="e">
        <f ca="true">+IF(AND(ISNUMBER(OFFSET('Sanitation Data'!$G$6,0,10*ROW('Sanitation Data'!G97))),'Data Summary'!DA103="Yes"),OFFSET('Sanitation Data'!$G$6,0,10*ROW('Sanitation Data'!G97)),NA())</f>
        <v>#N/A</v>
      </c>
      <c r="AM103" s="99" t="e">
        <f ca="true">+IF(AND(ISNUMBER(OFFSET('Sanitation Data'!$G$10,0,10*ROW('Sanitation Data'!G97))),'Data Summary'!DB103="Yes"),OFFSET('Sanitation Data'!$G$10,0,10*ROW('Sanitation Data'!G97)),NA())</f>
        <v>#N/A</v>
      </c>
      <c r="AN103" s="99" t="e">
        <f ca="true">+IF(AND(ISNUMBER(OFFSET('Sanitation Data'!$G$11,0,10*ROW('Sanitation Data'!G97))),'Data Summary'!DC103="Yes"),OFFSET('Sanitation Data'!$G$11,0,10*ROW('Sanitation Data'!G97)),NA())</f>
        <v>#N/A</v>
      </c>
      <c r="AO103" s="99" t="e">
        <f ca="true">+IF(AND(ISNUMBER(OFFSET('Sanitation Data'!$G$12,0,10*ROW('Sanitation Data'!G97))),'Data Summary'!DD103="Yes"),OFFSET('Sanitation Data'!$G$12,0,10*ROW('Sanitation Data'!G97)),NA())</f>
        <v>#N/A</v>
      </c>
      <c r="AP103" s="99" t="e">
        <f ca="true">+IF(AND(ISNUMBER(OFFSET('Sanitation Data'!$H$4,0,10*ROW('Sanitation Data'!H97))),'Data Summary'!DE103="Yes"),100-OFFSET('Sanitation Data'!$H$4,0,10*ROW('Sanitation Data'!H97)),NA())</f>
        <v>#N/A</v>
      </c>
      <c r="AQ103" s="99" t="e">
        <f ca="true">+IF(AND(ISNUMBER(OFFSET('Sanitation Data'!$H$6,0,10*ROW('Sanitation Data'!H97))),'Data Summary'!DF103="Yes"),OFFSET('Sanitation Data'!$H$6,0,10*ROW('Sanitation Data'!H97)),NA())</f>
        <v>#N/A</v>
      </c>
      <c r="AR103" s="99" t="e">
        <f ca="true">+IF(AND(ISNUMBER(OFFSET('Sanitation Data'!$H$10,0,10*ROW('Sanitation Data'!H97))),'Data Summary'!DG103="Yes"),OFFSET('Sanitation Data'!$H$10,0,10*ROW('Sanitation Data'!H97)),NA())</f>
        <v>#N/A</v>
      </c>
      <c r="AS103" s="99" t="e">
        <f ca="true">+IF(AND(ISNUMBER(OFFSET('Sanitation Data'!$H$11,0,10*ROW('Sanitation Data'!H97))),'Data Summary'!DH103="Yes"),OFFSET('Sanitation Data'!$H$11,0,10*ROW('Sanitation Data'!H97)),NA())</f>
        <v>#N/A</v>
      </c>
      <c r="AT103" s="99" t="e">
        <f ca="true">+IF(AND(ISNUMBER(OFFSET('Sanitation Data'!$H$12,0,10*ROW('Sanitation Data'!H97))),'Data Summary'!DI103="Yes"),OFFSET('Sanitation Data'!$H$12,0,10*ROW('Sanitation Data'!H97)),NA())</f>
        <v>#N/A</v>
      </c>
      <c r="AU103" s="99" t="e">
        <f ca="true">+IF(AND(ISNUMBER(OFFSET('Sanitation Data'!$I$4,0,10*ROW('Sanitation Data'!I97))),'Data Summary'!DJ103="Yes"),100-OFFSET('Sanitation Data'!$I$4,0,10*ROW('Sanitation Data'!I97)),NA())</f>
        <v>#N/A</v>
      </c>
      <c r="AV103" s="99" t="e">
        <f ca="true">+IF(AND(ISNUMBER(OFFSET('Sanitation Data'!$I$6,0,10*ROW('Sanitation Data'!I97))),'Data Summary'!DK103="Yes"),OFFSET('Sanitation Data'!$I$6,0,10*ROW('Sanitation Data'!I97)),NA())</f>
        <v>#N/A</v>
      </c>
      <c r="AW103" s="99" t="e">
        <f ca="true">+IF(AND(ISNUMBER(OFFSET('Sanitation Data'!$I$10,0,10*ROW('Sanitation Data'!I97))),'Data Summary'!DL103="Yes"),OFFSET('Sanitation Data'!$I$10,0,10*ROW('Sanitation Data'!I97)),NA())</f>
        <v>#N/A</v>
      </c>
      <c r="AX103" s="99" t="e">
        <f ca="true">+IF(AND(ISNUMBER(OFFSET('Sanitation Data'!$I$11,0,10*ROW('Sanitation Data'!I97))),'Data Summary'!DM103="Yes"),OFFSET('Sanitation Data'!$I$11,0,10*ROW('Sanitation Data'!I97)),NA())</f>
        <v>#N/A</v>
      </c>
      <c r="AY103" s="99" t="e">
        <f ca="true">+IF(AND(ISNUMBER(OFFSET('Sanitation Data'!$I$12,0,10*ROW('Sanitation Data'!I97))),'Data Summary'!DN103="Yes"),OFFSET('Sanitation Data'!$I$12,0,10*ROW('Sanitation Data'!I97)),NA())</f>
        <v>#N/A</v>
      </c>
      <c r="AZ103" s="100" t="e">
        <f ca="true">+IF(AND(ISNUMBER(OFFSET('Hygiene Data'!$D$5,0,10*ROW('Hygiene Data'!D97))),'Data Summary'!DO103="Yes"),OFFSET('Hygiene Data'!$D$5,0,10*ROW('Hygiene Data'!D97)),NA())</f>
        <v>#N/A</v>
      </c>
      <c r="BA103" s="100" t="e">
        <f ca="true">+IF(AND(ISNUMBER(OFFSET('Hygiene Data'!$D$7,0,10*ROW('Hygiene Data'!D97))),'Data Summary'!DP103="Yes"),OFFSET('Hygiene Data'!$D$7,0,10*ROW('Hygiene Data'!D97)),NA())</f>
        <v>#N/A</v>
      </c>
      <c r="BB103" s="100" t="e">
        <f ca="true">+IF(AND(ISNUMBER(OFFSET('Hygiene Data'!$D$9,0,10*ROW('Hygiene Data'!D97))),'Data Summary'!DQ103="Yes"),OFFSET('Hygiene Data'!$D$9,0,10*ROW('Hygiene Data'!D97)),NA())</f>
        <v>#N/A</v>
      </c>
      <c r="BC103" s="100" t="e">
        <f ca="true">+IF(AND(ISNUMBER(OFFSET('Hygiene Data'!$E$5,0,10*ROW('Hygiene Data'!E97))),'Data Summary'!DR103="Yes"),OFFSET('Hygiene Data'!$E$5,0,10*ROW('Hygiene Data'!E97)),NA())</f>
        <v>#N/A</v>
      </c>
      <c r="BD103" s="100" t="e">
        <f ca="true">+IF(AND(ISNUMBER(OFFSET('Hygiene Data'!$E$7,0,10*ROW('Hygiene Data'!E97))),'Data Summary'!DS103="Yes"),OFFSET('Hygiene Data'!$E$7,0,10*ROW('Hygiene Data'!E97)),NA())</f>
        <v>#N/A</v>
      </c>
      <c r="BE103" s="100" t="e">
        <f ca="true">+IF(AND(ISNUMBER(OFFSET('Hygiene Data'!$E$9,0,10*ROW('Hygiene Data'!E97))),'Data Summary'!DT103="Yes"),OFFSET('Hygiene Data'!$E$9,0,10*ROW('Hygiene Data'!E97)),NA())</f>
        <v>#N/A</v>
      </c>
      <c r="BF103" s="100" t="e">
        <f ca="true">+IF(AND(ISNUMBER(OFFSET('Hygiene Data'!$F$5,0,10*ROW('Hygiene Data'!F97))),'Data Summary'!DU103="Yes"),OFFSET('Hygiene Data'!$F$5,0,10*ROW('Hygiene Data'!F97)),NA())</f>
        <v>#N/A</v>
      </c>
      <c r="BG103" s="100" t="e">
        <f ca="true">+IF(AND(ISNUMBER(OFFSET('Hygiene Data'!$F$7,0,10*ROW('Hygiene Data'!F97))),'Data Summary'!DV103="Yes"),OFFSET('Hygiene Data'!$F$7,0,10*ROW('Hygiene Data'!F97)),NA())</f>
        <v>#N/A</v>
      </c>
      <c r="BH103" s="100" t="e">
        <f ca="true">+IF(AND(ISNUMBER(OFFSET('Hygiene Data'!$F$9,0,10*ROW('Hygiene Data'!F97))),'Data Summary'!DW103="Yes"),OFFSET('Hygiene Data'!$F$9,0,10*ROW('Hygiene Data'!F97)),NA())</f>
        <v>#N/A</v>
      </c>
      <c r="BI103" s="100" t="e">
        <f ca="true">+IF(AND(ISNUMBER(OFFSET('Hygiene Data'!$G$5,0,10*ROW('Hygiene Data'!G97))),'Data Summary'!DX103="Yes"),OFFSET('Hygiene Data'!$G$5,0,10*ROW('Hygiene Data'!G97)),NA())</f>
        <v>#N/A</v>
      </c>
      <c r="BJ103" s="100" t="e">
        <f ca="true">+IF(AND(ISNUMBER(OFFSET('Hygiene Data'!$G$7,0,10*ROW('Hygiene Data'!G97))),'Data Summary'!DY103="Yes"),OFFSET('Hygiene Data'!$G$7,0,10*ROW('Hygiene Data'!G97)),NA())</f>
        <v>#N/A</v>
      </c>
      <c r="BK103" s="100" t="e">
        <f ca="true">+IF(AND(ISNUMBER(OFFSET('Hygiene Data'!$G$9,0,10*ROW('Hygiene Data'!G97))),'Data Summary'!DZ103="Yes"),OFFSET('Hygiene Data'!$G$9,0,10*ROW('Hygiene Data'!G97)),NA())</f>
        <v>#N/A</v>
      </c>
      <c r="BL103" s="100" t="e">
        <f ca="true">+IF(AND(ISNUMBER(OFFSET('Hygiene Data'!$H$5,0,10*ROW('Hygiene Data'!H97))),'Data Summary'!EA103="Yes"),OFFSET('Hygiene Data'!$H$5,0,10*ROW('Hygiene Data'!H97)),NA())</f>
        <v>#N/A</v>
      </c>
      <c r="BM103" s="100" t="e">
        <f ca="true">+IF(AND(ISNUMBER(OFFSET('Hygiene Data'!$H$7,0,10*ROW('Hygiene Data'!H97))),'Data Summary'!EB103="Yes"),OFFSET('Hygiene Data'!$H$7,0,10*ROW('Hygiene Data'!H97)),NA())</f>
        <v>#N/A</v>
      </c>
      <c r="BN103" s="100" t="e">
        <f ca="true">+IF(AND(ISNUMBER(OFFSET('Hygiene Data'!$H$9,0,10*ROW('Hygiene Data'!H97))),'Data Summary'!EC103="Yes"),OFFSET('Hygiene Data'!$H$9,0,10*ROW('Hygiene Data'!H97)),NA())</f>
        <v>#N/A</v>
      </c>
      <c r="BO103" s="100" t="e">
        <f ca="true">+IF(AND(ISNUMBER(OFFSET('Hygiene Data'!$I$5,0,10*ROW('Hygiene Data'!I97))),'Data Summary'!ED103="Yes"),OFFSET('Hygiene Data'!$I$5,0,10*ROW('Hygiene Data'!I97)),NA())</f>
        <v>#N/A</v>
      </c>
      <c r="BP103" s="100" t="e">
        <f ca="true">+IF(AND(ISNUMBER(OFFSET('Hygiene Data'!$I$7,0,10*ROW('Hygiene Data'!I97))),'Data Summary'!EE103="Yes"),OFFSET('Hygiene Data'!$I$7,0,10*ROW('Hygiene Data'!I97)),NA())</f>
        <v>#N/A</v>
      </c>
      <c r="BQ103" s="100" t="e">
        <f ca="true">+IF(AND(ISNUMBER(OFFSET('Hygiene Data'!$I$9,0,10*ROW('Hygiene Data'!I97))),'Data Summary'!EF103="Yes"),OFFSET('Hygiene Data'!$I$9,0,10*ROW('Hygiene Data'!I97)),NA())</f>
        <v>#N/A</v>
      </c>
    </row>
    <row xmlns:x14ac="http://schemas.microsoft.com/office/spreadsheetml/2009/9/ac" r="104" x14ac:dyDescent="0.2">
      <c r="A104" s="363" t="e">
        <f ca="true">+RIGHT('Data Summary'!A104,LEN('Data Summary'!A104)-9)</f>
        <v>#VALUE!</v>
      </c>
      <c r="B104" s="38" t="str">
        <f ca="true">+IF(ISTEXT('Data Summary'!B104),'Data Summary'!B104,"")</f>
        <v/>
      </c>
      <c r="C104" s="362" t="e">
        <f ca="true">+VALUE('Data Summary'!C104)</f>
        <v>#VALUE!</v>
      </c>
      <c r="D104" s="98" t="e">
        <f ca="true">+IF(AND(ISNUMBER(OFFSET('Water Data'!$D$4,0,10*ROW('Water Data'!D98))),'Data Summary'!BS104="Yes"),100-OFFSET('Water Data'!$D$4,0,10*ROW('Water Data'!D98)),NA())</f>
        <v>#N/A</v>
      </c>
      <c r="E104" s="98" t="e">
        <f ca="true">+IF(AND(ISNUMBER(OFFSET('Water Data'!$D$6,0,10*ROW('Water Data'!D98))),'Data Summary'!BT104="Yes"),OFFSET('Water Data'!$D$6,0,10*ROW('Water Data'!D98)),NA())</f>
        <v>#N/A</v>
      </c>
      <c r="F104" s="98" t="e">
        <f ca="true">+IF(AND(ISNUMBER(OFFSET('Water Data'!$D$9,0,10*ROW('Water Data'!D98))),'Data Summary'!BU104="Yes"),OFFSET('Water Data'!$D$9,0,10*ROW('Water Data'!D98)),NA())</f>
        <v>#N/A</v>
      </c>
      <c r="G104" s="98" t="e">
        <f ca="true">+IF(AND(ISNUMBER(OFFSET('Water Data'!$E$4,0,10*ROW('Water Data'!E98))),'Data Summary'!BV104="Yes"),100-OFFSET('Water Data'!$E$4,0,10*ROW('Water Data'!E98)),NA())</f>
        <v>#N/A</v>
      </c>
      <c r="H104" s="98" t="e">
        <f ca="true">+IF(AND(ISNUMBER(OFFSET('Water Data'!$E$6,0,10*ROW('Water Data'!E98))),'Data Summary'!BW104="Yes"),OFFSET('Water Data'!$E$6,0,10*ROW('Water Data'!E98)),NA())</f>
        <v>#N/A</v>
      </c>
      <c r="I104" s="98" t="e">
        <f ca="true">+IF(AND(ISNUMBER(OFFSET('Water Data'!$E$9,0,10*ROW('Water Data'!E98))),'Data Summary'!BX104="Yes"),OFFSET('Water Data'!$E$9,0,10*ROW('Water Data'!E98)),NA())</f>
        <v>#N/A</v>
      </c>
      <c r="J104" s="98" t="e">
        <f ca="true">+IF(AND(ISNUMBER(OFFSET('Water Data'!$F$4,0,10*ROW('Water Data'!F98))),'Data Summary'!BY104="Yes"),100-OFFSET('Water Data'!$F$4,0,10*ROW('Water Data'!F98)),NA())</f>
        <v>#N/A</v>
      </c>
      <c r="K104" s="98" t="e">
        <f ca="true">+IF(AND(ISNUMBER(OFFSET('Water Data'!$F$6,0,10*ROW('Water Data'!F98))),'Data Summary'!BZ104="Yes"),OFFSET('Water Data'!$F$6,0,10*ROW('Water Data'!F98)),NA())</f>
        <v>#N/A</v>
      </c>
      <c r="L104" s="98" t="e">
        <f ca="true">+IF(AND(ISNUMBER(OFFSET('Water Data'!$F$9,0,10*ROW('Water Data'!F98))),'Data Summary'!CA104="Yes"),OFFSET('Water Data'!$F$9,0,10*ROW('Water Data'!F98)),NA())</f>
        <v>#N/A</v>
      </c>
      <c r="M104" s="98" t="e">
        <f ca="true">+IF(AND(ISNUMBER(OFFSET('Water Data'!$G$4,0,10*ROW('Water Data'!G98))),'Data Summary'!CB104="Yes"),100-OFFSET('Water Data'!$G$4,0,10*ROW('Water Data'!G98)),NA())</f>
        <v>#N/A</v>
      </c>
      <c r="N104" s="98" t="e">
        <f ca="true">+IF(AND(ISNUMBER(OFFSET('Water Data'!$G$6,0,10*ROW('Water Data'!G98))),'Data Summary'!CC104="Yes"),OFFSET('Water Data'!$G$6,0,10*ROW('Water Data'!G98)),NA())</f>
        <v>#N/A</v>
      </c>
      <c r="O104" s="98" t="e">
        <f ca="true">+IF(AND(ISNUMBER(OFFSET('Water Data'!$G$9,0,10*ROW('Water Data'!G98))),'Data Summary'!CD104="Yes"),OFFSET('Water Data'!$G$9,0,10*ROW('Water Data'!G98)),NA())</f>
        <v>#N/A</v>
      </c>
      <c r="P104" s="98" t="e">
        <f ca="true">+IF(AND(ISNUMBER(OFFSET('Water Data'!$H$4,0,10*ROW('Water Data'!H98))),'Data Summary'!CE104="Yes"),100-OFFSET('Water Data'!$H$4,0,10*ROW('Water Data'!H98)),NA())</f>
        <v>#N/A</v>
      </c>
      <c r="Q104" s="98" t="e">
        <f ca="true">+IF(AND(ISNUMBER(OFFSET('Water Data'!$H$6,0,10*ROW('Water Data'!H98))),'Data Summary'!CF104="Yes"),OFFSET('Water Data'!$H$6,0,10*ROW('Water Data'!H98)),NA())</f>
        <v>#N/A</v>
      </c>
      <c r="R104" s="98" t="e">
        <f ca="true">+IF(AND(ISNUMBER(OFFSET('Water Data'!$H$9,0,10*ROW('Water Data'!H98))),'Data Summary'!CG104="Yes"),OFFSET('Water Data'!$H$9,0,10*ROW('Water Data'!H98)),NA())</f>
        <v>#N/A</v>
      </c>
      <c r="S104" s="98" t="e">
        <f ca="true">+IF(AND(ISNUMBER(OFFSET('Water Data'!$I$4,0,10*ROW('Water Data'!I98))),'Data Summary'!CH104="Yes"),100-OFFSET('Water Data'!$I$4,0,10*ROW('Water Data'!I98)),NA())</f>
        <v>#N/A</v>
      </c>
      <c r="T104" s="98" t="e">
        <f ca="true">+IF(AND(ISNUMBER(OFFSET('Water Data'!$I$6,0,10*ROW('Water Data'!I98))),'Data Summary'!CI104="Yes"),OFFSET('Water Data'!$I$6,0,10*ROW('Water Data'!I98)),NA())</f>
        <v>#N/A</v>
      </c>
      <c r="U104" s="98" t="e">
        <f ca="true">+IF(AND(ISNUMBER(OFFSET('Water Data'!$I$9,0,10*ROW('Water Data'!I98))),'Data Summary'!CJ104="Yes"),OFFSET('Water Data'!$I$9,0,10*ROW('Water Data'!I98)),NA())</f>
        <v>#N/A</v>
      </c>
      <c r="V104" s="99" t="e">
        <f ca="true">+IF(AND(ISNUMBER(OFFSET('Sanitation Data'!$D$4,0,10*ROW('Sanitation Data'!D98))),'Data Summary'!CK104="Yes"),100-OFFSET('Sanitation Data'!$D$4,0,10*ROW('Sanitation Data'!D98)),NA())</f>
        <v>#N/A</v>
      </c>
      <c r="W104" s="99" t="e">
        <f ca="true">+IF(AND(ISNUMBER(OFFSET('Sanitation Data'!$D$6,0,10*ROW('Sanitation Data'!D98))),'Data Summary'!CL104="Yes"),OFFSET('Sanitation Data'!$D$6,0,10*ROW('Sanitation Data'!D98)),NA())</f>
        <v>#N/A</v>
      </c>
      <c r="X104" s="99" t="e">
        <f ca="true">+IF(AND(ISNUMBER(OFFSET('Sanitation Data'!$D$10,0,10*ROW('Sanitation Data'!D98))),'Data Summary'!CM104="Yes"),OFFSET('Sanitation Data'!$D$10,0,10*ROW('Sanitation Data'!D98)),NA())</f>
        <v>#N/A</v>
      </c>
      <c r="Y104" s="99" t="e">
        <f ca="true">+IF(AND(ISNUMBER(OFFSET('Sanitation Data'!$D$11,0,10*ROW('Sanitation Data'!D98))),'Data Summary'!CN104="Yes"),OFFSET('Sanitation Data'!$D$11,0,10*ROW('Sanitation Data'!D98)),NA())</f>
        <v>#N/A</v>
      </c>
      <c r="Z104" s="99" t="e">
        <f ca="true">+IF(AND(ISNUMBER(OFFSET('Sanitation Data'!$D$12,0,10*ROW('Sanitation Data'!D98))),'Data Summary'!CO104="Yes"),OFFSET('Sanitation Data'!$D$12,0,10*ROW('Sanitation Data'!D98)),NA())</f>
        <v>#N/A</v>
      </c>
      <c r="AA104" s="99" t="e">
        <f ca="true">+IF(AND(ISNUMBER(OFFSET('Sanitation Data'!$E$4,0,10*ROW('Sanitation Data'!E98))),'Data Summary'!CP104="Yes"),100-OFFSET('Sanitation Data'!$E$4,0,10*ROW('Sanitation Data'!E98)),NA())</f>
        <v>#N/A</v>
      </c>
      <c r="AB104" s="99" t="e">
        <f ca="true">+IF(AND(ISNUMBER(OFFSET('Sanitation Data'!$E$6,0,10*ROW('Sanitation Data'!E98))),'Data Summary'!CQ104="Yes"),OFFSET('Sanitation Data'!$E$6,0,10*ROW('Sanitation Data'!E98)),NA())</f>
        <v>#N/A</v>
      </c>
      <c r="AC104" s="99" t="e">
        <f ca="true">+IF(AND(ISNUMBER(OFFSET('Sanitation Data'!$E$10,0,10*ROW('Sanitation Data'!E98))),'Data Summary'!CR104="Yes"),OFFSET('Sanitation Data'!$E$10,0,10*ROW('Sanitation Data'!E98)),NA())</f>
        <v>#N/A</v>
      </c>
      <c r="AD104" s="99" t="e">
        <f ca="true">+IF(AND(ISNUMBER(OFFSET('Sanitation Data'!$E$11,0,10*ROW('Sanitation Data'!E98))),'Data Summary'!CS104="Yes"),OFFSET('Sanitation Data'!$E$11,0,10*ROW('Sanitation Data'!E98)),NA())</f>
        <v>#N/A</v>
      </c>
      <c r="AE104" s="99" t="e">
        <f ca="true">+IF(AND(ISNUMBER(OFFSET('Sanitation Data'!$E$12,0,10*ROW('Sanitation Data'!E98))),'Data Summary'!CT104="Yes"),OFFSET('Sanitation Data'!$E$12,0,10*ROW('Sanitation Data'!E98)),NA())</f>
        <v>#N/A</v>
      </c>
      <c r="AF104" s="99" t="e">
        <f ca="true">+IF(AND(ISNUMBER(OFFSET('Sanitation Data'!$F$4,0,10*ROW('Sanitation Data'!F98))),'Data Summary'!CU104="Yes"),100-OFFSET('Sanitation Data'!$F$4,0,10*ROW('Sanitation Data'!F98)),NA())</f>
        <v>#N/A</v>
      </c>
      <c r="AG104" s="99" t="e">
        <f ca="true">+IF(AND(ISNUMBER(OFFSET('Sanitation Data'!$F$6,0,10*ROW('Sanitation Data'!F98))),'Data Summary'!CV104="Yes"),OFFSET('Sanitation Data'!$F$6,0,10*ROW('Sanitation Data'!F98)),NA())</f>
        <v>#N/A</v>
      </c>
      <c r="AH104" s="99" t="e">
        <f ca="true">+IF(AND(ISNUMBER(OFFSET('Sanitation Data'!$F$10,0,10*ROW('Sanitation Data'!F98))),'Data Summary'!CW104="Yes"),OFFSET('Sanitation Data'!$F$10,0,10*ROW('Sanitation Data'!F98)),NA())</f>
        <v>#N/A</v>
      </c>
      <c r="AI104" s="99" t="e">
        <f ca="true">+IF(AND(ISNUMBER(OFFSET('Sanitation Data'!$F$11,0,10*ROW('Sanitation Data'!F98))),'Data Summary'!CX104="Yes"),OFFSET('Sanitation Data'!$F$11,0,10*ROW('Sanitation Data'!F98)),NA())</f>
        <v>#N/A</v>
      </c>
      <c r="AJ104" s="99" t="e">
        <f ca="true">+IF(AND(ISNUMBER(OFFSET('Sanitation Data'!$F$12,0,10*ROW('Sanitation Data'!F98))),'Data Summary'!CY104="Yes"),OFFSET('Sanitation Data'!$F$12,0,10*ROW('Sanitation Data'!F98)),NA())</f>
        <v>#N/A</v>
      </c>
      <c r="AK104" s="99" t="e">
        <f ca="true">+IF(AND(ISNUMBER(OFFSET('Sanitation Data'!$G$4,0,10*ROW('Sanitation Data'!G98))),'Data Summary'!CZ104="Yes"),100-OFFSET('Sanitation Data'!$G$4,0,10*ROW('Sanitation Data'!G98)),NA())</f>
        <v>#N/A</v>
      </c>
      <c r="AL104" s="99" t="e">
        <f ca="true">+IF(AND(ISNUMBER(OFFSET('Sanitation Data'!$G$6,0,10*ROW('Sanitation Data'!G98))),'Data Summary'!DA104="Yes"),OFFSET('Sanitation Data'!$G$6,0,10*ROW('Sanitation Data'!G98)),NA())</f>
        <v>#N/A</v>
      </c>
      <c r="AM104" s="99" t="e">
        <f ca="true">+IF(AND(ISNUMBER(OFFSET('Sanitation Data'!$G$10,0,10*ROW('Sanitation Data'!G98))),'Data Summary'!DB104="Yes"),OFFSET('Sanitation Data'!$G$10,0,10*ROW('Sanitation Data'!G98)),NA())</f>
        <v>#N/A</v>
      </c>
      <c r="AN104" s="99" t="e">
        <f ca="true">+IF(AND(ISNUMBER(OFFSET('Sanitation Data'!$G$11,0,10*ROW('Sanitation Data'!G98))),'Data Summary'!DC104="Yes"),OFFSET('Sanitation Data'!$G$11,0,10*ROW('Sanitation Data'!G98)),NA())</f>
        <v>#N/A</v>
      </c>
      <c r="AO104" s="99" t="e">
        <f ca="true">+IF(AND(ISNUMBER(OFFSET('Sanitation Data'!$G$12,0,10*ROW('Sanitation Data'!G98))),'Data Summary'!DD104="Yes"),OFFSET('Sanitation Data'!$G$12,0,10*ROW('Sanitation Data'!G98)),NA())</f>
        <v>#N/A</v>
      </c>
      <c r="AP104" s="99" t="e">
        <f ca="true">+IF(AND(ISNUMBER(OFFSET('Sanitation Data'!$H$4,0,10*ROW('Sanitation Data'!H98))),'Data Summary'!DE104="Yes"),100-OFFSET('Sanitation Data'!$H$4,0,10*ROW('Sanitation Data'!H98)),NA())</f>
        <v>#N/A</v>
      </c>
      <c r="AQ104" s="99" t="e">
        <f ca="true">+IF(AND(ISNUMBER(OFFSET('Sanitation Data'!$H$6,0,10*ROW('Sanitation Data'!H98))),'Data Summary'!DF104="Yes"),OFFSET('Sanitation Data'!$H$6,0,10*ROW('Sanitation Data'!H98)),NA())</f>
        <v>#N/A</v>
      </c>
      <c r="AR104" s="99" t="e">
        <f ca="true">+IF(AND(ISNUMBER(OFFSET('Sanitation Data'!$H$10,0,10*ROW('Sanitation Data'!H98))),'Data Summary'!DG104="Yes"),OFFSET('Sanitation Data'!$H$10,0,10*ROW('Sanitation Data'!H98)),NA())</f>
        <v>#N/A</v>
      </c>
      <c r="AS104" s="99" t="e">
        <f ca="true">+IF(AND(ISNUMBER(OFFSET('Sanitation Data'!$H$11,0,10*ROW('Sanitation Data'!H98))),'Data Summary'!DH104="Yes"),OFFSET('Sanitation Data'!$H$11,0,10*ROW('Sanitation Data'!H98)),NA())</f>
        <v>#N/A</v>
      </c>
      <c r="AT104" s="99" t="e">
        <f ca="true">+IF(AND(ISNUMBER(OFFSET('Sanitation Data'!$H$12,0,10*ROW('Sanitation Data'!H98))),'Data Summary'!DI104="Yes"),OFFSET('Sanitation Data'!$H$12,0,10*ROW('Sanitation Data'!H98)),NA())</f>
        <v>#N/A</v>
      </c>
      <c r="AU104" s="99" t="e">
        <f ca="true">+IF(AND(ISNUMBER(OFFSET('Sanitation Data'!$I$4,0,10*ROW('Sanitation Data'!I98))),'Data Summary'!DJ104="Yes"),100-OFFSET('Sanitation Data'!$I$4,0,10*ROW('Sanitation Data'!I98)),NA())</f>
        <v>#N/A</v>
      </c>
      <c r="AV104" s="99" t="e">
        <f ca="true">+IF(AND(ISNUMBER(OFFSET('Sanitation Data'!$I$6,0,10*ROW('Sanitation Data'!I98))),'Data Summary'!DK104="Yes"),OFFSET('Sanitation Data'!$I$6,0,10*ROW('Sanitation Data'!I98)),NA())</f>
        <v>#N/A</v>
      </c>
      <c r="AW104" s="99" t="e">
        <f ca="true">+IF(AND(ISNUMBER(OFFSET('Sanitation Data'!$I$10,0,10*ROW('Sanitation Data'!I98))),'Data Summary'!DL104="Yes"),OFFSET('Sanitation Data'!$I$10,0,10*ROW('Sanitation Data'!I98)),NA())</f>
        <v>#N/A</v>
      </c>
      <c r="AX104" s="99" t="e">
        <f ca="true">+IF(AND(ISNUMBER(OFFSET('Sanitation Data'!$I$11,0,10*ROW('Sanitation Data'!I98))),'Data Summary'!DM104="Yes"),OFFSET('Sanitation Data'!$I$11,0,10*ROW('Sanitation Data'!I98)),NA())</f>
        <v>#N/A</v>
      </c>
      <c r="AY104" s="99" t="e">
        <f ca="true">+IF(AND(ISNUMBER(OFFSET('Sanitation Data'!$I$12,0,10*ROW('Sanitation Data'!I98))),'Data Summary'!DN104="Yes"),OFFSET('Sanitation Data'!$I$12,0,10*ROW('Sanitation Data'!I98)),NA())</f>
        <v>#N/A</v>
      </c>
      <c r="AZ104" s="100" t="e">
        <f ca="true">+IF(AND(ISNUMBER(OFFSET('Hygiene Data'!$D$5,0,10*ROW('Hygiene Data'!D98))),'Data Summary'!DO104="Yes"),OFFSET('Hygiene Data'!$D$5,0,10*ROW('Hygiene Data'!D98)),NA())</f>
        <v>#N/A</v>
      </c>
      <c r="BA104" s="100" t="e">
        <f ca="true">+IF(AND(ISNUMBER(OFFSET('Hygiene Data'!$D$7,0,10*ROW('Hygiene Data'!D98))),'Data Summary'!DP104="Yes"),OFFSET('Hygiene Data'!$D$7,0,10*ROW('Hygiene Data'!D98)),NA())</f>
        <v>#N/A</v>
      </c>
      <c r="BB104" s="100" t="e">
        <f ca="true">+IF(AND(ISNUMBER(OFFSET('Hygiene Data'!$D$9,0,10*ROW('Hygiene Data'!D98))),'Data Summary'!DQ104="Yes"),OFFSET('Hygiene Data'!$D$9,0,10*ROW('Hygiene Data'!D98)),NA())</f>
        <v>#N/A</v>
      </c>
      <c r="BC104" s="100" t="e">
        <f ca="true">+IF(AND(ISNUMBER(OFFSET('Hygiene Data'!$E$5,0,10*ROW('Hygiene Data'!E98))),'Data Summary'!DR104="Yes"),OFFSET('Hygiene Data'!$E$5,0,10*ROW('Hygiene Data'!E98)),NA())</f>
        <v>#N/A</v>
      </c>
      <c r="BD104" s="100" t="e">
        <f ca="true">+IF(AND(ISNUMBER(OFFSET('Hygiene Data'!$E$7,0,10*ROW('Hygiene Data'!E98))),'Data Summary'!DS104="Yes"),OFFSET('Hygiene Data'!$E$7,0,10*ROW('Hygiene Data'!E98)),NA())</f>
        <v>#N/A</v>
      </c>
      <c r="BE104" s="100" t="e">
        <f ca="true">+IF(AND(ISNUMBER(OFFSET('Hygiene Data'!$E$9,0,10*ROW('Hygiene Data'!E98))),'Data Summary'!DT104="Yes"),OFFSET('Hygiene Data'!$E$9,0,10*ROW('Hygiene Data'!E98)),NA())</f>
        <v>#N/A</v>
      </c>
      <c r="BF104" s="100" t="e">
        <f ca="true">+IF(AND(ISNUMBER(OFFSET('Hygiene Data'!$F$5,0,10*ROW('Hygiene Data'!F98))),'Data Summary'!DU104="Yes"),OFFSET('Hygiene Data'!$F$5,0,10*ROW('Hygiene Data'!F98)),NA())</f>
        <v>#N/A</v>
      </c>
      <c r="BG104" s="100" t="e">
        <f ca="true">+IF(AND(ISNUMBER(OFFSET('Hygiene Data'!$F$7,0,10*ROW('Hygiene Data'!F98))),'Data Summary'!DV104="Yes"),OFFSET('Hygiene Data'!$F$7,0,10*ROW('Hygiene Data'!F98)),NA())</f>
        <v>#N/A</v>
      </c>
      <c r="BH104" s="100" t="e">
        <f ca="true">+IF(AND(ISNUMBER(OFFSET('Hygiene Data'!$F$9,0,10*ROW('Hygiene Data'!F98))),'Data Summary'!DW104="Yes"),OFFSET('Hygiene Data'!$F$9,0,10*ROW('Hygiene Data'!F98)),NA())</f>
        <v>#N/A</v>
      </c>
      <c r="BI104" s="100" t="e">
        <f ca="true">+IF(AND(ISNUMBER(OFFSET('Hygiene Data'!$G$5,0,10*ROW('Hygiene Data'!G98))),'Data Summary'!DX104="Yes"),OFFSET('Hygiene Data'!$G$5,0,10*ROW('Hygiene Data'!G98)),NA())</f>
        <v>#N/A</v>
      </c>
      <c r="BJ104" s="100" t="e">
        <f ca="true">+IF(AND(ISNUMBER(OFFSET('Hygiene Data'!$G$7,0,10*ROW('Hygiene Data'!G98))),'Data Summary'!DY104="Yes"),OFFSET('Hygiene Data'!$G$7,0,10*ROW('Hygiene Data'!G98)),NA())</f>
        <v>#N/A</v>
      </c>
      <c r="BK104" s="100" t="e">
        <f ca="true">+IF(AND(ISNUMBER(OFFSET('Hygiene Data'!$G$9,0,10*ROW('Hygiene Data'!G98))),'Data Summary'!DZ104="Yes"),OFFSET('Hygiene Data'!$G$9,0,10*ROW('Hygiene Data'!G98)),NA())</f>
        <v>#N/A</v>
      </c>
      <c r="BL104" s="100" t="e">
        <f ca="true">+IF(AND(ISNUMBER(OFFSET('Hygiene Data'!$H$5,0,10*ROW('Hygiene Data'!H98))),'Data Summary'!EA104="Yes"),OFFSET('Hygiene Data'!$H$5,0,10*ROW('Hygiene Data'!H98)),NA())</f>
        <v>#N/A</v>
      </c>
      <c r="BM104" s="100" t="e">
        <f ca="true">+IF(AND(ISNUMBER(OFFSET('Hygiene Data'!$H$7,0,10*ROW('Hygiene Data'!H98))),'Data Summary'!EB104="Yes"),OFFSET('Hygiene Data'!$H$7,0,10*ROW('Hygiene Data'!H98)),NA())</f>
        <v>#N/A</v>
      </c>
      <c r="BN104" s="100" t="e">
        <f ca="true">+IF(AND(ISNUMBER(OFFSET('Hygiene Data'!$H$9,0,10*ROW('Hygiene Data'!H98))),'Data Summary'!EC104="Yes"),OFFSET('Hygiene Data'!$H$9,0,10*ROW('Hygiene Data'!H98)),NA())</f>
        <v>#N/A</v>
      </c>
      <c r="BO104" s="100" t="e">
        <f ca="true">+IF(AND(ISNUMBER(OFFSET('Hygiene Data'!$I$5,0,10*ROW('Hygiene Data'!I98))),'Data Summary'!ED104="Yes"),OFFSET('Hygiene Data'!$I$5,0,10*ROW('Hygiene Data'!I98)),NA())</f>
        <v>#N/A</v>
      </c>
      <c r="BP104" s="100" t="e">
        <f ca="true">+IF(AND(ISNUMBER(OFFSET('Hygiene Data'!$I$7,0,10*ROW('Hygiene Data'!I98))),'Data Summary'!EE104="Yes"),OFFSET('Hygiene Data'!$I$7,0,10*ROW('Hygiene Data'!I98)),NA())</f>
        <v>#N/A</v>
      </c>
      <c r="BQ104" s="100" t="e">
        <f ca="true">+IF(AND(ISNUMBER(OFFSET('Hygiene Data'!$I$9,0,10*ROW('Hygiene Data'!I98))),'Data Summary'!EF104="Yes"),OFFSET('Hygiene Data'!$I$9,0,10*ROW('Hygiene Data'!I98)),NA())</f>
        <v>#N/A</v>
      </c>
    </row>
    <row xmlns:x14ac="http://schemas.microsoft.com/office/spreadsheetml/2009/9/ac" r="105" x14ac:dyDescent="0.2">
      <c r="A105" s="363" t="e">
        <f ca="true">+RIGHT('Data Summary'!A105,LEN('Data Summary'!A105)-9)</f>
        <v>#VALUE!</v>
      </c>
      <c r="B105" s="38" t="str">
        <f ca="true">+IF(ISTEXT('Data Summary'!B105),'Data Summary'!B105,"")</f>
        <v/>
      </c>
      <c r="C105" s="362" t="e">
        <f ca="true">+VALUE('Data Summary'!C105)</f>
        <v>#VALUE!</v>
      </c>
      <c r="D105" s="98" t="e">
        <f ca="true">+IF(AND(ISNUMBER(OFFSET('Water Data'!$D$4,0,10*ROW('Water Data'!D99))),'Data Summary'!BS105="Yes"),100-OFFSET('Water Data'!$D$4,0,10*ROW('Water Data'!D99)),NA())</f>
        <v>#N/A</v>
      </c>
      <c r="E105" s="98" t="e">
        <f ca="true">+IF(AND(ISNUMBER(OFFSET('Water Data'!$D$6,0,10*ROW('Water Data'!D99))),'Data Summary'!BT105="Yes"),OFFSET('Water Data'!$D$6,0,10*ROW('Water Data'!D99)),NA())</f>
        <v>#N/A</v>
      </c>
      <c r="F105" s="98" t="e">
        <f ca="true">+IF(AND(ISNUMBER(OFFSET('Water Data'!$D$9,0,10*ROW('Water Data'!D99))),'Data Summary'!BU105="Yes"),OFFSET('Water Data'!$D$9,0,10*ROW('Water Data'!D99)),NA())</f>
        <v>#N/A</v>
      </c>
      <c r="G105" s="98" t="e">
        <f ca="true">+IF(AND(ISNUMBER(OFFSET('Water Data'!$E$4,0,10*ROW('Water Data'!E99))),'Data Summary'!BV105="Yes"),100-OFFSET('Water Data'!$E$4,0,10*ROW('Water Data'!E99)),NA())</f>
        <v>#N/A</v>
      </c>
      <c r="H105" s="98" t="e">
        <f ca="true">+IF(AND(ISNUMBER(OFFSET('Water Data'!$E$6,0,10*ROW('Water Data'!E99))),'Data Summary'!BW105="Yes"),OFFSET('Water Data'!$E$6,0,10*ROW('Water Data'!E99)),NA())</f>
        <v>#N/A</v>
      </c>
      <c r="I105" s="98" t="e">
        <f ca="true">+IF(AND(ISNUMBER(OFFSET('Water Data'!$E$9,0,10*ROW('Water Data'!E99))),'Data Summary'!BX105="Yes"),OFFSET('Water Data'!$E$9,0,10*ROW('Water Data'!E99)),NA())</f>
        <v>#N/A</v>
      </c>
      <c r="J105" s="98" t="e">
        <f ca="true">+IF(AND(ISNUMBER(OFFSET('Water Data'!$F$4,0,10*ROW('Water Data'!F99))),'Data Summary'!BY105="Yes"),100-OFFSET('Water Data'!$F$4,0,10*ROW('Water Data'!F99)),NA())</f>
        <v>#N/A</v>
      </c>
      <c r="K105" s="98" t="e">
        <f ca="true">+IF(AND(ISNUMBER(OFFSET('Water Data'!$F$6,0,10*ROW('Water Data'!F99))),'Data Summary'!BZ105="Yes"),OFFSET('Water Data'!$F$6,0,10*ROW('Water Data'!F99)),NA())</f>
        <v>#N/A</v>
      </c>
      <c r="L105" s="98" t="e">
        <f ca="true">+IF(AND(ISNUMBER(OFFSET('Water Data'!$F$9,0,10*ROW('Water Data'!F99))),'Data Summary'!CA105="Yes"),OFFSET('Water Data'!$F$9,0,10*ROW('Water Data'!F99)),NA())</f>
        <v>#N/A</v>
      </c>
      <c r="M105" s="98" t="e">
        <f ca="true">+IF(AND(ISNUMBER(OFFSET('Water Data'!$G$4,0,10*ROW('Water Data'!G99))),'Data Summary'!CB105="Yes"),100-OFFSET('Water Data'!$G$4,0,10*ROW('Water Data'!G99)),NA())</f>
        <v>#N/A</v>
      </c>
      <c r="N105" s="98" t="e">
        <f ca="true">+IF(AND(ISNUMBER(OFFSET('Water Data'!$G$6,0,10*ROW('Water Data'!G99))),'Data Summary'!CC105="Yes"),OFFSET('Water Data'!$G$6,0,10*ROW('Water Data'!G99)),NA())</f>
        <v>#N/A</v>
      </c>
      <c r="O105" s="98" t="e">
        <f ca="true">+IF(AND(ISNUMBER(OFFSET('Water Data'!$G$9,0,10*ROW('Water Data'!G99))),'Data Summary'!CD105="Yes"),OFFSET('Water Data'!$G$9,0,10*ROW('Water Data'!G99)),NA())</f>
        <v>#N/A</v>
      </c>
      <c r="P105" s="98" t="e">
        <f ca="true">+IF(AND(ISNUMBER(OFFSET('Water Data'!$H$4,0,10*ROW('Water Data'!H99))),'Data Summary'!CE105="Yes"),100-OFFSET('Water Data'!$H$4,0,10*ROW('Water Data'!H99)),NA())</f>
        <v>#N/A</v>
      </c>
      <c r="Q105" s="98" t="e">
        <f ca="true">+IF(AND(ISNUMBER(OFFSET('Water Data'!$H$6,0,10*ROW('Water Data'!H99))),'Data Summary'!CF105="Yes"),OFFSET('Water Data'!$H$6,0,10*ROW('Water Data'!H99)),NA())</f>
        <v>#N/A</v>
      </c>
      <c r="R105" s="98" t="e">
        <f ca="true">+IF(AND(ISNUMBER(OFFSET('Water Data'!$H$9,0,10*ROW('Water Data'!H99))),'Data Summary'!CG105="Yes"),OFFSET('Water Data'!$H$9,0,10*ROW('Water Data'!H99)),NA())</f>
        <v>#N/A</v>
      </c>
      <c r="S105" s="98" t="e">
        <f ca="true">+IF(AND(ISNUMBER(OFFSET('Water Data'!$I$4,0,10*ROW('Water Data'!I99))),'Data Summary'!CH105="Yes"),100-OFFSET('Water Data'!$I$4,0,10*ROW('Water Data'!I99)),NA())</f>
        <v>#N/A</v>
      </c>
      <c r="T105" s="98" t="e">
        <f ca="true">+IF(AND(ISNUMBER(OFFSET('Water Data'!$I$6,0,10*ROW('Water Data'!I99))),'Data Summary'!CI105="Yes"),OFFSET('Water Data'!$I$6,0,10*ROW('Water Data'!I99)),NA())</f>
        <v>#N/A</v>
      </c>
      <c r="U105" s="98" t="e">
        <f ca="true">+IF(AND(ISNUMBER(OFFSET('Water Data'!$I$9,0,10*ROW('Water Data'!I99))),'Data Summary'!CJ105="Yes"),OFFSET('Water Data'!$I$9,0,10*ROW('Water Data'!I99)),NA())</f>
        <v>#N/A</v>
      </c>
      <c r="V105" s="99" t="e">
        <f ca="true">+IF(AND(ISNUMBER(OFFSET('Sanitation Data'!$D$4,0,10*ROW('Sanitation Data'!D99))),'Data Summary'!CK105="Yes"),100-OFFSET('Sanitation Data'!$D$4,0,10*ROW('Sanitation Data'!D99)),NA())</f>
        <v>#N/A</v>
      </c>
      <c r="W105" s="99" t="e">
        <f ca="true">+IF(AND(ISNUMBER(OFFSET('Sanitation Data'!$D$6,0,10*ROW('Sanitation Data'!D99))),'Data Summary'!CL105="Yes"),OFFSET('Sanitation Data'!$D$6,0,10*ROW('Sanitation Data'!D99)),NA())</f>
        <v>#N/A</v>
      </c>
      <c r="X105" s="99" t="e">
        <f ca="true">+IF(AND(ISNUMBER(OFFSET('Sanitation Data'!$D$10,0,10*ROW('Sanitation Data'!D99))),'Data Summary'!CM105="Yes"),OFFSET('Sanitation Data'!$D$10,0,10*ROW('Sanitation Data'!D99)),NA())</f>
        <v>#N/A</v>
      </c>
      <c r="Y105" s="99" t="e">
        <f ca="true">+IF(AND(ISNUMBER(OFFSET('Sanitation Data'!$D$11,0,10*ROW('Sanitation Data'!D99))),'Data Summary'!CN105="Yes"),OFFSET('Sanitation Data'!$D$11,0,10*ROW('Sanitation Data'!D99)),NA())</f>
        <v>#N/A</v>
      </c>
      <c r="Z105" s="99" t="e">
        <f ca="true">+IF(AND(ISNUMBER(OFFSET('Sanitation Data'!$D$12,0,10*ROW('Sanitation Data'!D99))),'Data Summary'!CO105="Yes"),OFFSET('Sanitation Data'!$D$12,0,10*ROW('Sanitation Data'!D99)),NA())</f>
        <v>#N/A</v>
      </c>
      <c r="AA105" s="99" t="e">
        <f ca="true">+IF(AND(ISNUMBER(OFFSET('Sanitation Data'!$E$4,0,10*ROW('Sanitation Data'!E99))),'Data Summary'!CP105="Yes"),100-OFFSET('Sanitation Data'!$E$4,0,10*ROW('Sanitation Data'!E99)),NA())</f>
        <v>#N/A</v>
      </c>
      <c r="AB105" s="99" t="e">
        <f ca="true">+IF(AND(ISNUMBER(OFFSET('Sanitation Data'!$E$6,0,10*ROW('Sanitation Data'!E99))),'Data Summary'!CQ105="Yes"),OFFSET('Sanitation Data'!$E$6,0,10*ROW('Sanitation Data'!E99)),NA())</f>
        <v>#N/A</v>
      </c>
      <c r="AC105" s="99" t="e">
        <f ca="true">+IF(AND(ISNUMBER(OFFSET('Sanitation Data'!$E$10,0,10*ROW('Sanitation Data'!E99))),'Data Summary'!CR105="Yes"),OFFSET('Sanitation Data'!$E$10,0,10*ROW('Sanitation Data'!E99)),NA())</f>
        <v>#N/A</v>
      </c>
      <c r="AD105" s="99" t="e">
        <f ca="true">+IF(AND(ISNUMBER(OFFSET('Sanitation Data'!$E$11,0,10*ROW('Sanitation Data'!E99))),'Data Summary'!CS105="Yes"),OFFSET('Sanitation Data'!$E$11,0,10*ROW('Sanitation Data'!E99)),NA())</f>
        <v>#N/A</v>
      </c>
      <c r="AE105" s="99" t="e">
        <f ca="true">+IF(AND(ISNUMBER(OFFSET('Sanitation Data'!$E$12,0,10*ROW('Sanitation Data'!E99))),'Data Summary'!CT105="Yes"),OFFSET('Sanitation Data'!$E$12,0,10*ROW('Sanitation Data'!E99)),NA())</f>
        <v>#N/A</v>
      </c>
      <c r="AF105" s="99" t="e">
        <f ca="true">+IF(AND(ISNUMBER(OFFSET('Sanitation Data'!$F$4,0,10*ROW('Sanitation Data'!F99))),'Data Summary'!CU105="Yes"),100-OFFSET('Sanitation Data'!$F$4,0,10*ROW('Sanitation Data'!F99)),NA())</f>
        <v>#N/A</v>
      </c>
      <c r="AG105" s="99" t="e">
        <f ca="true">+IF(AND(ISNUMBER(OFFSET('Sanitation Data'!$F$6,0,10*ROW('Sanitation Data'!F99))),'Data Summary'!CV105="Yes"),OFFSET('Sanitation Data'!$F$6,0,10*ROW('Sanitation Data'!F99)),NA())</f>
        <v>#N/A</v>
      </c>
      <c r="AH105" s="99" t="e">
        <f ca="true">+IF(AND(ISNUMBER(OFFSET('Sanitation Data'!$F$10,0,10*ROW('Sanitation Data'!F99))),'Data Summary'!CW105="Yes"),OFFSET('Sanitation Data'!$F$10,0,10*ROW('Sanitation Data'!F99)),NA())</f>
        <v>#N/A</v>
      </c>
      <c r="AI105" s="99" t="e">
        <f ca="true">+IF(AND(ISNUMBER(OFFSET('Sanitation Data'!$F$11,0,10*ROW('Sanitation Data'!F99))),'Data Summary'!CX105="Yes"),OFFSET('Sanitation Data'!$F$11,0,10*ROW('Sanitation Data'!F99)),NA())</f>
        <v>#N/A</v>
      </c>
      <c r="AJ105" s="99" t="e">
        <f ca="true">+IF(AND(ISNUMBER(OFFSET('Sanitation Data'!$F$12,0,10*ROW('Sanitation Data'!F99))),'Data Summary'!CY105="Yes"),OFFSET('Sanitation Data'!$F$12,0,10*ROW('Sanitation Data'!F99)),NA())</f>
        <v>#N/A</v>
      </c>
      <c r="AK105" s="99" t="e">
        <f ca="true">+IF(AND(ISNUMBER(OFFSET('Sanitation Data'!$G$4,0,10*ROW('Sanitation Data'!G99))),'Data Summary'!CZ105="Yes"),100-OFFSET('Sanitation Data'!$G$4,0,10*ROW('Sanitation Data'!G99)),NA())</f>
        <v>#N/A</v>
      </c>
      <c r="AL105" s="99" t="e">
        <f ca="true">+IF(AND(ISNUMBER(OFFSET('Sanitation Data'!$G$6,0,10*ROW('Sanitation Data'!G99))),'Data Summary'!DA105="Yes"),OFFSET('Sanitation Data'!$G$6,0,10*ROW('Sanitation Data'!G99)),NA())</f>
        <v>#N/A</v>
      </c>
      <c r="AM105" s="99" t="e">
        <f ca="true">+IF(AND(ISNUMBER(OFFSET('Sanitation Data'!$G$10,0,10*ROW('Sanitation Data'!G99))),'Data Summary'!DB105="Yes"),OFFSET('Sanitation Data'!$G$10,0,10*ROW('Sanitation Data'!G99)),NA())</f>
        <v>#N/A</v>
      </c>
      <c r="AN105" s="99" t="e">
        <f ca="true">+IF(AND(ISNUMBER(OFFSET('Sanitation Data'!$G$11,0,10*ROW('Sanitation Data'!G99))),'Data Summary'!DC105="Yes"),OFFSET('Sanitation Data'!$G$11,0,10*ROW('Sanitation Data'!G99)),NA())</f>
        <v>#N/A</v>
      </c>
      <c r="AO105" s="99" t="e">
        <f ca="true">+IF(AND(ISNUMBER(OFFSET('Sanitation Data'!$G$12,0,10*ROW('Sanitation Data'!G99))),'Data Summary'!DD105="Yes"),OFFSET('Sanitation Data'!$G$12,0,10*ROW('Sanitation Data'!G99)),NA())</f>
        <v>#N/A</v>
      </c>
      <c r="AP105" s="99" t="e">
        <f ca="true">+IF(AND(ISNUMBER(OFFSET('Sanitation Data'!$H$4,0,10*ROW('Sanitation Data'!H99))),'Data Summary'!DE105="Yes"),100-OFFSET('Sanitation Data'!$H$4,0,10*ROW('Sanitation Data'!H99)),NA())</f>
        <v>#N/A</v>
      </c>
      <c r="AQ105" s="99" t="e">
        <f ca="true">+IF(AND(ISNUMBER(OFFSET('Sanitation Data'!$H$6,0,10*ROW('Sanitation Data'!H99))),'Data Summary'!DF105="Yes"),OFFSET('Sanitation Data'!$H$6,0,10*ROW('Sanitation Data'!H99)),NA())</f>
        <v>#N/A</v>
      </c>
      <c r="AR105" s="99" t="e">
        <f ca="true">+IF(AND(ISNUMBER(OFFSET('Sanitation Data'!$H$10,0,10*ROW('Sanitation Data'!H99))),'Data Summary'!DG105="Yes"),OFFSET('Sanitation Data'!$H$10,0,10*ROW('Sanitation Data'!H99)),NA())</f>
        <v>#N/A</v>
      </c>
      <c r="AS105" s="99" t="e">
        <f ca="true">+IF(AND(ISNUMBER(OFFSET('Sanitation Data'!$H$11,0,10*ROW('Sanitation Data'!H99))),'Data Summary'!DH105="Yes"),OFFSET('Sanitation Data'!$H$11,0,10*ROW('Sanitation Data'!H99)),NA())</f>
        <v>#N/A</v>
      </c>
      <c r="AT105" s="99" t="e">
        <f ca="true">+IF(AND(ISNUMBER(OFFSET('Sanitation Data'!$H$12,0,10*ROW('Sanitation Data'!H99))),'Data Summary'!DI105="Yes"),OFFSET('Sanitation Data'!$H$12,0,10*ROW('Sanitation Data'!H99)),NA())</f>
        <v>#N/A</v>
      </c>
      <c r="AU105" s="99" t="e">
        <f ca="true">+IF(AND(ISNUMBER(OFFSET('Sanitation Data'!$I$4,0,10*ROW('Sanitation Data'!I99))),'Data Summary'!DJ105="Yes"),100-OFFSET('Sanitation Data'!$I$4,0,10*ROW('Sanitation Data'!I99)),NA())</f>
        <v>#N/A</v>
      </c>
      <c r="AV105" s="99" t="e">
        <f ca="true">+IF(AND(ISNUMBER(OFFSET('Sanitation Data'!$I$6,0,10*ROW('Sanitation Data'!I99))),'Data Summary'!DK105="Yes"),OFFSET('Sanitation Data'!$I$6,0,10*ROW('Sanitation Data'!I99)),NA())</f>
        <v>#N/A</v>
      </c>
      <c r="AW105" s="99" t="e">
        <f ca="true">+IF(AND(ISNUMBER(OFFSET('Sanitation Data'!$I$10,0,10*ROW('Sanitation Data'!I99))),'Data Summary'!DL105="Yes"),OFFSET('Sanitation Data'!$I$10,0,10*ROW('Sanitation Data'!I99)),NA())</f>
        <v>#N/A</v>
      </c>
      <c r="AX105" s="99" t="e">
        <f ca="true">+IF(AND(ISNUMBER(OFFSET('Sanitation Data'!$I$11,0,10*ROW('Sanitation Data'!I99))),'Data Summary'!DM105="Yes"),OFFSET('Sanitation Data'!$I$11,0,10*ROW('Sanitation Data'!I99)),NA())</f>
        <v>#N/A</v>
      </c>
      <c r="AY105" s="99" t="e">
        <f ca="true">+IF(AND(ISNUMBER(OFFSET('Sanitation Data'!$I$12,0,10*ROW('Sanitation Data'!I99))),'Data Summary'!DN105="Yes"),OFFSET('Sanitation Data'!$I$12,0,10*ROW('Sanitation Data'!I99)),NA())</f>
        <v>#N/A</v>
      </c>
      <c r="AZ105" s="100" t="e">
        <f ca="true">+IF(AND(ISNUMBER(OFFSET('Hygiene Data'!$D$5,0,10*ROW('Hygiene Data'!D99))),'Data Summary'!DO105="Yes"),OFFSET('Hygiene Data'!$D$5,0,10*ROW('Hygiene Data'!D99)),NA())</f>
        <v>#N/A</v>
      </c>
      <c r="BA105" s="100" t="e">
        <f ca="true">+IF(AND(ISNUMBER(OFFSET('Hygiene Data'!$D$7,0,10*ROW('Hygiene Data'!D99))),'Data Summary'!DP105="Yes"),OFFSET('Hygiene Data'!$D$7,0,10*ROW('Hygiene Data'!D99)),NA())</f>
        <v>#N/A</v>
      </c>
      <c r="BB105" s="100" t="e">
        <f ca="true">+IF(AND(ISNUMBER(OFFSET('Hygiene Data'!$D$9,0,10*ROW('Hygiene Data'!D99))),'Data Summary'!DQ105="Yes"),OFFSET('Hygiene Data'!$D$9,0,10*ROW('Hygiene Data'!D99)),NA())</f>
        <v>#N/A</v>
      </c>
      <c r="BC105" s="100" t="e">
        <f ca="true">+IF(AND(ISNUMBER(OFFSET('Hygiene Data'!$E$5,0,10*ROW('Hygiene Data'!E99))),'Data Summary'!DR105="Yes"),OFFSET('Hygiene Data'!$E$5,0,10*ROW('Hygiene Data'!E99)),NA())</f>
        <v>#N/A</v>
      </c>
      <c r="BD105" s="100" t="e">
        <f ca="true">+IF(AND(ISNUMBER(OFFSET('Hygiene Data'!$E$7,0,10*ROW('Hygiene Data'!E99))),'Data Summary'!DS105="Yes"),OFFSET('Hygiene Data'!$E$7,0,10*ROW('Hygiene Data'!E99)),NA())</f>
        <v>#N/A</v>
      </c>
      <c r="BE105" s="100" t="e">
        <f ca="true">+IF(AND(ISNUMBER(OFFSET('Hygiene Data'!$E$9,0,10*ROW('Hygiene Data'!E99))),'Data Summary'!DT105="Yes"),OFFSET('Hygiene Data'!$E$9,0,10*ROW('Hygiene Data'!E99)),NA())</f>
        <v>#N/A</v>
      </c>
      <c r="BF105" s="100" t="e">
        <f ca="true">+IF(AND(ISNUMBER(OFFSET('Hygiene Data'!$F$5,0,10*ROW('Hygiene Data'!F99))),'Data Summary'!DU105="Yes"),OFFSET('Hygiene Data'!$F$5,0,10*ROW('Hygiene Data'!F99)),NA())</f>
        <v>#N/A</v>
      </c>
      <c r="BG105" s="100" t="e">
        <f ca="true">+IF(AND(ISNUMBER(OFFSET('Hygiene Data'!$F$7,0,10*ROW('Hygiene Data'!F99))),'Data Summary'!DV105="Yes"),OFFSET('Hygiene Data'!$F$7,0,10*ROW('Hygiene Data'!F99)),NA())</f>
        <v>#N/A</v>
      </c>
      <c r="BH105" s="100" t="e">
        <f ca="true">+IF(AND(ISNUMBER(OFFSET('Hygiene Data'!$F$9,0,10*ROW('Hygiene Data'!F99))),'Data Summary'!DW105="Yes"),OFFSET('Hygiene Data'!$F$9,0,10*ROW('Hygiene Data'!F99)),NA())</f>
        <v>#N/A</v>
      </c>
      <c r="BI105" s="100" t="e">
        <f ca="true">+IF(AND(ISNUMBER(OFFSET('Hygiene Data'!$G$5,0,10*ROW('Hygiene Data'!G99))),'Data Summary'!DX105="Yes"),OFFSET('Hygiene Data'!$G$5,0,10*ROW('Hygiene Data'!G99)),NA())</f>
        <v>#N/A</v>
      </c>
      <c r="BJ105" s="100" t="e">
        <f ca="true">+IF(AND(ISNUMBER(OFFSET('Hygiene Data'!$G$7,0,10*ROW('Hygiene Data'!G99))),'Data Summary'!DY105="Yes"),OFFSET('Hygiene Data'!$G$7,0,10*ROW('Hygiene Data'!G99)),NA())</f>
        <v>#N/A</v>
      </c>
      <c r="BK105" s="100" t="e">
        <f ca="true">+IF(AND(ISNUMBER(OFFSET('Hygiene Data'!$G$9,0,10*ROW('Hygiene Data'!G99))),'Data Summary'!DZ105="Yes"),OFFSET('Hygiene Data'!$G$9,0,10*ROW('Hygiene Data'!G99)),NA())</f>
        <v>#N/A</v>
      </c>
      <c r="BL105" s="100" t="e">
        <f ca="true">+IF(AND(ISNUMBER(OFFSET('Hygiene Data'!$H$5,0,10*ROW('Hygiene Data'!H99))),'Data Summary'!EA105="Yes"),OFFSET('Hygiene Data'!$H$5,0,10*ROW('Hygiene Data'!H99)),NA())</f>
        <v>#N/A</v>
      </c>
      <c r="BM105" s="100" t="e">
        <f ca="true">+IF(AND(ISNUMBER(OFFSET('Hygiene Data'!$H$7,0,10*ROW('Hygiene Data'!H99))),'Data Summary'!EB105="Yes"),OFFSET('Hygiene Data'!$H$7,0,10*ROW('Hygiene Data'!H99)),NA())</f>
        <v>#N/A</v>
      </c>
      <c r="BN105" s="100" t="e">
        <f ca="true">+IF(AND(ISNUMBER(OFFSET('Hygiene Data'!$H$9,0,10*ROW('Hygiene Data'!H99))),'Data Summary'!EC105="Yes"),OFFSET('Hygiene Data'!$H$9,0,10*ROW('Hygiene Data'!H99)),NA())</f>
        <v>#N/A</v>
      </c>
      <c r="BO105" s="100" t="e">
        <f ca="true">+IF(AND(ISNUMBER(OFFSET('Hygiene Data'!$I$5,0,10*ROW('Hygiene Data'!I99))),'Data Summary'!ED105="Yes"),OFFSET('Hygiene Data'!$I$5,0,10*ROW('Hygiene Data'!I99)),NA())</f>
        <v>#N/A</v>
      </c>
      <c r="BP105" s="100" t="e">
        <f ca="true">+IF(AND(ISNUMBER(OFFSET('Hygiene Data'!$I$7,0,10*ROW('Hygiene Data'!I99))),'Data Summary'!EE105="Yes"),OFFSET('Hygiene Data'!$I$7,0,10*ROW('Hygiene Data'!I99)),NA())</f>
        <v>#N/A</v>
      </c>
      <c r="BQ105" s="100" t="e">
        <f ca="true">+IF(AND(ISNUMBER(OFFSET('Hygiene Data'!$I$9,0,10*ROW('Hygiene Data'!I99))),'Data Summary'!EF105="Yes"),OFFSET('Hygiene Data'!$I$9,0,10*ROW('Hygiene Data'!I99)),NA())</f>
        <v>#N/A</v>
      </c>
    </row>
    <row xmlns:x14ac="http://schemas.microsoft.com/office/spreadsheetml/2009/9/ac" r="106" x14ac:dyDescent="0.2">
      <c r="A106" s="363" t="e">
        <f ca="true">+RIGHT('Data Summary'!A106,LEN('Data Summary'!A106)-9)</f>
        <v>#VALUE!</v>
      </c>
      <c r="B106" s="38" t="str">
        <f ca="true">+IF(ISTEXT('Data Summary'!B106),'Data Summary'!B106,"")</f>
        <v/>
      </c>
      <c r="C106" s="362" t="e">
        <f ca="true">+VALUE('Data Summary'!C106)</f>
        <v>#VALUE!</v>
      </c>
      <c r="D106" s="98" t="e">
        <f ca="true">+IF(AND(ISNUMBER(OFFSET('Water Data'!$D$4,0,10*ROW('Water Data'!D100))),'Data Summary'!BS106="Yes"),100-OFFSET('Water Data'!$D$4,0,10*ROW('Water Data'!D100)),NA())</f>
        <v>#N/A</v>
      </c>
      <c r="E106" s="98" t="e">
        <f ca="true">+IF(AND(ISNUMBER(OFFSET('Water Data'!$D$6,0,10*ROW('Water Data'!D100))),'Data Summary'!BT106="Yes"),OFFSET('Water Data'!$D$6,0,10*ROW('Water Data'!D100)),NA())</f>
        <v>#N/A</v>
      </c>
      <c r="F106" s="98" t="e">
        <f ca="true">+IF(AND(ISNUMBER(OFFSET('Water Data'!$D$9,0,10*ROW('Water Data'!D100))),'Data Summary'!BU106="Yes"),OFFSET('Water Data'!$D$9,0,10*ROW('Water Data'!D100)),NA())</f>
        <v>#N/A</v>
      </c>
      <c r="G106" s="98" t="e">
        <f ca="true">+IF(AND(ISNUMBER(OFFSET('Water Data'!$E$4,0,10*ROW('Water Data'!E100))),'Data Summary'!BV106="Yes"),100-OFFSET('Water Data'!$E$4,0,10*ROW('Water Data'!E100)),NA())</f>
        <v>#N/A</v>
      </c>
      <c r="H106" s="98" t="e">
        <f ca="true">+IF(AND(ISNUMBER(OFFSET('Water Data'!$E$6,0,10*ROW('Water Data'!E100))),'Data Summary'!BW106="Yes"),OFFSET('Water Data'!$E$6,0,10*ROW('Water Data'!E100)),NA())</f>
        <v>#N/A</v>
      </c>
      <c r="I106" s="98" t="e">
        <f ca="true">+IF(AND(ISNUMBER(OFFSET('Water Data'!$E$9,0,10*ROW('Water Data'!E100))),'Data Summary'!BX106="Yes"),OFFSET('Water Data'!$E$9,0,10*ROW('Water Data'!E100)),NA())</f>
        <v>#N/A</v>
      </c>
      <c r="J106" s="98" t="e">
        <f ca="true">+IF(AND(ISNUMBER(OFFSET('Water Data'!$F$4,0,10*ROW('Water Data'!F100))),'Data Summary'!BY106="Yes"),100-OFFSET('Water Data'!$F$4,0,10*ROW('Water Data'!F100)),NA())</f>
        <v>#N/A</v>
      </c>
      <c r="K106" s="98" t="e">
        <f ca="true">+IF(AND(ISNUMBER(OFFSET('Water Data'!$F$6,0,10*ROW('Water Data'!F100))),'Data Summary'!BZ106="Yes"),OFFSET('Water Data'!$F$6,0,10*ROW('Water Data'!F100)),NA())</f>
        <v>#N/A</v>
      </c>
      <c r="L106" s="98" t="e">
        <f ca="true">+IF(AND(ISNUMBER(OFFSET('Water Data'!$F$9,0,10*ROW('Water Data'!F100))),'Data Summary'!CA106="Yes"),OFFSET('Water Data'!$F$9,0,10*ROW('Water Data'!F100)),NA())</f>
        <v>#N/A</v>
      </c>
      <c r="M106" s="98" t="e">
        <f ca="true">+IF(AND(ISNUMBER(OFFSET('Water Data'!$G$4,0,10*ROW('Water Data'!G100))),'Data Summary'!CB106="Yes"),100-OFFSET('Water Data'!$G$4,0,10*ROW('Water Data'!G100)),NA())</f>
        <v>#N/A</v>
      </c>
      <c r="N106" s="98" t="e">
        <f ca="true">+IF(AND(ISNUMBER(OFFSET('Water Data'!$G$6,0,10*ROW('Water Data'!G100))),'Data Summary'!CC106="Yes"),OFFSET('Water Data'!$G$6,0,10*ROW('Water Data'!G100)),NA())</f>
        <v>#N/A</v>
      </c>
      <c r="O106" s="98" t="e">
        <f ca="true">+IF(AND(ISNUMBER(OFFSET('Water Data'!$G$9,0,10*ROW('Water Data'!G100))),'Data Summary'!CD106="Yes"),OFFSET('Water Data'!$G$9,0,10*ROW('Water Data'!G100)),NA())</f>
        <v>#N/A</v>
      </c>
      <c r="P106" s="98" t="e">
        <f ca="true">+IF(AND(ISNUMBER(OFFSET('Water Data'!$H$4,0,10*ROW('Water Data'!H100))),'Data Summary'!CE106="Yes"),100-OFFSET('Water Data'!$H$4,0,10*ROW('Water Data'!H100)),NA())</f>
        <v>#N/A</v>
      </c>
      <c r="Q106" s="98" t="e">
        <f ca="true">+IF(AND(ISNUMBER(OFFSET('Water Data'!$H$6,0,10*ROW('Water Data'!H100))),'Data Summary'!CF106="Yes"),OFFSET('Water Data'!$H$6,0,10*ROW('Water Data'!H100)),NA())</f>
        <v>#N/A</v>
      </c>
      <c r="R106" s="98" t="e">
        <f ca="true">+IF(AND(ISNUMBER(OFFSET('Water Data'!$H$9,0,10*ROW('Water Data'!H100))),'Data Summary'!CG106="Yes"),OFFSET('Water Data'!$H$9,0,10*ROW('Water Data'!H100)),NA())</f>
        <v>#N/A</v>
      </c>
      <c r="S106" s="98" t="e">
        <f ca="true">+IF(AND(ISNUMBER(OFFSET('Water Data'!$I$4,0,10*ROW('Water Data'!I100))),'Data Summary'!CH106="Yes"),100-OFFSET('Water Data'!$I$4,0,10*ROW('Water Data'!I100)),NA())</f>
        <v>#N/A</v>
      </c>
      <c r="T106" s="98" t="e">
        <f ca="true">+IF(AND(ISNUMBER(OFFSET('Water Data'!$I$6,0,10*ROW('Water Data'!I100))),'Data Summary'!CI106="Yes"),OFFSET('Water Data'!$I$6,0,10*ROW('Water Data'!I100)),NA())</f>
        <v>#N/A</v>
      </c>
      <c r="U106" s="98" t="e">
        <f ca="true">+IF(AND(ISNUMBER(OFFSET('Water Data'!$I$9,0,10*ROW('Water Data'!I100))),'Data Summary'!CJ106="Yes"),OFFSET('Water Data'!$I$9,0,10*ROW('Water Data'!I100)),NA())</f>
        <v>#N/A</v>
      </c>
      <c r="V106" s="99" t="e">
        <f ca="true">+IF(AND(ISNUMBER(OFFSET('Sanitation Data'!$D$4,0,10*ROW('Sanitation Data'!D100))),'Data Summary'!CK106="Yes"),100-OFFSET('Sanitation Data'!$D$4,0,10*ROW('Sanitation Data'!D100)),NA())</f>
        <v>#N/A</v>
      </c>
      <c r="W106" s="99" t="e">
        <f ca="true">+IF(AND(ISNUMBER(OFFSET('Sanitation Data'!$D$6,0,10*ROW('Sanitation Data'!D100))),'Data Summary'!CL106="Yes"),OFFSET('Sanitation Data'!$D$6,0,10*ROW('Sanitation Data'!D100)),NA())</f>
        <v>#N/A</v>
      </c>
      <c r="X106" s="99" t="e">
        <f ca="true">+IF(AND(ISNUMBER(OFFSET('Sanitation Data'!$D$10,0,10*ROW('Sanitation Data'!D100))),'Data Summary'!CM106="Yes"),OFFSET('Sanitation Data'!$D$10,0,10*ROW('Sanitation Data'!D100)),NA())</f>
        <v>#N/A</v>
      </c>
      <c r="Y106" s="99" t="e">
        <f ca="true">+IF(AND(ISNUMBER(OFFSET('Sanitation Data'!$D$11,0,10*ROW('Sanitation Data'!D100))),'Data Summary'!CN106="Yes"),OFFSET('Sanitation Data'!$D$11,0,10*ROW('Sanitation Data'!D100)),NA())</f>
        <v>#N/A</v>
      </c>
      <c r="Z106" s="99" t="e">
        <f ca="true">+IF(AND(ISNUMBER(OFFSET('Sanitation Data'!$D$12,0,10*ROW('Sanitation Data'!D100))),'Data Summary'!CO106="Yes"),OFFSET('Sanitation Data'!$D$12,0,10*ROW('Sanitation Data'!D100)),NA())</f>
        <v>#N/A</v>
      </c>
      <c r="AA106" s="99" t="e">
        <f ca="true">+IF(AND(ISNUMBER(OFFSET('Sanitation Data'!$E$4,0,10*ROW('Sanitation Data'!E100))),'Data Summary'!CP106="Yes"),100-OFFSET('Sanitation Data'!$E$4,0,10*ROW('Sanitation Data'!E100)),NA())</f>
        <v>#N/A</v>
      </c>
      <c r="AB106" s="99" t="e">
        <f ca="true">+IF(AND(ISNUMBER(OFFSET('Sanitation Data'!$E$6,0,10*ROW('Sanitation Data'!E100))),'Data Summary'!CQ106="Yes"),OFFSET('Sanitation Data'!$E$6,0,10*ROW('Sanitation Data'!E100)),NA())</f>
        <v>#N/A</v>
      </c>
      <c r="AC106" s="99" t="e">
        <f ca="true">+IF(AND(ISNUMBER(OFFSET('Sanitation Data'!$E$10,0,10*ROW('Sanitation Data'!E100))),'Data Summary'!CR106="Yes"),OFFSET('Sanitation Data'!$E$10,0,10*ROW('Sanitation Data'!E100)),NA())</f>
        <v>#N/A</v>
      </c>
      <c r="AD106" s="99" t="e">
        <f ca="true">+IF(AND(ISNUMBER(OFFSET('Sanitation Data'!$E$11,0,10*ROW('Sanitation Data'!E100))),'Data Summary'!CS106="Yes"),OFFSET('Sanitation Data'!$E$11,0,10*ROW('Sanitation Data'!E100)),NA())</f>
        <v>#N/A</v>
      </c>
      <c r="AE106" s="99" t="e">
        <f ca="true">+IF(AND(ISNUMBER(OFFSET('Sanitation Data'!$E$12,0,10*ROW('Sanitation Data'!E100))),'Data Summary'!CT106="Yes"),OFFSET('Sanitation Data'!$E$12,0,10*ROW('Sanitation Data'!E100)),NA())</f>
        <v>#N/A</v>
      </c>
      <c r="AF106" s="99" t="e">
        <f ca="true">+IF(AND(ISNUMBER(OFFSET('Sanitation Data'!$F$4,0,10*ROW('Sanitation Data'!F100))),'Data Summary'!CU106="Yes"),100-OFFSET('Sanitation Data'!$F$4,0,10*ROW('Sanitation Data'!F100)),NA())</f>
        <v>#N/A</v>
      </c>
      <c r="AG106" s="99" t="e">
        <f ca="true">+IF(AND(ISNUMBER(OFFSET('Sanitation Data'!$F$6,0,10*ROW('Sanitation Data'!F100))),'Data Summary'!CV106="Yes"),OFFSET('Sanitation Data'!$F$6,0,10*ROW('Sanitation Data'!F100)),NA())</f>
        <v>#N/A</v>
      </c>
      <c r="AH106" s="99" t="e">
        <f ca="true">+IF(AND(ISNUMBER(OFFSET('Sanitation Data'!$F$10,0,10*ROW('Sanitation Data'!F100))),'Data Summary'!CW106="Yes"),OFFSET('Sanitation Data'!$F$10,0,10*ROW('Sanitation Data'!F100)),NA())</f>
        <v>#N/A</v>
      </c>
      <c r="AI106" s="99" t="e">
        <f ca="true">+IF(AND(ISNUMBER(OFFSET('Sanitation Data'!$F$11,0,10*ROW('Sanitation Data'!F100))),'Data Summary'!CX106="Yes"),OFFSET('Sanitation Data'!$F$11,0,10*ROW('Sanitation Data'!F100)),NA())</f>
        <v>#N/A</v>
      </c>
      <c r="AJ106" s="99" t="e">
        <f ca="true">+IF(AND(ISNUMBER(OFFSET('Sanitation Data'!$F$12,0,10*ROW('Sanitation Data'!F100))),'Data Summary'!CY106="Yes"),OFFSET('Sanitation Data'!$F$12,0,10*ROW('Sanitation Data'!F100)),NA())</f>
        <v>#N/A</v>
      </c>
      <c r="AK106" s="99" t="e">
        <f ca="true">+IF(AND(ISNUMBER(OFFSET('Sanitation Data'!$G$4,0,10*ROW('Sanitation Data'!G100))),'Data Summary'!CZ106="Yes"),100-OFFSET('Sanitation Data'!$G$4,0,10*ROW('Sanitation Data'!G100)),NA())</f>
        <v>#N/A</v>
      </c>
      <c r="AL106" s="99" t="e">
        <f ca="true">+IF(AND(ISNUMBER(OFFSET('Sanitation Data'!$G$6,0,10*ROW('Sanitation Data'!G100))),'Data Summary'!DA106="Yes"),OFFSET('Sanitation Data'!$G$6,0,10*ROW('Sanitation Data'!G100)),NA())</f>
        <v>#N/A</v>
      </c>
      <c r="AM106" s="99" t="e">
        <f ca="true">+IF(AND(ISNUMBER(OFFSET('Sanitation Data'!$G$10,0,10*ROW('Sanitation Data'!G100))),'Data Summary'!DB106="Yes"),OFFSET('Sanitation Data'!$G$10,0,10*ROW('Sanitation Data'!G100)),NA())</f>
        <v>#N/A</v>
      </c>
      <c r="AN106" s="99" t="e">
        <f ca="true">+IF(AND(ISNUMBER(OFFSET('Sanitation Data'!$G$11,0,10*ROW('Sanitation Data'!G100))),'Data Summary'!DC106="Yes"),OFFSET('Sanitation Data'!$G$11,0,10*ROW('Sanitation Data'!G100)),NA())</f>
        <v>#N/A</v>
      </c>
      <c r="AO106" s="99" t="e">
        <f ca="true">+IF(AND(ISNUMBER(OFFSET('Sanitation Data'!$G$12,0,10*ROW('Sanitation Data'!G100))),'Data Summary'!DD106="Yes"),OFFSET('Sanitation Data'!$G$12,0,10*ROW('Sanitation Data'!G100)),NA())</f>
        <v>#N/A</v>
      </c>
      <c r="AP106" s="99" t="e">
        <f ca="true">+IF(AND(ISNUMBER(OFFSET('Sanitation Data'!$H$4,0,10*ROW('Sanitation Data'!H100))),'Data Summary'!DE106="Yes"),100-OFFSET('Sanitation Data'!$H$4,0,10*ROW('Sanitation Data'!H100)),NA())</f>
        <v>#N/A</v>
      </c>
      <c r="AQ106" s="99" t="e">
        <f ca="true">+IF(AND(ISNUMBER(OFFSET('Sanitation Data'!$H$6,0,10*ROW('Sanitation Data'!H100))),'Data Summary'!DF106="Yes"),OFFSET('Sanitation Data'!$H$6,0,10*ROW('Sanitation Data'!H100)),NA())</f>
        <v>#N/A</v>
      </c>
      <c r="AR106" s="99" t="e">
        <f ca="true">+IF(AND(ISNUMBER(OFFSET('Sanitation Data'!$H$10,0,10*ROW('Sanitation Data'!H100))),'Data Summary'!DG106="Yes"),OFFSET('Sanitation Data'!$H$10,0,10*ROW('Sanitation Data'!H100)),NA())</f>
        <v>#N/A</v>
      </c>
      <c r="AS106" s="99" t="e">
        <f ca="true">+IF(AND(ISNUMBER(OFFSET('Sanitation Data'!$H$11,0,10*ROW('Sanitation Data'!H100))),'Data Summary'!DH106="Yes"),OFFSET('Sanitation Data'!$H$11,0,10*ROW('Sanitation Data'!H100)),NA())</f>
        <v>#N/A</v>
      </c>
      <c r="AT106" s="99" t="e">
        <f ca="true">+IF(AND(ISNUMBER(OFFSET('Sanitation Data'!$H$12,0,10*ROW('Sanitation Data'!H100))),'Data Summary'!DI106="Yes"),OFFSET('Sanitation Data'!$H$12,0,10*ROW('Sanitation Data'!H100)),NA())</f>
        <v>#N/A</v>
      </c>
      <c r="AU106" s="99" t="e">
        <f ca="true">+IF(AND(ISNUMBER(OFFSET('Sanitation Data'!$I$4,0,10*ROW('Sanitation Data'!I100))),'Data Summary'!DJ106="Yes"),100-OFFSET('Sanitation Data'!$I$4,0,10*ROW('Sanitation Data'!I100)),NA())</f>
        <v>#N/A</v>
      </c>
      <c r="AV106" s="99" t="e">
        <f ca="true">+IF(AND(ISNUMBER(OFFSET('Sanitation Data'!$I$6,0,10*ROW('Sanitation Data'!I100))),'Data Summary'!DK106="Yes"),OFFSET('Sanitation Data'!$I$6,0,10*ROW('Sanitation Data'!I100)),NA())</f>
        <v>#N/A</v>
      </c>
      <c r="AW106" s="99" t="e">
        <f ca="true">+IF(AND(ISNUMBER(OFFSET('Sanitation Data'!$I$10,0,10*ROW('Sanitation Data'!I100))),'Data Summary'!DL106="Yes"),OFFSET('Sanitation Data'!$I$10,0,10*ROW('Sanitation Data'!I100)),NA())</f>
        <v>#N/A</v>
      </c>
      <c r="AX106" s="99" t="e">
        <f ca="true">+IF(AND(ISNUMBER(OFFSET('Sanitation Data'!$I$11,0,10*ROW('Sanitation Data'!I100))),'Data Summary'!DM106="Yes"),OFFSET('Sanitation Data'!$I$11,0,10*ROW('Sanitation Data'!I100)),NA())</f>
        <v>#N/A</v>
      </c>
      <c r="AY106" s="99" t="e">
        <f ca="true">+IF(AND(ISNUMBER(OFFSET('Sanitation Data'!$I$12,0,10*ROW('Sanitation Data'!I100))),'Data Summary'!DN106="Yes"),OFFSET('Sanitation Data'!$I$12,0,10*ROW('Sanitation Data'!I100)),NA())</f>
        <v>#N/A</v>
      </c>
      <c r="AZ106" s="100" t="e">
        <f ca="true">+IF(AND(ISNUMBER(OFFSET('Hygiene Data'!$D$5,0,10*ROW('Hygiene Data'!D100))),'Data Summary'!DO106="Yes"),OFFSET('Hygiene Data'!$D$5,0,10*ROW('Hygiene Data'!D100)),NA())</f>
        <v>#N/A</v>
      </c>
      <c r="BA106" s="100" t="e">
        <f ca="true">+IF(AND(ISNUMBER(OFFSET('Hygiene Data'!$D$7,0,10*ROW('Hygiene Data'!D100))),'Data Summary'!DP106="Yes"),OFFSET('Hygiene Data'!$D$7,0,10*ROW('Hygiene Data'!D100)),NA())</f>
        <v>#N/A</v>
      </c>
      <c r="BB106" s="100" t="e">
        <f ca="true">+IF(AND(ISNUMBER(OFFSET('Hygiene Data'!$D$9,0,10*ROW('Hygiene Data'!D100))),'Data Summary'!DQ106="Yes"),OFFSET('Hygiene Data'!$D$9,0,10*ROW('Hygiene Data'!D100)),NA())</f>
        <v>#N/A</v>
      </c>
      <c r="BC106" s="100" t="e">
        <f ca="true">+IF(AND(ISNUMBER(OFFSET('Hygiene Data'!$E$5,0,10*ROW('Hygiene Data'!E100))),'Data Summary'!DR106="Yes"),OFFSET('Hygiene Data'!$E$5,0,10*ROW('Hygiene Data'!E100)),NA())</f>
        <v>#N/A</v>
      </c>
      <c r="BD106" s="100" t="e">
        <f ca="true">+IF(AND(ISNUMBER(OFFSET('Hygiene Data'!$E$7,0,10*ROW('Hygiene Data'!E100))),'Data Summary'!DS106="Yes"),OFFSET('Hygiene Data'!$E$7,0,10*ROW('Hygiene Data'!E100)),NA())</f>
        <v>#N/A</v>
      </c>
      <c r="BE106" s="100" t="e">
        <f ca="true">+IF(AND(ISNUMBER(OFFSET('Hygiene Data'!$E$9,0,10*ROW('Hygiene Data'!E100))),'Data Summary'!DT106="Yes"),OFFSET('Hygiene Data'!$E$9,0,10*ROW('Hygiene Data'!E100)),NA())</f>
        <v>#N/A</v>
      </c>
      <c r="BF106" s="100" t="e">
        <f ca="true">+IF(AND(ISNUMBER(OFFSET('Hygiene Data'!$F$5,0,10*ROW('Hygiene Data'!F100))),'Data Summary'!DU106="Yes"),OFFSET('Hygiene Data'!$F$5,0,10*ROW('Hygiene Data'!F100)),NA())</f>
        <v>#N/A</v>
      </c>
      <c r="BG106" s="100" t="e">
        <f ca="true">+IF(AND(ISNUMBER(OFFSET('Hygiene Data'!$F$7,0,10*ROW('Hygiene Data'!F100))),'Data Summary'!DV106="Yes"),OFFSET('Hygiene Data'!$F$7,0,10*ROW('Hygiene Data'!F100)),NA())</f>
        <v>#N/A</v>
      </c>
      <c r="BH106" s="100" t="e">
        <f ca="true">+IF(AND(ISNUMBER(OFFSET('Hygiene Data'!$F$9,0,10*ROW('Hygiene Data'!F100))),'Data Summary'!DW106="Yes"),OFFSET('Hygiene Data'!$F$9,0,10*ROW('Hygiene Data'!F100)),NA())</f>
        <v>#N/A</v>
      </c>
      <c r="BI106" s="100" t="e">
        <f ca="true">+IF(AND(ISNUMBER(OFFSET('Hygiene Data'!$G$5,0,10*ROW('Hygiene Data'!G100))),'Data Summary'!DX106="Yes"),OFFSET('Hygiene Data'!$G$5,0,10*ROW('Hygiene Data'!G100)),NA())</f>
        <v>#N/A</v>
      </c>
      <c r="BJ106" s="100" t="e">
        <f ca="true">+IF(AND(ISNUMBER(OFFSET('Hygiene Data'!$G$7,0,10*ROW('Hygiene Data'!G100))),'Data Summary'!DY106="Yes"),OFFSET('Hygiene Data'!$G$7,0,10*ROW('Hygiene Data'!G100)),NA())</f>
        <v>#N/A</v>
      </c>
      <c r="BK106" s="100" t="e">
        <f ca="true">+IF(AND(ISNUMBER(OFFSET('Hygiene Data'!$G$9,0,10*ROW('Hygiene Data'!G100))),'Data Summary'!DZ106="Yes"),OFFSET('Hygiene Data'!$G$9,0,10*ROW('Hygiene Data'!G100)),NA())</f>
        <v>#N/A</v>
      </c>
      <c r="BL106" s="100" t="e">
        <f ca="true">+IF(AND(ISNUMBER(OFFSET('Hygiene Data'!$H$5,0,10*ROW('Hygiene Data'!H100))),'Data Summary'!EA106="Yes"),OFFSET('Hygiene Data'!$H$5,0,10*ROW('Hygiene Data'!H100)),NA())</f>
        <v>#N/A</v>
      </c>
      <c r="BM106" s="100" t="e">
        <f ca="true">+IF(AND(ISNUMBER(OFFSET('Hygiene Data'!$H$7,0,10*ROW('Hygiene Data'!H100))),'Data Summary'!EB106="Yes"),OFFSET('Hygiene Data'!$H$7,0,10*ROW('Hygiene Data'!H100)),NA())</f>
        <v>#N/A</v>
      </c>
      <c r="BN106" s="100" t="e">
        <f ca="true">+IF(AND(ISNUMBER(OFFSET('Hygiene Data'!$H$9,0,10*ROW('Hygiene Data'!H100))),'Data Summary'!EC106="Yes"),OFFSET('Hygiene Data'!$H$9,0,10*ROW('Hygiene Data'!H100)),NA())</f>
        <v>#N/A</v>
      </c>
      <c r="BO106" s="100" t="e">
        <f ca="true">+IF(AND(ISNUMBER(OFFSET('Hygiene Data'!$I$5,0,10*ROW('Hygiene Data'!I100))),'Data Summary'!ED106="Yes"),OFFSET('Hygiene Data'!$I$5,0,10*ROW('Hygiene Data'!I100)),NA())</f>
        <v>#N/A</v>
      </c>
      <c r="BP106" s="100" t="e">
        <f ca="true">+IF(AND(ISNUMBER(OFFSET('Hygiene Data'!$I$7,0,10*ROW('Hygiene Data'!I100))),'Data Summary'!EE106="Yes"),OFFSET('Hygiene Data'!$I$7,0,10*ROW('Hygiene Data'!I100)),NA())</f>
        <v>#N/A</v>
      </c>
      <c r="BQ106" s="100" t="e">
        <f ca="true">+IF(AND(ISNUMBER(OFFSET('Hygiene Data'!$I$9,0,10*ROW('Hygiene Data'!I100))),'Data Summary'!EF106="Yes"),OFFSET('Hygiene Data'!$I$9,0,10*ROW('Hygiene Data'!I100)),NA())</f>
        <v>#N/A</v>
      </c>
    </row>
    <row xmlns:x14ac="http://schemas.microsoft.com/office/spreadsheetml/2009/9/ac" r="107" x14ac:dyDescent="0.2">
      <c r="A107" s="363" t="e">
        <f ca="true">+RIGHT('Data Summary'!A107,LEN('Data Summary'!A107)-9)</f>
        <v>#VALUE!</v>
      </c>
      <c r="B107" s="38" t="str">
        <f ca="true">+IF(ISTEXT('Data Summary'!B107),'Data Summary'!B107,"")</f>
        <v/>
      </c>
      <c r="C107" s="362" t="e">
        <f ca="true">+VALUE('Data Summary'!C107)</f>
        <v>#VALUE!</v>
      </c>
      <c r="D107" s="98" t="e">
        <f ca="true">+IF(AND(ISNUMBER(OFFSET('Water Data'!$D$4,0,10*ROW('Water Data'!D101))),'Data Summary'!BS107="Yes"),100-OFFSET('Water Data'!$D$4,0,10*ROW('Water Data'!D101)),NA())</f>
        <v>#N/A</v>
      </c>
      <c r="E107" s="98" t="e">
        <f ca="true">+IF(AND(ISNUMBER(OFFSET('Water Data'!$D$6,0,10*ROW('Water Data'!D101))),'Data Summary'!BT107="Yes"),OFFSET('Water Data'!$D$6,0,10*ROW('Water Data'!D101)),NA())</f>
        <v>#N/A</v>
      </c>
      <c r="F107" s="98" t="e">
        <f ca="true">+IF(AND(ISNUMBER(OFFSET('Water Data'!$D$9,0,10*ROW('Water Data'!D101))),'Data Summary'!BU107="Yes"),OFFSET('Water Data'!$D$9,0,10*ROW('Water Data'!D101)),NA())</f>
        <v>#N/A</v>
      </c>
      <c r="G107" s="98" t="e">
        <f ca="true">+IF(AND(ISNUMBER(OFFSET('Water Data'!$E$4,0,10*ROW('Water Data'!E101))),'Data Summary'!BV107="Yes"),100-OFFSET('Water Data'!$E$4,0,10*ROW('Water Data'!E101)),NA())</f>
        <v>#N/A</v>
      </c>
      <c r="H107" s="98" t="e">
        <f ca="true">+IF(AND(ISNUMBER(OFFSET('Water Data'!$E$6,0,10*ROW('Water Data'!E101))),'Data Summary'!BW107="Yes"),OFFSET('Water Data'!$E$6,0,10*ROW('Water Data'!E101)),NA())</f>
        <v>#N/A</v>
      </c>
      <c r="I107" s="98" t="e">
        <f ca="true">+IF(AND(ISNUMBER(OFFSET('Water Data'!$E$9,0,10*ROW('Water Data'!E101))),'Data Summary'!BX107="Yes"),OFFSET('Water Data'!$E$9,0,10*ROW('Water Data'!E101)),NA())</f>
        <v>#N/A</v>
      </c>
      <c r="J107" s="98" t="e">
        <f ca="true">+IF(AND(ISNUMBER(OFFSET('Water Data'!$F$4,0,10*ROW('Water Data'!F101))),'Data Summary'!BY107="Yes"),100-OFFSET('Water Data'!$F$4,0,10*ROW('Water Data'!F101)),NA())</f>
        <v>#N/A</v>
      </c>
      <c r="K107" s="98" t="e">
        <f ca="true">+IF(AND(ISNUMBER(OFFSET('Water Data'!$F$6,0,10*ROW('Water Data'!F101))),'Data Summary'!BZ107="Yes"),OFFSET('Water Data'!$F$6,0,10*ROW('Water Data'!F101)),NA())</f>
        <v>#N/A</v>
      </c>
      <c r="L107" s="98" t="e">
        <f ca="true">+IF(AND(ISNUMBER(OFFSET('Water Data'!$F$9,0,10*ROW('Water Data'!F101))),'Data Summary'!CA107="Yes"),OFFSET('Water Data'!$F$9,0,10*ROW('Water Data'!F101)),NA())</f>
        <v>#N/A</v>
      </c>
      <c r="M107" s="98" t="e">
        <f ca="true">+IF(AND(ISNUMBER(OFFSET('Water Data'!$G$4,0,10*ROW('Water Data'!G101))),'Data Summary'!CB107="Yes"),100-OFFSET('Water Data'!$G$4,0,10*ROW('Water Data'!G101)),NA())</f>
        <v>#N/A</v>
      </c>
      <c r="N107" s="98" t="e">
        <f ca="true">+IF(AND(ISNUMBER(OFFSET('Water Data'!$G$6,0,10*ROW('Water Data'!G101))),'Data Summary'!CC107="Yes"),OFFSET('Water Data'!$G$6,0,10*ROW('Water Data'!G101)),NA())</f>
        <v>#N/A</v>
      </c>
      <c r="O107" s="98" t="e">
        <f ca="true">+IF(AND(ISNUMBER(OFFSET('Water Data'!$G$9,0,10*ROW('Water Data'!G101))),'Data Summary'!CD107="Yes"),OFFSET('Water Data'!$G$9,0,10*ROW('Water Data'!G101)),NA())</f>
        <v>#N/A</v>
      </c>
      <c r="P107" s="98" t="e">
        <f ca="true">+IF(AND(ISNUMBER(OFFSET('Water Data'!$H$4,0,10*ROW('Water Data'!H101))),'Data Summary'!CE107="Yes"),100-OFFSET('Water Data'!$H$4,0,10*ROW('Water Data'!H101)),NA())</f>
        <v>#N/A</v>
      </c>
      <c r="Q107" s="98" t="e">
        <f ca="true">+IF(AND(ISNUMBER(OFFSET('Water Data'!$H$6,0,10*ROW('Water Data'!H101))),'Data Summary'!CF107="Yes"),OFFSET('Water Data'!$H$6,0,10*ROW('Water Data'!H101)),NA())</f>
        <v>#N/A</v>
      </c>
      <c r="R107" s="98" t="e">
        <f ca="true">+IF(AND(ISNUMBER(OFFSET('Water Data'!$H$9,0,10*ROW('Water Data'!H101))),'Data Summary'!CG107="Yes"),OFFSET('Water Data'!$H$9,0,10*ROW('Water Data'!H101)),NA())</f>
        <v>#N/A</v>
      </c>
      <c r="S107" s="98" t="e">
        <f ca="true">+IF(AND(ISNUMBER(OFFSET('Water Data'!$I$4,0,10*ROW('Water Data'!I101))),'Data Summary'!CH107="Yes"),100-OFFSET('Water Data'!$I$4,0,10*ROW('Water Data'!I101)),NA())</f>
        <v>#N/A</v>
      </c>
      <c r="T107" s="98" t="e">
        <f ca="true">+IF(AND(ISNUMBER(OFFSET('Water Data'!$I$6,0,10*ROW('Water Data'!I101))),'Data Summary'!CI107="Yes"),OFFSET('Water Data'!$I$6,0,10*ROW('Water Data'!I101)),NA())</f>
        <v>#N/A</v>
      </c>
      <c r="U107" s="98" t="e">
        <f ca="true">+IF(AND(ISNUMBER(OFFSET('Water Data'!$I$9,0,10*ROW('Water Data'!I101))),'Data Summary'!CJ107="Yes"),OFFSET('Water Data'!$I$9,0,10*ROW('Water Data'!I101)),NA())</f>
        <v>#N/A</v>
      </c>
      <c r="V107" s="99" t="e">
        <f ca="true">+IF(AND(ISNUMBER(OFFSET('Sanitation Data'!$D$4,0,10*ROW('Sanitation Data'!D101))),'Data Summary'!CK107="Yes"),100-OFFSET('Sanitation Data'!$D$4,0,10*ROW('Sanitation Data'!D101)),NA())</f>
        <v>#N/A</v>
      </c>
      <c r="W107" s="99" t="e">
        <f ca="true">+IF(AND(ISNUMBER(OFFSET('Sanitation Data'!$D$6,0,10*ROW('Sanitation Data'!D101))),'Data Summary'!CL107="Yes"),OFFSET('Sanitation Data'!$D$6,0,10*ROW('Sanitation Data'!D101)),NA())</f>
        <v>#N/A</v>
      </c>
      <c r="X107" s="99" t="e">
        <f ca="true">+IF(AND(ISNUMBER(OFFSET('Sanitation Data'!$D$10,0,10*ROW('Sanitation Data'!D101))),'Data Summary'!CM107="Yes"),OFFSET('Sanitation Data'!$D$10,0,10*ROW('Sanitation Data'!D101)),NA())</f>
        <v>#N/A</v>
      </c>
      <c r="Y107" s="99" t="e">
        <f ca="true">+IF(AND(ISNUMBER(OFFSET('Sanitation Data'!$D$11,0,10*ROW('Sanitation Data'!D101))),'Data Summary'!CN107="Yes"),OFFSET('Sanitation Data'!$D$11,0,10*ROW('Sanitation Data'!D101)),NA())</f>
        <v>#N/A</v>
      </c>
      <c r="Z107" s="99" t="e">
        <f ca="true">+IF(AND(ISNUMBER(OFFSET('Sanitation Data'!$D$12,0,10*ROW('Sanitation Data'!D101))),'Data Summary'!CO107="Yes"),OFFSET('Sanitation Data'!$D$12,0,10*ROW('Sanitation Data'!D101)),NA())</f>
        <v>#N/A</v>
      </c>
      <c r="AA107" s="99" t="e">
        <f ca="true">+IF(AND(ISNUMBER(OFFSET('Sanitation Data'!$E$4,0,10*ROW('Sanitation Data'!E101))),'Data Summary'!CP107="Yes"),100-OFFSET('Sanitation Data'!$E$4,0,10*ROW('Sanitation Data'!E101)),NA())</f>
        <v>#N/A</v>
      </c>
      <c r="AB107" s="99" t="e">
        <f ca="true">+IF(AND(ISNUMBER(OFFSET('Sanitation Data'!$E$6,0,10*ROW('Sanitation Data'!E101))),'Data Summary'!CQ107="Yes"),OFFSET('Sanitation Data'!$E$6,0,10*ROW('Sanitation Data'!E101)),NA())</f>
        <v>#N/A</v>
      </c>
      <c r="AC107" s="99" t="e">
        <f ca="true">+IF(AND(ISNUMBER(OFFSET('Sanitation Data'!$E$10,0,10*ROW('Sanitation Data'!E101))),'Data Summary'!CR107="Yes"),OFFSET('Sanitation Data'!$E$10,0,10*ROW('Sanitation Data'!E101)),NA())</f>
        <v>#N/A</v>
      </c>
      <c r="AD107" s="99" t="e">
        <f ca="true">+IF(AND(ISNUMBER(OFFSET('Sanitation Data'!$E$11,0,10*ROW('Sanitation Data'!E101))),'Data Summary'!CS107="Yes"),OFFSET('Sanitation Data'!$E$11,0,10*ROW('Sanitation Data'!E101)),NA())</f>
        <v>#N/A</v>
      </c>
      <c r="AE107" s="99" t="e">
        <f ca="true">+IF(AND(ISNUMBER(OFFSET('Sanitation Data'!$E$12,0,10*ROW('Sanitation Data'!E101))),'Data Summary'!CT107="Yes"),OFFSET('Sanitation Data'!$E$12,0,10*ROW('Sanitation Data'!E101)),NA())</f>
        <v>#N/A</v>
      </c>
      <c r="AF107" s="99" t="e">
        <f ca="true">+IF(AND(ISNUMBER(OFFSET('Sanitation Data'!$F$4,0,10*ROW('Sanitation Data'!F101))),'Data Summary'!CU107="Yes"),100-OFFSET('Sanitation Data'!$F$4,0,10*ROW('Sanitation Data'!F101)),NA())</f>
        <v>#N/A</v>
      </c>
      <c r="AG107" s="99" t="e">
        <f ca="true">+IF(AND(ISNUMBER(OFFSET('Sanitation Data'!$F$6,0,10*ROW('Sanitation Data'!F101))),'Data Summary'!CV107="Yes"),OFFSET('Sanitation Data'!$F$6,0,10*ROW('Sanitation Data'!F101)),NA())</f>
        <v>#N/A</v>
      </c>
      <c r="AH107" s="99" t="e">
        <f ca="true">+IF(AND(ISNUMBER(OFFSET('Sanitation Data'!$F$10,0,10*ROW('Sanitation Data'!F101))),'Data Summary'!CW107="Yes"),OFFSET('Sanitation Data'!$F$10,0,10*ROW('Sanitation Data'!F101)),NA())</f>
        <v>#N/A</v>
      </c>
      <c r="AI107" s="99" t="e">
        <f ca="true">+IF(AND(ISNUMBER(OFFSET('Sanitation Data'!$F$11,0,10*ROW('Sanitation Data'!F101))),'Data Summary'!CX107="Yes"),OFFSET('Sanitation Data'!$F$11,0,10*ROW('Sanitation Data'!F101)),NA())</f>
        <v>#N/A</v>
      </c>
      <c r="AJ107" s="99" t="e">
        <f ca="true">+IF(AND(ISNUMBER(OFFSET('Sanitation Data'!$F$12,0,10*ROW('Sanitation Data'!F101))),'Data Summary'!CY107="Yes"),OFFSET('Sanitation Data'!$F$12,0,10*ROW('Sanitation Data'!F101)),NA())</f>
        <v>#N/A</v>
      </c>
      <c r="AK107" s="99" t="e">
        <f ca="true">+IF(AND(ISNUMBER(OFFSET('Sanitation Data'!$G$4,0,10*ROW('Sanitation Data'!G101))),'Data Summary'!CZ107="Yes"),100-OFFSET('Sanitation Data'!$G$4,0,10*ROW('Sanitation Data'!G101)),NA())</f>
        <v>#N/A</v>
      </c>
      <c r="AL107" s="99" t="e">
        <f ca="true">+IF(AND(ISNUMBER(OFFSET('Sanitation Data'!$G$6,0,10*ROW('Sanitation Data'!G101))),'Data Summary'!DA107="Yes"),OFFSET('Sanitation Data'!$G$6,0,10*ROW('Sanitation Data'!G101)),NA())</f>
        <v>#N/A</v>
      </c>
      <c r="AM107" s="99" t="e">
        <f ca="true">+IF(AND(ISNUMBER(OFFSET('Sanitation Data'!$G$10,0,10*ROW('Sanitation Data'!G101))),'Data Summary'!DB107="Yes"),OFFSET('Sanitation Data'!$G$10,0,10*ROW('Sanitation Data'!G101)),NA())</f>
        <v>#N/A</v>
      </c>
      <c r="AN107" s="99" t="e">
        <f ca="true">+IF(AND(ISNUMBER(OFFSET('Sanitation Data'!$G$11,0,10*ROW('Sanitation Data'!G101))),'Data Summary'!DC107="Yes"),OFFSET('Sanitation Data'!$G$11,0,10*ROW('Sanitation Data'!G101)),NA())</f>
        <v>#N/A</v>
      </c>
      <c r="AO107" s="99" t="e">
        <f ca="true">+IF(AND(ISNUMBER(OFFSET('Sanitation Data'!$G$12,0,10*ROW('Sanitation Data'!G101))),'Data Summary'!DD107="Yes"),OFFSET('Sanitation Data'!$G$12,0,10*ROW('Sanitation Data'!G101)),NA())</f>
        <v>#N/A</v>
      </c>
      <c r="AP107" s="99" t="e">
        <f ca="true">+IF(AND(ISNUMBER(OFFSET('Sanitation Data'!$H$4,0,10*ROW('Sanitation Data'!H101))),'Data Summary'!DE107="Yes"),100-OFFSET('Sanitation Data'!$H$4,0,10*ROW('Sanitation Data'!H101)),NA())</f>
        <v>#N/A</v>
      </c>
      <c r="AQ107" s="99" t="e">
        <f ca="true">+IF(AND(ISNUMBER(OFFSET('Sanitation Data'!$H$6,0,10*ROW('Sanitation Data'!H101))),'Data Summary'!DF107="Yes"),OFFSET('Sanitation Data'!$H$6,0,10*ROW('Sanitation Data'!H101)),NA())</f>
        <v>#N/A</v>
      </c>
      <c r="AR107" s="99" t="e">
        <f ca="true">+IF(AND(ISNUMBER(OFFSET('Sanitation Data'!$H$10,0,10*ROW('Sanitation Data'!H101))),'Data Summary'!DG107="Yes"),OFFSET('Sanitation Data'!$H$10,0,10*ROW('Sanitation Data'!H101)),NA())</f>
        <v>#N/A</v>
      </c>
      <c r="AS107" s="99" t="e">
        <f ca="true">+IF(AND(ISNUMBER(OFFSET('Sanitation Data'!$H$11,0,10*ROW('Sanitation Data'!H101))),'Data Summary'!DH107="Yes"),OFFSET('Sanitation Data'!$H$11,0,10*ROW('Sanitation Data'!H101)),NA())</f>
        <v>#N/A</v>
      </c>
      <c r="AT107" s="99" t="e">
        <f ca="true">+IF(AND(ISNUMBER(OFFSET('Sanitation Data'!$H$12,0,10*ROW('Sanitation Data'!H101))),'Data Summary'!DI107="Yes"),OFFSET('Sanitation Data'!$H$12,0,10*ROW('Sanitation Data'!H101)),NA())</f>
        <v>#N/A</v>
      </c>
      <c r="AU107" s="99" t="e">
        <f ca="true">+IF(AND(ISNUMBER(OFFSET('Sanitation Data'!$I$4,0,10*ROW('Sanitation Data'!I101))),'Data Summary'!DJ107="Yes"),100-OFFSET('Sanitation Data'!$I$4,0,10*ROW('Sanitation Data'!I101)),NA())</f>
        <v>#N/A</v>
      </c>
      <c r="AV107" s="99" t="e">
        <f ca="true">+IF(AND(ISNUMBER(OFFSET('Sanitation Data'!$I$6,0,10*ROW('Sanitation Data'!I101))),'Data Summary'!DK107="Yes"),OFFSET('Sanitation Data'!$I$6,0,10*ROW('Sanitation Data'!I101)),NA())</f>
        <v>#N/A</v>
      </c>
      <c r="AW107" s="99" t="e">
        <f ca="true">+IF(AND(ISNUMBER(OFFSET('Sanitation Data'!$I$10,0,10*ROW('Sanitation Data'!I101))),'Data Summary'!DL107="Yes"),OFFSET('Sanitation Data'!$I$10,0,10*ROW('Sanitation Data'!I101)),NA())</f>
        <v>#N/A</v>
      </c>
      <c r="AX107" s="99" t="e">
        <f ca="true">+IF(AND(ISNUMBER(OFFSET('Sanitation Data'!$I$11,0,10*ROW('Sanitation Data'!I101))),'Data Summary'!DM107="Yes"),OFFSET('Sanitation Data'!$I$11,0,10*ROW('Sanitation Data'!I101)),NA())</f>
        <v>#N/A</v>
      </c>
      <c r="AY107" s="99" t="e">
        <f ca="true">+IF(AND(ISNUMBER(OFFSET('Sanitation Data'!$I$12,0,10*ROW('Sanitation Data'!I101))),'Data Summary'!DN107="Yes"),OFFSET('Sanitation Data'!$I$12,0,10*ROW('Sanitation Data'!I101)),NA())</f>
        <v>#N/A</v>
      </c>
      <c r="AZ107" s="100" t="e">
        <f ca="true">+IF(AND(ISNUMBER(OFFSET('Hygiene Data'!$D$5,0,10*ROW('Hygiene Data'!D101))),'Data Summary'!DO107="Yes"),OFFSET('Hygiene Data'!$D$5,0,10*ROW('Hygiene Data'!D101)),NA())</f>
        <v>#N/A</v>
      </c>
      <c r="BA107" s="100" t="e">
        <f ca="true">+IF(AND(ISNUMBER(OFFSET('Hygiene Data'!$D$7,0,10*ROW('Hygiene Data'!D101))),'Data Summary'!DP107="Yes"),OFFSET('Hygiene Data'!$D$7,0,10*ROW('Hygiene Data'!D101)),NA())</f>
        <v>#N/A</v>
      </c>
      <c r="BB107" s="100" t="e">
        <f ca="true">+IF(AND(ISNUMBER(OFFSET('Hygiene Data'!$D$9,0,10*ROW('Hygiene Data'!D101))),'Data Summary'!DQ107="Yes"),OFFSET('Hygiene Data'!$D$9,0,10*ROW('Hygiene Data'!D101)),NA())</f>
        <v>#N/A</v>
      </c>
      <c r="BC107" s="100" t="e">
        <f ca="true">+IF(AND(ISNUMBER(OFFSET('Hygiene Data'!$E$5,0,10*ROW('Hygiene Data'!E101))),'Data Summary'!DR107="Yes"),OFFSET('Hygiene Data'!$E$5,0,10*ROW('Hygiene Data'!E101)),NA())</f>
        <v>#N/A</v>
      </c>
      <c r="BD107" s="100" t="e">
        <f ca="true">+IF(AND(ISNUMBER(OFFSET('Hygiene Data'!$E$7,0,10*ROW('Hygiene Data'!E101))),'Data Summary'!DS107="Yes"),OFFSET('Hygiene Data'!$E$7,0,10*ROW('Hygiene Data'!E101)),NA())</f>
        <v>#N/A</v>
      </c>
      <c r="BE107" s="100" t="e">
        <f ca="true">+IF(AND(ISNUMBER(OFFSET('Hygiene Data'!$E$9,0,10*ROW('Hygiene Data'!E101))),'Data Summary'!DT107="Yes"),OFFSET('Hygiene Data'!$E$9,0,10*ROW('Hygiene Data'!E101)),NA())</f>
        <v>#N/A</v>
      </c>
      <c r="BF107" s="100" t="e">
        <f ca="true">+IF(AND(ISNUMBER(OFFSET('Hygiene Data'!$F$5,0,10*ROW('Hygiene Data'!F101))),'Data Summary'!DU107="Yes"),OFFSET('Hygiene Data'!$F$5,0,10*ROW('Hygiene Data'!F101)),NA())</f>
        <v>#N/A</v>
      </c>
      <c r="BG107" s="100" t="e">
        <f ca="true">+IF(AND(ISNUMBER(OFFSET('Hygiene Data'!$F$7,0,10*ROW('Hygiene Data'!F101))),'Data Summary'!DV107="Yes"),OFFSET('Hygiene Data'!$F$7,0,10*ROW('Hygiene Data'!F101)),NA())</f>
        <v>#N/A</v>
      </c>
      <c r="BH107" s="100" t="e">
        <f ca="true">+IF(AND(ISNUMBER(OFFSET('Hygiene Data'!$F$9,0,10*ROW('Hygiene Data'!F101))),'Data Summary'!DW107="Yes"),OFFSET('Hygiene Data'!$F$9,0,10*ROW('Hygiene Data'!F101)),NA())</f>
        <v>#N/A</v>
      </c>
      <c r="BI107" s="100" t="e">
        <f ca="true">+IF(AND(ISNUMBER(OFFSET('Hygiene Data'!$G$5,0,10*ROW('Hygiene Data'!G101))),'Data Summary'!DX107="Yes"),OFFSET('Hygiene Data'!$G$5,0,10*ROW('Hygiene Data'!G101)),NA())</f>
        <v>#N/A</v>
      </c>
      <c r="BJ107" s="100" t="e">
        <f ca="true">+IF(AND(ISNUMBER(OFFSET('Hygiene Data'!$G$7,0,10*ROW('Hygiene Data'!G101))),'Data Summary'!DY107="Yes"),OFFSET('Hygiene Data'!$G$7,0,10*ROW('Hygiene Data'!G101)),NA())</f>
        <v>#N/A</v>
      </c>
      <c r="BK107" s="100" t="e">
        <f ca="true">+IF(AND(ISNUMBER(OFFSET('Hygiene Data'!$G$9,0,10*ROW('Hygiene Data'!G101))),'Data Summary'!DZ107="Yes"),OFFSET('Hygiene Data'!$G$9,0,10*ROW('Hygiene Data'!G101)),NA())</f>
        <v>#N/A</v>
      </c>
      <c r="BL107" s="100" t="e">
        <f ca="true">+IF(AND(ISNUMBER(OFFSET('Hygiene Data'!$H$5,0,10*ROW('Hygiene Data'!H101))),'Data Summary'!EA107="Yes"),OFFSET('Hygiene Data'!$H$5,0,10*ROW('Hygiene Data'!H101)),NA())</f>
        <v>#N/A</v>
      </c>
      <c r="BM107" s="100" t="e">
        <f ca="true">+IF(AND(ISNUMBER(OFFSET('Hygiene Data'!$H$7,0,10*ROW('Hygiene Data'!H101))),'Data Summary'!EB107="Yes"),OFFSET('Hygiene Data'!$H$7,0,10*ROW('Hygiene Data'!H101)),NA())</f>
        <v>#N/A</v>
      </c>
      <c r="BN107" s="100" t="e">
        <f ca="true">+IF(AND(ISNUMBER(OFFSET('Hygiene Data'!$H$9,0,10*ROW('Hygiene Data'!H101))),'Data Summary'!EC107="Yes"),OFFSET('Hygiene Data'!$H$9,0,10*ROW('Hygiene Data'!H101)),NA())</f>
        <v>#N/A</v>
      </c>
      <c r="BO107" s="100" t="e">
        <f ca="true">+IF(AND(ISNUMBER(OFFSET('Hygiene Data'!$I$5,0,10*ROW('Hygiene Data'!I101))),'Data Summary'!ED107="Yes"),OFFSET('Hygiene Data'!$I$5,0,10*ROW('Hygiene Data'!I101)),NA())</f>
        <v>#N/A</v>
      </c>
      <c r="BP107" s="100" t="e">
        <f ca="true">+IF(AND(ISNUMBER(OFFSET('Hygiene Data'!$I$7,0,10*ROW('Hygiene Data'!I101))),'Data Summary'!EE107="Yes"),OFFSET('Hygiene Data'!$I$7,0,10*ROW('Hygiene Data'!I101)),NA())</f>
        <v>#N/A</v>
      </c>
      <c r="BQ107" s="100" t="e">
        <f ca="true">+IF(AND(ISNUMBER(OFFSET('Hygiene Data'!$I$9,0,10*ROW('Hygiene Data'!I101))),'Data Summary'!EF107="Yes"),OFFSET('Hygiene Data'!$I$9,0,10*ROW('Hygiene Data'!I101)),NA())</f>
        <v>#N/A</v>
      </c>
    </row>
    <row xmlns:x14ac="http://schemas.microsoft.com/office/spreadsheetml/2009/9/ac" r="108" x14ac:dyDescent="0.2">
      <c r="A108" s="363" t="e">
        <f ca="true">+RIGHT('Data Summary'!A108,LEN('Data Summary'!A108)-9)</f>
        <v>#VALUE!</v>
      </c>
      <c r="B108" s="38" t="str">
        <f ca="true">+IF(ISTEXT('Data Summary'!B108),'Data Summary'!B108,"")</f>
        <v/>
      </c>
      <c r="C108" s="362" t="e">
        <f ca="true">+VALUE('Data Summary'!C108)</f>
        <v>#VALUE!</v>
      </c>
      <c r="D108" s="98" t="e">
        <f ca="true">+IF(AND(ISNUMBER(OFFSET('Water Data'!$D$4,0,10*ROW('Water Data'!D102))),'Data Summary'!BS108="Yes"),100-OFFSET('Water Data'!$D$4,0,10*ROW('Water Data'!D102)),NA())</f>
        <v>#N/A</v>
      </c>
      <c r="E108" s="98" t="e">
        <f ca="true">+IF(AND(ISNUMBER(OFFSET('Water Data'!$D$6,0,10*ROW('Water Data'!D102))),'Data Summary'!BT108="Yes"),OFFSET('Water Data'!$D$6,0,10*ROW('Water Data'!D102)),NA())</f>
        <v>#N/A</v>
      </c>
      <c r="F108" s="98" t="e">
        <f ca="true">+IF(AND(ISNUMBER(OFFSET('Water Data'!$D$9,0,10*ROW('Water Data'!D102))),'Data Summary'!BU108="Yes"),OFFSET('Water Data'!$D$9,0,10*ROW('Water Data'!D102)),NA())</f>
        <v>#N/A</v>
      </c>
      <c r="G108" s="98" t="e">
        <f ca="true">+IF(AND(ISNUMBER(OFFSET('Water Data'!$E$4,0,10*ROW('Water Data'!E102))),'Data Summary'!BV108="Yes"),100-OFFSET('Water Data'!$E$4,0,10*ROW('Water Data'!E102)),NA())</f>
        <v>#N/A</v>
      </c>
      <c r="H108" s="98" t="e">
        <f ca="true">+IF(AND(ISNUMBER(OFFSET('Water Data'!$E$6,0,10*ROW('Water Data'!E102))),'Data Summary'!BW108="Yes"),OFFSET('Water Data'!$E$6,0,10*ROW('Water Data'!E102)),NA())</f>
        <v>#N/A</v>
      </c>
      <c r="I108" s="98" t="e">
        <f ca="true">+IF(AND(ISNUMBER(OFFSET('Water Data'!$E$9,0,10*ROW('Water Data'!E102))),'Data Summary'!BX108="Yes"),OFFSET('Water Data'!$E$9,0,10*ROW('Water Data'!E102)),NA())</f>
        <v>#N/A</v>
      </c>
      <c r="J108" s="98" t="e">
        <f ca="true">+IF(AND(ISNUMBER(OFFSET('Water Data'!$F$4,0,10*ROW('Water Data'!F102))),'Data Summary'!BY108="Yes"),100-OFFSET('Water Data'!$F$4,0,10*ROW('Water Data'!F102)),NA())</f>
        <v>#N/A</v>
      </c>
      <c r="K108" s="98" t="e">
        <f ca="true">+IF(AND(ISNUMBER(OFFSET('Water Data'!$F$6,0,10*ROW('Water Data'!F102))),'Data Summary'!BZ108="Yes"),OFFSET('Water Data'!$F$6,0,10*ROW('Water Data'!F102)),NA())</f>
        <v>#N/A</v>
      </c>
      <c r="L108" s="98" t="e">
        <f ca="true">+IF(AND(ISNUMBER(OFFSET('Water Data'!$F$9,0,10*ROW('Water Data'!F102))),'Data Summary'!CA108="Yes"),OFFSET('Water Data'!$F$9,0,10*ROW('Water Data'!F102)),NA())</f>
        <v>#N/A</v>
      </c>
      <c r="M108" s="98" t="e">
        <f ca="true">+IF(AND(ISNUMBER(OFFSET('Water Data'!$G$4,0,10*ROW('Water Data'!G102))),'Data Summary'!CB108="Yes"),100-OFFSET('Water Data'!$G$4,0,10*ROW('Water Data'!G102)),NA())</f>
        <v>#N/A</v>
      </c>
      <c r="N108" s="98" t="e">
        <f ca="true">+IF(AND(ISNUMBER(OFFSET('Water Data'!$G$6,0,10*ROW('Water Data'!G102))),'Data Summary'!CC108="Yes"),OFFSET('Water Data'!$G$6,0,10*ROW('Water Data'!G102)),NA())</f>
        <v>#N/A</v>
      </c>
      <c r="O108" s="98" t="e">
        <f ca="true">+IF(AND(ISNUMBER(OFFSET('Water Data'!$G$9,0,10*ROW('Water Data'!G102))),'Data Summary'!CD108="Yes"),OFFSET('Water Data'!$G$9,0,10*ROW('Water Data'!G102)),NA())</f>
        <v>#N/A</v>
      </c>
      <c r="P108" s="98" t="e">
        <f ca="true">+IF(AND(ISNUMBER(OFFSET('Water Data'!$H$4,0,10*ROW('Water Data'!H102))),'Data Summary'!CE108="Yes"),100-OFFSET('Water Data'!$H$4,0,10*ROW('Water Data'!H102)),NA())</f>
        <v>#N/A</v>
      </c>
      <c r="Q108" s="98" t="e">
        <f ca="true">+IF(AND(ISNUMBER(OFFSET('Water Data'!$H$6,0,10*ROW('Water Data'!H102))),'Data Summary'!CF108="Yes"),OFFSET('Water Data'!$H$6,0,10*ROW('Water Data'!H102)),NA())</f>
        <v>#N/A</v>
      </c>
      <c r="R108" s="98" t="e">
        <f ca="true">+IF(AND(ISNUMBER(OFFSET('Water Data'!$H$9,0,10*ROW('Water Data'!H102))),'Data Summary'!CG108="Yes"),OFFSET('Water Data'!$H$9,0,10*ROW('Water Data'!H102)),NA())</f>
        <v>#N/A</v>
      </c>
      <c r="S108" s="98" t="e">
        <f ca="true">+IF(AND(ISNUMBER(OFFSET('Water Data'!$I$4,0,10*ROW('Water Data'!I102))),'Data Summary'!CH108="Yes"),100-OFFSET('Water Data'!$I$4,0,10*ROW('Water Data'!I102)),NA())</f>
        <v>#N/A</v>
      </c>
      <c r="T108" s="98" t="e">
        <f ca="true">+IF(AND(ISNUMBER(OFFSET('Water Data'!$I$6,0,10*ROW('Water Data'!I102))),'Data Summary'!CI108="Yes"),OFFSET('Water Data'!$I$6,0,10*ROW('Water Data'!I102)),NA())</f>
        <v>#N/A</v>
      </c>
      <c r="U108" s="98" t="e">
        <f ca="true">+IF(AND(ISNUMBER(OFFSET('Water Data'!$I$9,0,10*ROW('Water Data'!I102))),'Data Summary'!CJ108="Yes"),OFFSET('Water Data'!$I$9,0,10*ROW('Water Data'!I102)),NA())</f>
        <v>#N/A</v>
      </c>
      <c r="V108" s="99" t="e">
        <f ca="true">+IF(AND(ISNUMBER(OFFSET('Sanitation Data'!$D$4,0,10*ROW('Sanitation Data'!D102))),'Data Summary'!CK108="Yes"),100-OFFSET('Sanitation Data'!$D$4,0,10*ROW('Sanitation Data'!D102)),NA())</f>
        <v>#N/A</v>
      </c>
      <c r="W108" s="99" t="e">
        <f ca="true">+IF(AND(ISNUMBER(OFFSET('Sanitation Data'!$D$6,0,10*ROW('Sanitation Data'!D102))),'Data Summary'!CL108="Yes"),OFFSET('Sanitation Data'!$D$6,0,10*ROW('Sanitation Data'!D102)),NA())</f>
        <v>#N/A</v>
      </c>
      <c r="X108" s="99" t="e">
        <f ca="true">+IF(AND(ISNUMBER(OFFSET('Sanitation Data'!$D$10,0,10*ROW('Sanitation Data'!D102))),'Data Summary'!CM108="Yes"),OFFSET('Sanitation Data'!$D$10,0,10*ROW('Sanitation Data'!D102)),NA())</f>
        <v>#N/A</v>
      </c>
      <c r="Y108" s="99" t="e">
        <f ca="true">+IF(AND(ISNUMBER(OFFSET('Sanitation Data'!$D$11,0,10*ROW('Sanitation Data'!D102))),'Data Summary'!CN108="Yes"),OFFSET('Sanitation Data'!$D$11,0,10*ROW('Sanitation Data'!D102)),NA())</f>
        <v>#N/A</v>
      </c>
      <c r="Z108" s="99" t="e">
        <f ca="true">+IF(AND(ISNUMBER(OFFSET('Sanitation Data'!$D$12,0,10*ROW('Sanitation Data'!D102))),'Data Summary'!CO108="Yes"),OFFSET('Sanitation Data'!$D$12,0,10*ROW('Sanitation Data'!D102)),NA())</f>
        <v>#N/A</v>
      </c>
      <c r="AA108" s="99" t="e">
        <f ca="true">+IF(AND(ISNUMBER(OFFSET('Sanitation Data'!$E$4,0,10*ROW('Sanitation Data'!E102))),'Data Summary'!CP108="Yes"),100-OFFSET('Sanitation Data'!$E$4,0,10*ROW('Sanitation Data'!E102)),NA())</f>
        <v>#N/A</v>
      </c>
      <c r="AB108" s="99" t="e">
        <f ca="true">+IF(AND(ISNUMBER(OFFSET('Sanitation Data'!$E$6,0,10*ROW('Sanitation Data'!E102))),'Data Summary'!CQ108="Yes"),OFFSET('Sanitation Data'!$E$6,0,10*ROW('Sanitation Data'!E102)),NA())</f>
        <v>#N/A</v>
      </c>
      <c r="AC108" s="99" t="e">
        <f ca="true">+IF(AND(ISNUMBER(OFFSET('Sanitation Data'!$E$10,0,10*ROW('Sanitation Data'!E102))),'Data Summary'!CR108="Yes"),OFFSET('Sanitation Data'!$E$10,0,10*ROW('Sanitation Data'!E102)),NA())</f>
        <v>#N/A</v>
      </c>
      <c r="AD108" s="99" t="e">
        <f ca="true">+IF(AND(ISNUMBER(OFFSET('Sanitation Data'!$E$11,0,10*ROW('Sanitation Data'!E102))),'Data Summary'!CS108="Yes"),OFFSET('Sanitation Data'!$E$11,0,10*ROW('Sanitation Data'!E102)),NA())</f>
        <v>#N/A</v>
      </c>
      <c r="AE108" s="99" t="e">
        <f ca="true">+IF(AND(ISNUMBER(OFFSET('Sanitation Data'!$E$12,0,10*ROW('Sanitation Data'!E102))),'Data Summary'!CT108="Yes"),OFFSET('Sanitation Data'!$E$12,0,10*ROW('Sanitation Data'!E102)),NA())</f>
        <v>#N/A</v>
      </c>
      <c r="AF108" s="99" t="e">
        <f ca="true">+IF(AND(ISNUMBER(OFFSET('Sanitation Data'!$F$4,0,10*ROW('Sanitation Data'!F102))),'Data Summary'!CU108="Yes"),100-OFFSET('Sanitation Data'!$F$4,0,10*ROW('Sanitation Data'!F102)),NA())</f>
        <v>#N/A</v>
      </c>
      <c r="AG108" s="99" t="e">
        <f ca="true">+IF(AND(ISNUMBER(OFFSET('Sanitation Data'!$F$6,0,10*ROW('Sanitation Data'!F102))),'Data Summary'!CV108="Yes"),OFFSET('Sanitation Data'!$F$6,0,10*ROW('Sanitation Data'!F102)),NA())</f>
        <v>#N/A</v>
      </c>
      <c r="AH108" s="99" t="e">
        <f ca="true">+IF(AND(ISNUMBER(OFFSET('Sanitation Data'!$F$10,0,10*ROW('Sanitation Data'!F102))),'Data Summary'!CW108="Yes"),OFFSET('Sanitation Data'!$F$10,0,10*ROW('Sanitation Data'!F102)),NA())</f>
        <v>#N/A</v>
      </c>
      <c r="AI108" s="99" t="e">
        <f ca="true">+IF(AND(ISNUMBER(OFFSET('Sanitation Data'!$F$11,0,10*ROW('Sanitation Data'!F102))),'Data Summary'!CX108="Yes"),OFFSET('Sanitation Data'!$F$11,0,10*ROW('Sanitation Data'!F102)),NA())</f>
        <v>#N/A</v>
      </c>
      <c r="AJ108" s="99" t="e">
        <f ca="true">+IF(AND(ISNUMBER(OFFSET('Sanitation Data'!$F$12,0,10*ROW('Sanitation Data'!F102))),'Data Summary'!CY108="Yes"),OFFSET('Sanitation Data'!$F$12,0,10*ROW('Sanitation Data'!F102)),NA())</f>
        <v>#N/A</v>
      </c>
      <c r="AK108" s="99" t="e">
        <f ca="true">+IF(AND(ISNUMBER(OFFSET('Sanitation Data'!$G$4,0,10*ROW('Sanitation Data'!G102))),'Data Summary'!CZ108="Yes"),100-OFFSET('Sanitation Data'!$G$4,0,10*ROW('Sanitation Data'!G102)),NA())</f>
        <v>#N/A</v>
      </c>
      <c r="AL108" s="99" t="e">
        <f ca="true">+IF(AND(ISNUMBER(OFFSET('Sanitation Data'!$G$6,0,10*ROW('Sanitation Data'!G102))),'Data Summary'!DA108="Yes"),OFFSET('Sanitation Data'!$G$6,0,10*ROW('Sanitation Data'!G102)),NA())</f>
        <v>#N/A</v>
      </c>
      <c r="AM108" s="99" t="e">
        <f ca="true">+IF(AND(ISNUMBER(OFFSET('Sanitation Data'!$G$10,0,10*ROW('Sanitation Data'!G102))),'Data Summary'!DB108="Yes"),OFFSET('Sanitation Data'!$G$10,0,10*ROW('Sanitation Data'!G102)),NA())</f>
        <v>#N/A</v>
      </c>
      <c r="AN108" s="99" t="e">
        <f ca="true">+IF(AND(ISNUMBER(OFFSET('Sanitation Data'!$G$11,0,10*ROW('Sanitation Data'!G102))),'Data Summary'!DC108="Yes"),OFFSET('Sanitation Data'!$G$11,0,10*ROW('Sanitation Data'!G102)),NA())</f>
        <v>#N/A</v>
      </c>
      <c r="AO108" s="99" t="e">
        <f ca="true">+IF(AND(ISNUMBER(OFFSET('Sanitation Data'!$G$12,0,10*ROW('Sanitation Data'!G102))),'Data Summary'!DD108="Yes"),OFFSET('Sanitation Data'!$G$12,0,10*ROW('Sanitation Data'!G102)),NA())</f>
        <v>#N/A</v>
      </c>
      <c r="AP108" s="99" t="e">
        <f ca="true">+IF(AND(ISNUMBER(OFFSET('Sanitation Data'!$H$4,0,10*ROW('Sanitation Data'!H102))),'Data Summary'!DE108="Yes"),100-OFFSET('Sanitation Data'!$H$4,0,10*ROW('Sanitation Data'!H102)),NA())</f>
        <v>#N/A</v>
      </c>
      <c r="AQ108" s="99" t="e">
        <f ca="true">+IF(AND(ISNUMBER(OFFSET('Sanitation Data'!$H$6,0,10*ROW('Sanitation Data'!H102))),'Data Summary'!DF108="Yes"),OFFSET('Sanitation Data'!$H$6,0,10*ROW('Sanitation Data'!H102)),NA())</f>
        <v>#N/A</v>
      </c>
      <c r="AR108" s="99" t="e">
        <f ca="true">+IF(AND(ISNUMBER(OFFSET('Sanitation Data'!$H$10,0,10*ROW('Sanitation Data'!H102))),'Data Summary'!DG108="Yes"),OFFSET('Sanitation Data'!$H$10,0,10*ROW('Sanitation Data'!H102)),NA())</f>
        <v>#N/A</v>
      </c>
      <c r="AS108" s="99" t="e">
        <f ca="true">+IF(AND(ISNUMBER(OFFSET('Sanitation Data'!$H$11,0,10*ROW('Sanitation Data'!H102))),'Data Summary'!DH108="Yes"),OFFSET('Sanitation Data'!$H$11,0,10*ROW('Sanitation Data'!H102)),NA())</f>
        <v>#N/A</v>
      </c>
      <c r="AT108" s="99" t="e">
        <f ca="true">+IF(AND(ISNUMBER(OFFSET('Sanitation Data'!$H$12,0,10*ROW('Sanitation Data'!H102))),'Data Summary'!DI108="Yes"),OFFSET('Sanitation Data'!$H$12,0,10*ROW('Sanitation Data'!H102)),NA())</f>
        <v>#N/A</v>
      </c>
      <c r="AU108" s="99" t="e">
        <f ca="true">+IF(AND(ISNUMBER(OFFSET('Sanitation Data'!$I$4,0,10*ROW('Sanitation Data'!I102))),'Data Summary'!DJ108="Yes"),100-OFFSET('Sanitation Data'!$I$4,0,10*ROW('Sanitation Data'!I102)),NA())</f>
        <v>#N/A</v>
      </c>
      <c r="AV108" s="99" t="e">
        <f ca="true">+IF(AND(ISNUMBER(OFFSET('Sanitation Data'!$I$6,0,10*ROW('Sanitation Data'!I102))),'Data Summary'!DK108="Yes"),OFFSET('Sanitation Data'!$I$6,0,10*ROW('Sanitation Data'!I102)),NA())</f>
        <v>#N/A</v>
      </c>
      <c r="AW108" s="99" t="e">
        <f ca="true">+IF(AND(ISNUMBER(OFFSET('Sanitation Data'!$I$10,0,10*ROW('Sanitation Data'!I102))),'Data Summary'!DL108="Yes"),OFFSET('Sanitation Data'!$I$10,0,10*ROW('Sanitation Data'!I102)),NA())</f>
        <v>#N/A</v>
      </c>
      <c r="AX108" s="99" t="e">
        <f ca="true">+IF(AND(ISNUMBER(OFFSET('Sanitation Data'!$I$11,0,10*ROW('Sanitation Data'!I102))),'Data Summary'!DM108="Yes"),OFFSET('Sanitation Data'!$I$11,0,10*ROW('Sanitation Data'!I102)),NA())</f>
        <v>#N/A</v>
      </c>
      <c r="AY108" s="99" t="e">
        <f ca="true">+IF(AND(ISNUMBER(OFFSET('Sanitation Data'!$I$12,0,10*ROW('Sanitation Data'!I102))),'Data Summary'!DN108="Yes"),OFFSET('Sanitation Data'!$I$12,0,10*ROW('Sanitation Data'!I102)),NA())</f>
        <v>#N/A</v>
      </c>
      <c r="AZ108" s="100" t="e">
        <f ca="true">+IF(AND(ISNUMBER(OFFSET('Hygiene Data'!$D$5,0,10*ROW('Hygiene Data'!D102))),'Data Summary'!DO108="Yes"),OFFSET('Hygiene Data'!$D$5,0,10*ROW('Hygiene Data'!D102)),NA())</f>
        <v>#N/A</v>
      </c>
      <c r="BA108" s="100" t="e">
        <f ca="true">+IF(AND(ISNUMBER(OFFSET('Hygiene Data'!$D$7,0,10*ROW('Hygiene Data'!D102))),'Data Summary'!DP108="Yes"),OFFSET('Hygiene Data'!$D$7,0,10*ROW('Hygiene Data'!D102)),NA())</f>
        <v>#N/A</v>
      </c>
      <c r="BB108" s="100" t="e">
        <f ca="true">+IF(AND(ISNUMBER(OFFSET('Hygiene Data'!$D$9,0,10*ROW('Hygiene Data'!D102))),'Data Summary'!DQ108="Yes"),OFFSET('Hygiene Data'!$D$9,0,10*ROW('Hygiene Data'!D102)),NA())</f>
        <v>#N/A</v>
      </c>
      <c r="BC108" s="100" t="e">
        <f ca="true">+IF(AND(ISNUMBER(OFFSET('Hygiene Data'!$E$5,0,10*ROW('Hygiene Data'!E102))),'Data Summary'!DR108="Yes"),OFFSET('Hygiene Data'!$E$5,0,10*ROW('Hygiene Data'!E102)),NA())</f>
        <v>#N/A</v>
      </c>
      <c r="BD108" s="100" t="e">
        <f ca="true">+IF(AND(ISNUMBER(OFFSET('Hygiene Data'!$E$7,0,10*ROW('Hygiene Data'!E102))),'Data Summary'!DS108="Yes"),OFFSET('Hygiene Data'!$E$7,0,10*ROW('Hygiene Data'!E102)),NA())</f>
        <v>#N/A</v>
      </c>
      <c r="BE108" s="100" t="e">
        <f ca="true">+IF(AND(ISNUMBER(OFFSET('Hygiene Data'!$E$9,0,10*ROW('Hygiene Data'!E102))),'Data Summary'!DT108="Yes"),OFFSET('Hygiene Data'!$E$9,0,10*ROW('Hygiene Data'!E102)),NA())</f>
        <v>#N/A</v>
      </c>
      <c r="BF108" s="100" t="e">
        <f ca="true">+IF(AND(ISNUMBER(OFFSET('Hygiene Data'!$F$5,0,10*ROW('Hygiene Data'!F102))),'Data Summary'!DU108="Yes"),OFFSET('Hygiene Data'!$F$5,0,10*ROW('Hygiene Data'!F102)),NA())</f>
        <v>#N/A</v>
      </c>
      <c r="BG108" s="100" t="e">
        <f ca="true">+IF(AND(ISNUMBER(OFFSET('Hygiene Data'!$F$7,0,10*ROW('Hygiene Data'!F102))),'Data Summary'!DV108="Yes"),OFFSET('Hygiene Data'!$F$7,0,10*ROW('Hygiene Data'!F102)),NA())</f>
        <v>#N/A</v>
      </c>
      <c r="BH108" s="100" t="e">
        <f ca="true">+IF(AND(ISNUMBER(OFFSET('Hygiene Data'!$F$9,0,10*ROW('Hygiene Data'!F102))),'Data Summary'!DW108="Yes"),OFFSET('Hygiene Data'!$F$9,0,10*ROW('Hygiene Data'!F102)),NA())</f>
        <v>#N/A</v>
      </c>
      <c r="BI108" s="100" t="e">
        <f ca="true">+IF(AND(ISNUMBER(OFFSET('Hygiene Data'!$G$5,0,10*ROW('Hygiene Data'!G102))),'Data Summary'!DX108="Yes"),OFFSET('Hygiene Data'!$G$5,0,10*ROW('Hygiene Data'!G102)),NA())</f>
        <v>#N/A</v>
      </c>
      <c r="BJ108" s="100" t="e">
        <f ca="true">+IF(AND(ISNUMBER(OFFSET('Hygiene Data'!$G$7,0,10*ROW('Hygiene Data'!G102))),'Data Summary'!DY108="Yes"),OFFSET('Hygiene Data'!$G$7,0,10*ROW('Hygiene Data'!G102)),NA())</f>
        <v>#N/A</v>
      </c>
      <c r="BK108" s="100" t="e">
        <f ca="true">+IF(AND(ISNUMBER(OFFSET('Hygiene Data'!$G$9,0,10*ROW('Hygiene Data'!G102))),'Data Summary'!DZ108="Yes"),OFFSET('Hygiene Data'!$G$9,0,10*ROW('Hygiene Data'!G102)),NA())</f>
        <v>#N/A</v>
      </c>
      <c r="BL108" s="100" t="e">
        <f ca="true">+IF(AND(ISNUMBER(OFFSET('Hygiene Data'!$H$5,0,10*ROW('Hygiene Data'!H102))),'Data Summary'!EA108="Yes"),OFFSET('Hygiene Data'!$H$5,0,10*ROW('Hygiene Data'!H102)),NA())</f>
        <v>#N/A</v>
      </c>
      <c r="BM108" s="100" t="e">
        <f ca="true">+IF(AND(ISNUMBER(OFFSET('Hygiene Data'!$H$7,0,10*ROW('Hygiene Data'!H102))),'Data Summary'!EB108="Yes"),OFFSET('Hygiene Data'!$H$7,0,10*ROW('Hygiene Data'!H102)),NA())</f>
        <v>#N/A</v>
      </c>
      <c r="BN108" s="100" t="e">
        <f ca="true">+IF(AND(ISNUMBER(OFFSET('Hygiene Data'!$H$9,0,10*ROW('Hygiene Data'!H102))),'Data Summary'!EC108="Yes"),OFFSET('Hygiene Data'!$H$9,0,10*ROW('Hygiene Data'!H102)),NA())</f>
        <v>#N/A</v>
      </c>
      <c r="BO108" s="100" t="e">
        <f ca="true">+IF(AND(ISNUMBER(OFFSET('Hygiene Data'!$I$5,0,10*ROW('Hygiene Data'!I102))),'Data Summary'!ED108="Yes"),OFFSET('Hygiene Data'!$I$5,0,10*ROW('Hygiene Data'!I102)),NA())</f>
        <v>#N/A</v>
      </c>
      <c r="BP108" s="100" t="e">
        <f ca="true">+IF(AND(ISNUMBER(OFFSET('Hygiene Data'!$I$7,0,10*ROW('Hygiene Data'!I102))),'Data Summary'!EE108="Yes"),OFFSET('Hygiene Data'!$I$7,0,10*ROW('Hygiene Data'!I102)),NA())</f>
        <v>#N/A</v>
      </c>
      <c r="BQ108" s="100" t="e">
        <f ca="true">+IF(AND(ISNUMBER(OFFSET('Hygiene Data'!$I$9,0,10*ROW('Hygiene Data'!I102))),'Data Summary'!EF108="Yes"),OFFSET('Hygiene Data'!$I$9,0,10*ROW('Hygiene Data'!I102)),NA())</f>
        <v>#N/A</v>
      </c>
    </row>
    <row xmlns:x14ac="http://schemas.microsoft.com/office/spreadsheetml/2009/9/ac" r="109" x14ac:dyDescent="0.2">
      <c r="A109" s="363" t="e">
        <f ca="true">+RIGHT('Data Summary'!A109,LEN('Data Summary'!A109)-9)</f>
        <v>#VALUE!</v>
      </c>
      <c r="B109" s="38" t="str">
        <f ca="true">+IF(ISTEXT('Data Summary'!B109),'Data Summary'!B109,"")</f>
        <v/>
      </c>
      <c r="C109" s="362" t="e">
        <f ca="true">+VALUE('Data Summary'!C109)</f>
        <v>#VALUE!</v>
      </c>
      <c r="D109" s="98" t="e">
        <f ca="true">+IF(AND(ISNUMBER(OFFSET('Water Data'!$D$4,0,10*ROW('Water Data'!D103))),'Data Summary'!BS109="Yes"),100-OFFSET('Water Data'!$D$4,0,10*ROW('Water Data'!D103)),NA())</f>
        <v>#N/A</v>
      </c>
      <c r="E109" s="98" t="e">
        <f ca="true">+IF(AND(ISNUMBER(OFFSET('Water Data'!$D$6,0,10*ROW('Water Data'!D103))),'Data Summary'!BT109="Yes"),OFFSET('Water Data'!$D$6,0,10*ROW('Water Data'!D103)),NA())</f>
        <v>#N/A</v>
      </c>
      <c r="F109" s="98" t="e">
        <f ca="true">+IF(AND(ISNUMBER(OFFSET('Water Data'!$D$9,0,10*ROW('Water Data'!D103))),'Data Summary'!BU109="Yes"),OFFSET('Water Data'!$D$9,0,10*ROW('Water Data'!D103)),NA())</f>
        <v>#N/A</v>
      </c>
      <c r="G109" s="98" t="e">
        <f ca="true">+IF(AND(ISNUMBER(OFFSET('Water Data'!$E$4,0,10*ROW('Water Data'!E103))),'Data Summary'!BV109="Yes"),100-OFFSET('Water Data'!$E$4,0,10*ROW('Water Data'!E103)),NA())</f>
        <v>#N/A</v>
      </c>
      <c r="H109" s="98" t="e">
        <f ca="true">+IF(AND(ISNUMBER(OFFSET('Water Data'!$E$6,0,10*ROW('Water Data'!E103))),'Data Summary'!BW109="Yes"),OFFSET('Water Data'!$E$6,0,10*ROW('Water Data'!E103)),NA())</f>
        <v>#N/A</v>
      </c>
      <c r="I109" s="98" t="e">
        <f ca="true">+IF(AND(ISNUMBER(OFFSET('Water Data'!$E$9,0,10*ROW('Water Data'!E103))),'Data Summary'!BX109="Yes"),OFFSET('Water Data'!$E$9,0,10*ROW('Water Data'!E103)),NA())</f>
        <v>#N/A</v>
      </c>
      <c r="J109" s="98" t="e">
        <f ca="true">+IF(AND(ISNUMBER(OFFSET('Water Data'!$F$4,0,10*ROW('Water Data'!F103))),'Data Summary'!BY109="Yes"),100-OFFSET('Water Data'!$F$4,0,10*ROW('Water Data'!F103)),NA())</f>
        <v>#N/A</v>
      </c>
      <c r="K109" s="98" t="e">
        <f ca="true">+IF(AND(ISNUMBER(OFFSET('Water Data'!$F$6,0,10*ROW('Water Data'!F103))),'Data Summary'!BZ109="Yes"),OFFSET('Water Data'!$F$6,0,10*ROW('Water Data'!F103)),NA())</f>
        <v>#N/A</v>
      </c>
      <c r="L109" s="98" t="e">
        <f ca="true">+IF(AND(ISNUMBER(OFFSET('Water Data'!$F$9,0,10*ROW('Water Data'!F103))),'Data Summary'!CA109="Yes"),OFFSET('Water Data'!$F$9,0,10*ROW('Water Data'!F103)),NA())</f>
        <v>#N/A</v>
      </c>
      <c r="M109" s="98" t="e">
        <f ca="true">+IF(AND(ISNUMBER(OFFSET('Water Data'!$G$4,0,10*ROW('Water Data'!G103))),'Data Summary'!CB109="Yes"),100-OFFSET('Water Data'!$G$4,0,10*ROW('Water Data'!G103)),NA())</f>
        <v>#N/A</v>
      </c>
      <c r="N109" s="98" t="e">
        <f ca="true">+IF(AND(ISNUMBER(OFFSET('Water Data'!$G$6,0,10*ROW('Water Data'!G103))),'Data Summary'!CC109="Yes"),OFFSET('Water Data'!$G$6,0,10*ROW('Water Data'!G103)),NA())</f>
        <v>#N/A</v>
      </c>
      <c r="O109" s="98" t="e">
        <f ca="true">+IF(AND(ISNUMBER(OFFSET('Water Data'!$G$9,0,10*ROW('Water Data'!G103))),'Data Summary'!CD109="Yes"),OFFSET('Water Data'!$G$9,0,10*ROW('Water Data'!G103)),NA())</f>
        <v>#N/A</v>
      </c>
      <c r="P109" s="98" t="e">
        <f ca="true">+IF(AND(ISNUMBER(OFFSET('Water Data'!$H$4,0,10*ROW('Water Data'!H103))),'Data Summary'!CE109="Yes"),100-OFFSET('Water Data'!$H$4,0,10*ROW('Water Data'!H103)),NA())</f>
        <v>#N/A</v>
      </c>
      <c r="Q109" s="98" t="e">
        <f ca="true">+IF(AND(ISNUMBER(OFFSET('Water Data'!$H$6,0,10*ROW('Water Data'!H103))),'Data Summary'!CF109="Yes"),OFFSET('Water Data'!$H$6,0,10*ROW('Water Data'!H103)),NA())</f>
        <v>#N/A</v>
      </c>
      <c r="R109" s="98" t="e">
        <f ca="true">+IF(AND(ISNUMBER(OFFSET('Water Data'!$H$9,0,10*ROW('Water Data'!H103))),'Data Summary'!CG109="Yes"),OFFSET('Water Data'!$H$9,0,10*ROW('Water Data'!H103)),NA())</f>
        <v>#N/A</v>
      </c>
      <c r="S109" s="98" t="e">
        <f ca="true">+IF(AND(ISNUMBER(OFFSET('Water Data'!$I$4,0,10*ROW('Water Data'!I103))),'Data Summary'!CH109="Yes"),100-OFFSET('Water Data'!$I$4,0,10*ROW('Water Data'!I103)),NA())</f>
        <v>#N/A</v>
      </c>
      <c r="T109" s="98" t="e">
        <f ca="true">+IF(AND(ISNUMBER(OFFSET('Water Data'!$I$6,0,10*ROW('Water Data'!I103))),'Data Summary'!CI109="Yes"),OFFSET('Water Data'!$I$6,0,10*ROW('Water Data'!I103)),NA())</f>
        <v>#N/A</v>
      </c>
      <c r="U109" s="98" t="e">
        <f ca="true">+IF(AND(ISNUMBER(OFFSET('Water Data'!$I$9,0,10*ROW('Water Data'!I103))),'Data Summary'!CJ109="Yes"),OFFSET('Water Data'!$I$9,0,10*ROW('Water Data'!I103)),NA())</f>
        <v>#N/A</v>
      </c>
      <c r="V109" s="99" t="e">
        <f ca="true">+IF(AND(ISNUMBER(OFFSET('Sanitation Data'!$D$4,0,10*ROW('Sanitation Data'!D103))),'Data Summary'!CK109="Yes"),100-OFFSET('Sanitation Data'!$D$4,0,10*ROW('Sanitation Data'!D103)),NA())</f>
        <v>#N/A</v>
      </c>
      <c r="W109" s="99" t="e">
        <f ca="true">+IF(AND(ISNUMBER(OFFSET('Sanitation Data'!$D$6,0,10*ROW('Sanitation Data'!D103))),'Data Summary'!CL109="Yes"),OFFSET('Sanitation Data'!$D$6,0,10*ROW('Sanitation Data'!D103)),NA())</f>
        <v>#N/A</v>
      </c>
      <c r="X109" s="99" t="e">
        <f ca="true">+IF(AND(ISNUMBER(OFFSET('Sanitation Data'!$D$10,0,10*ROW('Sanitation Data'!D103))),'Data Summary'!CM109="Yes"),OFFSET('Sanitation Data'!$D$10,0,10*ROW('Sanitation Data'!D103)),NA())</f>
        <v>#N/A</v>
      </c>
      <c r="Y109" s="99" t="e">
        <f ca="true">+IF(AND(ISNUMBER(OFFSET('Sanitation Data'!$D$11,0,10*ROW('Sanitation Data'!D103))),'Data Summary'!CN109="Yes"),OFFSET('Sanitation Data'!$D$11,0,10*ROW('Sanitation Data'!D103)),NA())</f>
        <v>#N/A</v>
      </c>
      <c r="Z109" s="99" t="e">
        <f ca="true">+IF(AND(ISNUMBER(OFFSET('Sanitation Data'!$D$12,0,10*ROW('Sanitation Data'!D103))),'Data Summary'!CO109="Yes"),OFFSET('Sanitation Data'!$D$12,0,10*ROW('Sanitation Data'!D103)),NA())</f>
        <v>#N/A</v>
      </c>
      <c r="AA109" s="99" t="e">
        <f ca="true">+IF(AND(ISNUMBER(OFFSET('Sanitation Data'!$E$4,0,10*ROW('Sanitation Data'!E103))),'Data Summary'!CP109="Yes"),100-OFFSET('Sanitation Data'!$E$4,0,10*ROW('Sanitation Data'!E103)),NA())</f>
        <v>#N/A</v>
      </c>
      <c r="AB109" s="99" t="e">
        <f ca="true">+IF(AND(ISNUMBER(OFFSET('Sanitation Data'!$E$6,0,10*ROW('Sanitation Data'!E103))),'Data Summary'!CQ109="Yes"),OFFSET('Sanitation Data'!$E$6,0,10*ROW('Sanitation Data'!E103)),NA())</f>
        <v>#N/A</v>
      </c>
      <c r="AC109" s="99" t="e">
        <f ca="true">+IF(AND(ISNUMBER(OFFSET('Sanitation Data'!$E$10,0,10*ROW('Sanitation Data'!E103))),'Data Summary'!CR109="Yes"),OFFSET('Sanitation Data'!$E$10,0,10*ROW('Sanitation Data'!E103)),NA())</f>
        <v>#N/A</v>
      </c>
      <c r="AD109" s="99" t="e">
        <f ca="true">+IF(AND(ISNUMBER(OFFSET('Sanitation Data'!$E$11,0,10*ROW('Sanitation Data'!E103))),'Data Summary'!CS109="Yes"),OFFSET('Sanitation Data'!$E$11,0,10*ROW('Sanitation Data'!E103)),NA())</f>
        <v>#N/A</v>
      </c>
      <c r="AE109" s="99" t="e">
        <f ca="true">+IF(AND(ISNUMBER(OFFSET('Sanitation Data'!$E$12,0,10*ROW('Sanitation Data'!E103))),'Data Summary'!CT109="Yes"),OFFSET('Sanitation Data'!$E$12,0,10*ROW('Sanitation Data'!E103)),NA())</f>
        <v>#N/A</v>
      </c>
      <c r="AF109" s="99" t="e">
        <f ca="true">+IF(AND(ISNUMBER(OFFSET('Sanitation Data'!$F$4,0,10*ROW('Sanitation Data'!F103))),'Data Summary'!CU109="Yes"),100-OFFSET('Sanitation Data'!$F$4,0,10*ROW('Sanitation Data'!F103)),NA())</f>
        <v>#N/A</v>
      </c>
      <c r="AG109" s="99" t="e">
        <f ca="true">+IF(AND(ISNUMBER(OFFSET('Sanitation Data'!$F$6,0,10*ROW('Sanitation Data'!F103))),'Data Summary'!CV109="Yes"),OFFSET('Sanitation Data'!$F$6,0,10*ROW('Sanitation Data'!F103)),NA())</f>
        <v>#N/A</v>
      </c>
      <c r="AH109" s="99" t="e">
        <f ca="true">+IF(AND(ISNUMBER(OFFSET('Sanitation Data'!$F$10,0,10*ROW('Sanitation Data'!F103))),'Data Summary'!CW109="Yes"),OFFSET('Sanitation Data'!$F$10,0,10*ROW('Sanitation Data'!F103)),NA())</f>
        <v>#N/A</v>
      </c>
      <c r="AI109" s="99" t="e">
        <f ca="true">+IF(AND(ISNUMBER(OFFSET('Sanitation Data'!$F$11,0,10*ROW('Sanitation Data'!F103))),'Data Summary'!CX109="Yes"),OFFSET('Sanitation Data'!$F$11,0,10*ROW('Sanitation Data'!F103)),NA())</f>
        <v>#N/A</v>
      </c>
      <c r="AJ109" s="99" t="e">
        <f ca="true">+IF(AND(ISNUMBER(OFFSET('Sanitation Data'!$F$12,0,10*ROW('Sanitation Data'!F103))),'Data Summary'!CY109="Yes"),OFFSET('Sanitation Data'!$F$12,0,10*ROW('Sanitation Data'!F103)),NA())</f>
        <v>#N/A</v>
      </c>
      <c r="AK109" s="99" t="e">
        <f ca="true">+IF(AND(ISNUMBER(OFFSET('Sanitation Data'!$G$4,0,10*ROW('Sanitation Data'!G103))),'Data Summary'!CZ109="Yes"),100-OFFSET('Sanitation Data'!$G$4,0,10*ROW('Sanitation Data'!G103)),NA())</f>
        <v>#N/A</v>
      </c>
      <c r="AL109" s="99" t="e">
        <f ca="true">+IF(AND(ISNUMBER(OFFSET('Sanitation Data'!$G$6,0,10*ROW('Sanitation Data'!G103))),'Data Summary'!DA109="Yes"),OFFSET('Sanitation Data'!$G$6,0,10*ROW('Sanitation Data'!G103)),NA())</f>
        <v>#N/A</v>
      </c>
      <c r="AM109" s="99" t="e">
        <f ca="true">+IF(AND(ISNUMBER(OFFSET('Sanitation Data'!$G$10,0,10*ROW('Sanitation Data'!G103))),'Data Summary'!DB109="Yes"),OFFSET('Sanitation Data'!$G$10,0,10*ROW('Sanitation Data'!G103)),NA())</f>
        <v>#N/A</v>
      </c>
      <c r="AN109" s="99" t="e">
        <f ca="true">+IF(AND(ISNUMBER(OFFSET('Sanitation Data'!$G$11,0,10*ROW('Sanitation Data'!G103))),'Data Summary'!DC109="Yes"),OFFSET('Sanitation Data'!$G$11,0,10*ROW('Sanitation Data'!G103)),NA())</f>
        <v>#N/A</v>
      </c>
      <c r="AO109" s="99" t="e">
        <f ca="true">+IF(AND(ISNUMBER(OFFSET('Sanitation Data'!$G$12,0,10*ROW('Sanitation Data'!G103))),'Data Summary'!DD109="Yes"),OFFSET('Sanitation Data'!$G$12,0,10*ROW('Sanitation Data'!G103)),NA())</f>
        <v>#N/A</v>
      </c>
      <c r="AP109" s="99" t="e">
        <f ca="true">+IF(AND(ISNUMBER(OFFSET('Sanitation Data'!$H$4,0,10*ROW('Sanitation Data'!H103))),'Data Summary'!DE109="Yes"),100-OFFSET('Sanitation Data'!$H$4,0,10*ROW('Sanitation Data'!H103)),NA())</f>
        <v>#N/A</v>
      </c>
      <c r="AQ109" s="99" t="e">
        <f ca="true">+IF(AND(ISNUMBER(OFFSET('Sanitation Data'!$H$6,0,10*ROW('Sanitation Data'!H103))),'Data Summary'!DF109="Yes"),OFFSET('Sanitation Data'!$H$6,0,10*ROW('Sanitation Data'!H103)),NA())</f>
        <v>#N/A</v>
      </c>
      <c r="AR109" s="99" t="e">
        <f ca="true">+IF(AND(ISNUMBER(OFFSET('Sanitation Data'!$H$10,0,10*ROW('Sanitation Data'!H103))),'Data Summary'!DG109="Yes"),OFFSET('Sanitation Data'!$H$10,0,10*ROW('Sanitation Data'!H103)),NA())</f>
        <v>#N/A</v>
      </c>
      <c r="AS109" s="99" t="e">
        <f ca="true">+IF(AND(ISNUMBER(OFFSET('Sanitation Data'!$H$11,0,10*ROW('Sanitation Data'!H103))),'Data Summary'!DH109="Yes"),OFFSET('Sanitation Data'!$H$11,0,10*ROW('Sanitation Data'!H103)),NA())</f>
        <v>#N/A</v>
      </c>
      <c r="AT109" s="99" t="e">
        <f ca="true">+IF(AND(ISNUMBER(OFFSET('Sanitation Data'!$H$12,0,10*ROW('Sanitation Data'!H103))),'Data Summary'!DI109="Yes"),OFFSET('Sanitation Data'!$H$12,0,10*ROW('Sanitation Data'!H103)),NA())</f>
        <v>#N/A</v>
      </c>
      <c r="AU109" s="99" t="e">
        <f ca="true">+IF(AND(ISNUMBER(OFFSET('Sanitation Data'!$I$4,0,10*ROW('Sanitation Data'!I103))),'Data Summary'!DJ109="Yes"),100-OFFSET('Sanitation Data'!$I$4,0,10*ROW('Sanitation Data'!I103)),NA())</f>
        <v>#N/A</v>
      </c>
      <c r="AV109" s="99" t="e">
        <f ca="true">+IF(AND(ISNUMBER(OFFSET('Sanitation Data'!$I$6,0,10*ROW('Sanitation Data'!I103))),'Data Summary'!DK109="Yes"),OFFSET('Sanitation Data'!$I$6,0,10*ROW('Sanitation Data'!I103)),NA())</f>
        <v>#N/A</v>
      </c>
      <c r="AW109" s="99" t="e">
        <f ca="true">+IF(AND(ISNUMBER(OFFSET('Sanitation Data'!$I$10,0,10*ROW('Sanitation Data'!I103))),'Data Summary'!DL109="Yes"),OFFSET('Sanitation Data'!$I$10,0,10*ROW('Sanitation Data'!I103)),NA())</f>
        <v>#N/A</v>
      </c>
      <c r="AX109" s="99" t="e">
        <f ca="true">+IF(AND(ISNUMBER(OFFSET('Sanitation Data'!$I$11,0,10*ROW('Sanitation Data'!I103))),'Data Summary'!DM109="Yes"),OFFSET('Sanitation Data'!$I$11,0,10*ROW('Sanitation Data'!I103)),NA())</f>
        <v>#N/A</v>
      </c>
      <c r="AY109" s="99" t="e">
        <f ca="true">+IF(AND(ISNUMBER(OFFSET('Sanitation Data'!$I$12,0,10*ROW('Sanitation Data'!I103))),'Data Summary'!DN109="Yes"),OFFSET('Sanitation Data'!$I$12,0,10*ROW('Sanitation Data'!I103)),NA())</f>
        <v>#N/A</v>
      </c>
      <c r="AZ109" s="100" t="e">
        <f ca="true">+IF(AND(ISNUMBER(OFFSET('Hygiene Data'!$D$5,0,10*ROW('Hygiene Data'!D103))),'Data Summary'!DO109="Yes"),OFFSET('Hygiene Data'!$D$5,0,10*ROW('Hygiene Data'!D103)),NA())</f>
        <v>#N/A</v>
      </c>
      <c r="BA109" s="100" t="e">
        <f ca="true">+IF(AND(ISNUMBER(OFFSET('Hygiene Data'!$D$7,0,10*ROW('Hygiene Data'!D103))),'Data Summary'!DP109="Yes"),OFFSET('Hygiene Data'!$D$7,0,10*ROW('Hygiene Data'!D103)),NA())</f>
        <v>#N/A</v>
      </c>
      <c r="BB109" s="100" t="e">
        <f ca="true">+IF(AND(ISNUMBER(OFFSET('Hygiene Data'!$D$9,0,10*ROW('Hygiene Data'!D103))),'Data Summary'!DQ109="Yes"),OFFSET('Hygiene Data'!$D$9,0,10*ROW('Hygiene Data'!D103)),NA())</f>
        <v>#N/A</v>
      </c>
      <c r="BC109" s="100" t="e">
        <f ca="true">+IF(AND(ISNUMBER(OFFSET('Hygiene Data'!$E$5,0,10*ROW('Hygiene Data'!E103))),'Data Summary'!DR109="Yes"),OFFSET('Hygiene Data'!$E$5,0,10*ROW('Hygiene Data'!E103)),NA())</f>
        <v>#N/A</v>
      </c>
      <c r="BD109" s="100" t="e">
        <f ca="true">+IF(AND(ISNUMBER(OFFSET('Hygiene Data'!$E$7,0,10*ROW('Hygiene Data'!E103))),'Data Summary'!DS109="Yes"),OFFSET('Hygiene Data'!$E$7,0,10*ROW('Hygiene Data'!E103)),NA())</f>
        <v>#N/A</v>
      </c>
      <c r="BE109" s="100" t="e">
        <f ca="true">+IF(AND(ISNUMBER(OFFSET('Hygiene Data'!$E$9,0,10*ROW('Hygiene Data'!E103))),'Data Summary'!DT109="Yes"),OFFSET('Hygiene Data'!$E$9,0,10*ROW('Hygiene Data'!E103)),NA())</f>
        <v>#N/A</v>
      </c>
      <c r="BF109" s="100" t="e">
        <f ca="true">+IF(AND(ISNUMBER(OFFSET('Hygiene Data'!$F$5,0,10*ROW('Hygiene Data'!F103))),'Data Summary'!DU109="Yes"),OFFSET('Hygiene Data'!$F$5,0,10*ROW('Hygiene Data'!F103)),NA())</f>
        <v>#N/A</v>
      </c>
      <c r="BG109" s="100" t="e">
        <f ca="true">+IF(AND(ISNUMBER(OFFSET('Hygiene Data'!$F$7,0,10*ROW('Hygiene Data'!F103))),'Data Summary'!DV109="Yes"),OFFSET('Hygiene Data'!$F$7,0,10*ROW('Hygiene Data'!F103)),NA())</f>
        <v>#N/A</v>
      </c>
      <c r="BH109" s="100" t="e">
        <f ca="true">+IF(AND(ISNUMBER(OFFSET('Hygiene Data'!$F$9,0,10*ROW('Hygiene Data'!F103))),'Data Summary'!DW109="Yes"),OFFSET('Hygiene Data'!$F$9,0,10*ROW('Hygiene Data'!F103)),NA())</f>
        <v>#N/A</v>
      </c>
      <c r="BI109" s="100" t="e">
        <f ca="true">+IF(AND(ISNUMBER(OFFSET('Hygiene Data'!$G$5,0,10*ROW('Hygiene Data'!G103))),'Data Summary'!DX109="Yes"),OFFSET('Hygiene Data'!$G$5,0,10*ROW('Hygiene Data'!G103)),NA())</f>
        <v>#N/A</v>
      </c>
      <c r="BJ109" s="100" t="e">
        <f ca="true">+IF(AND(ISNUMBER(OFFSET('Hygiene Data'!$G$7,0,10*ROW('Hygiene Data'!G103))),'Data Summary'!DY109="Yes"),OFFSET('Hygiene Data'!$G$7,0,10*ROW('Hygiene Data'!G103)),NA())</f>
        <v>#N/A</v>
      </c>
      <c r="BK109" s="100" t="e">
        <f ca="true">+IF(AND(ISNUMBER(OFFSET('Hygiene Data'!$G$9,0,10*ROW('Hygiene Data'!G103))),'Data Summary'!DZ109="Yes"),OFFSET('Hygiene Data'!$G$9,0,10*ROW('Hygiene Data'!G103)),NA())</f>
        <v>#N/A</v>
      </c>
      <c r="BL109" s="100" t="e">
        <f ca="true">+IF(AND(ISNUMBER(OFFSET('Hygiene Data'!$H$5,0,10*ROW('Hygiene Data'!H103))),'Data Summary'!EA109="Yes"),OFFSET('Hygiene Data'!$H$5,0,10*ROW('Hygiene Data'!H103)),NA())</f>
        <v>#N/A</v>
      </c>
      <c r="BM109" s="100" t="e">
        <f ca="true">+IF(AND(ISNUMBER(OFFSET('Hygiene Data'!$H$7,0,10*ROW('Hygiene Data'!H103))),'Data Summary'!EB109="Yes"),OFFSET('Hygiene Data'!$H$7,0,10*ROW('Hygiene Data'!H103)),NA())</f>
        <v>#N/A</v>
      </c>
      <c r="BN109" s="100" t="e">
        <f ca="true">+IF(AND(ISNUMBER(OFFSET('Hygiene Data'!$H$9,0,10*ROW('Hygiene Data'!H103))),'Data Summary'!EC109="Yes"),OFFSET('Hygiene Data'!$H$9,0,10*ROW('Hygiene Data'!H103)),NA())</f>
        <v>#N/A</v>
      </c>
      <c r="BO109" s="100" t="e">
        <f ca="true">+IF(AND(ISNUMBER(OFFSET('Hygiene Data'!$I$5,0,10*ROW('Hygiene Data'!I103))),'Data Summary'!ED109="Yes"),OFFSET('Hygiene Data'!$I$5,0,10*ROW('Hygiene Data'!I103)),NA())</f>
        <v>#N/A</v>
      </c>
      <c r="BP109" s="100" t="e">
        <f ca="true">+IF(AND(ISNUMBER(OFFSET('Hygiene Data'!$I$7,0,10*ROW('Hygiene Data'!I103))),'Data Summary'!EE109="Yes"),OFFSET('Hygiene Data'!$I$7,0,10*ROW('Hygiene Data'!I103)),NA())</f>
        <v>#N/A</v>
      </c>
      <c r="BQ109" s="100" t="e">
        <f ca="true">+IF(AND(ISNUMBER(OFFSET('Hygiene Data'!$I$9,0,10*ROW('Hygiene Data'!I103))),'Data Summary'!EF109="Yes"),OFFSET('Hygiene Data'!$I$9,0,10*ROW('Hygiene Data'!I103)),NA())</f>
        <v>#N/A</v>
      </c>
    </row>
    <row xmlns:x14ac="http://schemas.microsoft.com/office/spreadsheetml/2009/9/ac" r="110" x14ac:dyDescent="0.2">
      <c r="A110" s="363" t="e">
        <f ca="true">+RIGHT('Data Summary'!A110,LEN('Data Summary'!A110)-9)</f>
        <v>#VALUE!</v>
      </c>
      <c r="B110" s="38" t="str">
        <f ca="true">+IF(ISTEXT('Data Summary'!B110),'Data Summary'!B110,"")</f>
        <v/>
      </c>
      <c r="C110" s="362" t="e">
        <f ca="true">+VALUE('Data Summary'!C110)</f>
        <v>#VALUE!</v>
      </c>
      <c r="D110" s="98" t="e">
        <f ca="true">+IF(AND(ISNUMBER(OFFSET('Water Data'!$D$4,0,10*ROW('Water Data'!D104))),'Data Summary'!BS110="Yes"),100-OFFSET('Water Data'!$D$4,0,10*ROW('Water Data'!D104)),NA())</f>
        <v>#N/A</v>
      </c>
      <c r="E110" s="98" t="e">
        <f ca="true">+IF(AND(ISNUMBER(OFFSET('Water Data'!$D$6,0,10*ROW('Water Data'!D104))),'Data Summary'!BT110="Yes"),OFFSET('Water Data'!$D$6,0,10*ROW('Water Data'!D104)),NA())</f>
        <v>#N/A</v>
      </c>
      <c r="F110" s="98" t="e">
        <f ca="true">+IF(AND(ISNUMBER(OFFSET('Water Data'!$D$9,0,10*ROW('Water Data'!D104))),'Data Summary'!BU110="Yes"),OFFSET('Water Data'!$D$9,0,10*ROW('Water Data'!D104)),NA())</f>
        <v>#N/A</v>
      </c>
      <c r="G110" s="98" t="e">
        <f ca="true">+IF(AND(ISNUMBER(OFFSET('Water Data'!$E$4,0,10*ROW('Water Data'!E104))),'Data Summary'!BV110="Yes"),100-OFFSET('Water Data'!$E$4,0,10*ROW('Water Data'!E104)),NA())</f>
        <v>#N/A</v>
      </c>
      <c r="H110" s="98" t="e">
        <f ca="true">+IF(AND(ISNUMBER(OFFSET('Water Data'!$E$6,0,10*ROW('Water Data'!E104))),'Data Summary'!BW110="Yes"),OFFSET('Water Data'!$E$6,0,10*ROW('Water Data'!E104)),NA())</f>
        <v>#N/A</v>
      </c>
      <c r="I110" s="98" t="e">
        <f ca="true">+IF(AND(ISNUMBER(OFFSET('Water Data'!$E$9,0,10*ROW('Water Data'!E104))),'Data Summary'!BX110="Yes"),OFFSET('Water Data'!$E$9,0,10*ROW('Water Data'!E104)),NA())</f>
        <v>#N/A</v>
      </c>
      <c r="J110" s="98" t="e">
        <f ca="true">+IF(AND(ISNUMBER(OFFSET('Water Data'!$F$4,0,10*ROW('Water Data'!F104))),'Data Summary'!BY110="Yes"),100-OFFSET('Water Data'!$F$4,0,10*ROW('Water Data'!F104)),NA())</f>
        <v>#N/A</v>
      </c>
      <c r="K110" s="98" t="e">
        <f ca="true">+IF(AND(ISNUMBER(OFFSET('Water Data'!$F$6,0,10*ROW('Water Data'!F104))),'Data Summary'!BZ110="Yes"),OFFSET('Water Data'!$F$6,0,10*ROW('Water Data'!F104)),NA())</f>
        <v>#N/A</v>
      </c>
      <c r="L110" s="98" t="e">
        <f ca="true">+IF(AND(ISNUMBER(OFFSET('Water Data'!$F$9,0,10*ROW('Water Data'!F104))),'Data Summary'!CA110="Yes"),OFFSET('Water Data'!$F$9,0,10*ROW('Water Data'!F104)),NA())</f>
        <v>#N/A</v>
      </c>
      <c r="M110" s="98" t="e">
        <f ca="true">+IF(AND(ISNUMBER(OFFSET('Water Data'!$G$4,0,10*ROW('Water Data'!G104))),'Data Summary'!CB110="Yes"),100-OFFSET('Water Data'!$G$4,0,10*ROW('Water Data'!G104)),NA())</f>
        <v>#N/A</v>
      </c>
      <c r="N110" s="98" t="e">
        <f ca="true">+IF(AND(ISNUMBER(OFFSET('Water Data'!$G$6,0,10*ROW('Water Data'!G104))),'Data Summary'!CC110="Yes"),OFFSET('Water Data'!$G$6,0,10*ROW('Water Data'!G104)),NA())</f>
        <v>#N/A</v>
      </c>
      <c r="O110" s="98" t="e">
        <f ca="true">+IF(AND(ISNUMBER(OFFSET('Water Data'!$G$9,0,10*ROW('Water Data'!G104))),'Data Summary'!CD110="Yes"),OFFSET('Water Data'!$G$9,0,10*ROW('Water Data'!G104)),NA())</f>
        <v>#N/A</v>
      </c>
      <c r="P110" s="98" t="e">
        <f ca="true">+IF(AND(ISNUMBER(OFFSET('Water Data'!$H$4,0,10*ROW('Water Data'!H104))),'Data Summary'!CE110="Yes"),100-OFFSET('Water Data'!$H$4,0,10*ROW('Water Data'!H104)),NA())</f>
        <v>#N/A</v>
      </c>
      <c r="Q110" s="98" t="e">
        <f ca="true">+IF(AND(ISNUMBER(OFFSET('Water Data'!$H$6,0,10*ROW('Water Data'!H104))),'Data Summary'!CF110="Yes"),OFFSET('Water Data'!$H$6,0,10*ROW('Water Data'!H104)),NA())</f>
        <v>#N/A</v>
      </c>
      <c r="R110" s="98" t="e">
        <f ca="true">+IF(AND(ISNUMBER(OFFSET('Water Data'!$H$9,0,10*ROW('Water Data'!H104))),'Data Summary'!CG110="Yes"),OFFSET('Water Data'!$H$9,0,10*ROW('Water Data'!H104)),NA())</f>
        <v>#N/A</v>
      </c>
      <c r="S110" s="98" t="e">
        <f ca="true">+IF(AND(ISNUMBER(OFFSET('Water Data'!$I$4,0,10*ROW('Water Data'!I104))),'Data Summary'!CH110="Yes"),100-OFFSET('Water Data'!$I$4,0,10*ROW('Water Data'!I104)),NA())</f>
        <v>#N/A</v>
      </c>
      <c r="T110" s="98" t="e">
        <f ca="true">+IF(AND(ISNUMBER(OFFSET('Water Data'!$I$6,0,10*ROW('Water Data'!I104))),'Data Summary'!CI110="Yes"),OFFSET('Water Data'!$I$6,0,10*ROW('Water Data'!I104)),NA())</f>
        <v>#N/A</v>
      </c>
      <c r="U110" s="98" t="e">
        <f ca="true">+IF(AND(ISNUMBER(OFFSET('Water Data'!$I$9,0,10*ROW('Water Data'!I104))),'Data Summary'!CJ110="Yes"),OFFSET('Water Data'!$I$9,0,10*ROW('Water Data'!I104)),NA())</f>
        <v>#N/A</v>
      </c>
      <c r="V110" s="99" t="e">
        <f ca="true">+IF(AND(ISNUMBER(OFFSET('Sanitation Data'!$D$4,0,10*ROW('Sanitation Data'!D104))),'Data Summary'!CK110="Yes"),100-OFFSET('Sanitation Data'!$D$4,0,10*ROW('Sanitation Data'!D104)),NA())</f>
        <v>#N/A</v>
      </c>
      <c r="W110" s="99" t="e">
        <f ca="true">+IF(AND(ISNUMBER(OFFSET('Sanitation Data'!$D$6,0,10*ROW('Sanitation Data'!D104))),'Data Summary'!CL110="Yes"),OFFSET('Sanitation Data'!$D$6,0,10*ROW('Sanitation Data'!D104)),NA())</f>
        <v>#N/A</v>
      </c>
      <c r="X110" s="99" t="e">
        <f ca="true">+IF(AND(ISNUMBER(OFFSET('Sanitation Data'!$D$10,0,10*ROW('Sanitation Data'!D104))),'Data Summary'!CM110="Yes"),OFFSET('Sanitation Data'!$D$10,0,10*ROW('Sanitation Data'!D104)),NA())</f>
        <v>#N/A</v>
      </c>
      <c r="Y110" s="99" t="e">
        <f ca="true">+IF(AND(ISNUMBER(OFFSET('Sanitation Data'!$D$11,0,10*ROW('Sanitation Data'!D104))),'Data Summary'!CN110="Yes"),OFFSET('Sanitation Data'!$D$11,0,10*ROW('Sanitation Data'!D104)),NA())</f>
        <v>#N/A</v>
      </c>
      <c r="Z110" s="99" t="e">
        <f ca="true">+IF(AND(ISNUMBER(OFFSET('Sanitation Data'!$D$12,0,10*ROW('Sanitation Data'!D104))),'Data Summary'!CO110="Yes"),OFFSET('Sanitation Data'!$D$12,0,10*ROW('Sanitation Data'!D104)),NA())</f>
        <v>#N/A</v>
      </c>
      <c r="AA110" s="99" t="e">
        <f ca="true">+IF(AND(ISNUMBER(OFFSET('Sanitation Data'!$E$4,0,10*ROW('Sanitation Data'!E104))),'Data Summary'!CP110="Yes"),100-OFFSET('Sanitation Data'!$E$4,0,10*ROW('Sanitation Data'!E104)),NA())</f>
        <v>#N/A</v>
      </c>
      <c r="AB110" s="99" t="e">
        <f ca="true">+IF(AND(ISNUMBER(OFFSET('Sanitation Data'!$E$6,0,10*ROW('Sanitation Data'!E104))),'Data Summary'!CQ110="Yes"),OFFSET('Sanitation Data'!$E$6,0,10*ROW('Sanitation Data'!E104)),NA())</f>
        <v>#N/A</v>
      </c>
      <c r="AC110" s="99" t="e">
        <f ca="true">+IF(AND(ISNUMBER(OFFSET('Sanitation Data'!$E$10,0,10*ROW('Sanitation Data'!E104))),'Data Summary'!CR110="Yes"),OFFSET('Sanitation Data'!$E$10,0,10*ROW('Sanitation Data'!E104)),NA())</f>
        <v>#N/A</v>
      </c>
      <c r="AD110" s="99" t="e">
        <f ca="true">+IF(AND(ISNUMBER(OFFSET('Sanitation Data'!$E$11,0,10*ROW('Sanitation Data'!E104))),'Data Summary'!CS110="Yes"),OFFSET('Sanitation Data'!$E$11,0,10*ROW('Sanitation Data'!E104)),NA())</f>
        <v>#N/A</v>
      </c>
      <c r="AE110" s="99" t="e">
        <f ca="true">+IF(AND(ISNUMBER(OFFSET('Sanitation Data'!$E$12,0,10*ROW('Sanitation Data'!E104))),'Data Summary'!CT110="Yes"),OFFSET('Sanitation Data'!$E$12,0,10*ROW('Sanitation Data'!E104)),NA())</f>
        <v>#N/A</v>
      </c>
      <c r="AF110" s="99" t="e">
        <f ca="true">+IF(AND(ISNUMBER(OFFSET('Sanitation Data'!$F$4,0,10*ROW('Sanitation Data'!F104))),'Data Summary'!CU110="Yes"),100-OFFSET('Sanitation Data'!$F$4,0,10*ROW('Sanitation Data'!F104)),NA())</f>
        <v>#N/A</v>
      </c>
      <c r="AG110" s="99" t="e">
        <f ca="true">+IF(AND(ISNUMBER(OFFSET('Sanitation Data'!$F$6,0,10*ROW('Sanitation Data'!F104))),'Data Summary'!CV110="Yes"),OFFSET('Sanitation Data'!$F$6,0,10*ROW('Sanitation Data'!F104)),NA())</f>
        <v>#N/A</v>
      </c>
      <c r="AH110" s="99" t="e">
        <f ca="true">+IF(AND(ISNUMBER(OFFSET('Sanitation Data'!$F$10,0,10*ROW('Sanitation Data'!F104))),'Data Summary'!CW110="Yes"),OFFSET('Sanitation Data'!$F$10,0,10*ROW('Sanitation Data'!F104)),NA())</f>
        <v>#N/A</v>
      </c>
      <c r="AI110" s="99" t="e">
        <f ca="true">+IF(AND(ISNUMBER(OFFSET('Sanitation Data'!$F$11,0,10*ROW('Sanitation Data'!F104))),'Data Summary'!CX110="Yes"),OFFSET('Sanitation Data'!$F$11,0,10*ROW('Sanitation Data'!F104)),NA())</f>
        <v>#N/A</v>
      </c>
      <c r="AJ110" s="99" t="e">
        <f ca="true">+IF(AND(ISNUMBER(OFFSET('Sanitation Data'!$F$12,0,10*ROW('Sanitation Data'!F104))),'Data Summary'!CY110="Yes"),OFFSET('Sanitation Data'!$F$12,0,10*ROW('Sanitation Data'!F104)),NA())</f>
        <v>#N/A</v>
      </c>
      <c r="AK110" s="99" t="e">
        <f ca="true">+IF(AND(ISNUMBER(OFFSET('Sanitation Data'!$G$4,0,10*ROW('Sanitation Data'!G104))),'Data Summary'!CZ110="Yes"),100-OFFSET('Sanitation Data'!$G$4,0,10*ROW('Sanitation Data'!G104)),NA())</f>
        <v>#N/A</v>
      </c>
      <c r="AL110" s="99" t="e">
        <f ca="true">+IF(AND(ISNUMBER(OFFSET('Sanitation Data'!$G$6,0,10*ROW('Sanitation Data'!G104))),'Data Summary'!DA110="Yes"),OFFSET('Sanitation Data'!$G$6,0,10*ROW('Sanitation Data'!G104)),NA())</f>
        <v>#N/A</v>
      </c>
      <c r="AM110" s="99" t="e">
        <f ca="true">+IF(AND(ISNUMBER(OFFSET('Sanitation Data'!$G$10,0,10*ROW('Sanitation Data'!G104))),'Data Summary'!DB110="Yes"),OFFSET('Sanitation Data'!$G$10,0,10*ROW('Sanitation Data'!G104)),NA())</f>
        <v>#N/A</v>
      </c>
      <c r="AN110" s="99" t="e">
        <f ca="true">+IF(AND(ISNUMBER(OFFSET('Sanitation Data'!$G$11,0,10*ROW('Sanitation Data'!G104))),'Data Summary'!DC110="Yes"),OFFSET('Sanitation Data'!$G$11,0,10*ROW('Sanitation Data'!G104)),NA())</f>
        <v>#N/A</v>
      </c>
      <c r="AO110" s="99" t="e">
        <f ca="true">+IF(AND(ISNUMBER(OFFSET('Sanitation Data'!$G$12,0,10*ROW('Sanitation Data'!G104))),'Data Summary'!DD110="Yes"),OFFSET('Sanitation Data'!$G$12,0,10*ROW('Sanitation Data'!G104)),NA())</f>
        <v>#N/A</v>
      </c>
      <c r="AP110" s="99" t="e">
        <f ca="true">+IF(AND(ISNUMBER(OFFSET('Sanitation Data'!$H$4,0,10*ROW('Sanitation Data'!H104))),'Data Summary'!DE110="Yes"),100-OFFSET('Sanitation Data'!$H$4,0,10*ROW('Sanitation Data'!H104)),NA())</f>
        <v>#N/A</v>
      </c>
      <c r="AQ110" s="99" t="e">
        <f ca="true">+IF(AND(ISNUMBER(OFFSET('Sanitation Data'!$H$6,0,10*ROW('Sanitation Data'!H104))),'Data Summary'!DF110="Yes"),OFFSET('Sanitation Data'!$H$6,0,10*ROW('Sanitation Data'!H104)),NA())</f>
        <v>#N/A</v>
      </c>
      <c r="AR110" s="99" t="e">
        <f ca="true">+IF(AND(ISNUMBER(OFFSET('Sanitation Data'!$H$10,0,10*ROW('Sanitation Data'!H104))),'Data Summary'!DG110="Yes"),OFFSET('Sanitation Data'!$H$10,0,10*ROW('Sanitation Data'!H104)),NA())</f>
        <v>#N/A</v>
      </c>
      <c r="AS110" s="99" t="e">
        <f ca="true">+IF(AND(ISNUMBER(OFFSET('Sanitation Data'!$H$11,0,10*ROW('Sanitation Data'!H104))),'Data Summary'!DH110="Yes"),OFFSET('Sanitation Data'!$H$11,0,10*ROW('Sanitation Data'!H104)),NA())</f>
        <v>#N/A</v>
      </c>
      <c r="AT110" s="99" t="e">
        <f ca="true">+IF(AND(ISNUMBER(OFFSET('Sanitation Data'!$H$12,0,10*ROW('Sanitation Data'!H104))),'Data Summary'!DI110="Yes"),OFFSET('Sanitation Data'!$H$12,0,10*ROW('Sanitation Data'!H104)),NA())</f>
        <v>#N/A</v>
      </c>
      <c r="AU110" s="99" t="e">
        <f ca="true">+IF(AND(ISNUMBER(OFFSET('Sanitation Data'!$I$4,0,10*ROW('Sanitation Data'!I104))),'Data Summary'!DJ110="Yes"),100-OFFSET('Sanitation Data'!$I$4,0,10*ROW('Sanitation Data'!I104)),NA())</f>
        <v>#N/A</v>
      </c>
      <c r="AV110" s="99" t="e">
        <f ca="true">+IF(AND(ISNUMBER(OFFSET('Sanitation Data'!$I$6,0,10*ROW('Sanitation Data'!I104))),'Data Summary'!DK110="Yes"),OFFSET('Sanitation Data'!$I$6,0,10*ROW('Sanitation Data'!I104)),NA())</f>
        <v>#N/A</v>
      </c>
      <c r="AW110" s="99" t="e">
        <f ca="true">+IF(AND(ISNUMBER(OFFSET('Sanitation Data'!$I$10,0,10*ROW('Sanitation Data'!I104))),'Data Summary'!DL110="Yes"),OFFSET('Sanitation Data'!$I$10,0,10*ROW('Sanitation Data'!I104)),NA())</f>
        <v>#N/A</v>
      </c>
      <c r="AX110" s="99" t="e">
        <f ca="true">+IF(AND(ISNUMBER(OFFSET('Sanitation Data'!$I$11,0,10*ROW('Sanitation Data'!I104))),'Data Summary'!DM110="Yes"),OFFSET('Sanitation Data'!$I$11,0,10*ROW('Sanitation Data'!I104)),NA())</f>
        <v>#N/A</v>
      </c>
      <c r="AY110" s="99" t="e">
        <f ca="true">+IF(AND(ISNUMBER(OFFSET('Sanitation Data'!$I$12,0,10*ROW('Sanitation Data'!I104))),'Data Summary'!DN110="Yes"),OFFSET('Sanitation Data'!$I$12,0,10*ROW('Sanitation Data'!I104)),NA())</f>
        <v>#N/A</v>
      </c>
      <c r="AZ110" s="100" t="e">
        <f ca="true">+IF(AND(ISNUMBER(OFFSET('Hygiene Data'!$D$5,0,10*ROW('Hygiene Data'!D104))),'Data Summary'!DO110="Yes"),OFFSET('Hygiene Data'!$D$5,0,10*ROW('Hygiene Data'!D104)),NA())</f>
        <v>#N/A</v>
      </c>
      <c r="BA110" s="100" t="e">
        <f ca="true">+IF(AND(ISNUMBER(OFFSET('Hygiene Data'!$D$7,0,10*ROW('Hygiene Data'!D104))),'Data Summary'!DP110="Yes"),OFFSET('Hygiene Data'!$D$7,0,10*ROW('Hygiene Data'!D104)),NA())</f>
        <v>#N/A</v>
      </c>
      <c r="BB110" s="100" t="e">
        <f ca="true">+IF(AND(ISNUMBER(OFFSET('Hygiene Data'!$D$9,0,10*ROW('Hygiene Data'!D104))),'Data Summary'!DQ110="Yes"),OFFSET('Hygiene Data'!$D$9,0,10*ROW('Hygiene Data'!D104)),NA())</f>
        <v>#N/A</v>
      </c>
      <c r="BC110" s="100" t="e">
        <f ca="true">+IF(AND(ISNUMBER(OFFSET('Hygiene Data'!$E$5,0,10*ROW('Hygiene Data'!E104))),'Data Summary'!DR110="Yes"),OFFSET('Hygiene Data'!$E$5,0,10*ROW('Hygiene Data'!E104)),NA())</f>
        <v>#N/A</v>
      </c>
      <c r="BD110" s="100" t="e">
        <f ca="true">+IF(AND(ISNUMBER(OFFSET('Hygiene Data'!$E$7,0,10*ROW('Hygiene Data'!E104))),'Data Summary'!DS110="Yes"),OFFSET('Hygiene Data'!$E$7,0,10*ROW('Hygiene Data'!E104)),NA())</f>
        <v>#N/A</v>
      </c>
      <c r="BE110" s="100" t="e">
        <f ca="true">+IF(AND(ISNUMBER(OFFSET('Hygiene Data'!$E$9,0,10*ROW('Hygiene Data'!E104))),'Data Summary'!DT110="Yes"),OFFSET('Hygiene Data'!$E$9,0,10*ROW('Hygiene Data'!E104)),NA())</f>
        <v>#N/A</v>
      </c>
      <c r="BF110" s="100" t="e">
        <f ca="true">+IF(AND(ISNUMBER(OFFSET('Hygiene Data'!$F$5,0,10*ROW('Hygiene Data'!F104))),'Data Summary'!DU110="Yes"),OFFSET('Hygiene Data'!$F$5,0,10*ROW('Hygiene Data'!F104)),NA())</f>
        <v>#N/A</v>
      </c>
      <c r="BG110" s="100" t="e">
        <f ca="true">+IF(AND(ISNUMBER(OFFSET('Hygiene Data'!$F$7,0,10*ROW('Hygiene Data'!F104))),'Data Summary'!DV110="Yes"),OFFSET('Hygiene Data'!$F$7,0,10*ROW('Hygiene Data'!F104)),NA())</f>
        <v>#N/A</v>
      </c>
      <c r="BH110" s="100" t="e">
        <f ca="true">+IF(AND(ISNUMBER(OFFSET('Hygiene Data'!$F$9,0,10*ROW('Hygiene Data'!F104))),'Data Summary'!DW110="Yes"),OFFSET('Hygiene Data'!$F$9,0,10*ROW('Hygiene Data'!F104)),NA())</f>
        <v>#N/A</v>
      </c>
      <c r="BI110" s="100" t="e">
        <f ca="true">+IF(AND(ISNUMBER(OFFSET('Hygiene Data'!$G$5,0,10*ROW('Hygiene Data'!G104))),'Data Summary'!DX110="Yes"),OFFSET('Hygiene Data'!$G$5,0,10*ROW('Hygiene Data'!G104)),NA())</f>
        <v>#N/A</v>
      </c>
      <c r="BJ110" s="100" t="e">
        <f ca="true">+IF(AND(ISNUMBER(OFFSET('Hygiene Data'!$G$7,0,10*ROW('Hygiene Data'!G104))),'Data Summary'!DY110="Yes"),OFFSET('Hygiene Data'!$G$7,0,10*ROW('Hygiene Data'!G104)),NA())</f>
        <v>#N/A</v>
      </c>
      <c r="BK110" s="100" t="e">
        <f ca="true">+IF(AND(ISNUMBER(OFFSET('Hygiene Data'!$G$9,0,10*ROW('Hygiene Data'!G104))),'Data Summary'!DZ110="Yes"),OFFSET('Hygiene Data'!$G$9,0,10*ROW('Hygiene Data'!G104)),NA())</f>
        <v>#N/A</v>
      </c>
      <c r="BL110" s="100" t="e">
        <f ca="true">+IF(AND(ISNUMBER(OFFSET('Hygiene Data'!$H$5,0,10*ROW('Hygiene Data'!H104))),'Data Summary'!EA110="Yes"),OFFSET('Hygiene Data'!$H$5,0,10*ROW('Hygiene Data'!H104)),NA())</f>
        <v>#N/A</v>
      </c>
      <c r="BM110" s="100" t="e">
        <f ca="true">+IF(AND(ISNUMBER(OFFSET('Hygiene Data'!$H$7,0,10*ROW('Hygiene Data'!H104))),'Data Summary'!EB110="Yes"),OFFSET('Hygiene Data'!$H$7,0,10*ROW('Hygiene Data'!H104)),NA())</f>
        <v>#N/A</v>
      </c>
      <c r="BN110" s="100" t="e">
        <f ca="true">+IF(AND(ISNUMBER(OFFSET('Hygiene Data'!$H$9,0,10*ROW('Hygiene Data'!H104))),'Data Summary'!EC110="Yes"),OFFSET('Hygiene Data'!$H$9,0,10*ROW('Hygiene Data'!H104)),NA())</f>
        <v>#N/A</v>
      </c>
      <c r="BO110" s="100" t="e">
        <f ca="true">+IF(AND(ISNUMBER(OFFSET('Hygiene Data'!$I$5,0,10*ROW('Hygiene Data'!I104))),'Data Summary'!ED110="Yes"),OFFSET('Hygiene Data'!$I$5,0,10*ROW('Hygiene Data'!I104)),NA())</f>
        <v>#N/A</v>
      </c>
      <c r="BP110" s="100" t="e">
        <f ca="true">+IF(AND(ISNUMBER(OFFSET('Hygiene Data'!$I$7,0,10*ROW('Hygiene Data'!I104))),'Data Summary'!EE110="Yes"),OFFSET('Hygiene Data'!$I$7,0,10*ROW('Hygiene Data'!I104)),NA())</f>
        <v>#N/A</v>
      </c>
      <c r="BQ110" s="100" t="e">
        <f ca="true">+IF(AND(ISNUMBER(OFFSET('Hygiene Data'!$I$9,0,10*ROW('Hygiene Data'!I104))),'Data Summary'!EF110="Yes"),OFFSET('Hygiene Data'!$I$9,0,10*ROW('Hygiene Data'!I104)),NA())</f>
        <v>#N/A</v>
      </c>
    </row>
    <row xmlns:x14ac="http://schemas.microsoft.com/office/spreadsheetml/2009/9/ac" r="111" x14ac:dyDescent="0.2">
      <c r="A111" s="363" t="e">
        <f ca="true">+RIGHT('Data Summary'!A111,LEN('Data Summary'!A111)-9)</f>
        <v>#VALUE!</v>
      </c>
      <c r="B111" s="38" t="str">
        <f ca="true">+IF(ISTEXT('Data Summary'!B111),'Data Summary'!B111,"")</f>
        <v/>
      </c>
      <c r="C111" s="362" t="e">
        <f ca="true">+VALUE('Data Summary'!C111)</f>
        <v>#VALUE!</v>
      </c>
      <c r="D111" s="98" t="e">
        <f ca="true">+IF(AND(ISNUMBER(OFFSET('Water Data'!$D$4,0,10*ROW('Water Data'!D105))),'Data Summary'!BS111="Yes"),100-OFFSET('Water Data'!$D$4,0,10*ROW('Water Data'!D105)),NA())</f>
        <v>#N/A</v>
      </c>
      <c r="E111" s="98" t="e">
        <f ca="true">+IF(AND(ISNUMBER(OFFSET('Water Data'!$D$6,0,10*ROW('Water Data'!D105))),'Data Summary'!BT111="Yes"),OFFSET('Water Data'!$D$6,0,10*ROW('Water Data'!D105)),NA())</f>
        <v>#N/A</v>
      </c>
      <c r="F111" s="98" t="e">
        <f ca="true">+IF(AND(ISNUMBER(OFFSET('Water Data'!$D$9,0,10*ROW('Water Data'!D105))),'Data Summary'!BU111="Yes"),OFFSET('Water Data'!$D$9,0,10*ROW('Water Data'!D105)),NA())</f>
        <v>#N/A</v>
      </c>
      <c r="G111" s="98" t="e">
        <f ca="true">+IF(AND(ISNUMBER(OFFSET('Water Data'!$E$4,0,10*ROW('Water Data'!E105))),'Data Summary'!BV111="Yes"),100-OFFSET('Water Data'!$E$4,0,10*ROW('Water Data'!E105)),NA())</f>
        <v>#N/A</v>
      </c>
      <c r="H111" s="98" t="e">
        <f ca="true">+IF(AND(ISNUMBER(OFFSET('Water Data'!$E$6,0,10*ROW('Water Data'!E105))),'Data Summary'!BW111="Yes"),OFFSET('Water Data'!$E$6,0,10*ROW('Water Data'!E105)),NA())</f>
        <v>#N/A</v>
      </c>
      <c r="I111" s="98" t="e">
        <f ca="true">+IF(AND(ISNUMBER(OFFSET('Water Data'!$E$9,0,10*ROW('Water Data'!E105))),'Data Summary'!BX111="Yes"),OFFSET('Water Data'!$E$9,0,10*ROW('Water Data'!E105)),NA())</f>
        <v>#N/A</v>
      </c>
      <c r="J111" s="98" t="e">
        <f ca="true">+IF(AND(ISNUMBER(OFFSET('Water Data'!$F$4,0,10*ROW('Water Data'!F105))),'Data Summary'!BY111="Yes"),100-OFFSET('Water Data'!$F$4,0,10*ROW('Water Data'!F105)),NA())</f>
        <v>#N/A</v>
      </c>
      <c r="K111" s="98" t="e">
        <f ca="true">+IF(AND(ISNUMBER(OFFSET('Water Data'!$F$6,0,10*ROW('Water Data'!F105))),'Data Summary'!BZ111="Yes"),OFFSET('Water Data'!$F$6,0,10*ROW('Water Data'!F105)),NA())</f>
        <v>#N/A</v>
      </c>
      <c r="L111" s="98" t="e">
        <f ca="true">+IF(AND(ISNUMBER(OFFSET('Water Data'!$F$9,0,10*ROW('Water Data'!F105))),'Data Summary'!CA111="Yes"),OFFSET('Water Data'!$F$9,0,10*ROW('Water Data'!F105)),NA())</f>
        <v>#N/A</v>
      </c>
      <c r="M111" s="98" t="e">
        <f ca="true">+IF(AND(ISNUMBER(OFFSET('Water Data'!$G$4,0,10*ROW('Water Data'!G105))),'Data Summary'!CB111="Yes"),100-OFFSET('Water Data'!$G$4,0,10*ROW('Water Data'!G105)),NA())</f>
        <v>#N/A</v>
      </c>
      <c r="N111" s="98" t="e">
        <f ca="true">+IF(AND(ISNUMBER(OFFSET('Water Data'!$G$6,0,10*ROW('Water Data'!G105))),'Data Summary'!CC111="Yes"),OFFSET('Water Data'!$G$6,0,10*ROW('Water Data'!G105)),NA())</f>
        <v>#N/A</v>
      </c>
      <c r="O111" s="98" t="e">
        <f ca="true">+IF(AND(ISNUMBER(OFFSET('Water Data'!$G$9,0,10*ROW('Water Data'!G105))),'Data Summary'!CD111="Yes"),OFFSET('Water Data'!$G$9,0,10*ROW('Water Data'!G105)),NA())</f>
        <v>#N/A</v>
      </c>
      <c r="P111" s="98" t="e">
        <f ca="true">+IF(AND(ISNUMBER(OFFSET('Water Data'!$H$4,0,10*ROW('Water Data'!H105))),'Data Summary'!CE111="Yes"),100-OFFSET('Water Data'!$H$4,0,10*ROW('Water Data'!H105)),NA())</f>
        <v>#N/A</v>
      </c>
      <c r="Q111" s="98" t="e">
        <f ca="true">+IF(AND(ISNUMBER(OFFSET('Water Data'!$H$6,0,10*ROW('Water Data'!H105))),'Data Summary'!CF111="Yes"),OFFSET('Water Data'!$H$6,0,10*ROW('Water Data'!H105)),NA())</f>
        <v>#N/A</v>
      </c>
      <c r="R111" s="98" t="e">
        <f ca="true">+IF(AND(ISNUMBER(OFFSET('Water Data'!$H$9,0,10*ROW('Water Data'!H105))),'Data Summary'!CG111="Yes"),OFFSET('Water Data'!$H$9,0,10*ROW('Water Data'!H105)),NA())</f>
        <v>#N/A</v>
      </c>
      <c r="S111" s="98" t="e">
        <f ca="true">+IF(AND(ISNUMBER(OFFSET('Water Data'!$I$4,0,10*ROW('Water Data'!I105))),'Data Summary'!CH111="Yes"),100-OFFSET('Water Data'!$I$4,0,10*ROW('Water Data'!I105)),NA())</f>
        <v>#N/A</v>
      </c>
      <c r="T111" s="98" t="e">
        <f ca="true">+IF(AND(ISNUMBER(OFFSET('Water Data'!$I$6,0,10*ROW('Water Data'!I105))),'Data Summary'!CI111="Yes"),OFFSET('Water Data'!$I$6,0,10*ROW('Water Data'!I105)),NA())</f>
        <v>#N/A</v>
      </c>
      <c r="U111" s="98" t="e">
        <f ca="true">+IF(AND(ISNUMBER(OFFSET('Water Data'!$I$9,0,10*ROW('Water Data'!I105))),'Data Summary'!CJ111="Yes"),OFFSET('Water Data'!$I$9,0,10*ROW('Water Data'!I105)),NA())</f>
        <v>#N/A</v>
      </c>
      <c r="V111" s="99" t="e">
        <f ca="true">+IF(AND(ISNUMBER(OFFSET('Sanitation Data'!$D$4,0,10*ROW('Sanitation Data'!D105))),'Data Summary'!CK111="Yes"),100-OFFSET('Sanitation Data'!$D$4,0,10*ROW('Sanitation Data'!D105)),NA())</f>
        <v>#N/A</v>
      </c>
      <c r="W111" s="99" t="e">
        <f ca="true">+IF(AND(ISNUMBER(OFFSET('Sanitation Data'!$D$6,0,10*ROW('Sanitation Data'!D105))),'Data Summary'!CL111="Yes"),OFFSET('Sanitation Data'!$D$6,0,10*ROW('Sanitation Data'!D105)),NA())</f>
        <v>#N/A</v>
      </c>
      <c r="X111" s="99" t="e">
        <f ca="true">+IF(AND(ISNUMBER(OFFSET('Sanitation Data'!$D$10,0,10*ROW('Sanitation Data'!D105))),'Data Summary'!CM111="Yes"),OFFSET('Sanitation Data'!$D$10,0,10*ROW('Sanitation Data'!D105)),NA())</f>
        <v>#N/A</v>
      </c>
      <c r="Y111" s="99" t="e">
        <f ca="true">+IF(AND(ISNUMBER(OFFSET('Sanitation Data'!$D$11,0,10*ROW('Sanitation Data'!D105))),'Data Summary'!CN111="Yes"),OFFSET('Sanitation Data'!$D$11,0,10*ROW('Sanitation Data'!D105)),NA())</f>
        <v>#N/A</v>
      </c>
      <c r="Z111" s="99" t="e">
        <f ca="true">+IF(AND(ISNUMBER(OFFSET('Sanitation Data'!$D$12,0,10*ROW('Sanitation Data'!D105))),'Data Summary'!CO111="Yes"),OFFSET('Sanitation Data'!$D$12,0,10*ROW('Sanitation Data'!D105)),NA())</f>
        <v>#N/A</v>
      </c>
      <c r="AA111" s="99" t="e">
        <f ca="true">+IF(AND(ISNUMBER(OFFSET('Sanitation Data'!$E$4,0,10*ROW('Sanitation Data'!E105))),'Data Summary'!CP111="Yes"),100-OFFSET('Sanitation Data'!$E$4,0,10*ROW('Sanitation Data'!E105)),NA())</f>
        <v>#N/A</v>
      </c>
      <c r="AB111" s="99" t="e">
        <f ca="true">+IF(AND(ISNUMBER(OFFSET('Sanitation Data'!$E$6,0,10*ROW('Sanitation Data'!E105))),'Data Summary'!CQ111="Yes"),OFFSET('Sanitation Data'!$E$6,0,10*ROW('Sanitation Data'!E105)),NA())</f>
        <v>#N/A</v>
      </c>
      <c r="AC111" s="99" t="e">
        <f ca="true">+IF(AND(ISNUMBER(OFFSET('Sanitation Data'!$E$10,0,10*ROW('Sanitation Data'!E105))),'Data Summary'!CR111="Yes"),OFFSET('Sanitation Data'!$E$10,0,10*ROW('Sanitation Data'!E105)),NA())</f>
        <v>#N/A</v>
      </c>
      <c r="AD111" s="99" t="e">
        <f ca="true">+IF(AND(ISNUMBER(OFFSET('Sanitation Data'!$E$11,0,10*ROW('Sanitation Data'!E105))),'Data Summary'!CS111="Yes"),OFFSET('Sanitation Data'!$E$11,0,10*ROW('Sanitation Data'!E105)),NA())</f>
        <v>#N/A</v>
      </c>
      <c r="AE111" s="99" t="e">
        <f ca="true">+IF(AND(ISNUMBER(OFFSET('Sanitation Data'!$E$12,0,10*ROW('Sanitation Data'!E105))),'Data Summary'!CT111="Yes"),OFFSET('Sanitation Data'!$E$12,0,10*ROW('Sanitation Data'!E105)),NA())</f>
        <v>#N/A</v>
      </c>
      <c r="AF111" s="99" t="e">
        <f ca="true">+IF(AND(ISNUMBER(OFFSET('Sanitation Data'!$F$4,0,10*ROW('Sanitation Data'!F105))),'Data Summary'!CU111="Yes"),100-OFFSET('Sanitation Data'!$F$4,0,10*ROW('Sanitation Data'!F105)),NA())</f>
        <v>#N/A</v>
      </c>
      <c r="AG111" s="99" t="e">
        <f ca="true">+IF(AND(ISNUMBER(OFFSET('Sanitation Data'!$F$6,0,10*ROW('Sanitation Data'!F105))),'Data Summary'!CV111="Yes"),OFFSET('Sanitation Data'!$F$6,0,10*ROW('Sanitation Data'!F105)),NA())</f>
        <v>#N/A</v>
      </c>
      <c r="AH111" s="99" t="e">
        <f ca="true">+IF(AND(ISNUMBER(OFFSET('Sanitation Data'!$F$10,0,10*ROW('Sanitation Data'!F105))),'Data Summary'!CW111="Yes"),OFFSET('Sanitation Data'!$F$10,0,10*ROW('Sanitation Data'!F105)),NA())</f>
        <v>#N/A</v>
      </c>
      <c r="AI111" s="99" t="e">
        <f ca="true">+IF(AND(ISNUMBER(OFFSET('Sanitation Data'!$F$11,0,10*ROW('Sanitation Data'!F105))),'Data Summary'!CX111="Yes"),OFFSET('Sanitation Data'!$F$11,0,10*ROW('Sanitation Data'!F105)),NA())</f>
        <v>#N/A</v>
      </c>
      <c r="AJ111" s="99" t="e">
        <f ca="true">+IF(AND(ISNUMBER(OFFSET('Sanitation Data'!$F$12,0,10*ROW('Sanitation Data'!F105))),'Data Summary'!CY111="Yes"),OFFSET('Sanitation Data'!$F$12,0,10*ROW('Sanitation Data'!F105)),NA())</f>
        <v>#N/A</v>
      </c>
      <c r="AK111" s="99" t="e">
        <f ca="true">+IF(AND(ISNUMBER(OFFSET('Sanitation Data'!$G$4,0,10*ROW('Sanitation Data'!G105))),'Data Summary'!CZ111="Yes"),100-OFFSET('Sanitation Data'!$G$4,0,10*ROW('Sanitation Data'!G105)),NA())</f>
        <v>#N/A</v>
      </c>
      <c r="AL111" s="99" t="e">
        <f ca="true">+IF(AND(ISNUMBER(OFFSET('Sanitation Data'!$G$6,0,10*ROW('Sanitation Data'!G105))),'Data Summary'!DA111="Yes"),OFFSET('Sanitation Data'!$G$6,0,10*ROW('Sanitation Data'!G105)),NA())</f>
        <v>#N/A</v>
      </c>
      <c r="AM111" s="99" t="e">
        <f ca="true">+IF(AND(ISNUMBER(OFFSET('Sanitation Data'!$G$10,0,10*ROW('Sanitation Data'!G105))),'Data Summary'!DB111="Yes"),OFFSET('Sanitation Data'!$G$10,0,10*ROW('Sanitation Data'!G105)),NA())</f>
        <v>#N/A</v>
      </c>
      <c r="AN111" s="99" t="e">
        <f ca="true">+IF(AND(ISNUMBER(OFFSET('Sanitation Data'!$G$11,0,10*ROW('Sanitation Data'!G105))),'Data Summary'!DC111="Yes"),OFFSET('Sanitation Data'!$G$11,0,10*ROW('Sanitation Data'!G105)),NA())</f>
        <v>#N/A</v>
      </c>
      <c r="AO111" s="99" t="e">
        <f ca="true">+IF(AND(ISNUMBER(OFFSET('Sanitation Data'!$G$12,0,10*ROW('Sanitation Data'!G105))),'Data Summary'!DD111="Yes"),OFFSET('Sanitation Data'!$G$12,0,10*ROW('Sanitation Data'!G105)),NA())</f>
        <v>#N/A</v>
      </c>
      <c r="AP111" s="99" t="e">
        <f ca="true">+IF(AND(ISNUMBER(OFFSET('Sanitation Data'!$H$4,0,10*ROW('Sanitation Data'!H105))),'Data Summary'!DE111="Yes"),100-OFFSET('Sanitation Data'!$H$4,0,10*ROW('Sanitation Data'!H105)),NA())</f>
        <v>#N/A</v>
      </c>
      <c r="AQ111" s="99" t="e">
        <f ca="true">+IF(AND(ISNUMBER(OFFSET('Sanitation Data'!$H$6,0,10*ROW('Sanitation Data'!H105))),'Data Summary'!DF111="Yes"),OFFSET('Sanitation Data'!$H$6,0,10*ROW('Sanitation Data'!H105)),NA())</f>
        <v>#N/A</v>
      </c>
      <c r="AR111" s="99" t="e">
        <f ca="true">+IF(AND(ISNUMBER(OFFSET('Sanitation Data'!$H$10,0,10*ROW('Sanitation Data'!H105))),'Data Summary'!DG111="Yes"),OFFSET('Sanitation Data'!$H$10,0,10*ROW('Sanitation Data'!H105)),NA())</f>
        <v>#N/A</v>
      </c>
      <c r="AS111" s="99" t="e">
        <f ca="true">+IF(AND(ISNUMBER(OFFSET('Sanitation Data'!$H$11,0,10*ROW('Sanitation Data'!H105))),'Data Summary'!DH111="Yes"),OFFSET('Sanitation Data'!$H$11,0,10*ROW('Sanitation Data'!H105)),NA())</f>
        <v>#N/A</v>
      </c>
      <c r="AT111" s="99" t="e">
        <f ca="true">+IF(AND(ISNUMBER(OFFSET('Sanitation Data'!$H$12,0,10*ROW('Sanitation Data'!H105))),'Data Summary'!DI111="Yes"),OFFSET('Sanitation Data'!$H$12,0,10*ROW('Sanitation Data'!H105)),NA())</f>
        <v>#N/A</v>
      </c>
      <c r="AU111" s="99" t="e">
        <f ca="true">+IF(AND(ISNUMBER(OFFSET('Sanitation Data'!$I$4,0,10*ROW('Sanitation Data'!I105))),'Data Summary'!DJ111="Yes"),100-OFFSET('Sanitation Data'!$I$4,0,10*ROW('Sanitation Data'!I105)),NA())</f>
        <v>#N/A</v>
      </c>
      <c r="AV111" s="99" t="e">
        <f ca="true">+IF(AND(ISNUMBER(OFFSET('Sanitation Data'!$I$6,0,10*ROW('Sanitation Data'!I105))),'Data Summary'!DK111="Yes"),OFFSET('Sanitation Data'!$I$6,0,10*ROW('Sanitation Data'!I105)),NA())</f>
        <v>#N/A</v>
      </c>
      <c r="AW111" s="99" t="e">
        <f ca="true">+IF(AND(ISNUMBER(OFFSET('Sanitation Data'!$I$10,0,10*ROW('Sanitation Data'!I105))),'Data Summary'!DL111="Yes"),OFFSET('Sanitation Data'!$I$10,0,10*ROW('Sanitation Data'!I105)),NA())</f>
        <v>#N/A</v>
      </c>
      <c r="AX111" s="99" t="e">
        <f ca="true">+IF(AND(ISNUMBER(OFFSET('Sanitation Data'!$I$11,0,10*ROW('Sanitation Data'!I105))),'Data Summary'!DM111="Yes"),OFFSET('Sanitation Data'!$I$11,0,10*ROW('Sanitation Data'!I105)),NA())</f>
        <v>#N/A</v>
      </c>
      <c r="AY111" s="99" t="e">
        <f ca="true">+IF(AND(ISNUMBER(OFFSET('Sanitation Data'!$I$12,0,10*ROW('Sanitation Data'!I105))),'Data Summary'!DN111="Yes"),OFFSET('Sanitation Data'!$I$12,0,10*ROW('Sanitation Data'!I105)),NA())</f>
        <v>#N/A</v>
      </c>
      <c r="AZ111" s="100" t="e">
        <f ca="true">+IF(AND(ISNUMBER(OFFSET('Hygiene Data'!$D$5,0,10*ROW('Hygiene Data'!D105))),'Data Summary'!DO111="Yes"),OFFSET('Hygiene Data'!$D$5,0,10*ROW('Hygiene Data'!D105)),NA())</f>
        <v>#N/A</v>
      </c>
      <c r="BA111" s="100" t="e">
        <f ca="true">+IF(AND(ISNUMBER(OFFSET('Hygiene Data'!$D$7,0,10*ROW('Hygiene Data'!D105))),'Data Summary'!DP111="Yes"),OFFSET('Hygiene Data'!$D$7,0,10*ROW('Hygiene Data'!D105)),NA())</f>
        <v>#N/A</v>
      </c>
      <c r="BB111" s="100" t="e">
        <f ca="true">+IF(AND(ISNUMBER(OFFSET('Hygiene Data'!$D$9,0,10*ROW('Hygiene Data'!D105))),'Data Summary'!DQ111="Yes"),OFFSET('Hygiene Data'!$D$9,0,10*ROW('Hygiene Data'!D105)),NA())</f>
        <v>#N/A</v>
      </c>
      <c r="BC111" s="100" t="e">
        <f ca="true">+IF(AND(ISNUMBER(OFFSET('Hygiene Data'!$E$5,0,10*ROW('Hygiene Data'!E105))),'Data Summary'!DR111="Yes"),OFFSET('Hygiene Data'!$E$5,0,10*ROW('Hygiene Data'!E105)),NA())</f>
        <v>#N/A</v>
      </c>
      <c r="BD111" s="100" t="e">
        <f ca="true">+IF(AND(ISNUMBER(OFFSET('Hygiene Data'!$E$7,0,10*ROW('Hygiene Data'!E105))),'Data Summary'!DS111="Yes"),OFFSET('Hygiene Data'!$E$7,0,10*ROW('Hygiene Data'!E105)),NA())</f>
        <v>#N/A</v>
      </c>
      <c r="BE111" s="100" t="e">
        <f ca="true">+IF(AND(ISNUMBER(OFFSET('Hygiene Data'!$E$9,0,10*ROW('Hygiene Data'!E105))),'Data Summary'!DT111="Yes"),OFFSET('Hygiene Data'!$E$9,0,10*ROW('Hygiene Data'!E105)),NA())</f>
        <v>#N/A</v>
      </c>
      <c r="BF111" s="100" t="e">
        <f ca="true">+IF(AND(ISNUMBER(OFFSET('Hygiene Data'!$F$5,0,10*ROW('Hygiene Data'!F105))),'Data Summary'!DU111="Yes"),OFFSET('Hygiene Data'!$F$5,0,10*ROW('Hygiene Data'!F105)),NA())</f>
        <v>#N/A</v>
      </c>
      <c r="BG111" s="100" t="e">
        <f ca="true">+IF(AND(ISNUMBER(OFFSET('Hygiene Data'!$F$7,0,10*ROW('Hygiene Data'!F105))),'Data Summary'!DV111="Yes"),OFFSET('Hygiene Data'!$F$7,0,10*ROW('Hygiene Data'!F105)),NA())</f>
        <v>#N/A</v>
      </c>
      <c r="BH111" s="100" t="e">
        <f ca="true">+IF(AND(ISNUMBER(OFFSET('Hygiene Data'!$F$9,0,10*ROW('Hygiene Data'!F105))),'Data Summary'!DW111="Yes"),OFFSET('Hygiene Data'!$F$9,0,10*ROW('Hygiene Data'!F105)),NA())</f>
        <v>#N/A</v>
      </c>
      <c r="BI111" s="100" t="e">
        <f ca="true">+IF(AND(ISNUMBER(OFFSET('Hygiene Data'!$G$5,0,10*ROW('Hygiene Data'!G105))),'Data Summary'!DX111="Yes"),OFFSET('Hygiene Data'!$G$5,0,10*ROW('Hygiene Data'!G105)),NA())</f>
        <v>#N/A</v>
      </c>
      <c r="BJ111" s="100" t="e">
        <f ca="true">+IF(AND(ISNUMBER(OFFSET('Hygiene Data'!$G$7,0,10*ROW('Hygiene Data'!G105))),'Data Summary'!DY111="Yes"),OFFSET('Hygiene Data'!$G$7,0,10*ROW('Hygiene Data'!G105)),NA())</f>
        <v>#N/A</v>
      </c>
      <c r="BK111" s="100" t="e">
        <f ca="true">+IF(AND(ISNUMBER(OFFSET('Hygiene Data'!$G$9,0,10*ROW('Hygiene Data'!G105))),'Data Summary'!DZ111="Yes"),OFFSET('Hygiene Data'!$G$9,0,10*ROW('Hygiene Data'!G105)),NA())</f>
        <v>#N/A</v>
      </c>
      <c r="BL111" s="100" t="e">
        <f ca="true">+IF(AND(ISNUMBER(OFFSET('Hygiene Data'!$H$5,0,10*ROW('Hygiene Data'!H105))),'Data Summary'!EA111="Yes"),OFFSET('Hygiene Data'!$H$5,0,10*ROW('Hygiene Data'!H105)),NA())</f>
        <v>#N/A</v>
      </c>
      <c r="BM111" s="100" t="e">
        <f ca="true">+IF(AND(ISNUMBER(OFFSET('Hygiene Data'!$H$7,0,10*ROW('Hygiene Data'!H105))),'Data Summary'!EB111="Yes"),OFFSET('Hygiene Data'!$H$7,0,10*ROW('Hygiene Data'!H105)),NA())</f>
        <v>#N/A</v>
      </c>
      <c r="BN111" s="100" t="e">
        <f ca="true">+IF(AND(ISNUMBER(OFFSET('Hygiene Data'!$H$9,0,10*ROW('Hygiene Data'!H105))),'Data Summary'!EC111="Yes"),OFFSET('Hygiene Data'!$H$9,0,10*ROW('Hygiene Data'!H105)),NA())</f>
        <v>#N/A</v>
      </c>
      <c r="BO111" s="100" t="e">
        <f ca="true">+IF(AND(ISNUMBER(OFFSET('Hygiene Data'!$I$5,0,10*ROW('Hygiene Data'!I105))),'Data Summary'!ED111="Yes"),OFFSET('Hygiene Data'!$I$5,0,10*ROW('Hygiene Data'!I105)),NA())</f>
        <v>#N/A</v>
      </c>
      <c r="BP111" s="100" t="e">
        <f ca="true">+IF(AND(ISNUMBER(OFFSET('Hygiene Data'!$I$7,0,10*ROW('Hygiene Data'!I105))),'Data Summary'!EE111="Yes"),OFFSET('Hygiene Data'!$I$7,0,10*ROW('Hygiene Data'!I105)),NA())</f>
        <v>#N/A</v>
      </c>
      <c r="BQ111" s="100" t="e">
        <f ca="true">+IF(AND(ISNUMBER(OFFSET('Hygiene Data'!$I$9,0,10*ROW('Hygiene Data'!I105))),'Data Summary'!EF111="Yes"),OFFSET('Hygiene Data'!$I$9,0,10*ROW('Hygiene Data'!I105)),NA())</f>
        <v>#N/A</v>
      </c>
    </row>
    <row xmlns:x14ac="http://schemas.microsoft.com/office/spreadsheetml/2009/9/ac" r="112" x14ac:dyDescent="0.2">
      <c r="A112" s="363" t="e">
        <f ca="true">+RIGHT('Data Summary'!A112,LEN('Data Summary'!A112)-9)</f>
        <v>#VALUE!</v>
      </c>
      <c r="B112" s="38" t="str">
        <f ca="true">+IF(ISTEXT('Data Summary'!B112),'Data Summary'!B112,"")</f>
        <v/>
      </c>
      <c r="C112" s="362" t="e">
        <f ca="true">+VALUE('Data Summary'!C112)</f>
        <v>#VALUE!</v>
      </c>
      <c r="D112" s="98" t="e">
        <f ca="true">+IF(AND(ISNUMBER(OFFSET('Water Data'!$D$4,0,10*ROW('Water Data'!D106))),'Data Summary'!BS112="Yes"),100-OFFSET('Water Data'!$D$4,0,10*ROW('Water Data'!D106)),NA())</f>
        <v>#N/A</v>
      </c>
      <c r="E112" s="98" t="e">
        <f ca="true">+IF(AND(ISNUMBER(OFFSET('Water Data'!$D$6,0,10*ROW('Water Data'!D106))),'Data Summary'!BT112="Yes"),OFFSET('Water Data'!$D$6,0,10*ROW('Water Data'!D106)),NA())</f>
        <v>#N/A</v>
      </c>
      <c r="F112" s="98" t="e">
        <f ca="true">+IF(AND(ISNUMBER(OFFSET('Water Data'!$D$9,0,10*ROW('Water Data'!D106))),'Data Summary'!BU112="Yes"),OFFSET('Water Data'!$D$9,0,10*ROW('Water Data'!D106)),NA())</f>
        <v>#N/A</v>
      </c>
      <c r="G112" s="98" t="e">
        <f ca="true">+IF(AND(ISNUMBER(OFFSET('Water Data'!$E$4,0,10*ROW('Water Data'!E106))),'Data Summary'!BV112="Yes"),100-OFFSET('Water Data'!$E$4,0,10*ROW('Water Data'!E106)),NA())</f>
        <v>#N/A</v>
      </c>
      <c r="H112" s="98" t="e">
        <f ca="true">+IF(AND(ISNUMBER(OFFSET('Water Data'!$E$6,0,10*ROW('Water Data'!E106))),'Data Summary'!BW112="Yes"),OFFSET('Water Data'!$E$6,0,10*ROW('Water Data'!E106)),NA())</f>
        <v>#N/A</v>
      </c>
      <c r="I112" s="98" t="e">
        <f ca="true">+IF(AND(ISNUMBER(OFFSET('Water Data'!$E$9,0,10*ROW('Water Data'!E106))),'Data Summary'!BX112="Yes"),OFFSET('Water Data'!$E$9,0,10*ROW('Water Data'!E106)),NA())</f>
        <v>#N/A</v>
      </c>
      <c r="J112" s="98" t="e">
        <f ca="true">+IF(AND(ISNUMBER(OFFSET('Water Data'!$F$4,0,10*ROW('Water Data'!F106))),'Data Summary'!BY112="Yes"),100-OFFSET('Water Data'!$F$4,0,10*ROW('Water Data'!F106)),NA())</f>
        <v>#N/A</v>
      </c>
      <c r="K112" s="98" t="e">
        <f ca="true">+IF(AND(ISNUMBER(OFFSET('Water Data'!$F$6,0,10*ROW('Water Data'!F106))),'Data Summary'!BZ112="Yes"),OFFSET('Water Data'!$F$6,0,10*ROW('Water Data'!F106)),NA())</f>
        <v>#N/A</v>
      </c>
      <c r="L112" s="98" t="e">
        <f ca="true">+IF(AND(ISNUMBER(OFFSET('Water Data'!$F$9,0,10*ROW('Water Data'!F106))),'Data Summary'!CA112="Yes"),OFFSET('Water Data'!$F$9,0,10*ROW('Water Data'!F106)),NA())</f>
        <v>#N/A</v>
      </c>
      <c r="M112" s="98" t="e">
        <f ca="true">+IF(AND(ISNUMBER(OFFSET('Water Data'!$G$4,0,10*ROW('Water Data'!G106))),'Data Summary'!CB112="Yes"),100-OFFSET('Water Data'!$G$4,0,10*ROW('Water Data'!G106)),NA())</f>
        <v>#N/A</v>
      </c>
      <c r="N112" s="98" t="e">
        <f ca="true">+IF(AND(ISNUMBER(OFFSET('Water Data'!$G$6,0,10*ROW('Water Data'!G106))),'Data Summary'!CC112="Yes"),OFFSET('Water Data'!$G$6,0,10*ROW('Water Data'!G106)),NA())</f>
        <v>#N/A</v>
      </c>
      <c r="O112" s="98" t="e">
        <f ca="true">+IF(AND(ISNUMBER(OFFSET('Water Data'!$G$9,0,10*ROW('Water Data'!G106))),'Data Summary'!CD112="Yes"),OFFSET('Water Data'!$G$9,0,10*ROW('Water Data'!G106)),NA())</f>
        <v>#N/A</v>
      </c>
      <c r="P112" s="98" t="e">
        <f ca="true">+IF(AND(ISNUMBER(OFFSET('Water Data'!$H$4,0,10*ROW('Water Data'!H106))),'Data Summary'!CE112="Yes"),100-OFFSET('Water Data'!$H$4,0,10*ROW('Water Data'!H106)),NA())</f>
        <v>#N/A</v>
      </c>
      <c r="Q112" s="98" t="e">
        <f ca="true">+IF(AND(ISNUMBER(OFFSET('Water Data'!$H$6,0,10*ROW('Water Data'!H106))),'Data Summary'!CF112="Yes"),OFFSET('Water Data'!$H$6,0,10*ROW('Water Data'!H106)),NA())</f>
        <v>#N/A</v>
      </c>
      <c r="R112" s="98" t="e">
        <f ca="true">+IF(AND(ISNUMBER(OFFSET('Water Data'!$H$9,0,10*ROW('Water Data'!H106))),'Data Summary'!CG112="Yes"),OFFSET('Water Data'!$H$9,0,10*ROW('Water Data'!H106)),NA())</f>
        <v>#N/A</v>
      </c>
      <c r="S112" s="98" t="e">
        <f ca="true">+IF(AND(ISNUMBER(OFFSET('Water Data'!$I$4,0,10*ROW('Water Data'!I106))),'Data Summary'!CH112="Yes"),100-OFFSET('Water Data'!$I$4,0,10*ROW('Water Data'!I106)),NA())</f>
        <v>#N/A</v>
      </c>
      <c r="T112" s="98" t="e">
        <f ca="true">+IF(AND(ISNUMBER(OFFSET('Water Data'!$I$6,0,10*ROW('Water Data'!I106))),'Data Summary'!CI112="Yes"),OFFSET('Water Data'!$I$6,0,10*ROW('Water Data'!I106)),NA())</f>
        <v>#N/A</v>
      </c>
      <c r="U112" s="98" t="e">
        <f ca="true">+IF(AND(ISNUMBER(OFFSET('Water Data'!$I$9,0,10*ROW('Water Data'!I106))),'Data Summary'!CJ112="Yes"),OFFSET('Water Data'!$I$9,0,10*ROW('Water Data'!I106)),NA())</f>
        <v>#N/A</v>
      </c>
      <c r="V112" s="99" t="e">
        <f ca="true">+IF(AND(ISNUMBER(OFFSET('Sanitation Data'!$D$4,0,10*ROW('Sanitation Data'!D106))),'Data Summary'!CK112="Yes"),100-OFFSET('Sanitation Data'!$D$4,0,10*ROW('Sanitation Data'!D106)),NA())</f>
        <v>#N/A</v>
      </c>
      <c r="W112" s="99" t="e">
        <f ca="true">+IF(AND(ISNUMBER(OFFSET('Sanitation Data'!$D$6,0,10*ROW('Sanitation Data'!D106))),'Data Summary'!CL112="Yes"),OFFSET('Sanitation Data'!$D$6,0,10*ROW('Sanitation Data'!D106)),NA())</f>
        <v>#N/A</v>
      </c>
      <c r="X112" s="99" t="e">
        <f ca="true">+IF(AND(ISNUMBER(OFFSET('Sanitation Data'!$D$10,0,10*ROW('Sanitation Data'!D106))),'Data Summary'!CM112="Yes"),OFFSET('Sanitation Data'!$D$10,0,10*ROW('Sanitation Data'!D106)),NA())</f>
        <v>#N/A</v>
      </c>
      <c r="Y112" s="99" t="e">
        <f ca="true">+IF(AND(ISNUMBER(OFFSET('Sanitation Data'!$D$11,0,10*ROW('Sanitation Data'!D106))),'Data Summary'!CN112="Yes"),OFFSET('Sanitation Data'!$D$11,0,10*ROW('Sanitation Data'!D106)),NA())</f>
        <v>#N/A</v>
      </c>
      <c r="Z112" s="99" t="e">
        <f ca="true">+IF(AND(ISNUMBER(OFFSET('Sanitation Data'!$D$12,0,10*ROW('Sanitation Data'!D106))),'Data Summary'!CO112="Yes"),OFFSET('Sanitation Data'!$D$12,0,10*ROW('Sanitation Data'!D106)),NA())</f>
        <v>#N/A</v>
      </c>
      <c r="AA112" s="99" t="e">
        <f ca="true">+IF(AND(ISNUMBER(OFFSET('Sanitation Data'!$E$4,0,10*ROW('Sanitation Data'!E106))),'Data Summary'!CP112="Yes"),100-OFFSET('Sanitation Data'!$E$4,0,10*ROW('Sanitation Data'!E106)),NA())</f>
        <v>#N/A</v>
      </c>
      <c r="AB112" s="99" t="e">
        <f ca="true">+IF(AND(ISNUMBER(OFFSET('Sanitation Data'!$E$6,0,10*ROW('Sanitation Data'!E106))),'Data Summary'!CQ112="Yes"),OFFSET('Sanitation Data'!$E$6,0,10*ROW('Sanitation Data'!E106)),NA())</f>
        <v>#N/A</v>
      </c>
      <c r="AC112" s="99" t="e">
        <f ca="true">+IF(AND(ISNUMBER(OFFSET('Sanitation Data'!$E$10,0,10*ROW('Sanitation Data'!E106))),'Data Summary'!CR112="Yes"),OFFSET('Sanitation Data'!$E$10,0,10*ROW('Sanitation Data'!E106)),NA())</f>
        <v>#N/A</v>
      </c>
      <c r="AD112" s="99" t="e">
        <f ca="true">+IF(AND(ISNUMBER(OFFSET('Sanitation Data'!$E$11,0,10*ROW('Sanitation Data'!E106))),'Data Summary'!CS112="Yes"),OFFSET('Sanitation Data'!$E$11,0,10*ROW('Sanitation Data'!E106)),NA())</f>
        <v>#N/A</v>
      </c>
      <c r="AE112" s="99" t="e">
        <f ca="true">+IF(AND(ISNUMBER(OFFSET('Sanitation Data'!$E$12,0,10*ROW('Sanitation Data'!E106))),'Data Summary'!CT112="Yes"),OFFSET('Sanitation Data'!$E$12,0,10*ROW('Sanitation Data'!E106)),NA())</f>
        <v>#N/A</v>
      </c>
      <c r="AF112" s="99" t="e">
        <f ca="true">+IF(AND(ISNUMBER(OFFSET('Sanitation Data'!$F$4,0,10*ROW('Sanitation Data'!F106))),'Data Summary'!CU112="Yes"),100-OFFSET('Sanitation Data'!$F$4,0,10*ROW('Sanitation Data'!F106)),NA())</f>
        <v>#N/A</v>
      </c>
      <c r="AG112" s="99" t="e">
        <f ca="true">+IF(AND(ISNUMBER(OFFSET('Sanitation Data'!$F$6,0,10*ROW('Sanitation Data'!F106))),'Data Summary'!CV112="Yes"),OFFSET('Sanitation Data'!$F$6,0,10*ROW('Sanitation Data'!F106)),NA())</f>
        <v>#N/A</v>
      </c>
      <c r="AH112" s="99" t="e">
        <f ca="true">+IF(AND(ISNUMBER(OFFSET('Sanitation Data'!$F$10,0,10*ROW('Sanitation Data'!F106))),'Data Summary'!CW112="Yes"),OFFSET('Sanitation Data'!$F$10,0,10*ROW('Sanitation Data'!F106)),NA())</f>
        <v>#N/A</v>
      </c>
      <c r="AI112" s="99" t="e">
        <f ca="true">+IF(AND(ISNUMBER(OFFSET('Sanitation Data'!$F$11,0,10*ROW('Sanitation Data'!F106))),'Data Summary'!CX112="Yes"),OFFSET('Sanitation Data'!$F$11,0,10*ROW('Sanitation Data'!F106)),NA())</f>
        <v>#N/A</v>
      </c>
      <c r="AJ112" s="99" t="e">
        <f ca="true">+IF(AND(ISNUMBER(OFFSET('Sanitation Data'!$F$12,0,10*ROW('Sanitation Data'!F106))),'Data Summary'!CY112="Yes"),OFFSET('Sanitation Data'!$F$12,0,10*ROW('Sanitation Data'!F106)),NA())</f>
        <v>#N/A</v>
      </c>
      <c r="AK112" s="99" t="e">
        <f ca="true">+IF(AND(ISNUMBER(OFFSET('Sanitation Data'!$G$4,0,10*ROW('Sanitation Data'!G106))),'Data Summary'!CZ112="Yes"),100-OFFSET('Sanitation Data'!$G$4,0,10*ROW('Sanitation Data'!G106)),NA())</f>
        <v>#N/A</v>
      </c>
      <c r="AL112" s="99" t="e">
        <f ca="true">+IF(AND(ISNUMBER(OFFSET('Sanitation Data'!$G$6,0,10*ROW('Sanitation Data'!G106))),'Data Summary'!DA112="Yes"),OFFSET('Sanitation Data'!$G$6,0,10*ROW('Sanitation Data'!G106)),NA())</f>
        <v>#N/A</v>
      </c>
      <c r="AM112" s="99" t="e">
        <f ca="true">+IF(AND(ISNUMBER(OFFSET('Sanitation Data'!$G$10,0,10*ROW('Sanitation Data'!G106))),'Data Summary'!DB112="Yes"),OFFSET('Sanitation Data'!$G$10,0,10*ROW('Sanitation Data'!G106)),NA())</f>
        <v>#N/A</v>
      </c>
      <c r="AN112" s="99" t="e">
        <f ca="true">+IF(AND(ISNUMBER(OFFSET('Sanitation Data'!$G$11,0,10*ROW('Sanitation Data'!G106))),'Data Summary'!DC112="Yes"),OFFSET('Sanitation Data'!$G$11,0,10*ROW('Sanitation Data'!G106)),NA())</f>
        <v>#N/A</v>
      </c>
      <c r="AO112" s="99" t="e">
        <f ca="true">+IF(AND(ISNUMBER(OFFSET('Sanitation Data'!$G$12,0,10*ROW('Sanitation Data'!G106))),'Data Summary'!DD112="Yes"),OFFSET('Sanitation Data'!$G$12,0,10*ROW('Sanitation Data'!G106)),NA())</f>
        <v>#N/A</v>
      </c>
      <c r="AP112" s="99" t="e">
        <f ca="true">+IF(AND(ISNUMBER(OFFSET('Sanitation Data'!$H$4,0,10*ROW('Sanitation Data'!H106))),'Data Summary'!DE112="Yes"),100-OFFSET('Sanitation Data'!$H$4,0,10*ROW('Sanitation Data'!H106)),NA())</f>
        <v>#N/A</v>
      </c>
      <c r="AQ112" s="99" t="e">
        <f ca="true">+IF(AND(ISNUMBER(OFFSET('Sanitation Data'!$H$6,0,10*ROW('Sanitation Data'!H106))),'Data Summary'!DF112="Yes"),OFFSET('Sanitation Data'!$H$6,0,10*ROW('Sanitation Data'!H106)),NA())</f>
        <v>#N/A</v>
      </c>
      <c r="AR112" s="99" t="e">
        <f ca="true">+IF(AND(ISNUMBER(OFFSET('Sanitation Data'!$H$10,0,10*ROW('Sanitation Data'!H106))),'Data Summary'!DG112="Yes"),OFFSET('Sanitation Data'!$H$10,0,10*ROW('Sanitation Data'!H106)),NA())</f>
        <v>#N/A</v>
      </c>
      <c r="AS112" s="99" t="e">
        <f ca="true">+IF(AND(ISNUMBER(OFFSET('Sanitation Data'!$H$11,0,10*ROW('Sanitation Data'!H106))),'Data Summary'!DH112="Yes"),OFFSET('Sanitation Data'!$H$11,0,10*ROW('Sanitation Data'!H106)),NA())</f>
        <v>#N/A</v>
      </c>
      <c r="AT112" s="99" t="e">
        <f ca="true">+IF(AND(ISNUMBER(OFFSET('Sanitation Data'!$H$12,0,10*ROW('Sanitation Data'!H106))),'Data Summary'!DI112="Yes"),OFFSET('Sanitation Data'!$H$12,0,10*ROW('Sanitation Data'!H106)),NA())</f>
        <v>#N/A</v>
      </c>
      <c r="AU112" s="99" t="e">
        <f ca="true">+IF(AND(ISNUMBER(OFFSET('Sanitation Data'!$I$4,0,10*ROW('Sanitation Data'!I106))),'Data Summary'!DJ112="Yes"),100-OFFSET('Sanitation Data'!$I$4,0,10*ROW('Sanitation Data'!I106)),NA())</f>
        <v>#N/A</v>
      </c>
      <c r="AV112" s="99" t="e">
        <f ca="true">+IF(AND(ISNUMBER(OFFSET('Sanitation Data'!$I$6,0,10*ROW('Sanitation Data'!I106))),'Data Summary'!DK112="Yes"),OFFSET('Sanitation Data'!$I$6,0,10*ROW('Sanitation Data'!I106)),NA())</f>
        <v>#N/A</v>
      </c>
      <c r="AW112" s="99" t="e">
        <f ca="true">+IF(AND(ISNUMBER(OFFSET('Sanitation Data'!$I$10,0,10*ROW('Sanitation Data'!I106))),'Data Summary'!DL112="Yes"),OFFSET('Sanitation Data'!$I$10,0,10*ROW('Sanitation Data'!I106)),NA())</f>
        <v>#N/A</v>
      </c>
      <c r="AX112" s="99" t="e">
        <f ca="true">+IF(AND(ISNUMBER(OFFSET('Sanitation Data'!$I$11,0,10*ROW('Sanitation Data'!I106))),'Data Summary'!DM112="Yes"),OFFSET('Sanitation Data'!$I$11,0,10*ROW('Sanitation Data'!I106)),NA())</f>
        <v>#N/A</v>
      </c>
      <c r="AY112" s="99" t="e">
        <f ca="true">+IF(AND(ISNUMBER(OFFSET('Sanitation Data'!$I$12,0,10*ROW('Sanitation Data'!I106))),'Data Summary'!DN112="Yes"),OFFSET('Sanitation Data'!$I$12,0,10*ROW('Sanitation Data'!I106)),NA())</f>
        <v>#N/A</v>
      </c>
      <c r="AZ112" s="100" t="e">
        <f ca="true">+IF(AND(ISNUMBER(OFFSET('Hygiene Data'!$D$5,0,10*ROW('Hygiene Data'!D106))),'Data Summary'!DO112="Yes"),OFFSET('Hygiene Data'!$D$5,0,10*ROW('Hygiene Data'!D106)),NA())</f>
        <v>#N/A</v>
      </c>
      <c r="BA112" s="100" t="e">
        <f ca="true">+IF(AND(ISNUMBER(OFFSET('Hygiene Data'!$D$7,0,10*ROW('Hygiene Data'!D106))),'Data Summary'!DP112="Yes"),OFFSET('Hygiene Data'!$D$7,0,10*ROW('Hygiene Data'!D106)),NA())</f>
        <v>#N/A</v>
      </c>
      <c r="BB112" s="100" t="e">
        <f ca="true">+IF(AND(ISNUMBER(OFFSET('Hygiene Data'!$D$9,0,10*ROW('Hygiene Data'!D106))),'Data Summary'!DQ112="Yes"),OFFSET('Hygiene Data'!$D$9,0,10*ROW('Hygiene Data'!D106)),NA())</f>
        <v>#N/A</v>
      </c>
      <c r="BC112" s="100" t="e">
        <f ca="true">+IF(AND(ISNUMBER(OFFSET('Hygiene Data'!$E$5,0,10*ROW('Hygiene Data'!E106))),'Data Summary'!DR112="Yes"),OFFSET('Hygiene Data'!$E$5,0,10*ROW('Hygiene Data'!E106)),NA())</f>
        <v>#N/A</v>
      </c>
      <c r="BD112" s="100" t="e">
        <f ca="true">+IF(AND(ISNUMBER(OFFSET('Hygiene Data'!$E$7,0,10*ROW('Hygiene Data'!E106))),'Data Summary'!DS112="Yes"),OFFSET('Hygiene Data'!$E$7,0,10*ROW('Hygiene Data'!E106)),NA())</f>
        <v>#N/A</v>
      </c>
      <c r="BE112" s="100" t="e">
        <f ca="true">+IF(AND(ISNUMBER(OFFSET('Hygiene Data'!$E$9,0,10*ROW('Hygiene Data'!E106))),'Data Summary'!DT112="Yes"),OFFSET('Hygiene Data'!$E$9,0,10*ROW('Hygiene Data'!E106)),NA())</f>
        <v>#N/A</v>
      </c>
      <c r="BF112" s="100" t="e">
        <f ca="true">+IF(AND(ISNUMBER(OFFSET('Hygiene Data'!$F$5,0,10*ROW('Hygiene Data'!F106))),'Data Summary'!DU112="Yes"),OFFSET('Hygiene Data'!$F$5,0,10*ROW('Hygiene Data'!F106)),NA())</f>
        <v>#N/A</v>
      </c>
      <c r="BG112" s="100" t="e">
        <f ca="true">+IF(AND(ISNUMBER(OFFSET('Hygiene Data'!$F$7,0,10*ROW('Hygiene Data'!F106))),'Data Summary'!DV112="Yes"),OFFSET('Hygiene Data'!$F$7,0,10*ROW('Hygiene Data'!F106)),NA())</f>
        <v>#N/A</v>
      </c>
      <c r="BH112" s="100" t="e">
        <f ca="true">+IF(AND(ISNUMBER(OFFSET('Hygiene Data'!$F$9,0,10*ROW('Hygiene Data'!F106))),'Data Summary'!DW112="Yes"),OFFSET('Hygiene Data'!$F$9,0,10*ROW('Hygiene Data'!F106)),NA())</f>
        <v>#N/A</v>
      </c>
      <c r="BI112" s="100" t="e">
        <f ca="true">+IF(AND(ISNUMBER(OFFSET('Hygiene Data'!$G$5,0,10*ROW('Hygiene Data'!G106))),'Data Summary'!DX112="Yes"),OFFSET('Hygiene Data'!$G$5,0,10*ROW('Hygiene Data'!G106)),NA())</f>
        <v>#N/A</v>
      </c>
      <c r="BJ112" s="100" t="e">
        <f ca="true">+IF(AND(ISNUMBER(OFFSET('Hygiene Data'!$G$7,0,10*ROW('Hygiene Data'!G106))),'Data Summary'!DY112="Yes"),OFFSET('Hygiene Data'!$G$7,0,10*ROW('Hygiene Data'!G106)),NA())</f>
        <v>#N/A</v>
      </c>
      <c r="BK112" s="100" t="e">
        <f ca="true">+IF(AND(ISNUMBER(OFFSET('Hygiene Data'!$G$9,0,10*ROW('Hygiene Data'!G106))),'Data Summary'!DZ112="Yes"),OFFSET('Hygiene Data'!$G$9,0,10*ROW('Hygiene Data'!G106)),NA())</f>
        <v>#N/A</v>
      </c>
      <c r="BL112" s="100" t="e">
        <f ca="true">+IF(AND(ISNUMBER(OFFSET('Hygiene Data'!$H$5,0,10*ROW('Hygiene Data'!H106))),'Data Summary'!EA112="Yes"),OFFSET('Hygiene Data'!$H$5,0,10*ROW('Hygiene Data'!H106)),NA())</f>
        <v>#N/A</v>
      </c>
      <c r="BM112" s="100" t="e">
        <f ca="true">+IF(AND(ISNUMBER(OFFSET('Hygiene Data'!$H$7,0,10*ROW('Hygiene Data'!H106))),'Data Summary'!EB112="Yes"),OFFSET('Hygiene Data'!$H$7,0,10*ROW('Hygiene Data'!H106)),NA())</f>
        <v>#N/A</v>
      </c>
      <c r="BN112" s="100" t="e">
        <f ca="true">+IF(AND(ISNUMBER(OFFSET('Hygiene Data'!$H$9,0,10*ROW('Hygiene Data'!H106))),'Data Summary'!EC112="Yes"),OFFSET('Hygiene Data'!$H$9,0,10*ROW('Hygiene Data'!H106)),NA())</f>
        <v>#N/A</v>
      </c>
      <c r="BO112" s="100" t="e">
        <f ca="true">+IF(AND(ISNUMBER(OFFSET('Hygiene Data'!$I$5,0,10*ROW('Hygiene Data'!I106))),'Data Summary'!ED112="Yes"),OFFSET('Hygiene Data'!$I$5,0,10*ROW('Hygiene Data'!I106)),NA())</f>
        <v>#N/A</v>
      </c>
      <c r="BP112" s="100" t="e">
        <f ca="true">+IF(AND(ISNUMBER(OFFSET('Hygiene Data'!$I$7,0,10*ROW('Hygiene Data'!I106))),'Data Summary'!EE112="Yes"),OFFSET('Hygiene Data'!$I$7,0,10*ROW('Hygiene Data'!I106)),NA())</f>
        <v>#N/A</v>
      </c>
      <c r="BQ112" s="100" t="e">
        <f ca="true">+IF(AND(ISNUMBER(OFFSET('Hygiene Data'!$I$9,0,10*ROW('Hygiene Data'!I106))),'Data Summary'!EF112="Yes"),OFFSET('Hygiene Data'!$I$9,0,10*ROW('Hygiene Data'!I106)),NA())</f>
        <v>#N/A</v>
      </c>
    </row>
    <row xmlns:x14ac="http://schemas.microsoft.com/office/spreadsheetml/2009/9/ac" r="113" x14ac:dyDescent="0.2">
      <c r="A113" s="363" t="e">
        <f ca="true">+RIGHT('Data Summary'!A113,LEN('Data Summary'!A113)-9)</f>
        <v>#VALUE!</v>
      </c>
      <c r="B113" s="38" t="str">
        <f ca="true">+IF(ISTEXT('Data Summary'!B113),'Data Summary'!B113,"")</f>
        <v/>
      </c>
      <c r="C113" s="362" t="e">
        <f ca="true">+VALUE('Data Summary'!C113)</f>
        <v>#VALUE!</v>
      </c>
      <c r="D113" s="98" t="e">
        <f ca="true">+IF(AND(ISNUMBER(OFFSET('Water Data'!$D$4,0,10*ROW('Water Data'!D107))),'Data Summary'!BS113="Yes"),100-OFFSET('Water Data'!$D$4,0,10*ROW('Water Data'!D107)),NA())</f>
        <v>#N/A</v>
      </c>
      <c r="E113" s="98" t="e">
        <f ca="true">+IF(AND(ISNUMBER(OFFSET('Water Data'!$D$6,0,10*ROW('Water Data'!D107))),'Data Summary'!BT113="Yes"),OFFSET('Water Data'!$D$6,0,10*ROW('Water Data'!D107)),NA())</f>
        <v>#N/A</v>
      </c>
      <c r="F113" s="98" t="e">
        <f ca="true">+IF(AND(ISNUMBER(OFFSET('Water Data'!$D$9,0,10*ROW('Water Data'!D107))),'Data Summary'!BU113="Yes"),OFFSET('Water Data'!$D$9,0,10*ROW('Water Data'!D107)),NA())</f>
        <v>#N/A</v>
      </c>
      <c r="G113" s="98" t="e">
        <f ca="true">+IF(AND(ISNUMBER(OFFSET('Water Data'!$E$4,0,10*ROW('Water Data'!E107))),'Data Summary'!BV113="Yes"),100-OFFSET('Water Data'!$E$4,0,10*ROW('Water Data'!E107)),NA())</f>
        <v>#N/A</v>
      </c>
      <c r="H113" s="98" t="e">
        <f ca="true">+IF(AND(ISNUMBER(OFFSET('Water Data'!$E$6,0,10*ROW('Water Data'!E107))),'Data Summary'!BW113="Yes"),OFFSET('Water Data'!$E$6,0,10*ROW('Water Data'!E107)),NA())</f>
        <v>#N/A</v>
      </c>
      <c r="I113" s="98" t="e">
        <f ca="true">+IF(AND(ISNUMBER(OFFSET('Water Data'!$E$9,0,10*ROW('Water Data'!E107))),'Data Summary'!BX113="Yes"),OFFSET('Water Data'!$E$9,0,10*ROW('Water Data'!E107)),NA())</f>
        <v>#N/A</v>
      </c>
      <c r="J113" s="98" t="e">
        <f ca="true">+IF(AND(ISNUMBER(OFFSET('Water Data'!$F$4,0,10*ROW('Water Data'!F107))),'Data Summary'!BY113="Yes"),100-OFFSET('Water Data'!$F$4,0,10*ROW('Water Data'!F107)),NA())</f>
        <v>#N/A</v>
      </c>
      <c r="K113" s="98" t="e">
        <f ca="true">+IF(AND(ISNUMBER(OFFSET('Water Data'!$F$6,0,10*ROW('Water Data'!F107))),'Data Summary'!BZ113="Yes"),OFFSET('Water Data'!$F$6,0,10*ROW('Water Data'!F107)),NA())</f>
        <v>#N/A</v>
      </c>
      <c r="L113" s="98" t="e">
        <f ca="true">+IF(AND(ISNUMBER(OFFSET('Water Data'!$F$9,0,10*ROW('Water Data'!F107))),'Data Summary'!CA113="Yes"),OFFSET('Water Data'!$F$9,0,10*ROW('Water Data'!F107)),NA())</f>
        <v>#N/A</v>
      </c>
      <c r="M113" s="98" t="e">
        <f ca="true">+IF(AND(ISNUMBER(OFFSET('Water Data'!$G$4,0,10*ROW('Water Data'!G107))),'Data Summary'!CB113="Yes"),100-OFFSET('Water Data'!$G$4,0,10*ROW('Water Data'!G107)),NA())</f>
        <v>#N/A</v>
      </c>
      <c r="N113" s="98" t="e">
        <f ca="true">+IF(AND(ISNUMBER(OFFSET('Water Data'!$G$6,0,10*ROW('Water Data'!G107))),'Data Summary'!CC113="Yes"),OFFSET('Water Data'!$G$6,0,10*ROW('Water Data'!G107)),NA())</f>
        <v>#N/A</v>
      </c>
      <c r="O113" s="98" t="e">
        <f ca="true">+IF(AND(ISNUMBER(OFFSET('Water Data'!$G$9,0,10*ROW('Water Data'!G107))),'Data Summary'!CD113="Yes"),OFFSET('Water Data'!$G$9,0,10*ROW('Water Data'!G107)),NA())</f>
        <v>#N/A</v>
      </c>
      <c r="P113" s="98" t="e">
        <f ca="true">+IF(AND(ISNUMBER(OFFSET('Water Data'!$H$4,0,10*ROW('Water Data'!H107))),'Data Summary'!CE113="Yes"),100-OFFSET('Water Data'!$H$4,0,10*ROW('Water Data'!H107)),NA())</f>
        <v>#N/A</v>
      </c>
      <c r="Q113" s="98" t="e">
        <f ca="true">+IF(AND(ISNUMBER(OFFSET('Water Data'!$H$6,0,10*ROW('Water Data'!H107))),'Data Summary'!CF113="Yes"),OFFSET('Water Data'!$H$6,0,10*ROW('Water Data'!H107)),NA())</f>
        <v>#N/A</v>
      </c>
      <c r="R113" s="98" t="e">
        <f ca="true">+IF(AND(ISNUMBER(OFFSET('Water Data'!$H$9,0,10*ROW('Water Data'!H107))),'Data Summary'!CG113="Yes"),OFFSET('Water Data'!$H$9,0,10*ROW('Water Data'!H107)),NA())</f>
        <v>#N/A</v>
      </c>
      <c r="S113" s="98" t="e">
        <f ca="true">+IF(AND(ISNUMBER(OFFSET('Water Data'!$I$4,0,10*ROW('Water Data'!I107))),'Data Summary'!CH113="Yes"),100-OFFSET('Water Data'!$I$4,0,10*ROW('Water Data'!I107)),NA())</f>
        <v>#N/A</v>
      </c>
      <c r="T113" s="98" t="e">
        <f ca="true">+IF(AND(ISNUMBER(OFFSET('Water Data'!$I$6,0,10*ROW('Water Data'!I107))),'Data Summary'!CI113="Yes"),OFFSET('Water Data'!$I$6,0,10*ROW('Water Data'!I107)),NA())</f>
        <v>#N/A</v>
      </c>
      <c r="U113" s="98" t="e">
        <f ca="true">+IF(AND(ISNUMBER(OFFSET('Water Data'!$I$9,0,10*ROW('Water Data'!I107))),'Data Summary'!CJ113="Yes"),OFFSET('Water Data'!$I$9,0,10*ROW('Water Data'!I107)),NA())</f>
        <v>#N/A</v>
      </c>
      <c r="V113" s="99" t="e">
        <f ca="true">+IF(AND(ISNUMBER(OFFSET('Sanitation Data'!$D$4,0,10*ROW('Sanitation Data'!D107))),'Data Summary'!CK113="Yes"),100-OFFSET('Sanitation Data'!$D$4,0,10*ROW('Sanitation Data'!D107)),NA())</f>
        <v>#N/A</v>
      </c>
      <c r="W113" s="99" t="e">
        <f ca="true">+IF(AND(ISNUMBER(OFFSET('Sanitation Data'!$D$6,0,10*ROW('Sanitation Data'!D107))),'Data Summary'!CL113="Yes"),OFFSET('Sanitation Data'!$D$6,0,10*ROW('Sanitation Data'!D107)),NA())</f>
        <v>#N/A</v>
      </c>
      <c r="X113" s="99" t="e">
        <f ca="true">+IF(AND(ISNUMBER(OFFSET('Sanitation Data'!$D$10,0,10*ROW('Sanitation Data'!D107))),'Data Summary'!CM113="Yes"),OFFSET('Sanitation Data'!$D$10,0,10*ROW('Sanitation Data'!D107)),NA())</f>
        <v>#N/A</v>
      </c>
      <c r="Y113" s="99" t="e">
        <f ca="true">+IF(AND(ISNUMBER(OFFSET('Sanitation Data'!$D$11,0,10*ROW('Sanitation Data'!D107))),'Data Summary'!CN113="Yes"),OFFSET('Sanitation Data'!$D$11,0,10*ROW('Sanitation Data'!D107)),NA())</f>
        <v>#N/A</v>
      </c>
      <c r="Z113" s="99" t="e">
        <f ca="true">+IF(AND(ISNUMBER(OFFSET('Sanitation Data'!$D$12,0,10*ROW('Sanitation Data'!D107))),'Data Summary'!CO113="Yes"),OFFSET('Sanitation Data'!$D$12,0,10*ROW('Sanitation Data'!D107)),NA())</f>
        <v>#N/A</v>
      </c>
      <c r="AA113" s="99" t="e">
        <f ca="true">+IF(AND(ISNUMBER(OFFSET('Sanitation Data'!$E$4,0,10*ROW('Sanitation Data'!E107))),'Data Summary'!CP113="Yes"),100-OFFSET('Sanitation Data'!$E$4,0,10*ROW('Sanitation Data'!E107)),NA())</f>
        <v>#N/A</v>
      </c>
      <c r="AB113" s="99" t="e">
        <f ca="true">+IF(AND(ISNUMBER(OFFSET('Sanitation Data'!$E$6,0,10*ROW('Sanitation Data'!E107))),'Data Summary'!CQ113="Yes"),OFFSET('Sanitation Data'!$E$6,0,10*ROW('Sanitation Data'!E107)),NA())</f>
        <v>#N/A</v>
      </c>
      <c r="AC113" s="99" t="e">
        <f ca="true">+IF(AND(ISNUMBER(OFFSET('Sanitation Data'!$E$10,0,10*ROW('Sanitation Data'!E107))),'Data Summary'!CR113="Yes"),OFFSET('Sanitation Data'!$E$10,0,10*ROW('Sanitation Data'!E107)),NA())</f>
        <v>#N/A</v>
      </c>
      <c r="AD113" s="99" t="e">
        <f ca="true">+IF(AND(ISNUMBER(OFFSET('Sanitation Data'!$E$11,0,10*ROW('Sanitation Data'!E107))),'Data Summary'!CS113="Yes"),OFFSET('Sanitation Data'!$E$11,0,10*ROW('Sanitation Data'!E107)),NA())</f>
        <v>#N/A</v>
      </c>
      <c r="AE113" s="99" t="e">
        <f ca="true">+IF(AND(ISNUMBER(OFFSET('Sanitation Data'!$E$12,0,10*ROW('Sanitation Data'!E107))),'Data Summary'!CT113="Yes"),OFFSET('Sanitation Data'!$E$12,0,10*ROW('Sanitation Data'!E107)),NA())</f>
        <v>#N/A</v>
      </c>
      <c r="AF113" s="99" t="e">
        <f ca="true">+IF(AND(ISNUMBER(OFFSET('Sanitation Data'!$F$4,0,10*ROW('Sanitation Data'!F107))),'Data Summary'!CU113="Yes"),100-OFFSET('Sanitation Data'!$F$4,0,10*ROW('Sanitation Data'!F107)),NA())</f>
        <v>#N/A</v>
      </c>
      <c r="AG113" s="99" t="e">
        <f ca="true">+IF(AND(ISNUMBER(OFFSET('Sanitation Data'!$F$6,0,10*ROW('Sanitation Data'!F107))),'Data Summary'!CV113="Yes"),OFFSET('Sanitation Data'!$F$6,0,10*ROW('Sanitation Data'!F107)),NA())</f>
        <v>#N/A</v>
      </c>
      <c r="AH113" s="99" t="e">
        <f ca="true">+IF(AND(ISNUMBER(OFFSET('Sanitation Data'!$F$10,0,10*ROW('Sanitation Data'!F107))),'Data Summary'!CW113="Yes"),OFFSET('Sanitation Data'!$F$10,0,10*ROW('Sanitation Data'!F107)),NA())</f>
        <v>#N/A</v>
      </c>
      <c r="AI113" s="99" t="e">
        <f ca="true">+IF(AND(ISNUMBER(OFFSET('Sanitation Data'!$F$11,0,10*ROW('Sanitation Data'!F107))),'Data Summary'!CX113="Yes"),OFFSET('Sanitation Data'!$F$11,0,10*ROW('Sanitation Data'!F107)),NA())</f>
        <v>#N/A</v>
      </c>
      <c r="AJ113" s="99" t="e">
        <f ca="true">+IF(AND(ISNUMBER(OFFSET('Sanitation Data'!$F$12,0,10*ROW('Sanitation Data'!F107))),'Data Summary'!CY113="Yes"),OFFSET('Sanitation Data'!$F$12,0,10*ROW('Sanitation Data'!F107)),NA())</f>
        <v>#N/A</v>
      </c>
      <c r="AK113" s="99" t="e">
        <f ca="true">+IF(AND(ISNUMBER(OFFSET('Sanitation Data'!$G$4,0,10*ROW('Sanitation Data'!G107))),'Data Summary'!CZ113="Yes"),100-OFFSET('Sanitation Data'!$G$4,0,10*ROW('Sanitation Data'!G107)),NA())</f>
        <v>#N/A</v>
      </c>
      <c r="AL113" s="99" t="e">
        <f ca="true">+IF(AND(ISNUMBER(OFFSET('Sanitation Data'!$G$6,0,10*ROW('Sanitation Data'!G107))),'Data Summary'!DA113="Yes"),OFFSET('Sanitation Data'!$G$6,0,10*ROW('Sanitation Data'!G107)),NA())</f>
        <v>#N/A</v>
      </c>
      <c r="AM113" s="99" t="e">
        <f ca="true">+IF(AND(ISNUMBER(OFFSET('Sanitation Data'!$G$10,0,10*ROW('Sanitation Data'!G107))),'Data Summary'!DB113="Yes"),OFFSET('Sanitation Data'!$G$10,0,10*ROW('Sanitation Data'!G107)),NA())</f>
        <v>#N/A</v>
      </c>
      <c r="AN113" s="99" t="e">
        <f ca="true">+IF(AND(ISNUMBER(OFFSET('Sanitation Data'!$G$11,0,10*ROW('Sanitation Data'!G107))),'Data Summary'!DC113="Yes"),OFFSET('Sanitation Data'!$G$11,0,10*ROW('Sanitation Data'!G107)),NA())</f>
        <v>#N/A</v>
      </c>
      <c r="AO113" s="99" t="e">
        <f ca="true">+IF(AND(ISNUMBER(OFFSET('Sanitation Data'!$G$12,0,10*ROW('Sanitation Data'!G107))),'Data Summary'!DD113="Yes"),OFFSET('Sanitation Data'!$G$12,0,10*ROW('Sanitation Data'!G107)),NA())</f>
        <v>#N/A</v>
      </c>
      <c r="AP113" s="99" t="e">
        <f ca="true">+IF(AND(ISNUMBER(OFFSET('Sanitation Data'!$H$4,0,10*ROW('Sanitation Data'!H107))),'Data Summary'!DE113="Yes"),100-OFFSET('Sanitation Data'!$H$4,0,10*ROW('Sanitation Data'!H107)),NA())</f>
        <v>#N/A</v>
      </c>
      <c r="AQ113" s="99" t="e">
        <f ca="true">+IF(AND(ISNUMBER(OFFSET('Sanitation Data'!$H$6,0,10*ROW('Sanitation Data'!H107))),'Data Summary'!DF113="Yes"),OFFSET('Sanitation Data'!$H$6,0,10*ROW('Sanitation Data'!H107)),NA())</f>
        <v>#N/A</v>
      </c>
      <c r="AR113" s="99" t="e">
        <f ca="true">+IF(AND(ISNUMBER(OFFSET('Sanitation Data'!$H$10,0,10*ROW('Sanitation Data'!H107))),'Data Summary'!DG113="Yes"),OFFSET('Sanitation Data'!$H$10,0,10*ROW('Sanitation Data'!H107)),NA())</f>
        <v>#N/A</v>
      </c>
      <c r="AS113" s="99" t="e">
        <f ca="true">+IF(AND(ISNUMBER(OFFSET('Sanitation Data'!$H$11,0,10*ROW('Sanitation Data'!H107))),'Data Summary'!DH113="Yes"),OFFSET('Sanitation Data'!$H$11,0,10*ROW('Sanitation Data'!H107)),NA())</f>
        <v>#N/A</v>
      </c>
      <c r="AT113" s="99" t="e">
        <f ca="true">+IF(AND(ISNUMBER(OFFSET('Sanitation Data'!$H$12,0,10*ROW('Sanitation Data'!H107))),'Data Summary'!DI113="Yes"),OFFSET('Sanitation Data'!$H$12,0,10*ROW('Sanitation Data'!H107)),NA())</f>
        <v>#N/A</v>
      </c>
      <c r="AU113" s="99" t="e">
        <f ca="true">+IF(AND(ISNUMBER(OFFSET('Sanitation Data'!$I$4,0,10*ROW('Sanitation Data'!I107))),'Data Summary'!DJ113="Yes"),100-OFFSET('Sanitation Data'!$I$4,0,10*ROW('Sanitation Data'!I107)),NA())</f>
        <v>#N/A</v>
      </c>
      <c r="AV113" s="99" t="e">
        <f ca="true">+IF(AND(ISNUMBER(OFFSET('Sanitation Data'!$I$6,0,10*ROW('Sanitation Data'!I107))),'Data Summary'!DK113="Yes"),OFFSET('Sanitation Data'!$I$6,0,10*ROW('Sanitation Data'!I107)),NA())</f>
        <v>#N/A</v>
      </c>
      <c r="AW113" s="99" t="e">
        <f ca="true">+IF(AND(ISNUMBER(OFFSET('Sanitation Data'!$I$10,0,10*ROW('Sanitation Data'!I107))),'Data Summary'!DL113="Yes"),OFFSET('Sanitation Data'!$I$10,0,10*ROW('Sanitation Data'!I107)),NA())</f>
        <v>#N/A</v>
      </c>
      <c r="AX113" s="99" t="e">
        <f ca="true">+IF(AND(ISNUMBER(OFFSET('Sanitation Data'!$I$11,0,10*ROW('Sanitation Data'!I107))),'Data Summary'!DM113="Yes"),OFFSET('Sanitation Data'!$I$11,0,10*ROW('Sanitation Data'!I107)),NA())</f>
        <v>#N/A</v>
      </c>
      <c r="AY113" s="99" t="e">
        <f ca="true">+IF(AND(ISNUMBER(OFFSET('Sanitation Data'!$I$12,0,10*ROW('Sanitation Data'!I107))),'Data Summary'!DN113="Yes"),OFFSET('Sanitation Data'!$I$12,0,10*ROW('Sanitation Data'!I107)),NA())</f>
        <v>#N/A</v>
      </c>
      <c r="AZ113" s="100" t="e">
        <f ca="true">+IF(AND(ISNUMBER(OFFSET('Hygiene Data'!$D$5,0,10*ROW('Hygiene Data'!D107))),'Data Summary'!DO113="Yes"),OFFSET('Hygiene Data'!$D$5,0,10*ROW('Hygiene Data'!D107)),NA())</f>
        <v>#N/A</v>
      </c>
      <c r="BA113" s="100" t="e">
        <f ca="true">+IF(AND(ISNUMBER(OFFSET('Hygiene Data'!$D$7,0,10*ROW('Hygiene Data'!D107))),'Data Summary'!DP113="Yes"),OFFSET('Hygiene Data'!$D$7,0,10*ROW('Hygiene Data'!D107)),NA())</f>
        <v>#N/A</v>
      </c>
      <c r="BB113" s="100" t="e">
        <f ca="true">+IF(AND(ISNUMBER(OFFSET('Hygiene Data'!$D$9,0,10*ROW('Hygiene Data'!D107))),'Data Summary'!DQ113="Yes"),OFFSET('Hygiene Data'!$D$9,0,10*ROW('Hygiene Data'!D107)),NA())</f>
        <v>#N/A</v>
      </c>
      <c r="BC113" s="100" t="e">
        <f ca="true">+IF(AND(ISNUMBER(OFFSET('Hygiene Data'!$E$5,0,10*ROW('Hygiene Data'!E107))),'Data Summary'!DR113="Yes"),OFFSET('Hygiene Data'!$E$5,0,10*ROW('Hygiene Data'!E107)),NA())</f>
        <v>#N/A</v>
      </c>
      <c r="BD113" s="100" t="e">
        <f ca="true">+IF(AND(ISNUMBER(OFFSET('Hygiene Data'!$E$7,0,10*ROW('Hygiene Data'!E107))),'Data Summary'!DS113="Yes"),OFFSET('Hygiene Data'!$E$7,0,10*ROW('Hygiene Data'!E107)),NA())</f>
        <v>#N/A</v>
      </c>
      <c r="BE113" s="100" t="e">
        <f ca="true">+IF(AND(ISNUMBER(OFFSET('Hygiene Data'!$E$9,0,10*ROW('Hygiene Data'!E107))),'Data Summary'!DT113="Yes"),OFFSET('Hygiene Data'!$E$9,0,10*ROW('Hygiene Data'!E107)),NA())</f>
        <v>#N/A</v>
      </c>
      <c r="BF113" s="100" t="e">
        <f ca="true">+IF(AND(ISNUMBER(OFFSET('Hygiene Data'!$F$5,0,10*ROW('Hygiene Data'!F107))),'Data Summary'!DU113="Yes"),OFFSET('Hygiene Data'!$F$5,0,10*ROW('Hygiene Data'!F107)),NA())</f>
        <v>#N/A</v>
      </c>
      <c r="BG113" s="100" t="e">
        <f ca="true">+IF(AND(ISNUMBER(OFFSET('Hygiene Data'!$F$7,0,10*ROW('Hygiene Data'!F107))),'Data Summary'!DV113="Yes"),OFFSET('Hygiene Data'!$F$7,0,10*ROW('Hygiene Data'!F107)),NA())</f>
        <v>#N/A</v>
      </c>
      <c r="BH113" s="100" t="e">
        <f ca="true">+IF(AND(ISNUMBER(OFFSET('Hygiene Data'!$F$9,0,10*ROW('Hygiene Data'!F107))),'Data Summary'!DW113="Yes"),OFFSET('Hygiene Data'!$F$9,0,10*ROW('Hygiene Data'!F107)),NA())</f>
        <v>#N/A</v>
      </c>
      <c r="BI113" s="100" t="e">
        <f ca="true">+IF(AND(ISNUMBER(OFFSET('Hygiene Data'!$G$5,0,10*ROW('Hygiene Data'!G107))),'Data Summary'!DX113="Yes"),OFFSET('Hygiene Data'!$G$5,0,10*ROW('Hygiene Data'!G107)),NA())</f>
        <v>#N/A</v>
      </c>
      <c r="BJ113" s="100" t="e">
        <f ca="true">+IF(AND(ISNUMBER(OFFSET('Hygiene Data'!$G$7,0,10*ROW('Hygiene Data'!G107))),'Data Summary'!DY113="Yes"),OFFSET('Hygiene Data'!$G$7,0,10*ROW('Hygiene Data'!G107)),NA())</f>
        <v>#N/A</v>
      </c>
      <c r="BK113" s="100" t="e">
        <f ca="true">+IF(AND(ISNUMBER(OFFSET('Hygiene Data'!$G$9,0,10*ROW('Hygiene Data'!G107))),'Data Summary'!DZ113="Yes"),OFFSET('Hygiene Data'!$G$9,0,10*ROW('Hygiene Data'!G107)),NA())</f>
        <v>#N/A</v>
      </c>
      <c r="BL113" s="100" t="e">
        <f ca="true">+IF(AND(ISNUMBER(OFFSET('Hygiene Data'!$H$5,0,10*ROW('Hygiene Data'!H107))),'Data Summary'!EA113="Yes"),OFFSET('Hygiene Data'!$H$5,0,10*ROW('Hygiene Data'!H107)),NA())</f>
        <v>#N/A</v>
      </c>
      <c r="BM113" s="100" t="e">
        <f ca="true">+IF(AND(ISNUMBER(OFFSET('Hygiene Data'!$H$7,0,10*ROW('Hygiene Data'!H107))),'Data Summary'!EB113="Yes"),OFFSET('Hygiene Data'!$H$7,0,10*ROW('Hygiene Data'!H107)),NA())</f>
        <v>#N/A</v>
      </c>
      <c r="BN113" s="100" t="e">
        <f ca="true">+IF(AND(ISNUMBER(OFFSET('Hygiene Data'!$H$9,0,10*ROW('Hygiene Data'!H107))),'Data Summary'!EC113="Yes"),OFFSET('Hygiene Data'!$H$9,0,10*ROW('Hygiene Data'!H107)),NA())</f>
        <v>#N/A</v>
      </c>
      <c r="BO113" s="100" t="e">
        <f ca="true">+IF(AND(ISNUMBER(OFFSET('Hygiene Data'!$I$5,0,10*ROW('Hygiene Data'!I107))),'Data Summary'!ED113="Yes"),OFFSET('Hygiene Data'!$I$5,0,10*ROW('Hygiene Data'!I107)),NA())</f>
        <v>#N/A</v>
      </c>
      <c r="BP113" s="100" t="e">
        <f ca="true">+IF(AND(ISNUMBER(OFFSET('Hygiene Data'!$I$7,0,10*ROW('Hygiene Data'!I107))),'Data Summary'!EE113="Yes"),OFFSET('Hygiene Data'!$I$7,0,10*ROW('Hygiene Data'!I107)),NA())</f>
        <v>#N/A</v>
      </c>
      <c r="BQ113" s="100" t="e">
        <f ca="true">+IF(AND(ISNUMBER(OFFSET('Hygiene Data'!$I$9,0,10*ROW('Hygiene Data'!I107))),'Data Summary'!EF113="Yes"),OFFSET('Hygiene Data'!$I$9,0,10*ROW('Hygiene Data'!I107)),NA())</f>
        <v>#N/A</v>
      </c>
    </row>
    <row xmlns:x14ac="http://schemas.microsoft.com/office/spreadsheetml/2009/9/ac" r="114" x14ac:dyDescent="0.2">
      <c r="A114" s="363" t="e">
        <f ca="true">+RIGHT('Data Summary'!A114,LEN('Data Summary'!A114)-9)</f>
        <v>#VALUE!</v>
      </c>
      <c r="B114" s="38" t="str">
        <f ca="true">+IF(ISTEXT('Data Summary'!B114),'Data Summary'!B114,"")</f>
        <v/>
      </c>
      <c r="C114" s="362" t="e">
        <f ca="true">+VALUE('Data Summary'!C114)</f>
        <v>#VALUE!</v>
      </c>
      <c r="D114" s="98" t="e">
        <f ca="true">+IF(AND(ISNUMBER(OFFSET('Water Data'!$D$4,0,10*ROW('Water Data'!D108))),'Data Summary'!BS114="Yes"),100-OFFSET('Water Data'!$D$4,0,10*ROW('Water Data'!D108)),NA())</f>
        <v>#N/A</v>
      </c>
      <c r="E114" s="98" t="e">
        <f ca="true">+IF(AND(ISNUMBER(OFFSET('Water Data'!$D$6,0,10*ROW('Water Data'!D108))),'Data Summary'!BT114="Yes"),OFFSET('Water Data'!$D$6,0,10*ROW('Water Data'!D108)),NA())</f>
        <v>#N/A</v>
      </c>
      <c r="F114" s="98" t="e">
        <f ca="true">+IF(AND(ISNUMBER(OFFSET('Water Data'!$D$9,0,10*ROW('Water Data'!D108))),'Data Summary'!BU114="Yes"),OFFSET('Water Data'!$D$9,0,10*ROW('Water Data'!D108)),NA())</f>
        <v>#N/A</v>
      </c>
      <c r="G114" s="98" t="e">
        <f ca="true">+IF(AND(ISNUMBER(OFFSET('Water Data'!$E$4,0,10*ROW('Water Data'!E108))),'Data Summary'!BV114="Yes"),100-OFFSET('Water Data'!$E$4,0,10*ROW('Water Data'!E108)),NA())</f>
        <v>#N/A</v>
      </c>
      <c r="H114" s="98" t="e">
        <f ca="true">+IF(AND(ISNUMBER(OFFSET('Water Data'!$E$6,0,10*ROW('Water Data'!E108))),'Data Summary'!BW114="Yes"),OFFSET('Water Data'!$E$6,0,10*ROW('Water Data'!E108)),NA())</f>
        <v>#N/A</v>
      </c>
      <c r="I114" s="98" t="e">
        <f ca="true">+IF(AND(ISNUMBER(OFFSET('Water Data'!$E$9,0,10*ROW('Water Data'!E108))),'Data Summary'!BX114="Yes"),OFFSET('Water Data'!$E$9,0,10*ROW('Water Data'!E108)),NA())</f>
        <v>#N/A</v>
      </c>
      <c r="J114" s="98" t="e">
        <f ca="true">+IF(AND(ISNUMBER(OFFSET('Water Data'!$F$4,0,10*ROW('Water Data'!F108))),'Data Summary'!BY114="Yes"),100-OFFSET('Water Data'!$F$4,0,10*ROW('Water Data'!F108)),NA())</f>
        <v>#N/A</v>
      </c>
      <c r="K114" s="98" t="e">
        <f ca="true">+IF(AND(ISNUMBER(OFFSET('Water Data'!$F$6,0,10*ROW('Water Data'!F108))),'Data Summary'!BZ114="Yes"),OFFSET('Water Data'!$F$6,0,10*ROW('Water Data'!F108)),NA())</f>
        <v>#N/A</v>
      </c>
      <c r="L114" s="98" t="e">
        <f ca="true">+IF(AND(ISNUMBER(OFFSET('Water Data'!$F$9,0,10*ROW('Water Data'!F108))),'Data Summary'!CA114="Yes"),OFFSET('Water Data'!$F$9,0,10*ROW('Water Data'!F108)),NA())</f>
        <v>#N/A</v>
      </c>
      <c r="M114" s="98" t="e">
        <f ca="true">+IF(AND(ISNUMBER(OFFSET('Water Data'!$G$4,0,10*ROW('Water Data'!G108))),'Data Summary'!CB114="Yes"),100-OFFSET('Water Data'!$G$4,0,10*ROW('Water Data'!G108)),NA())</f>
        <v>#N/A</v>
      </c>
      <c r="N114" s="98" t="e">
        <f ca="true">+IF(AND(ISNUMBER(OFFSET('Water Data'!$G$6,0,10*ROW('Water Data'!G108))),'Data Summary'!CC114="Yes"),OFFSET('Water Data'!$G$6,0,10*ROW('Water Data'!G108)),NA())</f>
        <v>#N/A</v>
      </c>
      <c r="O114" s="98" t="e">
        <f ca="true">+IF(AND(ISNUMBER(OFFSET('Water Data'!$G$9,0,10*ROW('Water Data'!G108))),'Data Summary'!CD114="Yes"),OFFSET('Water Data'!$G$9,0,10*ROW('Water Data'!G108)),NA())</f>
        <v>#N/A</v>
      </c>
      <c r="P114" s="98" t="e">
        <f ca="true">+IF(AND(ISNUMBER(OFFSET('Water Data'!$H$4,0,10*ROW('Water Data'!H108))),'Data Summary'!CE114="Yes"),100-OFFSET('Water Data'!$H$4,0,10*ROW('Water Data'!H108)),NA())</f>
        <v>#N/A</v>
      </c>
      <c r="Q114" s="98" t="e">
        <f ca="true">+IF(AND(ISNUMBER(OFFSET('Water Data'!$H$6,0,10*ROW('Water Data'!H108))),'Data Summary'!CF114="Yes"),OFFSET('Water Data'!$H$6,0,10*ROW('Water Data'!H108)),NA())</f>
        <v>#N/A</v>
      </c>
      <c r="R114" s="98" t="e">
        <f ca="true">+IF(AND(ISNUMBER(OFFSET('Water Data'!$H$9,0,10*ROW('Water Data'!H108))),'Data Summary'!CG114="Yes"),OFFSET('Water Data'!$H$9,0,10*ROW('Water Data'!H108)),NA())</f>
        <v>#N/A</v>
      </c>
      <c r="S114" s="98" t="e">
        <f ca="true">+IF(AND(ISNUMBER(OFFSET('Water Data'!$I$4,0,10*ROW('Water Data'!I108))),'Data Summary'!CH114="Yes"),100-OFFSET('Water Data'!$I$4,0,10*ROW('Water Data'!I108)),NA())</f>
        <v>#N/A</v>
      </c>
      <c r="T114" s="98" t="e">
        <f ca="true">+IF(AND(ISNUMBER(OFFSET('Water Data'!$I$6,0,10*ROW('Water Data'!I108))),'Data Summary'!CI114="Yes"),OFFSET('Water Data'!$I$6,0,10*ROW('Water Data'!I108)),NA())</f>
        <v>#N/A</v>
      </c>
      <c r="U114" s="98" t="e">
        <f ca="true">+IF(AND(ISNUMBER(OFFSET('Water Data'!$I$9,0,10*ROW('Water Data'!I108))),'Data Summary'!CJ114="Yes"),OFFSET('Water Data'!$I$9,0,10*ROW('Water Data'!I108)),NA())</f>
        <v>#N/A</v>
      </c>
      <c r="V114" s="99" t="e">
        <f ca="true">+IF(AND(ISNUMBER(OFFSET('Sanitation Data'!$D$4,0,10*ROW('Sanitation Data'!D108))),'Data Summary'!CK114="Yes"),100-OFFSET('Sanitation Data'!$D$4,0,10*ROW('Sanitation Data'!D108)),NA())</f>
        <v>#N/A</v>
      </c>
      <c r="W114" s="99" t="e">
        <f ca="true">+IF(AND(ISNUMBER(OFFSET('Sanitation Data'!$D$6,0,10*ROW('Sanitation Data'!D108))),'Data Summary'!CL114="Yes"),OFFSET('Sanitation Data'!$D$6,0,10*ROW('Sanitation Data'!D108)),NA())</f>
        <v>#N/A</v>
      </c>
      <c r="X114" s="99" t="e">
        <f ca="true">+IF(AND(ISNUMBER(OFFSET('Sanitation Data'!$D$10,0,10*ROW('Sanitation Data'!D108))),'Data Summary'!CM114="Yes"),OFFSET('Sanitation Data'!$D$10,0,10*ROW('Sanitation Data'!D108)),NA())</f>
        <v>#N/A</v>
      </c>
      <c r="Y114" s="99" t="e">
        <f ca="true">+IF(AND(ISNUMBER(OFFSET('Sanitation Data'!$D$11,0,10*ROW('Sanitation Data'!D108))),'Data Summary'!CN114="Yes"),OFFSET('Sanitation Data'!$D$11,0,10*ROW('Sanitation Data'!D108)),NA())</f>
        <v>#N/A</v>
      </c>
      <c r="Z114" s="99" t="e">
        <f ca="true">+IF(AND(ISNUMBER(OFFSET('Sanitation Data'!$D$12,0,10*ROW('Sanitation Data'!D108))),'Data Summary'!CO114="Yes"),OFFSET('Sanitation Data'!$D$12,0,10*ROW('Sanitation Data'!D108)),NA())</f>
        <v>#N/A</v>
      </c>
      <c r="AA114" s="99" t="e">
        <f ca="true">+IF(AND(ISNUMBER(OFFSET('Sanitation Data'!$E$4,0,10*ROW('Sanitation Data'!E108))),'Data Summary'!CP114="Yes"),100-OFFSET('Sanitation Data'!$E$4,0,10*ROW('Sanitation Data'!E108)),NA())</f>
        <v>#N/A</v>
      </c>
      <c r="AB114" s="99" t="e">
        <f ca="true">+IF(AND(ISNUMBER(OFFSET('Sanitation Data'!$E$6,0,10*ROW('Sanitation Data'!E108))),'Data Summary'!CQ114="Yes"),OFFSET('Sanitation Data'!$E$6,0,10*ROW('Sanitation Data'!E108)),NA())</f>
        <v>#N/A</v>
      </c>
      <c r="AC114" s="99" t="e">
        <f ca="true">+IF(AND(ISNUMBER(OFFSET('Sanitation Data'!$E$10,0,10*ROW('Sanitation Data'!E108))),'Data Summary'!CR114="Yes"),OFFSET('Sanitation Data'!$E$10,0,10*ROW('Sanitation Data'!E108)),NA())</f>
        <v>#N/A</v>
      </c>
      <c r="AD114" s="99" t="e">
        <f ca="true">+IF(AND(ISNUMBER(OFFSET('Sanitation Data'!$E$11,0,10*ROW('Sanitation Data'!E108))),'Data Summary'!CS114="Yes"),OFFSET('Sanitation Data'!$E$11,0,10*ROW('Sanitation Data'!E108)),NA())</f>
        <v>#N/A</v>
      </c>
      <c r="AE114" s="99" t="e">
        <f ca="true">+IF(AND(ISNUMBER(OFFSET('Sanitation Data'!$E$12,0,10*ROW('Sanitation Data'!E108))),'Data Summary'!CT114="Yes"),OFFSET('Sanitation Data'!$E$12,0,10*ROW('Sanitation Data'!E108)),NA())</f>
        <v>#N/A</v>
      </c>
      <c r="AF114" s="99" t="e">
        <f ca="true">+IF(AND(ISNUMBER(OFFSET('Sanitation Data'!$F$4,0,10*ROW('Sanitation Data'!F108))),'Data Summary'!CU114="Yes"),100-OFFSET('Sanitation Data'!$F$4,0,10*ROW('Sanitation Data'!F108)),NA())</f>
        <v>#N/A</v>
      </c>
      <c r="AG114" s="99" t="e">
        <f ca="true">+IF(AND(ISNUMBER(OFFSET('Sanitation Data'!$F$6,0,10*ROW('Sanitation Data'!F108))),'Data Summary'!CV114="Yes"),OFFSET('Sanitation Data'!$F$6,0,10*ROW('Sanitation Data'!F108)),NA())</f>
        <v>#N/A</v>
      </c>
      <c r="AH114" s="99" t="e">
        <f ca="true">+IF(AND(ISNUMBER(OFFSET('Sanitation Data'!$F$10,0,10*ROW('Sanitation Data'!F108))),'Data Summary'!CW114="Yes"),OFFSET('Sanitation Data'!$F$10,0,10*ROW('Sanitation Data'!F108)),NA())</f>
        <v>#N/A</v>
      </c>
      <c r="AI114" s="99" t="e">
        <f ca="true">+IF(AND(ISNUMBER(OFFSET('Sanitation Data'!$F$11,0,10*ROW('Sanitation Data'!F108))),'Data Summary'!CX114="Yes"),OFFSET('Sanitation Data'!$F$11,0,10*ROW('Sanitation Data'!F108)),NA())</f>
        <v>#N/A</v>
      </c>
      <c r="AJ114" s="99" t="e">
        <f ca="true">+IF(AND(ISNUMBER(OFFSET('Sanitation Data'!$F$12,0,10*ROW('Sanitation Data'!F108))),'Data Summary'!CY114="Yes"),OFFSET('Sanitation Data'!$F$12,0,10*ROW('Sanitation Data'!F108)),NA())</f>
        <v>#N/A</v>
      </c>
      <c r="AK114" s="99" t="e">
        <f ca="true">+IF(AND(ISNUMBER(OFFSET('Sanitation Data'!$G$4,0,10*ROW('Sanitation Data'!G108))),'Data Summary'!CZ114="Yes"),100-OFFSET('Sanitation Data'!$G$4,0,10*ROW('Sanitation Data'!G108)),NA())</f>
        <v>#N/A</v>
      </c>
      <c r="AL114" s="99" t="e">
        <f ca="true">+IF(AND(ISNUMBER(OFFSET('Sanitation Data'!$G$6,0,10*ROW('Sanitation Data'!G108))),'Data Summary'!DA114="Yes"),OFFSET('Sanitation Data'!$G$6,0,10*ROW('Sanitation Data'!G108)),NA())</f>
        <v>#N/A</v>
      </c>
      <c r="AM114" s="99" t="e">
        <f ca="true">+IF(AND(ISNUMBER(OFFSET('Sanitation Data'!$G$10,0,10*ROW('Sanitation Data'!G108))),'Data Summary'!DB114="Yes"),OFFSET('Sanitation Data'!$G$10,0,10*ROW('Sanitation Data'!G108)),NA())</f>
        <v>#N/A</v>
      </c>
      <c r="AN114" s="99" t="e">
        <f ca="true">+IF(AND(ISNUMBER(OFFSET('Sanitation Data'!$G$11,0,10*ROW('Sanitation Data'!G108))),'Data Summary'!DC114="Yes"),OFFSET('Sanitation Data'!$G$11,0,10*ROW('Sanitation Data'!G108)),NA())</f>
        <v>#N/A</v>
      </c>
      <c r="AO114" s="99" t="e">
        <f ca="true">+IF(AND(ISNUMBER(OFFSET('Sanitation Data'!$G$12,0,10*ROW('Sanitation Data'!G108))),'Data Summary'!DD114="Yes"),OFFSET('Sanitation Data'!$G$12,0,10*ROW('Sanitation Data'!G108)),NA())</f>
        <v>#N/A</v>
      </c>
      <c r="AP114" s="99" t="e">
        <f ca="true">+IF(AND(ISNUMBER(OFFSET('Sanitation Data'!$H$4,0,10*ROW('Sanitation Data'!H108))),'Data Summary'!DE114="Yes"),100-OFFSET('Sanitation Data'!$H$4,0,10*ROW('Sanitation Data'!H108)),NA())</f>
        <v>#N/A</v>
      </c>
      <c r="AQ114" s="99" t="e">
        <f ca="true">+IF(AND(ISNUMBER(OFFSET('Sanitation Data'!$H$6,0,10*ROW('Sanitation Data'!H108))),'Data Summary'!DF114="Yes"),OFFSET('Sanitation Data'!$H$6,0,10*ROW('Sanitation Data'!H108)),NA())</f>
        <v>#N/A</v>
      </c>
      <c r="AR114" s="99" t="e">
        <f ca="true">+IF(AND(ISNUMBER(OFFSET('Sanitation Data'!$H$10,0,10*ROW('Sanitation Data'!H108))),'Data Summary'!DG114="Yes"),OFFSET('Sanitation Data'!$H$10,0,10*ROW('Sanitation Data'!H108)),NA())</f>
        <v>#N/A</v>
      </c>
      <c r="AS114" s="99" t="e">
        <f ca="true">+IF(AND(ISNUMBER(OFFSET('Sanitation Data'!$H$11,0,10*ROW('Sanitation Data'!H108))),'Data Summary'!DH114="Yes"),OFFSET('Sanitation Data'!$H$11,0,10*ROW('Sanitation Data'!H108)),NA())</f>
        <v>#N/A</v>
      </c>
      <c r="AT114" s="99" t="e">
        <f ca="true">+IF(AND(ISNUMBER(OFFSET('Sanitation Data'!$H$12,0,10*ROW('Sanitation Data'!H108))),'Data Summary'!DI114="Yes"),OFFSET('Sanitation Data'!$H$12,0,10*ROW('Sanitation Data'!H108)),NA())</f>
        <v>#N/A</v>
      </c>
      <c r="AU114" s="99" t="e">
        <f ca="true">+IF(AND(ISNUMBER(OFFSET('Sanitation Data'!$I$4,0,10*ROW('Sanitation Data'!I108))),'Data Summary'!DJ114="Yes"),100-OFFSET('Sanitation Data'!$I$4,0,10*ROW('Sanitation Data'!I108)),NA())</f>
        <v>#N/A</v>
      </c>
      <c r="AV114" s="99" t="e">
        <f ca="true">+IF(AND(ISNUMBER(OFFSET('Sanitation Data'!$I$6,0,10*ROW('Sanitation Data'!I108))),'Data Summary'!DK114="Yes"),OFFSET('Sanitation Data'!$I$6,0,10*ROW('Sanitation Data'!I108)),NA())</f>
        <v>#N/A</v>
      </c>
      <c r="AW114" s="99" t="e">
        <f ca="true">+IF(AND(ISNUMBER(OFFSET('Sanitation Data'!$I$10,0,10*ROW('Sanitation Data'!I108))),'Data Summary'!DL114="Yes"),OFFSET('Sanitation Data'!$I$10,0,10*ROW('Sanitation Data'!I108)),NA())</f>
        <v>#N/A</v>
      </c>
      <c r="AX114" s="99" t="e">
        <f ca="true">+IF(AND(ISNUMBER(OFFSET('Sanitation Data'!$I$11,0,10*ROW('Sanitation Data'!I108))),'Data Summary'!DM114="Yes"),OFFSET('Sanitation Data'!$I$11,0,10*ROW('Sanitation Data'!I108)),NA())</f>
        <v>#N/A</v>
      </c>
      <c r="AY114" s="99" t="e">
        <f ca="true">+IF(AND(ISNUMBER(OFFSET('Sanitation Data'!$I$12,0,10*ROW('Sanitation Data'!I108))),'Data Summary'!DN114="Yes"),OFFSET('Sanitation Data'!$I$12,0,10*ROW('Sanitation Data'!I108)),NA())</f>
        <v>#N/A</v>
      </c>
      <c r="AZ114" s="100" t="e">
        <f ca="true">+IF(AND(ISNUMBER(OFFSET('Hygiene Data'!$D$5,0,10*ROW('Hygiene Data'!D108))),'Data Summary'!DO114="Yes"),OFFSET('Hygiene Data'!$D$5,0,10*ROW('Hygiene Data'!D108)),NA())</f>
        <v>#N/A</v>
      </c>
      <c r="BA114" s="100" t="e">
        <f ca="true">+IF(AND(ISNUMBER(OFFSET('Hygiene Data'!$D$7,0,10*ROW('Hygiene Data'!D108))),'Data Summary'!DP114="Yes"),OFFSET('Hygiene Data'!$D$7,0,10*ROW('Hygiene Data'!D108)),NA())</f>
        <v>#N/A</v>
      </c>
      <c r="BB114" s="100" t="e">
        <f ca="true">+IF(AND(ISNUMBER(OFFSET('Hygiene Data'!$D$9,0,10*ROW('Hygiene Data'!D108))),'Data Summary'!DQ114="Yes"),OFFSET('Hygiene Data'!$D$9,0,10*ROW('Hygiene Data'!D108)),NA())</f>
        <v>#N/A</v>
      </c>
      <c r="BC114" s="100" t="e">
        <f ca="true">+IF(AND(ISNUMBER(OFFSET('Hygiene Data'!$E$5,0,10*ROW('Hygiene Data'!E108))),'Data Summary'!DR114="Yes"),OFFSET('Hygiene Data'!$E$5,0,10*ROW('Hygiene Data'!E108)),NA())</f>
        <v>#N/A</v>
      </c>
      <c r="BD114" s="100" t="e">
        <f ca="true">+IF(AND(ISNUMBER(OFFSET('Hygiene Data'!$E$7,0,10*ROW('Hygiene Data'!E108))),'Data Summary'!DS114="Yes"),OFFSET('Hygiene Data'!$E$7,0,10*ROW('Hygiene Data'!E108)),NA())</f>
        <v>#N/A</v>
      </c>
      <c r="BE114" s="100" t="e">
        <f ca="true">+IF(AND(ISNUMBER(OFFSET('Hygiene Data'!$E$9,0,10*ROW('Hygiene Data'!E108))),'Data Summary'!DT114="Yes"),OFFSET('Hygiene Data'!$E$9,0,10*ROW('Hygiene Data'!E108)),NA())</f>
        <v>#N/A</v>
      </c>
      <c r="BF114" s="100" t="e">
        <f ca="true">+IF(AND(ISNUMBER(OFFSET('Hygiene Data'!$F$5,0,10*ROW('Hygiene Data'!F108))),'Data Summary'!DU114="Yes"),OFFSET('Hygiene Data'!$F$5,0,10*ROW('Hygiene Data'!F108)),NA())</f>
        <v>#N/A</v>
      </c>
      <c r="BG114" s="100" t="e">
        <f ca="true">+IF(AND(ISNUMBER(OFFSET('Hygiene Data'!$F$7,0,10*ROW('Hygiene Data'!F108))),'Data Summary'!DV114="Yes"),OFFSET('Hygiene Data'!$F$7,0,10*ROW('Hygiene Data'!F108)),NA())</f>
        <v>#N/A</v>
      </c>
      <c r="BH114" s="100" t="e">
        <f ca="true">+IF(AND(ISNUMBER(OFFSET('Hygiene Data'!$F$9,0,10*ROW('Hygiene Data'!F108))),'Data Summary'!DW114="Yes"),OFFSET('Hygiene Data'!$F$9,0,10*ROW('Hygiene Data'!F108)),NA())</f>
        <v>#N/A</v>
      </c>
      <c r="BI114" s="100" t="e">
        <f ca="true">+IF(AND(ISNUMBER(OFFSET('Hygiene Data'!$G$5,0,10*ROW('Hygiene Data'!G108))),'Data Summary'!DX114="Yes"),OFFSET('Hygiene Data'!$G$5,0,10*ROW('Hygiene Data'!G108)),NA())</f>
        <v>#N/A</v>
      </c>
      <c r="BJ114" s="100" t="e">
        <f ca="true">+IF(AND(ISNUMBER(OFFSET('Hygiene Data'!$G$7,0,10*ROW('Hygiene Data'!G108))),'Data Summary'!DY114="Yes"),OFFSET('Hygiene Data'!$G$7,0,10*ROW('Hygiene Data'!G108)),NA())</f>
        <v>#N/A</v>
      </c>
      <c r="BK114" s="100" t="e">
        <f ca="true">+IF(AND(ISNUMBER(OFFSET('Hygiene Data'!$G$9,0,10*ROW('Hygiene Data'!G108))),'Data Summary'!DZ114="Yes"),OFFSET('Hygiene Data'!$G$9,0,10*ROW('Hygiene Data'!G108)),NA())</f>
        <v>#N/A</v>
      </c>
      <c r="BL114" s="100" t="e">
        <f ca="true">+IF(AND(ISNUMBER(OFFSET('Hygiene Data'!$H$5,0,10*ROW('Hygiene Data'!H108))),'Data Summary'!EA114="Yes"),OFFSET('Hygiene Data'!$H$5,0,10*ROW('Hygiene Data'!H108)),NA())</f>
        <v>#N/A</v>
      </c>
      <c r="BM114" s="100" t="e">
        <f ca="true">+IF(AND(ISNUMBER(OFFSET('Hygiene Data'!$H$7,0,10*ROW('Hygiene Data'!H108))),'Data Summary'!EB114="Yes"),OFFSET('Hygiene Data'!$H$7,0,10*ROW('Hygiene Data'!H108)),NA())</f>
        <v>#N/A</v>
      </c>
      <c r="BN114" s="100" t="e">
        <f ca="true">+IF(AND(ISNUMBER(OFFSET('Hygiene Data'!$H$9,0,10*ROW('Hygiene Data'!H108))),'Data Summary'!EC114="Yes"),OFFSET('Hygiene Data'!$H$9,0,10*ROW('Hygiene Data'!H108)),NA())</f>
        <v>#N/A</v>
      </c>
      <c r="BO114" s="100" t="e">
        <f ca="true">+IF(AND(ISNUMBER(OFFSET('Hygiene Data'!$I$5,0,10*ROW('Hygiene Data'!I108))),'Data Summary'!ED114="Yes"),OFFSET('Hygiene Data'!$I$5,0,10*ROW('Hygiene Data'!I108)),NA())</f>
        <v>#N/A</v>
      </c>
      <c r="BP114" s="100" t="e">
        <f ca="true">+IF(AND(ISNUMBER(OFFSET('Hygiene Data'!$I$7,0,10*ROW('Hygiene Data'!I108))),'Data Summary'!EE114="Yes"),OFFSET('Hygiene Data'!$I$7,0,10*ROW('Hygiene Data'!I108)),NA())</f>
        <v>#N/A</v>
      </c>
      <c r="BQ114" s="100" t="e">
        <f ca="true">+IF(AND(ISNUMBER(OFFSET('Hygiene Data'!$I$9,0,10*ROW('Hygiene Data'!I108))),'Data Summary'!EF114="Yes"),OFFSET('Hygiene Data'!$I$9,0,10*ROW('Hygiene Data'!I108)),NA())</f>
        <v>#N/A</v>
      </c>
    </row>
    <row xmlns:x14ac="http://schemas.microsoft.com/office/spreadsheetml/2009/9/ac" r="115" x14ac:dyDescent="0.2">
      <c r="A115" s="363" t="e">
        <f ca="true">+RIGHT('Data Summary'!A115,LEN('Data Summary'!A115)-9)</f>
        <v>#VALUE!</v>
      </c>
      <c r="B115" s="38" t="str">
        <f ca="true">+IF(ISTEXT('Data Summary'!B115),'Data Summary'!B115,"")</f>
        <v/>
      </c>
      <c r="C115" s="362" t="e">
        <f ca="true">+VALUE('Data Summary'!C115)</f>
        <v>#VALUE!</v>
      </c>
      <c r="D115" s="98" t="e">
        <f ca="true">+IF(AND(ISNUMBER(OFFSET('Water Data'!$D$4,0,10*ROW('Water Data'!D109))),'Data Summary'!BS115="Yes"),100-OFFSET('Water Data'!$D$4,0,10*ROW('Water Data'!D109)),NA())</f>
        <v>#N/A</v>
      </c>
      <c r="E115" s="98" t="e">
        <f ca="true">+IF(AND(ISNUMBER(OFFSET('Water Data'!$D$6,0,10*ROW('Water Data'!D109))),'Data Summary'!BT115="Yes"),OFFSET('Water Data'!$D$6,0,10*ROW('Water Data'!D109)),NA())</f>
        <v>#N/A</v>
      </c>
      <c r="F115" s="98" t="e">
        <f ca="true">+IF(AND(ISNUMBER(OFFSET('Water Data'!$D$9,0,10*ROW('Water Data'!D109))),'Data Summary'!BU115="Yes"),OFFSET('Water Data'!$D$9,0,10*ROW('Water Data'!D109)),NA())</f>
        <v>#N/A</v>
      </c>
      <c r="G115" s="98" t="e">
        <f ca="true">+IF(AND(ISNUMBER(OFFSET('Water Data'!$E$4,0,10*ROW('Water Data'!E109))),'Data Summary'!BV115="Yes"),100-OFFSET('Water Data'!$E$4,0,10*ROW('Water Data'!E109)),NA())</f>
        <v>#N/A</v>
      </c>
      <c r="H115" s="98" t="e">
        <f ca="true">+IF(AND(ISNUMBER(OFFSET('Water Data'!$E$6,0,10*ROW('Water Data'!E109))),'Data Summary'!BW115="Yes"),OFFSET('Water Data'!$E$6,0,10*ROW('Water Data'!E109)),NA())</f>
        <v>#N/A</v>
      </c>
      <c r="I115" s="98" t="e">
        <f ca="true">+IF(AND(ISNUMBER(OFFSET('Water Data'!$E$9,0,10*ROW('Water Data'!E109))),'Data Summary'!BX115="Yes"),OFFSET('Water Data'!$E$9,0,10*ROW('Water Data'!E109)),NA())</f>
        <v>#N/A</v>
      </c>
      <c r="J115" s="98" t="e">
        <f ca="true">+IF(AND(ISNUMBER(OFFSET('Water Data'!$F$4,0,10*ROW('Water Data'!F109))),'Data Summary'!BY115="Yes"),100-OFFSET('Water Data'!$F$4,0,10*ROW('Water Data'!F109)),NA())</f>
        <v>#N/A</v>
      </c>
      <c r="K115" s="98" t="e">
        <f ca="true">+IF(AND(ISNUMBER(OFFSET('Water Data'!$F$6,0,10*ROW('Water Data'!F109))),'Data Summary'!BZ115="Yes"),OFFSET('Water Data'!$F$6,0,10*ROW('Water Data'!F109)),NA())</f>
        <v>#N/A</v>
      </c>
      <c r="L115" s="98" t="e">
        <f ca="true">+IF(AND(ISNUMBER(OFFSET('Water Data'!$F$9,0,10*ROW('Water Data'!F109))),'Data Summary'!CA115="Yes"),OFFSET('Water Data'!$F$9,0,10*ROW('Water Data'!F109)),NA())</f>
        <v>#N/A</v>
      </c>
      <c r="M115" s="98" t="e">
        <f ca="true">+IF(AND(ISNUMBER(OFFSET('Water Data'!$G$4,0,10*ROW('Water Data'!G109))),'Data Summary'!CB115="Yes"),100-OFFSET('Water Data'!$G$4,0,10*ROW('Water Data'!G109)),NA())</f>
        <v>#N/A</v>
      </c>
      <c r="N115" s="98" t="e">
        <f ca="true">+IF(AND(ISNUMBER(OFFSET('Water Data'!$G$6,0,10*ROW('Water Data'!G109))),'Data Summary'!CC115="Yes"),OFFSET('Water Data'!$G$6,0,10*ROW('Water Data'!G109)),NA())</f>
        <v>#N/A</v>
      </c>
      <c r="O115" s="98" t="e">
        <f ca="true">+IF(AND(ISNUMBER(OFFSET('Water Data'!$G$9,0,10*ROW('Water Data'!G109))),'Data Summary'!CD115="Yes"),OFFSET('Water Data'!$G$9,0,10*ROW('Water Data'!G109)),NA())</f>
        <v>#N/A</v>
      </c>
      <c r="P115" s="98" t="e">
        <f ca="true">+IF(AND(ISNUMBER(OFFSET('Water Data'!$H$4,0,10*ROW('Water Data'!H109))),'Data Summary'!CE115="Yes"),100-OFFSET('Water Data'!$H$4,0,10*ROW('Water Data'!H109)),NA())</f>
        <v>#N/A</v>
      </c>
      <c r="Q115" s="98" t="e">
        <f ca="true">+IF(AND(ISNUMBER(OFFSET('Water Data'!$H$6,0,10*ROW('Water Data'!H109))),'Data Summary'!CF115="Yes"),OFFSET('Water Data'!$H$6,0,10*ROW('Water Data'!H109)),NA())</f>
        <v>#N/A</v>
      </c>
      <c r="R115" s="98" t="e">
        <f ca="true">+IF(AND(ISNUMBER(OFFSET('Water Data'!$H$9,0,10*ROW('Water Data'!H109))),'Data Summary'!CG115="Yes"),OFFSET('Water Data'!$H$9,0,10*ROW('Water Data'!H109)),NA())</f>
        <v>#N/A</v>
      </c>
      <c r="S115" s="98" t="e">
        <f ca="true">+IF(AND(ISNUMBER(OFFSET('Water Data'!$I$4,0,10*ROW('Water Data'!I109))),'Data Summary'!CH115="Yes"),100-OFFSET('Water Data'!$I$4,0,10*ROW('Water Data'!I109)),NA())</f>
        <v>#N/A</v>
      </c>
      <c r="T115" s="98" t="e">
        <f ca="true">+IF(AND(ISNUMBER(OFFSET('Water Data'!$I$6,0,10*ROW('Water Data'!I109))),'Data Summary'!CI115="Yes"),OFFSET('Water Data'!$I$6,0,10*ROW('Water Data'!I109)),NA())</f>
        <v>#N/A</v>
      </c>
      <c r="U115" s="98" t="e">
        <f ca="true">+IF(AND(ISNUMBER(OFFSET('Water Data'!$I$9,0,10*ROW('Water Data'!I109))),'Data Summary'!CJ115="Yes"),OFFSET('Water Data'!$I$9,0,10*ROW('Water Data'!I109)),NA())</f>
        <v>#N/A</v>
      </c>
      <c r="V115" s="99" t="e">
        <f ca="true">+IF(AND(ISNUMBER(OFFSET('Sanitation Data'!$D$4,0,10*ROW('Sanitation Data'!D109))),'Data Summary'!CK115="Yes"),100-OFFSET('Sanitation Data'!$D$4,0,10*ROW('Sanitation Data'!D109)),NA())</f>
        <v>#N/A</v>
      </c>
      <c r="W115" s="99" t="e">
        <f ca="true">+IF(AND(ISNUMBER(OFFSET('Sanitation Data'!$D$6,0,10*ROW('Sanitation Data'!D109))),'Data Summary'!CL115="Yes"),OFFSET('Sanitation Data'!$D$6,0,10*ROW('Sanitation Data'!D109)),NA())</f>
        <v>#N/A</v>
      </c>
      <c r="X115" s="99" t="e">
        <f ca="true">+IF(AND(ISNUMBER(OFFSET('Sanitation Data'!$D$10,0,10*ROW('Sanitation Data'!D109))),'Data Summary'!CM115="Yes"),OFFSET('Sanitation Data'!$D$10,0,10*ROW('Sanitation Data'!D109)),NA())</f>
        <v>#N/A</v>
      </c>
      <c r="Y115" s="99" t="e">
        <f ca="true">+IF(AND(ISNUMBER(OFFSET('Sanitation Data'!$D$11,0,10*ROW('Sanitation Data'!D109))),'Data Summary'!CN115="Yes"),OFFSET('Sanitation Data'!$D$11,0,10*ROW('Sanitation Data'!D109)),NA())</f>
        <v>#N/A</v>
      </c>
      <c r="Z115" s="99" t="e">
        <f ca="true">+IF(AND(ISNUMBER(OFFSET('Sanitation Data'!$D$12,0,10*ROW('Sanitation Data'!D109))),'Data Summary'!CO115="Yes"),OFFSET('Sanitation Data'!$D$12,0,10*ROW('Sanitation Data'!D109)),NA())</f>
        <v>#N/A</v>
      </c>
      <c r="AA115" s="99" t="e">
        <f ca="true">+IF(AND(ISNUMBER(OFFSET('Sanitation Data'!$E$4,0,10*ROW('Sanitation Data'!E109))),'Data Summary'!CP115="Yes"),100-OFFSET('Sanitation Data'!$E$4,0,10*ROW('Sanitation Data'!E109)),NA())</f>
        <v>#N/A</v>
      </c>
      <c r="AB115" s="99" t="e">
        <f ca="true">+IF(AND(ISNUMBER(OFFSET('Sanitation Data'!$E$6,0,10*ROW('Sanitation Data'!E109))),'Data Summary'!CQ115="Yes"),OFFSET('Sanitation Data'!$E$6,0,10*ROW('Sanitation Data'!E109)),NA())</f>
        <v>#N/A</v>
      </c>
      <c r="AC115" s="99" t="e">
        <f ca="true">+IF(AND(ISNUMBER(OFFSET('Sanitation Data'!$E$10,0,10*ROW('Sanitation Data'!E109))),'Data Summary'!CR115="Yes"),OFFSET('Sanitation Data'!$E$10,0,10*ROW('Sanitation Data'!E109)),NA())</f>
        <v>#N/A</v>
      </c>
      <c r="AD115" s="99" t="e">
        <f ca="true">+IF(AND(ISNUMBER(OFFSET('Sanitation Data'!$E$11,0,10*ROW('Sanitation Data'!E109))),'Data Summary'!CS115="Yes"),OFFSET('Sanitation Data'!$E$11,0,10*ROW('Sanitation Data'!E109)),NA())</f>
        <v>#N/A</v>
      </c>
      <c r="AE115" s="99" t="e">
        <f ca="true">+IF(AND(ISNUMBER(OFFSET('Sanitation Data'!$E$12,0,10*ROW('Sanitation Data'!E109))),'Data Summary'!CT115="Yes"),OFFSET('Sanitation Data'!$E$12,0,10*ROW('Sanitation Data'!E109)),NA())</f>
        <v>#N/A</v>
      </c>
      <c r="AF115" s="99" t="e">
        <f ca="true">+IF(AND(ISNUMBER(OFFSET('Sanitation Data'!$F$4,0,10*ROW('Sanitation Data'!F109))),'Data Summary'!CU115="Yes"),100-OFFSET('Sanitation Data'!$F$4,0,10*ROW('Sanitation Data'!F109)),NA())</f>
        <v>#N/A</v>
      </c>
      <c r="AG115" s="99" t="e">
        <f ca="true">+IF(AND(ISNUMBER(OFFSET('Sanitation Data'!$F$6,0,10*ROW('Sanitation Data'!F109))),'Data Summary'!CV115="Yes"),OFFSET('Sanitation Data'!$F$6,0,10*ROW('Sanitation Data'!F109)),NA())</f>
        <v>#N/A</v>
      </c>
      <c r="AH115" s="99" t="e">
        <f ca="true">+IF(AND(ISNUMBER(OFFSET('Sanitation Data'!$F$10,0,10*ROW('Sanitation Data'!F109))),'Data Summary'!CW115="Yes"),OFFSET('Sanitation Data'!$F$10,0,10*ROW('Sanitation Data'!F109)),NA())</f>
        <v>#N/A</v>
      </c>
      <c r="AI115" s="99" t="e">
        <f ca="true">+IF(AND(ISNUMBER(OFFSET('Sanitation Data'!$F$11,0,10*ROW('Sanitation Data'!F109))),'Data Summary'!CX115="Yes"),OFFSET('Sanitation Data'!$F$11,0,10*ROW('Sanitation Data'!F109)),NA())</f>
        <v>#N/A</v>
      </c>
      <c r="AJ115" s="99" t="e">
        <f ca="true">+IF(AND(ISNUMBER(OFFSET('Sanitation Data'!$F$12,0,10*ROW('Sanitation Data'!F109))),'Data Summary'!CY115="Yes"),OFFSET('Sanitation Data'!$F$12,0,10*ROW('Sanitation Data'!F109)),NA())</f>
        <v>#N/A</v>
      </c>
      <c r="AK115" s="99" t="e">
        <f ca="true">+IF(AND(ISNUMBER(OFFSET('Sanitation Data'!$G$4,0,10*ROW('Sanitation Data'!G109))),'Data Summary'!CZ115="Yes"),100-OFFSET('Sanitation Data'!$G$4,0,10*ROW('Sanitation Data'!G109)),NA())</f>
        <v>#N/A</v>
      </c>
      <c r="AL115" s="99" t="e">
        <f ca="true">+IF(AND(ISNUMBER(OFFSET('Sanitation Data'!$G$6,0,10*ROW('Sanitation Data'!G109))),'Data Summary'!DA115="Yes"),OFFSET('Sanitation Data'!$G$6,0,10*ROW('Sanitation Data'!G109)),NA())</f>
        <v>#N/A</v>
      </c>
      <c r="AM115" s="99" t="e">
        <f ca="true">+IF(AND(ISNUMBER(OFFSET('Sanitation Data'!$G$10,0,10*ROW('Sanitation Data'!G109))),'Data Summary'!DB115="Yes"),OFFSET('Sanitation Data'!$G$10,0,10*ROW('Sanitation Data'!G109)),NA())</f>
        <v>#N/A</v>
      </c>
      <c r="AN115" s="99" t="e">
        <f ca="true">+IF(AND(ISNUMBER(OFFSET('Sanitation Data'!$G$11,0,10*ROW('Sanitation Data'!G109))),'Data Summary'!DC115="Yes"),OFFSET('Sanitation Data'!$G$11,0,10*ROW('Sanitation Data'!G109)),NA())</f>
        <v>#N/A</v>
      </c>
      <c r="AO115" s="99" t="e">
        <f ca="true">+IF(AND(ISNUMBER(OFFSET('Sanitation Data'!$G$12,0,10*ROW('Sanitation Data'!G109))),'Data Summary'!DD115="Yes"),OFFSET('Sanitation Data'!$G$12,0,10*ROW('Sanitation Data'!G109)),NA())</f>
        <v>#N/A</v>
      </c>
      <c r="AP115" s="99" t="e">
        <f ca="true">+IF(AND(ISNUMBER(OFFSET('Sanitation Data'!$H$4,0,10*ROW('Sanitation Data'!H109))),'Data Summary'!DE115="Yes"),100-OFFSET('Sanitation Data'!$H$4,0,10*ROW('Sanitation Data'!H109)),NA())</f>
        <v>#N/A</v>
      </c>
      <c r="AQ115" s="99" t="e">
        <f ca="true">+IF(AND(ISNUMBER(OFFSET('Sanitation Data'!$H$6,0,10*ROW('Sanitation Data'!H109))),'Data Summary'!DF115="Yes"),OFFSET('Sanitation Data'!$H$6,0,10*ROW('Sanitation Data'!H109)),NA())</f>
        <v>#N/A</v>
      </c>
      <c r="AR115" s="99" t="e">
        <f ca="true">+IF(AND(ISNUMBER(OFFSET('Sanitation Data'!$H$10,0,10*ROW('Sanitation Data'!H109))),'Data Summary'!DG115="Yes"),OFFSET('Sanitation Data'!$H$10,0,10*ROW('Sanitation Data'!H109)),NA())</f>
        <v>#N/A</v>
      </c>
      <c r="AS115" s="99" t="e">
        <f ca="true">+IF(AND(ISNUMBER(OFFSET('Sanitation Data'!$H$11,0,10*ROW('Sanitation Data'!H109))),'Data Summary'!DH115="Yes"),OFFSET('Sanitation Data'!$H$11,0,10*ROW('Sanitation Data'!H109)),NA())</f>
        <v>#N/A</v>
      </c>
      <c r="AT115" s="99" t="e">
        <f ca="true">+IF(AND(ISNUMBER(OFFSET('Sanitation Data'!$H$12,0,10*ROW('Sanitation Data'!H109))),'Data Summary'!DI115="Yes"),OFFSET('Sanitation Data'!$H$12,0,10*ROW('Sanitation Data'!H109)),NA())</f>
        <v>#N/A</v>
      </c>
      <c r="AU115" s="99" t="e">
        <f ca="true">+IF(AND(ISNUMBER(OFFSET('Sanitation Data'!$I$4,0,10*ROW('Sanitation Data'!I109))),'Data Summary'!DJ115="Yes"),100-OFFSET('Sanitation Data'!$I$4,0,10*ROW('Sanitation Data'!I109)),NA())</f>
        <v>#N/A</v>
      </c>
      <c r="AV115" s="99" t="e">
        <f ca="true">+IF(AND(ISNUMBER(OFFSET('Sanitation Data'!$I$6,0,10*ROW('Sanitation Data'!I109))),'Data Summary'!DK115="Yes"),OFFSET('Sanitation Data'!$I$6,0,10*ROW('Sanitation Data'!I109)),NA())</f>
        <v>#N/A</v>
      </c>
      <c r="AW115" s="99" t="e">
        <f ca="true">+IF(AND(ISNUMBER(OFFSET('Sanitation Data'!$I$10,0,10*ROW('Sanitation Data'!I109))),'Data Summary'!DL115="Yes"),OFFSET('Sanitation Data'!$I$10,0,10*ROW('Sanitation Data'!I109)),NA())</f>
        <v>#N/A</v>
      </c>
      <c r="AX115" s="99" t="e">
        <f ca="true">+IF(AND(ISNUMBER(OFFSET('Sanitation Data'!$I$11,0,10*ROW('Sanitation Data'!I109))),'Data Summary'!DM115="Yes"),OFFSET('Sanitation Data'!$I$11,0,10*ROW('Sanitation Data'!I109)),NA())</f>
        <v>#N/A</v>
      </c>
      <c r="AY115" s="99" t="e">
        <f ca="true">+IF(AND(ISNUMBER(OFFSET('Sanitation Data'!$I$12,0,10*ROW('Sanitation Data'!I109))),'Data Summary'!DN115="Yes"),OFFSET('Sanitation Data'!$I$12,0,10*ROW('Sanitation Data'!I109)),NA())</f>
        <v>#N/A</v>
      </c>
      <c r="AZ115" s="100" t="e">
        <f ca="true">+IF(AND(ISNUMBER(OFFSET('Hygiene Data'!$D$5,0,10*ROW('Hygiene Data'!D109))),'Data Summary'!DO115="Yes"),OFFSET('Hygiene Data'!$D$5,0,10*ROW('Hygiene Data'!D109)),NA())</f>
        <v>#N/A</v>
      </c>
      <c r="BA115" s="100" t="e">
        <f ca="true">+IF(AND(ISNUMBER(OFFSET('Hygiene Data'!$D$7,0,10*ROW('Hygiene Data'!D109))),'Data Summary'!DP115="Yes"),OFFSET('Hygiene Data'!$D$7,0,10*ROW('Hygiene Data'!D109)),NA())</f>
        <v>#N/A</v>
      </c>
      <c r="BB115" s="100" t="e">
        <f ca="true">+IF(AND(ISNUMBER(OFFSET('Hygiene Data'!$D$9,0,10*ROW('Hygiene Data'!D109))),'Data Summary'!DQ115="Yes"),OFFSET('Hygiene Data'!$D$9,0,10*ROW('Hygiene Data'!D109)),NA())</f>
        <v>#N/A</v>
      </c>
      <c r="BC115" s="100" t="e">
        <f ca="true">+IF(AND(ISNUMBER(OFFSET('Hygiene Data'!$E$5,0,10*ROW('Hygiene Data'!E109))),'Data Summary'!DR115="Yes"),OFFSET('Hygiene Data'!$E$5,0,10*ROW('Hygiene Data'!E109)),NA())</f>
        <v>#N/A</v>
      </c>
      <c r="BD115" s="100" t="e">
        <f ca="true">+IF(AND(ISNUMBER(OFFSET('Hygiene Data'!$E$7,0,10*ROW('Hygiene Data'!E109))),'Data Summary'!DS115="Yes"),OFFSET('Hygiene Data'!$E$7,0,10*ROW('Hygiene Data'!E109)),NA())</f>
        <v>#N/A</v>
      </c>
      <c r="BE115" s="100" t="e">
        <f ca="true">+IF(AND(ISNUMBER(OFFSET('Hygiene Data'!$E$9,0,10*ROW('Hygiene Data'!E109))),'Data Summary'!DT115="Yes"),OFFSET('Hygiene Data'!$E$9,0,10*ROW('Hygiene Data'!E109)),NA())</f>
        <v>#N/A</v>
      </c>
      <c r="BF115" s="100" t="e">
        <f ca="true">+IF(AND(ISNUMBER(OFFSET('Hygiene Data'!$F$5,0,10*ROW('Hygiene Data'!F109))),'Data Summary'!DU115="Yes"),OFFSET('Hygiene Data'!$F$5,0,10*ROW('Hygiene Data'!F109)),NA())</f>
        <v>#N/A</v>
      </c>
      <c r="BG115" s="100" t="e">
        <f ca="true">+IF(AND(ISNUMBER(OFFSET('Hygiene Data'!$F$7,0,10*ROW('Hygiene Data'!F109))),'Data Summary'!DV115="Yes"),OFFSET('Hygiene Data'!$F$7,0,10*ROW('Hygiene Data'!F109)),NA())</f>
        <v>#N/A</v>
      </c>
      <c r="BH115" s="100" t="e">
        <f ca="true">+IF(AND(ISNUMBER(OFFSET('Hygiene Data'!$F$9,0,10*ROW('Hygiene Data'!F109))),'Data Summary'!DW115="Yes"),OFFSET('Hygiene Data'!$F$9,0,10*ROW('Hygiene Data'!F109)),NA())</f>
        <v>#N/A</v>
      </c>
      <c r="BI115" s="100" t="e">
        <f ca="true">+IF(AND(ISNUMBER(OFFSET('Hygiene Data'!$G$5,0,10*ROW('Hygiene Data'!G109))),'Data Summary'!DX115="Yes"),OFFSET('Hygiene Data'!$G$5,0,10*ROW('Hygiene Data'!G109)),NA())</f>
        <v>#N/A</v>
      </c>
      <c r="BJ115" s="100" t="e">
        <f ca="true">+IF(AND(ISNUMBER(OFFSET('Hygiene Data'!$G$7,0,10*ROW('Hygiene Data'!G109))),'Data Summary'!DY115="Yes"),OFFSET('Hygiene Data'!$G$7,0,10*ROW('Hygiene Data'!G109)),NA())</f>
        <v>#N/A</v>
      </c>
      <c r="BK115" s="100" t="e">
        <f ca="true">+IF(AND(ISNUMBER(OFFSET('Hygiene Data'!$G$9,0,10*ROW('Hygiene Data'!G109))),'Data Summary'!DZ115="Yes"),OFFSET('Hygiene Data'!$G$9,0,10*ROW('Hygiene Data'!G109)),NA())</f>
        <v>#N/A</v>
      </c>
      <c r="BL115" s="100" t="e">
        <f ca="true">+IF(AND(ISNUMBER(OFFSET('Hygiene Data'!$H$5,0,10*ROW('Hygiene Data'!H109))),'Data Summary'!EA115="Yes"),OFFSET('Hygiene Data'!$H$5,0,10*ROW('Hygiene Data'!H109)),NA())</f>
        <v>#N/A</v>
      </c>
      <c r="BM115" s="100" t="e">
        <f ca="true">+IF(AND(ISNUMBER(OFFSET('Hygiene Data'!$H$7,0,10*ROW('Hygiene Data'!H109))),'Data Summary'!EB115="Yes"),OFFSET('Hygiene Data'!$H$7,0,10*ROW('Hygiene Data'!H109)),NA())</f>
        <v>#N/A</v>
      </c>
      <c r="BN115" s="100" t="e">
        <f ca="true">+IF(AND(ISNUMBER(OFFSET('Hygiene Data'!$H$9,0,10*ROW('Hygiene Data'!H109))),'Data Summary'!EC115="Yes"),OFFSET('Hygiene Data'!$H$9,0,10*ROW('Hygiene Data'!H109)),NA())</f>
        <v>#N/A</v>
      </c>
      <c r="BO115" s="100" t="e">
        <f ca="true">+IF(AND(ISNUMBER(OFFSET('Hygiene Data'!$I$5,0,10*ROW('Hygiene Data'!I109))),'Data Summary'!ED115="Yes"),OFFSET('Hygiene Data'!$I$5,0,10*ROW('Hygiene Data'!I109)),NA())</f>
        <v>#N/A</v>
      </c>
      <c r="BP115" s="100" t="e">
        <f ca="true">+IF(AND(ISNUMBER(OFFSET('Hygiene Data'!$I$7,0,10*ROW('Hygiene Data'!I109))),'Data Summary'!EE115="Yes"),OFFSET('Hygiene Data'!$I$7,0,10*ROW('Hygiene Data'!I109)),NA())</f>
        <v>#N/A</v>
      </c>
      <c r="BQ115" s="100" t="e">
        <f ca="true">+IF(AND(ISNUMBER(OFFSET('Hygiene Data'!$I$9,0,10*ROW('Hygiene Data'!I109))),'Data Summary'!EF115="Yes"),OFFSET('Hygiene Data'!$I$9,0,10*ROW('Hygiene Data'!I109)),NA())</f>
        <v>#N/A</v>
      </c>
    </row>
    <row xmlns:x14ac="http://schemas.microsoft.com/office/spreadsheetml/2009/9/ac" r="116" x14ac:dyDescent="0.2">
      <c r="A116" s="363" t="e">
        <f ca="true">+RIGHT('Data Summary'!A116,LEN('Data Summary'!A116)-9)</f>
        <v>#VALUE!</v>
      </c>
      <c r="B116" s="38" t="str">
        <f ca="true">+IF(ISTEXT('Data Summary'!B116),'Data Summary'!B116,"")</f>
        <v/>
      </c>
      <c r="C116" s="362" t="e">
        <f ca="true">+VALUE('Data Summary'!C116)</f>
        <v>#VALUE!</v>
      </c>
      <c r="D116" s="98" t="e">
        <f ca="true">+IF(AND(ISNUMBER(OFFSET('Water Data'!$D$4,0,10*ROW('Water Data'!D110))),'Data Summary'!BS116="Yes"),100-OFFSET('Water Data'!$D$4,0,10*ROW('Water Data'!D110)),NA())</f>
        <v>#N/A</v>
      </c>
      <c r="E116" s="98" t="e">
        <f ca="true">+IF(AND(ISNUMBER(OFFSET('Water Data'!$D$6,0,10*ROW('Water Data'!D110))),'Data Summary'!BT116="Yes"),OFFSET('Water Data'!$D$6,0,10*ROW('Water Data'!D110)),NA())</f>
        <v>#N/A</v>
      </c>
      <c r="F116" s="98" t="e">
        <f ca="true">+IF(AND(ISNUMBER(OFFSET('Water Data'!$D$9,0,10*ROW('Water Data'!D110))),'Data Summary'!BU116="Yes"),OFFSET('Water Data'!$D$9,0,10*ROW('Water Data'!D110)),NA())</f>
        <v>#N/A</v>
      </c>
      <c r="G116" s="98" t="e">
        <f ca="true">+IF(AND(ISNUMBER(OFFSET('Water Data'!$E$4,0,10*ROW('Water Data'!E110))),'Data Summary'!BV116="Yes"),100-OFFSET('Water Data'!$E$4,0,10*ROW('Water Data'!E110)),NA())</f>
        <v>#N/A</v>
      </c>
      <c r="H116" s="98" t="e">
        <f ca="true">+IF(AND(ISNUMBER(OFFSET('Water Data'!$E$6,0,10*ROW('Water Data'!E110))),'Data Summary'!BW116="Yes"),OFFSET('Water Data'!$E$6,0,10*ROW('Water Data'!E110)),NA())</f>
        <v>#N/A</v>
      </c>
      <c r="I116" s="98" t="e">
        <f ca="true">+IF(AND(ISNUMBER(OFFSET('Water Data'!$E$9,0,10*ROW('Water Data'!E110))),'Data Summary'!BX116="Yes"),OFFSET('Water Data'!$E$9,0,10*ROW('Water Data'!E110)),NA())</f>
        <v>#N/A</v>
      </c>
      <c r="J116" s="98" t="e">
        <f ca="true">+IF(AND(ISNUMBER(OFFSET('Water Data'!$F$4,0,10*ROW('Water Data'!F110))),'Data Summary'!BY116="Yes"),100-OFFSET('Water Data'!$F$4,0,10*ROW('Water Data'!F110)),NA())</f>
        <v>#N/A</v>
      </c>
      <c r="K116" s="98" t="e">
        <f ca="true">+IF(AND(ISNUMBER(OFFSET('Water Data'!$F$6,0,10*ROW('Water Data'!F110))),'Data Summary'!BZ116="Yes"),OFFSET('Water Data'!$F$6,0,10*ROW('Water Data'!F110)),NA())</f>
        <v>#N/A</v>
      </c>
      <c r="L116" s="98" t="e">
        <f ca="true">+IF(AND(ISNUMBER(OFFSET('Water Data'!$F$9,0,10*ROW('Water Data'!F110))),'Data Summary'!CA116="Yes"),OFFSET('Water Data'!$F$9,0,10*ROW('Water Data'!F110)),NA())</f>
        <v>#N/A</v>
      </c>
      <c r="M116" s="98" t="e">
        <f ca="true">+IF(AND(ISNUMBER(OFFSET('Water Data'!$G$4,0,10*ROW('Water Data'!G110))),'Data Summary'!CB116="Yes"),100-OFFSET('Water Data'!$G$4,0,10*ROW('Water Data'!G110)),NA())</f>
        <v>#N/A</v>
      </c>
      <c r="N116" s="98" t="e">
        <f ca="true">+IF(AND(ISNUMBER(OFFSET('Water Data'!$G$6,0,10*ROW('Water Data'!G110))),'Data Summary'!CC116="Yes"),OFFSET('Water Data'!$G$6,0,10*ROW('Water Data'!G110)),NA())</f>
        <v>#N/A</v>
      </c>
      <c r="O116" s="98" t="e">
        <f ca="true">+IF(AND(ISNUMBER(OFFSET('Water Data'!$G$9,0,10*ROW('Water Data'!G110))),'Data Summary'!CD116="Yes"),OFFSET('Water Data'!$G$9,0,10*ROW('Water Data'!G110)),NA())</f>
        <v>#N/A</v>
      </c>
      <c r="P116" s="98" t="e">
        <f ca="true">+IF(AND(ISNUMBER(OFFSET('Water Data'!$H$4,0,10*ROW('Water Data'!H110))),'Data Summary'!CE116="Yes"),100-OFFSET('Water Data'!$H$4,0,10*ROW('Water Data'!H110)),NA())</f>
        <v>#N/A</v>
      </c>
      <c r="Q116" s="98" t="e">
        <f ca="true">+IF(AND(ISNUMBER(OFFSET('Water Data'!$H$6,0,10*ROW('Water Data'!H110))),'Data Summary'!CF116="Yes"),OFFSET('Water Data'!$H$6,0,10*ROW('Water Data'!H110)),NA())</f>
        <v>#N/A</v>
      </c>
      <c r="R116" s="98" t="e">
        <f ca="true">+IF(AND(ISNUMBER(OFFSET('Water Data'!$H$9,0,10*ROW('Water Data'!H110))),'Data Summary'!CG116="Yes"),OFFSET('Water Data'!$H$9,0,10*ROW('Water Data'!H110)),NA())</f>
        <v>#N/A</v>
      </c>
      <c r="S116" s="98" t="e">
        <f ca="true">+IF(AND(ISNUMBER(OFFSET('Water Data'!$I$4,0,10*ROW('Water Data'!I110))),'Data Summary'!CH116="Yes"),100-OFFSET('Water Data'!$I$4,0,10*ROW('Water Data'!I110)),NA())</f>
        <v>#N/A</v>
      </c>
      <c r="T116" s="98" t="e">
        <f ca="true">+IF(AND(ISNUMBER(OFFSET('Water Data'!$I$6,0,10*ROW('Water Data'!I110))),'Data Summary'!CI116="Yes"),OFFSET('Water Data'!$I$6,0,10*ROW('Water Data'!I110)),NA())</f>
        <v>#N/A</v>
      </c>
      <c r="U116" s="98" t="e">
        <f ca="true">+IF(AND(ISNUMBER(OFFSET('Water Data'!$I$9,0,10*ROW('Water Data'!I110))),'Data Summary'!CJ116="Yes"),OFFSET('Water Data'!$I$9,0,10*ROW('Water Data'!I110)),NA())</f>
        <v>#N/A</v>
      </c>
      <c r="V116" s="99" t="e">
        <f ca="true">+IF(AND(ISNUMBER(OFFSET('Sanitation Data'!$D$4,0,10*ROW('Sanitation Data'!D110))),'Data Summary'!CK116="Yes"),100-OFFSET('Sanitation Data'!$D$4,0,10*ROW('Sanitation Data'!D110)),NA())</f>
        <v>#N/A</v>
      </c>
      <c r="W116" s="99" t="e">
        <f ca="true">+IF(AND(ISNUMBER(OFFSET('Sanitation Data'!$D$6,0,10*ROW('Sanitation Data'!D110))),'Data Summary'!CL116="Yes"),OFFSET('Sanitation Data'!$D$6,0,10*ROW('Sanitation Data'!D110)),NA())</f>
        <v>#N/A</v>
      </c>
      <c r="X116" s="99" t="e">
        <f ca="true">+IF(AND(ISNUMBER(OFFSET('Sanitation Data'!$D$10,0,10*ROW('Sanitation Data'!D110))),'Data Summary'!CM116="Yes"),OFFSET('Sanitation Data'!$D$10,0,10*ROW('Sanitation Data'!D110)),NA())</f>
        <v>#N/A</v>
      </c>
      <c r="Y116" s="99" t="e">
        <f ca="true">+IF(AND(ISNUMBER(OFFSET('Sanitation Data'!$D$11,0,10*ROW('Sanitation Data'!D110))),'Data Summary'!CN116="Yes"),OFFSET('Sanitation Data'!$D$11,0,10*ROW('Sanitation Data'!D110)),NA())</f>
        <v>#N/A</v>
      </c>
      <c r="Z116" s="99" t="e">
        <f ca="true">+IF(AND(ISNUMBER(OFFSET('Sanitation Data'!$D$12,0,10*ROW('Sanitation Data'!D110))),'Data Summary'!CO116="Yes"),OFFSET('Sanitation Data'!$D$12,0,10*ROW('Sanitation Data'!D110)),NA())</f>
        <v>#N/A</v>
      </c>
      <c r="AA116" s="99" t="e">
        <f ca="true">+IF(AND(ISNUMBER(OFFSET('Sanitation Data'!$E$4,0,10*ROW('Sanitation Data'!E110))),'Data Summary'!CP116="Yes"),100-OFFSET('Sanitation Data'!$E$4,0,10*ROW('Sanitation Data'!E110)),NA())</f>
        <v>#N/A</v>
      </c>
      <c r="AB116" s="99" t="e">
        <f ca="true">+IF(AND(ISNUMBER(OFFSET('Sanitation Data'!$E$6,0,10*ROW('Sanitation Data'!E110))),'Data Summary'!CQ116="Yes"),OFFSET('Sanitation Data'!$E$6,0,10*ROW('Sanitation Data'!E110)),NA())</f>
        <v>#N/A</v>
      </c>
      <c r="AC116" s="99" t="e">
        <f ca="true">+IF(AND(ISNUMBER(OFFSET('Sanitation Data'!$E$10,0,10*ROW('Sanitation Data'!E110))),'Data Summary'!CR116="Yes"),OFFSET('Sanitation Data'!$E$10,0,10*ROW('Sanitation Data'!E110)),NA())</f>
        <v>#N/A</v>
      </c>
      <c r="AD116" s="99" t="e">
        <f ca="true">+IF(AND(ISNUMBER(OFFSET('Sanitation Data'!$E$11,0,10*ROW('Sanitation Data'!E110))),'Data Summary'!CS116="Yes"),OFFSET('Sanitation Data'!$E$11,0,10*ROW('Sanitation Data'!E110)),NA())</f>
        <v>#N/A</v>
      </c>
      <c r="AE116" s="99" t="e">
        <f ca="true">+IF(AND(ISNUMBER(OFFSET('Sanitation Data'!$E$12,0,10*ROW('Sanitation Data'!E110))),'Data Summary'!CT116="Yes"),OFFSET('Sanitation Data'!$E$12,0,10*ROW('Sanitation Data'!E110)),NA())</f>
        <v>#N/A</v>
      </c>
      <c r="AF116" s="99" t="e">
        <f ca="true">+IF(AND(ISNUMBER(OFFSET('Sanitation Data'!$F$4,0,10*ROW('Sanitation Data'!F110))),'Data Summary'!CU116="Yes"),100-OFFSET('Sanitation Data'!$F$4,0,10*ROW('Sanitation Data'!F110)),NA())</f>
        <v>#N/A</v>
      </c>
      <c r="AG116" s="99" t="e">
        <f ca="true">+IF(AND(ISNUMBER(OFFSET('Sanitation Data'!$F$6,0,10*ROW('Sanitation Data'!F110))),'Data Summary'!CV116="Yes"),OFFSET('Sanitation Data'!$F$6,0,10*ROW('Sanitation Data'!F110)),NA())</f>
        <v>#N/A</v>
      </c>
      <c r="AH116" s="99" t="e">
        <f ca="true">+IF(AND(ISNUMBER(OFFSET('Sanitation Data'!$F$10,0,10*ROW('Sanitation Data'!F110))),'Data Summary'!CW116="Yes"),OFFSET('Sanitation Data'!$F$10,0,10*ROW('Sanitation Data'!F110)),NA())</f>
        <v>#N/A</v>
      </c>
      <c r="AI116" s="99" t="e">
        <f ca="true">+IF(AND(ISNUMBER(OFFSET('Sanitation Data'!$F$11,0,10*ROW('Sanitation Data'!F110))),'Data Summary'!CX116="Yes"),OFFSET('Sanitation Data'!$F$11,0,10*ROW('Sanitation Data'!F110)),NA())</f>
        <v>#N/A</v>
      </c>
      <c r="AJ116" s="99" t="e">
        <f ca="true">+IF(AND(ISNUMBER(OFFSET('Sanitation Data'!$F$12,0,10*ROW('Sanitation Data'!F110))),'Data Summary'!CY116="Yes"),OFFSET('Sanitation Data'!$F$12,0,10*ROW('Sanitation Data'!F110)),NA())</f>
        <v>#N/A</v>
      </c>
      <c r="AK116" s="99" t="e">
        <f ca="true">+IF(AND(ISNUMBER(OFFSET('Sanitation Data'!$G$4,0,10*ROW('Sanitation Data'!G110))),'Data Summary'!CZ116="Yes"),100-OFFSET('Sanitation Data'!$G$4,0,10*ROW('Sanitation Data'!G110)),NA())</f>
        <v>#N/A</v>
      </c>
      <c r="AL116" s="99" t="e">
        <f ca="true">+IF(AND(ISNUMBER(OFFSET('Sanitation Data'!$G$6,0,10*ROW('Sanitation Data'!G110))),'Data Summary'!DA116="Yes"),OFFSET('Sanitation Data'!$G$6,0,10*ROW('Sanitation Data'!G110)),NA())</f>
        <v>#N/A</v>
      </c>
      <c r="AM116" s="99" t="e">
        <f ca="true">+IF(AND(ISNUMBER(OFFSET('Sanitation Data'!$G$10,0,10*ROW('Sanitation Data'!G110))),'Data Summary'!DB116="Yes"),OFFSET('Sanitation Data'!$G$10,0,10*ROW('Sanitation Data'!G110)),NA())</f>
        <v>#N/A</v>
      </c>
      <c r="AN116" s="99" t="e">
        <f ca="true">+IF(AND(ISNUMBER(OFFSET('Sanitation Data'!$G$11,0,10*ROW('Sanitation Data'!G110))),'Data Summary'!DC116="Yes"),OFFSET('Sanitation Data'!$G$11,0,10*ROW('Sanitation Data'!G110)),NA())</f>
        <v>#N/A</v>
      </c>
      <c r="AO116" s="99" t="e">
        <f ca="true">+IF(AND(ISNUMBER(OFFSET('Sanitation Data'!$G$12,0,10*ROW('Sanitation Data'!G110))),'Data Summary'!DD116="Yes"),OFFSET('Sanitation Data'!$G$12,0,10*ROW('Sanitation Data'!G110)),NA())</f>
        <v>#N/A</v>
      </c>
      <c r="AP116" s="99" t="e">
        <f ca="true">+IF(AND(ISNUMBER(OFFSET('Sanitation Data'!$H$4,0,10*ROW('Sanitation Data'!H110))),'Data Summary'!DE116="Yes"),100-OFFSET('Sanitation Data'!$H$4,0,10*ROW('Sanitation Data'!H110)),NA())</f>
        <v>#N/A</v>
      </c>
      <c r="AQ116" s="99" t="e">
        <f ca="true">+IF(AND(ISNUMBER(OFFSET('Sanitation Data'!$H$6,0,10*ROW('Sanitation Data'!H110))),'Data Summary'!DF116="Yes"),OFFSET('Sanitation Data'!$H$6,0,10*ROW('Sanitation Data'!H110)),NA())</f>
        <v>#N/A</v>
      </c>
      <c r="AR116" s="99" t="e">
        <f ca="true">+IF(AND(ISNUMBER(OFFSET('Sanitation Data'!$H$10,0,10*ROW('Sanitation Data'!H110))),'Data Summary'!DG116="Yes"),OFFSET('Sanitation Data'!$H$10,0,10*ROW('Sanitation Data'!H110)),NA())</f>
        <v>#N/A</v>
      </c>
      <c r="AS116" s="99" t="e">
        <f ca="true">+IF(AND(ISNUMBER(OFFSET('Sanitation Data'!$H$11,0,10*ROW('Sanitation Data'!H110))),'Data Summary'!DH116="Yes"),OFFSET('Sanitation Data'!$H$11,0,10*ROW('Sanitation Data'!H110)),NA())</f>
        <v>#N/A</v>
      </c>
      <c r="AT116" s="99" t="e">
        <f ca="true">+IF(AND(ISNUMBER(OFFSET('Sanitation Data'!$H$12,0,10*ROW('Sanitation Data'!H110))),'Data Summary'!DI116="Yes"),OFFSET('Sanitation Data'!$H$12,0,10*ROW('Sanitation Data'!H110)),NA())</f>
        <v>#N/A</v>
      </c>
      <c r="AU116" s="99" t="e">
        <f ca="true">+IF(AND(ISNUMBER(OFFSET('Sanitation Data'!$I$4,0,10*ROW('Sanitation Data'!I110))),'Data Summary'!DJ116="Yes"),100-OFFSET('Sanitation Data'!$I$4,0,10*ROW('Sanitation Data'!I110)),NA())</f>
        <v>#N/A</v>
      </c>
      <c r="AV116" s="99" t="e">
        <f ca="true">+IF(AND(ISNUMBER(OFFSET('Sanitation Data'!$I$6,0,10*ROW('Sanitation Data'!I110))),'Data Summary'!DK116="Yes"),OFFSET('Sanitation Data'!$I$6,0,10*ROW('Sanitation Data'!I110)),NA())</f>
        <v>#N/A</v>
      </c>
      <c r="AW116" s="99" t="e">
        <f ca="true">+IF(AND(ISNUMBER(OFFSET('Sanitation Data'!$I$10,0,10*ROW('Sanitation Data'!I110))),'Data Summary'!DL116="Yes"),OFFSET('Sanitation Data'!$I$10,0,10*ROW('Sanitation Data'!I110)),NA())</f>
        <v>#N/A</v>
      </c>
      <c r="AX116" s="99" t="e">
        <f ca="true">+IF(AND(ISNUMBER(OFFSET('Sanitation Data'!$I$11,0,10*ROW('Sanitation Data'!I110))),'Data Summary'!DM116="Yes"),OFFSET('Sanitation Data'!$I$11,0,10*ROW('Sanitation Data'!I110)),NA())</f>
        <v>#N/A</v>
      </c>
      <c r="AY116" s="99" t="e">
        <f ca="true">+IF(AND(ISNUMBER(OFFSET('Sanitation Data'!$I$12,0,10*ROW('Sanitation Data'!I110))),'Data Summary'!DN116="Yes"),OFFSET('Sanitation Data'!$I$12,0,10*ROW('Sanitation Data'!I110)),NA())</f>
        <v>#N/A</v>
      </c>
      <c r="AZ116" s="100" t="e">
        <f ca="true">+IF(AND(ISNUMBER(OFFSET('Hygiene Data'!$D$5,0,10*ROW('Hygiene Data'!D110))),'Data Summary'!DO116="Yes"),OFFSET('Hygiene Data'!$D$5,0,10*ROW('Hygiene Data'!D110)),NA())</f>
        <v>#N/A</v>
      </c>
      <c r="BA116" s="100" t="e">
        <f ca="true">+IF(AND(ISNUMBER(OFFSET('Hygiene Data'!$D$7,0,10*ROW('Hygiene Data'!D110))),'Data Summary'!DP116="Yes"),OFFSET('Hygiene Data'!$D$7,0,10*ROW('Hygiene Data'!D110)),NA())</f>
        <v>#N/A</v>
      </c>
      <c r="BB116" s="100" t="e">
        <f ca="true">+IF(AND(ISNUMBER(OFFSET('Hygiene Data'!$D$9,0,10*ROW('Hygiene Data'!D110))),'Data Summary'!DQ116="Yes"),OFFSET('Hygiene Data'!$D$9,0,10*ROW('Hygiene Data'!D110)),NA())</f>
        <v>#N/A</v>
      </c>
      <c r="BC116" s="100" t="e">
        <f ca="true">+IF(AND(ISNUMBER(OFFSET('Hygiene Data'!$E$5,0,10*ROW('Hygiene Data'!E110))),'Data Summary'!DR116="Yes"),OFFSET('Hygiene Data'!$E$5,0,10*ROW('Hygiene Data'!E110)),NA())</f>
        <v>#N/A</v>
      </c>
      <c r="BD116" s="100" t="e">
        <f ca="true">+IF(AND(ISNUMBER(OFFSET('Hygiene Data'!$E$7,0,10*ROW('Hygiene Data'!E110))),'Data Summary'!DS116="Yes"),OFFSET('Hygiene Data'!$E$7,0,10*ROW('Hygiene Data'!E110)),NA())</f>
        <v>#N/A</v>
      </c>
      <c r="BE116" s="100" t="e">
        <f ca="true">+IF(AND(ISNUMBER(OFFSET('Hygiene Data'!$E$9,0,10*ROW('Hygiene Data'!E110))),'Data Summary'!DT116="Yes"),OFFSET('Hygiene Data'!$E$9,0,10*ROW('Hygiene Data'!E110)),NA())</f>
        <v>#N/A</v>
      </c>
      <c r="BF116" s="100" t="e">
        <f ca="true">+IF(AND(ISNUMBER(OFFSET('Hygiene Data'!$F$5,0,10*ROW('Hygiene Data'!F110))),'Data Summary'!DU116="Yes"),OFFSET('Hygiene Data'!$F$5,0,10*ROW('Hygiene Data'!F110)),NA())</f>
        <v>#N/A</v>
      </c>
      <c r="BG116" s="100" t="e">
        <f ca="true">+IF(AND(ISNUMBER(OFFSET('Hygiene Data'!$F$7,0,10*ROW('Hygiene Data'!F110))),'Data Summary'!DV116="Yes"),OFFSET('Hygiene Data'!$F$7,0,10*ROW('Hygiene Data'!F110)),NA())</f>
        <v>#N/A</v>
      </c>
      <c r="BH116" s="100" t="e">
        <f ca="true">+IF(AND(ISNUMBER(OFFSET('Hygiene Data'!$F$9,0,10*ROW('Hygiene Data'!F110))),'Data Summary'!DW116="Yes"),OFFSET('Hygiene Data'!$F$9,0,10*ROW('Hygiene Data'!F110)),NA())</f>
        <v>#N/A</v>
      </c>
      <c r="BI116" s="100" t="e">
        <f ca="true">+IF(AND(ISNUMBER(OFFSET('Hygiene Data'!$G$5,0,10*ROW('Hygiene Data'!G110))),'Data Summary'!DX116="Yes"),OFFSET('Hygiene Data'!$G$5,0,10*ROW('Hygiene Data'!G110)),NA())</f>
        <v>#N/A</v>
      </c>
      <c r="BJ116" s="100" t="e">
        <f ca="true">+IF(AND(ISNUMBER(OFFSET('Hygiene Data'!$G$7,0,10*ROW('Hygiene Data'!G110))),'Data Summary'!DY116="Yes"),OFFSET('Hygiene Data'!$G$7,0,10*ROW('Hygiene Data'!G110)),NA())</f>
        <v>#N/A</v>
      </c>
      <c r="BK116" s="100" t="e">
        <f ca="true">+IF(AND(ISNUMBER(OFFSET('Hygiene Data'!$G$9,0,10*ROW('Hygiene Data'!G110))),'Data Summary'!DZ116="Yes"),OFFSET('Hygiene Data'!$G$9,0,10*ROW('Hygiene Data'!G110)),NA())</f>
        <v>#N/A</v>
      </c>
      <c r="BL116" s="100" t="e">
        <f ca="true">+IF(AND(ISNUMBER(OFFSET('Hygiene Data'!$H$5,0,10*ROW('Hygiene Data'!H110))),'Data Summary'!EA116="Yes"),OFFSET('Hygiene Data'!$H$5,0,10*ROW('Hygiene Data'!H110)),NA())</f>
        <v>#N/A</v>
      </c>
      <c r="BM116" s="100" t="e">
        <f ca="true">+IF(AND(ISNUMBER(OFFSET('Hygiene Data'!$H$7,0,10*ROW('Hygiene Data'!H110))),'Data Summary'!EB116="Yes"),OFFSET('Hygiene Data'!$H$7,0,10*ROW('Hygiene Data'!H110)),NA())</f>
        <v>#N/A</v>
      </c>
      <c r="BN116" s="100" t="e">
        <f ca="true">+IF(AND(ISNUMBER(OFFSET('Hygiene Data'!$H$9,0,10*ROW('Hygiene Data'!H110))),'Data Summary'!EC116="Yes"),OFFSET('Hygiene Data'!$H$9,0,10*ROW('Hygiene Data'!H110)),NA())</f>
        <v>#N/A</v>
      </c>
      <c r="BO116" s="100" t="e">
        <f ca="true">+IF(AND(ISNUMBER(OFFSET('Hygiene Data'!$I$5,0,10*ROW('Hygiene Data'!I110))),'Data Summary'!ED116="Yes"),OFFSET('Hygiene Data'!$I$5,0,10*ROW('Hygiene Data'!I110)),NA())</f>
        <v>#N/A</v>
      </c>
      <c r="BP116" s="100" t="e">
        <f ca="true">+IF(AND(ISNUMBER(OFFSET('Hygiene Data'!$I$7,0,10*ROW('Hygiene Data'!I110))),'Data Summary'!EE116="Yes"),OFFSET('Hygiene Data'!$I$7,0,10*ROW('Hygiene Data'!I110)),NA())</f>
        <v>#N/A</v>
      </c>
      <c r="BQ116" s="100" t="e">
        <f ca="true">+IF(AND(ISNUMBER(OFFSET('Hygiene Data'!$I$9,0,10*ROW('Hygiene Data'!I110))),'Data Summary'!EF116="Yes"),OFFSET('Hygiene Data'!$I$9,0,10*ROW('Hygiene Data'!I110)),NA())</f>
        <v>#N/A</v>
      </c>
    </row>
    <row xmlns:x14ac="http://schemas.microsoft.com/office/spreadsheetml/2009/9/ac" r="117" x14ac:dyDescent="0.2">
      <c r="A117" s="363" t="e">
        <f ca="true">+RIGHT('Data Summary'!A117,LEN('Data Summary'!A117)-9)</f>
        <v>#VALUE!</v>
      </c>
      <c r="B117" s="38" t="str">
        <f ca="true">+IF(ISTEXT('Data Summary'!B117),'Data Summary'!B117,"")</f>
        <v/>
      </c>
      <c r="C117" s="362" t="e">
        <f ca="true">+VALUE('Data Summary'!C117)</f>
        <v>#VALUE!</v>
      </c>
      <c r="D117" s="98" t="e">
        <f ca="true">+IF(AND(ISNUMBER(OFFSET('Water Data'!$D$4,0,10*ROW('Water Data'!D111))),'Data Summary'!BS117="Yes"),100-OFFSET('Water Data'!$D$4,0,10*ROW('Water Data'!D111)),NA())</f>
        <v>#N/A</v>
      </c>
      <c r="E117" s="98" t="e">
        <f ca="true">+IF(AND(ISNUMBER(OFFSET('Water Data'!$D$6,0,10*ROW('Water Data'!D111))),'Data Summary'!BT117="Yes"),OFFSET('Water Data'!$D$6,0,10*ROW('Water Data'!D111)),NA())</f>
        <v>#N/A</v>
      </c>
      <c r="F117" s="98" t="e">
        <f ca="true">+IF(AND(ISNUMBER(OFFSET('Water Data'!$D$9,0,10*ROW('Water Data'!D111))),'Data Summary'!BU117="Yes"),OFFSET('Water Data'!$D$9,0,10*ROW('Water Data'!D111)),NA())</f>
        <v>#N/A</v>
      </c>
      <c r="G117" s="98" t="e">
        <f ca="true">+IF(AND(ISNUMBER(OFFSET('Water Data'!$E$4,0,10*ROW('Water Data'!E111))),'Data Summary'!BV117="Yes"),100-OFFSET('Water Data'!$E$4,0,10*ROW('Water Data'!E111)),NA())</f>
        <v>#N/A</v>
      </c>
      <c r="H117" s="98" t="e">
        <f ca="true">+IF(AND(ISNUMBER(OFFSET('Water Data'!$E$6,0,10*ROW('Water Data'!E111))),'Data Summary'!BW117="Yes"),OFFSET('Water Data'!$E$6,0,10*ROW('Water Data'!E111)),NA())</f>
        <v>#N/A</v>
      </c>
      <c r="I117" s="98" t="e">
        <f ca="true">+IF(AND(ISNUMBER(OFFSET('Water Data'!$E$9,0,10*ROW('Water Data'!E111))),'Data Summary'!BX117="Yes"),OFFSET('Water Data'!$E$9,0,10*ROW('Water Data'!E111)),NA())</f>
        <v>#N/A</v>
      </c>
      <c r="J117" s="98" t="e">
        <f ca="true">+IF(AND(ISNUMBER(OFFSET('Water Data'!$F$4,0,10*ROW('Water Data'!F111))),'Data Summary'!BY117="Yes"),100-OFFSET('Water Data'!$F$4,0,10*ROW('Water Data'!F111)),NA())</f>
        <v>#N/A</v>
      </c>
      <c r="K117" s="98" t="e">
        <f ca="true">+IF(AND(ISNUMBER(OFFSET('Water Data'!$F$6,0,10*ROW('Water Data'!F111))),'Data Summary'!BZ117="Yes"),OFFSET('Water Data'!$F$6,0,10*ROW('Water Data'!F111)),NA())</f>
        <v>#N/A</v>
      </c>
      <c r="L117" s="98" t="e">
        <f ca="true">+IF(AND(ISNUMBER(OFFSET('Water Data'!$F$9,0,10*ROW('Water Data'!F111))),'Data Summary'!CA117="Yes"),OFFSET('Water Data'!$F$9,0,10*ROW('Water Data'!F111)),NA())</f>
        <v>#N/A</v>
      </c>
      <c r="M117" s="98" t="e">
        <f ca="true">+IF(AND(ISNUMBER(OFFSET('Water Data'!$G$4,0,10*ROW('Water Data'!G111))),'Data Summary'!CB117="Yes"),100-OFFSET('Water Data'!$G$4,0,10*ROW('Water Data'!G111)),NA())</f>
        <v>#N/A</v>
      </c>
      <c r="N117" s="98" t="e">
        <f ca="true">+IF(AND(ISNUMBER(OFFSET('Water Data'!$G$6,0,10*ROW('Water Data'!G111))),'Data Summary'!CC117="Yes"),OFFSET('Water Data'!$G$6,0,10*ROW('Water Data'!G111)),NA())</f>
        <v>#N/A</v>
      </c>
      <c r="O117" s="98" t="e">
        <f ca="true">+IF(AND(ISNUMBER(OFFSET('Water Data'!$G$9,0,10*ROW('Water Data'!G111))),'Data Summary'!CD117="Yes"),OFFSET('Water Data'!$G$9,0,10*ROW('Water Data'!G111)),NA())</f>
        <v>#N/A</v>
      </c>
      <c r="P117" s="98" t="e">
        <f ca="true">+IF(AND(ISNUMBER(OFFSET('Water Data'!$H$4,0,10*ROW('Water Data'!H111))),'Data Summary'!CE117="Yes"),100-OFFSET('Water Data'!$H$4,0,10*ROW('Water Data'!H111)),NA())</f>
        <v>#N/A</v>
      </c>
      <c r="Q117" s="98" t="e">
        <f ca="true">+IF(AND(ISNUMBER(OFFSET('Water Data'!$H$6,0,10*ROW('Water Data'!H111))),'Data Summary'!CF117="Yes"),OFFSET('Water Data'!$H$6,0,10*ROW('Water Data'!H111)),NA())</f>
        <v>#N/A</v>
      </c>
      <c r="R117" s="98" t="e">
        <f ca="true">+IF(AND(ISNUMBER(OFFSET('Water Data'!$H$9,0,10*ROW('Water Data'!H111))),'Data Summary'!CG117="Yes"),OFFSET('Water Data'!$H$9,0,10*ROW('Water Data'!H111)),NA())</f>
        <v>#N/A</v>
      </c>
      <c r="S117" s="98" t="e">
        <f ca="true">+IF(AND(ISNUMBER(OFFSET('Water Data'!$I$4,0,10*ROW('Water Data'!I111))),'Data Summary'!CH117="Yes"),100-OFFSET('Water Data'!$I$4,0,10*ROW('Water Data'!I111)),NA())</f>
        <v>#N/A</v>
      </c>
      <c r="T117" s="98" t="e">
        <f ca="true">+IF(AND(ISNUMBER(OFFSET('Water Data'!$I$6,0,10*ROW('Water Data'!I111))),'Data Summary'!CI117="Yes"),OFFSET('Water Data'!$I$6,0,10*ROW('Water Data'!I111)),NA())</f>
        <v>#N/A</v>
      </c>
      <c r="U117" s="98" t="e">
        <f ca="true">+IF(AND(ISNUMBER(OFFSET('Water Data'!$I$9,0,10*ROW('Water Data'!I111))),'Data Summary'!CJ117="Yes"),OFFSET('Water Data'!$I$9,0,10*ROW('Water Data'!I111)),NA())</f>
        <v>#N/A</v>
      </c>
      <c r="V117" s="99" t="e">
        <f ca="true">+IF(AND(ISNUMBER(OFFSET('Sanitation Data'!$D$4,0,10*ROW('Sanitation Data'!D111))),'Data Summary'!CK117="Yes"),100-OFFSET('Sanitation Data'!$D$4,0,10*ROW('Sanitation Data'!D111)),NA())</f>
        <v>#N/A</v>
      </c>
      <c r="W117" s="99" t="e">
        <f ca="true">+IF(AND(ISNUMBER(OFFSET('Sanitation Data'!$D$6,0,10*ROW('Sanitation Data'!D111))),'Data Summary'!CL117="Yes"),OFFSET('Sanitation Data'!$D$6,0,10*ROW('Sanitation Data'!D111)),NA())</f>
        <v>#N/A</v>
      </c>
      <c r="X117" s="99" t="e">
        <f ca="true">+IF(AND(ISNUMBER(OFFSET('Sanitation Data'!$D$10,0,10*ROW('Sanitation Data'!D111))),'Data Summary'!CM117="Yes"),OFFSET('Sanitation Data'!$D$10,0,10*ROW('Sanitation Data'!D111)),NA())</f>
        <v>#N/A</v>
      </c>
      <c r="Y117" s="99" t="e">
        <f ca="true">+IF(AND(ISNUMBER(OFFSET('Sanitation Data'!$D$11,0,10*ROW('Sanitation Data'!D111))),'Data Summary'!CN117="Yes"),OFFSET('Sanitation Data'!$D$11,0,10*ROW('Sanitation Data'!D111)),NA())</f>
        <v>#N/A</v>
      </c>
      <c r="Z117" s="99" t="e">
        <f ca="true">+IF(AND(ISNUMBER(OFFSET('Sanitation Data'!$D$12,0,10*ROW('Sanitation Data'!D111))),'Data Summary'!CO117="Yes"),OFFSET('Sanitation Data'!$D$12,0,10*ROW('Sanitation Data'!D111)),NA())</f>
        <v>#N/A</v>
      </c>
      <c r="AA117" s="99" t="e">
        <f ca="true">+IF(AND(ISNUMBER(OFFSET('Sanitation Data'!$E$4,0,10*ROW('Sanitation Data'!E111))),'Data Summary'!CP117="Yes"),100-OFFSET('Sanitation Data'!$E$4,0,10*ROW('Sanitation Data'!E111)),NA())</f>
        <v>#N/A</v>
      </c>
      <c r="AB117" s="99" t="e">
        <f ca="true">+IF(AND(ISNUMBER(OFFSET('Sanitation Data'!$E$6,0,10*ROW('Sanitation Data'!E111))),'Data Summary'!CQ117="Yes"),OFFSET('Sanitation Data'!$E$6,0,10*ROW('Sanitation Data'!E111)),NA())</f>
        <v>#N/A</v>
      </c>
      <c r="AC117" s="99" t="e">
        <f ca="true">+IF(AND(ISNUMBER(OFFSET('Sanitation Data'!$E$10,0,10*ROW('Sanitation Data'!E111))),'Data Summary'!CR117="Yes"),OFFSET('Sanitation Data'!$E$10,0,10*ROW('Sanitation Data'!E111)),NA())</f>
        <v>#N/A</v>
      </c>
      <c r="AD117" s="99" t="e">
        <f ca="true">+IF(AND(ISNUMBER(OFFSET('Sanitation Data'!$E$11,0,10*ROW('Sanitation Data'!E111))),'Data Summary'!CS117="Yes"),OFFSET('Sanitation Data'!$E$11,0,10*ROW('Sanitation Data'!E111)),NA())</f>
        <v>#N/A</v>
      </c>
      <c r="AE117" s="99" t="e">
        <f ca="true">+IF(AND(ISNUMBER(OFFSET('Sanitation Data'!$E$12,0,10*ROW('Sanitation Data'!E111))),'Data Summary'!CT117="Yes"),OFFSET('Sanitation Data'!$E$12,0,10*ROW('Sanitation Data'!E111)),NA())</f>
        <v>#N/A</v>
      </c>
      <c r="AF117" s="99" t="e">
        <f ca="true">+IF(AND(ISNUMBER(OFFSET('Sanitation Data'!$F$4,0,10*ROW('Sanitation Data'!F111))),'Data Summary'!CU117="Yes"),100-OFFSET('Sanitation Data'!$F$4,0,10*ROW('Sanitation Data'!F111)),NA())</f>
        <v>#N/A</v>
      </c>
      <c r="AG117" s="99" t="e">
        <f ca="true">+IF(AND(ISNUMBER(OFFSET('Sanitation Data'!$F$6,0,10*ROW('Sanitation Data'!F111))),'Data Summary'!CV117="Yes"),OFFSET('Sanitation Data'!$F$6,0,10*ROW('Sanitation Data'!F111)),NA())</f>
        <v>#N/A</v>
      </c>
      <c r="AH117" s="99" t="e">
        <f ca="true">+IF(AND(ISNUMBER(OFFSET('Sanitation Data'!$F$10,0,10*ROW('Sanitation Data'!F111))),'Data Summary'!CW117="Yes"),OFFSET('Sanitation Data'!$F$10,0,10*ROW('Sanitation Data'!F111)),NA())</f>
        <v>#N/A</v>
      </c>
      <c r="AI117" s="99" t="e">
        <f ca="true">+IF(AND(ISNUMBER(OFFSET('Sanitation Data'!$F$11,0,10*ROW('Sanitation Data'!F111))),'Data Summary'!CX117="Yes"),OFFSET('Sanitation Data'!$F$11,0,10*ROW('Sanitation Data'!F111)),NA())</f>
        <v>#N/A</v>
      </c>
      <c r="AJ117" s="99" t="e">
        <f ca="true">+IF(AND(ISNUMBER(OFFSET('Sanitation Data'!$F$12,0,10*ROW('Sanitation Data'!F111))),'Data Summary'!CY117="Yes"),OFFSET('Sanitation Data'!$F$12,0,10*ROW('Sanitation Data'!F111)),NA())</f>
        <v>#N/A</v>
      </c>
      <c r="AK117" s="99" t="e">
        <f ca="true">+IF(AND(ISNUMBER(OFFSET('Sanitation Data'!$G$4,0,10*ROW('Sanitation Data'!G111))),'Data Summary'!CZ117="Yes"),100-OFFSET('Sanitation Data'!$G$4,0,10*ROW('Sanitation Data'!G111)),NA())</f>
        <v>#N/A</v>
      </c>
      <c r="AL117" s="99" t="e">
        <f ca="true">+IF(AND(ISNUMBER(OFFSET('Sanitation Data'!$G$6,0,10*ROW('Sanitation Data'!G111))),'Data Summary'!DA117="Yes"),OFFSET('Sanitation Data'!$G$6,0,10*ROW('Sanitation Data'!G111)),NA())</f>
        <v>#N/A</v>
      </c>
      <c r="AM117" s="99" t="e">
        <f ca="true">+IF(AND(ISNUMBER(OFFSET('Sanitation Data'!$G$10,0,10*ROW('Sanitation Data'!G111))),'Data Summary'!DB117="Yes"),OFFSET('Sanitation Data'!$G$10,0,10*ROW('Sanitation Data'!G111)),NA())</f>
        <v>#N/A</v>
      </c>
      <c r="AN117" s="99" t="e">
        <f ca="true">+IF(AND(ISNUMBER(OFFSET('Sanitation Data'!$G$11,0,10*ROW('Sanitation Data'!G111))),'Data Summary'!DC117="Yes"),OFFSET('Sanitation Data'!$G$11,0,10*ROW('Sanitation Data'!G111)),NA())</f>
        <v>#N/A</v>
      </c>
      <c r="AO117" s="99" t="e">
        <f ca="true">+IF(AND(ISNUMBER(OFFSET('Sanitation Data'!$G$12,0,10*ROW('Sanitation Data'!G111))),'Data Summary'!DD117="Yes"),OFFSET('Sanitation Data'!$G$12,0,10*ROW('Sanitation Data'!G111)),NA())</f>
        <v>#N/A</v>
      </c>
      <c r="AP117" s="99" t="e">
        <f ca="true">+IF(AND(ISNUMBER(OFFSET('Sanitation Data'!$H$4,0,10*ROW('Sanitation Data'!H111))),'Data Summary'!DE117="Yes"),100-OFFSET('Sanitation Data'!$H$4,0,10*ROW('Sanitation Data'!H111)),NA())</f>
        <v>#N/A</v>
      </c>
      <c r="AQ117" s="99" t="e">
        <f ca="true">+IF(AND(ISNUMBER(OFFSET('Sanitation Data'!$H$6,0,10*ROW('Sanitation Data'!H111))),'Data Summary'!DF117="Yes"),OFFSET('Sanitation Data'!$H$6,0,10*ROW('Sanitation Data'!H111)),NA())</f>
        <v>#N/A</v>
      </c>
      <c r="AR117" s="99" t="e">
        <f ca="true">+IF(AND(ISNUMBER(OFFSET('Sanitation Data'!$H$10,0,10*ROW('Sanitation Data'!H111))),'Data Summary'!DG117="Yes"),OFFSET('Sanitation Data'!$H$10,0,10*ROW('Sanitation Data'!H111)),NA())</f>
        <v>#N/A</v>
      </c>
      <c r="AS117" s="99" t="e">
        <f ca="true">+IF(AND(ISNUMBER(OFFSET('Sanitation Data'!$H$11,0,10*ROW('Sanitation Data'!H111))),'Data Summary'!DH117="Yes"),OFFSET('Sanitation Data'!$H$11,0,10*ROW('Sanitation Data'!H111)),NA())</f>
        <v>#N/A</v>
      </c>
      <c r="AT117" s="99" t="e">
        <f ca="true">+IF(AND(ISNUMBER(OFFSET('Sanitation Data'!$H$12,0,10*ROW('Sanitation Data'!H111))),'Data Summary'!DI117="Yes"),OFFSET('Sanitation Data'!$H$12,0,10*ROW('Sanitation Data'!H111)),NA())</f>
        <v>#N/A</v>
      </c>
      <c r="AU117" s="99" t="e">
        <f ca="true">+IF(AND(ISNUMBER(OFFSET('Sanitation Data'!$I$4,0,10*ROW('Sanitation Data'!I111))),'Data Summary'!DJ117="Yes"),100-OFFSET('Sanitation Data'!$I$4,0,10*ROW('Sanitation Data'!I111)),NA())</f>
        <v>#N/A</v>
      </c>
      <c r="AV117" s="99" t="e">
        <f ca="true">+IF(AND(ISNUMBER(OFFSET('Sanitation Data'!$I$6,0,10*ROW('Sanitation Data'!I111))),'Data Summary'!DK117="Yes"),OFFSET('Sanitation Data'!$I$6,0,10*ROW('Sanitation Data'!I111)),NA())</f>
        <v>#N/A</v>
      </c>
      <c r="AW117" s="99" t="e">
        <f ca="true">+IF(AND(ISNUMBER(OFFSET('Sanitation Data'!$I$10,0,10*ROW('Sanitation Data'!I111))),'Data Summary'!DL117="Yes"),OFFSET('Sanitation Data'!$I$10,0,10*ROW('Sanitation Data'!I111)),NA())</f>
        <v>#N/A</v>
      </c>
      <c r="AX117" s="99" t="e">
        <f ca="true">+IF(AND(ISNUMBER(OFFSET('Sanitation Data'!$I$11,0,10*ROW('Sanitation Data'!I111))),'Data Summary'!DM117="Yes"),OFFSET('Sanitation Data'!$I$11,0,10*ROW('Sanitation Data'!I111)),NA())</f>
        <v>#N/A</v>
      </c>
      <c r="AY117" s="99" t="e">
        <f ca="true">+IF(AND(ISNUMBER(OFFSET('Sanitation Data'!$I$12,0,10*ROW('Sanitation Data'!I111))),'Data Summary'!DN117="Yes"),OFFSET('Sanitation Data'!$I$12,0,10*ROW('Sanitation Data'!I111)),NA())</f>
        <v>#N/A</v>
      </c>
      <c r="AZ117" s="100" t="e">
        <f ca="true">+IF(AND(ISNUMBER(OFFSET('Hygiene Data'!$D$5,0,10*ROW('Hygiene Data'!D111))),'Data Summary'!DO117="Yes"),OFFSET('Hygiene Data'!$D$5,0,10*ROW('Hygiene Data'!D111)),NA())</f>
        <v>#N/A</v>
      </c>
      <c r="BA117" s="100" t="e">
        <f ca="true">+IF(AND(ISNUMBER(OFFSET('Hygiene Data'!$D$7,0,10*ROW('Hygiene Data'!D111))),'Data Summary'!DP117="Yes"),OFFSET('Hygiene Data'!$D$7,0,10*ROW('Hygiene Data'!D111)),NA())</f>
        <v>#N/A</v>
      </c>
      <c r="BB117" s="100" t="e">
        <f ca="true">+IF(AND(ISNUMBER(OFFSET('Hygiene Data'!$D$9,0,10*ROW('Hygiene Data'!D111))),'Data Summary'!DQ117="Yes"),OFFSET('Hygiene Data'!$D$9,0,10*ROW('Hygiene Data'!D111)),NA())</f>
        <v>#N/A</v>
      </c>
      <c r="BC117" s="100" t="e">
        <f ca="true">+IF(AND(ISNUMBER(OFFSET('Hygiene Data'!$E$5,0,10*ROW('Hygiene Data'!E111))),'Data Summary'!DR117="Yes"),OFFSET('Hygiene Data'!$E$5,0,10*ROW('Hygiene Data'!E111)),NA())</f>
        <v>#N/A</v>
      </c>
      <c r="BD117" s="100" t="e">
        <f ca="true">+IF(AND(ISNUMBER(OFFSET('Hygiene Data'!$E$7,0,10*ROW('Hygiene Data'!E111))),'Data Summary'!DS117="Yes"),OFFSET('Hygiene Data'!$E$7,0,10*ROW('Hygiene Data'!E111)),NA())</f>
        <v>#N/A</v>
      </c>
      <c r="BE117" s="100" t="e">
        <f ca="true">+IF(AND(ISNUMBER(OFFSET('Hygiene Data'!$E$9,0,10*ROW('Hygiene Data'!E111))),'Data Summary'!DT117="Yes"),OFFSET('Hygiene Data'!$E$9,0,10*ROW('Hygiene Data'!E111)),NA())</f>
        <v>#N/A</v>
      </c>
      <c r="BF117" s="100" t="e">
        <f ca="true">+IF(AND(ISNUMBER(OFFSET('Hygiene Data'!$F$5,0,10*ROW('Hygiene Data'!F111))),'Data Summary'!DU117="Yes"),OFFSET('Hygiene Data'!$F$5,0,10*ROW('Hygiene Data'!F111)),NA())</f>
        <v>#N/A</v>
      </c>
      <c r="BG117" s="100" t="e">
        <f ca="true">+IF(AND(ISNUMBER(OFFSET('Hygiene Data'!$F$7,0,10*ROW('Hygiene Data'!F111))),'Data Summary'!DV117="Yes"),OFFSET('Hygiene Data'!$F$7,0,10*ROW('Hygiene Data'!F111)),NA())</f>
        <v>#N/A</v>
      </c>
      <c r="BH117" s="100" t="e">
        <f ca="true">+IF(AND(ISNUMBER(OFFSET('Hygiene Data'!$F$9,0,10*ROW('Hygiene Data'!F111))),'Data Summary'!DW117="Yes"),OFFSET('Hygiene Data'!$F$9,0,10*ROW('Hygiene Data'!F111)),NA())</f>
        <v>#N/A</v>
      </c>
      <c r="BI117" s="100" t="e">
        <f ca="true">+IF(AND(ISNUMBER(OFFSET('Hygiene Data'!$G$5,0,10*ROW('Hygiene Data'!G111))),'Data Summary'!DX117="Yes"),OFFSET('Hygiene Data'!$G$5,0,10*ROW('Hygiene Data'!G111)),NA())</f>
        <v>#N/A</v>
      </c>
      <c r="BJ117" s="100" t="e">
        <f ca="true">+IF(AND(ISNUMBER(OFFSET('Hygiene Data'!$G$7,0,10*ROW('Hygiene Data'!G111))),'Data Summary'!DY117="Yes"),OFFSET('Hygiene Data'!$G$7,0,10*ROW('Hygiene Data'!G111)),NA())</f>
        <v>#N/A</v>
      </c>
      <c r="BK117" s="100" t="e">
        <f ca="true">+IF(AND(ISNUMBER(OFFSET('Hygiene Data'!$G$9,0,10*ROW('Hygiene Data'!G111))),'Data Summary'!DZ117="Yes"),OFFSET('Hygiene Data'!$G$9,0,10*ROW('Hygiene Data'!G111)),NA())</f>
        <v>#N/A</v>
      </c>
      <c r="BL117" s="100" t="e">
        <f ca="true">+IF(AND(ISNUMBER(OFFSET('Hygiene Data'!$H$5,0,10*ROW('Hygiene Data'!H111))),'Data Summary'!EA117="Yes"),OFFSET('Hygiene Data'!$H$5,0,10*ROW('Hygiene Data'!H111)),NA())</f>
        <v>#N/A</v>
      </c>
      <c r="BM117" s="100" t="e">
        <f ca="true">+IF(AND(ISNUMBER(OFFSET('Hygiene Data'!$H$7,0,10*ROW('Hygiene Data'!H111))),'Data Summary'!EB117="Yes"),OFFSET('Hygiene Data'!$H$7,0,10*ROW('Hygiene Data'!H111)),NA())</f>
        <v>#N/A</v>
      </c>
      <c r="BN117" s="100" t="e">
        <f ca="true">+IF(AND(ISNUMBER(OFFSET('Hygiene Data'!$H$9,0,10*ROW('Hygiene Data'!H111))),'Data Summary'!EC117="Yes"),OFFSET('Hygiene Data'!$H$9,0,10*ROW('Hygiene Data'!H111)),NA())</f>
        <v>#N/A</v>
      </c>
      <c r="BO117" s="100" t="e">
        <f ca="true">+IF(AND(ISNUMBER(OFFSET('Hygiene Data'!$I$5,0,10*ROW('Hygiene Data'!I111))),'Data Summary'!ED117="Yes"),OFFSET('Hygiene Data'!$I$5,0,10*ROW('Hygiene Data'!I111)),NA())</f>
        <v>#N/A</v>
      </c>
      <c r="BP117" s="100" t="e">
        <f ca="true">+IF(AND(ISNUMBER(OFFSET('Hygiene Data'!$I$7,0,10*ROW('Hygiene Data'!I111))),'Data Summary'!EE117="Yes"),OFFSET('Hygiene Data'!$I$7,0,10*ROW('Hygiene Data'!I111)),NA())</f>
        <v>#N/A</v>
      </c>
      <c r="BQ117" s="100" t="e">
        <f ca="true">+IF(AND(ISNUMBER(OFFSET('Hygiene Data'!$I$9,0,10*ROW('Hygiene Data'!I111))),'Data Summary'!EF117="Yes"),OFFSET('Hygiene Data'!$I$9,0,10*ROW('Hygiene Data'!I111)),NA())</f>
        <v>#N/A</v>
      </c>
    </row>
    <row xmlns:x14ac="http://schemas.microsoft.com/office/spreadsheetml/2009/9/ac" r="118" x14ac:dyDescent="0.2">
      <c r="A118" s="363" t="e">
        <f ca="true">+RIGHT('Data Summary'!A118,LEN('Data Summary'!A118)-9)</f>
        <v>#VALUE!</v>
      </c>
      <c r="B118" s="38" t="str">
        <f ca="true">+IF(ISTEXT('Data Summary'!B118),'Data Summary'!B118,"")</f>
        <v/>
      </c>
      <c r="C118" s="362" t="e">
        <f ca="true">+VALUE('Data Summary'!C118)</f>
        <v>#VALUE!</v>
      </c>
      <c r="D118" s="98" t="e">
        <f ca="true">+IF(AND(ISNUMBER(OFFSET('Water Data'!$D$4,0,10*ROW('Water Data'!D112))),'Data Summary'!BS118="Yes"),100-OFFSET('Water Data'!$D$4,0,10*ROW('Water Data'!D112)),NA())</f>
        <v>#N/A</v>
      </c>
      <c r="E118" s="98" t="e">
        <f ca="true">+IF(AND(ISNUMBER(OFFSET('Water Data'!$D$6,0,10*ROW('Water Data'!D112))),'Data Summary'!BT118="Yes"),OFFSET('Water Data'!$D$6,0,10*ROW('Water Data'!D112)),NA())</f>
        <v>#N/A</v>
      </c>
      <c r="F118" s="98" t="e">
        <f ca="true">+IF(AND(ISNUMBER(OFFSET('Water Data'!$D$9,0,10*ROW('Water Data'!D112))),'Data Summary'!BU118="Yes"),OFFSET('Water Data'!$D$9,0,10*ROW('Water Data'!D112)),NA())</f>
        <v>#N/A</v>
      </c>
      <c r="G118" s="98" t="e">
        <f ca="true">+IF(AND(ISNUMBER(OFFSET('Water Data'!$E$4,0,10*ROW('Water Data'!E112))),'Data Summary'!BV118="Yes"),100-OFFSET('Water Data'!$E$4,0,10*ROW('Water Data'!E112)),NA())</f>
        <v>#N/A</v>
      </c>
      <c r="H118" s="98" t="e">
        <f ca="true">+IF(AND(ISNUMBER(OFFSET('Water Data'!$E$6,0,10*ROW('Water Data'!E112))),'Data Summary'!BW118="Yes"),OFFSET('Water Data'!$E$6,0,10*ROW('Water Data'!E112)),NA())</f>
        <v>#N/A</v>
      </c>
      <c r="I118" s="98" t="e">
        <f ca="true">+IF(AND(ISNUMBER(OFFSET('Water Data'!$E$9,0,10*ROW('Water Data'!E112))),'Data Summary'!BX118="Yes"),OFFSET('Water Data'!$E$9,0,10*ROW('Water Data'!E112)),NA())</f>
        <v>#N/A</v>
      </c>
      <c r="J118" s="98" t="e">
        <f ca="true">+IF(AND(ISNUMBER(OFFSET('Water Data'!$F$4,0,10*ROW('Water Data'!F112))),'Data Summary'!BY118="Yes"),100-OFFSET('Water Data'!$F$4,0,10*ROW('Water Data'!F112)),NA())</f>
        <v>#N/A</v>
      </c>
      <c r="K118" s="98" t="e">
        <f ca="true">+IF(AND(ISNUMBER(OFFSET('Water Data'!$F$6,0,10*ROW('Water Data'!F112))),'Data Summary'!BZ118="Yes"),OFFSET('Water Data'!$F$6,0,10*ROW('Water Data'!F112)),NA())</f>
        <v>#N/A</v>
      </c>
      <c r="L118" s="98" t="e">
        <f ca="true">+IF(AND(ISNUMBER(OFFSET('Water Data'!$F$9,0,10*ROW('Water Data'!F112))),'Data Summary'!CA118="Yes"),OFFSET('Water Data'!$F$9,0,10*ROW('Water Data'!F112)),NA())</f>
        <v>#N/A</v>
      </c>
      <c r="M118" s="98" t="e">
        <f ca="true">+IF(AND(ISNUMBER(OFFSET('Water Data'!$G$4,0,10*ROW('Water Data'!G112))),'Data Summary'!CB118="Yes"),100-OFFSET('Water Data'!$G$4,0,10*ROW('Water Data'!G112)),NA())</f>
        <v>#N/A</v>
      </c>
      <c r="N118" s="98" t="e">
        <f ca="true">+IF(AND(ISNUMBER(OFFSET('Water Data'!$G$6,0,10*ROW('Water Data'!G112))),'Data Summary'!CC118="Yes"),OFFSET('Water Data'!$G$6,0,10*ROW('Water Data'!G112)),NA())</f>
        <v>#N/A</v>
      </c>
      <c r="O118" s="98" t="e">
        <f ca="true">+IF(AND(ISNUMBER(OFFSET('Water Data'!$G$9,0,10*ROW('Water Data'!G112))),'Data Summary'!CD118="Yes"),OFFSET('Water Data'!$G$9,0,10*ROW('Water Data'!G112)),NA())</f>
        <v>#N/A</v>
      </c>
      <c r="P118" s="98" t="e">
        <f ca="true">+IF(AND(ISNUMBER(OFFSET('Water Data'!$H$4,0,10*ROW('Water Data'!H112))),'Data Summary'!CE118="Yes"),100-OFFSET('Water Data'!$H$4,0,10*ROW('Water Data'!H112)),NA())</f>
        <v>#N/A</v>
      </c>
      <c r="Q118" s="98" t="e">
        <f ca="true">+IF(AND(ISNUMBER(OFFSET('Water Data'!$H$6,0,10*ROW('Water Data'!H112))),'Data Summary'!CF118="Yes"),OFFSET('Water Data'!$H$6,0,10*ROW('Water Data'!H112)),NA())</f>
        <v>#N/A</v>
      </c>
      <c r="R118" s="98" t="e">
        <f ca="true">+IF(AND(ISNUMBER(OFFSET('Water Data'!$H$9,0,10*ROW('Water Data'!H112))),'Data Summary'!CG118="Yes"),OFFSET('Water Data'!$H$9,0,10*ROW('Water Data'!H112)),NA())</f>
        <v>#N/A</v>
      </c>
      <c r="S118" s="98" t="e">
        <f ca="true">+IF(AND(ISNUMBER(OFFSET('Water Data'!$I$4,0,10*ROW('Water Data'!I112))),'Data Summary'!CH118="Yes"),100-OFFSET('Water Data'!$I$4,0,10*ROW('Water Data'!I112)),NA())</f>
        <v>#N/A</v>
      </c>
      <c r="T118" s="98" t="e">
        <f ca="true">+IF(AND(ISNUMBER(OFFSET('Water Data'!$I$6,0,10*ROW('Water Data'!I112))),'Data Summary'!CI118="Yes"),OFFSET('Water Data'!$I$6,0,10*ROW('Water Data'!I112)),NA())</f>
        <v>#N/A</v>
      </c>
      <c r="U118" s="98" t="e">
        <f ca="true">+IF(AND(ISNUMBER(OFFSET('Water Data'!$I$9,0,10*ROW('Water Data'!I112))),'Data Summary'!CJ118="Yes"),OFFSET('Water Data'!$I$9,0,10*ROW('Water Data'!I112)),NA())</f>
        <v>#N/A</v>
      </c>
      <c r="V118" s="99" t="e">
        <f ca="true">+IF(AND(ISNUMBER(OFFSET('Sanitation Data'!$D$4,0,10*ROW('Sanitation Data'!D112))),'Data Summary'!CK118="Yes"),100-OFFSET('Sanitation Data'!$D$4,0,10*ROW('Sanitation Data'!D112)),NA())</f>
        <v>#N/A</v>
      </c>
      <c r="W118" s="99" t="e">
        <f ca="true">+IF(AND(ISNUMBER(OFFSET('Sanitation Data'!$D$6,0,10*ROW('Sanitation Data'!D112))),'Data Summary'!CL118="Yes"),OFFSET('Sanitation Data'!$D$6,0,10*ROW('Sanitation Data'!D112)),NA())</f>
        <v>#N/A</v>
      </c>
      <c r="X118" s="99" t="e">
        <f ca="true">+IF(AND(ISNUMBER(OFFSET('Sanitation Data'!$D$10,0,10*ROW('Sanitation Data'!D112))),'Data Summary'!CM118="Yes"),OFFSET('Sanitation Data'!$D$10,0,10*ROW('Sanitation Data'!D112)),NA())</f>
        <v>#N/A</v>
      </c>
      <c r="Y118" s="99" t="e">
        <f ca="true">+IF(AND(ISNUMBER(OFFSET('Sanitation Data'!$D$11,0,10*ROW('Sanitation Data'!D112))),'Data Summary'!CN118="Yes"),OFFSET('Sanitation Data'!$D$11,0,10*ROW('Sanitation Data'!D112)),NA())</f>
        <v>#N/A</v>
      </c>
      <c r="Z118" s="99" t="e">
        <f ca="true">+IF(AND(ISNUMBER(OFFSET('Sanitation Data'!$D$12,0,10*ROW('Sanitation Data'!D112))),'Data Summary'!CO118="Yes"),OFFSET('Sanitation Data'!$D$12,0,10*ROW('Sanitation Data'!D112)),NA())</f>
        <v>#N/A</v>
      </c>
      <c r="AA118" s="99" t="e">
        <f ca="true">+IF(AND(ISNUMBER(OFFSET('Sanitation Data'!$E$4,0,10*ROW('Sanitation Data'!E112))),'Data Summary'!CP118="Yes"),100-OFFSET('Sanitation Data'!$E$4,0,10*ROW('Sanitation Data'!E112)),NA())</f>
        <v>#N/A</v>
      </c>
      <c r="AB118" s="99" t="e">
        <f ca="true">+IF(AND(ISNUMBER(OFFSET('Sanitation Data'!$E$6,0,10*ROW('Sanitation Data'!E112))),'Data Summary'!CQ118="Yes"),OFFSET('Sanitation Data'!$E$6,0,10*ROW('Sanitation Data'!E112)),NA())</f>
        <v>#N/A</v>
      </c>
      <c r="AC118" s="99" t="e">
        <f ca="true">+IF(AND(ISNUMBER(OFFSET('Sanitation Data'!$E$10,0,10*ROW('Sanitation Data'!E112))),'Data Summary'!CR118="Yes"),OFFSET('Sanitation Data'!$E$10,0,10*ROW('Sanitation Data'!E112)),NA())</f>
        <v>#N/A</v>
      </c>
      <c r="AD118" s="99" t="e">
        <f ca="true">+IF(AND(ISNUMBER(OFFSET('Sanitation Data'!$E$11,0,10*ROW('Sanitation Data'!E112))),'Data Summary'!CS118="Yes"),OFFSET('Sanitation Data'!$E$11,0,10*ROW('Sanitation Data'!E112)),NA())</f>
        <v>#N/A</v>
      </c>
      <c r="AE118" s="99" t="e">
        <f ca="true">+IF(AND(ISNUMBER(OFFSET('Sanitation Data'!$E$12,0,10*ROW('Sanitation Data'!E112))),'Data Summary'!CT118="Yes"),OFFSET('Sanitation Data'!$E$12,0,10*ROW('Sanitation Data'!E112)),NA())</f>
        <v>#N/A</v>
      </c>
      <c r="AF118" s="99" t="e">
        <f ca="true">+IF(AND(ISNUMBER(OFFSET('Sanitation Data'!$F$4,0,10*ROW('Sanitation Data'!F112))),'Data Summary'!CU118="Yes"),100-OFFSET('Sanitation Data'!$F$4,0,10*ROW('Sanitation Data'!F112)),NA())</f>
        <v>#N/A</v>
      </c>
      <c r="AG118" s="99" t="e">
        <f ca="true">+IF(AND(ISNUMBER(OFFSET('Sanitation Data'!$F$6,0,10*ROW('Sanitation Data'!F112))),'Data Summary'!CV118="Yes"),OFFSET('Sanitation Data'!$F$6,0,10*ROW('Sanitation Data'!F112)),NA())</f>
        <v>#N/A</v>
      </c>
      <c r="AH118" s="99" t="e">
        <f ca="true">+IF(AND(ISNUMBER(OFFSET('Sanitation Data'!$F$10,0,10*ROW('Sanitation Data'!F112))),'Data Summary'!CW118="Yes"),OFFSET('Sanitation Data'!$F$10,0,10*ROW('Sanitation Data'!F112)),NA())</f>
        <v>#N/A</v>
      </c>
      <c r="AI118" s="99" t="e">
        <f ca="true">+IF(AND(ISNUMBER(OFFSET('Sanitation Data'!$F$11,0,10*ROW('Sanitation Data'!F112))),'Data Summary'!CX118="Yes"),OFFSET('Sanitation Data'!$F$11,0,10*ROW('Sanitation Data'!F112)),NA())</f>
        <v>#N/A</v>
      </c>
      <c r="AJ118" s="99" t="e">
        <f ca="true">+IF(AND(ISNUMBER(OFFSET('Sanitation Data'!$F$12,0,10*ROW('Sanitation Data'!F112))),'Data Summary'!CY118="Yes"),OFFSET('Sanitation Data'!$F$12,0,10*ROW('Sanitation Data'!F112)),NA())</f>
        <v>#N/A</v>
      </c>
      <c r="AK118" s="99" t="e">
        <f ca="true">+IF(AND(ISNUMBER(OFFSET('Sanitation Data'!$G$4,0,10*ROW('Sanitation Data'!G112))),'Data Summary'!CZ118="Yes"),100-OFFSET('Sanitation Data'!$G$4,0,10*ROW('Sanitation Data'!G112)),NA())</f>
        <v>#N/A</v>
      </c>
      <c r="AL118" s="99" t="e">
        <f ca="true">+IF(AND(ISNUMBER(OFFSET('Sanitation Data'!$G$6,0,10*ROW('Sanitation Data'!G112))),'Data Summary'!DA118="Yes"),OFFSET('Sanitation Data'!$G$6,0,10*ROW('Sanitation Data'!G112)),NA())</f>
        <v>#N/A</v>
      </c>
      <c r="AM118" s="99" t="e">
        <f ca="true">+IF(AND(ISNUMBER(OFFSET('Sanitation Data'!$G$10,0,10*ROW('Sanitation Data'!G112))),'Data Summary'!DB118="Yes"),OFFSET('Sanitation Data'!$G$10,0,10*ROW('Sanitation Data'!G112)),NA())</f>
        <v>#N/A</v>
      </c>
      <c r="AN118" s="99" t="e">
        <f ca="true">+IF(AND(ISNUMBER(OFFSET('Sanitation Data'!$G$11,0,10*ROW('Sanitation Data'!G112))),'Data Summary'!DC118="Yes"),OFFSET('Sanitation Data'!$G$11,0,10*ROW('Sanitation Data'!G112)),NA())</f>
        <v>#N/A</v>
      </c>
      <c r="AO118" s="99" t="e">
        <f ca="true">+IF(AND(ISNUMBER(OFFSET('Sanitation Data'!$G$12,0,10*ROW('Sanitation Data'!G112))),'Data Summary'!DD118="Yes"),OFFSET('Sanitation Data'!$G$12,0,10*ROW('Sanitation Data'!G112)),NA())</f>
        <v>#N/A</v>
      </c>
      <c r="AP118" s="99" t="e">
        <f ca="true">+IF(AND(ISNUMBER(OFFSET('Sanitation Data'!$H$4,0,10*ROW('Sanitation Data'!H112))),'Data Summary'!DE118="Yes"),100-OFFSET('Sanitation Data'!$H$4,0,10*ROW('Sanitation Data'!H112)),NA())</f>
        <v>#N/A</v>
      </c>
      <c r="AQ118" s="99" t="e">
        <f ca="true">+IF(AND(ISNUMBER(OFFSET('Sanitation Data'!$H$6,0,10*ROW('Sanitation Data'!H112))),'Data Summary'!DF118="Yes"),OFFSET('Sanitation Data'!$H$6,0,10*ROW('Sanitation Data'!H112)),NA())</f>
        <v>#N/A</v>
      </c>
      <c r="AR118" s="99" t="e">
        <f ca="true">+IF(AND(ISNUMBER(OFFSET('Sanitation Data'!$H$10,0,10*ROW('Sanitation Data'!H112))),'Data Summary'!DG118="Yes"),OFFSET('Sanitation Data'!$H$10,0,10*ROW('Sanitation Data'!H112)),NA())</f>
        <v>#N/A</v>
      </c>
      <c r="AS118" s="99" t="e">
        <f ca="true">+IF(AND(ISNUMBER(OFFSET('Sanitation Data'!$H$11,0,10*ROW('Sanitation Data'!H112))),'Data Summary'!DH118="Yes"),OFFSET('Sanitation Data'!$H$11,0,10*ROW('Sanitation Data'!H112)),NA())</f>
        <v>#N/A</v>
      </c>
      <c r="AT118" s="99" t="e">
        <f ca="true">+IF(AND(ISNUMBER(OFFSET('Sanitation Data'!$H$12,0,10*ROW('Sanitation Data'!H112))),'Data Summary'!DI118="Yes"),OFFSET('Sanitation Data'!$H$12,0,10*ROW('Sanitation Data'!H112)),NA())</f>
        <v>#N/A</v>
      </c>
      <c r="AU118" s="99" t="e">
        <f ca="true">+IF(AND(ISNUMBER(OFFSET('Sanitation Data'!$I$4,0,10*ROW('Sanitation Data'!I112))),'Data Summary'!DJ118="Yes"),100-OFFSET('Sanitation Data'!$I$4,0,10*ROW('Sanitation Data'!I112)),NA())</f>
        <v>#N/A</v>
      </c>
      <c r="AV118" s="99" t="e">
        <f ca="true">+IF(AND(ISNUMBER(OFFSET('Sanitation Data'!$I$6,0,10*ROW('Sanitation Data'!I112))),'Data Summary'!DK118="Yes"),OFFSET('Sanitation Data'!$I$6,0,10*ROW('Sanitation Data'!I112)),NA())</f>
        <v>#N/A</v>
      </c>
      <c r="AW118" s="99" t="e">
        <f ca="true">+IF(AND(ISNUMBER(OFFSET('Sanitation Data'!$I$10,0,10*ROW('Sanitation Data'!I112))),'Data Summary'!DL118="Yes"),OFFSET('Sanitation Data'!$I$10,0,10*ROW('Sanitation Data'!I112)),NA())</f>
        <v>#N/A</v>
      </c>
      <c r="AX118" s="99" t="e">
        <f ca="true">+IF(AND(ISNUMBER(OFFSET('Sanitation Data'!$I$11,0,10*ROW('Sanitation Data'!I112))),'Data Summary'!DM118="Yes"),OFFSET('Sanitation Data'!$I$11,0,10*ROW('Sanitation Data'!I112)),NA())</f>
        <v>#N/A</v>
      </c>
      <c r="AY118" s="99" t="e">
        <f ca="true">+IF(AND(ISNUMBER(OFFSET('Sanitation Data'!$I$12,0,10*ROW('Sanitation Data'!I112))),'Data Summary'!DN118="Yes"),OFFSET('Sanitation Data'!$I$12,0,10*ROW('Sanitation Data'!I112)),NA())</f>
        <v>#N/A</v>
      </c>
      <c r="AZ118" s="100" t="e">
        <f ca="true">+IF(AND(ISNUMBER(OFFSET('Hygiene Data'!$D$5,0,10*ROW('Hygiene Data'!D112))),'Data Summary'!DO118="Yes"),OFFSET('Hygiene Data'!$D$5,0,10*ROW('Hygiene Data'!D112)),NA())</f>
        <v>#N/A</v>
      </c>
      <c r="BA118" s="100" t="e">
        <f ca="true">+IF(AND(ISNUMBER(OFFSET('Hygiene Data'!$D$7,0,10*ROW('Hygiene Data'!D112))),'Data Summary'!DP118="Yes"),OFFSET('Hygiene Data'!$D$7,0,10*ROW('Hygiene Data'!D112)),NA())</f>
        <v>#N/A</v>
      </c>
      <c r="BB118" s="100" t="e">
        <f ca="true">+IF(AND(ISNUMBER(OFFSET('Hygiene Data'!$D$9,0,10*ROW('Hygiene Data'!D112))),'Data Summary'!DQ118="Yes"),OFFSET('Hygiene Data'!$D$9,0,10*ROW('Hygiene Data'!D112)),NA())</f>
        <v>#N/A</v>
      </c>
      <c r="BC118" s="100" t="e">
        <f ca="true">+IF(AND(ISNUMBER(OFFSET('Hygiene Data'!$E$5,0,10*ROW('Hygiene Data'!E112))),'Data Summary'!DR118="Yes"),OFFSET('Hygiene Data'!$E$5,0,10*ROW('Hygiene Data'!E112)),NA())</f>
        <v>#N/A</v>
      </c>
      <c r="BD118" s="100" t="e">
        <f ca="true">+IF(AND(ISNUMBER(OFFSET('Hygiene Data'!$E$7,0,10*ROW('Hygiene Data'!E112))),'Data Summary'!DS118="Yes"),OFFSET('Hygiene Data'!$E$7,0,10*ROW('Hygiene Data'!E112)),NA())</f>
        <v>#N/A</v>
      </c>
      <c r="BE118" s="100" t="e">
        <f ca="true">+IF(AND(ISNUMBER(OFFSET('Hygiene Data'!$E$9,0,10*ROW('Hygiene Data'!E112))),'Data Summary'!DT118="Yes"),OFFSET('Hygiene Data'!$E$9,0,10*ROW('Hygiene Data'!E112)),NA())</f>
        <v>#N/A</v>
      </c>
      <c r="BF118" s="100" t="e">
        <f ca="true">+IF(AND(ISNUMBER(OFFSET('Hygiene Data'!$F$5,0,10*ROW('Hygiene Data'!F112))),'Data Summary'!DU118="Yes"),OFFSET('Hygiene Data'!$F$5,0,10*ROW('Hygiene Data'!F112)),NA())</f>
        <v>#N/A</v>
      </c>
      <c r="BG118" s="100" t="e">
        <f ca="true">+IF(AND(ISNUMBER(OFFSET('Hygiene Data'!$F$7,0,10*ROW('Hygiene Data'!F112))),'Data Summary'!DV118="Yes"),OFFSET('Hygiene Data'!$F$7,0,10*ROW('Hygiene Data'!F112)),NA())</f>
        <v>#N/A</v>
      </c>
      <c r="BH118" s="100" t="e">
        <f ca="true">+IF(AND(ISNUMBER(OFFSET('Hygiene Data'!$F$9,0,10*ROW('Hygiene Data'!F112))),'Data Summary'!DW118="Yes"),OFFSET('Hygiene Data'!$F$9,0,10*ROW('Hygiene Data'!F112)),NA())</f>
        <v>#N/A</v>
      </c>
      <c r="BI118" s="100" t="e">
        <f ca="true">+IF(AND(ISNUMBER(OFFSET('Hygiene Data'!$G$5,0,10*ROW('Hygiene Data'!G112))),'Data Summary'!DX118="Yes"),OFFSET('Hygiene Data'!$G$5,0,10*ROW('Hygiene Data'!G112)),NA())</f>
        <v>#N/A</v>
      </c>
      <c r="BJ118" s="100" t="e">
        <f ca="true">+IF(AND(ISNUMBER(OFFSET('Hygiene Data'!$G$7,0,10*ROW('Hygiene Data'!G112))),'Data Summary'!DY118="Yes"),OFFSET('Hygiene Data'!$G$7,0,10*ROW('Hygiene Data'!G112)),NA())</f>
        <v>#N/A</v>
      </c>
      <c r="BK118" s="100" t="e">
        <f ca="true">+IF(AND(ISNUMBER(OFFSET('Hygiene Data'!$G$9,0,10*ROW('Hygiene Data'!G112))),'Data Summary'!DZ118="Yes"),OFFSET('Hygiene Data'!$G$9,0,10*ROW('Hygiene Data'!G112)),NA())</f>
        <v>#N/A</v>
      </c>
      <c r="BL118" s="100" t="e">
        <f ca="true">+IF(AND(ISNUMBER(OFFSET('Hygiene Data'!$H$5,0,10*ROW('Hygiene Data'!H112))),'Data Summary'!EA118="Yes"),OFFSET('Hygiene Data'!$H$5,0,10*ROW('Hygiene Data'!H112)),NA())</f>
        <v>#N/A</v>
      </c>
      <c r="BM118" s="100" t="e">
        <f ca="true">+IF(AND(ISNUMBER(OFFSET('Hygiene Data'!$H$7,0,10*ROW('Hygiene Data'!H112))),'Data Summary'!EB118="Yes"),OFFSET('Hygiene Data'!$H$7,0,10*ROW('Hygiene Data'!H112)),NA())</f>
        <v>#N/A</v>
      </c>
      <c r="BN118" s="100" t="e">
        <f ca="true">+IF(AND(ISNUMBER(OFFSET('Hygiene Data'!$H$9,0,10*ROW('Hygiene Data'!H112))),'Data Summary'!EC118="Yes"),OFFSET('Hygiene Data'!$H$9,0,10*ROW('Hygiene Data'!H112)),NA())</f>
        <v>#N/A</v>
      </c>
      <c r="BO118" s="100" t="e">
        <f ca="true">+IF(AND(ISNUMBER(OFFSET('Hygiene Data'!$I$5,0,10*ROW('Hygiene Data'!I112))),'Data Summary'!ED118="Yes"),OFFSET('Hygiene Data'!$I$5,0,10*ROW('Hygiene Data'!I112)),NA())</f>
        <v>#N/A</v>
      </c>
      <c r="BP118" s="100" t="e">
        <f ca="true">+IF(AND(ISNUMBER(OFFSET('Hygiene Data'!$I$7,0,10*ROW('Hygiene Data'!I112))),'Data Summary'!EE118="Yes"),OFFSET('Hygiene Data'!$I$7,0,10*ROW('Hygiene Data'!I112)),NA())</f>
        <v>#N/A</v>
      </c>
      <c r="BQ118" s="100" t="e">
        <f ca="true">+IF(AND(ISNUMBER(OFFSET('Hygiene Data'!$I$9,0,10*ROW('Hygiene Data'!I112))),'Data Summary'!EF118="Yes"),OFFSET('Hygiene Data'!$I$9,0,10*ROW('Hygiene Data'!I112)),NA())</f>
        <v>#N/A</v>
      </c>
    </row>
    <row xmlns:x14ac="http://schemas.microsoft.com/office/spreadsheetml/2009/9/ac" r="119" x14ac:dyDescent="0.2">
      <c r="A119" s="363" t="e">
        <f ca="true">+RIGHT('Data Summary'!A119,LEN('Data Summary'!A119)-9)</f>
        <v>#VALUE!</v>
      </c>
      <c r="B119" s="38" t="str">
        <f ca="true">+IF(ISTEXT('Data Summary'!B119),'Data Summary'!B119,"")</f>
        <v/>
      </c>
      <c r="C119" s="362" t="e">
        <f ca="true">+VALUE('Data Summary'!C119)</f>
        <v>#VALUE!</v>
      </c>
      <c r="D119" s="98" t="e">
        <f ca="true">+IF(AND(ISNUMBER(OFFSET('Water Data'!$D$4,0,10*ROW('Water Data'!D113))),'Data Summary'!BS119="Yes"),100-OFFSET('Water Data'!$D$4,0,10*ROW('Water Data'!D113)),NA())</f>
        <v>#N/A</v>
      </c>
      <c r="E119" s="98" t="e">
        <f ca="true">+IF(AND(ISNUMBER(OFFSET('Water Data'!$D$6,0,10*ROW('Water Data'!D113))),'Data Summary'!BT119="Yes"),OFFSET('Water Data'!$D$6,0,10*ROW('Water Data'!D113)),NA())</f>
        <v>#N/A</v>
      </c>
      <c r="F119" s="98" t="e">
        <f ca="true">+IF(AND(ISNUMBER(OFFSET('Water Data'!$D$9,0,10*ROW('Water Data'!D113))),'Data Summary'!BU119="Yes"),OFFSET('Water Data'!$D$9,0,10*ROW('Water Data'!D113)),NA())</f>
        <v>#N/A</v>
      </c>
      <c r="G119" s="98" t="e">
        <f ca="true">+IF(AND(ISNUMBER(OFFSET('Water Data'!$E$4,0,10*ROW('Water Data'!E113))),'Data Summary'!BV119="Yes"),100-OFFSET('Water Data'!$E$4,0,10*ROW('Water Data'!E113)),NA())</f>
        <v>#N/A</v>
      </c>
      <c r="H119" s="98" t="e">
        <f ca="true">+IF(AND(ISNUMBER(OFFSET('Water Data'!$E$6,0,10*ROW('Water Data'!E113))),'Data Summary'!BW119="Yes"),OFFSET('Water Data'!$E$6,0,10*ROW('Water Data'!E113)),NA())</f>
        <v>#N/A</v>
      </c>
      <c r="I119" s="98" t="e">
        <f ca="true">+IF(AND(ISNUMBER(OFFSET('Water Data'!$E$9,0,10*ROW('Water Data'!E113))),'Data Summary'!BX119="Yes"),OFFSET('Water Data'!$E$9,0,10*ROW('Water Data'!E113)),NA())</f>
        <v>#N/A</v>
      </c>
      <c r="J119" s="98" t="e">
        <f ca="true">+IF(AND(ISNUMBER(OFFSET('Water Data'!$F$4,0,10*ROW('Water Data'!F113))),'Data Summary'!BY119="Yes"),100-OFFSET('Water Data'!$F$4,0,10*ROW('Water Data'!F113)),NA())</f>
        <v>#N/A</v>
      </c>
      <c r="K119" s="98" t="e">
        <f ca="true">+IF(AND(ISNUMBER(OFFSET('Water Data'!$F$6,0,10*ROW('Water Data'!F113))),'Data Summary'!BZ119="Yes"),OFFSET('Water Data'!$F$6,0,10*ROW('Water Data'!F113)),NA())</f>
        <v>#N/A</v>
      </c>
      <c r="L119" s="98" t="e">
        <f ca="true">+IF(AND(ISNUMBER(OFFSET('Water Data'!$F$9,0,10*ROW('Water Data'!F113))),'Data Summary'!CA119="Yes"),OFFSET('Water Data'!$F$9,0,10*ROW('Water Data'!F113)),NA())</f>
        <v>#N/A</v>
      </c>
      <c r="M119" s="98" t="e">
        <f ca="true">+IF(AND(ISNUMBER(OFFSET('Water Data'!$G$4,0,10*ROW('Water Data'!G113))),'Data Summary'!CB119="Yes"),100-OFFSET('Water Data'!$G$4,0,10*ROW('Water Data'!G113)),NA())</f>
        <v>#N/A</v>
      </c>
      <c r="N119" s="98" t="e">
        <f ca="true">+IF(AND(ISNUMBER(OFFSET('Water Data'!$G$6,0,10*ROW('Water Data'!G113))),'Data Summary'!CC119="Yes"),OFFSET('Water Data'!$G$6,0,10*ROW('Water Data'!G113)),NA())</f>
        <v>#N/A</v>
      </c>
      <c r="O119" s="98" t="e">
        <f ca="true">+IF(AND(ISNUMBER(OFFSET('Water Data'!$G$9,0,10*ROW('Water Data'!G113))),'Data Summary'!CD119="Yes"),OFFSET('Water Data'!$G$9,0,10*ROW('Water Data'!G113)),NA())</f>
        <v>#N/A</v>
      </c>
      <c r="P119" s="98" t="e">
        <f ca="true">+IF(AND(ISNUMBER(OFFSET('Water Data'!$H$4,0,10*ROW('Water Data'!H113))),'Data Summary'!CE119="Yes"),100-OFFSET('Water Data'!$H$4,0,10*ROW('Water Data'!H113)),NA())</f>
        <v>#N/A</v>
      </c>
      <c r="Q119" s="98" t="e">
        <f ca="true">+IF(AND(ISNUMBER(OFFSET('Water Data'!$H$6,0,10*ROW('Water Data'!H113))),'Data Summary'!CF119="Yes"),OFFSET('Water Data'!$H$6,0,10*ROW('Water Data'!H113)),NA())</f>
        <v>#N/A</v>
      </c>
      <c r="R119" s="98" t="e">
        <f ca="true">+IF(AND(ISNUMBER(OFFSET('Water Data'!$H$9,0,10*ROW('Water Data'!H113))),'Data Summary'!CG119="Yes"),OFFSET('Water Data'!$H$9,0,10*ROW('Water Data'!H113)),NA())</f>
        <v>#N/A</v>
      </c>
      <c r="S119" s="98" t="e">
        <f ca="true">+IF(AND(ISNUMBER(OFFSET('Water Data'!$I$4,0,10*ROW('Water Data'!I113))),'Data Summary'!CH119="Yes"),100-OFFSET('Water Data'!$I$4,0,10*ROW('Water Data'!I113)),NA())</f>
        <v>#N/A</v>
      </c>
      <c r="T119" s="98" t="e">
        <f ca="true">+IF(AND(ISNUMBER(OFFSET('Water Data'!$I$6,0,10*ROW('Water Data'!I113))),'Data Summary'!CI119="Yes"),OFFSET('Water Data'!$I$6,0,10*ROW('Water Data'!I113)),NA())</f>
        <v>#N/A</v>
      </c>
      <c r="U119" s="98" t="e">
        <f ca="true">+IF(AND(ISNUMBER(OFFSET('Water Data'!$I$9,0,10*ROW('Water Data'!I113))),'Data Summary'!CJ119="Yes"),OFFSET('Water Data'!$I$9,0,10*ROW('Water Data'!I113)),NA())</f>
        <v>#N/A</v>
      </c>
      <c r="V119" s="99" t="e">
        <f ca="true">+IF(AND(ISNUMBER(OFFSET('Sanitation Data'!$D$4,0,10*ROW('Sanitation Data'!D113))),'Data Summary'!CK119="Yes"),100-OFFSET('Sanitation Data'!$D$4,0,10*ROW('Sanitation Data'!D113)),NA())</f>
        <v>#N/A</v>
      </c>
      <c r="W119" s="99" t="e">
        <f ca="true">+IF(AND(ISNUMBER(OFFSET('Sanitation Data'!$D$6,0,10*ROW('Sanitation Data'!D113))),'Data Summary'!CL119="Yes"),OFFSET('Sanitation Data'!$D$6,0,10*ROW('Sanitation Data'!D113)),NA())</f>
        <v>#N/A</v>
      </c>
      <c r="X119" s="99" t="e">
        <f ca="true">+IF(AND(ISNUMBER(OFFSET('Sanitation Data'!$D$10,0,10*ROW('Sanitation Data'!D113))),'Data Summary'!CM119="Yes"),OFFSET('Sanitation Data'!$D$10,0,10*ROW('Sanitation Data'!D113)),NA())</f>
        <v>#N/A</v>
      </c>
      <c r="Y119" s="99" t="e">
        <f ca="true">+IF(AND(ISNUMBER(OFFSET('Sanitation Data'!$D$11,0,10*ROW('Sanitation Data'!D113))),'Data Summary'!CN119="Yes"),OFFSET('Sanitation Data'!$D$11,0,10*ROW('Sanitation Data'!D113)),NA())</f>
        <v>#N/A</v>
      </c>
      <c r="Z119" s="99" t="e">
        <f ca="true">+IF(AND(ISNUMBER(OFFSET('Sanitation Data'!$D$12,0,10*ROW('Sanitation Data'!D113))),'Data Summary'!CO119="Yes"),OFFSET('Sanitation Data'!$D$12,0,10*ROW('Sanitation Data'!D113)),NA())</f>
        <v>#N/A</v>
      </c>
      <c r="AA119" s="99" t="e">
        <f ca="true">+IF(AND(ISNUMBER(OFFSET('Sanitation Data'!$E$4,0,10*ROW('Sanitation Data'!E113))),'Data Summary'!CP119="Yes"),100-OFFSET('Sanitation Data'!$E$4,0,10*ROW('Sanitation Data'!E113)),NA())</f>
        <v>#N/A</v>
      </c>
      <c r="AB119" s="99" t="e">
        <f ca="true">+IF(AND(ISNUMBER(OFFSET('Sanitation Data'!$E$6,0,10*ROW('Sanitation Data'!E113))),'Data Summary'!CQ119="Yes"),OFFSET('Sanitation Data'!$E$6,0,10*ROW('Sanitation Data'!E113)),NA())</f>
        <v>#N/A</v>
      </c>
      <c r="AC119" s="99" t="e">
        <f ca="true">+IF(AND(ISNUMBER(OFFSET('Sanitation Data'!$E$10,0,10*ROW('Sanitation Data'!E113))),'Data Summary'!CR119="Yes"),OFFSET('Sanitation Data'!$E$10,0,10*ROW('Sanitation Data'!E113)),NA())</f>
        <v>#N/A</v>
      </c>
      <c r="AD119" s="99" t="e">
        <f ca="true">+IF(AND(ISNUMBER(OFFSET('Sanitation Data'!$E$11,0,10*ROW('Sanitation Data'!E113))),'Data Summary'!CS119="Yes"),OFFSET('Sanitation Data'!$E$11,0,10*ROW('Sanitation Data'!E113)),NA())</f>
        <v>#N/A</v>
      </c>
      <c r="AE119" s="99" t="e">
        <f ca="true">+IF(AND(ISNUMBER(OFFSET('Sanitation Data'!$E$12,0,10*ROW('Sanitation Data'!E113))),'Data Summary'!CT119="Yes"),OFFSET('Sanitation Data'!$E$12,0,10*ROW('Sanitation Data'!E113)),NA())</f>
        <v>#N/A</v>
      </c>
      <c r="AF119" s="99" t="e">
        <f ca="true">+IF(AND(ISNUMBER(OFFSET('Sanitation Data'!$F$4,0,10*ROW('Sanitation Data'!F113))),'Data Summary'!CU119="Yes"),100-OFFSET('Sanitation Data'!$F$4,0,10*ROW('Sanitation Data'!F113)),NA())</f>
        <v>#N/A</v>
      </c>
      <c r="AG119" s="99" t="e">
        <f ca="true">+IF(AND(ISNUMBER(OFFSET('Sanitation Data'!$F$6,0,10*ROW('Sanitation Data'!F113))),'Data Summary'!CV119="Yes"),OFFSET('Sanitation Data'!$F$6,0,10*ROW('Sanitation Data'!F113)),NA())</f>
        <v>#N/A</v>
      </c>
      <c r="AH119" s="99" t="e">
        <f ca="true">+IF(AND(ISNUMBER(OFFSET('Sanitation Data'!$F$10,0,10*ROW('Sanitation Data'!F113))),'Data Summary'!CW119="Yes"),OFFSET('Sanitation Data'!$F$10,0,10*ROW('Sanitation Data'!F113)),NA())</f>
        <v>#N/A</v>
      </c>
      <c r="AI119" s="99" t="e">
        <f ca="true">+IF(AND(ISNUMBER(OFFSET('Sanitation Data'!$F$11,0,10*ROW('Sanitation Data'!F113))),'Data Summary'!CX119="Yes"),OFFSET('Sanitation Data'!$F$11,0,10*ROW('Sanitation Data'!F113)),NA())</f>
        <v>#N/A</v>
      </c>
      <c r="AJ119" s="99" t="e">
        <f ca="true">+IF(AND(ISNUMBER(OFFSET('Sanitation Data'!$F$12,0,10*ROW('Sanitation Data'!F113))),'Data Summary'!CY119="Yes"),OFFSET('Sanitation Data'!$F$12,0,10*ROW('Sanitation Data'!F113)),NA())</f>
        <v>#N/A</v>
      </c>
      <c r="AK119" s="99" t="e">
        <f ca="true">+IF(AND(ISNUMBER(OFFSET('Sanitation Data'!$G$4,0,10*ROW('Sanitation Data'!G113))),'Data Summary'!CZ119="Yes"),100-OFFSET('Sanitation Data'!$G$4,0,10*ROW('Sanitation Data'!G113)),NA())</f>
        <v>#N/A</v>
      </c>
      <c r="AL119" s="99" t="e">
        <f ca="true">+IF(AND(ISNUMBER(OFFSET('Sanitation Data'!$G$6,0,10*ROW('Sanitation Data'!G113))),'Data Summary'!DA119="Yes"),OFFSET('Sanitation Data'!$G$6,0,10*ROW('Sanitation Data'!G113)),NA())</f>
        <v>#N/A</v>
      </c>
      <c r="AM119" s="99" t="e">
        <f ca="true">+IF(AND(ISNUMBER(OFFSET('Sanitation Data'!$G$10,0,10*ROW('Sanitation Data'!G113))),'Data Summary'!DB119="Yes"),OFFSET('Sanitation Data'!$G$10,0,10*ROW('Sanitation Data'!G113)),NA())</f>
        <v>#N/A</v>
      </c>
      <c r="AN119" s="99" t="e">
        <f ca="true">+IF(AND(ISNUMBER(OFFSET('Sanitation Data'!$G$11,0,10*ROW('Sanitation Data'!G113))),'Data Summary'!DC119="Yes"),OFFSET('Sanitation Data'!$G$11,0,10*ROW('Sanitation Data'!G113)),NA())</f>
        <v>#N/A</v>
      </c>
      <c r="AO119" s="99" t="e">
        <f ca="true">+IF(AND(ISNUMBER(OFFSET('Sanitation Data'!$G$12,0,10*ROW('Sanitation Data'!G113))),'Data Summary'!DD119="Yes"),OFFSET('Sanitation Data'!$G$12,0,10*ROW('Sanitation Data'!G113)),NA())</f>
        <v>#N/A</v>
      </c>
      <c r="AP119" s="99" t="e">
        <f ca="true">+IF(AND(ISNUMBER(OFFSET('Sanitation Data'!$H$4,0,10*ROW('Sanitation Data'!H113))),'Data Summary'!DE119="Yes"),100-OFFSET('Sanitation Data'!$H$4,0,10*ROW('Sanitation Data'!H113)),NA())</f>
        <v>#N/A</v>
      </c>
      <c r="AQ119" s="99" t="e">
        <f ca="true">+IF(AND(ISNUMBER(OFFSET('Sanitation Data'!$H$6,0,10*ROW('Sanitation Data'!H113))),'Data Summary'!DF119="Yes"),OFFSET('Sanitation Data'!$H$6,0,10*ROW('Sanitation Data'!H113)),NA())</f>
        <v>#N/A</v>
      </c>
      <c r="AR119" s="99" t="e">
        <f ca="true">+IF(AND(ISNUMBER(OFFSET('Sanitation Data'!$H$10,0,10*ROW('Sanitation Data'!H113))),'Data Summary'!DG119="Yes"),OFFSET('Sanitation Data'!$H$10,0,10*ROW('Sanitation Data'!H113)),NA())</f>
        <v>#N/A</v>
      </c>
      <c r="AS119" s="99" t="e">
        <f ca="true">+IF(AND(ISNUMBER(OFFSET('Sanitation Data'!$H$11,0,10*ROW('Sanitation Data'!H113))),'Data Summary'!DH119="Yes"),OFFSET('Sanitation Data'!$H$11,0,10*ROW('Sanitation Data'!H113)),NA())</f>
        <v>#N/A</v>
      </c>
      <c r="AT119" s="99" t="e">
        <f ca="true">+IF(AND(ISNUMBER(OFFSET('Sanitation Data'!$H$12,0,10*ROW('Sanitation Data'!H113))),'Data Summary'!DI119="Yes"),OFFSET('Sanitation Data'!$H$12,0,10*ROW('Sanitation Data'!H113)),NA())</f>
        <v>#N/A</v>
      </c>
      <c r="AU119" s="99" t="e">
        <f ca="true">+IF(AND(ISNUMBER(OFFSET('Sanitation Data'!$I$4,0,10*ROW('Sanitation Data'!I113))),'Data Summary'!DJ119="Yes"),100-OFFSET('Sanitation Data'!$I$4,0,10*ROW('Sanitation Data'!I113)),NA())</f>
        <v>#N/A</v>
      </c>
      <c r="AV119" s="99" t="e">
        <f ca="true">+IF(AND(ISNUMBER(OFFSET('Sanitation Data'!$I$6,0,10*ROW('Sanitation Data'!I113))),'Data Summary'!DK119="Yes"),OFFSET('Sanitation Data'!$I$6,0,10*ROW('Sanitation Data'!I113)),NA())</f>
        <v>#N/A</v>
      </c>
      <c r="AW119" s="99" t="e">
        <f ca="true">+IF(AND(ISNUMBER(OFFSET('Sanitation Data'!$I$10,0,10*ROW('Sanitation Data'!I113))),'Data Summary'!DL119="Yes"),OFFSET('Sanitation Data'!$I$10,0,10*ROW('Sanitation Data'!I113)),NA())</f>
        <v>#N/A</v>
      </c>
      <c r="AX119" s="99" t="e">
        <f ca="true">+IF(AND(ISNUMBER(OFFSET('Sanitation Data'!$I$11,0,10*ROW('Sanitation Data'!I113))),'Data Summary'!DM119="Yes"),OFFSET('Sanitation Data'!$I$11,0,10*ROW('Sanitation Data'!I113)),NA())</f>
        <v>#N/A</v>
      </c>
      <c r="AY119" s="99" t="e">
        <f ca="true">+IF(AND(ISNUMBER(OFFSET('Sanitation Data'!$I$12,0,10*ROW('Sanitation Data'!I113))),'Data Summary'!DN119="Yes"),OFFSET('Sanitation Data'!$I$12,0,10*ROW('Sanitation Data'!I113)),NA())</f>
        <v>#N/A</v>
      </c>
      <c r="AZ119" s="100" t="e">
        <f ca="true">+IF(AND(ISNUMBER(OFFSET('Hygiene Data'!$D$5,0,10*ROW('Hygiene Data'!D113))),'Data Summary'!DO119="Yes"),OFFSET('Hygiene Data'!$D$5,0,10*ROW('Hygiene Data'!D113)),NA())</f>
        <v>#N/A</v>
      </c>
      <c r="BA119" s="100" t="e">
        <f ca="true">+IF(AND(ISNUMBER(OFFSET('Hygiene Data'!$D$7,0,10*ROW('Hygiene Data'!D113))),'Data Summary'!DP119="Yes"),OFFSET('Hygiene Data'!$D$7,0,10*ROW('Hygiene Data'!D113)),NA())</f>
        <v>#N/A</v>
      </c>
      <c r="BB119" s="100" t="e">
        <f ca="true">+IF(AND(ISNUMBER(OFFSET('Hygiene Data'!$D$9,0,10*ROW('Hygiene Data'!D113))),'Data Summary'!DQ119="Yes"),OFFSET('Hygiene Data'!$D$9,0,10*ROW('Hygiene Data'!D113)),NA())</f>
        <v>#N/A</v>
      </c>
      <c r="BC119" s="100" t="e">
        <f ca="true">+IF(AND(ISNUMBER(OFFSET('Hygiene Data'!$E$5,0,10*ROW('Hygiene Data'!E113))),'Data Summary'!DR119="Yes"),OFFSET('Hygiene Data'!$E$5,0,10*ROW('Hygiene Data'!E113)),NA())</f>
        <v>#N/A</v>
      </c>
      <c r="BD119" s="100" t="e">
        <f ca="true">+IF(AND(ISNUMBER(OFFSET('Hygiene Data'!$E$7,0,10*ROW('Hygiene Data'!E113))),'Data Summary'!DS119="Yes"),OFFSET('Hygiene Data'!$E$7,0,10*ROW('Hygiene Data'!E113)),NA())</f>
        <v>#N/A</v>
      </c>
      <c r="BE119" s="100" t="e">
        <f ca="true">+IF(AND(ISNUMBER(OFFSET('Hygiene Data'!$E$9,0,10*ROW('Hygiene Data'!E113))),'Data Summary'!DT119="Yes"),OFFSET('Hygiene Data'!$E$9,0,10*ROW('Hygiene Data'!E113)),NA())</f>
        <v>#N/A</v>
      </c>
      <c r="BF119" s="100" t="e">
        <f ca="true">+IF(AND(ISNUMBER(OFFSET('Hygiene Data'!$F$5,0,10*ROW('Hygiene Data'!F113))),'Data Summary'!DU119="Yes"),OFFSET('Hygiene Data'!$F$5,0,10*ROW('Hygiene Data'!F113)),NA())</f>
        <v>#N/A</v>
      </c>
      <c r="BG119" s="100" t="e">
        <f ca="true">+IF(AND(ISNUMBER(OFFSET('Hygiene Data'!$F$7,0,10*ROW('Hygiene Data'!F113))),'Data Summary'!DV119="Yes"),OFFSET('Hygiene Data'!$F$7,0,10*ROW('Hygiene Data'!F113)),NA())</f>
        <v>#N/A</v>
      </c>
      <c r="BH119" s="100" t="e">
        <f ca="true">+IF(AND(ISNUMBER(OFFSET('Hygiene Data'!$F$9,0,10*ROW('Hygiene Data'!F113))),'Data Summary'!DW119="Yes"),OFFSET('Hygiene Data'!$F$9,0,10*ROW('Hygiene Data'!F113)),NA())</f>
        <v>#N/A</v>
      </c>
      <c r="BI119" s="100" t="e">
        <f ca="true">+IF(AND(ISNUMBER(OFFSET('Hygiene Data'!$G$5,0,10*ROW('Hygiene Data'!G113))),'Data Summary'!DX119="Yes"),OFFSET('Hygiene Data'!$G$5,0,10*ROW('Hygiene Data'!G113)),NA())</f>
        <v>#N/A</v>
      </c>
      <c r="BJ119" s="100" t="e">
        <f ca="true">+IF(AND(ISNUMBER(OFFSET('Hygiene Data'!$G$7,0,10*ROW('Hygiene Data'!G113))),'Data Summary'!DY119="Yes"),OFFSET('Hygiene Data'!$G$7,0,10*ROW('Hygiene Data'!G113)),NA())</f>
        <v>#N/A</v>
      </c>
      <c r="BK119" s="100" t="e">
        <f ca="true">+IF(AND(ISNUMBER(OFFSET('Hygiene Data'!$G$9,0,10*ROW('Hygiene Data'!G113))),'Data Summary'!DZ119="Yes"),OFFSET('Hygiene Data'!$G$9,0,10*ROW('Hygiene Data'!G113)),NA())</f>
        <v>#N/A</v>
      </c>
      <c r="BL119" s="100" t="e">
        <f ca="true">+IF(AND(ISNUMBER(OFFSET('Hygiene Data'!$H$5,0,10*ROW('Hygiene Data'!H113))),'Data Summary'!EA119="Yes"),OFFSET('Hygiene Data'!$H$5,0,10*ROW('Hygiene Data'!H113)),NA())</f>
        <v>#N/A</v>
      </c>
      <c r="BM119" s="100" t="e">
        <f ca="true">+IF(AND(ISNUMBER(OFFSET('Hygiene Data'!$H$7,0,10*ROW('Hygiene Data'!H113))),'Data Summary'!EB119="Yes"),OFFSET('Hygiene Data'!$H$7,0,10*ROW('Hygiene Data'!H113)),NA())</f>
        <v>#N/A</v>
      </c>
      <c r="BN119" s="100" t="e">
        <f ca="true">+IF(AND(ISNUMBER(OFFSET('Hygiene Data'!$H$9,0,10*ROW('Hygiene Data'!H113))),'Data Summary'!EC119="Yes"),OFFSET('Hygiene Data'!$H$9,0,10*ROW('Hygiene Data'!H113)),NA())</f>
        <v>#N/A</v>
      </c>
      <c r="BO119" s="100" t="e">
        <f ca="true">+IF(AND(ISNUMBER(OFFSET('Hygiene Data'!$I$5,0,10*ROW('Hygiene Data'!I113))),'Data Summary'!ED119="Yes"),OFFSET('Hygiene Data'!$I$5,0,10*ROW('Hygiene Data'!I113)),NA())</f>
        <v>#N/A</v>
      </c>
      <c r="BP119" s="100" t="e">
        <f ca="true">+IF(AND(ISNUMBER(OFFSET('Hygiene Data'!$I$7,0,10*ROW('Hygiene Data'!I113))),'Data Summary'!EE119="Yes"),OFFSET('Hygiene Data'!$I$7,0,10*ROW('Hygiene Data'!I113)),NA())</f>
        <v>#N/A</v>
      </c>
      <c r="BQ119" s="100" t="e">
        <f ca="true">+IF(AND(ISNUMBER(OFFSET('Hygiene Data'!$I$9,0,10*ROW('Hygiene Data'!I113))),'Data Summary'!EF119="Yes"),OFFSET('Hygiene Data'!$I$9,0,10*ROW('Hygiene Data'!I113)),NA())</f>
        <v>#N/A</v>
      </c>
    </row>
    <row xmlns:x14ac="http://schemas.microsoft.com/office/spreadsheetml/2009/9/ac" r="120" x14ac:dyDescent="0.2">
      <c r="A120" s="363" t="e">
        <f ca="true">+RIGHT('Data Summary'!A120,LEN('Data Summary'!A120)-9)</f>
        <v>#VALUE!</v>
      </c>
      <c r="B120" s="38" t="str">
        <f ca="true">+IF(ISTEXT('Data Summary'!B120),'Data Summary'!B120,"")</f>
        <v/>
      </c>
      <c r="C120" s="362" t="e">
        <f ca="true">+VALUE('Data Summary'!C120)</f>
        <v>#VALUE!</v>
      </c>
      <c r="D120" s="98" t="e">
        <f ca="true">+IF(AND(ISNUMBER(OFFSET('Water Data'!$D$4,0,10*ROW('Water Data'!D114))),'Data Summary'!BS120="Yes"),100-OFFSET('Water Data'!$D$4,0,10*ROW('Water Data'!D114)),NA())</f>
        <v>#N/A</v>
      </c>
      <c r="E120" s="98" t="e">
        <f ca="true">+IF(AND(ISNUMBER(OFFSET('Water Data'!$D$6,0,10*ROW('Water Data'!D114))),'Data Summary'!BT120="Yes"),OFFSET('Water Data'!$D$6,0,10*ROW('Water Data'!D114)),NA())</f>
        <v>#N/A</v>
      </c>
      <c r="F120" s="98" t="e">
        <f ca="true">+IF(AND(ISNUMBER(OFFSET('Water Data'!$D$9,0,10*ROW('Water Data'!D114))),'Data Summary'!BU120="Yes"),OFFSET('Water Data'!$D$9,0,10*ROW('Water Data'!D114)),NA())</f>
        <v>#N/A</v>
      </c>
      <c r="G120" s="98" t="e">
        <f ca="true">+IF(AND(ISNUMBER(OFFSET('Water Data'!$E$4,0,10*ROW('Water Data'!E114))),'Data Summary'!BV120="Yes"),100-OFFSET('Water Data'!$E$4,0,10*ROW('Water Data'!E114)),NA())</f>
        <v>#N/A</v>
      </c>
      <c r="H120" s="98" t="e">
        <f ca="true">+IF(AND(ISNUMBER(OFFSET('Water Data'!$E$6,0,10*ROW('Water Data'!E114))),'Data Summary'!BW120="Yes"),OFFSET('Water Data'!$E$6,0,10*ROW('Water Data'!E114)),NA())</f>
        <v>#N/A</v>
      </c>
      <c r="I120" s="98" t="e">
        <f ca="true">+IF(AND(ISNUMBER(OFFSET('Water Data'!$E$9,0,10*ROW('Water Data'!E114))),'Data Summary'!BX120="Yes"),OFFSET('Water Data'!$E$9,0,10*ROW('Water Data'!E114)),NA())</f>
        <v>#N/A</v>
      </c>
      <c r="J120" s="98" t="e">
        <f ca="true">+IF(AND(ISNUMBER(OFFSET('Water Data'!$F$4,0,10*ROW('Water Data'!F114))),'Data Summary'!BY120="Yes"),100-OFFSET('Water Data'!$F$4,0,10*ROW('Water Data'!F114)),NA())</f>
        <v>#N/A</v>
      </c>
      <c r="K120" s="98" t="e">
        <f ca="true">+IF(AND(ISNUMBER(OFFSET('Water Data'!$F$6,0,10*ROW('Water Data'!F114))),'Data Summary'!BZ120="Yes"),OFFSET('Water Data'!$F$6,0,10*ROW('Water Data'!F114)),NA())</f>
        <v>#N/A</v>
      </c>
      <c r="L120" s="98" t="e">
        <f ca="true">+IF(AND(ISNUMBER(OFFSET('Water Data'!$F$9,0,10*ROW('Water Data'!F114))),'Data Summary'!CA120="Yes"),OFFSET('Water Data'!$F$9,0,10*ROW('Water Data'!F114)),NA())</f>
        <v>#N/A</v>
      </c>
      <c r="M120" s="98" t="e">
        <f ca="true">+IF(AND(ISNUMBER(OFFSET('Water Data'!$G$4,0,10*ROW('Water Data'!G114))),'Data Summary'!CB120="Yes"),100-OFFSET('Water Data'!$G$4,0,10*ROW('Water Data'!G114)),NA())</f>
        <v>#N/A</v>
      </c>
      <c r="N120" s="98" t="e">
        <f ca="true">+IF(AND(ISNUMBER(OFFSET('Water Data'!$G$6,0,10*ROW('Water Data'!G114))),'Data Summary'!CC120="Yes"),OFFSET('Water Data'!$G$6,0,10*ROW('Water Data'!G114)),NA())</f>
        <v>#N/A</v>
      </c>
      <c r="O120" s="98" t="e">
        <f ca="true">+IF(AND(ISNUMBER(OFFSET('Water Data'!$G$9,0,10*ROW('Water Data'!G114))),'Data Summary'!CD120="Yes"),OFFSET('Water Data'!$G$9,0,10*ROW('Water Data'!G114)),NA())</f>
        <v>#N/A</v>
      </c>
      <c r="P120" s="98" t="e">
        <f ca="true">+IF(AND(ISNUMBER(OFFSET('Water Data'!$H$4,0,10*ROW('Water Data'!H114))),'Data Summary'!CE120="Yes"),100-OFFSET('Water Data'!$H$4,0,10*ROW('Water Data'!H114)),NA())</f>
        <v>#N/A</v>
      </c>
      <c r="Q120" s="98" t="e">
        <f ca="true">+IF(AND(ISNUMBER(OFFSET('Water Data'!$H$6,0,10*ROW('Water Data'!H114))),'Data Summary'!CF120="Yes"),OFFSET('Water Data'!$H$6,0,10*ROW('Water Data'!H114)),NA())</f>
        <v>#N/A</v>
      </c>
      <c r="R120" s="98" t="e">
        <f ca="true">+IF(AND(ISNUMBER(OFFSET('Water Data'!$H$9,0,10*ROW('Water Data'!H114))),'Data Summary'!CG120="Yes"),OFFSET('Water Data'!$H$9,0,10*ROW('Water Data'!H114)),NA())</f>
        <v>#N/A</v>
      </c>
      <c r="S120" s="98" t="e">
        <f ca="true">+IF(AND(ISNUMBER(OFFSET('Water Data'!$I$4,0,10*ROW('Water Data'!I114))),'Data Summary'!CH120="Yes"),100-OFFSET('Water Data'!$I$4,0,10*ROW('Water Data'!I114)),NA())</f>
        <v>#N/A</v>
      </c>
      <c r="T120" s="98" t="e">
        <f ca="true">+IF(AND(ISNUMBER(OFFSET('Water Data'!$I$6,0,10*ROW('Water Data'!I114))),'Data Summary'!CI120="Yes"),OFFSET('Water Data'!$I$6,0,10*ROW('Water Data'!I114)),NA())</f>
        <v>#N/A</v>
      </c>
      <c r="U120" s="98" t="e">
        <f ca="true">+IF(AND(ISNUMBER(OFFSET('Water Data'!$I$9,0,10*ROW('Water Data'!I114))),'Data Summary'!CJ120="Yes"),OFFSET('Water Data'!$I$9,0,10*ROW('Water Data'!I114)),NA())</f>
        <v>#N/A</v>
      </c>
      <c r="V120" s="99" t="e">
        <f ca="true">+IF(AND(ISNUMBER(OFFSET('Sanitation Data'!$D$4,0,10*ROW('Sanitation Data'!D114))),'Data Summary'!CK120="Yes"),100-OFFSET('Sanitation Data'!$D$4,0,10*ROW('Sanitation Data'!D114)),NA())</f>
        <v>#N/A</v>
      </c>
      <c r="W120" s="99" t="e">
        <f ca="true">+IF(AND(ISNUMBER(OFFSET('Sanitation Data'!$D$6,0,10*ROW('Sanitation Data'!D114))),'Data Summary'!CL120="Yes"),OFFSET('Sanitation Data'!$D$6,0,10*ROW('Sanitation Data'!D114)),NA())</f>
        <v>#N/A</v>
      </c>
      <c r="X120" s="99" t="e">
        <f ca="true">+IF(AND(ISNUMBER(OFFSET('Sanitation Data'!$D$10,0,10*ROW('Sanitation Data'!D114))),'Data Summary'!CM120="Yes"),OFFSET('Sanitation Data'!$D$10,0,10*ROW('Sanitation Data'!D114)),NA())</f>
        <v>#N/A</v>
      </c>
      <c r="Y120" s="99" t="e">
        <f ca="true">+IF(AND(ISNUMBER(OFFSET('Sanitation Data'!$D$11,0,10*ROW('Sanitation Data'!D114))),'Data Summary'!CN120="Yes"),OFFSET('Sanitation Data'!$D$11,0,10*ROW('Sanitation Data'!D114)),NA())</f>
        <v>#N/A</v>
      </c>
      <c r="Z120" s="99" t="e">
        <f ca="true">+IF(AND(ISNUMBER(OFFSET('Sanitation Data'!$D$12,0,10*ROW('Sanitation Data'!D114))),'Data Summary'!CO120="Yes"),OFFSET('Sanitation Data'!$D$12,0,10*ROW('Sanitation Data'!D114)),NA())</f>
        <v>#N/A</v>
      </c>
      <c r="AA120" s="99" t="e">
        <f ca="true">+IF(AND(ISNUMBER(OFFSET('Sanitation Data'!$E$4,0,10*ROW('Sanitation Data'!E114))),'Data Summary'!CP120="Yes"),100-OFFSET('Sanitation Data'!$E$4,0,10*ROW('Sanitation Data'!E114)),NA())</f>
        <v>#N/A</v>
      </c>
      <c r="AB120" s="99" t="e">
        <f ca="true">+IF(AND(ISNUMBER(OFFSET('Sanitation Data'!$E$6,0,10*ROW('Sanitation Data'!E114))),'Data Summary'!CQ120="Yes"),OFFSET('Sanitation Data'!$E$6,0,10*ROW('Sanitation Data'!E114)),NA())</f>
        <v>#N/A</v>
      </c>
      <c r="AC120" s="99" t="e">
        <f ca="true">+IF(AND(ISNUMBER(OFFSET('Sanitation Data'!$E$10,0,10*ROW('Sanitation Data'!E114))),'Data Summary'!CR120="Yes"),OFFSET('Sanitation Data'!$E$10,0,10*ROW('Sanitation Data'!E114)),NA())</f>
        <v>#N/A</v>
      </c>
      <c r="AD120" s="99" t="e">
        <f ca="true">+IF(AND(ISNUMBER(OFFSET('Sanitation Data'!$E$11,0,10*ROW('Sanitation Data'!E114))),'Data Summary'!CS120="Yes"),OFFSET('Sanitation Data'!$E$11,0,10*ROW('Sanitation Data'!E114)),NA())</f>
        <v>#N/A</v>
      </c>
      <c r="AE120" s="99" t="e">
        <f ca="true">+IF(AND(ISNUMBER(OFFSET('Sanitation Data'!$E$12,0,10*ROW('Sanitation Data'!E114))),'Data Summary'!CT120="Yes"),OFFSET('Sanitation Data'!$E$12,0,10*ROW('Sanitation Data'!E114)),NA())</f>
        <v>#N/A</v>
      </c>
      <c r="AF120" s="99" t="e">
        <f ca="true">+IF(AND(ISNUMBER(OFFSET('Sanitation Data'!$F$4,0,10*ROW('Sanitation Data'!F114))),'Data Summary'!CU120="Yes"),100-OFFSET('Sanitation Data'!$F$4,0,10*ROW('Sanitation Data'!F114)),NA())</f>
        <v>#N/A</v>
      </c>
      <c r="AG120" s="99" t="e">
        <f ca="true">+IF(AND(ISNUMBER(OFFSET('Sanitation Data'!$F$6,0,10*ROW('Sanitation Data'!F114))),'Data Summary'!CV120="Yes"),OFFSET('Sanitation Data'!$F$6,0,10*ROW('Sanitation Data'!F114)),NA())</f>
        <v>#N/A</v>
      </c>
      <c r="AH120" s="99" t="e">
        <f ca="true">+IF(AND(ISNUMBER(OFFSET('Sanitation Data'!$F$10,0,10*ROW('Sanitation Data'!F114))),'Data Summary'!CW120="Yes"),OFFSET('Sanitation Data'!$F$10,0,10*ROW('Sanitation Data'!F114)),NA())</f>
        <v>#N/A</v>
      </c>
      <c r="AI120" s="99" t="e">
        <f ca="true">+IF(AND(ISNUMBER(OFFSET('Sanitation Data'!$F$11,0,10*ROW('Sanitation Data'!F114))),'Data Summary'!CX120="Yes"),OFFSET('Sanitation Data'!$F$11,0,10*ROW('Sanitation Data'!F114)),NA())</f>
        <v>#N/A</v>
      </c>
      <c r="AJ120" s="99" t="e">
        <f ca="true">+IF(AND(ISNUMBER(OFFSET('Sanitation Data'!$F$12,0,10*ROW('Sanitation Data'!F114))),'Data Summary'!CY120="Yes"),OFFSET('Sanitation Data'!$F$12,0,10*ROW('Sanitation Data'!F114)),NA())</f>
        <v>#N/A</v>
      </c>
      <c r="AK120" s="99" t="e">
        <f ca="true">+IF(AND(ISNUMBER(OFFSET('Sanitation Data'!$G$4,0,10*ROW('Sanitation Data'!G114))),'Data Summary'!CZ120="Yes"),100-OFFSET('Sanitation Data'!$G$4,0,10*ROW('Sanitation Data'!G114)),NA())</f>
        <v>#N/A</v>
      </c>
      <c r="AL120" s="99" t="e">
        <f ca="true">+IF(AND(ISNUMBER(OFFSET('Sanitation Data'!$G$6,0,10*ROW('Sanitation Data'!G114))),'Data Summary'!DA120="Yes"),OFFSET('Sanitation Data'!$G$6,0,10*ROW('Sanitation Data'!G114)),NA())</f>
        <v>#N/A</v>
      </c>
      <c r="AM120" s="99" t="e">
        <f ca="true">+IF(AND(ISNUMBER(OFFSET('Sanitation Data'!$G$10,0,10*ROW('Sanitation Data'!G114))),'Data Summary'!DB120="Yes"),OFFSET('Sanitation Data'!$G$10,0,10*ROW('Sanitation Data'!G114)),NA())</f>
        <v>#N/A</v>
      </c>
      <c r="AN120" s="99" t="e">
        <f ca="true">+IF(AND(ISNUMBER(OFFSET('Sanitation Data'!$G$11,0,10*ROW('Sanitation Data'!G114))),'Data Summary'!DC120="Yes"),OFFSET('Sanitation Data'!$G$11,0,10*ROW('Sanitation Data'!G114)),NA())</f>
        <v>#N/A</v>
      </c>
      <c r="AO120" s="99" t="e">
        <f ca="true">+IF(AND(ISNUMBER(OFFSET('Sanitation Data'!$G$12,0,10*ROW('Sanitation Data'!G114))),'Data Summary'!DD120="Yes"),OFFSET('Sanitation Data'!$G$12,0,10*ROW('Sanitation Data'!G114)),NA())</f>
        <v>#N/A</v>
      </c>
      <c r="AP120" s="99" t="e">
        <f ca="true">+IF(AND(ISNUMBER(OFFSET('Sanitation Data'!$H$4,0,10*ROW('Sanitation Data'!H114))),'Data Summary'!DE120="Yes"),100-OFFSET('Sanitation Data'!$H$4,0,10*ROW('Sanitation Data'!H114)),NA())</f>
        <v>#N/A</v>
      </c>
      <c r="AQ120" s="99" t="e">
        <f ca="true">+IF(AND(ISNUMBER(OFFSET('Sanitation Data'!$H$6,0,10*ROW('Sanitation Data'!H114))),'Data Summary'!DF120="Yes"),OFFSET('Sanitation Data'!$H$6,0,10*ROW('Sanitation Data'!H114)),NA())</f>
        <v>#N/A</v>
      </c>
      <c r="AR120" s="99" t="e">
        <f ca="true">+IF(AND(ISNUMBER(OFFSET('Sanitation Data'!$H$10,0,10*ROW('Sanitation Data'!H114))),'Data Summary'!DG120="Yes"),OFFSET('Sanitation Data'!$H$10,0,10*ROW('Sanitation Data'!H114)),NA())</f>
        <v>#N/A</v>
      </c>
      <c r="AS120" s="99" t="e">
        <f ca="true">+IF(AND(ISNUMBER(OFFSET('Sanitation Data'!$H$11,0,10*ROW('Sanitation Data'!H114))),'Data Summary'!DH120="Yes"),OFFSET('Sanitation Data'!$H$11,0,10*ROW('Sanitation Data'!H114)),NA())</f>
        <v>#N/A</v>
      </c>
      <c r="AT120" s="99" t="e">
        <f ca="true">+IF(AND(ISNUMBER(OFFSET('Sanitation Data'!$H$12,0,10*ROW('Sanitation Data'!H114))),'Data Summary'!DI120="Yes"),OFFSET('Sanitation Data'!$H$12,0,10*ROW('Sanitation Data'!H114)),NA())</f>
        <v>#N/A</v>
      </c>
      <c r="AU120" s="99" t="e">
        <f ca="true">+IF(AND(ISNUMBER(OFFSET('Sanitation Data'!$I$4,0,10*ROW('Sanitation Data'!I114))),'Data Summary'!DJ120="Yes"),100-OFFSET('Sanitation Data'!$I$4,0,10*ROW('Sanitation Data'!I114)),NA())</f>
        <v>#N/A</v>
      </c>
      <c r="AV120" s="99" t="e">
        <f ca="true">+IF(AND(ISNUMBER(OFFSET('Sanitation Data'!$I$6,0,10*ROW('Sanitation Data'!I114))),'Data Summary'!DK120="Yes"),OFFSET('Sanitation Data'!$I$6,0,10*ROW('Sanitation Data'!I114)),NA())</f>
        <v>#N/A</v>
      </c>
      <c r="AW120" s="99" t="e">
        <f ca="true">+IF(AND(ISNUMBER(OFFSET('Sanitation Data'!$I$10,0,10*ROW('Sanitation Data'!I114))),'Data Summary'!DL120="Yes"),OFFSET('Sanitation Data'!$I$10,0,10*ROW('Sanitation Data'!I114)),NA())</f>
        <v>#N/A</v>
      </c>
      <c r="AX120" s="99" t="e">
        <f ca="true">+IF(AND(ISNUMBER(OFFSET('Sanitation Data'!$I$11,0,10*ROW('Sanitation Data'!I114))),'Data Summary'!DM120="Yes"),OFFSET('Sanitation Data'!$I$11,0,10*ROW('Sanitation Data'!I114)),NA())</f>
        <v>#N/A</v>
      </c>
      <c r="AY120" s="99" t="e">
        <f ca="true">+IF(AND(ISNUMBER(OFFSET('Sanitation Data'!$I$12,0,10*ROW('Sanitation Data'!I114))),'Data Summary'!DN120="Yes"),OFFSET('Sanitation Data'!$I$12,0,10*ROW('Sanitation Data'!I114)),NA())</f>
        <v>#N/A</v>
      </c>
      <c r="AZ120" s="100" t="e">
        <f ca="true">+IF(AND(ISNUMBER(OFFSET('Hygiene Data'!$D$5,0,10*ROW('Hygiene Data'!D114))),'Data Summary'!DO120="Yes"),OFFSET('Hygiene Data'!$D$5,0,10*ROW('Hygiene Data'!D114)),NA())</f>
        <v>#N/A</v>
      </c>
      <c r="BA120" s="100" t="e">
        <f ca="true">+IF(AND(ISNUMBER(OFFSET('Hygiene Data'!$D$7,0,10*ROW('Hygiene Data'!D114))),'Data Summary'!DP120="Yes"),OFFSET('Hygiene Data'!$D$7,0,10*ROW('Hygiene Data'!D114)),NA())</f>
        <v>#N/A</v>
      </c>
      <c r="BB120" s="100" t="e">
        <f ca="true">+IF(AND(ISNUMBER(OFFSET('Hygiene Data'!$D$9,0,10*ROW('Hygiene Data'!D114))),'Data Summary'!DQ120="Yes"),OFFSET('Hygiene Data'!$D$9,0,10*ROW('Hygiene Data'!D114)),NA())</f>
        <v>#N/A</v>
      </c>
      <c r="BC120" s="100" t="e">
        <f ca="true">+IF(AND(ISNUMBER(OFFSET('Hygiene Data'!$E$5,0,10*ROW('Hygiene Data'!E114))),'Data Summary'!DR120="Yes"),OFFSET('Hygiene Data'!$E$5,0,10*ROW('Hygiene Data'!E114)),NA())</f>
        <v>#N/A</v>
      </c>
      <c r="BD120" s="100" t="e">
        <f ca="true">+IF(AND(ISNUMBER(OFFSET('Hygiene Data'!$E$7,0,10*ROW('Hygiene Data'!E114))),'Data Summary'!DS120="Yes"),OFFSET('Hygiene Data'!$E$7,0,10*ROW('Hygiene Data'!E114)),NA())</f>
        <v>#N/A</v>
      </c>
      <c r="BE120" s="100" t="e">
        <f ca="true">+IF(AND(ISNUMBER(OFFSET('Hygiene Data'!$E$9,0,10*ROW('Hygiene Data'!E114))),'Data Summary'!DT120="Yes"),OFFSET('Hygiene Data'!$E$9,0,10*ROW('Hygiene Data'!E114)),NA())</f>
        <v>#N/A</v>
      </c>
      <c r="BF120" s="100" t="e">
        <f ca="true">+IF(AND(ISNUMBER(OFFSET('Hygiene Data'!$F$5,0,10*ROW('Hygiene Data'!F114))),'Data Summary'!DU120="Yes"),OFFSET('Hygiene Data'!$F$5,0,10*ROW('Hygiene Data'!F114)),NA())</f>
        <v>#N/A</v>
      </c>
      <c r="BG120" s="100" t="e">
        <f ca="true">+IF(AND(ISNUMBER(OFFSET('Hygiene Data'!$F$7,0,10*ROW('Hygiene Data'!F114))),'Data Summary'!DV120="Yes"),OFFSET('Hygiene Data'!$F$7,0,10*ROW('Hygiene Data'!F114)),NA())</f>
        <v>#N/A</v>
      </c>
      <c r="BH120" s="100" t="e">
        <f ca="true">+IF(AND(ISNUMBER(OFFSET('Hygiene Data'!$F$9,0,10*ROW('Hygiene Data'!F114))),'Data Summary'!DW120="Yes"),OFFSET('Hygiene Data'!$F$9,0,10*ROW('Hygiene Data'!F114)),NA())</f>
        <v>#N/A</v>
      </c>
      <c r="BI120" s="100" t="e">
        <f ca="true">+IF(AND(ISNUMBER(OFFSET('Hygiene Data'!$G$5,0,10*ROW('Hygiene Data'!G114))),'Data Summary'!DX120="Yes"),OFFSET('Hygiene Data'!$G$5,0,10*ROW('Hygiene Data'!G114)),NA())</f>
        <v>#N/A</v>
      </c>
      <c r="BJ120" s="100" t="e">
        <f ca="true">+IF(AND(ISNUMBER(OFFSET('Hygiene Data'!$G$7,0,10*ROW('Hygiene Data'!G114))),'Data Summary'!DY120="Yes"),OFFSET('Hygiene Data'!$G$7,0,10*ROW('Hygiene Data'!G114)),NA())</f>
        <v>#N/A</v>
      </c>
      <c r="BK120" s="100" t="e">
        <f ca="true">+IF(AND(ISNUMBER(OFFSET('Hygiene Data'!$G$9,0,10*ROW('Hygiene Data'!G114))),'Data Summary'!DZ120="Yes"),OFFSET('Hygiene Data'!$G$9,0,10*ROW('Hygiene Data'!G114)),NA())</f>
        <v>#N/A</v>
      </c>
      <c r="BL120" s="100" t="e">
        <f ca="true">+IF(AND(ISNUMBER(OFFSET('Hygiene Data'!$H$5,0,10*ROW('Hygiene Data'!H114))),'Data Summary'!EA120="Yes"),OFFSET('Hygiene Data'!$H$5,0,10*ROW('Hygiene Data'!H114)),NA())</f>
        <v>#N/A</v>
      </c>
      <c r="BM120" s="100" t="e">
        <f ca="true">+IF(AND(ISNUMBER(OFFSET('Hygiene Data'!$H$7,0,10*ROW('Hygiene Data'!H114))),'Data Summary'!EB120="Yes"),OFFSET('Hygiene Data'!$H$7,0,10*ROW('Hygiene Data'!H114)),NA())</f>
        <v>#N/A</v>
      </c>
      <c r="BN120" s="100" t="e">
        <f ca="true">+IF(AND(ISNUMBER(OFFSET('Hygiene Data'!$H$9,0,10*ROW('Hygiene Data'!H114))),'Data Summary'!EC120="Yes"),OFFSET('Hygiene Data'!$H$9,0,10*ROW('Hygiene Data'!H114)),NA())</f>
        <v>#N/A</v>
      </c>
      <c r="BO120" s="100" t="e">
        <f ca="true">+IF(AND(ISNUMBER(OFFSET('Hygiene Data'!$I$5,0,10*ROW('Hygiene Data'!I114))),'Data Summary'!ED120="Yes"),OFFSET('Hygiene Data'!$I$5,0,10*ROW('Hygiene Data'!I114)),NA())</f>
        <v>#N/A</v>
      </c>
      <c r="BP120" s="100" t="e">
        <f ca="true">+IF(AND(ISNUMBER(OFFSET('Hygiene Data'!$I$7,0,10*ROW('Hygiene Data'!I114))),'Data Summary'!EE120="Yes"),OFFSET('Hygiene Data'!$I$7,0,10*ROW('Hygiene Data'!I114)),NA())</f>
        <v>#N/A</v>
      </c>
      <c r="BQ120" s="100" t="e">
        <f ca="true">+IF(AND(ISNUMBER(OFFSET('Hygiene Data'!$I$9,0,10*ROW('Hygiene Data'!I114))),'Data Summary'!EF120="Yes"),OFFSET('Hygiene Data'!$I$9,0,10*ROW('Hygiene Data'!I114)),NA())</f>
        <v>#N/A</v>
      </c>
    </row>
    <row xmlns:x14ac="http://schemas.microsoft.com/office/spreadsheetml/2009/9/ac" r="121" x14ac:dyDescent="0.2">
      <c r="A121" s="363" t="e">
        <f ca="true">+RIGHT('Data Summary'!A121,LEN('Data Summary'!A121)-9)</f>
        <v>#VALUE!</v>
      </c>
      <c r="B121" s="38" t="str">
        <f ca="true">+IF(ISTEXT('Data Summary'!B121),'Data Summary'!B121,"")</f>
        <v/>
      </c>
      <c r="C121" s="362" t="e">
        <f ca="true">+VALUE('Data Summary'!C121)</f>
        <v>#VALUE!</v>
      </c>
      <c r="D121" s="98" t="e">
        <f ca="true">+IF(AND(ISNUMBER(OFFSET('Water Data'!$D$4,0,10*ROW('Water Data'!D115))),'Data Summary'!BS121="Yes"),100-OFFSET('Water Data'!$D$4,0,10*ROW('Water Data'!D115)),NA())</f>
        <v>#N/A</v>
      </c>
      <c r="E121" s="98" t="e">
        <f ca="true">+IF(AND(ISNUMBER(OFFSET('Water Data'!$D$6,0,10*ROW('Water Data'!D115))),'Data Summary'!BT121="Yes"),OFFSET('Water Data'!$D$6,0,10*ROW('Water Data'!D115)),NA())</f>
        <v>#N/A</v>
      </c>
      <c r="F121" s="98" t="e">
        <f ca="true">+IF(AND(ISNUMBER(OFFSET('Water Data'!$D$9,0,10*ROW('Water Data'!D115))),'Data Summary'!BU121="Yes"),OFFSET('Water Data'!$D$9,0,10*ROW('Water Data'!D115)),NA())</f>
        <v>#N/A</v>
      </c>
      <c r="G121" s="98" t="e">
        <f ca="true">+IF(AND(ISNUMBER(OFFSET('Water Data'!$E$4,0,10*ROW('Water Data'!E115))),'Data Summary'!BV121="Yes"),100-OFFSET('Water Data'!$E$4,0,10*ROW('Water Data'!E115)),NA())</f>
        <v>#N/A</v>
      </c>
      <c r="H121" s="98" t="e">
        <f ca="true">+IF(AND(ISNUMBER(OFFSET('Water Data'!$E$6,0,10*ROW('Water Data'!E115))),'Data Summary'!BW121="Yes"),OFFSET('Water Data'!$E$6,0,10*ROW('Water Data'!E115)),NA())</f>
        <v>#N/A</v>
      </c>
      <c r="I121" s="98" t="e">
        <f ca="true">+IF(AND(ISNUMBER(OFFSET('Water Data'!$E$9,0,10*ROW('Water Data'!E115))),'Data Summary'!BX121="Yes"),OFFSET('Water Data'!$E$9,0,10*ROW('Water Data'!E115)),NA())</f>
        <v>#N/A</v>
      </c>
      <c r="J121" s="98" t="e">
        <f ca="true">+IF(AND(ISNUMBER(OFFSET('Water Data'!$F$4,0,10*ROW('Water Data'!F115))),'Data Summary'!BY121="Yes"),100-OFFSET('Water Data'!$F$4,0,10*ROW('Water Data'!F115)),NA())</f>
        <v>#N/A</v>
      </c>
      <c r="K121" s="98" t="e">
        <f ca="true">+IF(AND(ISNUMBER(OFFSET('Water Data'!$F$6,0,10*ROW('Water Data'!F115))),'Data Summary'!BZ121="Yes"),OFFSET('Water Data'!$F$6,0,10*ROW('Water Data'!F115)),NA())</f>
        <v>#N/A</v>
      </c>
      <c r="L121" s="98" t="e">
        <f ca="true">+IF(AND(ISNUMBER(OFFSET('Water Data'!$F$9,0,10*ROW('Water Data'!F115))),'Data Summary'!CA121="Yes"),OFFSET('Water Data'!$F$9,0,10*ROW('Water Data'!F115)),NA())</f>
        <v>#N/A</v>
      </c>
      <c r="M121" s="98" t="e">
        <f ca="true">+IF(AND(ISNUMBER(OFFSET('Water Data'!$G$4,0,10*ROW('Water Data'!G115))),'Data Summary'!CB121="Yes"),100-OFFSET('Water Data'!$G$4,0,10*ROW('Water Data'!G115)),NA())</f>
        <v>#N/A</v>
      </c>
      <c r="N121" s="98" t="e">
        <f ca="true">+IF(AND(ISNUMBER(OFFSET('Water Data'!$G$6,0,10*ROW('Water Data'!G115))),'Data Summary'!CC121="Yes"),OFFSET('Water Data'!$G$6,0,10*ROW('Water Data'!G115)),NA())</f>
        <v>#N/A</v>
      </c>
      <c r="O121" s="98" t="e">
        <f ca="true">+IF(AND(ISNUMBER(OFFSET('Water Data'!$G$9,0,10*ROW('Water Data'!G115))),'Data Summary'!CD121="Yes"),OFFSET('Water Data'!$G$9,0,10*ROW('Water Data'!G115)),NA())</f>
        <v>#N/A</v>
      </c>
      <c r="P121" s="98" t="e">
        <f ca="true">+IF(AND(ISNUMBER(OFFSET('Water Data'!$H$4,0,10*ROW('Water Data'!H115))),'Data Summary'!CE121="Yes"),100-OFFSET('Water Data'!$H$4,0,10*ROW('Water Data'!H115)),NA())</f>
        <v>#N/A</v>
      </c>
      <c r="Q121" s="98" t="e">
        <f ca="true">+IF(AND(ISNUMBER(OFFSET('Water Data'!$H$6,0,10*ROW('Water Data'!H115))),'Data Summary'!CF121="Yes"),OFFSET('Water Data'!$H$6,0,10*ROW('Water Data'!H115)),NA())</f>
        <v>#N/A</v>
      </c>
      <c r="R121" s="98" t="e">
        <f ca="true">+IF(AND(ISNUMBER(OFFSET('Water Data'!$H$9,0,10*ROW('Water Data'!H115))),'Data Summary'!CG121="Yes"),OFFSET('Water Data'!$H$9,0,10*ROW('Water Data'!H115)),NA())</f>
        <v>#N/A</v>
      </c>
      <c r="S121" s="98" t="e">
        <f ca="true">+IF(AND(ISNUMBER(OFFSET('Water Data'!$I$4,0,10*ROW('Water Data'!I115))),'Data Summary'!CH121="Yes"),100-OFFSET('Water Data'!$I$4,0,10*ROW('Water Data'!I115)),NA())</f>
        <v>#N/A</v>
      </c>
      <c r="T121" s="98" t="e">
        <f ca="true">+IF(AND(ISNUMBER(OFFSET('Water Data'!$I$6,0,10*ROW('Water Data'!I115))),'Data Summary'!CI121="Yes"),OFFSET('Water Data'!$I$6,0,10*ROW('Water Data'!I115)),NA())</f>
        <v>#N/A</v>
      </c>
      <c r="U121" s="98" t="e">
        <f ca="true">+IF(AND(ISNUMBER(OFFSET('Water Data'!$I$9,0,10*ROW('Water Data'!I115))),'Data Summary'!CJ121="Yes"),OFFSET('Water Data'!$I$9,0,10*ROW('Water Data'!I115)),NA())</f>
        <v>#N/A</v>
      </c>
      <c r="V121" s="99" t="e">
        <f ca="true">+IF(AND(ISNUMBER(OFFSET('Sanitation Data'!$D$4,0,10*ROW('Sanitation Data'!D115))),'Data Summary'!CK121="Yes"),100-OFFSET('Sanitation Data'!$D$4,0,10*ROW('Sanitation Data'!D115)),NA())</f>
        <v>#N/A</v>
      </c>
      <c r="W121" s="99" t="e">
        <f ca="true">+IF(AND(ISNUMBER(OFFSET('Sanitation Data'!$D$6,0,10*ROW('Sanitation Data'!D115))),'Data Summary'!CL121="Yes"),OFFSET('Sanitation Data'!$D$6,0,10*ROW('Sanitation Data'!D115)),NA())</f>
        <v>#N/A</v>
      </c>
      <c r="X121" s="99" t="e">
        <f ca="true">+IF(AND(ISNUMBER(OFFSET('Sanitation Data'!$D$10,0,10*ROW('Sanitation Data'!D115))),'Data Summary'!CM121="Yes"),OFFSET('Sanitation Data'!$D$10,0,10*ROW('Sanitation Data'!D115)),NA())</f>
        <v>#N/A</v>
      </c>
      <c r="Y121" s="99" t="e">
        <f ca="true">+IF(AND(ISNUMBER(OFFSET('Sanitation Data'!$D$11,0,10*ROW('Sanitation Data'!D115))),'Data Summary'!CN121="Yes"),OFFSET('Sanitation Data'!$D$11,0,10*ROW('Sanitation Data'!D115)),NA())</f>
        <v>#N/A</v>
      </c>
      <c r="Z121" s="99" t="e">
        <f ca="true">+IF(AND(ISNUMBER(OFFSET('Sanitation Data'!$D$12,0,10*ROW('Sanitation Data'!D115))),'Data Summary'!CO121="Yes"),OFFSET('Sanitation Data'!$D$12,0,10*ROW('Sanitation Data'!D115)),NA())</f>
        <v>#N/A</v>
      </c>
      <c r="AA121" s="99" t="e">
        <f ca="true">+IF(AND(ISNUMBER(OFFSET('Sanitation Data'!$E$4,0,10*ROW('Sanitation Data'!E115))),'Data Summary'!CP121="Yes"),100-OFFSET('Sanitation Data'!$E$4,0,10*ROW('Sanitation Data'!E115)),NA())</f>
        <v>#N/A</v>
      </c>
      <c r="AB121" s="99" t="e">
        <f ca="true">+IF(AND(ISNUMBER(OFFSET('Sanitation Data'!$E$6,0,10*ROW('Sanitation Data'!E115))),'Data Summary'!CQ121="Yes"),OFFSET('Sanitation Data'!$E$6,0,10*ROW('Sanitation Data'!E115)),NA())</f>
        <v>#N/A</v>
      </c>
      <c r="AC121" s="99" t="e">
        <f ca="true">+IF(AND(ISNUMBER(OFFSET('Sanitation Data'!$E$10,0,10*ROW('Sanitation Data'!E115))),'Data Summary'!CR121="Yes"),OFFSET('Sanitation Data'!$E$10,0,10*ROW('Sanitation Data'!E115)),NA())</f>
        <v>#N/A</v>
      </c>
      <c r="AD121" s="99" t="e">
        <f ca="true">+IF(AND(ISNUMBER(OFFSET('Sanitation Data'!$E$11,0,10*ROW('Sanitation Data'!E115))),'Data Summary'!CS121="Yes"),OFFSET('Sanitation Data'!$E$11,0,10*ROW('Sanitation Data'!E115)),NA())</f>
        <v>#N/A</v>
      </c>
      <c r="AE121" s="99" t="e">
        <f ca="true">+IF(AND(ISNUMBER(OFFSET('Sanitation Data'!$E$12,0,10*ROW('Sanitation Data'!E115))),'Data Summary'!CT121="Yes"),OFFSET('Sanitation Data'!$E$12,0,10*ROW('Sanitation Data'!E115)),NA())</f>
        <v>#N/A</v>
      </c>
      <c r="AF121" s="99" t="e">
        <f ca="true">+IF(AND(ISNUMBER(OFFSET('Sanitation Data'!$F$4,0,10*ROW('Sanitation Data'!F115))),'Data Summary'!CU121="Yes"),100-OFFSET('Sanitation Data'!$F$4,0,10*ROW('Sanitation Data'!F115)),NA())</f>
        <v>#N/A</v>
      </c>
      <c r="AG121" s="99" t="e">
        <f ca="true">+IF(AND(ISNUMBER(OFFSET('Sanitation Data'!$F$6,0,10*ROW('Sanitation Data'!F115))),'Data Summary'!CV121="Yes"),OFFSET('Sanitation Data'!$F$6,0,10*ROW('Sanitation Data'!F115)),NA())</f>
        <v>#N/A</v>
      </c>
      <c r="AH121" s="99" t="e">
        <f ca="true">+IF(AND(ISNUMBER(OFFSET('Sanitation Data'!$F$10,0,10*ROW('Sanitation Data'!F115))),'Data Summary'!CW121="Yes"),OFFSET('Sanitation Data'!$F$10,0,10*ROW('Sanitation Data'!F115)),NA())</f>
        <v>#N/A</v>
      </c>
      <c r="AI121" s="99" t="e">
        <f ca="true">+IF(AND(ISNUMBER(OFFSET('Sanitation Data'!$F$11,0,10*ROW('Sanitation Data'!F115))),'Data Summary'!CX121="Yes"),OFFSET('Sanitation Data'!$F$11,0,10*ROW('Sanitation Data'!F115)),NA())</f>
        <v>#N/A</v>
      </c>
      <c r="AJ121" s="99" t="e">
        <f ca="true">+IF(AND(ISNUMBER(OFFSET('Sanitation Data'!$F$12,0,10*ROW('Sanitation Data'!F115))),'Data Summary'!CY121="Yes"),OFFSET('Sanitation Data'!$F$12,0,10*ROW('Sanitation Data'!F115)),NA())</f>
        <v>#N/A</v>
      </c>
      <c r="AK121" s="99" t="e">
        <f ca="true">+IF(AND(ISNUMBER(OFFSET('Sanitation Data'!$G$4,0,10*ROW('Sanitation Data'!G115))),'Data Summary'!CZ121="Yes"),100-OFFSET('Sanitation Data'!$G$4,0,10*ROW('Sanitation Data'!G115)),NA())</f>
        <v>#N/A</v>
      </c>
      <c r="AL121" s="99" t="e">
        <f ca="true">+IF(AND(ISNUMBER(OFFSET('Sanitation Data'!$G$6,0,10*ROW('Sanitation Data'!G115))),'Data Summary'!DA121="Yes"),OFFSET('Sanitation Data'!$G$6,0,10*ROW('Sanitation Data'!G115)),NA())</f>
        <v>#N/A</v>
      </c>
      <c r="AM121" s="99" t="e">
        <f ca="true">+IF(AND(ISNUMBER(OFFSET('Sanitation Data'!$G$10,0,10*ROW('Sanitation Data'!G115))),'Data Summary'!DB121="Yes"),OFFSET('Sanitation Data'!$G$10,0,10*ROW('Sanitation Data'!G115)),NA())</f>
        <v>#N/A</v>
      </c>
      <c r="AN121" s="99" t="e">
        <f ca="true">+IF(AND(ISNUMBER(OFFSET('Sanitation Data'!$G$11,0,10*ROW('Sanitation Data'!G115))),'Data Summary'!DC121="Yes"),OFFSET('Sanitation Data'!$G$11,0,10*ROW('Sanitation Data'!G115)),NA())</f>
        <v>#N/A</v>
      </c>
      <c r="AO121" s="99" t="e">
        <f ca="true">+IF(AND(ISNUMBER(OFFSET('Sanitation Data'!$G$12,0,10*ROW('Sanitation Data'!G115))),'Data Summary'!DD121="Yes"),OFFSET('Sanitation Data'!$G$12,0,10*ROW('Sanitation Data'!G115)),NA())</f>
        <v>#N/A</v>
      </c>
      <c r="AP121" s="99" t="e">
        <f ca="true">+IF(AND(ISNUMBER(OFFSET('Sanitation Data'!$H$4,0,10*ROW('Sanitation Data'!H115))),'Data Summary'!DE121="Yes"),100-OFFSET('Sanitation Data'!$H$4,0,10*ROW('Sanitation Data'!H115)),NA())</f>
        <v>#N/A</v>
      </c>
      <c r="AQ121" s="99" t="e">
        <f ca="true">+IF(AND(ISNUMBER(OFFSET('Sanitation Data'!$H$6,0,10*ROW('Sanitation Data'!H115))),'Data Summary'!DF121="Yes"),OFFSET('Sanitation Data'!$H$6,0,10*ROW('Sanitation Data'!H115)),NA())</f>
        <v>#N/A</v>
      </c>
      <c r="AR121" s="99" t="e">
        <f ca="true">+IF(AND(ISNUMBER(OFFSET('Sanitation Data'!$H$10,0,10*ROW('Sanitation Data'!H115))),'Data Summary'!DG121="Yes"),OFFSET('Sanitation Data'!$H$10,0,10*ROW('Sanitation Data'!H115)),NA())</f>
        <v>#N/A</v>
      </c>
      <c r="AS121" s="99" t="e">
        <f ca="true">+IF(AND(ISNUMBER(OFFSET('Sanitation Data'!$H$11,0,10*ROW('Sanitation Data'!H115))),'Data Summary'!DH121="Yes"),OFFSET('Sanitation Data'!$H$11,0,10*ROW('Sanitation Data'!H115)),NA())</f>
        <v>#N/A</v>
      </c>
      <c r="AT121" s="99" t="e">
        <f ca="true">+IF(AND(ISNUMBER(OFFSET('Sanitation Data'!$H$12,0,10*ROW('Sanitation Data'!H115))),'Data Summary'!DI121="Yes"),OFFSET('Sanitation Data'!$H$12,0,10*ROW('Sanitation Data'!H115)),NA())</f>
        <v>#N/A</v>
      </c>
      <c r="AU121" s="99" t="e">
        <f ca="true">+IF(AND(ISNUMBER(OFFSET('Sanitation Data'!$I$4,0,10*ROW('Sanitation Data'!I115))),'Data Summary'!DJ121="Yes"),100-OFFSET('Sanitation Data'!$I$4,0,10*ROW('Sanitation Data'!I115)),NA())</f>
        <v>#N/A</v>
      </c>
      <c r="AV121" s="99" t="e">
        <f ca="true">+IF(AND(ISNUMBER(OFFSET('Sanitation Data'!$I$6,0,10*ROW('Sanitation Data'!I115))),'Data Summary'!DK121="Yes"),OFFSET('Sanitation Data'!$I$6,0,10*ROW('Sanitation Data'!I115)),NA())</f>
        <v>#N/A</v>
      </c>
      <c r="AW121" s="99" t="e">
        <f ca="true">+IF(AND(ISNUMBER(OFFSET('Sanitation Data'!$I$10,0,10*ROW('Sanitation Data'!I115))),'Data Summary'!DL121="Yes"),OFFSET('Sanitation Data'!$I$10,0,10*ROW('Sanitation Data'!I115)),NA())</f>
        <v>#N/A</v>
      </c>
      <c r="AX121" s="99" t="e">
        <f ca="true">+IF(AND(ISNUMBER(OFFSET('Sanitation Data'!$I$11,0,10*ROW('Sanitation Data'!I115))),'Data Summary'!DM121="Yes"),OFFSET('Sanitation Data'!$I$11,0,10*ROW('Sanitation Data'!I115)),NA())</f>
        <v>#N/A</v>
      </c>
      <c r="AY121" s="99" t="e">
        <f ca="true">+IF(AND(ISNUMBER(OFFSET('Sanitation Data'!$I$12,0,10*ROW('Sanitation Data'!I115))),'Data Summary'!DN121="Yes"),OFFSET('Sanitation Data'!$I$12,0,10*ROW('Sanitation Data'!I115)),NA())</f>
        <v>#N/A</v>
      </c>
      <c r="AZ121" s="100" t="e">
        <f ca="true">+IF(AND(ISNUMBER(OFFSET('Hygiene Data'!$D$5,0,10*ROW('Hygiene Data'!D115))),'Data Summary'!DO121="Yes"),OFFSET('Hygiene Data'!$D$5,0,10*ROW('Hygiene Data'!D115)),NA())</f>
        <v>#N/A</v>
      </c>
      <c r="BA121" s="100" t="e">
        <f ca="true">+IF(AND(ISNUMBER(OFFSET('Hygiene Data'!$D$7,0,10*ROW('Hygiene Data'!D115))),'Data Summary'!DP121="Yes"),OFFSET('Hygiene Data'!$D$7,0,10*ROW('Hygiene Data'!D115)),NA())</f>
        <v>#N/A</v>
      </c>
      <c r="BB121" s="100" t="e">
        <f ca="true">+IF(AND(ISNUMBER(OFFSET('Hygiene Data'!$D$9,0,10*ROW('Hygiene Data'!D115))),'Data Summary'!DQ121="Yes"),OFFSET('Hygiene Data'!$D$9,0,10*ROW('Hygiene Data'!D115)),NA())</f>
        <v>#N/A</v>
      </c>
      <c r="BC121" s="100" t="e">
        <f ca="true">+IF(AND(ISNUMBER(OFFSET('Hygiene Data'!$E$5,0,10*ROW('Hygiene Data'!E115))),'Data Summary'!DR121="Yes"),OFFSET('Hygiene Data'!$E$5,0,10*ROW('Hygiene Data'!E115)),NA())</f>
        <v>#N/A</v>
      </c>
      <c r="BD121" s="100" t="e">
        <f ca="true">+IF(AND(ISNUMBER(OFFSET('Hygiene Data'!$E$7,0,10*ROW('Hygiene Data'!E115))),'Data Summary'!DS121="Yes"),OFFSET('Hygiene Data'!$E$7,0,10*ROW('Hygiene Data'!E115)),NA())</f>
        <v>#N/A</v>
      </c>
      <c r="BE121" s="100" t="e">
        <f ca="true">+IF(AND(ISNUMBER(OFFSET('Hygiene Data'!$E$9,0,10*ROW('Hygiene Data'!E115))),'Data Summary'!DT121="Yes"),OFFSET('Hygiene Data'!$E$9,0,10*ROW('Hygiene Data'!E115)),NA())</f>
        <v>#N/A</v>
      </c>
      <c r="BF121" s="100" t="e">
        <f ca="true">+IF(AND(ISNUMBER(OFFSET('Hygiene Data'!$F$5,0,10*ROW('Hygiene Data'!F115))),'Data Summary'!DU121="Yes"),OFFSET('Hygiene Data'!$F$5,0,10*ROW('Hygiene Data'!F115)),NA())</f>
        <v>#N/A</v>
      </c>
      <c r="BG121" s="100" t="e">
        <f ca="true">+IF(AND(ISNUMBER(OFFSET('Hygiene Data'!$F$7,0,10*ROW('Hygiene Data'!F115))),'Data Summary'!DV121="Yes"),OFFSET('Hygiene Data'!$F$7,0,10*ROW('Hygiene Data'!F115)),NA())</f>
        <v>#N/A</v>
      </c>
      <c r="BH121" s="100" t="e">
        <f ca="true">+IF(AND(ISNUMBER(OFFSET('Hygiene Data'!$F$9,0,10*ROW('Hygiene Data'!F115))),'Data Summary'!DW121="Yes"),OFFSET('Hygiene Data'!$F$9,0,10*ROW('Hygiene Data'!F115)),NA())</f>
        <v>#N/A</v>
      </c>
      <c r="BI121" s="100" t="e">
        <f ca="true">+IF(AND(ISNUMBER(OFFSET('Hygiene Data'!$G$5,0,10*ROW('Hygiene Data'!G115))),'Data Summary'!DX121="Yes"),OFFSET('Hygiene Data'!$G$5,0,10*ROW('Hygiene Data'!G115)),NA())</f>
        <v>#N/A</v>
      </c>
      <c r="BJ121" s="100" t="e">
        <f ca="true">+IF(AND(ISNUMBER(OFFSET('Hygiene Data'!$G$7,0,10*ROW('Hygiene Data'!G115))),'Data Summary'!DY121="Yes"),OFFSET('Hygiene Data'!$G$7,0,10*ROW('Hygiene Data'!G115)),NA())</f>
        <v>#N/A</v>
      </c>
      <c r="BK121" s="100" t="e">
        <f ca="true">+IF(AND(ISNUMBER(OFFSET('Hygiene Data'!$G$9,0,10*ROW('Hygiene Data'!G115))),'Data Summary'!DZ121="Yes"),OFFSET('Hygiene Data'!$G$9,0,10*ROW('Hygiene Data'!G115)),NA())</f>
        <v>#N/A</v>
      </c>
      <c r="BL121" s="100" t="e">
        <f ca="true">+IF(AND(ISNUMBER(OFFSET('Hygiene Data'!$H$5,0,10*ROW('Hygiene Data'!H115))),'Data Summary'!EA121="Yes"),OFFSET('Hygiene Data'!$H$5,0,10*ROW('Hygiene Data'!H115)),NA())</f>
        <v>#N/A</v>
      </c>
      <c r="BM121" s="100" t="e">
        <f ca="true">+IF(AND(ISNUMBER(OFFSET('Hygiene Data'!$H$7,0,10*ROW('Hygiene Data'!H115))),'Data Summary'!EB121="Yes"),OFFSET('Hygiene Data'!$H$7,0,10*ROW('Hygiene Data'!H115)),NA())</f>
        <v>#N/A</v>
      </c>
      <c r="BN121" s="100" t="e">
        <f ca="true">+IF(AND(ISNUMBER(OFFSET('Hygiene Data'!$H$9,0,10*ROW('Hygiene Data'!H115))),'Data Summary'!EC121="Yes"),OFFSET('Hygiene Data'!$H$9,0,10*ROW('Hygiene Data'!H115)),NA())</f>
        <v>#N/A</v>
      </c>
      <c r="BO121" s="100" t="e">
        <f ca="true">+IF(AND(ISNUMBER(OFFSET('Hygiene Data'!$I$5,0,10*ROW('Hygiene Data'!I115))),'Data Summary'!ED121="Yes"),OFFSET('Hygiene Data'!$I$5,0,10*ROW('Hygiene Data'!I115)),NA())</f>
        <v>#N/A</v>
      </c>
      <c r="BP121" s="100" t="e">
        <f ca="true">+IF(AND(ISNUMBER(OFFSET('Hygiene Data'!$I$7,0,10*ROW('Hygiene Data'!I115))),'Data Summary'!EE121="Yes"),OFFSET('Hygiene Data'!$I$7,0,10*ROW('Hygiene Data'!I115)),NA())</f>
        <v>#N/A</v>
      </c>
      <c r="BQ121" s="100" t="e">
        <f ca="true">+IF(AND(ISNUMBER(OFFSET('Hygiene Data'!$I$9,0,10*ROW('Hygiene Data'!I115))),'Data Summary'!EF121="Yes"),OFFSET('Hygiene Data'!$I$9,0,10*ROW('Hygiene Data'!I115)),NA())</f>
        <v>#N/A</v>
      </c>
    </row>
    <row xmlns:x14ac="http://schemas.microsoft.com/office/spreadsheetml/2009/9/ac" r="122" x14ac:dyDescent="0.2">
      <c r="A122" s="363" t="e">
        <f ca="true">+RIGHT('Data Summary'!A122,LEN('Data Summary'!A122)-9)</f>
        <v>#VALUE!</v>
      </c>
      <c r="B122" s="38" t="str">
        <f ca="true">+IF(ISTEXT('Data Summary'!B122),'Data Summary'!B122,"")</f>
        <v/>
      </c>
      <c r="C122" s="362" t="e">
        <f ca="true">+VALUE('Data Summary'!C122)</f>
        <v>#VALUE!</v>
      </c>
      <c r="D122" s="98" t="e">
        <f ca="true">+IF(AND(ISNUMBER(OFFSET('Water Data'!$D$4,0,10*ROW('Water Data'!D116))),'Data Summary'!BS122="Yes"),100-OFFSET('Water Data'!$D$4,0,10*ROW('Water Data'!D116)),NA())</f>
        <v>#N/A</v>
      </c>
      <c r="E122" s="98" t="e">
        <f ca="true">+IF(AND(ISNUMBER(OFFSET('Water Data'!$D$6,0,10*ROW('Water Data'!D116))),'Data Summary'!BT122="Yes"),OFFSET('Water Data'!$D$6,0,10*ROW('Water Data'!D116)),NA())</f>
        <v>#N/A</v>
      </c>
      <c r="F122" s="98" t="e">
        <f ca="true">+IF(AND(ISNUMBER(OFFSET('Water Data'!$D$9,0,10*ROW('Water Data'!D116))),'Data Summary'!BU122="Yes"),OFFSET('Water Data'!$D$9,0,10*ROW('Water Data'!D116)),NA())</f>
        <v>#N/A</v>
      </c>
      <c r="G122" s="98" t="e">
        <f ca="true">+IF(AND(ISNUMBER(OFFSET('Water Data'!$E$4,0,10*ROW('Water Data'!E116))),'Data Summary'!BV122="Yes"),100-OFFSET('Water Data'!$E$4,0,10*ROW('Water Data'!E116)),NA())</f>
        <v>#N/A</v>
      </c>
      <c r="H122" s="98" t="e">
        <f ca="true">+IF(AND(ISNUMBER(OFFSET('Water Data'!$E$6,0,10*ROW('Water Data'!E116))),'Data Summary'!BW122="Yes"),OFFSET('Water Data'!$E$6,0,10*ROW('Water Data'!E116)),NA())</f>
        <v>#N/A</v>
      </c>
      <c r="I122" s="98" t="e">
        <f ca="true">+IF(AND(ISNUMBER(OFFSET('Water Data'!$E$9,0,10*ROW('Water Data'!E116))),'Data Summary'!BX122="Yes"),OFFSET('Water Data'!$E$9,0,10*ROW('Water Data'!E116)),NA())</f>
        <v>#N/A</v>
      </c>
      <c r="J122" s="98" t="e">
        <f ca="true">+IF(AND(ISNUMBER(OFFSET('Water Data'!$F$4,0,10*ROW('Water Data'!F116))),'Data Summary'!BY122="Yes"),100-OFFSET('Water Data'!$F$4,0,10*ROW('Water Data'!F116)),NA())</f>
        <v>#N/A</v>
      </c>
      <c r="K122" s="98" t="e">
        <f ca="true">+IF(AND(ISNUMBER(OFFSET('Water Data'!$F$6,0,10*ROW('Water Data'!F116))),'Data Summary'!BZ122="Yes"),OFFSET('Water Data'!$F$6,0,10*ROW('Water Data'!F116)),NA())</f>
        <v>#N/A</v>
      </c>
      <c r="L122" s="98" t="e">
        <f ca="true">+IF(AND(ISNUMBER(OFFSET('Water Data'!$F$9,0,10*ROW('Water Data'!F116))),'Data Summary'!CA122="Yes"),OFFSET('Water Data'!$F$9,0,10*ROW('Water Data'!F116)),NA())</f>
        <v>#N/A</v>
      </c>
      <c r="M122" s="98" t="e">
        <f ca="true">+IF(AND(ISNUMBER(OFFSET('Water Data'!$G$4,0,10*ROW('Water Data'!G116))),'Data Summary'!CB122="Yes"),100-OFFSET('Water Data'!$G$4,0,10*ROW('Water Data'!G116)),NA())</f>
        <v>#N/A</v>
      </c>
      <c r="N122" s="98" t="e">
        <f ca="true">+IF(AND(ISNUMBER(OFFSET('Water Data'!$G$6,0,10*ROW('Water Data'!G116))),'Data Summary'!CC122="Yes"),OFFSET('Water Data'!$G$6,0,10*ROW('Water Data'!G116)),NA())</f>
        <v>#N/A</v>
      </c>
      <c r="O122" s="98" t="e">
        <f ca="true">+IF(AND(ISNUMBER(OFFSET('Water Data'!$G$9,0,10*ROW('Water Data'!G116))),'Data Summary'!CD122="Yes"),OFFSET('Water Data'!$G$9,0,10*ROW('Water Data'!G116)),NA())</f>
        <v>#N/A</v>
      </c>
      <c r="P122" s="98" t="e">
        <f ca="true">+IF(AND(ISNUMBER(OFFSET('Water Data'!$H$4,0,10*ROW('Water Data'!H116))),'Data Summary'!CE122="Yes"),100-OFFSET('Water Data'!$H$4,0,10*ROW('Water Data'!H116)),NA())</f>
        <v>#N/A</v>
      </c>
      <c r="Q122" s="98" t="e">
        <f ca="true">+IF(AND(ISNUMBER(OFFSET('Water Data'!$H$6,0,10*ROW('Water Data'!H116))),'Data Summary'!CF122="Yes"),OFFSET('Water Data'!$H$6,0,10*ROW('Water Data'!H116)),NA())</f>
        <v>#N/A</v>
      </c>
      <c r="R122" s="98" t="e">
        <f ca="true">+IF(AND(ISNUMBER(OFFSET('Water Data'!$H$9,0,10*ROW('Water Data'!H116))),'Data Summary'!CG122="Yes"),OFFSET('Water Data'!$H$9,0,10*ROW('Water Data'!H116)),NA())</f>
        <v>#N/A</v>
      </c>
      <c r="S122" s="98" t="e">
        <f ca="true">+IF(AND(ISNUMBER(OFFSET('Water Data'!$I$4,0,10*ROW('Water Data'!I116))),'Data Summary'!CH122="Yes"),100-OFFSET('Water Data'!$I$4,0,10*ROW('Water Data'!I116)),NA())</f>
        <v>#N/A</v>
      </c>
      <c r="T122" s="98" t="e">
        <f ca="true">+IF(AND(ISNUMBER(OFFSET('Water Data'!$I$6,0,10*ROW('Water Data'!I116))),'Data Summary'!CI122="Yes"),OFFSET('Water Data'!$I$6,0,10*ROW('Water Data'!I116)),NA())</f>
        <v>#N/A</v>
      </c>
      <c r="U122" s="98" t="e">
        <f ca="true">+IF(AND(ISNUMBER(OFFSET('Water Data'!$I$9,0,10*ROW('Water Data'!I116))),'Data Summary'!CJ122="Yes"),OFFSET('Water Data'!$I$9,0,10*ROW('Water Data'!I116)),NA())</f>
        <v>#N/A</v>
      </c>
      <c r="V122" s="99" t="e">
        <f ca="true">+IF(AND(ISNUMBER(OFFSET('Sanitation Data'!$D$4,0,10*ROW('Sanitation Data'!D116))),'Data Summary'!CK122="Yes"),100-OFFSET('Sanitation Data'!$D$4,0,10*ROW('Sanitation Data'!D116)),NA())</f>
        <v>#N/A</v>
      </c>
      <c r="W122" s="99" t="e">
        <f ca="true">+IF(AND(ISNUMBER(OFFSET('Sanitation Data'!$D$6,0,10*ROW('Sanitation Data'!D116))),'Data Summary'!CL122="Yes"),OFFSET('Sanitation Data'!$D$6,0,10*ROW('Sanitation Data'!D116)),NA())</f>
        <v>#N/A</v>
      </c>
      <c r="X122" s="99" t="e">
        <f ca="true">+IF(AND(ISNUMBER(OFFSET('Sanitation Data'!$D$10,0,10*ROW('Sanitation Data'!D116))),'Data Summary'!CM122="Yes"),OFFSET('Sanitation Data'!$D$10,0,10*ROW('Sanitation Data'!D116)),NA())</f>
        <v>#N/A</v>
      </c>
      <c r="Y122" s="99" t="e">
        <f ca="true">+IF(AND(ISNUMBER(OFFSET('Sanitation Data'!$D$11,0,10*ROW('Sanitation Data'!D116))),'Data Summary'!CN122="Yes"),OFFSET('Sanitation Data'!$D$11,0,10*ROW('Sanitation Data'!D116)),NA())</f>
        <v>#N/A</v>
      </c>
      <c r="Z122" s="99" t="e">
        <f ca="true">+IF(AND(ISNUMBER(OFFSET('Sanitation Data'!$D$12,0,10*ROW('Sanitation Data'!D116))),'Data Summary'!CO122="Yes"),OFFSET('Sanitation Data'!$D$12,0,10*ROW('Sanitation Data'!D116)),NA())</f>
        <v>#N/A</v>
      </c>
      <c r="AA122" s="99" t="e">
        <f ca="true">+IF(AND(ISNUMBER(OFFSET('Sanitation Data'!$E$4,0,10*ROW('Sanitation Data'!E116))),'Data Summary'!CP122="Yes"),100-OFFSET('Sanitation Data'!$E$4,0,10*ROW('Sanitation Data'!E116)),NA())</f>
        <v>#N/A</v>
      </c>
      <c r="AB122" s="99" t="e">
        <f ca="true">+IF(AND(ISNUMBER(OFFSET('Sanitation Data'!$E$6,0,10*ROW('Sanitation Data'!E116))),'Data Summary'!CQ122="Yes"),OFFSET('Sanitation Data'!$E$6,0,10*ROW('Sanitation Data'!E116)),NA())</f>
        <v>#N/A</v>
      </c>
      <c r="AC122" s="99" t="e">
        <f ca="true">+IF(AND(ISNUMBER(OFFSET('Sanitation Data'!$E$10,0,10*ROW('Sanitation Data'!E116))),'Data Summary'!CR122="Yes"),OFFSET('Sanitation Data'!$E$10,0,10*ROW('Sanitation Data'!E116)),NA())</f>
        <v>#N/A</v>
      </c>
      <c r="AD122" s="99" t="e">
        <f ca="true">+IF(AND(ISNUMBER(OFFSET('Sanitation Data'!$E$11,0,10*ROW('Sanitation Data'!E116))),'Data Summary'!CS122="Yes"),OFFSET('Sanitation Data'!$E$11,0,10*ROW('Sanitation Data'!E116)),NA())</f>
        <v>#N/A</v>
      </c>
      <c r="AE122" s="99" t="e">
        <f ca="true">+IF(AND(ISNUMBER(OFFSET('Sanitation Data'!$E$12,0,10*ROW('Sanitation Data'!E116))),'Data Summary'!CT122="Yes"),OFFSET('Sanitation Data'!$E$12,0,10*ROW('Sanitation Data'!E116)),NA())</f>
        <v>#N/A</v>
      </c>
      <c r="AF122" s="99" t="e">
        <f ca="true">+IF(AND(ISNUMBER(OFFSET('Sanitation Data'!$F$4,0,10*ROW('Sanitation Data'!F116))),'Data Summary'!CU122="Yes"),100-OFFSET('Sanitation Data'!$F$4,0,10*ROW('Sanitation Data'!F116)),NA())</f>
        <v>#N/A</v>
      </c>
      <c r="AG122" s="99" t="e">
        <f ca="true">+IF(AND(ISNUMBER(OFFSET('Sanitation Data'!$F$6,0,10*ROW('Sanitation Data'!F116))),'Data Summary'!CV122="Yes"),OFFSET('Sanitation Data'!$F$6,0,10*ROW('Sanitation Data'!F116)),NA())</f>
        <v>#N/A</v>
      </c>
      <c r="AH122" s="99" t="e">
        <f ca="true">+IF(AND(ISNUMBER(OFFSET('Sanitation Data'!$F$10,0,10*ROW('Sanitation Data'!F116))),'Data Summary'!CW122="Yes"),OFFSET('Sanitation Data'!$F$10,0,10*ROW('Sanitation Data'!F116)),NA())</f>
        <v>#N/A</v>
      </c>
      <c r="AI122" s="99" t="e">
        <f ca="true">+IF(AND(ISNUMBER(OFFSET('Sanitation Data'!$F$11,0,10*ROW('Sanitation Data'!F116))),'Data Summary'!CX122="Yes"),OFFSET('Sanitation Data'!$F$11,0,10*ROW('Sanitation Data'!F116)),NA())</f>
        <v>#N/A</v>
      </c>
      <c r="AJ122" s="99" t="e">
        <f ca="true">+IF(AND(ISNUMBER(OFFSET('Sanitation Data'!$F$12,0,10*ROW('Sanitation Data'!F116))),'Data Summary'!CY122="Yes"),OFFSET('Sanitation Data'!$F$12,0,10*ROW('Sanitation Data'!F116)),NA())</f>
        <v>#N/A</v>
      </c>
      <c r="AK122" s="99" t="e">
        <f ca="true">+IF(AND(ISNUMBER(OFFSET('Sanitation Data'!$G$4,0,10*ROW('Sanitation Data'!G116))),'Data Summary'!CZ122="Yes"),100-OFFSET('Sanitation Data'!$G$4,0,10*ROW('Sanitation Data'!G116)),NA())</f>
        <v>#N/A</v>
      </c>
      <c r="AL122" s="99" t="e">
        <f ca="true">+IF(AND(ISNUMBER(OFFSET('Sanitation Data'!$G$6,0,10*ROW('Sanitation Data'!G116))),'Data Summary'!DA122="Yes"),OFFSET('Sanitation Data'!$G$6,0,10*ROW('Sanitation Data'!G116)),NA())</f>
        <v>#N/A</v>
      </c>
      <c r="AM122" s="99" t="e">
        <f ca="true">+IF(AND(ISNUMBER(OFFSET('Sanitation Data'!$G$10,0,10*ROW('Sanitation Data'!G116))),'Data Summary'!DB122="Yes"),OFFSET('Sanitation Data'!$G$10,0,10*ROW('Sanitation Data'!G116)),NA())</f>
        <v>#N/A</v>
      </c>
      <c r="AN122" s="99" t="e">
        <f ca="true">+IF(AND(ISNUMBER(OFFSET('Sanitation Data'!$G$11,0,10*ROW('Sanitation Data'!G116))),'Data Summary'!DC122="Yes"),OFFSET('Sanitation Data'!$G$11,0,10*ROW('Sanitation Data'!G116)),NA())</f>
        <v>#N/A</v>
      </c>
      <c r="AO122" s="99" t="e">
        <f ca="true">+IF(AND(ISNUMBER(OFFSET('Sanitation Data'!$G$12,0,10*ROW('Sanitation Data'!G116))),'Data Summary'!DD122="Yes"),OFFSET('Sanitation Data'!$G$12,0,10*ROW('Sanitation Data'!G116)),NA())</f>
        <v>#N/A</v>
      </c>
      <c r="AP122" s="99" t="e">
        <f ca="true">+IF(AND(ISNUMBER(OFFSET('Sanitation Data'!$H$4,0,10*ROW('Sanitation Data'!H116))),'Data Summary'!DE122="Yes"),100-OFFSET('Sanitation Data'!$H$4,0,10*ROW('Sanitation Data'!H116)),NA())</f>
        <v>#N/A</v>
      </c>
      <c r="AQ122" s="99" t="e">
        <f ca="true">+IF(AND(ISNUMBER(OFFSET('Sanitation Data'!$H$6,0,10*ROW('Sanitation Data'!H116))),'Data Summary'!DF122="Yes"),OFFSET('Sanitation Data'!$H$6,0,10*ROW('Sanitation Data'!H116)),NA())</f>
        <v>#N/A</v>
      </c>
      <c r="AR122" s="99" t="e">
        <f ca="true">+IF(AND(ISNUMBER(OFFSET('Sanitation Data'!$H$10,0,10*ROW('Sanitation Data'!H116))),'Data Summary'!DG122="Yes"),OFFSET('Sanitation Data'!$H$10,0,10*ROW('Sanitation Data'!H116)),NA())</f>
        <v>#N/A</v>
      </c>
      <c r="AS122" s="99" t="e">
        <f ca="true">+IF(AND(ISNUMBER(OFFSET('Sanitation Data'!$H$11,0,10*ROW('Sanitation Data'!H116))),'Data Summary'!DH122="Yes"),OFFSET('Sanitation Data'!$H$11,0,10*ROW('Sanitation Data'!H116)),NA())</f>
        <v>#N/A</v>
      </c>
      <c r="AT122" s="99" t="e">
        <f ca="true">+IF(AND(ISNUMBER(OFFSET('Sanitation Data'!$H$12,0,10*ROW('Sanitation Data'!H116))),'Data Summary'!DI122="Yes"),OFFSET('Sanitation Data'!$H$12,0,10*ROW('Sanitation Data'!H116)),NA())</f>
        <v>#N/A</v>
      </c>
      <c r="AU122" s="99" t="e">
        <f ca="true">+IF(AND(ISNUMBER(OFFSET('Sanitation Data'!$I$4,0,10*ROW('Sanitation Data'!I116))),'Data Summary'!DJ122="Yes"),100-OFFSET('Sanitation Data'!$I$4,0,10*ROW('Sanitation Data'!I116)),NA())</f>
        <v>#N/A</v>
      </c>
      <c r="AV122" s="99" t="e">
        <f ca="true">+IF(AND(ISNUMBER(OFFSET('Sanitation Data'!$I$6,0,10*ROW('Sanitation Data'!I116))),'Data Summary'!DK122="Yes"),OFFSET('Sanitation Data'!$I$6,0,10*ROW('Sanitation Data'!I116)),NA())</f>
        <v>#N/A</v>
      </c>
      <c r="AW122" s="99" t="e">
        <f ca="true">+IF(AND(ISNUMBER(OFFSET('Sanitation Data'!$I$10,0,10*ROW('Sanitation Data'!I116))),'Data Summary'!DL122="Yes"),OFFSET('Sanitation Data'!$I$10,0,10*ROW('Sanitation Data'!I116)),NA())</f>
        <v>#N/A</v>
      </c>
      <c r="AX122" s="99" t="e">
        <f ca="true">+IF(AND(ISNUMBER(OFFSET('Sanitation Data'!$I$11,0,10*ROW('Sanitation Data'!I116))),'Data Summary'!DM122="Yes"),OFFSET('Sanitation Data'!$I$11,0,10*ROW('Sanitation Data'!I116)),NA())</f>
        <v>#N/A</v>
      </c>
      <c r="AY122" s="99" t="e">
        <f ca="true">+IF(AND(ISNUMBER(OFFSET('Sanitation Data'!$I$12,0,10*ROW('Sanitation Data'!I116))),'Data Summary'!DN122="Yes"),OFFSET('Sanitation Data'!$I$12,0,10*ROW('Sanitation Data'!I116)),NA())</f>
        <v>#N/A</v>
      </c>
      <c r="AZ122" s="100" t="e">
        <f ca="true">+IF(AND(ISNUMBER(OFFSET('Hygiene Data'!$D$5,0,10*ROW('Hygiene Data'!D116))),'Data Summary'!DO122="Yes"),OFFSET('Hygiene Data'!$D$5,0,10*ROW('Hygiene Data'!D116)),NA())</f>
        <v>#N/A</v>
      </c>
      <c r="BA122" s="100" t="e">
        <f ca="true">+IF(AND(ISNUMBER(OFFSET('Hygiene Data'!$D$7,0,10*ROW('Hygiene Data'!D116))),'Data Summary'!DP122="Yes"),OFFSET('Hygiene Data'!$D$7,0,10*ROW('Hygiene Data'!D116)),NA())</f>
        <v>#N/A</v>
      </c>
      <c r="BB122" s="100" t="e">
        <f ca="true">+IF(AND(ISNUMBER(OFFSET('Hygiene Data'!$D$9,0,10*ROW('Hygiene Data'!D116))),'Data Summary'!DQ122="Yes"),OFFSET('Hygiene Data'!$D$9,0,10*ROW('Hygiene Data'!D116)),NA())</f>
        <v>#N/A</v>
      </c>
      <c r="BC122" s="100" t="e">
        <f ca="true">+IF(AND(ISNUMBER(OFFSET('Hygiene Data'!$E$5,0,10*ROW('Hygiene Data'!E116))),'Data Summary'!DR122="Yes"),OFFSET('Hygiene Data'!$E$5,0,10*ROW('Hygiene Data'!E116)),NA())</f>
        <v>#N/A</v>
      </c>
      <c r="BD122" s="100" t="e">
        <f ca="true">+IF(AND(ISNUMBER(OFFSET('Hygiene Data'!$E$7,0,10*ROW('Hygiene Data'!E116))),'Data Summary'!DS122="Yes"),OFFSET('Hygiene Data'!$E$7,0,10*ROW('Hygiene Data'!E116)),NA())</f>
        <v>#N/A</v>
      </c>
      <c r="BE122" s="100" t="e">
        <f ca="true">+IF(AND(ISNUMBER(OFFSET('Hygiene Data'!$E$9,0,10*ROW('Hygiene Data'!E116))),'Data Summary'!DT122="Yes"),OFFSET('Hygiene Data'!$E$9,0,10*ROW('Hygiene Data'!E116)),NA())</f>
        <v>#N/A</v>
      </c>
      <c r="BF122" s="100" t="e">
        <f ca="true">+IF(AND(ISNUMBER(OFFSET('Hygiene Data'!$F$5,0,10*ROW('Hygiene Data'!F116))),'Data Summary'!DU122="Yes"),OFFSET('Hygiene Data'!$F$5,0,10*ROW('Hygiene Data'!F116)),NA())</f>
        <v>#N/A</v>
      </c>
      <c r="BG122" s="100" t="e">
        <f ca="true">+IF(AND(ISNUMBER(OFFSET('Hygiene Data'!$F$7,0,10*ROW('Hygiene Data'!F116))),'Data Summary'!DV122="Yes"),OFFSET('Hygiene Data'!$F$7,0,10*ROW('Hygiene Data'!F116)),NA())</f>
        <v>#N/A</v>
      </c>
      <c r="BH122" s="100" t="e">
        <f ca="true">+IF(AND(ISNUMBER(OFFSET('Hygiene Data'!$F$9,0,10*ROW('Hygiene Data'!F116))),'Data Summary'!DW122="Yes"),OFFSET('Hygiene Data'!$F$9,0,10*ROW('Hygiene Data'!F116)),NA())</f>
        <v>#N/A</v>
      </c>
      <c r="BI122" s="100" t="e">
        <f ca="true">+IF(AND(ISNUMBER(OFFSET('Hygiene Data'!$G$5,0,10*ROW('Hygiene Data'!G116))),'Data Summary'!DX122="Yes"),OFFSET('Hygiene Data'!$G$5,0,10*ROW('Hygiene Data'!G116)),NA())</f>
        <v>#N/A</v>
      </c>
      <c r="BJ122" s="100" t="e">
        <f ca="true">+IF(AND(ISNUMBER(OFFSET('Hygiene Data'!$G$7,0,10*ROW('Hygiene Data'!G116))),'Data Summary'!DY122="Yes"),OFFSET('Hygiene Data'!$G$7,0,10*ROW('Hygiene Data'!G116)),NA())</f>
        <v>#N/A</v>
      </c>
      <c r="BK122" s="100" t="e">
        <f ca="true">+IF(AND(ISNUMBER(OFFSET('Hygiene Data'!$G$9,0,10*ROW('Hygiene Data'!G116))),'Data Summary'!DZ122="Yes"),OFFSET('Hygiene Data'!$G$9,0,10*ROW('Hygiene Data'!G116)),NA())</f>
        <v>#N/A</v>
      </c>
      <c r="BL122" s="100" t="e">
        <f ca="true">+IF(AND(ISNUMBER(OFFSET('Hygiene Data'!$H$5,0,10*ROW('Hygiene Data'!H116))),'Data Summary'!EA122="Yes"),OFFSET('Hygiene Data'!$H$5,0,10*ROW('Hygiene Data'!H116)),NA())</f>
        <v>#N/A</v>
      </c>
      <c r="BM122" s="100" t="e">
        <f ca="true">+IF(AND(ISNUMBER(OFFSET('Hygiene Data'!$H$7,0,10*ROW('Hygiene Data'!H116))),'Data Summary'!EB122="Yes"),OFFSET('Hygiene Data'!$H$7,0,10*ROW('Hygiene Data'!H116)),NA())</f>
        <v>#N/A</v>
      </c>
      <c r="BN122" s="100" t="e">
        <f ca="true">+IF(AND(ISNUMBER(OFFSET('Hygiene Data'!$H$9,0,10*ROW('Hygiene Data'!H116))),'Data Summary'!EC122="Yes"),OFFSET('Hygiene Data'!$H$9,0,10*ROW('Hygiene Data'!H116)),NA())</f>
        <v>#N/A</v>
      </c>
      <c r="BO122" s="100" t="e">
        <f ca="true">+IF(AND(ISNUMBER(OFFSET('Hygiene Data'!$I$5,0,10*ROW('Hygiene Data'!I116))),'Data Summary'!ED122="Yes"),OFFSET('Hygiene Data'!$I$5,0,10*ROW('Hygiene Data'!I116)),NA())</f>
        <v>#N/A</v>
      </c>
      <c r="BP122" s="100" t="e">
        <f ca="true">+IF(AND(ISNUMBER(OFFSET('Hygiene Data'!$I$7,0,10*ROW('Hygiene Data'!I116))),'Data Summary'!EE122="Yes"),OFFSET('Hygiene Data'!$I$7,0,10*ROW('Hygiene Data'!I116)),NA())</f>
        <v>#N/A</v>
      </c>
      <c r="BQ122" s="100" t="e">
        <f ca="true">+IF(AND(ISNUMBER(OFFSET('Hygiene Data'!$I$9,0,10*ROW('Hygiene Data'!I116))),'Data Summary'!EF122="Yes"),OFFSET('Hygiene Data'!$I$9,0,10*ROW('Hygiene Data'!I116)),NA())</f>
        <v>#N/A</v>
      </c>
    </row>
    <row xmlns:x14ac="http://schemas.microsoft.com/office/spreadsheetml/2009/9/ac" r="123" x14ac:dyDescent="0.2">
      <c r="A123" s="363" t="e">
        <f ca="true">+RIGHT('Data Summary'!A123,LEN('Data Summary'!A123)-9)</f>
        <v>#VALUE!</v>
      </c>
      <c r="B123" s="38" t="str">
        <f ca="true">+IF(ISTEXT('Data Summary'!B123),'Data Summary'!B123,"")</f>
        <v/>
      </c>
      <c r="C123" s="362" t="e">
        <f ca="true">+VALUE('Data Summary'!C123)</f>
        <v>#VALUE!</v>
      </c>
      <c r="D123" s="98" t="e">
        <f ca="true">+IF(AND(ISNUMBER(OFFSET('Water Data'!$D$4,0,10*ROW('Water Data'!D117))),'Data Summary'!BS123="Yes"),100-OFFSET('Water Data'!$D$4,0,10*ROW('Water Data'!D117)),NA())</f>
        <v>#N/A</v>
      </c>
      <c r="E123" s="98" t="e">
        <f ca="true">+IF(AND(ISNUMBER(OFFSET('Water Data'!$D$6,0,10*ROW('Water Data'!D117))),'Data Summary'!BT123="Yes"),OFFSET('Water Data'!$D$6,0,10*ROW('Water Data'!D117)),NA())</f>
        <v>#N/A</v>
      </c>
      <c r="F123" s="98" t="e">
        <f ca="true">+IF(AND(ISNUMBER(OFFSET('Water Data'!$D$9,0,10*ROW('Water Data'!D117))),'Data Summary'!BU123="Yes"),OFFSET('Water Data'!$D$9,0,10*ROW('Water Data'!D117)),NA())</f>
        <v>#N/A</v>
      </c>
      <c r="G123" s="98" t="e">
        <f ca="true">+IF(AND(ISNUMBER(OFFSET('Water Data'!$E$4,0,10*ROW('Water Data'!E117))),'Data Summary'!BV123="Yes"),100-OFFSET('Water Data'!$E$4,0,10*ROW('Water Data'!E117)),NA())</f>
        <v>#N/A</v>
      </c>
      <c r="H123" s="98" t="e">
        <f ca="true">+IF(AND(ISNUMBER(OFFSET('Water Data'!$E$6,0,10*ROW('Water Data'!E117))),'Data Summary'!BW123="Yes"),OFFSET('Water Data'!$E$6,0,10*ROW('Water Data'!E117)),NA())</f>
        <v>#N/A</v>
      </c>
      <c r="I123" s="98" t="e">
        <f ca="true">+IF(AND(ISNUMBER(OFFSET('Water Data'!$E$9,0,10*ROW('Water Data'!E117))),'Data Summary'!BX123="Yes"),OFFSET('Water Data'!$E$9,0,10*ROW('Water Data'!E117)),NA())</f>
        <v>#N/A</v>
      </c>
      <c r="J123" s="98" t="e">
        <f ca="true">+IF(AND(ISNUMBER(OFFSET('Water Data'!$F$4,0,10*ROW('Water Data'!F117))),'Data Summary'!BY123="Yes"),100-OFFSET('Water Data'!$F$4,0,10*ROW('Water Data'!F117)),NA())</f>
        <v>#N/A</v>
      </c>
      <c r="K123" s="98" t="e">
        <f ca="true">+IF(AND(ISNUMBER(OFFSET('Water Data'!$F$6,0,10*ROW('Water Data'!F117))),'Data Summary'!BZ123="Yes"),OFFSET('Water Data'!$F$6,0,10*ROW('Water Data'!F117)),NA())</f>
        <v>#N/A</v>
      </c>
      <c r="L123" s="98" t="e">
        <f ca="true">+IF(AND(ISNUMBER(OFFSET('Water Data'!$F$9,0,10*ROW('Water Data'!F117))),'Data Summary'!CA123="Yes"),OFFSET('Water Data'!$F$9,0,10*ROW('Water Data'!F117)),NA())</f>
        <v>#N/A</v>
      </c>
      <c r="M123" s="98" t="e">
        <f ca="true">+IF(AND(ISNUMBER(OFFSET('Water Data'!$G$4,0,10*ROW('Water Data'!G117))),'Data Summary'!CB123="Yes"),100-OFFSET('Water Data'!$G$4,0,10*ROW('Water Data'!G117)),NA())</f>
        <v>#N/A</v>
      </c>
      <c r="N123" s="98" t="e">
        <f ca="true">+IF(AND(ISNUMBER(OFFSET('Water Data'!$G$6,0,10*ROW('Water Data'!G117))),'Data Summary'!CC123="Yes"),OFFSET('Water Data'!$G$6,0,10*ROW('Water Data'!G117)),NA())</f>
        <v>#N/A</v>
      </c>
      <c r="O123" s="98" t="e">
        <f ca="true">+IF(AND(ISNUMBER(OFFSET('Water Data'!$G$9,0,10*ROW('Water Data'!G117))),'Data Summary'!CD123="Yes"),OFFSET('Water Data'!$G$9,0,10*ROW('Water Data'!G117)),NA())</f>
        <v>#N/A</v>
      </c>
      <c r="P123" s="98" t="e">
        <f ca="true">+IF(AND(ISNUMBER(OFFSET('Water Data'!$H$4,0,10*ROW('Water Data'!H117))),'Data Summary'!CE123="Yes"),100-OFFSET('Water Data'!$H$4,0,10*ROW('Water Data'!H117)),NA())</f>
        <v>#N/A</v>
      </c>
      <c r="Q123" s="98" t="e">
        <f ca="true">+IF(AND(ISNUMBER(OFFSET('Water Data'!$H$6,0,10*ROW('Water Data'!H117))),'Data Summary'!CF123="Yes"),OFFSET('Water Data'!$H$6,0,10*ROW('Water Data'!H117)),NA())</f>
        <v>#N/A</v>
      </c>
      <c r="R123" s="98" t="e">
        <f ca="true">+IF(AND(ISNUMBER(OFFSET('Water Data'!$H$9,0,10*ROW('Water Data'!H117))),'Data Summary'!CG123="Yes"),OFFSET('Water Data'!$H$9,0,10*ROW('Water Data'!H117)),NA())</f>
        <v>#N/A</v>
      </c>
      <c r="S123" s="98" t="e">
        <f ca="true">+IF(AND(ISNUMBER(OFFSET('Water Data'!$I$4,0,10*ROW('Water Data'!I117))),'Data Summary'!CH123="Yes"),100-OFFSET('Water Data'!$I$4,0,10*ROW('Water Data'!I117)),NA())</f>
        <v>#N/A</v>
      </c>
      <c r="T123" s="98" t="e">
        <f ca="true">+IF(AND(ISNUMBER(OFFSET('Water Data'!$I$6,0,10*ROW('Water Data'!I117))),'Data Summary'!CI123="Yes"),OFFSET('Water Data'!$I$6,0,10*ROW('Water Data'!I117)),NA())</f>
        <v>#N/A</v>
      </c>
      <c r="U123" s="98" t="e">
        <f ca="true">+IF(AND(ISNUMBER(OFFSET('Water Data'!$I$9,0,10*ROW('Water Data'!I117))),'Data Summary'!CJ123="Yes"),OFFSET('Water Data'!$I$9,0,10*ROW('Water Data'!I117)),NA())</f>
        <v>#N/A</v>
      </c>
      <c r="V123" s="99" t="e">
        <f ca="true">+IF(AND(ISNUMBER(OFFSET('Sanitation Data'!$D$4,0,10*ROW('Sanitation Data'!D117))),'Data Summary'!CK123="Yes"),100-OFFSET('Sanitation Data'!$D$4,0,10*ROW('Sanitation Data'!D117)),NA())</f>
        <v>#N/A</v>
      </c>
      <c r="W123" s="99" t="e">
        <f ca="true">+IF(AND(ISNUMBER(OFFSET('Sanitation Data'!$D$6,0,10*ROW('Sanitation Data'!D117))),'Data Summary'!CL123="Yes"),OFFSET('Sanitation Data'!$D$6,0,10*ROW('Sanitation Data'!D117)),NA())</f>
        <v>#N/A</v>
      </c>
      <c r="X123" s="99" t="e">
        <f ca="true">+IF(AND(ISNUMBER(OFFSET('Sanitation Data'!$D$10,0,10*ROW('Sanitation Data'!D117))),'Data Summary'!CM123="Yes"),OFFSET('Sanitation Data'!$D$10,0,10*ROW('Sanitation Data'!D117)),NA())</f>
        <v>#N/A</v>
      </c>
      <c r="Y123" s="99" t="e">
        <f ca="true">+IF(AND(ISNUMBER(OFFSET('Sanitation Data'!$D$11,0,10*ROW('Sanitation Data'!D117))),'Data Summary'!CN123="Yes"),OFFSET('Sanitation Data'!$D$11,0,10*ROW('Sanitation Data'!D117)),NA())</f>
        <v>#N/A</v>
      </c>
      <c r="Z123" s="99" t="e">
        <f ca="true">+IF(AND(ISNUMBER(OFFSET('Sanitation Data'!$D$12,0,10*ROW('Sanitation Data'!D117))),'Data Summary'!CO123="Yes"),OFFSET('Sanitation Data'!$D$12,0,10*ROW('Sanitation Data'!D117)),NA())</f>
        <v>#N/A</v>
      </c>
      <c r="AA123" s="99" t="e">
        <f ca="true">+IF(AND(ISNUMBER(OFFSET('Sanitation Data'!$E$4,0,10*ROW('Sanitation Data'!E117))),'Data Summary'!CP123="Yes"),100-OFFSET('Sanitation Data'!$E$4,0,10*ROW('Sanitation Data'!E117)),NA())</f>
        <v>#N/A</v>
      </c>
      <c r="AB123" s="99" t="e">
        <f ca="true">+IF(AND(ISNUMBER(OFFSET('Sanitation Data'!$E$6,0,10*ROW('Sanitation Data'!E117))),'Data Summary'!CQ123="Yes"),OFFSET('Sanitation Data'!$E$6,0,10*ROW('Sanitation Data'!E117)),NA())</f>
        <v>#N/A</v>
      </c>
      <c r="AC123" s="99" t="e">
        <f ca="true">+IF(AND(ISNUMBER(OFFSET('Sanitation Data'!$E$10,0,10*ROW('Sanitation Data'!E117))),'Data Summary'!CR123="Yes"),OFFSET('Sanitation Data'!$E$10,0,10*ROW('Sanitation Data'!E117)),NA())</f>
        <v>#N/A</v>
      </c>
      <c r="AD123" s="99" t="e">
        <f ca="true">+IF(AND(ISNUMBER(OFFSET('Sanitation Data'!$E$11,0,10*ROW('Sanitation Data'!E117))),'Data Summary'!CS123="Yes"),OFFSET('Sanitation Data'!$E$11,0,10*ROW('Sanitation Data'!E117)),NA())</f>
        <v>#N/A</v>
      </c>
      <c r="AE123" s="99" t="e">
        <f ca="true">+IF(AND(ISNUMBER(OFFSET('Sanitation Data'!$E$12,0,10*ROW('Sanitation Data'!E117))),'Data Summary'!CT123="Yes"),OFFSET('Sanitation Data'!$E$12,0,10*ROW('Sanitation Data'!E117)),NA())</f>
        <v>#N/A</v>
      </c>
      <c r="AF123" s="99" t="e">
        <f ca="true">+IF(AND(ISNUMBER(OFFSET('Sanitation Data'!$F$4,0,10*ROW('Sanitation Data'!F117))),'Data Summary'!CU123="Yes"),100-OFFSET('Sanitation Data'!$F$4,0,10*ROW('Sanitation Data'!F117)),NA())</f>
        <v>#N/A</v>
      </c>
      <c r="AG123" s="99" t="e">
        <f ca="true">+IF(AND(ISNUMBER(OFFSET('Sanitation Data'!$F$6,0,10*ROW('Sanitation Data'!F117))),'Data Summary'!CV123="Yes"),OFFSET('Sanitation Data'!$F$6,0,10*ROW('Sanitation Data'!F117)),NA())</f>
        <v>#N/A</v>
      </c>
      <c r="AH123" s="99" t="e">
        <f ca="true">+IF(AND(ISNUMBER(OFFSET('Sanitation Data'!$F$10,0,10*ROW('Sanitation Data'!F117))),'Data Summary'!CW123="Yes"),OFFSET('Sanitation Data'!$F$10,0,10*ROW('Sanitation Data'!F117)),NA())</f>
        <v>#N/A</v>
      </c>
      <c r="AI123" s="99" t="e">
        <f ca="true">+IF(AND(ISNUMBER(OFFSET('Sanitation Data'!$F$11,0,10*ROW('Sanitation Data'!F117))),'Data Summary'!CX123="Yes"),OFFSET('Sanitation Data'!$F$11,0,10*ROW('Sanitation Data'!F117)),NA())</f>
        <v>#N/A</v>
      </c>
      <c r="AJ123" s="99" t="e">
        <f ca="true">+IF(AND(ISNUMBER(OFFSET('Sanitation Data'!$F$12,0,10*ROW('Sanitation Data'!F117))),'Data Summary'!CY123="Yes"),OFFSET('Sanitation Data'!$F$12,0,10*ROW('Sanitation Data'!F117)),NA())</f>
        <v>#N/A</v>
      </c>
      <c r="AK123" s="99" t="e">
        <f ca="true">+IF(AND(ISNUMBER(OFFSET('Sanitation Data'!$G$4,0,10*ROW('Sanitation Data'!G117))),'Data Summary'!CZ123="Yes"),100-OFFSET('Sanitation Data'!$G$4,0,10*ROW('Sanitation Data'!G117)),NA())</f>
        <v>#N/A</v>
      </c>
      <c r="AL123" s="99" t="e">
        <f ca="true">+IF(AND(ISNUMBER(OFFSET('Sanitation Data'!$G$6,0,10*ROW('Sanitation Data'!G117))),'Data Summary'!DA123="Yes"),OFFSET('Sanitation Data'!$G$6,0,10*ROW('Sanitation Data'!G117)),NA())</f>
        <v>#N/A</v>
      </c>
      <c r="AM123" s="99" t="e">
        <f ca="true">+IF(AND(ISNUMBER(OFFSET('Sanitation Data'!$G$10,0,10*ROW('Sanitation Data'!G117))),'Data Summary'!DB123="Yes"),OFFSET('Sanitation Data'!$G$10,0,10*ROW('Sanitation Data'!G117)),NA())</f>
        <v>#N/A</v>
      </c>
      <c r="AN123" s="99" t="e">
        <f ca="true">+IF(AND(ISNUMBER(OFFSET('Sanitation Data'!$G$11,0,10*ROW('Sanitation Data'!G117))),'Data Summary'!DC123="Yes"),OFFSET('Sanitation Data'!$G$11,0,10*ROW('Sanitation Data'!G117)),NA())</f>
        <v>#N/A</v>
      </c>
      <c r="AO123" s="99" t="e">
        <f ca="true">+IF(AND(ISNUMBER(OFFSET('Sanitation Data'!$G$12,0,10*ROW('Sanitation Data'!G117))),'Data Summary'!DD123="Yes"),OFFSET('Sanitation Data'!$G$12,0,10*ROW('Sanitation Data'!G117)),NA())</f>
        <v>#N/A</v>
      </c>
      <c r="AP123" s="99" t="e">
        <f ca="true">+IF(AND(ISNUMBER(OFFSET('Sanitation Data'!$H$4,0,10*ROW('Sanitation Data'!H117))),'Data Summary'!DE123="Yes"),100-OFFSET('Sanitation Data'!$H$4,0,10*ROW('Sanitation Data'!H117)),NA())</f>
        <v>#N/A</v>
      </c>
      <c r="AQ123" s="99" t="e">
        <f ca="true">+IF(AND(ISNUMBER(OFFSET('Sanitation Data'!$H$6,0,10*ROW('Sanitation Data'!H117))),'Data Summary'!DF123="Yes"),OFFSET('Sanitation Data'!$H$6,0,10*ROW('Sanitation Data'!H117)),NA())</f>
        <v>#N/A</v>
      </c>
      <c r="AR123" s="99" t="e">
        <f ca="true">+IF(AND(ISNUMBER(OFFSET('Sanitation Data'!$H$10,0,10*ROW('Sanitation Data'!H117))),'Data Summary'!DG123="Yes"),OFFSET('Sanitation Data'!$H$10,0,10*ROW('Sanitation Data'!H117)),NA())</f>
        <v>#N/A</v>
      </c>
      <c r="AS123" s="99" t="e">
        <f ca="true">+IF(AND(ISNUMBER(OFFSET('Sanitation Data'!$H$11,0,10*ROW('Sanitation Data'!H117))),'Data Summary'!DH123="Yes"),OFFSET('Sanitation Data'!$H$11,0,10*ROW('Sanitation Data'!H117)),NA())</f>
        <v>#N/A</v>
      </c>
      <c r="AT123" s="99" t="e">
        <f ca="true">+IF(AND(ISNUMBER(OFFSET('Sanitation Data'!$H$12,0,10*ROW('Sanitation Data'!H117))),'Data Summary'!DI123="Yes"),OFFSET('Sanitation Data'!$H$12,0,10*ROW('Sanitation Data'!H117)),NA())</f>
        <v>#N/A</v>
      </c>
      <c r="AU123" s="99" t="e">
        <f ca="true">+IF(AND(ISNUMBER(OFFSET('Sanitation Data'!$I$4,0,10*ROW('Sanitation Data'!I117))),'Data Summary'!DJ123="Yes"),100-OFFSET('Sanitation Data'!$I$4,0,10*ROW('Sanitation Data'!I117)),NA())</f>
        <v>#N/A</v>
      </c>
      <c r="AV123" s="99" t="e">
        <f ca="true">+IF(AND(ISNUMBER(OFFSET('Sanitation Data'!$I$6,0,10*ROW('Sanitation Data'!I117))),'Data Summary'!DK123="Yes"),OFFSET('Sanitation Data'!$I$6,0,10*ROW('Sanitation Data'!I117)),NA())</f>
        <v>#N/A</v>
      </c>
      <c r="AW123" s="99" t="e">
        <f ca="true">+IF(AND(ISNUMBER(OFFSET('Sanitation Data'!$I$10,0,10*ROW('Sanitation Data'!I117))),'Data Summary'!DL123="Yes"),OFFSET('Sanitation Data'!$I$10,0,10*ROW('Sanitation Data'!I117)),NA())</f>
        <v>#N/A</v>
      </c>
      <c r="AX123" s="99" t="e">
        <f ca="true">+IF(AND(ISNUMBER(OFFSET('Sanitation Data'!$I$11,0,10*ROW('Sanitation Data'!I117))),'Data Summary'!DM123="Yes"),OFFSET('Sanitation Data'!$I$11,0,10*ROW('Sanitation Data'!I117)),NA())</f>
        <v>#N/A</v>
      </c>
      <c r="AY123" s="99" t="e">
        <f ca="true">+IF(AND(ISNUMBER(OFFSET('Sanitation Data'!$I$12,0,10*ROW('Sanitation Data'!I117))),'Data Summary'!DN123="Yes"),OFFSET('Sanitation Data'!$I$12,0,10*ROW('Sanitation Data'!I117)),NA())</f>
        <v>#N/A</v>
      </c>
      <c r="AZ123" s="100" t="e">
        <f ca="true">+IF(AND(ISNUMBER(OFFSET('Hygiene Data'!$D$5,0,10*ROW('Hygiene Data'!D117))),'Data Summary'!DO123="Yes"),OFFSET('Hygiene Data'!$D$5,0,10*ROW('Hygiene Data'!D117)),NA())</f>
        <v>#N/A</v>
      </c>
      <c r="BA123" s="100" t="e">
        <f ca="true">+IF(AND(ISNUMBER(OFFSET('Hygiene Data'!$D$7,0,10*ROW('Hygiene Data'!D117))),'Data Summary'!DP123="Yes"),OFFSET('Hygiene Data'!$D$7,0,10*ROW('Hygiene Data'!D117)),NA())</f>
        <v>#N/A</v>
      </c>
      <c r="BB123" s="100" t="e">
        <f ca="true">+IF(AND(ISNUMBER(OFFSET('Hygiene Data'!$D$9,0,10*ROW('Hygiene Data'!D117))),'Data Summary'!DQ123="Yes"),OFFSET('Hygiene Data'!$D$9,0,10*ROW('Hygiene Data'!D117)),NA())</f>
        <v>#N/A</v>
      </c>
      <c r="BC123" s="100" t="e">
        <f ca="true">+IF(AND(ISNUMBER(OFFSET('Hygiene Data'!$E$5,0,10*ROW('Hygiene Data'!E117))),'Data Summary'!DR123="Yes"),OFFSET('Hygiene Data'!$E$5,0,10*ROW('Hygiene Data'!E117)),NA())</f>
        <v>#N/A</v>
      </c>
      <c r="BD123" s="100" t="e">
        <f ca="true">+IF(AND(ISNUMBER(OFFSET('Hygiene Data'!$E$7,0,10*ROW('Hygiene Data'!E117))),'Data Summary'!DS123="Yes"),OFFSET('Hygiene Data'!$E$7,0,10*ROW('Hygiene Data'!E117)),NA())</f>
        <v>#N/A</v>
      </c>
      <c r="BE123" s="100" t="e">
        <f ca="true">+IF(AND(ISNUMBER(OFFSET('Hygiene Data'!$E$9,0,10*ROW('Hygiene Data'!E117))),'Data Summary'!DT123="Yes"),OFFSET('Hygiene Data'!$E$9,0,10*ROW('Hygiene Data'!E117)),NA())</f>
        <v>#N/A</v>
      </c>
      <c r="BF123" s="100" t="e">
        <f ca="true">+IF(AND(ISNUMBER(OFFSET('Hygiene Data'!$F$5,0,10*ROW('Hygiene Data'!F117))),'Data Summary'!DU123="Yes"),OFFSET('Hygiene Data'!$F$5,0,10*ROW('Hygiene Data'!F117)),NA())</f>
        <v>#N/A</v>
      </c>
      <c r="BG123" s="100" t="e">
        <f ca="true">+IF(AND(ISNUMBER(OFFSET('Hygiene Data'!$F$7,0,10*ROW('Hygiene Data'!F117))),'Data Summary'!DV123="Yes"),OFFSET('Hygiene Data'!$F$7,0,10*ROW('Hygiene Data'!F117)),NA())</f>
        <v>#N/A</v>
      </c>
      <c r="BH123" s="100" t="e">
        <f ca="true">+IF(AND(ISNUMBER(OFFSET('Hygiene Data'!$F$9,0,10*ROW('Hygiene Data'!F117))),'Data Summary'!DW123="Yes"),OFFSET('Hygiene Data'!$F$9,0,10*ROW('Hygiene Data'!F117)),NA())</f>
        <v>#N/A</v>
      </c>
      <c r="BI123" s="100" t="e">
        <f ca="true">+IF(AND(ISNUMBER(OFFSET('Hygiene Data'!$G$5,0,10*ROW('Hygiene Data'!G117))),'Data Summary'!DX123="Yes"),OFFSET('Hygiene Data'!$G$5,0,10*ROW('Hygiene Data'!G117)),NA())</f>
        <v>#N/A</v>
      </c>
      <c r="BJ123" s="100" t="e">
        <f ca="true">+IF(AND(ISNUMBER(OFFSET('Hygiene Data'!$G$7,0,10*ROW('Hygiene Data'!G117))),'Data Summary'!DY123="Yes"),OFFSET('Hygiene Data'!$G$7,0,10*ROW('Hygiene Data'!G117)),NA())</f>
        <v>#N/A</v>
      </c>
      <c r="BK123" s="100" t="e">
        <f ca="true">+IF(AND(ISNUMBER(OFFSET('Hygiene Data'!$G$9,0,10*ROW('Hygiene Data'!G117))),'Data Summary'!DZ123="Yes"),OFFSET('Hygiene Data'!$G$9,0,10*ROW('Hygiene Data'!G117)),NA())</f>
        <v>#N/A</v>
      </c>
      <c r="BL123" s="100" t="e">
        <f ca="true">+IF(AND(ISNUMBER(OFFSET('Hygiene Data'!$H$5,0,10*ROW('Hygiene Data'!H117))),'Data Summary'!EA123="Yes"),OFFSET('Hygiene Data'!$H$5,0,10*ROW('Hygiene Data'!H117)),NA())</f>
        <v>#N/A</v>
      </c>
      <c r="BM123" s="100" t="e">
        <f ca="true">+IF(AND(ISNUMBER(OFFSET('Hygiene Data'!$H$7,0,10*ROW('Hygiene Data'!H117))),'Data Summary'!EB123="Yes"),OFFSET('Hygiene Data'!$H$7,0,10*ROW('Hygiene Data'!H117)),NA())</f>
        <v>#N/A</v>
      </c>
      <c r="BN123" s="100" t="e">
        <f ca="true">+IF(AND(ISNUMBER(OFFSET('Hygiene Data'!$H$9,0,10*ROW('Hygiene Data'!H117))),'Data Summary'!EC123="Yes"),OFFSET('Hygiene Data'!$H$9,0,10*ROW('Hygiene Data'!H117)),NA())</f>
        <v>#N/A</v>
      </c>
      <c r="BO123" s="100" t="e">
        <f ca="true">+IF(AND(ISNUMBER(OFFSET('Hygiene Data'!$I$5,0,10*ROW('Hygiene Data'!I117))),'Data Summary'!ED123="Yes"),OFFSET('Hygiene Data'!$I$5,0,10*ROW('Hygiene Data'!I117)),NA())</f>
        <v>#N/A</v>
      </c>
      <c r="BP123" s="100" t="e">
        <f ca="true">+IF(AND(ISNUMBER(OFFSET('Hygiene Data'!$I$7,0,10*ROW('Hygiene Data'!I117))),'Data Summary'!EE123="Yes"),OFFSET('Hygiene Data'!$I$7,0,10*ROW('Hygiene Data'!I117)),NA())</f>
        <v>#N/A</v>
      </c>
      <c r="BQ123" s="100" t="e">
        <f ca="true">+IF(AND(ISNUMBER(OFFSET('Hygiene Data'!$I$9,0,10*ROW('Hygiene Data'!I117))),'Data Summary'!EF123="Yes"),OFFSET('Hygiene Data'!$I$9,0,10*ROW('Hygiene Data'!I117)),NA())</f>
        <v>#N/A</v>
      </c>
    </row>
    <row xmlns:x14ac="http://schemas.microsoft.com/office/spreadsheetml/2009/9/ac" r="124" x14ac:dyDescent="0.2">
      <c r="A124" s="363" t="e">
        <f ca="true">+RIGHT('Data Summary'!A124,LEN('Data Summary'!A124)-9)</f>
        <v>#VALUE!</v>
      </c>
      <c r="B124" s="38" t="str">
        <f ca="true">+IF(ISTEXT('Data Summary'!B124),'Data Summary'!B124,"")</f>
        <v/>
      </c>
      <c r="C124" s="362" t="e">
        <f ca="true">+VALUE('Data Summary'!C124)</f>
        <v>#VALUE!</v>
      </c>
      <c r="D124" s="98" t="e">
        <f ca="true">+IF(AND(ISNUMBER(OFFSET('Water Data'!$D$4,0,10*ROW('Water Data'!D118))),'Data Summary'!BS124="Yes"),100-OFFSET('Water Data'!$D$4,0,10*ROW('Water Data'!D118)),NA())</f>
        <v>#N/A</v>
      </c>
      <c r="E124" s="98" t="e">
        <f ca="true">+IF(AND(ISNUMBER(OFFSET('Water Data'!$D$6,0,10*ROW('Water Data'!D118))),'Data Summary'!BT124="Yes"),OFFSET('Water Data'!$D$6,0,10*ROW('Water Data'!D118)),NA())</f>
        <v>#N/A</v>
      </c>
      <c r="F124" s="98" t="e">
        <f ca="true">+IF(AND(ISNUMBER(OFFSET('Water Data'!$D$9,0,10*ROW('Water Data'!D118))),'Data Summary'!BU124="Yes"),OFFSET('Water Data'!$D$9,0,10*ROW('Water Data'!D118)),NA())</f>
        <v>#N/A</v>
      </c>
      <c r="G124" s="98" t="e">
        <f ca="true">+IF(AND(ISNUMBER(OFFSET('Water Data'!$E$4,0,10*ROW('Water Data'!E118))),'Data Summary'!BV124="Yes"),100-OFFSET('Water Data'!$E$4,0,10*ROW('Water Data'!E118)),NA())</f>
        <v>#N/A</v>
      </c>
      <c r="H124" s="98" t="e">
        <f ca="true">+IF(AND(ISNUMBER(OFFSET('Water Data'!$E$6,0,10*ROW('Water Data'!E118))),'Data Summary'!BW124="Yes"),OFFSET('Water Data'!$E$6,0,10*ROW('Water Data'!E118)),NA())</f>
        <v>#N/A</v>
      </c>
      <c r="I124" s="98" t="e">
        <f ca="true">+IF(AND(ISNUMBER(OFFSET('Water Data'!$E$9,0,10*ROW('Water Data'!E118))),'Data Summary'!BX124="Yes"),OFFSET('Water Data'!$E$9,0,10*ROW('Water Data'!E118)),NA())</f>
        <v>#N/A</v>
      </c>
      <c r="J124" s="98" t="e">
        <f ca="true">+IF(AND(ISNUMBER(OFFSET('Water Data'!$F$4,0,10*ROW('Water Data'!F118))),'Data Summary'!BY124="Yes"),100-OFFSET('Water Data'!$F$4,0,10*ROW('Water Data'!F118)),NA())</f>
        <v>#N/A</v>
      </c>
      <c r="K124" s="98" t="e">
        <f ca="true">+IF(AND(ISNUMBER(OFFSET('Water Data'!$F$6,0,10*ROW('Water Data'!F118))),'Data Summary'!BZ124="Yes"),OFFSET('Water Data'!$F$6,0,10*ROW('Water Data'!F118)),NA())</f>
        <v>#N/A</v>
      </c>
      <c r="L124" s="98" t="e">
        <f ca="true">+IF(AND(ISNUMBER(OFFSET('Water Data'!$F$9,0,10*ROW('Water Data'!F118))),'Data Summary'!CA124="Yes"),OFFSET('Water Data'!$F$9,0,10*ROW('Water Data'!F118)),NA())</f>
        <v>#N/A</v>
      </c>
      <c r="M124" s="98" t="e">
        <f ca="true">+IF(AND(ISNUMBER(OFFSET('Water Data'!$G$4,0,10*ROW('Water Data'!G118))),'Data Summary'!CB124="Yes"),100-OFFSET('Water Data'!$G$4,0,10*ROW('Water Data'!G118)),NA())</f>
        <v>#N/A</v>
      </c>
      <c r="N124" s="98" t="e">
        <f ca="true">+IF(AND(ISNUMBER(OFFSET('Water Data'!$G$6,0,10*ROW('Water Data'!G118))),'Data Summary'!CC124="Yes"),OFFSET('Water Data'!$G$6,0,10*ROW('Water Data'!G118)),NA())</f>
        <v>#N/A</v>
      </c>
      <c r="O124" s="98" t="e">
        <f ca="true">+IF(AND(ISNUMBER(OFFSET('Water Data'!$G$9,0,10*ROW('Water Data'!G118))),'Data Summary'!CD124="Yes"),OFFSET('Water Data'!$G$9,0,10*ROW('Water Data'!G118)),NA())</f>
        <v>#N/A</v>
      </c>
      <c r="P124" s="98" t="e">
        <f ca="true">+IF(AND(ISNUMBER(OFFSET('Water Data'!$H$4,0,10*ROW('Water Data'!H118))),'Data Summary'!CE124="Yes"),100-OFFSET('Water Data'!$H$4,0,10*ROW('Water Data'!H118)),NA())</f>
        <v>#N/A</v>
      </c>
      <c r="Q124" s="98" t="e">
        <f ca="true">+IF(AND(ISNUMBER(OFFSET('Water Data'!$H$6,0,10*ROW('Water Data'!H118))),'Data Summary'!CF124="Yes"),OFFSET('Water Data'!$H$6,0,10*ROW('Water Data'!H118)),NA())</f>
        <v>#N/A</v>
      </c>
      <c r="R124" s="98" t="e">
        <f ca="true">+IF(AND(ISNUMBER(OFFSET('Water Data'!$H$9,0,10*ROW('Water Data'!H118))),'Data Summary'!CG124="Yes"),OFFSET('Water Data'!$H$9,0,10*ROW('Water Data'!H118)),NA())</f>
        <v>#N/A</v>
      </c>
      <c r="S124" s="98" t="e">
        <f ca="true">+IF(AND(ISNUMBER(OFFSET('Water Data'!$I$4,0,10*ROW('Water Data'!I118))),'Data Summary'!CH124="Yes"),100-OFFSET('Water Data'!$I$4,0,10*ROW('Water Data'!I118)),NA())</f>
        <v>#N/A</v>
      </c>
      <c r="T124" s="98" t="e">
        <f ca="true">+IF(AND(ISNUMBER(OFFSET('Water Data'!$I$6,0,10*ROW('Water Data'!I118))),'Data Summary'!CI124="Yes"),OFFSET('Water Data'!$I$6,0,10*ROW('Water Data'!I118)),NA())</f>
        <v>#N/A</v>
      </c>
      <c r="U124" s="98" t="e">
        <f ca="true">+IF(AND(ISNUMBER(OFFSET('Water Data'!$I$9,0,10*ROW('Water Data'!I118))),'Data Summary'!CJ124="Yes"),OFFSET('Water Data'!$I$9,0,10*ROW('Water Data'!I118)),NA())</f>
        <v>#N/A</v>
      </c>
      <c r="V124" s="99" t="e">
        <f ca="true">+IF(AND(ISNUMBER(OFFSET('Sanitation Data'!$D$4,0,10*ROW('Sanitation Data'!D118))),'Data Summary'!CK124="Yes"),100-OFFSET('Sanitation Data'!$D$4,0,10*ROW('Sanitation Data'!D118)),NA())</f>
        <v>#N/A</v>
      </c>
      <c r="W124" s="99" t="e">
        <f ca="true">+IF(AND(ISNUMBER(OFFSET('Sanitation Data'!$D$6,0,10*ROW('Sanitation Data'!D118))),'Data Summary'!CL124="Yes"),OFFSET('Sanitation Data'!$D$6,0,10*ROW('Sanitation Data'!D118)),NA())</f>
        <v>#N/A</v>
      </c>
      <c r="X124" s="99" t="e">
        <f ca="true">+IF(AND(ISNUMBER(OFFSET('Sanitation Data'!$D$10,0,10*ROW('Sanitation Data'!D118))),'Data Summary'!CM124="Yes"),OFFSET('Sanitation Data'!$D$10,0,10*ROW('Sanitation Data'!D118)),NA())</f>
        <v>#N/A</v>
      </c>
      <c r="Y124" s="99" t="e">
        <f ca="true">+IF(AND(ISNUMBER(OFFSET('Sanitation Data'!$D$11,0,10*ROW('Sanitation Data'!D118))),'Data Summary'!CN124="Yes"),OFFSET('Sanitation Data'!$D$11,0,10*ROW('Sanitation Data'!D118)),NA())</f>
        <v>#N/A</v>
      </c>
      <c r="Z124" s="99" t="e">
        <f ca="true">+IF(AND(ISNUMBER(OFFSET('Sanitation Data'!$D$12,0,10*ROW('Sanitation Data'!D118))),'Data Summary'!CO124="Yes"),OFFSET('Sanitation Data'!$D$12,0,10*ROW('Sanitation Data'!D118)),NA())</f>
        <v>#N/A</v>
      </c>
      <c r="AA124" s="99" t="e">
        <f ca="true">+IF(AND(ISNUMBER(OFFSET('Sanitation Data'!$E$4,0,10*ROW('Sanitation Data'!E118))),'Data Summary'!CP124="Yes"),100-OFFSET('Sanitation Data'!$E$4,0,10*ROW('Sanitation Data'!E118)),NA())</f>
        <v>#N/A</v>
      </c>
      <c r="AB124" s="99" t="e">
        <f ca="true">+IF(AND(ISNUMBER(OFFSET('Sanitation Data'!$E$6,0,10*ROW('Sanitation Data'!E118))),'Data Summary'!CQ124="Yes"),OFFSET('Sanitation Data'!$E$6,0,10*ROW('Sanitation Data'!E118)),NA())</f>
        <v>#N/A</v>
      </c>
      <c r="AC124" s="99" t="e">
        <f ca="true">+IF(AND(ISNUMBER(OFFSET('Sanitation Data'!$E$10,0,10*ROW('Sanitation Data'!E118))),'Data Summary'!CR124="Yes"),OFFSET('Sanitation Data'!$E$10,0,10*ROW('Sanitation Data'!E118)),NA())</f>
        <v>#N/A</v>
      </c>
      <c r="AD124" s="99" t="e">
        <f ca="true">+IF(AND(ISNUMBER(OFFSET('Sanitation Data'!$E$11,0,10*ROW('Sanitation Data'!E118))),'Data Summary'!CS124="Yes"),OFFSET('Sanitation Data'!$E$11,0,10*ROW('Sanitation Data'!E118)),NA())</f>
        <v>#N/A</v>
      </c>
      <c r="AE124" s="99" t="e">
        <f ca="true">+IF(AND(ISNUMBER(OFFSET('Sanitation Data'!$E$12,0,10*ROW('Sanitation Data'!E118))),'Data Summary'!CT124="Yes"),OFFSET('Sanitation Data'!$E$12,0,10*ROW('Sanitation Data'!E118)),NA())</f>
        <v>#N/A</v>
      </c>
      <c r="AF124" s="99" t="e">
        <f ca="true">+IF(AND(ISNUMBER(OFFSET('Sanitation Data'!$F$4,0,10*ROW('Sanitation Data'!F118))),'Data Summary'!CU124="Yes"),100-OFFSET('Sanitation Data'!$F$4,0,10*ROW('Sanitation Data'!F118)),NA())</f>
        <v>#N/A</v>
      </c>
      <c r="AG124" s="99" t="e">
        <f ca="true">+IF(AND(ISNUMBER(OFFSET('Sanitation Data'!$F$6,0,10*ROW('Sanitation Data'!F118))),'Data Summary'!CV124="Yes"),OFFSET('Sanitation Data'!$F$6,0,10*ROW('Sanitation Data'!F118)),NA())</f>
        <v>#N/A</v>
      </c>
      <c r="AH124" s="99" t="e">
        <f ca="true">+IF(AND(ISNUMBER(OFFSET('Sanitation Data'!$F$10,0,10*ROW('Sanitation Data'!F118))),'Data Summary'!CW124="Yes"),OFFSET('Sanitation Data'!$F$10,0,10*ROW('Sanitation Data'!F118)),NA())</f>
        <v>#N/A</v>
      </c>
      <c r="AI124" s="99" t="e">
        <f ca="true">+IF(AND(ISNUMBER(OFFSET('Sanitation Data'!$F$11,0,10*ROW('Sanitation Data'!F118))),'Data Summary'!CX124="Yes"),OFFSET('Sanitation Data'!$F$11,0,10*ROW('Sanitation Data'!F118)),NA())</f>
        <v>#N/A</v>
      </c>
      <c r="AJ124" s="99" t="e">
        <f ca="true">+IF(AND(ISNUMBER(OFFSET('Sanitation Data'!$F$12,0,10*ROW('Sanitation Data'!F118))),'Data Summary'!CY124="Yes"),OFFSET('Sanitation Data'!$F$12,0,10*ROW('Sanitation Data'!F118)),NA())</f>
        <v>#N/A</v>
      </c>
      <c r="AK124" s="99" t="e">
        <f ca="true">+IF(AND(ISNUMBER(OFFSET('Sanitation Data'!$G$4,0,10*ROW('Sanitation Data'!G118))),'Data Summary'!CZ124="Yes"),100-OFFSET('Sanitation Data'!$G$4,0,10*ROW('Sanitation Data'!G118)),NA())</f>
        <v>#N/A</v>
      </c>
      <c r="AL124" s="99" t="e">
        <f ca="true">+IF(AND(ISNUMBER(OFFSET('Sanitation Data'!$G$6,0,10*ROW('Sanitation Data'!G118))),'Data Summary'!DA124="Yes"),OFFSET('Sanitation Data'!$G$6,0,10*ROW('Sanitation Data'!G118)),NA())</f>
        <v>#N/A</v>
      </c>
      <c r="AM124" s="99" t="e">
        <f ca="true">+IF(AND(ISNUMBER(OFFSET('Sanitation Data'!$G$10,0,10*ROW('Sanitation Data'!G118))),'Data Summary'!DB124="Yes"),OFFSET('Sanitation Data'!$G$10,0,10*ROW('Sanitation Data'!G118)),NA())</f>
        <v>#N/A</v>
      </c>
      <c r="AN124" s="99" t="e">
        <f ca="true">+IF(AND(ISNUMBER(OFFSET('Sanitation Data'!$G$11,0,10*ROW('Sanitation Data'!G118))),'Data Summary'!DC124="Yes"),OFFSET('Sanitation Data'!$G$11,0,10*ROW('Sanitation Data'!G118)),NA())</f>
        <v>#N/A</v>
      </c>
      <c r="AO124" s="99" t="e">
        <f ca="true">+IF(AND(ISNUMBER(OFFSET('Sanitation Data'!$G$12,0,10*ROW('Sanitation Data'!G118))),'Data Summary'!DD124="Yes"),OFFSET('Sanitation Data'!$G$12,0,10*ROW('Sanitation Data'!G118)),NA())</f>
        <v>#N/A</v>
      </c>
      <c r="AP124" s="99" t="e">
        <f ca="true">+IF(AND(ISNUMBER(OFFSET('Sanitation Data'!$H$4,0,10*ROW('Sanitation Data'!H118))),'Data Summary'!DE124="Yes"),100-OFFSET('Sanitation Data'!$H$4,0,10*ROW('Sanitation Data'!H118)),NA())</f>
        <v>#N/A</v>
      </c>
      <c r="AQ124" s="99" t="e">
        <f ca="true">+IF(AND(ISNUMBER(OFFSET('Sanitation Data'!$H$6,0,10*ROW('Sanitation Data'!H118))),'Data Summary'!DF124="Yes"),OFFSET('Sanitation Data'!$H$6,0,10*ROW('Sanitation Data'!H118)),NA())</f>
        <v>#N/A</v>
      </c>
      <c r="AR124" s="99" t="e">
        <f ca="true">+IF(AND(ISNUMBER(OFFSET('Sanitation Data'!$H$10,0,10*ROW('Sanitation Data'!H118))),'Data Summary'!DG124="Yes"),OFFSET('Sanitation Data'!$H$10,0,10*ROW('Sanitation Data'!H118)),NA())</f>
        <v>#N/A</v>
      </c>
      <c r="AS124" s="99" t="e">
        <f ca="true">+IF(AND(ISNUMBER(OFFSET('Sanitation Data'!$H$11,0,10*ROW('Sanitation Data'!H118))),'Data Summary'!DH124="Yes"),OFFSET('Sanitation Data'!$H$11,0,10*ROW('Sanitation Data'!H118)),NA())</f>
        <v>#N/A</v>
      </c>
      <c r="AT124" s="99" t="e">
        <f ca="true">+IF(AND(ISNUMBER(OFFSET('Sanitation Data'!$H$12,0,10*ROW('Sanitation Data'!H118))),'Data Summary'!DI124="Yes"),OFFSET('Sanitation Data'!$H$12,0,10*ROW('Sanitation Data'!H118)),NA())</f>
        <v>#N/A</v>
      </c>
      <c r="AU124" s="99" t="e">
        <f ca="true">+IF(AND(ISNUMBER(OFFSET('Sanitation Data'!$I$4,0,10*ROW('Sanitation Data'!I118))),'Data Summary'!DJ124="Yes"),100-OFFSET('Sanitation Data'!$I$4,0,10*ROW('Sanitation Data'!I118)),NA())</f>
        <v>#N/A</v>
      </c>
      <c r="AV124" s="99" t="e">
        <f ca="true">+IF(AND(ISNUMBER(OFFSET('Sanitation Data'!$I$6,0,10*ROW('Sanitation Data'!I118))),'Data Summary'!DK124="Yes"),OFFSET('Sanitation Data'!$I$6,0,10*ROW('Sanitation Data'!I118)),NA())</f>
        <v>#N/A</v>
      </c>
      <c r="AW124" s="99" t="e">
        <f ca="true">+IF(AND(ISNUMBER(OFFSET('Sanitation Data'!$I$10,0,10*ROW('Sanitation Data'!I118))),'Data Summary'!DL124="Yes"),OFFSET('Sanitation Data'!$I$10,0,10*ROW('Sanitation Data'!I118)),NA())</f>
        <v>#N/A</v>
      </c>
      <c r="AX124" s="99" t="e">
        <f ca="true">+IF(AND(ISNUMBER(OFFSET('Sanitation Data'!$I$11,0,10*ROW('Sanitation Data'!I118))),'Data Summary'!DM124="Yes"),OFFSET('Sanitation Data'!$I$11,0,10*ROW('Sanitation Data'!I118)),NA())</f>
        <v>#N/A</v>
      </c>
      <c r="AY124" s="99" t="e">
        <f ca="true">+IF(AND(ISNUMBER(OFFSET('Sanitation Data'!$I$12,0,10*ROW('Sanitation Data'!I118))),'Data Summary'!DN124="Yes"),OFFSET('Sanitation Data'!$I$12,0,10*ROW('Sanitation Data'!I118)),NA())</f>
        <v>#N/A</v>
      </c>
      <c r="AZ124" s="100" t="e">
        <f ca="true">+IF(AND(ISNUMBER(OFFSET('Hygiene Data'!$D$5,0,10*ROW('Hygiene Data'!D118))),'Data Summary'!DO124="Yes"),OFFSET('Hygiene Data'!$D$5,0,10*ROW('Hygiene Data'!D118)),NA())</f>
        <v>#N/A</v>
      </c>
      <c r="BA124" s="100" t="e">
        <f ca="true">+IF(AND(ISNUMBER(OFFSET('Hygiene Data'!$D$7,0,10*ROW('Hygiene Data'!D118))),'Data Summary'!DP124="Yes"),OFFSET('Hygiene Data'!$D$7,0,10*ROW('Hygiene Data'!D118)),NA())</f>
        <v>#N/A</v>
      </c>
      <c r="BB124" s="100" t="e">
        <f ca="true">+IF(AND(ISNUMBER(OFFSET('Hygiene Data'!$D$9,0,10*ROW('Hygiene Data'!D118))),'Data Summary'!DQ124="Yes"),OFFSET('Hygiene Data'!$D$9,0,10*ROW('Hygiene Data'!D118)),NA())</f>
        <v>#N/A</v>
      </c>
      <c r="BC124" s="100" t="e">
        <f ca="true">+IF(AND(ISNUMBER(OFFSET('Hygiene Data'!$E$5,0,10*ROW('Hygiene Data'!E118))),'Data Summary'!DR124="Yes"),OFFSET('Hygiene Data'!$E$5,0,10*ROW('Hygiene Data'!E118)),NA())</f>
        <v>#N/A</v>
      </c>
      <c r="BD124" s="100" t="e">
        <f ca="true">+IF(AND(ISNUMBER(OFFSET('Hygiene Data'!$E$7,0,10*ROW('Hygiene Data'!E118))),'Data Summary'!DS124="Yes"),OFFSET('Hygiene Data'!$E$7,0,10*ROW('Hygiene Data'!E118)),NA())</f>
        <v>#N/A</v>
      </c>
      <c r="BE124" s="100" t="e">
        <f ca="true">+IF(AND(ISNUMBER(OFFSET('Hygiene Data'!$E$9,0,10*ROW('Hygiene Data'!E118))),'Data Summary'!DT124="Yes"),OFFSET('Hygiene Data'!$E$9,0,10*ROW('Hygiene Data'!E118)),NA())</f>
        <v>#N/A</v>
      </c>
      <c r="BF124" s="100" t="e">
        <f ca="true">+IF(AND(ISNUMBER(OFFSET('Hygiene Data'!$F$5,0,10*ROW('Hygiene Data'!F118))),'Data Summary'!DU124="Yes"),OFFSET('Hygiene Data'!$F$5,0,10*ROW('Hygiene Data'!F118)),NA())</f>
        <v>#N/A</v>
      </c>
      <c r="BG124" s="100" t="e">
        <f ca="true">+IF(AND(ISNUMBER(OFFSET('Hygiene Data'!$F$7,0,10*ROW('Hygiene Data'!F118))),'Data Summary'!DV124="Yes"),OFFSET('Hygiene Data'!$F$7,0,10*ROW('Hygiene Data'!F118)),NA())</f>
        <v>#N/A</v>
      </c>
      <c r="BH124" s="100" t="e">
        <f ca="true">+IF(AND(ISNUMBER(OFFSET('Hygiene Data'!$F$9,0,10*ROW('Hygiene Data'!F118))),'Data Summary'!DW124="Yes"),OFFSET('Hygiene Data'!$F$9,0,10*ROW('Hygiene Data'!F118)),NA())</f>
        <v>#N/A</v>
      </c>
      <c r="BI124" s="100" t="e">
        <f ca="true">+IF(AND(ISNUMBER(OFFSET('Hygiene Data'!$G$5,0,10*ROW('Hygiene Data'!G118))),'Data Summary'!DX124="Yes"),OFFSET('Hygiene Data'!$G$5,0,10*ROW('Hygiene Data'!G118)),NA())</f>
        <v>#N/A</v>
      </c>
      <c r="BJ124" s="100" t="e">
        <f ca="true">+IF(AND(ISNUMBER(OFFSET('Hygiene Data'!$G$7,0,10*ROW('Hygiene Data'!G118))),'Data Summary'!DY124="Yes"),OFFSET('Hygiene Data'!$G$7,0,10*ROW('Hygiene Data'!G118)),NA())</f>
        <v>#N/A</v>
      </c>
      <c r="BK124" s="100" t="e">
        <f ca="true">+IF(AND(ISNUMBER(OFFSET('Hygiene Data'!$G$9,0,10*ROW('Hygiene Data'!G118))),'Data Summary'!DZ124="Yes"),OFFSET('Hygiene Data'!$G$9,0,10*ROW('Hygiene Data'!G118)),NA())</f>
        <v>#N/A</v>
      </c>
      <c r="BL124" s="100" t="e">
        <f ca="true">+IF(AND(ISNUMBER(OFFSET('Hygiene Data'!$H$5,0,10*ROW('Hygiene Data'!H118))),'Data Summary'!EA124="Yes"),OFFSET('Hygiene Data'!$H$5,0,10*ROW('Hygiene Data'!H118)),NA())</f>
        <v>#N/A</v>
      </c>
      <c r="BM124" s="100" t="e">
        <f ca="true">+IF(AND(ISNUMBER(OFFSET('Hygiene Data'!$H$7,0,10*ROW('Hygiene Data'!H118))),'Data Summary'!EB124="Yes"),OFFSET('Hygiene Data'!$H$7,0,10*ROW('Hygiene Data'!H118)),NA())</f>
        <v>#N/A</v>
      </c>
      <c r="BN124" s="100" t="e">
        <f ca="true">+IF(AND(ISNUMBER(OFFSET('Hygiene Data'!$H$9,0,10*ROW('Hygiene Data'!H118))),'Data Summary'!EC124="Yes"),OFFSET('Hygiene Data'!$H$9,0,10*ROW('Hygiene Data'!H118)),NA())</f>
        <v>#N/A</v>
      </c>
      <c r="BO124" s="100" t="e">
        <f ca="true">+IF(AND(ISNUMBER(OFFSET('Hygiene Data'!$I$5,0,10*ROW('Hygiene Data'!I118))),'Data Summary'!ED124="Yes"),OFFSET('Hygiene Data'!$I$5,0,10*ROW('Hygiene Data'!I118)),NA())</f>
        <v>#N/A</v>
      </c>
      <c r="BP124" s="100" t="e">
        <f ca="true">+IF(AND(ISNUMBER(OFFSET('Hygiene Data'!$I$7,0,10*ROW('Hygiene Data'!I118))),'Data Summary'!EE124="Yes"),OFFSET('Hygiene Data'!$I$7,0,10*ROW('Hygiene Data'!I118)),NA())</f>
        <v>#N/A</v>
      </c>
      <c r="BQ124" s="100" t="e">
        <f ca="true">+IF(AND(ISNUMBER(OFFSET('Hygiene Data'!$I$9,0,10*ROW('Hygiene Data'!I118))),'Data Summary'!EF124="Yes"),OFFSET('Hygiene Data'!$I$9,0,10*ROW('Hygiene Data'!I118)),NA())</f>
        <v>#N/A</v>
      </c>
    </row>
    <row xmlns:x14ac="http://schemas.microsoft.com/office/spreadsheetml/2009/9/ac" r="125" x14ac:dyDescent="0.2">
      <c r="A125" s="363" t="e">
        <f ca="true">+RIGHT('Data Summary'!A125,LEN('Data Summary'!A125)-9)</f>
        <v>#VALUE!</v>
      </c>
      <c r="B125" s="38" t="str">
        <f ca="true">+IF(ISTEXT('Data Summary'!B125),'Data Summary'!B125,"")</f>
        <v/>
      </c>
      <c r="C125" s="362" t="e">
        <f ca="true">+VALUE('Data Summary'!C125)</f>
        <v>#VALUE!</v>
      </c>
      <c r="D125" s="98" t="e">
        <f ca="true">+IF(AND(ISNUMBER(OFFSET('Water Data'!$D$4,0,10*ROW('Water Data'!D119))),'Data Summary'!BS125="Yes"),100-OFFSET('Water Data'!$D$4,0,10*ROW('Water Data'!D119)),NA())</f>
        <v>#N/A</v>
      </c>
      <c r="E125" s="98" t="e">
        <f ca="true">+IF(AND(ISNUMBER(OFFSET('Water Data'!$D$6,0,10*ROW('Water Data'!D119))),'Data Summary'!BT125="Yes"),OFFSET('Water Data'!$D$6,0,10*ROW('Water Data'!D119)),NA())</f>
        <v>#N/A</v>
      </c>
      <c r="F125" s="98" t="e">
        <f ca="true">+IF(AND(ISNUMBER(OFFSET('Water Data'!$D$9,0,10*ROW('Water Data'!D119))),'Data Summary'!BU125="Yes"),OFFSET('Water Data'!$D$9,0,10*ROW('Water Data'!D119)),NA())</f>
        <v>#N/A</v>
      </c>
      <c r="G125" s="98" t="e">
        <f ca="true">+IF(AND(ISNUMBER(OFFSET('Water Data'!$E$4,0,10*ROW('Water Data'!E119))),'Data Summary'!BV125="Yes"),100-OFFSET('Water Data'!$E$4,0,10*ROW('Water Data'!E119)),NA())</f>
        <v>#N/A</v>
      </c>
      <c r="H125" s="98" t="e">
        <f ca="true">+IF(AND(ISNUMBER(OFFSET('Water Data'!$E$6,0,10*ROW('Water Data'!E119))),'Data Summary'!BW125="Yes"),OFFSET('Water Data'!$E$6,0,10*ROW('Water Data'!E119)),NA())</f>
        <v>#N/A</v>
      </c>
      <c r="I125" s="98" t="e">
        <f ca="true">+IF(AND(ISNUMBER(OFFSET('Water Data'!$E$9,0,10*ROW('Water Data'!E119))),'Data Summary'!BX125="Yes"),OFFSET('Water Data'!$E$9,0,10*ROW('Water Data'!E119)),NA())</f>
        <v>#N/A</v>
      </c>
      <c r="J125" s="98" t="e">
        <f ca="true">+IF(AND(ISNUMBER(OFFSET('Water Data'!$F$4,0,10*ROW('Water Data'!F119))),'Data Summary'!BY125="Yes"),100-OFFSET('Water Data'!$F$4,0,10*ROW('Water Data'!F119)),NA())</f>
        <v>#N/A</v>
      </c>
      <c r="K125" s="98" t="e">
        <f ca="true">+IF(AND(ISNUMBER(OFFSET('Water Data'!$F$6,0,10*ROW('Water Data'!F119))),'Data Summary'!BZ125="Yes"),OFFSET('Water Data'!$F$6,0,10*ROW('Water Data'!F119)),NA())</f>
        <v>#N/A</v>
      </c>
      <c r="L125" s="98" t="e">
        <f ca="true">+IF(AND(ISNUMBER(OFFSET('Water Data'!$F$9,0,10*ROW('Water Data'!F119))),'Data Summary'!CA125="Yes"),OFFSET('Water Data'!$F$9,0,10*ROW('Water Data'!F119)),NA())</f>
        <v>#N/A</v>
      </c>
      <c r="M125" s="98" t="e">
        <f ca="true">+IF(AND(ISNUMBER(OFFSET('Water Data'!$G$4,0,10*ROW('Water Data'!G119))),'Data Summary'!CB125="Yes"),100-OFFSET('Water Data'!$G$4,0,10*ROW('Water Data'!G119)),NA())</f>
        <v>#N/A</v>
      </c>
      <c r="N125" s="98" t="e">
        <f ca="true">+IF(AND(ISNUMBER(OFFSET('Water Data'!$G$6,0,10*ROW('Water Data'!G119))),'Data Summary'!CC125="Yes"),OFFSET('Water Data'!$G$6,0,10*ROW('Water Data'!G119)),NA())</f>
        <v>#N/A</v>
      </c>
      <c r="O125" s="98" t="e">
        <f ca="true">+IF(AND(ISNUMBER(OFFSET('Water Data'!$G$9,0,10*ROW('Water Data'!G119))),'Data Summary'!CD125="Yes"),OFFSET('Water Data'!$G$9,0,10*ROW('Water Data'!G119)),NA())</f>
        <v>#N/A</v>
      </c>
      <c r="P125" s="98" t="e">
        <f ca="true">+IF(AND(ISNUMBER(OFFSET('Water Data'!$H$4,0,10*ROW('Water Data'!H119))),'Data Summary'!CE125="Yes"),100-OFFSET('Water Data'!$H$4,0,10*ROW('Water Data'!H119)),NA())</f>
        <v>#N/A</v>
      </c>
      <c r="Q125" s="98" t="e">
        <f ca="true">+IF(AND(ISNUMBER(OFFSET('Water Data'!$H$6,0,10*ROW('Water Data'!H119))),'Data Summary'!CF125="Yes"),OFFSET('Water Data'!$H$6,0,10*ROW('Water Data'!H119)),NA())</f>
        <v>#N/A</v>
      </c>
      <c r="R125" s="98" t="e">
        <f ca="true">+IF(AND(ISNUMBER(OFFSET('Water Data'!$H$9,0,10*ROW('Water Data'!H119))),'Data Summary'!CG125="Yes"),OFFSET('Water Data'!$H$9,0,10*ROW('Water Data'!H119)),NA())</f>
        <v>#N/A</v>
      </c>
      <c r="S125" s="98" t="e">
        <f ca="true">+IF(AND(ISNUMBER(OFFSET('Water Data'!$I$4,0,10*ROW('Water Data'!I119))),'Data Summary'!CH125="Yes"),100-OFFSET('Water Data'!$I$4,0,10*ROW('Water Data'!I119)),NA())</f>
        <v>#N/A</v>
      </c>
      <c r="T125" s="98" t="e">
        <f ca="true">+IF(AND(ISNUMBER(OFFSET('Water Data'!$I$6,0,10*ROW('Water Data'!I119))),'Data Summary'!CI125="Yes"),OFFSET('Water Data'!$I$6,0,10*ROW('Water Data'!I119)),NA())</f>
        <v>#N/A</v>
      </c>
      <c r="U125" s="98" t="e">
        <f ca="true">+IF(AND(ISNUMBER(OFFSET('Water Data'!$I$9,0,10*ROW('Water Data'!I119))),'Data Summary'!CJ125="Yes"),OFFSET('Water Data'!$I$9,0,10*ROW('Water Data'!I119)),NA())</f>
        <v>#N/A</v>
      </c>
      <c r="V125" s="99" t="e">
        <f ca="true">+IF(AND(ISNUMBER(OFFSET('Sanitation Data'!$D$4,0,10*ROW('Sanitation Data'!D119))),'Data Summary'!CK125="Yes"),100-OFFSET('Sanitation Data'!$D$4,0,10*ROW('Sanitation Data'!D119)),NA())</f>
        <v>#N/A</v>
      </c>
      <c r="W125" s="99" t="e">
        <f ca="true">+IF(AND(ISNUMBER(OFFSET('Sanitation Data'!$D$6,0,10*ROW('Sanitation Data'!D119))),'Data Summary'!CL125="Yes"),OFFSET('Sanitation Data'!$D$6,0,10*ROW('Sanitation Data'!D119)),NA())</f>
        <v>#N/A</v>
      </c>
      <c r="X125" s="99" t="e">
        <f ca="true">+IF(AND(ISNUMBER(OFFSET('Sanitation Data'!$D$10,0,10*ROW('Sanitation Data'!D119))),'Data Summary'!CM125="Yes"),OFFSET('Sanitation Data'!$D$10,0,10*ROW('Sanitation Data'!D119)),NA())</f>
        <v>#N/A</v>
      </c>
      <c r="Y125" s="99" t="e">
        <f ca="true">+IF(AND(ISNUMBER(OFFSET('Sanitation Data'!$D$11,0,10*ROW('Sanitation Data'!D119))),'Data Summary'!CN125="Yes"),OFFSET('Sanitation Data'!$D$11,0,10*ROW('Sanitation Data'!D119)),NA())</f>
        <v>#N/A</v>
      </c>
      <c r="Z125" s="99" t="e">
        <f ca="true">+IF(AND(ISNUMBER(OFFSET('Sanitation Data'!$D$12,0,10*ROW('Sanitation Data'!D119))),'Data Summary'!CO125="Yes"),OFFSET('Sanitation Data'!$D$12,0,10*ROW('Sanitation Data'!D119)),NA())</f>
        <v>#N/A</v>
      </c>
      <c r="AA125" s="99" t="e">
        <f ca="true">+IF(AND(ISNUMBER(OFFSET('Sanitation Data'!$E$4,0,10*ROW('Sanitation Data'!E119))),'Data Summary'!CP125="Yes"),100-OFFSET('Sanitation Data'!$E$4,0,10*ROW('Sanitation Data'!E119)),NA())</f>
        <v>#N/A</v>
      </c>
      <c r="AB125" s="99" t="e">
        <f ca="true">+IF(AND(ISNUMBER(OFFSET('Sanitation Data'!$E$6,0,10*ROW('Sanitation Data'!E119))),'Data Summary'!CQ125="Yes"),OFFSET('Sanitation Data'!$E$6,0,10*ROW('Sanitation Data'!E119)),NA())</f>
        <v>#N/A</v>
      </c>
      <c r="AC125" s="99" t="e">
        <f ca="true">+IF(AND(ISNUMBER(OFFSET('Sanitation Data'!$E$10,0,10*ROW('Sanitation Data'!E119))),'Data Summary'!CR125="Yes"),OFFSET('Sanitation Data'!$E$10,0,10*ROW('Sanitation Data'!E119)),NA())</f>
        <v>#N/A</v>
      </c>
      <c r="AD125" s="99" t="e">
        <f ca="true">+IF(AND(ISNUMBER(OFFSET('Sanitation Data'!$E$11,0,10*ROW('Sanitation Data'!E119))),'Data Summary'!CS125="Yes"),OFFSET('Sanitation Data'!$E$11,0,10*ROW('Sanitation Data'!E119)),NA())</f>
        <v>#N/A</v>
      </c>
      <c r="AE125" s="99" t="e">
        <f ca="true">+IF(AND(ISNUMBER(OFFSET('Sanitation Data'!$E$12,0,10*ROW('Sanitation Data'!E119))),'Data Summary'!CT125="Yes"),OFFSET('Sanitation Data'!$E$12,0,10*ROW('Sanitation Data'!E119)),NA())</f>
        <v>#N/A</v>
      </c>
      <c r="AF125" s="99" t="e">
        <f ca="true">+IF(AND(ISNUMBER(OFFSET('Sanitation Data'!$F$4,0,10*ROW('Sanitation Data'!F119))),'Data Summary'!CU125="Yes"),100-OFFSET('Sanitation Data'!$F$4,0,10*ROW('Sanitation Data'!F119)),NA())</f>
        <v>#N/A</v>
      </c>
      <c r="AG125" s="99" t="e">
        <f ca="true">+IF(AND(ISNUMBER(OFFSET('Sanitation Data'!$F$6,0,10*ROW('Sanitation Data'!F119))),'Data Summary'!CV125="Yes"),OFFSET('Sanitation Data'!$F$6,0,10*ROW('Sanitation Data'!F119)),NA())</f>
        <v>#N/A</v>
      </c>
      <c r="AH125" s="99" t="e">
        <f ca="true">+IF(AND(ISNUMBER(OFFSET('Sanitation Data'!$F$10,0,10*ROW('Sanitation Data'!F119))),'Data Summary'!CW125="Yes"),OFFSET('Sanitation Data'!$F$10,0,10*ROW('Sanitation Data'!F119)),NA())</f>
        <v>#N/A</v>
      </c>
      <c r="AI125" s="99" t="e">
        <f ca="true">+IF(AND(ISNUMBER(OFFSET('Sanitation Data'!$F$11,0,10*ROW('Sanitation Data'!F119))),'Data Summary'!CX125="Yes"),OFFSET('Sanitation Data'!$F$11,0,10*ROW('Sanitation Data'!F119)),NA())</f>
        <v>#N/A</v>
      </c>
      <c r="AJ125" s="99" t="e">
        <f ca="true">+IF(AND(ISNUMBER(OFFSET('Sanitation Data'!$F$12,0,10*ROW('Sanitation Data'!F119))),'Data Summary'!CY125="Yes"),OFFSET('Sanitation Data'!$F$12,0,10*ROW('Sanitation Data'!F119)),NA())</f>
        <v>#N/A</v>
      </c>
      <c r="AK125" s="99" t="e">
        <f ca="true">+IF(AND(ISNUMBER(OFFSET('Sanitation Data'!$G$4,0,10*ROW('Sanitation Data'!G119))),'Data Summary'!CZ125="Yes"),100-OFFSET('Sanitation Data'!$G$4,0,10*ROW('Sanitation Data'!G119)),NA())</f>
        <v>#N/A</v>
      </c>
      <c r="AL125" s="99" t="e">
        <f ca="true">+IF(AND(ISNUMBER(OFFSET('Sanitation Data'!$G$6,0,10*ROW('Sanitation Data'!G119))),'Data Summary'!DA125="Yes"),OFFSET('Sanitation Data'!$G$6,0,10*ROW('Sanitation Data'!G119)),NA())</f>
        <v>#N/A</v>
      </c>
      <c r="AM125" s="99" t="e">
        <f ca="true">+IF(AND(ISNUMBER(OFFSET('Sanitation Data'!$G$10,0,10*ROW('Sanitation Data'!G119))),'Data Summary'!DB125="Yes"),OFFSET('Sanitation Data'!$G$10,0,10*ROW('Sanitation Data'!G119)),NA())</f>
        <v>#N/A</v>
      </c>
      <c r="AN125" s="99" t="e">
        <f ca="true">+IF(AND(ISNUMBER(OFFSET('Sanitation Data'!$G$11,0,10*ROW('Sanitation Data'!G119))),'Data Summary'!DC125="Yes"),OFFSET('Sanitation Data'!$G$11,0,10*ROW('Sanitation Data'!G119)),NA())</f>
        <v>#N/A</v>
      </c>
      <c r="AO125" s="99" t="e">
        <f ca="true">+IF(AND(ISNUMBER(OFFSET('Sanitation Data'!$G$12,0,10*ROW('Sanitation Data'!G119))),'Data Summary'!DD125="Yes"),OFFSET('Sanitation Data'!$G$12,0,10*ROW('Sanitation Data'!G119)),NA())</f>
        <v>#N/A</v>
      </c>
      <c r="AP125" s="99" t="e">
        <f ca="true">+IF(AND(ISNUMBER(OFFSET('Sanitation Data'!$H$4,0,10*ROW('Sanitation Data'!H119))),'Data Summary'!DE125="Yes"),100-OFFSET('Sanitation Data'!$H$4,0,10*ROW('Sanitation Data'!H119)),NA())</f>
        <v>#N/A</v>
      </c>
      <c r="AQ125" s="99" t="e">
        <f ca="true">+IF(AND(ISNUMBER(OFFSET('Sanitation Data'!$H$6,0,10*ROW('Sanitation Data'!H119))),'Data Summary'!DF125="Yes"),OFFSET('Sanitation Data'!$H$6,0,10*ROW('Sanitation Data'!H119)),NA())</f>
        <v>#N/A</v>
      </c>
      <c r="AR125" s="99" t="e">
        <f ca="true">+IF(AND(ISNUMBER(OFFSET('Sanitation Data'!$H$10,0,10*ROW('Sanitation Data'!H119))),'Data Summary'!DG125="Yes"),OFFSET('Sanitation Data'!$H$10,0,10*ROW('Sanitation Data'!H119)),NA())</f>
        <v>#N/A</v>
      </c>
      <c r="AS125" s="99" t="e">
        <f ca="true">+IF(AND(ISNUMBER(OFFSET('Sanitation Data'!$H$11,0,10*ROW('Sanitation Data'!H119))),'Data Summary'!DH125="Yes"),OFFSET('Sanitation Data'!$H$11,0,10*ROW('Sanitation Data'!H119)),NA())</f>
        <v>#N/A</v>
      </c>
      <c r="AT125" s="99" t="e">
        <f ca="true">+IF(AND(ISNUMBER(OFFSET('Sanitation Data'!$H$12,0,10*ROW('Sanitation Data'!H119))),'Data Summary'!DI125="Yes"),OFFSET('Sanitation Data'!$H$12,0,10*ROW('Sanitation Data'!H119)),NA())</f>
        <v>#N/A</v>
      </c>
      <c r="AU125" s="99" t="e">
        <f ca="true">+IF(AND(ISNUMBER(OFFSET('Sanitation Data'!$I$4,0,10*ROW('Sanitation Data'!I119))),'Data Summary'!DJ125="Yes"),100-OFFSET('Sanitation Data'!$I$4,0,10*ROW('Sanitation Data'!I119)),NA())</f>
        <v>#N/A</v>
      </c>
      <c r="AV125" s="99" t="e">
        <f ca="true">+IF(AND(ISNUMBER(OFFSET('Sanitation Data'!$I$6,0,10*ROW('Sanitation Data'!I119))),'Data Summary'!DK125="Yes"),OFFSET('Sanitation Data'!$I$6,0,10*ROW('Sanitation Data'!I119)),NA())</f>
        <v>#N/A</v>
      </c>
      <c r="AW125" s="99" t="e">
        <f ca="true">+IF(AND(ISNUMBER(OFFSET('Sanitation Data'!$I$10,0,10*ROW('Sanitation Data'!I119))),'Data Summary'!DL125="Yes"),OFFSET('Sanitation Data'!$I$10,0,10*ROW('Sanitation Data'!I119)),NA())</f>
        <v>#N/A</v>
      </c>
      <c r="AX125" s="99" t="e">
        <f ca="true">+IF(AND(ISNUMBER(OFFSET('Sanitation Data'!$I$11,0,10*ROW('Sanitation Data'!I119))),'Data Summary'!DM125="Yes"),OFFSET('Sanitation Data'!$I$11,0,10*ROW('Sanitation Data'!I119)),NA())</f>
        <v>#N/A</v>
      </c>
      <c r="AY125" s="99" t="e">
        <f ca="true">+IF(AND(ISNUMBER(OFFSET('Sanitation Data'!$I$12,0,10*ROW('Sanitation Data'!I119))),'Data Summary'!DN125="Yes"),OFFSET('Sanitation Data'!$I$12,0,10*ROW('Sanitation Data'!I119)),NA())</f>
        <v>#N/A</v>
      </c>
      <c r="AZ125" s="100" t="e">
        <f ca="true">+IF(AND(ISNUMBER(OFFSET('Hygiene Data'!$D$5,0,10*ROW('Hygiene Data'!D119))),'Data Summary'!DO125="Yes"),OFFSET('Hygiene Data'!$D$5,0,10*ROW('Hygiene Data'!D119)),NA())</f>
        <v>#N/A</v>
      </c>
      <c r="BA125" s="100" t="e">
        <f ca="true">+IF(AND(ISNUMBER(OFFSET('Hygiene Data'!$D$7,0,10*ROW('Hygiene Data'!D119))),'Data Summary'!DP125="Yes"),OFFSET('Hygiene Data'!$D$7,0,10*ROW('Hygiene Data'!D119)),NA())</f>
        <v>#N/A</v>
      </c>
      <c r="BB125" s="100" t="e">
        <f ca="true">+IF(AND(ISNUMBER(OFFSET('Hygiene Data'!$D$9,0,10*ROW('Hygiene Data'!D119))),'Data Summary'!DQ125="Yes"),OFFSET('Hygiene Data'!$D$9,0,10*ROW('Hygiene Data'!D119)),NA())</f>
        <v>#N/A</v>
      </c>
      <c r="BC125" s="100" t="e">
        <f ca="true">+IF(AND(ISNUMBER(OFFSET('Hygiene Data'!$E$5,0,10*ROW('Hygiene Data'!E119))),'Data Summary'!DR125="Yes"),OFFSET('Hygiene Data'!$E$5,0,10*ROW('Hygiene Data'!E119)),NA())</f>
        <v>#N/A</v>
      </c>
      <c r="BD125" s="100" t="e">
        <f ca="true">+IF(AND(ISNUMBER(OFFSET('Hygiene Data'!$E$7,0,10*ROW('Hygiene Data'!E119))),'Data Summary'!DS125="Yes"),OFFSET('Hygiene Data'!$E$7,0,10*ROW('Hygiene Data'!E119)),NA())</f>
        <v>#N/A</v>
      </c>
      <c r="BE125" s="100" t="e">
        <f ca="true">+IF(AND(ISNUMBER(OFFSET('Hygiene Data'!$E$9,0,10*ROW('Hygiene Data'!E119))),'Data Summary'!DT125="Yes"),OFFSET('Hygiene Data'!$E$9,0,10*ROW('Hygiene Data'!E119)),NA())</f>
        <v>#N/A</v>
      </c>
      <c r="BF125" s="100" t="e">
        <f ca="true">+IF(AND(ISNUMBER(OFFSET('Hygiene Data'!$F$5,0,10*ROW('Hygiene Data'!F119))),'Data Summary'!DU125="Yes"),OFFSET('Hygiene Data'!$F$5,0,10*ROW('Hygiene Data'!F119)),NA())</f>
        <v>#N/A</v>
      </c>
      <c r="BG125" s="100" t="e">
        <f ca="true">+IF(AND(ISNUMBER(OFFSET('Hygiene Data'!$F$7,0,10*ROW('Hygiene Data'!F119))),'Data Summary'!DV125="Yes"),OFFSET('Hygiene Data'!$F$7,0,10*ROW('Hygiene Data'!F119)),NA())</f>
        <v>#N/A</v>
      </c>
      <c r="BH125" s="100" t="e">
        <f ca="true">+IF(AND(ISNUMBER(OFFSET('Hygiene Data'!$F$9,0,10*ROW('Hygiene Data'!F119))),'Data Summary'!DW125="Yes"),OFFSET('Hygiene Data'!$F$9,0,10*ROW('Hygiene Data'!F119)),NA())</f>
        <v>#N/A</v>
      </c>
      <c r="BI125" s="100" t="e">
        <f ca="true">+IF(AND(ISNUMBER(OFFSET('Hygiene Data'!$G$5,0,10*ROW('Hygiene Data'!G119))),'Data Summary'!DX125="Yes"),OFFSET('Hygiene Data'!$G$5,0,10*ROW('Hygiene Data'!G119)),NA())</f>
        <v>#N/A</v>
      </c>
      <c r="BJ125" s="100" t="e">
        <f ca="true">+IF(AND(ISNUMBER(OFFSET('Hygiene Data'!$G$7,0,10*ROW('Hygiene Data'!G119))),'Data Summary'!DY125="Yes"),OFFSET('Hygiene Data'!$G$7,0,10*ROW('Hygiene Data'!G119)),NA())</f>
        <v>#N/A</v>
      </c>
      <c r="BK125" s="100" t="e">
        <f ca="true">+IF(AND(ISNUMBER(OFFSET('Hygiene Data'!$G$9,0,10*ROW('Hygiene Data'!G119))),'Data Summary'!DZ125="Yes"),OFFSET('Hygiene Data'!$G$9,0,10*ROW('Hygiene Data'!G119)),NA())</f>
        <v>#N/A</v>
      </c>
      <c r="BL125" s="100" t="e">
        <f ca="true">+IF(AND(ISNUMBER(OFFSET('Hygiene Data'!$H$5,0,10*ROW('Hygiene Data'!H119))),'Data Summary'!EA125="Yes"),OFFSET('Hygiene Data'!$H$5,0,10*ROW('Hygiene Data'!H119)),NA())</f>
        <v>#N/A</v>
      </c>
      <c r="BM125" s="100" t="e">
        <f ca="true">+IF(AND(ISNUMBER(OFFSET('Hygiene Data'!$H$7,0,10*ROW('Hygiene Data'!H119))),'Data Summary'!EB125="Yes"),OFFSET('Hygiene Data'!$H$7,0,10*ROW('Hygiene Data'!H119)),NA())</f>
        <v>#N/A</v>
      </c>
      <c r="BN125" s="100" t="e">
        <f ca="true">+IF(AND(ISNUMBER(OFFSET('Hygiene Data'!$H$9,0,10*ROW('Hygiene Data'!H119))),'Data Summary'!EC125="Yes"),OFFSET('Hygiene Data'!$H$9,0,10*ROW('Hygiene Data'!H119)),NA())</f>
        <v>#N/A</v>
      </c>
      <c r="BO125" s="100" t="e">
        <f ca="true">+IF(AND(ISNUMBER(OFFSET('Hygiene Data'!$I$5,0,10*ROW('Hygiene Data'!I119))),'Data Summary'!ED125="Yes"),OFFSET('Hygiene Data'!$I$5,0,10*ROW('Hygiene Data'!I119)),NA())</f>
        <v>#N/A</v>
      </c>
      <c r="BP125" s="100" t="e">
        <f ca="true">+IF(AND(ISNUMBER(OFFSET('Hygiene Data'!$I$7,0,10*ROW('Hygiene Data'!I119))),'Data Summary'!EE125="Yes"),OFFSET('Hygiene Data'!$I$7,0,10*ROW('Hygiene Data'!I119)),NA())</f>
        <v>#N/A</v>
      </c>
      <c r="BQ125" s="100" t="e">
        <f ca="true">+IF(AND(ISNUMBER(OFFSET('Hygiene Data'!$I$9,0,10*ROW('Hygiene Data'!I119))),'Data Summary'!EF125="Yes"),OFFSET('Hygiene Data'!$I$9,0,10*ROW('Hygiene Data'!I119)),NA())</f>
        <v>#N/A</v>
      </c>
    </row>
    <row xmlns:x14ac="http://schemas.microsoft.com/office/spreadsheetml/2009/9/ac" r="126" x14ac:dyDescent="0.2">
      <c r="A126" s="363" t="e">
        <f ca="true">+RIGHT('Data Summary'!A126,LEN('Data Summary'!A126)-9)</f>
        <v>#VALUE!</v>
      </c>
      <c r="B126" s="38" t="str">
        <f ca="true">+IF(ISTEXT('Data Summary'!B126),'Data Summary'!B126,"")</f>
        <v/>
      </c>
      <c r="C126" s="362" t="e">
        <f ca="true">+VALUE('Data Summary'!C126)</f>
        <v>#VALUE!</v>
      </c>
      <c r="D126" s="98" t="e">
        <f ca="true">+IF(AND(ISNUMBER(OFFSET('Water Data'!$D$4,0,10*ROW('Water Data'!D120))),'Data Summary'!BS126="Yes"),100-OFFSET('Water Data'!$D$4,0,10*ROW('Water Data'!D120)),NA())</f>
        <v>#N/A</v>
      </c>
      <c r="E126" s="98" t="e">
        <f ca="true">+IF(AND(ISNUMBER(OFFSET('Water Data'!$D$6,0,10*ROW('Water Data'!D120))),'Data Summary'!BT126="Yes"),OFFSET('Water Data'!$D$6,0,10*ROW('Water Data'!D120)),NA())</f>
        <v>#N/A</v>
      </c>
      <c r="F126" s="98" t="e">
        <f ca="true">+IF(AND(ISNUMBER(OFFSET('Water Data'!$D$9,0,10*ROW('Water Data'!D120))),'Data Summary'!BU126="Yes"),OFFSET('Water Data'!$D$9,0,10*ROW('Water Data'!D120)),NA())</f>
        <v>#N/A</v>
      </c>
      <c r="G126" s="98" t="e">
        <f ca="true">+IF(AND(ISNUMBER(OFFSET('Water Data'!$E$4,0,10*ROW('Water Data'!E120))),'Data Summary'!BV126="Yes"),100-OFFSET('Water Data'!$E$4,0,10*ROW('Water Data'!E120)),NA())</f>
        <v>#N/A</v>
      </c>
      <c r="H126" s="98" t="e">
        <f ca="true">+IF(AND(ISNUMBER(OFFSET('Water Data'!$E$6,0,10*ROW('Water Data'!E120))),'Data Summary'!BW126="Yes"),OFFSET('Water Data'!$E$6,0,10*ROW('Water Data'!E120)),NA())</f>
        <v>#N/A</v>
      </c>
      <c r="I126" s="98" t="e">
        <f ca="true">+IF(AND(ISNUMBER(OFFSET('Water Data'!$E$9,0,10*ROW('Water Data'!E120))),'Data Summary'!BX126="Yes"),OFFSET('Water Data'!$E$9,0,10*ROW('Water Data'!E120)),NA())</f>
        <v>#N/A</v>
      </c>
      <c r="J126" s="98" t="e">
        <f ca="true">+IF(AND(ISNUMBER(OFFSET('Water Data'!$F$4,0,10*ROW('Water Data'!F120))),'Data Summary'!BY126="Yes"),100-OFFSET('Water Data'!$F$4,0,10*ROW('Water Data'!F120)),NA())</f>
        <v>#N/A</v>
      </c>
      <c r="K126" s="98" t="e">
        <f ca="true">+IF(AND(ISNUMBER(OFFSET('Water Data'!$F$6,0,10*ROW('Water Data'!F120))),'Data Summary'!BZ126="Yes"),OFFSET('Water Data'!$F$6,0,10*ROW('Water Data'!F120)),NA())</f>
        <v>#N/A</v>
      </c>
      <c r="L126" s="98" t="e">
        <f ca="true">+IF(AND(ISNUMBER(OFFSET('Water Data'!$F$9,0,10*ROW('Water Data'!F120))),'Data Summary'!CA126="Yes"),OFFSET('Water Data'!$F$9,0,10*ROW('Water Data'!F120)),NA())</f>
        <v>#N/A</v>
      </c>
      <c r="M126" s="98" t="e">
        <f ca="true">+IF(AND(ISNUMBER(OFFSET('Water Data'!$G$4,0,10*ROW('Water Data'!G120))),'Data Summary'!CB126="Yes"),100-OFFSET('Water Data'!$G$4,0,10*ROW('Water Data'!G120)),NA())</f>
        <v>#N/A</v>
      </c>
      <c r="N126" s="98" t="e">
        <f ca="true">+IF(AND(ISNUMBER(OFFSET('Water Data'!$G$6,0,10*ROW('Water Data'!G120))),'Data Summary'!CC126="Yes"),OFFSET('Water Data'!$G$6,0,10*ROW('Water Data'!G120)),NA())</f>
        <v>#N/A</v>
      </c>
      <c r="O126" s="98" t="e">
        <f ca="true">+IF(AND(ISNUMBER(OFFSET('Water Data'!$G$9,0,10*ROW('Water Data'!G120))),'Data Summary'!CD126="Yes"),OFFSET('Water Data'!$G$9,0,10*ROW('Water Data'!G120)),NA())</f>
        <v>#N/A</v>
      </c>
      <c r="P126" s="98" t="e">
        <f ca="true">+IF(AND(ISNUMBER(OFFSET('Water Data'!$H$4,0,10*ROW('Water Data'!H120))),'Data Summary'!CE126="Yes"),100-OFFSET('Water Data'!$H$4,0,10*ROW('Water Data'!H120)),NA())</f>
        <v>#N/A</v>
      </c>
      <c r="Q126" s="98" t="e">
        <f ca="true">+IF(AND(ISNUMBER(OFFSET('Water Data'!$H$6,0,10*ROW('Water Data'!H120))),'Data Summary'!CF126="Yes"),OFFSET('Water Data'!$H$6,0,10*ROW('Water Data'!H120)),NA())</f>
        <v>#N/A</v>
      </c>
      <c r="R126" s="98" t="e">
        <f ca="true">+IF(AND(ISNUMBER(OFFSET('Water Data'!$H$9,0,10*ROW('Water Data'!H120))),'Data Summary'!CG126="Yes"),OFFSET('Water Data'!$H$9,0,10*ROW('Water Data'!H120)),NA())</f>
        <v>#N/A</v>
      </c>
      <c r="S126" s="98" t="e">
        <f ca="true">+IF(AND(ISNUMBER(OFFSET('Water Data'!$I$4,0,10*ROW('Water Data'!I120))),'Data Summary'!CH126="Yes"),100-OFFSET('Water Data'!$I$4,0,10*ROW('Water Data'!I120)),NA())</f>
        <v>#N/A</v>
      </c>
      <c r="T126" s="98" t="e">
        <f ca="true">+IF(AND(ISNUMBER(OFFSET('Water Data'!$I$6,0,10*ROW('Water Data'!I120))),'Data Summary'!CI126="Yes"),OFFSET('Water Data'!$I$6,0,10*ROW('Water Data'!I120)),NA())</f>
        <v>#N/A</v>
      </c>
      <c r="U126" s="98" t="e">
        <f ca="true">+IF(AND(ISNUMBER(OFFSET('Water Data'!$I$9,0,10*ROW('Water Data'!I120))),'Data Summary'!CJ126="Yes"),OFFSET('Water Data'!$I$9,0,10*ROW('Water Data'!I120)),NA())</f>
        <v>#N/A</v>
      </c>
      <c r="V126" s="99" t="e">
        <f ca="true">+IF(AND(ISNUMBER(OFFSET('Sanitation Data'!$D$4,0,10*ROW('Sanitation Data'!D120))),'Data Summary'!CK126="Yes"),100-OFFSET('Sanitation Data'!$D$4,0,10*ROW('Sanitation Data'!D120)),NA())</f>
        <v>#N/A</v>
      </c>
      <c r="W126" s="99" t="e">
        <f ca="true">+IF(AND(ISNUMBER(OFFSET('Sanitation Data'!$D$6,0,10*ROW('Sanitation Data'!D120))),'Data Summary'!CL126="Yes"),OFFSET('Sanitation Data'!$D$6,0,10*ROW('Sanitation Data'!D120)),NA())</f>
        <v>#N/A</v>
      </c>
      <c r="X126" s="99" t="e">
        <f ca="true">+IF(AND(ISNUMBER(OFFSET('Sanitation Data'!$D$10,0,10*ROW('Sanitation Data'!D120))),'Data Summary'!CM126="Yes"),OFFSET('Sanitation Data'!$D$10,0,10*ROW('Sanitation Data'!D120)),NA())</f>
        <v>#N/A</v>
      </c>
      <c r="Y126" s="99" t="e">
        <f ca="true">+IF(AND(ISNUMBER(OFFSET('Sanitation Data'!$D$11,0,10*ROW('Sanitation Data'!D120))),'Data Summary'!CN126="Yes"),OFFSET('Sanitation Data'!$D$11,0,10*ROW('Sanitation Data'!D120)),NA())</f>
        <v>#N/A</v>
      </c>
      <c r="Z126" s="99" t="e">
        <f ca="true">+IF(AND(ISNUMBER(OFFSET('Sanitation Data'!$D$12,0,10*ROW('Sanitation Data'!D120))),'Data Summary'!CO126="Yes"),OFFSET('Sanitation Data'!$D$12,0,10*ROW('Sanitation Data'!D120)),NA())</f>
        <v>#N/A</v>
      </c>
      <c r="AA126" s="99" t="e">
        <f ca="true">+IF(AND(ISNUMBER(OFFSET('Sanitation Data'!$E$4,0,10*ROW('Sanitation Data'!E120))),'Data Summary'!CP126="Yes"),100-OFFSET('Sanitation Data'!$E$4,0,10*ROW('Sanitation Data'!E120)),NA())</f>
        <v>#N/A</v>
      </c>
      <c r="AB126" s="99" t="e">
        <f ca="true">+IF(AND(ISNUMBER(OFFSET('Sanitation Data'!$E$6,0,10*ROW('Sanitation Data'!E120))),'Data Summary'!CQ126="Yes"),OFFSET('Sanitation Data'!$E$6,0,10*ROW('Sanitation Data'!E120)),NA())</f>
        <v>#N/A</v>
      </c>
      <c r="AC126" s="99" t="e">
        <f ca="true">+IF(AND(ISNUMBER(OFFSET('Sanitation Data'!$E$10,0,10*ROW('Sanitation Data'!E120))),'Data Summary'!CR126="Yes"),OFFSET('Sanitation Data'!$E$10,0,10*ROW('Sanitation Data'!E120)),NA())</f>
        <v>#N/A</v>
      </c>
      <c r="AD126" s="99" t="e">
        <f ca="true">+IF(AND(ISNUMBER(OFFSET('Sanitation Data'!$E$11,0,10*ROW('Sanitation Data'!E120))),'Data Summary'!CS126="Yes"),OFFSET('Sanitation Data'!$E$11,0,10*ROW('Sanitation Data'!E120)),NA())</f>
        <v>#N/A</v>
      </c>
      <c r="AE126" s="99" t="e">
        <f ca="true">+IF(AND(ISNUMBER(OFFSET('Sanitation Data'!$E$12,0,10*ROW('Sanitation Data'!E120))),'Data Summary'!CT126="Yes"),OFFSET('Sanitation Data'!$E$12,0,10*ROW('Sanitation Data'!E120)),NA())</f>
        <v>#N/A</v>
      </c>
      <c r="AF126" s="99" t="e">
        <f ca="true">+IF(AND(ISNUMBER(OFFSET('Sanitation Data'!$F$4,0,10*ROW('Sanitation Data'!F120))),'Data Summary'!CU126="Yes"),100-OFFSET('Sanitation Data'!$F$4,0,10*ROW('Sanitation Data'!F120)),NA())</f>
        <v>#N/A</v>
      </c>
      <c r="AG126" s="99" t="e">
        <f ca="true">+IF(AND(ISNUMBER(OFFSET('Sanitation Data'!$F$6,0,10*ROW('Sanitation Data'!F120))),'Data Summary'!CV126="Yes"),OFFSET('Sanitation Data'!$F$6,0,10*ROW('Sanitation Data'!F120)),NA())</f>
        <v>#N/A</v>
      </c>
      <c r="AH126" s="99" t="e">
        <f ca="true">+IF(AND(ISNUMBER(OFFSET('Sanitation Data'!$F$10,0,10*ROW('Sanitation Data'!F120))),'Data Summary'!CW126="Yes"),OFFSET('Sanitation Data'!$F$10,0,10*ROW('Sanitation Data'!F120)),NA())</f>
        <v>#N/A</v>
      </c>
      <c r="AI126" s="99" t="e">
        <f ca="true">+IF(AND(ISNUMBER(OFFSET('Sanitation Data'!$F$11,0,10*ROW('Sanitation Data'!F120))),'Data Summary'!CX126="Yes"),OFFSET('Sanitation Data'!$F$11,0,10*ROW('Sanitation Data'!F120)),NA())</f>
        <v>#N/A</v>
      </c>
      <c r="AJ126" s="99" t="e">
        <f ca="true">+IF(AND(ISNUMBER(OFFSET('Sanitation Data'!$F$12,0,10*ROW('Sanitation Data'!F120))),'Data Summary'!CY126="Yes"),OFFSET('Sanitation Data'!$F$12,0,10*ROW('Sanitation Data'!F120)),NA())</f>
        <v>#N/A</v>
      </c>
      <c r="AK126" s="99" t="e">
        <f ca="true">+IF(AND(ISNUMBER(OFFSET('Sanitation Data'!$G$4,0,10*ROW('Sanitation Data'!G120))),'Data Summary'!CZ126="Yes"),100-OFFSET('Sanitation Data'!$G$4,0,10*ROW('Sanitation Data'!G120)),NA())</f>
        <v>#N/A</v>
      </c>
      <c r="AL126" s="99" t="e">
        <f ca="true">+IF(AND(ISNUMBER(OFFSET('Sanitation Data'!$G$6,0,10*ROW('Sanitation Data'!G120))),'Data Summary'!DA126="Yes"),OFFSET('Sanitation Data'!$G$6,0,10*ROW('Sanitation Data'!G120)),NA())</f>
        <v>#N/A</v>
      </c>
      <c r="AM126" s="99" t="e">
        <f ca="true">+IF(AND(ISNUMBER(OFFSET('Sanitation Data'!$G$10,0,10*ROW('Sanitation Data'!G120))),'Data Summary'!DB126="Yes"),OFFSET('Sanitation Data'!$G$10,0,10*ROW('Sanitation Data'!G120)),NA())</f>
        <v>#N/A</v>
      </c>
      <c r="AN126" s="99" t="e">
        <f ca="true">+IF(AND(ISNUMBER(OFFSET('Sanitation Data'!$G$11,0,10*ROW('Sanitation Data'!G120))),'Data Summary'!DC126="Yes"),OFFSET('Sanitation Data'!$G$11,0,10*ROW('Sanitation Data'!G120)),NA())</f>
        <v>#N/A</v>
      </c>
      <c r="AO126" s="99" t="e">
        <f ca="true">+IF(AND(ISNUMBER(OFFSET('Sanitation Data'!$G$12,0,10*ROW('Sanitation Data'!G120))),'Data Summary'!DD126="Yes"),OFFSET('Sanitation Data'!$G$12,0,10*ROW('Sanitation Data'!G120)),NA())</f>
        <v>#N/A</v>
      </c>
      <c r="AP126" s="99" t="e">
        <f ca="true">+IF(AND(ISNUMBER(OFFSET('Sanitation Data'!$H$4,0,10*ROW('Sanitation Data'!H120))),'Data Summary'!DE126="Yes"),100-OFFSET('Sanitation Data'!$H$4,0,10*ROW('Sanitation Data'!H120)),NA())</f>
        <v>#N/A</v>
      </c>
      <c r="AQ126" s="99" t="e">
        <f ca="true">+IF(AND(ISNUMBER(OFFSET('Sanitation Data'!$H$6,0,10*ROW('Sanitation Data'!H120))),'Data Summary'!DF126="Yes"),OFFSET('Sanitation Data'!$H$6,0,10*ROW('Sanitation Data'!H120)),NA())</f>
        <v>#N/A</v>
      </c>
      <c r="AR126" s="99" t="e">
        <f ca="true">+IF(AND(ISNUMBER(OFFSET('Sanitation Data'!$H$10,0,10*ROW('Sanitation Data'!H120))),'Data Summary'!DG126="Yes"),OFFSET('Sanitation Data'!$H$10,0,10*ROW('Sanitation Data'!H120)),NA())</f>
        <v>#N/A</v>
      </c>
      <c r="AS126" s="99" t="e">
        <f ca="true">+IF(AND(ISNUMBER(OFFSET('Sanitation Data'!$H$11,0,10*ROW('Sanitation Data'!H120))),'Data Summary'!DH126="Yes"),OFFSET('Sanitation Data'!$H$11,0,10*ROW('Sanitation Data'!H120)),NA())</f>
        <v>#N/A</v>
      </c>
      <c r="AT126" s="99" t="e">
        <f ca="true">+IF(AND(ISNUMBER(OFFSET('Sanitation Data'!$H$12,0,10*ROW('Sanitation Data'!H120))),'Data Summary'!DI126="Yes"),OFFSET('Sanitation Data'!$H$12,0,10*ROW('Sanitation Data'!H120)),NA())</f>
        <v>#N/A</v>
      </c>
      <c r="AU126" s="99" t="e">
        <f ca="true">+IF(AND(ISNUMBER(OFFSET('Sanitation Data'!$I$4,0,10*ROW('Sanitation Data'!I120))),'Data Summary'!DJ126="Yes"),100-OFFSET('Sanitation Data'!$I$4,0,10*ROW('Sanitation Data'!I120)),NA())</f>
        <v>#N/A</v>
      </c>
      <c r="AV126" s="99" t="e">
        <f ca="true">+IF(AND(ISNUMBER(OFFSET('Sanitation Data'!$I$6,0,10*ROW('Sanitation Data'!I120))),'Data Summary'!DK126="Yes"),OFFSET('Sanitation Data'!$I$6,0,10*ROW('Sanitation Data'!I120)),NA())</f>
        <v>#N/A</v>
      </c>
      <c r="AW126" s="99" t="e">
        <f ca="true">+IF(AND(ISNUMBER(OFFSET('Sanitation Data'!$I$10,0,10*ROW('Sanitation Data'!I120))),'Data Summary'!DL126="Yes"),OFFSET('Sanitation Data'!$I$10,0,10*ROW('Sanitation Data'!I120)),NA())</f>
        <v>#N/A</v>
      </c>
      <c r="AX126" s="99" t="e">
        <f ca="true">+IF(AND(ISNUMBER(OFFSET('Sanitation Data'!$I$11,0,10*ROW('Sanitation Data'!I120))),'Data Summary'!DM126="Yes"),OFFSET('Sanitation Data'!$I$11,0,10*ROW('Sanitation Data'!I120)),NA())</f>
        <v>#N/A</v>
      </c>
      <c r="AY126" s="99" t="e">
        <f ca="true">+IF(AND(ISNUMBER(OFFSET('Sanitation Data'!$I$12,0,10*ROW('Sanitation Data'!I120))),'Data Summary'!DN126="Yes"),OFFSET('Sanitation Data'!$I$12,0,10*ROW('Sanitation Data'!I120)),NA())</f>
        <v>#N/A</v>
      </c>
      <c r="AZ126" s="100" t="e">
        <f ca="true">+IF(AND(ISNUMBER(OFFSET('Hygiene Data'!$D$5,0,10*ROW('Hygiene Data'!D120))),'Data Summary'!DO126="Yes"),OFFSET('Hygiene Data'!$D$5,0,10*ROW('Hygiene Data'!D120)),NA())</f>
        <v>#N/A</v>
      </c>
      <c r="BA126" s="100" t="e">
        <f ca="true">+IF(AND(ISNUMBER(OFFSET('Hygiene Data'!$D$7,0,10*ROW('Hygiene Data'!D120))),'Data Summary'!DP126="Yes"),OFFSET('Hygiene Data'!$D$7,0,10*ROW('Hygiene Data'!D120)),NA())</f>
        <v>#N/A</v>
      </c>
      <c r="BB126" s="100" t="e">
        <f ca="true">+IF(AND(ISNUMBER(OFFSET('Hygiene Data'!$D$9,0,10*ROW('Hygiene Data'!D120))),'Data Summary'!DQ126="Yes"),OFFSET('Hygiene Data'!$D$9,0,10*ROW('Hygiene Data'!D120)),NA())</f>
        <v>#N/A</v>
      </c>
      <c r="BC126" s="100" t="e">
        <f ca="true">+IF(AND(ISNUMBER(OFFSET('Hygiene Data'!$E$5,0,10*ROW('Hygiene Data'!E120))),'Data Summary'!DR126="Yes"),OFFSET('Hygiene Data'!$E$5,0,10*ROW('Hygiene Data'!E120)),NA())</f>
        <v>#N/A</v>
      </c>
      <c r="BD126" s="100" t="e">
        <f ca="true">+IF(AND(ISNUMBER(OFFSET('Hygiene Data'!$E$7,0,10*ROW('Hygiene Data'!E120))),'Data Summary'!DS126="Yes"),OFFSET('Hygiene Data'!$E$7,0,10*ROW('Hygiene Data'!E120)),NA())</f>
        <v>#N/A</v>
      </c>
      <c r="BE126" s="100" t="e">
        <f ca="true">+IF(AND(ISNUMBER(OFFSET('Hygiene Data'!$E$9,0,10*ROW('Hygiene Data'!E120))),'Data Summary'!DT126="Yes"),OFFSET('Hygiene Data'!$E$9,0,10*ROW('Hygiene Data'!E120)),NA())</f>
        <v>#N/A</v>
      </c>
      <c r="BF126" s="100" t="e">
        <f ca="true">+IF(AND(ISNUMBER(OFFSET('Hygiene Data'!$F$5,0,10*ROW('Hygiene Data'!F120))),'Data Summary'!DU126="Yes"),OFFSET('Hygiene Data'!$F$5,0,10*ROW('Hygiene Data'!F120)),NA())</f>
        <v>#N/A</v>
      </c>
      <c r="BG126" s="100" t="e">
        <f ca="true">+IF(AND(ISNUMBER(OFFSET('Hygiene Data'!$F$7,0,10*ROW('Hygiene Data'!F120))),'Data Summary'!DV126="Yes"),OFFSET('Hygiene Data'!$F$7,0,10*ROW('Hygiene Data'!F120)),NA())</f>
        <v>#N/A</v>
      </c>
      <c r="BH126" s="100" t="e">
        <f ca="true">+IF(AND(ISNUMBER(OFFSET('Hygiene Data'!$F$9,0,10*ROW('Hygiene Data'!F120))),'Data Summary'!DW126="Yes"),OFFSET('Hygiene Data'!$F$9,0,10*ROW('Hygiene Data'!F120)),NA())</f>
        <v>#N/A</v>
      </c>
      <c r="BI126" s="100" t="e">
        <f ca="true">+IF(AND(ISNUMBER(OFFSET('Hygiene Data'!$G$5,0,10*ROW('Hygiene Data'!G120))),'Data Summary'!DX126="Yes"),OFFSET('Hygiene Data'!$G$5,0,10*ROW('Hygiene Data'!G120)),NA())</f>
        <v>#N/A</v>
      </c>
      <c r="BJ126" s="100" t="e">
        <f ca="true">+IF(AND(ISNUMBER(OFFSET('Hygiene Data'!$G$7,0,10*ROW('Hygiene Data'!G120))),'Data Summary'!DY126="Yes"),OFFSET('Hygiene Data'!$G$7,0,10*ROW('Hygiene Data'!G120)),NA())</f>
        <v>#N/A</v>
      </c>
      <c r="BK126" s="100" t="e">
        <f ca="true">+IF(AND(ISNUMBER(OFFSET('Hygiene Data'!$G$9,0,10*ROW('Hygiene Data'!G120))),'Data Summary'!DZ126="Yes"),OFFSET('Hygiene Data'!$G$9,0,10*ROW('Hygiene Data'!G120)),NA())</f>
        <v>#N/A</v>
      </c>
      <c r="BL126" s="100" t="e">
        <f ca="true">+IF(AND(ISNUMBER(OFFSET('Hygiene Data'!$H$5,0,10*ROW('Hygiene Data'!H120))),'Data Summary'!EA126="Yes"),OFFSET('Hygiene Data'!$H$5,0,10*ROW('Hygiene Data'!H120)),NA())</f>
        <v>#N/A</v>
      </c>
      <c r="BM126" s="100" t="e">
        <f ca="true">+IF(AND(ISNUMBER(OFFSET('Hygiene Data'!$H$7,0,10*ROW('Hygiene Data'!H120))),'Data Summary'!EB126="Yes"),OFFSET('Hygiene Data'!$H$7,0,10*ROW('Hygiene Data'!H120)),NA())</f>
        <v>#N/A</v>
      </c>
      <c r="BN126" s="100" t="e">
        <f ca="true">+IF(AND(ISNUMBER(OFFSET('Hygiene Data'!$H$9,0,10*ROW('Hygiene Data'!H120))),'Data Summary'!EC126="Yes"),OFFSET('Hygiene Data'!$H$9,0,10*ROW('Hygiene Data'!H120)),NA())</f>
        <v>#N/A</v>
      </c>
      <c r="BO126" s="100" t="e">
        <f ca="true">+IF(AND(ISNUMBER(OFFSET('Hygiene Data'!$I$5,0,10*ROW('Hygiene Data'!I120))),'Data Summary'!ED126="Yes"),OFFSET('Hygiene Data'!$I$5,0,10*ROW('Hygiene Data'!I120)),NA())</f>
        <v>#N/A</v>
      </c>
      <c r="BP126" s="100" t="e">
        <f ca="true">+IF(AND(ISNUMBER(OFFSET('Hygiene Data'!$I$7,0,10*ROW('Hygiene Data'!I120))),'Data Summary'!EE126="Yes"),OFFSET('Hygiene Data'!$I$7,0,10*ROW('Hygiene Data'!I120)),NA())</f>
        <v>#N/A</v>
      </c>
      <c r="BQ126" s="100" t="e">
        <f ca="true">+IF(AND(ISNUMBER(OFFSET('Hygiene Data'!$I$9,0,10*ROW('Hygiene Data'!I120))),'Data Summary'!EF126="Yes"),OFFSET('Hygiene Data'!$I$9,0,10*ROW('Hygiene Data'!I120)),NA())</f>
        <v>#N/A</v>
      </c>
    </row>
    <row xmlns:x14ac="http://schemas.microsoft.com/office/spreadsheetml/2009/9/ac" r="127" x14ac:dyDescent="0.2">
      <c r="A127" s="363" t="e">
        <f ca="true">+RIGHT('Data Summary'!A127,LEN('Data Summary'!A127)-9)</f>
        <v>#VALUE!</v>
      </c>
      <c r="B127" s="38" t="str">
        <f ca="true">+IF(ISTEXT('Data Summary'!B127),'Data Summary'!B127,"")</f>
        <v/>
      </c>
      <c r="C127" s="362" t="e">
        <f ca="true">+VALUE('Data Summary'!C127)</f>
        <v>#VALUE!</v>
      </c>
      <c r="D127" s="98" t="e">
        <f ca="true">+IF(AND(ISNUMBER(OFFSET('Water Data'!$D$4,0,10*ROW('Water Data'!D121))),'Data Summary'!BS127="Yes"),100-OFFSET('Water Data'!$D$4,0,10*ROW('Water Data'!D121)),NA())</f>
        <v>#N/A</v>
      </c>
      <c r="E127" s="98" t="e">
        <f ca="true">+IF(AND(ISNUMBER(OFFSET('Water Data'!$D$6,0,10*ROW('Water Data'!D121))),'Data Summary'!BT127="Yes"),OFFSET('Water Data'!$D$6,0,10*ROW('Water Data'!D121)),NA())</f>
        <v>#N/A</v>
      </c>
      <c r="F127" s="98" t="e">
        <f ca="true">+IF(AND(ISNUMBER(OFFSET('Water Data'!$D$9,0,10*ROW('Water Data'!D121))),'Data Summary'!BU127="Yes"),OFFSET('Water Data'!$D$9,0,10*ROW('Water Data'!D121)),NA())</f>
        <v>#N/A</v>
      </c>
      <c r="G127" s="98" t="e">
        <f ca="true">+IF(AND(ISNUMBER(OFFSET('Water Data'!$E$4,0,10*ROW('Water Data'!E121))),'Data Summary'!BV127="Yes"),100-OFFSET('Water Data'!$E$4,0,10*ROW('Water Data'!E121)),NA())</f>
        <v>#N/A</v>
      </c>
      <c r="H127" s="98" t="e">
        <f ca="true">+IF(AND(ISNUMBER(OFFSET('Water Data'!$E$6,0,10*ROW('Water Data'!E121))),'Data Summary'!BW127="Yes"),OFFSET('Water Data'!$E$6,0,10*ROW('Water Data'!E121)),NA())</f>
        <v>#N/A</v>
      </c>
      <c r="I127" s="98" t="e">
        <f ca="true">+IF(AND(ISNUMBER(OFFSET('Water Data'!$E$9,0,10*ROW('Water Data'!E121))),'Data Summary'!BX127="Yes"),OFFSET('Water Data'!$E$9,0,10*ROW('Water Data'!E121)),NA())</f>
        <v>#N/A</v>
      </c>
      <c r="J127" s="98" t="e">
        <f ca="true">+IF(AND(ISNUMBER(OFFSET('Water Data'!$F$4,0,10*ROW('Water Data'!F121))),'Data Summary'!BY127="Yes"),100-OFFSET('Water Data'!$F$4,0,10*ROW('Water Data'!F121)),NA())</f>
        <v>#N/A</v>
      </c>
      <c r="K127" s="98" t="e">
        <f ca="true">+IF(AND(ISNUMBER(OFFSET('Water Data'!$F$6,0,10*ROW('Water Data'!F121))),'Data Summary'!BZ127="Yes"),OFFSET('Water Data'!$F$6,0,10*ROW('Water Data'!F121)),NA())</f>
        <v>#N/A</v>
      </c>
      <c r="L127" s="98" t="e">
        <f ca="true">+IF(AND(ISNUMBER(OFFSET('Water Data'!$F$9,0,10*ROW('Water Data'!F121))),'Data Summary'!CA127="Yes"),OFFSET('Water Data'!$F$9,0,10*ROW('Water Data'!F121)),NA())</f>
        <v>#N/A</v>
      </c>
      <c r="M127" s="98" t="e">
        <f ca="true">+IF(AND(ISNUMBER(OFFSET('Water Data'!$G$4,0,10*ROW('Water Data'!G121))),'Data Summary'!CB127="Yes"),100-OFFSET('Water Data'!$G$4,0,10*ROW('Water Data'!G121)),NA())</f>
        <v>#N/A</v>
      </c>
      <c r="N127" s="98" t="e">
        <f ca="true">+IF(AND(ISNUMBER(OFFSET('Water Data'!$G$6,0,10*ROW('Water Data'!G121))),'Data Summary'!CC127="Yes"),OFFSET('Water Data'!$G$6,0,10*ROW('Water Data'!G121)),NA())</f>
        <v>#N/A</v>
      </c>
      <c r="O127" s="98" t="e">
        <f ca="true">+IF(AND(ISNUMBER(OFFSET('Water Data'!$G$9,0,10*ROW('Water Data'!G121))),'Data Summary'!CD127="Yes"),OFFSET('Water Data'!$G$9,0,10*ROW('Water Data'!G121)),NA())</f>
        <v>#N/A</v>
      </c>
      <c r="P127" s="98" t="e">
        <f ca="true">+IF(AND(ISNUMBER(OFFSET('Water Data'!$H$4,0,10*ROW('Water Data'!H121))),'Data Summary'!CE127="Yes"),100-OFFSET('Water Data'!$H$4,0,10*ROW('Water Data'!H121)),NA())</f>
        <v>#N/A</v>
      </c>
      <c r="Q127" s="98" t="e">
        <f ca="true">+IF(AND(ISNUMBER(OFFSET('Water Data'!$H$6,0,10*ROW('Water Data'!H121))),'Data Summary'!CF127="Yes"),OFFSET('Water Data'!$H$6,0,10*ROW('Water Data'!H121)),NA())</f>
        <v>#N/A</v>
      </c>
      <c r="R127" s="98" t="e">
        <f ca="true">+IF(AND(ISNUMBER(OFFSET('Water Data'!$H$9,0,10*ROW('Water Data'!H121))),'Data Summary'!CG127="Yes"),OFFSET('Water Data'!$H$9,0,10*ROW('Water Data'!H121)),NA())</f>
        <v>#N/A</v>
      </c>
      <c r="S127" s="98" t="e">
        <f ca="true">+IF(AND(ISNUMBER(OFFSET('Water Data'!$I$4,0,10*ROW('Water Data'!I121))),'Data Summary'!CH127="Yes"),100-OFFSET('Water Data'!$I$4,0,10*ROW('Water Data'!I121)),NA())</f>
        <v>#N/A</v>
      </c>
      <c r="T127" s="98" t="e">
        <f ca="true">+IF(AND(ISNUMBER(OFFSET('Water Data'!$I$6,0,10*ROW('Water Data'!I121))),'Data Summary'!CI127="Yes"),OFFSET('Water Data'!$I$6,0,10*ROW('Water Data'!I121)),NA())</f>
        <v>#N/A</v>
      </c>
      <c r="U127" s="98" t="e">
        <f ca="true">+IF(AND(ISNUMBER(OFFSET('Water Data'!$I$9,0,10*ROW('Water Data'!I121))),'Data Summary'!CJ127="Yes"),OFFSET('Water Data'!$I$9,0,10*ROW('Water Data'!I121)),NA())</f>
        <v>#N/A</v>
      </c>
      <c r="V127" s="99" t="e">
        <f ca="true">+IF(AND(ISNUMBER(OFFSET('Sanitation Data'!$D$4,0,10*ROW('Sanitation Data'!D121))),'Data Summary'!CK127="Yes"),100-OFFSET('Sanitation Data'!$D$4,0,10*ROW('Sanitation Data'!D121)),NA())</f>
        <v>#N/A</v>
      </c>
      <c r="W127" s="99" t="e">
        <f ca="true">+IF(AND(ISNUMBER(OFFSET('Sanitation Data'!$D$6,0,10*ROW('Sanitation Data'!D121))),'Data Summary'!CL127="Yes"),OFFSET('Sanitation Data'!$D$6,0,10*ROW('Sanitation Data'!D121)),NA())</f>
        <v>#N/A</v>
      </c>
      <c r="X127" s="99" t="e">
        <f ca="true">+IF(AND(ISNUMBER(OFFSET('Sanitation Data'!$D$10,0,10*ROW('Sanitation Data'!D121))),'Data Summary'!CM127="Yes"),OFFSET('Sanitation Data'!$D$10,0,10*ROW('Sanitation Data'!D121)),NA())</f>
        <v>#N/A</v>
      </c>
      <c r="Y127" s="99" t="e">
        <f ca="true">+IF(AND(ISNUMBER(OFFSET('Sanitation Data'!$D$11,0,10*ROW('Sanitation Data'!D121))),'Data Summary'!CN127="Yes"),OFFSET('Sanitation Data'!$D$11,0,10*ROW('Sanitation Data'!D121)),NA())</f>
        <v>#N/A</v>
      </c>
      <c r="Z127" s="99" t="e">
        <f ca="true">+IF(AND(ISNUMBER(OFFSET('Sanitation Data'!$D$12,0,10*ROW('Sanitation Data'!D121))),'Data Summary'!CO127="Yes"),OFFSET('Sanitation Data'!$D$12,0,10*ROW('Sanitation Data'!D121)),NA())</f>
        <v>#N/A</v>
      </c>
      <c r="AA127" s="99" t="e">
        <f ca="true">+IF(AND(ISNUMBER(OFFSET('Sanitation Data'!$E$4,0,10*ROW('Sanitation Data'!E121))),'Data Summary'!CP127="Yes"),100-OFFSET('Sanitation Data'!$E$4,0,10*ROW('Sanitation Data'!E121)),NA())</f>
        <v>#N/A</v>
      </c>
      <c r="AB127" s="99" t="e">
        <f ca="true">+IF(AND(ISNUMBER(OFFSET('Sanitation Data'!$E$6,0,10*ROW('Sanitation Data'!E121))),'Data Summary'!CQ127="Yes"),OFFSET('Sanitation Data'!$E$6,0,10*ROW('Sanitation Data'!E121)),NA())</f>
        <v>#N/A</v>
      </c>
      <c r="AC127" s="99" t="e">
        <f ca="true">+IF(AND(ISNUMBER(OFFSET('Sanitation Data'!$E$10,0,10*ROW('Sanitation Data'!E121))),'Data Summary'!CR127="Yes"),OFFSET('Sanitation Data'!$E$10,0,10*ROW('Sanitation Data'!E121)),NA())</f>
        <v>#N/A</v>
      </c>
      <c r="AD127" s="99" t="e">
        <f ca="true">+IF(AND(ISNUMBER(OFFSET('Sanitation Data'!$E$11,0,10*ROW('Sanitation Data'!E121))),'Data Summary'!CS127="Yes"),OFFSET('Sanitation Data'!$E$11,0,10*ROW('Sanitation Data'!E121)),NA())</f>
        <v>#N/A</v>
      </c>
      <c r="AE127" s="99" t="e">
        <f ca="true">+IF(AND(ISNUMBER(OFFSET('Sanitation Data'!$E$12,0,10*ROW('Sanitation Data'!E121))),'Data Summary'!CT127="Yes"),OFFSET('Sanitation Data'!$E$12,0,10*ROW('Sanitation Data'!E121)),NA())</f>
        <v>#N/A</v>
      </c>
      <c r="AF127" s="99" t="e">
        <f ca="true">+IF(AND(ISNUMBER(OFFSET('Sanitation Data'!$F$4,0,10*ROW('Sanitation Data'!F121))),'Data Summary'!CU127="Yes"),100-OFFSET('Sanitation Data'!$F$4,0,10*ROW('Sanitation Data'!F121)),NA())</f>
        <v>#N/A</v>
      </c>
      <c r="AG127" s="99" t="e">
        <f ca="true">+IF(AND(ISNUMBER(OFFSET('Sanitation Data'!$F$6,0,10*ROW('Sanitation Data'!F121))),'Data Summary'!CV127="Yes"),OFFSET('Sanitation Data'!$F$6,0,10*ROW('Sanitation Data'!F121)),NA())</f>
        <v>#N/A</v>
      </c>
      <c r="AH127" s="99" t="e">
        <f ca="true">+IF(AND(ISNUMBER(OFFSET('Sanitation Data'!$F$10,0,10*ROW('Sanitation Data'!F121))),'Data Summary'!CW127="Yes"),OFFSET('Sanitation Data'!$F$10,0,10*ROW('Sanitation Data'!F121)),NA())</f>
        <v>#N/A</v>
      </c>
      <c r="AI127" s="99" t="e">
        <f ca="true">+IF(AND(ISNUMBER(OFFSET('Sanitation Data'!$F$11,0,10*ROW('Sanitation Data'!F121))),'Data Summary'!CX127="Yes"),OFFSET('Sanitation Data'!$F$11,0,10*ROW('Sanitation Data'!F121)),NA())</f>
        <v>#N/A</v>
      </c>
      <c r="AJ127" s="99" t="e">
        <f ca="true">+IF(AND(ISNUMBER(OFFSET('Sanitation Data'!$F$12,0,10*ROW('Sanitation Data'!F121))),'Data Summary'!CY127="Yes"),OFFSET('Sanitation Data'!$F$12,0,10*ROW('Sanitation Data'!F121)),NA())</f>
        <v>#N/A</v>
      </c>
      <c r="AK127" s="99" t="e">
        <f ca="true">+IF(AND(ISNUMBER(OFFSET('Sanitation Data'!$G$4,0,10*ROW('Sanitation Data'!G121))),'Data Summary'!CZ127="Yes"),100-OFFSET('Sanitation Data'!$G$4,0,10*ROW('Sanitation Data'!G121)),NA())</f>
        <v>#N/A</v>
      </c>
      <c r="AL127" s="99" t="e">
        <f ca="true">+IF(AND(ISNUMBER(OFFSET('Sanitation Data'!$G$6,0,10*ROW('Sanitation Data'!G121))),'Data Summary'!DA127="Yes"),OFFSET('Sanitation Data'!$G$6,0,10*ROW('Sanitation Data'!G121)),NA())</f>
        <v>#N/A</v>
      </c>
      <c r="AM127" s="99" t="e">
        <f ca="true">+IF(AND(ISNUMBER(OFFSET('Sanitation Data'!$G$10,0,10*ROW('Sanitation Data'!G121))),'Data Summary'!DB127="Yes"),OFFSET('Sanitation Data'!$G$10,0,10*ROW('Sanitation Data'!G121)),NA())</f>
        <v>#N/A</v>
      </c>
      <c r="AN127" s="99" t="e">
        <f ca="true">+IF(AND(ISNUMBER(OFFSET('Sanitation Data'!$G$11,0,10*ROW('Sanitation Data'!G121))),'Data Summary'!DC127="Yes"),OFFSET('Sanitation Data'!$G$11,0,10*ROW('Sanitation Data'!G121)),NA())</f>
        <v>#N/A</v>
      </c>
      <c r="AO127" s="99" t="e">
        <f ca="true">+IF(AND(ISNUMBER(OFFSET('Sanitation Data'!$G$12,0,10*ROW('Sanitation Data'!G121))),'Data Summary'!DD127="Yes"),OFFSET('Sanitation Data'!$G$12,0,10*ROW('Sanitation Data'!G121)),NA())</f>
        <v>#N/A</v>
      </c>
      <c r="AP127" s="99" t="e">
        <f ca="true">+IF(AND(ISNUMBER(OFFSET('Sanitation Data'!$H$4,0,10*ROW('Sanitation Data'!H121))),'Data Summary'!DE127="Yes"),100-OFFSET('Sanitation Data'!$H$4,0,10*ROW('Sanitation Data'!H121)),NA())</f>
        <v>#N/A</v>
      </c>
      <c r="AQ127" s="99" t="e">
        <f ca="true">+IF(AND(ISNUMBER(OFFSET('Sanitation Data'!$H$6,0,10*ROW('Sanitation Data'!H121))),'Data Summary'!DF127="Yes"),OFFSET('Sanitation Data'!$H$6,0,10*ROW('Sanitation Data'!H121)),NA())</f>
        <v>#N/A</v>
      </c>
      <c r="AR127" s="99" t="e">
        <f ca="true">+IF(AND(ISNUMBER(OFFSET('Sanitation Data'!$H$10,0,10*ROW('Sanitation Data'!H121))),'Data Summary'!DG127="Yes"),OFFSET('Sanitation Data'!$H$10,0,10*ROW('Sanitation Data'!H121)),NA())</f>
        <v>#N/A</v>
      </c>
      <c r="AS127" s="99" t="e">
        <f ca="true">+IF(AND(ISNUMBER(OFFSET('Sanitation Data'!$H$11,0,10*ROW('Sanitation Data'!H121))),'Data Summary'!DH127="Yes"),OFFSET('Sanitation Data'!$H$11,0,10*ROW('Sanitation Data'!H121)),NA())</f>
        <v>#N/A</v>
      </c>
      <c r="AT127" s="99" t="e">
        <f ca="true">+IF(AND(ISNUMBER(OFFSET('Sanitation Data'!$H$12,0,10*ROW('Sanitation Data'!H121))),'Data Summary'!DI127="Yes"),OFFSET('Sanitation Data'!$H$12,0,10*ROW('Sanitation Data'!H121)),NA())</f>
        <v>#N/A</v>
      </c>
      <c r="AU127" s="99" t="e">
        <f ca="true">+IF(AND(ISNUMBER(OFFSET('Sanitation Data'!$I$4,0,10*ROW('Sanitation Data'!I121))),'Data Summary'!DJ127="Yes"),100-OFFSET('Sanitation Data'!$I$4,0,10*ROW('Sanitation Data'!I121)),NA())</f>
        <v>#N/A</v>
      </c>
      <c r="AV127" s="99" t="e">
        <f ca="true">+IF(AND(ISNUMBER(OFFSET('Sanitation Data'!$I$6,0,10*ROW('Sanitation Data'!I121))),'Data Summary'!DK127="Yes"),OFFSET('Sanitation Data'!$I$6,0,10*ROW('Sanitation Data'!I121)),NA())</f>
        <v>#N/A</v>
      </c>
      <c r="AW127" s="99" t="e">
        <f ca="true">+IF(AND(ISNUMBER(OFFSET('Sanitation Data'!$I$10,0,10*ROW('Sanitation Data'!I121))),'Data Summary'!DL127="Yes"),OFFSET('Sanitation Data'!$I$10,0,10*ROW('Sanitation Data'!I121)),NA())</f>
        <v>#N/A</v>
      </c>
      <c r="AX127" s="99" t="e">
        <f ca="true">+IF(AND(ISNUMBER(OFFSET('Sanitation Data'!$I$11,0,10*ROW('Sanitation Data'!I121))),'Data Summary'!DM127="Yes"),OFFSET('Sanitation Data'!$I$11,0,10*ROW('Sanitation Data'!I121)),NA())</f>
        <v>#N/A</v>
      </c>
      <c r="AY127" s="99" t="e">
        <f ca="true">+IF(AND(ISNUMBER(OFFSET('Sanitation Data'!$I$12,0,10*ROW('Sanitation Data'!I121))),'Data Summary'!DN127="Yes"),OFFSET('Sanitation Data'!$I$12,0,10*ROW('Sanitation Data'!I121)),NA())</f>
        <v>#N/A</v>
      </c>
      <c r="AZ127" s="100" t="e">
        <f ca="true">+IF(AND(ISNUMBER(OFFSET('Hygiene Data'!$D$5,0,10*ROW('Hygiene Data'!D121))),'Data Summary'!DO127="Yes"),OFFSET('Hygiene Data'!$D$5,0,10*ROW('Hygiene Data'!D121)),NA())</f>
        <v>#N/A</v>
      </c>
      <c r="BA127" s="100" t="e">
        <f ca="true">+IF(AND(ISNUMBER(OFFSET('Hygiene Data'!$D$7,0,10*ROW('Hygiene Data'!D121))),'Data Summary'!DP127="Yes"),OFFSET('Hygiene Data'!$D$7,0,10*ROW('Hygiene Data'!D121)),NA())</f>
        <v>#N/A</v>
      </c>
      <c r="BB127" s="100" t="e">
        <f ca="true">+IF(AND(ISNUMBER(OFFSET('Hygiene Data'!$D$9,0,10*ROW('Hygiene Data'!D121))),'Data Summary'!DQ127="Yes"),OFFSET('Hygiene Data'!$D$9,0,10*ROW('Hygiene Data'!D121)),NA())</f>
        <v>#N/A</v>
      </c>
      <c r="BC127" s="100" t="e">
        <f ca="true">+IF(AND(ISNUMBER(OFFSET('Hygiene Data'!$E$5,0,10*ROW('Hygiene Data'!E121))),'Data Summary'!DR127="Yes"),OFFSET('Hygiene Data'!$E$5,0,10*ROW('Hygiene Data'!E121)),NA())</f>
        <v>#N/A</v>
      </c>
      <c r="BD127" s="100" t="e">
        <f ca="true">+IF(AND(ISNUMBER(OFFSET('Hygiene Data'!$E$7,0,10*ROW('Hygiene Data'!E121))),'Data Summary'!DS127="Yes"),OFFSET('Hygiene Data'!$E$7,0,10*ROW('Hygiene Data'!E121)),NA())</f>
        <v>#N/A</v>
      </c>
      <c r="BE127" s="100" t="e">
        <f ca="true">+IF(AND(ISNUMBER(OFFSET('Hygiene Data'!$E$9,0,10*ROW('Hygiene Data'!E121))),'Data Summary'!DT127="Yes"),OFFSET('Hygiene Data'!$E$9,0,10*ROW('Hygiene Data'!E121)),NA())</f>
        <v>#N/A</v>
      </c>
      <c r="BF127" s="100" t="e">
        <f ca="true">+IF(AND(ISNUMBER(OFFSET('Hygiene Data'!$F$5,0,10*ROW('Hygiene Data'!F121))),'Data Summary'!DU127="Yes"),OFFSET('Hygiene Data'!$F$5,0,10*ROW('Hygiene Data'!F121)),NA())</f>
        <v>#N/A</v>
      </c>
      <c r="BG127" s="100" t="e">
        <f ca="true">+IF(AND(ISNUMBER(OFFSET('Hygiene Data'!$F$7,0,10*ROW('Hygiene Data'!F121))),'Data Summary'!DV127="Yes"),OFFSET('Hygiene Data'!$F$7,0,10*ROW('Hygiene Data'!F121)),NA())</f>
        <v>#N/A</v>
      </c>
      <c r="BH127" s="100" t="e">
        <f ca="true">+IF(AND(ISNUMBER(OFFSET('Hygiene Data'!$F$9,0,10*ROW('Hygiene Data'!F121))),'Data Summary'!DW127="Yes"),OFFSET('Hygiene Data'!$F$9,0,10*ROW('Hygiene Data'!F121)),NA())</f>
        <v>#N/A</v>
      </c>
      <c r="BI127" s="100" t="e">
        <f ca="true">+IF(AND(ISNUMBER(OFFSET('Hygiene Data'!$G$5,0,10*ROW('Hygiene Data'!G121))),'Data Summary'!DX127="Yes"),OFFSET('Hygiene Data'!$G$5,0,10*ROW('Hygiene Data'!G121)),NA())</f>
        <v>#N/A</v>
      </c>
      <c r="BJ127" s="100" t="e">
        <f ca="true">+IF(AND(ISNUMBER(OFFSET('Hygiene Data'!$G$7,0,10*ROW('Hygiene Data'!G121))),'Data Summary'!DY127="Yes"),OFFSET('Hygiene Data'!$G$7,0,10*ROW('Hygiene Data'!G121)),NA())</f>
        <v>#N/A</v>
      </c>
      <c r="BK127" s="100" t="e">
        <f ca="true">+IF(AND(ISNUMBER(OFFSET('Hygiene Data'!$G$9,0,10*ROW('Hygiene Data'!G121))),'Data Summary'!DZ127="Yes"),OFFSET('Hygiene Data'!$G$9,0,10*ROW('Hygiene Data'!G121)),NA())</f>
        <v>#N/A</v>
      </c>
      <c r="BL127" s="100" t="e">
        <f ca="true">+IF(AND(ISNUMBER(OFFSET('Hygiene Data'!$H$5,0,10*ROW('Hygiene Data'!H121))),'Data Summary'!EA127="Yes"),OFFSET('Hygiene Data'!$H$5,0,10*ROW('Hygiene Data'!H121)),NA())</f>
        <v>#N/A</v>
      </c>
      <c r="BM127" s="100" t="e">
        <f ca="true">+IF(AND(ISNUMBER(OFFSET('Hygiene Data'!$H$7,0,10*ROW('Hygiene Data'!H121))),'Data Summary'!EB127="Yes"),OFFSET('Hygiene Data'!$H$7,0,10*ROW('Hygiene Data'!H121)),NA())</f>
        <v>#N/A</v>
      </c>
      <c r="BN127" s="100" t="e">
        <f ca="true">+IF(AND(ISNUMBER(OFFSET('Hygiene Data'!$H$9,0,10*ROW('Hygiene Data'!H121))),'Data Summary'!EC127="Yes"),OFFSET('Hygiene Data'!$H$9,0,10*ROW('Hygiene Data'!H121)),NA())</f>
        <v>#N/A</v>
      </c>
      <c r="BO127" s="100" t="e">
        <f ca="true">+IF(AND(ISNUMBER(OFFSET('Hygiene Data'!$I$5,0,10*ROW('Hygiene Data'!I121))),'Data Summary'!ED127="Yes"),OFFSET('Hygiene Data'!$I$5,0,10*ROW('Hygiene Data'!I121)),NA())</f>
        <v>#N/A</v>
      </c>
      <c r="BP127" s="100" t="e">
        <f ca="true">+IF(AND(ISNUMBER(OFFSET('Hygiene Data'!$I$7,0,10*ROW('Hygiene Data'!I121))),'Data Summary'!EE127="Yes"),OFFSET('Hygiene Data'!$I$7,0,10*ROW('Hygiene Data'!I121)),NA())</f>
        <v>#N/A</v>
      </c>
      <c r="BQ127" s="100" t="e">
        <f ca="true">+IF(AND(ISNUMBER(OFFSET('Hygiene Data'!$I$9,0,10*ROW('Hygiene Data'!I121))),'Data Summary'!EF127="Yes"),OFFSET('Hygiene Data'!$I$9,0,10*ROW('Hygiene Data'!I121)),NA())</f>
        <v>#N/A</v>
      </c>
    </row>
    <row xmlns:x14ac="http://schemas.microsoft.com/office/spreadsheetml/2009/9/ac" r="128" x14ac:dyDescent="0.2">
      <c r="A128" s="363" t="e">
        <f ca="true">+RIGHT('Data Summary'!A128,LEN('Data Summary'!A128)-9)</f>
        <v>#VALUE!</v>
      </c>
      <c r="B128" s="38" t="str">
        <f ca="true">+IF(ISTEXT('Data Summary'!B128),'Data Summary'!B128,"")</f>
        <v/>
      </c>
      <c r="C128" s="362" t="e">
        <f ca="true">+VALUE('Data Summary'!C128)</f>
        <v>#VALUE!</v>
      </c>
      <c r="D128" s="98" t="e">
        <f ca="true">+IF(AND(ISNUMBER(OFFSET('Water Data'!$D$4,0,10*ROW('Water Data'!D122))),'Data Summary'!BS128="Yes"),100-OFFSET('Water Data'!$D$4,0,10*ROW('Water Data'!D122)),NA())</f>
        <v>#N/A</v>
      </c>
      <c r="E128" s="98" t="e">
        <f ca="true">+IF(AND(ISNUMBER(OFFSET('Water Data'!$D$6,0,10*ROW('Water Data'!D122))),'Data Summary'!BT128="Yes"),OFFSET('Water Data'!$D$6,0,10*ROW('Water Data'!D122)),NA())</f>
        <v>#N/A</v>
      </c>
      <c r="F128" s="98" t="e">
        <f ca="true">+IF(AND(ISNUMBER(OFFSET('Water Data'!$D$9,0,10*ROW('Water Data'!D122))),'Data Summary'!BU128="Yes"),OFFSET('Water Data'!$D$9,0,10*ROW('Water Data'!D122)),NA())</f>
        <v>#N/A</v>
      </c>
      <c r="G128" s="98" t="e">
        <f ca="true">+IF(AND(ISNUMBER(OFFSET('Water Data'!$E$4,0,10*ROW('Water Data'!E122))),'Data Summary'!BV128="Yes"),100-OFFSET('Water Data'!$E$4,0,10*ROW('Water Data'!E122)),NA())</f>
        <v>#N/A</v>
      </c>
      <c r="H128" s="98" t="e">
        <f ca="true">+IF(AND(ISNUMBER(OFFSET('Water Data'!$E$6,0,10*ROW('Water Data'!E122))),'Data Summary'!BW128="Yes"),OFFSET('Water Data'!$E$6,0,10*ROW('Water Data'!E122)),NA())</f>
        <v>#N/A</v>
      </c>
      <c r="I128" s="98" t="e">
        <f ca="true">+IF(AND(ISNUMBER(OFFSET('Water Data'!$E$9,0,10*ROW('Water Data'!E122))),'Data Summary'!BX128="Yes"),OFFSET('Water Data'!$E$9,0,10*ROW('Water Data'!E122)),NA())</f>
        <v>#N/A</v>
      </c>
      <c r="J128" s="98" t="e">
        <f ca="true">+IF(AND(ISNUMBER(OFFSET('Water Data'!$F$4,0,10*ROW('Water Data'!F122))),'Data Summary'!BY128="Yes"),100-OFFSET('Water Data'!$F$4,0,10*ROW('Water Data'!F122)),NA())</f>
        <v>#N/A</v>
      </c>
      <c r="K128" s="98" t="e">
        <f ca="true">+IF(AND(ISNUMBER(OFFSET('Water Data'!$F$6,0,10*ROW('Water Data'!F122))),'Data Summary'!BZ128="Yes"),OFFSET('Water Data'!$F$6,0,10*ROW('Water Data'!F122)),NA())</f>
        <v>#N/A</v>
      </c>
      <c r="L128" s="98" t="e">
        <f ca="true">+IF(AND(ISNUMBER(OFFSET('Water Data'!$F$9,0,10*ROW('Water Data'!F122))),'Data Summary'!CA128="Yes"),OFFSET('Water Data'!$F$9,0,10*ROW('Water Data'!F122)),NA())</f>
        <v>#N/A</v>
      </c>
      <c r="M128" s="98" t="e">
        <f ca="true">+IF(AND(ISNUMBER(OFFSET('Water Data'!$G$4,0,10*ROW('Water Data'!G122))),'Data Summary'!CB128="Yes"),100-OFFSET('Water Data'!$G$4,0,10*ROW('Water Data'!G122)),NA())</f>
        <v>#N/A</v>
      </c>
      <c r="N128" s="98" t="e">
        <f ca="true">+IF(AND(ISNUMBER(OFFSET('Water Data'!$G$6,0,10*ROW('Water Data'!G122))),'Data Summary'!CC128="Yes"),OFFSET('Water Data'!$G$6,0,10*ROW('Water Data'!G122)),NA())</f>
        <v>#N/A</v>
      </c>
      <c r="O128" s="98" t="e">
        <f ca="true">+IF(AND(ISNUMBER(OFFSET('Water Data'!$G$9,0,10*ROW('Water Data'!G122))),'Data Summary'!CD128="Yes"),OFFSET('Water Data'!$G$9,0,10*ROW('Water Data'!G122)),NA())</f>
        <v>#N/A</v>
      </c>
      <c r="P128" s="98" t="e">
        <f ca="true">+IF(AND(ISNUMBER(OFFSET('Water Data'!$H$4,0,10*ROW('Water Data'!H122))),'Data Summary'!CE128="Yes"),100-OFFSET('Water Data'!$H$4,0,10*ROW('Water Data'!H122)),NA())</f>
        <v>#N/A</v>
      </c>
      <c r="Q128" s="98" t="e">
        <f ca="true">+IF(AND(ISNUMBER(OFFSET('Water Data'!$H$6,0,10*ROW('Water Data'!H122))),'Data Summary'!CF128="Yes"),OFFSET('Water Data'!$H$6,0,10*ROW('Water Data'!H122)),NA())</f>
        <v>#N/A</v>
      </c>
      <c r="R128" s="98" t="e">
        <f ca="true">+IF(AND(ISNUMBER(OFFSET('Water Data'!$H$9,0,10*ROW('Water Data'!H122))),'Data Summary'!CG128="Yes"),OFFSET('Water Data'!$H$9,0,10*ROW('Water Data'!H122)),NA())</f>
        <v>#N/A</v>
      </c>
      <c r="S128" s="98" t="e">
        <f ca="true">+IF(AND(ISNUMBER(OFFSET('Water Data'!$I$4,0,10*ROW('Water Data'!I122))),'Data Summary'!CH128="Yes"),100-OFFSET('Water Data'!$I$4,0,10*ROW('Water Data'!I122)),NA())</f>
        <v>#N/A</v>
      </c>
      <c r="T128" s="98" t="e">
        <f ca="true">+IF(AND(ISNUMBER(OFFSET('Water Data'!$I$6,0,10*ROW('Water Data'!I122))),'Data Summary'!CI128="Yes"),OFFSET('Water Data'!$I$6,0,10*ROW('Water Data'!I122)),NA())</f>
        <v>#N/A</v>
      </c>
      <c r="U128" s="98" t="e">
        <f ca="true">+IF(AND(ISNUMBER(OFFSET('Water Data'!$I$9,0,10*ROW('Water Data'!I122))),'Data Summary'!CJ128="Yes"),OFFSET('Water Data'!$I$9,0,10*ROW('Water Data'!I122)),NA())</f>
        <v>#N/A</v>
      </c>
      <c r="V128" s="99" t="e">
        <f ca="true">+IF(AND(ISNUMBER(OFFSET('Sanitation Data'!$D$4,0,10*ROW('Sanitation Data'!D122))),'Data Summary'!CK128="Yes"),100-OFFSET('Sanitation Data'!$D$4,0,10*ROW('Sanitation Data'!D122)),NA())</f>
        <v>#N/A</v>
      </c>
      <c r="W128" s="99" t="e">
        <f ca="true">+IF(AND(ISNUMBER(OFFSET('Sanitation Data'!$D$6,0,10*ROW('Sanitation Data'!D122))),'Data Summary'!CL128="Yes"),OFFSET('Sanitation Data'!$D$6,0,10*ROW('Sanitation Data'!D122)),NA())</f>
        <v>#N/A</v>
      </c>
      <c r="X128" s="99" t="e">
        <f ca="true">+IF(AND(ISNUMBER(OFFSET('Sanitation Data'!$D$10,0,10*ROW('Sanitation Data'!D122))),'Data Summary'!CM128="Yes"),OFFSET('Sanitation Data'!$D$10,0,10*ROW('Sanitation Data'!D122)),NA())</f>
        <v>#N/A</v>
      </c>
      <c r="Y128" s="99" t="e">
        <f ca="true">+IF(AND(ISNUMBER(OFFSET('Sanitation Data'!$D$11,0,10*ROW('Sanitation Data'!D122))),'Data Summary'!CN128="Yes"),OFFSET('Sanitation Data'!$D$11,0,10*ROW('Sanitation Data'!D122)),NA())</f>
        <v>#N/A</v>
      </c>
      <c r="Z128" s="99" t="e">
        <f ca="true">+IF(AND(ISNUMBER(OFFSET('Sanitation Data'!$D$12,0,10*ROW('Sanitation Data'!D122))),'Data Summary'!CO128="Yes"),OFFSET('Sanitation Data'!$D$12,0,10*ROW('Sanitation Data'!D122)),NA())</f>
        <v>#N/A</v>
      </c>
      <c r="AA128" s="99" t="e">
        <f ca="true">+IF(AND(ISNUMBER(OFFSET('Sanitation Data'!$E$4,0,10*ROW('Sanitation Data'!E122))),'Data Summary'!CP128="Yes"),100-OFFSET('Sanitation Data'!$E$4,0,10*ROW('Sanitation Data'!E122)),NA())</f>
        <v>#N/A</v>
      </c>
      <c r="AB128" s="99" t="e">
        <f ca="true">+IF(AND(ISNUMBER(OFFSET('Sanitation Data'!$E$6,0,10*ROW('Sanitation Data'!E122))),'Data Summary'!CQ128="Yes"),OFFSET('Sanitation Data'!$E$6,0,10*ROW('Sanitation Data'!E122)),NA())</f>
        <v>#N/A</v>
      </c>
      <c r="AC128" s="99" t="e">
        <f ca="true">+IF(AND(ISNUMBER(OFFSET('Sanitation Data'!$E$10,0,10*ROW('Sanitation Data'!E122))),'Data Summary'!CR128="Yes"),OFFSET('Sanitation Data'!$E$10,0,10*ROW('Sanitation Data'!E122)),NA())</f>
        <v>#N/A</v>
      </c>
      <c r="AD128" s="99" t="e">
        <f ca="true">+IF(AND(ISNUMBER(OFFSET('Sanitation Data'!$E$11,0,10*ROW('Sanitation Data'!E122))),'Data Summary'!CS128="Yes"),OFFSET('Sanitation Data'!$E$11,0,10*ROW('Sanitation Data'!E122)),NA())</f>
        <v>#N/A</v>
      </c>
      <c r="AE128" s="99" t="e">
        <f ca="true">+IF(AND(ISNUMBER(OFFSET('Sanitation Data'!$E$12,0,10*ROW('Sanitation Data'!E122))),'Data Summary'!CT128="Yes"),OFFSET('Sanitation Data'!$E$12,0,10*ROW('Sanitation Data'!E122)),NA())</f>
        <v>#N/A</v>
      </c>
      <c r="AF128" s="99" t="e">
        <f ca="true">+IF(AND(ISNUMBER(OFFSET('Sanitation Data'!$F$4,0,10*ROW('Sanitation Data'!F122))),'Data Summary'!CU128="Yes"),100-OFFSET('Sanitation Data'!$F$4,0,10*ROW('Sanitation Data'!F122)),NA())</f>
        <v>#N/A</v>
      </c>
      <c r="AG128" s="99" t="e">
        <f ca="true">+IF(AND(ISNUMBER(OFFSET('Sanitation Data'!$F$6,0,10*ROW('Sanitation Data'!F122))),'Data Summary'!CV128="Yes"),OFFSET('Sanitation Data'!$F$6,0,10*ROW('Sanitation Data'!F122)),NA())</f>
        <v>#N/A</v>
      </c>
      <c r="AH128" s="99" t="e">
        <f ca="true">+IF(AND(ISNUMBER(OFFSET('Sanitation Data'!$F$10,0,10*ROW('Sanitation Data'!F122))),'Data Summary'!CW128="Yes"),OFFSET('Sanitation Data'!$F$10,0,10*ROW('Sanitation Data'!F122)),NA())</f>
        <v>#N/A</v>
      </c>
      <c r="AI128" s="99" t="e">
        <f ca="true">+IF(AND(ISNUMBER(OFFSET('Sanitation Data'!$F$11,0,10*ROW('Sanitation Data'!F122))),'Data Summary'!CX128="Yes"),OFFSET('Sanitation Data'!$F$11,0,10*ROW('Sanitation Data'!F122)),NA())</f>
        <v>#N/A</v>
      </c>
      <c r="AJ128" s="99" t="e">
        <f ca="true">+IF(AND(ISNUMBER(OFFSET('Sanitation Data'!$F$12,0,10*ROW('Sanitation Data'!F122))),'Data Summary'!CY128="Yes"),OFFSET('Sanitation Data'!$F$12,0,10*ROW('Sanitation Data'!F122)),NA())</f>
        <v>#N/A</v>
      </c>
      <c r="AK128" s="99" t="e">
        <f ca="true">+IF(AND(ISNUMBER(OFFSET('Sanitation Data'!$G$4,0,10*ROW('Sanitation Data'!G122))),'Data Summary'!CZ128="Yes"),100-OFFSET('Sanitation Data'!$G$4,0,10*ROW('Sanitation Data'!G122)),NA())</f>
        <v>#N/A</v>
      </c>
      <c r="AL128" s="99" t="e">
        <f ca="true">+IF(AND(ISNUMBER(OFFSET('Sanitation Data'!$G$6,0,10*ROW('Sanitation Data'!G122))),'Data Summary'!DA128="Yes"),OFFSET('Sanitation Data'!$G$6,0,10*ROW('Sanitation Data'!G122)),NA())</f>
        <v>#N/A</v>
      </c>
      <c r="AM128" s="99" t="e">
        <f ca="true">+IF(AND(ISNUMBER(OFFSET('Sanitation Data'!$G$10,0,10*ROW('Sanitation Data'!G122))),'Data Summary'!DB128="Yes"),OFFSET('Sanitation Data'!$G$10,0,10*ROW('Sanitation Data'!G122)),NA())</f>
        <v>#N/A</v>
      </c>
      <c r="AN128" s="99" t="e">
        <f ca="true">+IF(AND(ISNUMBER(OFFSET('Sanitation Data'!$G$11,0,10*ROW('Sanitation Data'!G122))),'Data Summary'!DC128="Yes"),OFFSET('Sanitation Data'!$G$11,0,10*ROW('Sanitation Data'!G122)),NA())</f>
        <v>#N/A</v>
      </c>
      <c r="AO128" s="99" t="e">
        <f ca="true">+IF(AND(ISNUMBER(OFFSET('Sanitation Data'!$G$12,0,10*ROW('Sanitation Data'!G122))),'Data Summary'!DD128="Yes"),OFFSET('Sanitation Data'!$G$12,0,10*ROW('Sanitation Data'!G122)),NA())</f>
        <v>#N/A</v>
      </c>
      <c r="AP128" s="99" t="e">
        <f ca="true">+IF(AND(ISNUMBER(OFFSET('Sanitation Data'!$H$4,0,10*ROW('Sanitation Data'!H122))),'Data Summary'!DE128="Yes"),100-OFFSET('Sanitation Data'!$H$4,0,10*ROW('Sanitation Data'!H122)),NA())</f>
        <v>#N/A</v>
      </c>
      <c r="AQ128" s="99" t="e">
        <f ca="true">+IF(AND(ISNUMBER(OFFSET('Sanitation Data'!$H$6,0,10*ROW('Sanitation Data'!H122))),'Data Summary'!DF128="Yes"),OFFSET('Sanitation Data'!$H$6,0,10*ROW('Sanitation Data'!H122)),NA())</f>
        <v>#N/A</v>
      </c>
      <c r="AR128" s="99" t="e">
        <f ca="true">+IF(AND(ISNUMBER(OFFSET('Sanitation Data'!$H$10,0,10*ROW('Sanitation Data'!H122))),'Data Summary'!DG128="Yes"),OFFSET('Sanitation Data'!$H$10,0,10*ROW('Sanitation Data'!H122)),NA())</f>
        <v>#N/A</v>
      </c>
      <c r="AS128" s="99" t="e">
        <f ca="true">+IF(AND(ISNUMBER(OFFSET('Sanitation Data'!$H$11,0,10*ROW('Sanitation Data'!H122))),'Data Summary'!DH128="Yes"),OFFSET('Sanitation Data'!$H$11,0,10*ROW('Sanitation Data'!H122)),NA())</f>
        <v>#N/A</v>
      </c>
      <c r="AT128" s="99" t="e">
        <f ca="true">+IF(AND(ISNUMBER(OFFSET('Sanitation Data'!$H$12,0,10*ROW('Sanitation Data'!H122))),'Data Summary'!DI128="Yes"),OFFSET('Sanitation Data'!$H$12,0,10*ROW('Sanitation Data'!H122)),NA())</f>
        <v>#N/A</v>
      </c>
      <c r="AU128" s="99" t="e">
        <f ca="true">+IF(AND(ISNUMBER(OFFSET('Sanitation Data'!$I$4,0,10*ROW('Sanitation Data'!I122))),'Data Summary'!DJ128="Yes"),100-OFFSET('Sanitation Data'!$I$4,0,10*ROW('Sanitation Data'!I122)),NA())</f>
        <v>#N/A</v>
      </c>
      <c r="AV128" s="99" t="e">
        <f ca="true">+IF(AND(ISNUMBER(OFFSET('Sanitation Data'!$I$6,0,10*ROW('Sanitation Data'!I122))),'Data Summary'!DK128="Yes"),OFFSET('Sanitation Data'!$I$6,0,10*ROW('Sanitation Data'!I122)),NA())</f>
        <v>#N/A</v>
      </c>
      <c r="AW128" s="99" t="e">
        <f ca="true">+IF(AND(ISNUMBER(OFFSET('Sanitation Data'!$I$10,0,10*ROW('Sanitation Data'!I122))),'Data Summary'!DL128="Yes"),OFFSET('Sanitation Data'!$I$10,0,10*ROW('Sanitation Data'!I122)),NA())</f>
        <v>#N/A</v>
      </c>
      <c r="AX128" s="99" t="e">
        <f ca="true">+IF(AND(ISNUMBER(OFFSET('Sanitation Data'!$I$11,0,10*ROW('Sanitation Data'!I122))),'Data Summary'!DM128="Yes"),OFFSET('Sanitation Data'!$I$11,0,10*ROW('Sanitation Data'!I122)),NA())</f>
        <v>#N/A</v>
      </c>
      <c r="AY128" s="99" t="e">
        <f ca="true">+IF(AND(ISNUMBER(OFFSET('Sanitation Data'!$I$12,0,10*ROW('Sanitation Data'!I122))),'Data Summary'!DN128="Yes"),OFFSET('Sanitation Data'!$I$12,0,10*ROW('Sanitation Data'!I122)),NA())</f>
        <v>#N/A</v>
      </c>
      <c r="AZ128" s="100" t="e">
        <f ca="true">+IF(AND(ISNUMBER(OFFSET('Hygiene Data'!$D$5,0,10*ROW('Hygiene Data'!D122))),'Data Summary'!DO128="Yes"),OFFSET('Hygiene Data'!$D$5,0,10*ROW('Hygiene Data'!D122)),NA())</f>
        <v>#N/A</v>
      </c>
      <c r="BA128" s="100" t="e">
        <f ca="true">+IF(AND(ISNUMBER(OFFSET('Hygiene Data'!$D$7,0,10*ROW('Hygiene Data'!D122))),'Data Summary'!DP128="Yes"),OFFSET('Hygiene Data'!$D$7,0,10*ROW('Hygiene Data'!D122)),NA())</f>
        <v>#N/A</v>
      </c>
      <c r="BB128" s="100" t="e">
        <f ca="true">+IF(AND(ISNUMBER(OFFSET('Hygiene Data'!$D$9,0,10*ROW('Hygiene Data'!D122))),'Data Summary'!DQ128="Yes"),OFFSET('Hygiene Data'!$D$9,0,10*ROW('Hygiene Data'!D122)),NA())</f>
        <v>#N/A</v>
      </c>
      <c r="BC128" s="100" t="e">
        <f ca="true">+IF(AND(ISNUMBER(OFFSET('Hygiene Data'!$E$5,0,10*ROW('Hygiene Data'!E122))),'Data Summary'!DR128="Yes"),OFFSET('Hygiene Data'!$E$5,0,10*ROW('Hygiene Data'!E122)),NA())</f>
        <v>#N/A</v>
      </c>
      <c r="BD128" s="100" t="e">
        <f ca="true">+IF(AND(ISNUMBER(OFFSET('Hygiene Data'!$E$7,0,10*ROW('Hygiene Data'!E122))),'Data Summary'!DS128="Yes"),OFFSET('Hygiene Data'!$E$7,0,10*ROW('Hygiene Data'!E122)),NA())</f>
        <v>#N/A</v>
      </c>
      <c r="BE128" s="100" t="e">
        <f ca="true">+IF(AND(ISNUMBER(OFFSET('Hygiene Data'!$E$9,0,10*ROW('Hygiene Data'!E122))),'Data Summary'!DT128="Yes"),OFFSET('Hygiene Data'!$E$9,0,10*ROW('Hygiene Data'!E122)),NA())</f>
        <v>#N/A</v>
      </c>
      <c r="BF128" s="100" t="e">
        <f ca="true">+IF(AND(ISNUMBER(OFFSET('Hygiene Data'!$F$5,0,10*ROW('Hygiene Data'!F122))),'Data Summary'!DU128="Yes"),OFFSET('Hygiene Data'!$F$5,0,10*ROW('Hygiene Data'!F122)),NA())</f>
        <v>#N/A</v>
      </c>
      <c r="BG128" s="100" t="e">
        <f ca="true">+IF(AND(ISNUMBER(OFFSET('Hygiene Data'!$F$7,0,10*ROW('Hygiene Data'!F122))),'Data Summary'!DV128="Yes"),OFFSET('Hygiene Data'!$F$7,0,10*ROW('Hygiene Data'!F122)),NA())</f>
        <v>#N/A</v>
      </c>
      <c r="BH128" s="100" t="e">
        <f ca="true">+IF(AND(ISNUMBER(OFFSET('Hygiene Data'!$F$9,0,10*ROW('Hygiene Data'!F122))),'Data Summary'!DW128="Yes"),OFFSET('Hygiene Data'!$F$9,0,10*ROW('Hygiene Data'!F122)),NA())</f>
        <v>#N/A</v>
      </c>
      <c r="BI128" s="100" t="e">
        <f ca="true">+IF(AND(ISNUMBER(OFFSET('Hygiene Data'!$G$5,0,10*ROW('Hygiene Data'!G122))),'Data Summary'!DX128="Yes"),OFFSET('Hygiene Data'!$G$5,0,10*ROW('Hygiene Data'!G122)),NA())</f>
        <v>#N/A</v>
      </c>
      <c r="BJ128" s="100" t="e">
        <f ca="true">+IF(AND(ISNUMBER(OFFSET('Hygiene Data'!$G$7,0,10*ROW('Hygiene Data'!G122))),'Data Summary'!DY128="Yes"),OFFSET('Hygiene Data'!$G$7,0,10*ROW('Hygiene Data'!G122)),NA())</f>
        <v>#N/A</v>
      </c>
      <c r="BK128" s="100" t="e">
        <f ca="true">+IF(AND(ISNUMBER(OFFSET('Hygiene Data'!$G$9,0,10*ROW('Hygiene Data'!G122))),'Data Summary'!DZ128="Yes"),OFFSET('Hygiene Data'!$G$9,0,10*ROW('Hygiene Data'!G122)),NA())</f>
        <v>#N/A</v>
      </c>
      <c r="BL128" s="100" t="e">
        <f ca="true">+IF(AND(ISNUMBER(OFFSET('Hygiene Data'!$H$5,0,10*ROW('Hygiene Data'!H122))),'Data Summary'!EA128="Yes"),OFFSET('Hygiene Data'!$H$5,0,10*ROW('Hygiene Data'!H122)),NA())</f>
        <v>#N/A</v>
      </c>
      <c r="BM128" s="100" t="e">
        <f ca="true">+IF(AND(ISNUMBER(OFFSET('Hygiene Data'!$H$7,0,10*ROW('Hygiene Data'!H122))),'Data Summary'!EB128="Yes"),OFFSET('Hygiene Data'!$H$7,0,10*ROW('Hygiene Data'!H122)),NA())</f>
        <v>#N/A</v>
      </c>
      <c r="BN128" s="100" t="e">
        <f ca="true">+IF(AND(ISNUMBER(OFFSET('Hygiene Data'!$H$9,0,10*ROW('Hygiene Data'!H122))),'Data Summary'!EC128="Yes"),OFFSET('Hygiene Data'!$H$9,0,10*ROW('Hygiene Data'!H122)),NA())</f>
        <v>#N/A</v>
      </c>
      <c r="BO128" s="100" t="e">
        <f ca="true">+IF(AND(ISNUMBER(OFFSET('Hygiene Data'!$I$5,0,10*ROW('Hygiene Data'!I122))),'Data Summary'!ED128="Yes"),OFFSET('Hygiene Data'!$I$5,0,10*ROW('Hygiene Data'!I122)),NA())</f>
        <v>#N/A</v>
      </c>
      <c r="BP128" s="100" t="e">
        <f ca="true">+IF(AND(ISNUMBER(OFFSET('Hygiene Data'!$I$7,0,10*ROW('Hygiene Data'!I122))),'Data Summary'!EE128="Yes"),OFFSET('Hygiene Data'!$I$7,0,10*ROW('Hygiene Data'!I122)),NA())</f>
        <v>#N/A</v>
      </c>
      <c r="BQ128" s="100" t="e">
        <f ca="true">+IF(AND(ISNUMBER(OFFSET('Hygiene Data'!$I$9,0,10*ROW('Hygiene Data'!I122))),'Data Summary'!EF128="Yes"),OFFSET('Hygiene Data'!$I$9,0,10*ROW('Hygiene Data'!I122)),NA())</f>
        <v>#N/A</v>
      </c>
    </row>
    <row xmlns:x14ac="http://schemas.microsoft.com/office/spreadsheetml/2009/9/ac" r="129" x14ac:dyDescent="0.2">
      <c r="A129" s="363" t="e">
        <f ca="true">+RIGHT('Data Summary'!A129,LEN('Data Summary'!A129)-9)</f>
        <v>#VALUE!</v>
      </c>
      <c r="B129" s="38" t="str">
        <f ca="true">+IF(ISTEXT('Data Summary'!B129),'Data Summary'!B129,"")</f>
        <v/>
      </c>
      <c r="C129" s="362" t="e">
        <f ca="true">+VALUE('Data Summary'!C129)</f>
        <v>#VALUE!</v>
      </c>
      <c r="D129" s="98" t="e">
        <f ca="true">+IF(AND(ISNUMBER(OFFSET('Water Data'!$D$4,0,10*ROW('Water Data'!D123))),'Data Summary'!BS129="Yes"),100-OFFSET('Water Data'!$D$4,0,10*ROW('Water Data'!D123)),NA())</f>
        <v>#N/A</v>
      </c>
      <c r="E129" s="98" t="e">
        <f ca="true">+IF(AND(ISNUMBER(OFFSET('Water Data'!$D$6,0,10*ROW('Water Data'!D123))),'Data Summary'!BT129="Yes"),OFFSET('Water Data'!$D$6,0,10*ROW('Water Data'!D123)),NA())</f>
        <v>#N/A</v>
      </c>
      <c r="F129" s="98" t="e">
        <f ca="true">+IF(AND(ISNUMBER(OFFSET('Water Data'!$D$9,0,10*ROW('Water Data'!D123))),'Data Summary'!BU129="Yes"),OFFSET('Water Data'!$D$9,0,10*ROW('Water Data'!D123)),NA())</f>
        <v>#N/A</v>
      </c>
      <c r="G129" s="98" t="e">
        <f ca="true">+IF(AND(ISNUMBER(OFFSET('Water Data'!$E$4,0,10*ROW('Water Data'!E123))),'Data Summary'!BV129="Yes"),100-OFFSET('Water Data'!$E$4,0,10*ROW('Water Data'!E123)),NA())</f>
        <v>#N/A</v>
      </c>
      <c r="H129" s="98" t="e">
        <f ca="true">+IF(AND(ISNUMBER(OFFSET('Water Data'!$E$6,0,10*ROW('Water Data'!E123))),'Data Summary'!BW129="Yes"),OFFSET('Water Data'!$E$6,0,10*ROW('Water Data'!E123)),NA())</f>
        <v>#N/A</v>
      </c>
      <c r="I129" s="98" t="e">
        <f ca="true">+IF(AND(ISNUMBER(OFFSET('Water Data'!$E$9,0,10*ROW('Water Data'!E123))),'Data Summary'!BX129="Yes"),OFFSET('Water Data'!$E$9,0,10*ROW('Water Data'!E123)),NA())</f>
        <v>#N/A</v>
      </c>
      <c r="J129" s="98" t="e">
        <f ca="true">+IF(AND(ISNUMBER(OFFSET('Water Data'!$F$4,0,10*ROW('Water Data'!F123))),'Data Summary'!BY129="Yes"),100-OFFSET('Water Data'!$F$4,0,10*ROW('Water Data'!F123)),NA())</f>
        <v>#N/A</v>
      </c>
      <c r="K129" s="98" t="e">
        <f ca="true">+IF(AND(ISNUMBER(OFFSET('Water Data'!$F$6,0,10*ROW('Water Data'!F123))),'Data Summary'!BZ129="Yes"),OFFSET('Water Data'!$F$6,0,10*ROW('Water Data'!F123)),NA())</f>
        <v>#N/A</v>
      </c>
      <c r="L129" s="98" t="e">
        <f ca="true">+IF(AND(ISNUMBER(OFFSET('Water Data'!$F$9,0,10*ROW('Water Data'!F123))),'Data Summary'!CA129="Yes"),OFFSET('Water Data'!$F$9,0,10*ROW('Water Data'!F123)),NA())</f>
        <v>#N/A</v>
      </c>
      <c r="M129" s="98" t="e">
        <f ca="true">+IF(AND(ISNUMBER(OFFSET('Water Data'!$G$4,0,10*ROW('Water Data'!G123))),'Data Summary'!CB129="Yes"),100-OFFSET('Water Data'!$G$4,0,10*ROW('Water Data'!G123)),NA())</f>
        <v>#N/A</v>
      </c>
      <c r="N129" s="98" t="e">
        <f ca="true">+IF(AND(ISNUMBER(OFFSET('Water Data'!$G$6,0,10*ROW('Water Data'!G123))),'Data Summary'!CC129="Yes"),OFFSET('Water Data'!$G$6,0,10*ROW('Water Data'!G123)),NA())</f>
        <v>#N/A</v>
      </c>
      <c r="O129" s="98" t="e">
        <f ca="true">+IF(AND(ISNUMBER(OFFSET('Water Data'!$G$9,0,10*ROW('Water Data'!G123))),'Data Summary'!CD129="Yes"),OFFSET('Water Data'!$G$9,0,10*ROW('Water Data'!G123)),NA())</f>
        <v>#N/A</v>
      </c>
      <c r="P129" s="98" t="e">
        <f ca="true">+IF(AND(ISNUMBER(OFFSET('Water Data'!$H$4,0,10*ROW('Water Data'!H123))),'Data Summary'!CE129="Yes"),100-OFFSET('Water Data'!$H$4,0,10*ROW('Water Data'!H123)),NA())</f>
        <v>#N/A</v>
      </c>
      <c r="Q129" s="98" t="e">
        <f ca="true">+IF(AND(ISNUMBER(OFFSET('Water Data'!$H$6,0,10*ROW('Water Data'!H123))),'Data Summary'!CF129="Yes"),OFFSET('Water Data'!$H$6,0,10*ROW('Water Data'!H123)),NA())</f>
        <v>#N/A</v>
      </c>
      <c r="R129" s="98" t="e">
        <f ca="true">+IF(AND(ISNUMBER(OFFSET('Water Data'!$H$9,0,10*ROW('Water Data'!H123))),'Data Summary'!CG129="Yes"),OFFSET('Water Data'!$H$9,0,10*ROW('Water Data'!H123)),NA())</f>
        <v>#N/A</v>
      </c>
      <c r="S129" s="98" t="e">
        <f ca="true">+IF(AND(ISNUMBER(OFFSET('Water Data'!$I$4,0,10*ROW('Water Data'!I123))),'Data Summary'!CH129="Yes"),100-OFFSET('Water Data'!$I$4,0,10*ROW('Water Data'!I123)),NA())</f>
        <v>#N/A</v>
      </c>
      <c r="T129" s="98" t="e">
        <f ca="true">+IF(AND(ISNUMBER(OFFSET('Water Data'!$I$6,0,10*ROW('Water Data'!I123))),'Data Summary'!CI129="Yes"),OFFSET('Water Data'!$I$6,0,10*ROW('Water Data'!I123)),NA())</f>
        <v>#N/A</v>
      </c>
      <c r="U129" s="98" t="e">
        <f ca="true">+IF(AND(ISNUMBER(OFFSET('Water Data'!$I$9,0,10*ROW('Water Data'!I123))),'Data Summary'!CJ129="Yes"),OFFSET('Water Data'!$I$9,0,10*ROW('Water Data'!I123)),NA())</f>
        <v>#N/A</v>
      </c>
      <c r="V129" s="99" t="e">
        <f ca="true">+IF(AND(ISNUMBER(OFFSET('Sanitation Data'!$D$4,0,10*ROW('Sanitation Data'!D123))),'Data Summary'!CK129="Yes"),100-OFFSET('Sanitation Data'!$D$4,0,10*ROW('Sanitation Data'!D123)),NA())</f>
        <v>#N/A</v>
      </c>
      <c r="W129" s="99" t="e">
        <f ca="true">+IF(AND(ISNUMBER(OFFSET('Sanitation Data'!$D$6,0,10*ROW('Sanitation Data'!D123))),'Data Summary'!CL129="Yes"),OFFSET('Sanitation Data'!$D$6,0,10*ROW('Sanitation Data'!D123)),NA())</f>
        <v>#N/A</v>
      </c>
      <c r="X129" s="99" t="e">
        <f ca="true">+IF(AND(ISNUMBER(OFFSET('Sanitation Data'!$D$10,0,10*ROW('Sanitation Data'!D123))),'Data Summary'!CM129="Yes"),OFFSET('Sanitation Data'!$D$10,0,10*ROW('Sanitation Data'!D123)),NA())</f>
        <v>#N/A</v>
      </c>
      <c r="Y129" s="99" t="e">
        <f ca="true">+IF(AND(ISNUMBER(OFFSET('Sanitation Data'!$D$11,0,10*ROW('Sanitation Data'!D123))),'Data Summary'!CN129="Yes"),OFFSET('Sanitation Data'!$D$11,0,10*ROW('Sanitation Data'!D123)),NA())</f>
        <v>#N/A</v>
      </c>
      <c r="Z129" s="99" t="e">
        <f ca="true">+IF(AND(ISNUMBER(OFFSET('Sanitation Data'!$D$12,0,10*ROW('Sanitation Data'!D123))),'Data Summary'!CO129="Yes"),OFFSET('Sanitation Data'!$D$12,0,10*ROW('Sanitation Data'!D123)),NA())</f>
        <v>#N/A</v>
      </c>
      <c r="AA129" s="99" t="e">
        <f ca="true">+IF(AND(ISNUMBER(OFFSET('Sanitation Data'!$E$4,0,10*ROW('Sanitation Data'!E123))),'Data Summary'!CP129="Yes"),100-OFFSET('Sanitation Data'!$E$4,0,10*ROW('Sanitation Data'!E123)),NA())</f>
        <v>#N/A</v>
      </c>
      <c r="AB129" s="99" t="e">
        <f ca="true">+IF(AND(ISNUMBER(OFFSET('Sanitation Data'!$E$6,0,10*ROW('Sanitation Data'!E123))),'Data Summary'!CQ129="Yes"),OFFSET('Sanitation Data'!$E$6,0,10*ROW('Sanitation Data'!E123)),NA())</f>
        <v>#N/A</v>
      </c>
      <c r="AC129" s="99" t="e">
        <f ca="true">+IF(AND(ISNUMBER(OFFSET('Sanitation Data'!$E$10,0,10*ROW('Sanitation Data'!E123))),'Data Summary'!CR129="Yes"),OFFSET('Sanitation Data'!$E$10,0,10*ROW('Sanitation Data'!E123)),NA())</f>
        <v>#N/A</v>
      </c>
      <c r="AD129" s="99" t="e">
        <f ca="true">+IF(AND(ISNUMBER(OFFSET('Sanitation Data'!$E$11,0,10*ROW('Sanitation Data'!E123))),'Data Summary'!CS129="Yes"),OFFSET('Sanitation Data'!$E$11,0,10*ROW('Sanitation Data'!E123)),NA())</f>
        <v>#N/A</v>
      </c>
      <c r="AE129" s="99" t="e">
        <f ca="true">+IF(AND(ISNUMBER(OFFSET('Sanitation Data'!$E$12,0,10*ROW('Sanitation Data'!E123))),'Data Summary'!CT129="Yes"),OFFSET('Sanitation Data'!$E$12,0,10*ROW('Sanitation Data'!E123)),NA())</f>
        <v>#N/A</v>
      </c>
      <c r="AF129" s="99" t="e">
        <f ca="true">+IF(AND(ISNUMBER(OFFSET('Sanitation Data'!$F$4,0,10*ROW('Sanitation Data'!F123))),'Data Summary'!CU129="Yes"),100-OFFSET('Sanitation Data'!$F$4,0,10*ROW('Sanitation Data'!F123)),NA())</f>
        <v>#N/A</v>
      </c>
      <c r="AG129" s="99" t="e">
        <f ca="true">+IF(AND(ISNUMBER(OFFSET('Sanitation Data'!$F$6,0,10*ROW('Sanitation Data'!F123))),'Data Summary'!CV129="Yes"),OFFSET('Sanitation Data'!$F$6,0,10*ROW('Sanitation Data'!F123)),NA())</f>
        <v>#N/A</v>
      </c>
      <c r="AH129" s="99" t="e">
        <f ca="true">+IF(AND(ISNUMBER(OFFSET('Sanitation Data'!$F$10,0,10*ROW('Sanitation Data'!F123))),'Data Summary'!CW129="Yes"),OFFSET('Sanitation Data'!$F$10,0,10*ROW('Sanitation Data'!F123)),NA())</f>
        <v>#N/A</v>
      </c>
      <c r="AI129" s="99" t="e">
        <f ca="true">+IF(AND(ISNUMBER(OFFSET('Sanitation Data'!$F$11,0,10*ROW('Sanitation Data'!F123))),'Data Summary'!CX129="Yes"),OFFSET('Sanitation Data'!$F$11,0,10*ROW('Sanitation Data'!F123)),NA())</f>
        <v>#N/A</v>
      </c>
      <c r="AJ129" s="99" t="e">
        <f ca="true">+IF(AND(ISNUMBER(OFFSET('Sanitation Data'!$F$12,0,10*ROW('Sanitation Data'!F123))),'Data Summary'!CY129="Yes"),OFFSET('Sanitation Data'!$F$12,0,10*ROW('Sanitation Data'!F123)),NA())</f>
        <v>#N/A</v>
      </c>
      <c r="AK129" s="99" t="e">
        <f ca="true">+IF(AND(ISNUMBER(OFFSET('Sanitation Data'!$G$4,0,10*ROW('Sanitation Data'!G123))),'Data Summary'!CZ129="Yes"),100-OFFSET('Sanitation Data'!$G$4,0,10*ROW('Sanitation Data'!G123)),NA())</f>
        <v>#N/A</v>
      </c>
      <c r="AL129" s="99" t="e">
        <f ca="true">+IF(AND(ISNUMBER(OFFSET('Sanitation Data'!$G$6,0,10*ROW('Sanitation Data'!G123))),'Data Summary'!DA129="Yes"),OFFSET('Sanitation Data'!$G$6,0,10*ROW('Sanitation Data'!G123)),NA())</f>
        <v>#N/A</v>
      </c>
      <c r="AM129" s="99" t="e">
        <f ca="true">+IF(AND(ISNUMBER(OFFSET('Sanitation Data'!$G$10,0,10*ROW('Sanitation Data'!G123))),'Data Summary'!DB129="Yes"),OFFSET('Sanitation Data'!$G$10,0,10*ROW('Sanitation Data'!G123)),NA())</f>
        <v>#N/A</v>
      </c>
      <c r="AN129" s="99" t="e">
        <f ca="true">+IF(AND(ISNUMBER(OFFSET('Sanitation Data'!$G$11,0,10*ROW('Sanitation Data'!G123))),'Data Summary'!DC129="Yes"),OFFSET('Sanitation Data'!$G$11,0,10*ROW('Sanitation Data'!G123)),NA())</f>
        <v>#N/A</v>
      </c>
      <c r="AO129" s="99" t="e">
        <f ca="true">+IF(AND(ISNUMBER(OFFSET('Sanitation Data'!$G$12,0,10*ROW('Sanitation Data'!G123))),'Data Summary'!DD129="Yes"),OFFSET('Sanitation Data'!$G$12,0,10*ROW('Sanitation Data'!G123)),NA())</f>
        <v>#N/A</v>
      </c>
      <c r="AP129" s="99" t="e">
        <f ca="true">+IF(AND(ISNUMBER(OFFSET('Sanitation Data'!$H$4,0,10*ROW('Sanitation Data'!H123))),'Data Summary'!DE129="Yes"),100-OFFSET('Sanitation Data'!$H$4,0,10*ROW('Sanitation Data'!H123)),NA())</f>
        <v>#N/A</v>
      </c>
      <c r="AQ129" s="99" t="e">
        <f ca="true">+IF(AND(ISNUMBER(OFFSET('Sanitation Data'!$H$6,0,10*ROW('Sanitation Data'!H123))),'Data Summary'!DF129="Yes"),OFFSET('Sanitation Data'!$H$6,0,10*ROW('Sanitation Data'!H123)),NA())</f>
        <v>#N/A</v>
      </c>
      <c r="AR129" s="99" t="e">
        <f ca="true">+IF(AND(ISNUMBER(OFFSET('Sanitation Data'!$H$10,0,10*ROW('Sanitation Data'!H123))),'Data Summary'!DG129="Yes"),OFFSET('Sanitation Data'!$H$10,0,10*ROW('Sanitation Data'!H123)),NA())</f>
        <v>#N/A</v>
      </c>
      <c r="AS129" s="99" t="e">
        <f ca="true">+IF(AND(ISNUMBER(OFFSET('Sanitation Data'!$H$11,0,10*ROW('Sanitation Data'!H123))),'Data Summary'!DH129="Yes"),OFFSET('Sanitation Data'!$H$11,0,10*ROW('Sanitation Data'!H123)),NA())</f>
        <v>#N/A</v>
      </c>
      <c r="AT129" s="99" t="e">
        <f ca="true">+IF(AND(ISNUMBER(OFFSET('Sanitation Data'!$H$12,0,10*ROW('Sanitation Data'!H123))),'Data Summary'!DI129="Yes"),OFFSET('Sanitation Data'!$H$12,0,10*ROW('Sanitation Data'!H123)),NA())</f>
        <v>#N/A</v>
      </c>
      <c r="AU129" s="99" t="e">
        <f ca="true">+IF(AND(ISNUMBER(OFFSET('Sanitation Data'!$I$4,0,10*ROW('Sanitation Data'!I123))),'Data Summary'!DJ129="Yes"),100-OFFSET('Sanitation Data'!$I$4,0,10*ROW('Sanitation Data'!I123)),NA())</f>
        <v>#N/A</v>
      </c>
      <c r="AV129" s="99" t="e">
        <f ca="true">+IF(AND(ISNUMBER(OFFSET('Sanitation Data'!$I$6,0,10*ROW('Sanitation Data'!I123))),'Data Summary'!DK129="Yes"),OFFSET('Sanitation Data'!$I$6,0,10*ROW('Sanitation Data'!I123)),NA())</f>
        <v>#N/A</v>
      </c>
      <c r="AW129" s="99" t="e">
        <f ca="true">+IF(AND(ISNUMBER(OFFSET('Sanitation Data'!$I$10,0,10*ROW('Sanitation Data'!I123))),'Data Summary'!DL129="Yes"),OFFSET('Sanitation Data'!$I$10,0,10*ROW('Sanitation Data'!I123)),NA())</f>
        <v>#N/A</v>
      </c>
      <c r="AX129" s="99" t="e">
        <f ca="true">+IF(AND(ISNUMBER(OFFSET('Sanitation Data'!$I$11,0,10*ROW('Sanitation Data'!I123))),'Data Summary'!DM129="Yes"),OFFSET('Sanitation Data'!$I$11,0,10*ROW('Sanitation Data'!I123)),NA())</f>
        <v>#N/A</v>
      </c>
      <c r="AY129" s="99" t="e">
        <f ca="true">+IF(AND(ISNUMBER(OFFSET('Sanitation Data'!$I$12,0,10*ROW('Sanitation Data'!I123))),'Data Summary'!DN129="Yes"),OFFSET('Sanitation Data'!$I$12,0,10*ROW('Sanitation Data'!I123)),NA())</f>
        <v>#N/A</v>
      </c>
      <c r="AZ129" s="100" t="e">
        <f ca="true">+IF(AND(ISNUMBER(OFFSET('Hygiene Data'!$D$5,0,10*ROW('Hygiene Data'!D123))),'Data Summary'!DO129="Yes"),OFFSET('Hygiene Data'!$D$5,0,10*ROW('Hygiene Data'!D123)),NA())</f>
        <v>#N/A</v>
      </c>
      <c r="BA129" s="100" t="e">
        <f ca="true">+IF(AND(ISNUMBER(OFFSET('Hygiene Data'!$D$7,0,10*ROW('Hygiene Data'!D123))),'Data Summary'!DP129="Yes"),OFFSET('Hygiene Data'!$D$7,0,10*ROW('Hygiene Data'!D123)),NA())</f>
        <v>#N/A</v>
      </c>
      <c r="BB129" s="100" t="e">
        <f ca="true">+IF(AND(ISNUMBER(OFFSET('Hygiene Data'!$D$9,0,10*ROW('Hygiene Data'!D123))),'Data Summary'!DQ129="Yes"),OFFSET('Hygiene Data'!$D$9,0,10*ROW('Hygiene Data'!D123)),NA())</f>
        <v>#N/A</v>
      </c>
      <c r="BC129" s="100" t="e">
        <f ca="true">+IF(AND(ISNUMBER(OFFSET('Hygiene Data'!$E$5,0,10*ROW('Hygiene Data'!E123))),'Data Summary'!DR129="Yes"),OFFSET('Hygiene Data'!$E$5,0,10*ROW('Hygiene Data'!E123)),NA())</f>
        <v>#N/A</v>
      </c>
      <c r="BD129" s="100" t="e">
        <f ca="true">+IF(AND(ISNUMBER(OFFSET('Hygiene Data'!$E$7,0,10*ROW('Hygiene Data'!E123))),'Data Summary'!DS129="Yes"),OFFSET('Hygiene Data'!$E$7,0,10*ROW('Hygiene Data'!E123)),NA())</f>
        <v>#N/A</v>
      </c>
      <c r="BE129" s="100" t="e">
        <f ca="true">+IF(AND(ISNUMBER(OFFSET('Hygiene Data'!$E$9,0,10*ROW('Hygiene Data'!E123))),'Data Summary'!DT129="Yes"),OFFSET('Hygiene Data'!$E$9,0,10*ROW('Hygiene Data'!E123)),NA())</f>
        <v>#N/A</v>
      </c>
      <c r="BF129" s="100" t="e">
        <f ca="true">+IF(AND(ISNUMBER(OFFSET('Hygiene Data'!$F$5,0,10*ROW('Hygiene Data'!F123))),'Data Summary'!DU129="Yes"),OFFSET('Hygiene Data'!$F$5,0,10*ROW('Hygiene Data'!F123)),NA())</f>
        <v>#N/A</v>
      </c>
      <c r="BG129" s="100" t="e">
        <f ca="true">+IF(AND(ISNUMBER(OFFSET('Hygiene Data'!$F$7,0,10*ROW('Hygiene Data'!F123))),'Data Summary'!DV129="Yes"),OFFSET('Hygiene Data'!$F$7,0,10*ROW('Hygiene Data'!F123)),NA())</f>
        <v>#N/A</v>
      </c>
      <c r="BH129" s="100" t="e">
        <f ca="true">+IF(AND(ISNUMBER(OFFSET('Hygiene Data'!$F$9,0,10*ROW('Hygiene Data'!F123))),'Data Summary'!DW129="Yes"),OFFSET('Hygiene Data'!$F$9,0,10*ROW('Hygiene Data'!F123)),NA())</f>
        <v>#N/A</v>
      </c>
      <c r="BI129" s="100" t="e">
        <f ca="true">+IF(AND(ISNUMBER(OFFSET('Hygiene Data'!$G$5,0,10*ROW('Hygiene Data'!G123))),'Data Summary'!DX129="Yes"),OFFSET('Hygiene Data'!$G$5,0,10*ROW('Hygiene Data'!G123)),NA())</f>
        <v>#N/A</v>
      </c>
      <c r="BJ129" s="100" t="e">
        <f ca="true">+IF(AND(ISNUMBER(OFFSET('Hygiene Data'!$G$7,0,10*ROW('Hygiene Data'!G123))),'Data Summary'!DY129="Yes"),OFFSET('Hygiene Data'!$G$7,0,10*ROW('Hygiene Data'!G123)),NA())</f>
        <v>#N/A</v>
      </c>
      <c r="BK129" s="100" t="e">
        <f ca="true">+IF(AND(ISNUMBER(OFFSET('Hygiene Data'!$G$9,0,10*ROW('Hygiene Data'!G123))),'Data Summary'!DZ129="Yes"),OFFSET('Hygiene Data'!$G$9,0,10*ROW('Hygiene Data'!G123)),NA())</f>
        <v>#N/A</v>
      </c>
      <c r="BL129" s="100" t="e">
        <f ca="true">+IF(AND(ISNUMBER(OFFSET('Hygiene Data'!$H$5,0,10*ROW('Hygiene Data'!H123))),'Data Summary'!EA129="Yes"),OFFSET('Hygiene Data'!$H$5,0,10*ROW('Hygiene Data'!H123)),NA())</f>
        <v>#N/A</v>
      </c>
      <c r="BM129" s="100" t="e">
        <f ca="true">+IF(AND(ISNUMBER(OFFSET('Hygiene Data'!$H$7,0,10*ROW('Hygiene Data'!H123))),'Data Summary'!EB129="Yes"),OFFSET('Hygiene Data'!$H$7,0,10*ROW('Hygiene Data'!H123)),NA())</f>
        <v>#N/A</v>
      </c>
      <c r="BN129" s="100" t="e">
        <f ca="true">+IF(AND(ISNUMBER(OFFSET('Hygiene Data'!$H$9,0,10*ROW('Hygiene Data'!H123))),'Data Summary'!EC129="Yes"),OFFSET('Hygiene Data'!$H$9,0,10*ROW('Hygiene Data'!H123)),NA())</f>
        <v>#N/A</v>
      </c>
      <c r="BO129" s="100" t="e">
        <f ca="true">+IF(AND(ISNUMBER(OFFSET('Hygiene Data'!$I$5,0,10*ROW('Hygiene Data'!I123))),'Data Summary'!ED129="Yes"),OFFSET('Hygiene Data'!$I$5,0,10*ROW('Hygiene Data'!I123)),NA())</f>
        <v>#N/A</v>
      </c>
      <c r="BP129" s="100" t="e">
        <f ca="true">+IF(AND(ISNUMBER(OFFSET('Hygiene Data'!$I$7,0,10*ROW('Hygiene Data'!I123))),'Data Summary'!EE129="Yes"),OFFSET('Hygiene Data'!$I$7,0,10*ROW('Hygiene Data'!I123)),NA())</f>
        <v>#N/A</v>
      </c>
      <c r="BQ129" s="100" t="e">
        <f ca="true">+IF(AND(ISNUMBER(OFFSET('Hygiene Data'!$I$9,0,10*ROW('Hygiene Data'!I123))),'Data Summary'!EF129="Yes"),OFFSET('Hygiene Data'!$I$9,0,10*ROW('Hygiene Data'!I123)),NA())</f>
        <v>#N/A</v>
      </c>
    </row>
    <row xmlns:x14ac="http://schemas.microsoft.com/office/spreadsheetml/2009/9/ac" r="130" x14ac:dyDescent="0.2">
      <c r="A130" s="363" t="e">
        <f ca="true">+RIGHT('Data Summary'!A130,LEN('Data Summary'!A130)-9)</f>
        <v>#VALUE!</v>
      </c>
      <c r="B130" s="38" t="str">
        <f ca="true">+IF(ISTEXT('Data Summary'!B130),'Data Summary'!B130,"")</f>
        <v/>
      </c>
      <c r="C130" s="362" t="e">
        <f ca="true">+VALUE('Data Summary'!C130)</f>
        <v>#VALUE!</v>
      </c>
      <c r="D130" s="98" t="e">
        <f ca="true">+IF(AND(ISNUMBER(OFFSET('Water Data'!$D$4,0,10*ROW('Water Data'!D124))),'Data Summary'!BS130="Yes"),100-OFFSET('Water Data'!$D$4,0,10*ROW('Water Data'!D124)),NA())</f>
        <v>#N/A</v>
      </c>
      <c r="E130" s="98" t="e">
        <f ca="true">+IF(AND(ISNUMBER(OFFSET('Water Data'!$D$6,0,10*ROW('Water Data'!D124))),'Data Summary'!BT130="Yes"),OFFSET('Water Data'!$D$6,0,10*ROW('Water Data'!D124)),NA())</f>
        <v>#N/A</v>
      </c>
      <c r="F130" s="98" t="e">
        <f ca="true">+IF(AND(ISNUMBER(OFFSET('Water Data'!$D$9,0,10*ROW('Water Data'!D124))),'Data Summary'!BU130="Yes"),OFFSET('Water Data'!$D$9,0,10*ROW('Water Data'!D124)),NA())</f>
        <v>#N/A</v>
      </c>
      <c r="G130" s="98" t="e">
        <f ca="true">+IF(AND(ISNUMBER(OFFSET('Water Data'!$E$4,0,10*ROW('Water Data'!E124))),'Data Summary'!BV130="Yes"),100-OFFSET('Water Data'!$E$4,0,10*ROW('Water Data'!E124)),NA())</f>
        <v>#N/A</v>
      </c>
      <c r="H130" s="98" t="e">
        <f ca="true">+IF(AND(ISNUMBER(OFFSET('Water Data'!$E$6,0,10*ROW('Water Data'!E124))),'Data Summary'!BW130="Yes"),OFFSET('Water Data'!$E$6,0,10*ROW('Water Data'!E124)),NA())</f>
        <v>#N/A</v>
      </c>
      <c r="I130" s="98" t="e">
        <f ca="true">+IF(AND(ISNUMBER(OFFSET('Water Data'!$E$9,0,10*ROW('Water Data'!E124))),'Data Summary'!BX130="Yes"),OFFSET('Water Data'!$E$9,0,10*ROW('Water Data'!E124)),NA())</f>
        <v>#N/A</v>
      </c>
      <c r="J130" s="98" t="e">
        <f ca="true">+IF(AND(ISNUMBER(OFFSET('Water Data'!$F$4,0,10*ROW('Water Data'!F124))),'Data Summary'!BY130="Yes"),100-OFFSET('Water Data'!$F$4,0,10*ROW('Water Data'!F124)),NA())</f>
        <v>#N/A</v>
      </c>
      <c r="K130" s="98" t="e">
        <f ca="true">+IF(AND(ISNUMBER(OFFSET('Water Data'!$F$6,0,10*ROW('Water Data'!F124))),'Data Summary'!BZ130="Yes"),OFFSET('Water Data'!$F$6,0,10*ROW('Water Data'!F124)),NA())</f>
        <v>#N/A</v>
      </c>
      <c r="L130" s="98" t="e">
        <f ca="true">+IF(AND(ISNUMBER(OFFSET('Water Data'!$F$9,0,10*ROW('Water Data'!F124))),'Data Summary'!CA130="Yes"),OFFSET('Water Data'!$F$9,0,10*ROW('Water Data'!F124)),NA())</f>
        <v>#N/A</v>
      </c>
      <c r="M130" s="98" t="e">
        <f ca="true">+IF(AND(ISNUMBER(OFFSET('Water Data'!$G$4,0,10*ROW('Water Data'!G124))),'Data Summary'!CB130="Yes"),100-OFFSET('Water Data'!$G$4,0,10*ROW('Water Data'!G124)),NA())</f>
        <v>#N/A</v>
      </c>
      <c r="N130" s="98" t="e">
        <f ca="true">+IF(AND(ISNUMBER(OFFSET('Water Data'!$G$6,0,10*ROW('Water Data'!G124))),'Data Summary'!CC130="Yes"),OFFSET('Water Data'!$G$6,0,10*ROW('Water Data'!G124)),NA())</f>
        <v>#N/A</v>
      </c>
      <c r="O130" s="98" t="e">
        <f ca="true">+IF(AND(ISNUMBER(OFFSET('Water Data'!$G$9,0,10*ROW('Water Data'!G124))),'Data Summary'!CD130="Yes"),OFFSET('Water Data'!$G$9,0,10*ROW('Water Data'!G124)),NA())</f>
        <v>#N/A</v>
      </c>
      <c r="P130" s="98" t="e">
        <f ca="true">+IF(AND(ISNUMBER(OFFSET('Water Data'!$H$4,0,10*ROW('Water Data'!H124))),'Data Summary'!CE130="Yes"),100-OFFSET('Water Data'!$H$4,0,10*ROW('Water Data'!H124)),NA())</f>
        <v>#N/A</v>
      </c>
      <c r="Q130" s="98" t="e">
        <f ca="true">+IF(AND(ISNUMBER(OFFSET('Water Data'!$H$6,0,10*ROW('Water Data'!H124))),'Data Summary'!CF130="Yes"),OFFSET('Water Data'!$H$6,0,10*ROW('Water Data'!H124)),NA())</f>
        <v>#N/A</v>
      </c>
      <c r="R130" s="98" t="e">
        <f ca="true">+IF(AND(ISNUMBER(OFFSET('Water Data'!$H$9,0,10*ROW('Water Data'!H124))),'Data Summary'!CG130="Yes"),OFFSET('Water Data'!$H$9,0,10*ROW('Water Data'!H124)),NA())</f>
        <v>#N/A</v>
      </c>
      <c r="S130" s="98" t="e">
        <f ca="true">+IF(AND(ISNUMBER(OFFSET('Water Data'!$I$4,0,10*ROW('Water Data'!I124))),'Data Summary'!CH130="Yes"),100-OFFSET('Water Data'!$I$4,0,10*ROW('Water Data'!I124)),NA())</f>
        <v>#N/A</v>
      </c>
      <c r="T130" s="98" t="e">
        <f ca="true">+IF(AND(ISNUMBER(OFFSET('Water Data'!$I$6,0,10*ROW('Water Data'!I124))),'Data Summary'!CI130="Yes"),OFFSET('Water Data'!$I$6,0,10*ROW('Water Data'!I124)),NA())</f>
        <v>#N/A</v>
      </c>
      <c r="U130" s="98" t="e">
        <f ca="true">+IF(AND(ISNUMBER(OFFSET('Water Data'!$I$9,0,10*ROW('Water Data'!I124))),'Data Summary'!CJ130="Yes"),OFFSET('Water Data'!$I$9,0,10*ROW('Water Data'!I124)),NA())</f>
        <v>#N/A</v>
      </c>
      <c r="V130" s="99" t="e">
        <f ca="true">+IF(AND(ISNUMBER(OFFSET('Sanitation Data'!$D$4,0,10*ROW('Sanitation Data'!D124))),'Data Summary'!CK130="Yes"),100-OFFSET('Sanitation Data'!$D$4,0,10*ROW('Sanitation Data'!D124)),NA())</f>
        <v>#N/A</v>
      </c>
      <c r="W130" s="99" t="e">
        <f ca="true">+IF(AND(ISNUMBER(OFFSET('Sanitation Data'!$D$6,0,10*ROW('Sanitation Data'!D124))),'Data Summary'!CL130="Yes"),OFFSET('Sanitation Data'!$D$6,0,10*ROW('Sanitation Data'!D124)),NA())</f>
        <v>#N/A</v>
      </c>
      <c r="X130" s="99" t="e">
        <f ca="true">+IF(AND(ISNUMBER(OFFSET('Sanitation Data'!$D$10,0,10*ROW('Sanitation Data'!D124))),'Data Summary'!CM130="Yes"),OFFSET('Sanitation Data'!$D$10,0,10*ROW('Sanitation Data'!D124)),NA())</f>
        <v>#N/A</v>
      </c>
      <c r="Y130" s="99" t="e">
        <f ca="true">+IF(AND(ISNUMBER(OFFSET('Sanitation Data'!$D$11,0,10*ROW('Sanitation Data'!D124))),'Data Summary'!CN130="Yes"),OFFSET('Sanitation Data'!$D$11,0,10*ROW('Sanitation Data'!D124)),NA())</f>
        <v>#N/A</v>
      </c>
      <c r="Z130" s="99" t="e">
        <f ca="true">+IF(AND(ISNUMBER(OFFSET('Sanitation Data'!$D$12,0,10*ROW('Sanitation Data'!D124))),'Data Summary'!CO130="Yes"),OFFSET('Sanitation Data'!$D$12,0,10*ROW('Sanitation Data'!D124)),NA())</f>
        <v>#N/A</v>
      </c>
      <c r="AA130" s="99" t="e">
        <f ca="true">+IF(AND(ISNUMBER(OFFSET('Sanitation Data'!$E$4,0,10*ROW('Sanitation Data'!E124))),'Data Summary'!CP130="Yes"),100-OFFSET('Sanitation Data'!$E$4,0,10*ROW('Sanitation Data'!E124)),NA())</f>
        <v>#N/A</v>
      </c>
      <c r="AB130" s="99" t="e">
        <f ca="true">+IF(AND(ISNUMBER(OFFSET('Sanitation Data'!$E$6,0,10*ROW('Sanitation Data'!E124))),'Data Summary'!CQ130="Yes"),OFFSET('Sanitation Data'!$E$6,0,10*ROW('Sanitation Data'!E124)),NA())</f>
        <v>#N/A</v>
      </c>
      <c r="AC130" s="99" t="e">
        <f ca="true">+IF(AND(ISNUMBER(OFFSET('Sanitation Data'!$E$10,0,10*ROW('Sanitation Data'!E124))),'Data Summary'!CR130="Yes"),OFFSET('Sanitation Data'!$E$10,0,10*ROW('Sanitation Data'!E124)),NA())</f>
        <v>#N/A</v>
      </c>
      <c r="AD130" s="99" t="e">
        <f ca="true">+IF(AND(ISNUMBER(OFFSET('Sanitation Data'!$E$11,0,10*ROW('Sanitation Data'!E124))),'Data Summary'!CS130="Yes"),OFFSET('Sanitation Data'!$E$11,0,10*ROW('Sanitation Data'!E124)),NA())</f>
        <v>#N/A</v>
      </c>
      <c r="AE130" s="99" t="e">
        <f ca="true">+IF(AND(ISNUMBER(OFFSET('Sanitation Data'!$E$12,0,10*ROW('Sanitation Data'!E124))),'Data Summary'!CT130="Yes"),OFFSET('Sanitation Data'!$E$12,0,10*ROW('Sanitation Data'!E124)),NA())</f>
        <v>#N/A</v>
      </c>
      <c r="AF130" s="99" t="e">
        <f ca="true">+IF(AND(ISNUMBER(OFFSET('Sanitation Data'!$F$4,0,10*ROW('Sanitation Data'!F124))),'Data Summary'!CU130="Yes"),100-OFFSET('Sanitation Data'!$F$4,0,10*ROW('Sanitation Data'!F124)),NA())</f>
        <v>#N/A</v>
      </c>
      <c r="AG130" s="99" t="e">
        <f ca="true">+IF(AND(ISNUMBER(OFFSET('Sanitation Data'!$F$6,0,10*ROW('Sanitation Data'!F124))),'Data Summary'!CV130="Yes"),OFFSET('Sanitation Data'!$F$6,0,10*ROW('Sanitation Data'!F124)),NA())</f>
        <v>#N/A</v>
      </c>
      <c r="AH130" s="99" t="e">
        <f ca="true">+IF(AND(ISNUMBER(OFFSET('Sanitation Data'!$F$10,0,10*ROW('Sanitation Data'!F124))),'Data Summary'!CW130="Yes"),OFFSET('Sanitation Data'!$F$10,0,10*ROW('Sanitation Data'!F124)),NA())</f>
        <v>#N/A</v>
      </c>
      <c r="AI130" s="99" t="e">
        <f ca="true">+IF(AND(ISNUMBER(OFFSET('Sanitation Data'!$F$11,0,10*ROW('Sanitation Data'!F124))),'Data Summary'!CX130="Yes"),OFFSET('Sanitation Data'!$F$11,0,10*ROW('Sanitation Data'!F124)),NA())</f>
        <v>#N/A</v>
      </c>
      <c r="AJ130" s="99" t="e">
        <f ca="true">+IF(AND(ISNUMBER(OFFSET('Sanitation Data'!$F$12,0,10*ROW('Sanitation Data'!F124))),'Data Summary'!CY130="Yes"),OFFSET('Sanitation Data'!$F$12,0,10*ROW('Sanitation Data'!F124)),NA())</f>
        <v>#N/A</v>
      </c>
      <c r="AK130" s="99" t="e">
        <f ca="true">+IF(AND(ISNUMBER(OFFSET('Sanitation Data'!$G$4,0,10*ROW('Sanitation Data'!G124))),'Data Summary'!CZ130="Yes"),100-OFFSET('Sanitation Data'!$G$4,0,10*ROW('Sanitation Data'!G124)),NA())</f>
        <v>#N/A</v>
      </c>
      <c r="AL130" s="99" t="e">
        <f ca="true">+IF(AND(ISNUMBER(OFFSET('Sanitation Data'!$G$6,0,10*ROW('Sanitation Data'!G124))),'Data Summary'!DA130="Yes"),OFFSET('Sanitation Data'!$G$6,0,10*ROW('Sanitation Data'!G124)),NA())</f>
        <v>#N/A</v>
      </c>
      <c r="AM130" s="99" t="e">
        <f ca="true">+IF(AND(ISNUMBER(OFFSET('Sanitation Data'!$G$10,0,10*ROW('Sanitation Data'!G124))),'Data Summary'!DB130="Yes"),OFFSET('Sanitation Data'!$G$10,0,10*ROW('Sanitation Data'!G124)),NA())</f>
        <v>#N/A</v>
      </c>
      <c r="AN130" s="99" t="e">
        <f ca="true">+IF(AND(ISNUMBER(OFFSET('Sanitation Data'!$G$11,0,10*ROW('Sanitation Data'!G124))),'Data Summary'!DC130="Yes"),OFFSET('Sanitation Data'!$G$11,0,10*ROW('Sanitation Data'!G124)),NA())</f>
        <v>#N/A</v>
      </c>
      <c r="AO130" s="99" t="e">
        <f ca="true">+IF(AND(ISNUMBER(OFFSET('Sanitation Data'!$G$12,0,10*ROW('Sanitation Data'!G124))),'Data Summary'!DD130="Yes"),OFFSET('Sanitation Data'!$G$12,0,10*ROW('Sanitation Data'!G124)),NA())</f>
        <v>#N/A</v>
      </c>
      <c r="AP130" s="99" t="e">
        <f ca="true">+IF(AND(ISNUMBER(OFFSET('Sanitation Data'!$H$4,0,10*ROW('Sanitation Data'!H124))),'Data Summary'!DE130="Yes"),100-OFFSET('Sanitation Data'!$H$4,0,10*ROW('Sanitation Data'!H124)),NA())</f>
        <v>#N/A</v>
      </c>
      <c r="AQ130" s="99" t="e">
        <f ca="true">+IF(AND(ISNUMBER(OFFSET('Sanitation Data'!$H$6,0,10*ROW('Sanitation Data'!H124))),'Data Summary'!DF130="Yes"),OFFSET('Sanitation Data'!$H$6,0,10*ROW('Sanitation Data'!H124)),NA())</f>
        <v>#N/A</v>
      </c>
      <c r="AR130" s="99" t="e">
        <f ca="true">+IF(AND(ISNUMBER(OFFSET('Sanitation Data'!$H$10,0,10*ROW('Sanitation Data'!H124))),'Data Summary'!DG130="Yes"),OFFSET('Sanitation Data'!$H$10,0,10*ROW('Sanitation Data'!H124)),NA())</f>
        <v>#N/A</v>
      </c>
      <c r="AS130" s="99" t="e">
        <f ca="true">+IF(AND(ISNUMBER(OFFSET('Sanitation Data'!$H$11,0,10*ROW('Sanitation Data'!H124))),'Data Summary'!DH130="Yes"),OFFSET('Sanitation Data'!$H$11,0,10*ROW('Sanitation Data'!H124)),NA())</f>
        <v>#N/A</v>
      </c>
      <c r="AT130" s="99" t="e">
        <f ca="true">+IF(AND(ISNUMBER(OFFSET('Sanitation Data'!$H$12,0,10*ROW('Sanitation Data'!H124))),'Data Summary'!DI130="Yes"),OFFSET('Sanitation Data'!$H$12,0,10*ROW('Sanitation Data'!H124)),NA())</f>
        <v>#N/A</v>
      </c>
      <c r="AU130" s="99" t="e">
        <f ca="true">+IF(AND(ISNUMBER(OFFSET('Sanitation Data'!$I$4,0,10*ROW('Sanitation Data'!I124))),'Data Summary'!DJ130="Yes"),100-OFFSET('Sanitation Data'!$I$4,0,10*ROW('Sanitation Data'!I124)),NA())</f>
        <v>#N/A</v>
      </c>
      <c r="AV130" s="99" t="e">
        <f ca="true">+IF(AND(ISNUMBER(OFFSET('Sanitation Data'!$I$6,0,10*ROW('Sanitation Data'!I124))),'Data Summary'!DK130="Yes"),OFFSET('Sanitation Data'!$I$6,0,10*ROW('Sanitation Data'!I124)),NA())</f>
        <v>#N/A</v>
      </c>
      <c r="AW130" s="99" t="e">
        <f ca="true">+IF(AND(ISNUMBER(OFFSET('Sanitation Data'!$I$10,0,10*ROW('Sanitation Data'!I124))),'Data Summary'!DL130="Yes"),OFFSET('Sanitation Data'!$I$10,0,10*ROW('Sanitation Data'!I124)),NA())</f>
        <v>#N/A</v>
      </c>
      <c r="AX130" s="99" t="e">
        <f ca="true">+IF(AND(ISNUMBER(OFFSET('Sanitation Data'!$I$11,0,10*ROW('Sanitation Data'!I124))),'Data Summary'!DM130="Yes"),OFFSET('Sanitation Data'!$I$11,0,10*ROW('Sanitation Data'!I124)),NA())</f>
        <v>#N/A</v>
      </c>
      <c r="AY130" s="99" t="e">
        <f ca="true">+IF(AND(ISNUMBER(OFFSET('Sanitation Data'!$I$12,0,10*ROW('Sanitation Data'!I124))),'Data Summary'!DN130="Yes"),OFFSET('Sanitation Data'!$I$12,0,10*ROW('Sanitation Data'!I124)),NA())</f>
        <v>#N/A</v>
      </c>
      <c r="AZ130" s="100" t="e">
        <f ca="true">+IF(AND(ISNUMBER(OFFSET('Hygiene Data'!$D$5,0,10*ROW('Hygiene Data'!D124))),'Data Summary'!DO130="Yes"),OFFSET('Hygiene Data'!$D$5,0,10*ROW('Hygiene Data'!D124)),NA())</f>
        <v>#N/A</v>
      </c>
      <c r="BA130" s="100" t="e">
        <f ca="true">+IF(AND(ISNUMBER(OFFSET('Hygiene Data'!$D$7,0,10*ROW('Hygiene Data'!D124))),'Data Summary'!DP130="Yes"),OFFSET('Hygiene Data'!$D$7,0,10*ROW('Hygiene Data'!D124)),NA())</f>
        <v>#N/A</v>
      </c>
      <c r="BB130" s="100" t="e">
        <f ca="true">+IF(AND(ISNUMBER(OFFSET('Hygiene Data'!$D$9,0,10*ROW('Hygiene Data'!D124))),'Data Summary'!DQ130="Yes"),OFFSET('Hygiene Data'!$D$9,0,10*ROW('Hygiene Data'!D124)),NA())</f>
        <v>#N/A</v>
      </c>
      <c r="BC130" s="100" t="e">
        <f ca="true">+IF(AND(ISNUMBER(OFFSET('Hygiene Data'!$E$5,0,10*ROW('Hygiene Data'!E124))),'Data Summary'!DR130="Yes"),OFFSET('Hygiene Data'!$E$5,0,10*ROW('Hygiene Data'!E124)),NA())</f>
        <v>#N/A</v>
      </c>
      <c r="BD130" s="100" t="e">
        <f ca="true">+IF(AND(ISNUMBER(OFFSET('Hygiene Data'!$E$7,0,10*ROW('Hygiene Data'!E124))),'Data Summary'!DS130="Yes"),OFFSET('Hygiene Data'!$E$7,0,10*ROW('Hygiene Data'!E124)),NA())</f>
        <v>#N/A</v>
      </c>
      <c r="BE130" s="100" t="e">
        <f ca="true">+IF(AND(ISNUMBER(OFFSET('Hygiene Data'!$E$9,0,10*ROW('Hygiene Data'!E124))),'Data Summary'!DT130="Yes"),OFFSET('Hygiene Data'!$E$9,0,10*ROW('Hygiene Data'!E124)),NA())</f>
        <v>#N/A</v>
      </c>
      <c r="BF130" s="100" t="e">
        <f ca="true">+IF(AND(ISNUMBER(OFFSET('Hygiene Data'!$F$5,0,10*ROW('Hygiene Data'!F124))),'Data Summary'!DU130="Yes"),OFFSET('Hygiene Data'!$F$5,0,10*ROW('Hygiene Data'!F124)),NA())</f>
        <v>#N/A</v>
      </c>
      <c r="BG130" s="100" t="e">
        <f ca="true">+IF(AND(ISNUMBER(OFFSET('Hygiene Data'!$F$7,0,10*ROW('Hygiene Data'!F124))),'Data Summary'!DV130="Yes"),OFFSET('Hygiene Data'!$F$7,0,10*ROW('Hygiene Data'!F124)),NA())</f>
        <v>#N/A</v>
      </c>
      <c r="BH130" s="100" t="e">
        <f ca="true">+IF(AND(ISNUMBER(OFFSET('Hygiene Data'!$F$9,0,10*ROW('Hygiene Data'!F124))),'Data Summary'!DW130="Yes"),OFFSET('Hygiene Data'!$F$9,0,10*ROW('Hygiene Data'!F124)),NA())</f>
        <v>#N/A</v>
      </c>
      <c r="BI130" s="100" t="e">
        <f ca="true">+IF(AND(ISNUMBER(OFFSET('Hygiene Data'!$G$5,0,10*ROW('Hygiene Data'!G124))),'Data Summary'!DX130="Yes"),OFFSET('Hygiene Data'!$G$5,0,10*ROW('Hygiene Data'!G124)),NA())</f>
        <v>#N/A</v>
      </c>
      <c r="BJ130" s="100" t="e">
        <f ca="true">+IF(AND(ISNUMBER(OFFSET('Hygiene Data'!$G$7,0,10*ROW('Hygiene Data'!G124))),'Data Summary'!DY130="Yes"),OFFSET('Hygiene Data'!$G$7,0,10*ROW('Hygiene Data'!G124)),NA())</f>
        <v>#N/A</v>
      </c>
      <c r="BK130" s="100" t="e">
        <f ca="true">+IF(AND(ISNUMBER(OFFSET('Hygiene Data'!$G$9,0,10*ROW('Hygiene Data'!G124))),'Data Summary'!DZ130="Yes"),OFFSET('Hygiene Data'!$G$9,0,10*ROW('Hygiene Data'!G124)),NA())</f>
        <v>#N/A</v>
      </c>
      <c r="BL130" s="100" t="e">
        <f ca="true">+IF(AND(ISNUMBER(OFFSET('Hygiene Data'!$H$5,0,10*ROW('Hygiene Data'!H124))),'Data Summary'!EA130="Yes"),OFFSET('Hygiene Data'!$H$5,0,10*ROW('Hygiene Data'!H124)),NA())</f>
        <v>#N/A</v>
      </c>
      <c r="BM130" s="100" t="e">
        <f ca="true">+IF(AND(ISNUMBER(OFFSET('Hygiene Data'!$H$7,0,10*ROW('Hygiene Data'!H124))),'Data Summary'!EB130="Yes"),OFFSET('Hygiene Data'!$H$7,0,10*ROW('Hygiene Data'!H124)),NA())</f>
        <v>#N/A</v>
      </c>
      <c r="BN130" s="100" t="e">
        <f ca="true">+IF(AND(ISNUMBER(OFFSET('Hygiene Data'!$H$9,0,10*ROW('Hygiene Data'!H124))),'Data Summary'!EC130="Yes"),OFFSET('Hygiene Data'!$H$9,0,10*ROW('Hygiene Data'!H124)),NA())</f>
        <v>#N/A</v>
      </c>
      <c r="BO130" s="100" t="e">
        <f ca="true">+IF(AND(ISNUMBER(OFFSET('Hygiene Data'!$I$5,0,10*ROW('Hygiene Data'!I124))),'Data Summary'!ED130="Yes"),OFFSET('Hygiene Data'!$I$5,0,10*ROW('Hygiene Data'!I124)),NA())</f>
        <v>#N/A</v>
      </c>
      <c r="BP130" s="100" t="e">
        <f ca="true">+IF(AND(ISNUMBER(OFFSET('Hygiene Data'!$I$7,0,10*ROW('Hygiene Data'!I124))),'Data Summary'!EE130="Yes"),OFFSET('Hygiene Data'!$I$7,0,10*ROW('Hygiene Data'!I124)),NA())</f>
        <v>#N/A</v>
      </c>
      <c r="BQ130" s="100" t="e">
        <f ca="true">+IF(AND(ISNUMBER(OFFSET('Hygiene Data'!$I$9,0,10*ROW('Hygiene Data'!I124))),'Data Summary'!EF130="Yes"),OFFSET('Hygiene Data'!$I$9,0,10*ROW('Hygiene Data'!I124)),NA())</f>
        <v>#N/A</v>
      </c>
    </row>
    <row xmlns:x14ac="http://schemas.microsoft.com/office/spreadsheetml/2009/9/ac" r="131" x14ac:dyDescent="0.2">
      <c r="A131" s="363" t="e">
        <f ca="true">+RIGHT('Data Summary'!A131,LEN('Data Summary'!A131)-9)</f>
        <v>#VALUE!</v>
      </c>
      <c r="B131" s="38" t="str">
        <f ca="true">+IF(ISTEXT('Data Summary'!B131),'Data Summary'!B131,"")</f>
        <v/>
      </c>
      <c r="C131" s="362" t="e">
        <f ca="true">+VALUE('Data Summary'!C131)</f>
        <v>#VALUE!</v>
      </c>
      <c r="D131" s="98" t="e">
        <f ca="true">+IF(AND(ISNUMBER(OFFSET('Water Data'!$D$4,0,10*ROW('Water Data'!D125))),'Data Summary'!BS131="Yes"),100-OFFSET('Water Data'!$D$4,0,10*ROW('Water Data'!D125)),NA())</f>
        <v>#N/A</v>
      </c>
      <c r="E131" s="98" t="e">
        <f ca="true">+IF(AND(ISNUMBER(OFFSET('Water Data'!$D$6,0,10*ROW('Water Data'!D125))),'Data Summary'!BT131="Yes"),OFFSET('Water Data'!$D$6,0,10*ROW('Water Data'!D125)),NA())</f>
        <v>#N/A</v>
      </c>
      <c r="F131" s="98" t="e">
        <f ca="true">+IF(AND(ISNUMBER(OFFSET('Water Data'!$D$9,0,10*ROW('Water Data'!D125))),'Data Summary'!BU131="Yes"),OFFSET('Water Data'!$D$9,0,10*ROW('Water Data'!D125)),NA())</f>
        <v>#N/A</v>
      </c>
      <c r="G131" s="98" t="e">
        <f ca="true">+IF(AND(ISNUMBER(OFFSET('Water Data'!$E$4,0,10*ROW('Water Data'!E125))),'Data Summary'!BV131="Yes"),100-OFFSET('Water Data'!$E$4,0,10*ROW('Water Data'!E125)),NA())</f>
        <v>#N/A</v>
      </c>
      <c r="H131" s="98" t="e">
        <f ca="true">+IF(AND(ISNUMBER(OFFSET('Water Data'!$E$6,0,10*ROW('Water Data'!E125))),'Data Summary'!BW131="Yes"),OFFSET('Water Data'!$E$6,0,10*ROW('Water Data'!E125)),NA())</f>
        <v>#N/A</v>
      </c>
      <c r="I131" s="98" t="e">
        <f ca="true">+IF(AND(ISNUMBER(OFFSET('Water Data'!$E$9,0,10*ROW('Water Data'!E125))),'Data Summary'!BX131="Yes"),OFFSET('Water Data'!$E$9,0,10*ROW('Water Data'!E125)),NA())</f>
        <v>#N/A</v>
      </c>
      <c r="J131" s="98" t="e">
        <f ca="true">+IF(AND(ISNUMBER(OFFSET('Water Data'!$F$4,0,10*ROW('Water Data'!F125))),'Data Summary'!BY131="Yes"),100-OFFSET('Water Data'!$F$4,0,10*ROW('Water Data'!F125)),NA())</f>
        <v>#N/A</v>
      </c>
      <c r="K131" s="98" t="e">
        <f ca="true">+IF(AND(ISNUMBER(OFFSET('Water Data'!$F$6,0,10*ROW('Water Data'!F125))),'Data Summary'!BZ131="Yes"),OFFSET('Water Data'!$F$6,0,10*ROW('Water Data'!F125)),NA())</f>
        <v>#N/A</v>
      </c>
      <c r="L131" s="98" t="e">
        <f ca="true">+IF(AND(ISNUMBER(OFFSET('Water Data'!$F$9,0,10*ROW('Water Data'!F125))),'Data Summary'!CA131="Yes"),OFFSET('Water Data'!$F$9,0,10*ROW('Water Data'!F125)),NA())</f>
        <v>#N/A</v>
      </c>
      <c r="M131" s="98" t="e">
        <f ca="true">+IF(AND(ISNUMBER(OFFSET('Water Data'!$G$4,0,10*ROW('Water Data'!G125))),'Data Summary'!CB131="Yes"),100-OFFSET('Water Data'!$G$4,0,10*ROW('Water Data'!G125)),NA())</f>
        <v>#N/A</v>
      </c>
      <c r="N131" s="98" t="e">
        <f ca="true">+IF(AND(ISNUMBER(OFFSET('Water Data'!$G$6,0,10*ROW('Water Data'!G125))),'Data Summary'!CC131="Yes"),OFFSET('Water Data'!$G$6,0,10*ROW('Water Data'!G125)),NA())</f>
        <v>#N/A</v>
      </c>
      <c r="O131" s="98" t="e">
        <f ca="true">+IF(AND(ISNUMBER(OFFSET('Water Data'!$G$9,0,10*ROW('Water Data'!G125))),'Data Summary'!CD131="Yes"),OFFSET('Water Data'!$G$9,0,10*ROW('Water Data'!G125)),NA())</f>
        <v>#N/A</v>
      </c>
      <c r="P131" s="98" t="e">
        <f ca="true">+IF(AND(ISNUMBER(OFFSET('Water Data'!$H$4,0,10*ROW('Water Data'!H125))),'Data Summary'!CE131="Yes"),100-OFFSET('Water Data'!$H$4,0,10*ROW('Water Data'!H125)),NA())</f>
        <v>#N/A</v>
      </c>
      <c r="Q131" s="98" t="e">
        <f ca="true">+IF(AND(ISNUMBER(OFFSET('Water Data'!$H$6,0,10*ROW('Water Data'!H125))),'Data Summary'!CF131="Yes"),OFFSET('Water Data'!$H$6,0,10*ROW('Water Data'!H125)),NA())</f>
        <v>#N/A</v>
      </c>
      <c r="R131" s="98" t="e">
        <f ca="true">+IF(AND(ISNUMBER(OFFSET('Water Data'!$H$9,0,10*ROW('Water Data'!H125))),'Data Summary'!CG131="Yes"),OFFSET('Water Data'!$H$9,0,10*ROW('Water Data'!H125)),NA())</f>
        <v>#N/A</v>
      </c>
      <c r="S131" s="98" t="e">
        <f ca="true">+IF(AND(ISNUMBER(OFFSET('Water Data'!$I$4,0,10*ROW('Water Data'!I125))),'Data Summary'!CH131="Yes"),100-OFFSET('Water Data'!$I$4,0,10*ROW('Water Data'!I125)),NA())</f>
        <v>#N/A</v>
      </c>
      <c r="T131" s="98" t="e">
        <f ca="true">+IF(AND(ISNUMBER(OFFSET('Water Data'!$I$6,0,10*ROW('Water Data'!I125))),'Data Summary'!CI131="Yes"),OFFSET('Water Data'!$I$6,0,10*ROW('Water Data'!I125)),NA())</f>
        <v>#N/A</v>
      </c>
      <c r="U131" s="98" t="e">
        <f ca="true">+IF(AND(ISNUMBER(OFFSET('Water Data'!$I$9,0,10*ROW('Water Data'!I125))),'Data Summary'!CJ131="Yes"),OFFSET('Water Data'!$I$9,0,10*ROW('Water Data'!I125)),NA())</f>
        <v>#N/A</v>
      </c>
      <c r="V131" s="99" t="e">
        <f ca="true">+IF(AND(ISNUMBER(OFFSET('Sanitation Data'!$D$4,0,10*ROW('Sanitation Data'!D125))),'Data Summary'!CK131="Yes"),100-OFFSET('Sanitation Data'!$D$4,0,10*ROW('Sanitation Data'!D125)),NA())</f>
        <v>#N/A</v>
      </c>
      <c r="W131" s="99" t="e">
        <f ca="true">+IF(AND(ISNUMBER(OFFSET('Sanitation Data'!$D$6,0,10*ROW('Sanitation Data'!D125))),'Data Summary'!CL131="Yes"),OFFSET('Sanitation Data'!$D$6,0,10*ROW('Sanitation Data'!D125)),NA())</f>
        <v>#N/A</v>
      </c>
      <c r="X131" s="99" t="e">
        <f ca="true">+IF(AND(ISNUMBER(OFFSET('Sanitation Data'!$D$10,0,10*ROW('Sanitation Data'!D125))),'Data Summary'!CM131="Yes"),OFFSET('Sanitation Data'!$D$10,0,10*ROW('Sanitation Data'!D125)),NA())</f>
        <v>#N/A</v>
      </c>
      <c r="Y131" s="99" t="e">
        <f ca="true">+IF(AND(ISNUMBER(OFFSET('Sanitation Data'!$D$11,0,10*ROW('Sanitation Data'!D125))),'Data Summary'!CN131="Yes"),OFFSET('Sanitation Data'!$D$11,0,10*ROW('Sanitation Data'!D125)),NA())</f>
        <v>#N/A</v>
      </c>
      <c r="Z131" s="99" t="e">
        <f ca="true">+IF(AND(ISNUMBER(OFFSET('Sanitation Data'!$D$12,0,10*ROW('Sanitation Data'!D125))),'Data Summary'!CO131="Yes"),OFFSET('Sanitation Data'!$D$12,0,10*ROW('Sanitation Data'!D125)),NA())</f>
        <v>#N/A</v>
      </c>
      <c r="AA131" s="99" t="e">
        <f ca="true">+IF(AND(ISNUMBER(OFFSET('Sanitation Data'!$E$4,0,10*ROW('Sanitation Data'!E125))),'Data Summary'!CP131="Yes"),100-OFFSET('Sanitation Data'!$E$4,0,10*ROW('Sanitation Data'!E125)),NA())</f>
        <v>#N/A</v>
      </c>
      <c r="AB131" s="99" t="e">
        <f ca="true">+IF(AND(ISNUMBER(OFFSET('Sanitation Data'!$E$6,0,10*ROW('Sanitation Data'!E125))),'Data Summary'!CQ131="Yes"),OFFSET('Sanitation Data'!$E$6,0,10*ROW('Sanitation Data'!E125)),NA())</f>
        <v>#N/A</v>
      </c>
      <c r="AC131" s="99" t="e">
        <f ca="true">+IF(AND(ISNUMBER(OFFSET('Sanitation Data'!$E$10,0,10*ROW('Sanitation Data'!E125))),'Data Summary'!CR131="Yes"),OFFSET('Sanitation Data'!$E$10,0,10*ROW('Sanitation Data'!E125)),NA())</f>
        <v>#N/A</v>
      </c>
      <c r="AD131" s="99" t="e">
        <f ca="true">+IF(AND(ISNUMBER(OFFSET('Sanitation Data'!$E$11,0,10*ROW('Sanitation Data'!E125))),'Data Summary'!CS131="Yes"),OFFSET('Sanitation Data'!$E$11,0,10*ROW('Sanitation Data'!E125)),NA())</f>
        <v>#N/A</v>
      </c>
      <c r="AE131" s="99" t="e">
        <f ca="true">+IF(AND(ISNUMBER(OFFSET('Sanitation Data'!$E$12,0,10*ROW('Sanitation Data'!E125))),'Data Summary'!CT131="Yes"),OFFSET('Sanitation Data'!$E$12,0,10*ROW('Sanitation Data'!E125)),NA())</f>
        <v>#N/A</v>
      </c>
      <c r="AF131" s="99" t="e">
        <f ca="true">+IF(AND(ISNUMBER(OFFSET('Sanitation Data'!$F$4,0,10*ROW('Sanitation Data'!F125))),'Data Summary'!CU131="Yes"),100-OFFSET('Sanitation Data'!$F$4,0,10*ROW('Sanitation Data'!F125)),NA())</f>
        <v>#N/A</v>
      </c>
      <c r="AG131" s="99" t="e">
        <f ca="true">+IF(AND(ISNUMBER(OFFSET('Sanitation Data'!$F$6,0,10*ROW('Sanitation Data'!F125))),'Data Summary'!CV131="Yes"),OFFSET('Sanitation Data'!$F$6,0,10*ROW('Sanitation Data'!F125)),NA())</f>
        <v>#N/A</v>
      </c>
      <c r="AH131" s="99" t="e">
        <f ca="true">+IF(AND(ISNUMBER(OFFSET('Sanitation Data'!$F$10,0,10*ROW('Sanitation Data'!F125))),'Data Summary'!CW131="Yes"),OFFSET('Sanitation Data'!$F$10,0,10*ROW('Sanitation Data'!F125)),NA())</f>
        <v>#N/A</v>
      </c>
      <c r="AI131" s="99" t="e">
        <f ca="true">+IF(AND(ISNUMBER(OFFSET('Sanitation Data'!$F$11,0,10*ROW('Sanitation Data'!F125))),'Data Summary'!CX131="Yes"),OFFSET('Sanitation Data'!$F$11,0,10*ROW('Sanitation Data'!F125)),NA())</f>
        <v>#N/A</v>
      </c>
      <c r="AJ131" s="99" t="e">
        <f ca="true">+IF(AND(ISNUMBER(OFFSET('Sanitation Data'!$F$12,0,10*ROW('Sanitation Data'!F125))),'Data Summary'!CY131="Yes"),OFFSET('Sanitation Data'!$F$12,0,10*ROW('Sanitation Data'!F125)),NA())</f>
        <v>#N/A</v>
      </c>
      <c r="AK131" s="99" t="e">
        <f ca="true">+IF(AND(ISNUMBER(OFFSET('Sanitation Data'!$G$4,0,10*ROW('Sanitation Data'!G125))),'Data Summary'!CZ131="Yes"),100-OFFSET('Sanitation Data'!$G$4,0,10*ROW('Sanitation Data'!G125)),NA())</f>
        <v>#N/A</v>
      </c>
      <c r="AL131" s="99" t="e">
        <f ca="true">+IF(AND(ISNUMBER(OFFSET('Sanitation Data'!$G$6,0,10*ROW('Sanitation Data'!G125))),'Data Summary'!DA131="Yes"),OFFSET('Sanitation Data'!$G$6,0,10*ROW('Sanitation Data'!G125)),NA())</f>
        <v>#N/A</v>
      </c>
      <c r="AM131" s="99" t="e">
        <f ca="true">+IF(AND(ISNUMBER(OFFSET('Sanitation Data'!$G$10,0,10*ROW('Sanitation Data'!G125))),'Data Summary'!DB131="Yes"),OFFSET('Sanitation Data'!$G$10,0,10*ROW('Sanitation Data'!G125)),NA())</f>
        <v>#N/A</v>
      </c>
      <c r="AN131" s="99" t="e">
        <f ca="true">+IF(AND(ISNUMBER(OFFSET('Sanitation Data'!$G$11,0,10*ROW('Sanitation Data'!G125))),'Data Summary'!DC131="Yes"),OFFSET('Sanitation Data'!$G$11,0,10*ROW('Sanitation Data'!G125)),NA())</f>
        <v>#N/A</v>
      </c>
      <c r="AO131" s="99" t="e">
        <f ca="true">+IF(AND(ISNUMBER(OFFSET('Sanitation Data'!$G$12,0,10*ROW('Sanitation Data'!G125))),'Data Summary'!DD131="Yes"),OFFSET('Sanitation Data'!$G$12,0,10*ROW('Sanitation Data'!G125)),NA())</f>
        <v>#N/A</v>
      </c>
      <c r="AP131" s="99" t="e">
        <f ca="true">+IF(AND(ISNUMBER(OFFSET('Sanitation Data'!$H$4,0,10*ROW('Sanitation Data'!H125))),'Data Summary'!DE131="Yes"),100-OFFSET('Sanitation Data'!$H$4,0,10*ROW('Sanitation Data'!H125)),NA())</f>
        <v>#N/A</v>
      </c>
      <c r="AQ131" s="99" t="e">
        <f ca="true">+IF(AND(ISNUMBER(OFFSET('Sanitation Data'!$H$6,0,10*ROW('Sanitation Data'!H125))),'Data Summary'!DF131="Yes"),OFFSET('Sanitation Data'!$H$6,0,10*ROW('Sanitation Data'!H125)),NA())</f>
        <v>#N/A</v>
      </c>
      <c r="AR131" s="99" t="e">
        <f ca="true">+IF(AND(ISNUMBER(OFFSET('Sanitation Data'!$H$10,0,10*ROW('Sanitation Data'!H125))),'Data Summary'!DG131="Yes"),OFFSET('Sanitation Data'!$H$10,0,10*ROW('Sanitation Data'!H125)),NA())</f>
        <v>#N/A</v>
      </c>
      <c r="AS131" s="99" t="e">
        <f ca="true">+IF(AND(ISNUMBER(OFFSET('Sanitation Data'!$H$11,0,10*ROW('Sanitation Data'!H125))),'Data Summary'!DH131="Yes"),OFFSET('Sanitation Data'!$H$11,0,10*ROW('Sanitation Data'!H125)),NA())</f>
        <v>#N/A</v>
      </c>
      <c r="AT131" s="99" t="e">
        <f ca="true">+IF(AND(ISNUMBER(OFFSET('Sanitation Data'!$H$12,0,10*ROW('Sanitation Data'!H125))),'Data Summary'!DI131="Yes"),OFFSET('Sanitation Data'!$H$12,0,10*ROW('Sanitation Data'!H125)),NA())</f>
        <v>#N/A</v>
      </c>
      <c r="AU131" s="99" t="e">
        <f ca="true">+IF(AND(ISNUMBER(OFFSET('Sanitation Data'!$I$4,0,10*ROW('Sanitation Data'!I125))),'Data Summary'!DJ131="Yes"),100-OFFSET('Sanitation Data'!$I$4,0,10*ROW('Sanitation Data'!I125)),NA())</f>
        <v>#N/A</v>
      </c>
      <c r="AV131" s="99" t="e">
        <f ca="true">+IF(AND(ISNUMBER(OFFSET('Sanitation Data'!$I$6,0,10*ROW('Sanitation Data'!I125))),'Data Summary'!DK131="Yes"),OFFSET('Sanitation Data'!$I$6,0,10*ROW('Sanitation Data'!I125)),NA())</f>
        <v>#N/A</v>
      </c>
      <c r="AW131" s="99" t="e">
        <f ca="true">+IF(AND(ISNUMBER(OFFSET('Sanitation Data'!$I$10,0,10*ROW('Sanitation Data'!I125))),'Data Summary'!DL131="Yes"),OFFSET('Sanitation Data'!$I$10,0,10*ROW('Sanitation Data'!I125)),NA())</f>
        <v>#N/A</v>
      </c>
      <c r="AX131" s="99" t="e">
        <f ca="true">+IF(AND(ISNUMBER(OFFSET('Sanitation Data'!$I$11,0,10*ROW('Sanitation Data'!I125))),'Data Summary'!DM131="Yes"),OFFSET('Sanitation Data'!$I$11,0,10*ROW('Sanitation Data'!I125)),NA())</f>
        <v>#N/A</v>
      </c>
      <c r="AY131" s="99" t="e">
        <f ca="true">+IF(AND(ISNUMBER(OFFSET('Sanitation Data'!$I$12,0,10*ROW('Sanitation Data'!I125))),'Data Summary'!DN131="Yes"),OFFSET('Sanitation Data'!$I$12,0,10*ROW('Sanitation Data'!I125)),NA())</f>
        <v>#N/A</v>
      </c>
      <c r="AZ131" s="100" t="e">
        <f ca="true">+IF(AND(ISNUMBER(OFFSET('Hygiene Data'!$D$5,0,10*ROW('Hygiene Data'!D125))),'Data Summary'!DO131="Yes"),OFFSET('Hygiene Data'!$D$5,0,10*ROW('Hygiene Data'!D125)),NA())</f>
        <v>#N/A</v>
      </c>
      <c r="BA131" s="100" t="e">
        <f ca="true">+IF(AND(ISNUMBER(OFFSET('Hygiene Data'!$D$7,0,10*ROW('Hygiene Data'!D125))),'Data Summary'!DP131="Yes"),OFFSET('Hygiene Data'!$D$7,0,10*ROW('Hygiene Data'!D125)),NA())</f>
        <v>#N/A</v>
      </c>
      <c r="BB131" s="100" t="e">
        <f ca="true">+IF(AND(ISNUMBER(OFFSET('Hygiene Data'!$D$9,0,10*ROW('Hygiene Data'!D125))),'Data Summary'!DQ131="Yes"),OFFSET('Hygiene Data'!$D$9,0,10*ROW('Hygiene Data'!D125)),NA())</f>
        <v>#N/A</v>
      </c>
      <c r="BC131" s="100" t="e">
        <f ca="true">+IF(AND(ISNUMBER(OFFSET('Hygiene Data'!$E$5,0,10*ROW('Hygiene Data'!E125))),'Data Summary'!DR131="Yes"),OFFSET('Hygiene Data'!$E$5,0,10*ROW('Hygiene Data'!E125)),NA())</f>
        <v>#N/A</v>
      </c>
      <c r="BD131" s="100" t="e">
        <f ca="true">+IF(AND(ISNUMBER(OFFSET('Hygiene Data'!$E$7,0,10*ROW('Hygiene Data'!E125))),'Data Summary'!DS131="Yes"),OFFSET('Hygiene Data'!$E$7,0,10*ROW('Hygiene Data'!E125)),NA())</f>
        <v>#N/A</v>
      </c>
      <c r="BE131" s="100" t="e">
        <f ca="true">+IF(AND(ISNUMBER(OFFSET('Hygiene Data'!$E$9,0,10*ROW('Hygiene Data'!E125))),'Data Summary'!DT131="Yes"),OFFSET('Hygiene Data'!$E$9,0,10*ROW('Hygiene Data'!E125)),NA())</f>
        <v>#N/A</v>
      </c>
      <c r="BF131" s="100" t="e">
        <f ca="true">+IF(AND(ISNUMBER(OFFSET('Hygiene Data'!$F$5,0,10*ROW('Hygiene Data'!F125))),'Data Summary'!DU131="Yes"),OFFSET('Hygiene Data'!$F$5,0,10*ROW('Hygiene Data'!F125)),NA())</f>
        <v>#N/A</v>
      </c>
      <c r="BG131" s="100" t="e">
        <f ca="true">+IF(AND(ISNUMBER(OFFSET('Hygiene Data'!$F$7,0,10*ROW('Hygiene Data'!F125))),'Data Summary'!DV131="Yes"),OFFSET('Hygiene Data'!$F$7,0,10*ROW('Hygiene Data'!F125)),NA())</f>
        <v>#N/A</v>
      </c>
      <c r="BH131" s="100" t="e">
        <f ca="true">+IF(AND(ISNUMBER(OFFSET('Hygiene Data'!$F$9,0,10*ROW('Hygiene Data'!F125))),'Data Summary'!DW131="Yes"),OFFSET('Hygiene Data'!$F$9,0,10*ROW('Hygiene Data'!F125)),NA())</f>
        <v>#N/A</v>
      </c>
      <c r="BI131" s="100" t="e">
        <f ca="true">+IF(AND(ISNUMBER(OFFSET('Hygiene Data'!$G$5,0,10*ROW('Hygiene Data'!G125))),'Data Summary'!DX131="Yes"),OFFSET('Hygiene Data'!$G$5,0,10*ROW('Hygiene Data'!G125)),NA())</f>
        <v>#N/A</v>
      </c>
      <c r="BJ131" s="100" t="e">
        <f ca="true">+IF(AND(ISNUMBER(OFFSET('Hygiene Data'!$G$7,0,10*ROW('Hygiene Data'!G125))),'Data Summary'!DY131="Yes"),OFFSET('Hygiene Data'!$G$7,0,10*ROW('Hygiene Data'!G125)),NA())</f>
        <v>#N/A</v>
      </c>
      <c r="BK131" s="100" t="e">
        <f ca="true">+IF(AND(ISNUMBER(OFFSET('Hygiene Data'!$G$9,0,10*ROW('Hygiene Data'!G125))),'Data Summary'!DZ131="Yes"),OFFSET('Hygiene Data'!$G$9,0,10*ROW('Hygiene Data'!G125)),NA())</f>
        <v>#N/A</v>
      </c>
      <c r="BL131" s="100" t="e">
        <f ca="true">+IF(AND(ISNUMBER(OFFSET('Hygiene Data'!$H$5,0,10*ROW('Hygiene Data'!H125))),'Data Summary'!EA131="Yes"),OFFSET('Hygiene Data'!$H$5,0,10*ROW('Hygiene Data'!H125)),NA())</f>
        <v>#N/A</v>
      </c>
      <c r="BM131" s="100" t="e">
        <f ca="true">+IF(AND(ISNUMBER(OFFSET('Hygiene Data'!$H$7,0,10*ROW('Hygiene Data'!H125))),'Data Summary'!EB131="Yes"),OFFSET('Hygiene Data'!$H$7,0,10*ROW('Hygiene Data'!H125)),NA())</f>
        <v>#N/A</v>
      </c>
      <c r="BN131" s="100" t="e">
        <f ca="true">+IF(AND(ISNUMBER(OFFSET('Hygiene Data'!$H$9,0,10*ROW('Hygiene Data'!H125))),'Data Summary'!EC131="Yes"),OFFSET('Hygiene Data'!$H$9,0,10*ROW('Hygiene Data'!H125)),NA())</f>
        <v>#N/A</v>
      </c>
      <c r="BO131" s="100" t="e">
        <f ca="true">+IF(AND(ISNUMBER(OFFSET('Hygiene Data'!$I$5,0,10*ROW('Hygiene Data'!I125))),'Data Summary'!ED131="Yes"),OFFSET('Hygiene Data'!$I$5,0,10*ROW('Hygiene Data'!I125)),NA())</f>
        <v>#N/A</v>
      </c>
      <c r="BP131" s="100" t="e">
        <f ca="true">+IF(AND(ISNUMBER(OFFSET('Hygiene Data'!$I$7,0,10*ROW('Hygiene Data'!I125))),'Data Summary'!EE131="Yes"),OFFSET('Hygiene Data'!$I$7,0,10*ROW('Hygiene Data'!I125)),NA())</f>
        <v>#N/A</v>
      </c>
      <c r="BQ131" s="100" t="e">
        <f ca="true">+IF(AND(ISNUMBER(OFFSET('Hygiene Data'!$I$9,0,10*ROW('Hygiene Data'!I125))),'Data Summary'!EF131="Yes"),OFFSET('Hygiene Data'!$I$9,0,10*ROW('Hygiene Data'!I125)),NA())</f>
        <v>#N/A</v>
      </c>
    </row>
    <row xmlns:x14ac="http://schemas.microsoft.com/office/spreadsheetml/2009/9/ac" r="132" x14ac:dyDescent="0.2">
      <c r="A132" s="363" t="e">
        <f ca="true">+RIGHT('Data Summary'!A132,LEN('Data Summary'!A132)-9)</f>
        <v>#VALUE!</v>
      </c>
      <c r="B132" s="38" t="str">
        <f ca="true">+IF(ISTEXT('Data Summary'!B132),'Data Summary'!B132,"")</f>
        <v/>
      </c>
      <c r="C132" s="362" t="e">
        <f ca="true">+VALUE('Data Summary'!C132)</f>
        <v>#VALUE!</v>
      </c>
      <c r="D132" s="98" t="e">
        <f ca="true">+IF(AND(ISNUMBER(OFFSET('Water Data'!$D$4,0,10*ROW('Water Data'!D126))),'Data Summary'!BS132="Yes"),100-OFFSET('Water Data'!$D$4,0,10*ROW('Water Data'!D126)),NA())</f>
        <v>#N/A</v>
      </c>
      <c r="E132" s="98" t="e">
        <f ca="true">+IF(AND(ISNUMBER(OFFSET('Water Data'!$D$6,0,10*ROW('Water Data'!D126))),'Data Summary'!BT132="Yes"),OFFSET('Water Data'!$D$6,0,10*ROW('Water Data'!D126)),NA())</f>
        <v>#N/A</v>
      </c>
      <c r="F132" s="98" t="e">
        <f ca="true">+IF(AND(ISNUMBER(OFFSET('Water Data'!$D$9,0,10*ROW('Water Data'!D126))),'Data Summary'!BU132="Yes"),OFFSET('Water Data'!$D$9,0,10*ROW('Water Data'!D126)),NA())</f>
        <v>#N/A</v>
      </c>
      <c r="G132" s="98" t="e">
        <f ca="true">+IF(AND(ISNUMBER(OFFSET('Water Data'!$E$4,0,10*ROW('Water Data'!E126))),'Data Summary'!BV132="Yes"),100-OFFSET('Water Data'!$E$4,0,10*ROW('Water Data'!E126)),NA())</f>
        <v>#N/A</v>
      </c>
      <c r="H132" s="98" t="e">
        <f ca="true">+IF(AND(ISNUMBER(OFFSET('Water Data'!$E$6,0,10*ROW('Water Data'!E126))),'Data Summary'!BW132="Yes"),OFFSET('Water Data'!$E$6,0,10*ROW('Water Data'!E126)),NA())</f>
        <v>#N/A</v>
      </c>
      <c r="I132" s="98" t="e">
        <f ca="true">+IF(AND(ISNUMBER(OFFSET('Water Data'!$E$9,0,10*ROW('Water Data'!E126))),'Data Summary'!BX132="Yes"),OFFSET('Water Data'!$E$9,0,10*ROW('Water Data'!E126)),NA())</f>
        <v>#N/A</v>
      </c>
      <c r="J132" s="98" t="e">
        <f ca="true">+IF(AND(ISNUMBER(OFFSET('Water Data'!$F$4,0,10*ROW('Water Data'!F126))),'Data Summary'!BY132="Yes"),100-OFFSET('Water Data'!$F$4,0,10*ROW('Water Data'!F126)),NA())</f>
        <v>#N/A</v>
      </c>
      <c r="K132" s="98" t="e">
        <f ca="true">+IF(AND(ISNUMBER(OFFSET('Water Data'!$F$6,0,10*ROW('Water Data'!F126))),'Data Summary'!BZ132="Yes"),OFFSET('Water Data'!$F$6,0,10*ROW('Water Data'!F126)),NA())</f>
        <v>#N/A</v>
      </c>
      <c r="L132" s="98" t="e">
        <f ca="true">+IF(AND(ISNUMBER(OFFSET('Water Data'!$F$9,0,10*ROW('Water Data'!F126))),'Data Summary'!CA132="Yes"),OFFSET('Water Data'!$F$9,0,10*ROW('Water Data'!F126)),NA())</f>
        <v>#N/A</v>
      </c>
      <c r="M132" s="98" t="e">
        <f ca="true">+IF(AND(ISNUMBER(OFFSET('Water Data'!$G$4,0,10*ROW('Water Data'!G126))),'Data Summary'!CB132="Yes"),100-OFFSET('Water Data'!$G$4,0,10*ROW('Water Data'!G126)),NA())</f>
        <v>#N/A</v>
      </c>
      <c r="N132" s="98" t="e">
        <f ca="true">+IF(AND(ISNUMBER(OFFSET('Water Data'!$G$6,0,10*ROW('Water Data'!G126))),'Data Summary'!CC132="Yes"),OFFSET('Water Data'!$G$6,0,10*ROW('Water Data'!G126)),NA())</f>
        <v>#N/A</v>
      </c>
      <c r="O132" s="98" t="e">
        <f ca="true">+IF(AND(ISNUMBER(OFFSET('Water Data'!$G$9,0,10*ROW('Water Data'!G126))),'Data Summary'!CD132="Yes"),OFFSET('Water Data'!$G$9,0,10*ROW('Water Data'!G126)),NA())</f>
        <v>#N/A</v>
      </c>
      <c r="P132" s="98" t="e">
        <f ca="true">+IF(AND(ISNUMBER(OFFSET('Water Data'!$H$4,0,10*ROW('Water Data'!H126))),'Data Summary'!CE132="Yes"),100-OFFSET('Water Data'!$H$4,0,10*ROW('Water Data'!H126)),NA())</f>
        <v>#N/A</v>
      </c>
      <c r="Q132" s="98" t="e">
        <f ca="true">+IF(AND(ISNUMBER(OFFSET('Water Data'!$H$6,0,10*ROW('Water Data'!H126))),'Data Summary'!CF132="Yes"),OFFSET('Water Data'!$H$6,0,10*ROW('Water Data'!H126)),NA())</f>
        <v>#N/A</v>
      </c>
      <c r="R132" s="98" t="e">
        <f ca="true">+IF(AND(ISNUMBER(OFFSET('Water Data'!$H$9,0,10*ROW('Water Data'!H126))),'Data Summary'!CG132="Yes"),OFFSET('Water Data'!$H$9,0,10*ROW('Water Data'!H126)),NA())</f>
        <v>#N/A</v>
      </c>
      <c r="S132" s="98" t="e">
        <f ca="true">+IF(AND(ISNUMBER(OFFSET('Water Data'!$I$4,0,10*ROW('Water Data'!I126))),'Data Summary'!CH132="Yes"),100-OFFSET('Water Data'!$I$4,0,10*ROW('Water Data'!I126)),NA())</f>
        <v>#N/A</v>
      </c>
      <c r="T132" s="98" t="e">
        <f ca="true">+IF(AND(ISNUMBER(OFFSET('Water Data'!$I$6,0,10*ROW('Water Data'!I126))),'Data Summary'!CI132="Yes"),OFFSET('Water Data'!$I$6,0,10*ROW('Water Data'!I126)),NA())</f>
        <v>#N/A</v>
      </c>
      <c r="U132" s="98" t="e">
        <f ca="true">+IF(AND(ISNUMBER(OFFSET('Water Data'!$I$9,0,10*ROW('Water Data'!I126))),'Data Summary'!CJ132="Yes"),OFFSET('Water Data'!$I$9,0,10*ROW('Water Data'!I126)),NA())</f>
        <v>#N/A</v>
      </c>
      <c r="V132" s="99" t="e">
        <f ca="true">+IF(AND(ISNUMBER(OFFSET('Sanitation Data'!$D$4,0,10*ROW('Sanitation Data'!D126))),'Data Summary'!CK132="Yes"),100-OFFSET('Sanitation Data'!$D$4,0,10*ROW('Sanitation Data'!D126)),NA())</f>
        <v>#N/A</v>
      </c>
      <c r="W132" s="99" t="e">
        <f ca="true">+IF(AND(ISNUMBER(OFFSET('Sanitation Data'!$D$6,0,10*ROW('Sanitation Data'!D126))),'Data Summary'!CL132="Yes"),OFFSET('Sanitation Data'!$D$6,0,10*ROW('Sanitation Data'!D126)),NA())</f>
        <v>#N/A</v>
      </c>
      <c r="X132" s="99" t="e">
        <f ca="true">+IF(AND(ISNUMBER(OFFSET('Sanitation Data'!$D$10,0,10*ROW('Sanitation Data'!D126))),'Data Summary'!CM132="Yes"),OFFSET('Sanitation Data'!$D$10,0,10*ROW('Sanitation Data'!D126)),NA())</f>
        <v>#N/A</v>
      </c>
      <c r="Y132" s="99" t="e">
        <f ca="true">+IF(AND(ISNUMBER(OFFSET('Sanitation Data'!$D$11,0,10*ROW('Sanitation Data'!D126))),'Data Summary'!CN132="Yes"),OFFSET('Sanitation Data'!$D$11,0,10*ROW('Sanitation Data'!D126)),NA())</f>
        <v>#N/A</v>
      </c>
      <c r="Z132" s="99" t="e">
        <f ca="true">+IF(AND(ISNUMBER(OFFSET('Sanitation Data'!$D$12,0,10*ROW('Sanitation Data'!D126))),'Data Summary'!CO132="Yes"),OFFSET('Sanitation Data'!$D$12,0,10*ROW('Sanitation Data'!D126)),NA())</f>
        <v>#N/A</v>
      </c>
      <c r="AA132" s="99" t="e">
        <f ca="true">+IF(AND(ISNUMBER(OFFSET('Sanitation Data'!$E$4,0,10*ROW('Sanitation Data'!E126))),'Data Summary'!CP132="Yes"),100-OFFSET('Sanitation Data'!$E$4,0,10*ROW('Sanitation Data'!E126)),NA())</f>
        <v>#N/A</v>
      </c>
      <c r="AB132" s="99" t="e">
        <f ca="true">+IF(AND(ISNUMBER(OFFSET('Sanitation Data'!$E$6,0,10*ROW('Sanitation Data'!E126))),'Data Summary'!CQ132="Yes"),OFFSET('Sanitation Data'!$E$6,0,10*ROW('Sanitation Data'!E126)),NA())</f>
        <v>#N/A</v>
      </c>
      <c r="AC132" s="99" t="e">
        <f ca="true">+IF(AND(ISNUMBER(OFFSET('Sanitation Data'!$E$10,0,10*ROW('Sanitation Data'!E126))),'Data Summary'!CR132="Yes"),OFFSET('Sanitation Data'!$E$10,0,10*ROW('Sanitation Data'!E126)),NA())</f>
        <v>#N/A</v>
      </c>
      <c r="AD132" s="99" t="e">
        <f ca="true">+IF(AND(ISNUMBER(OFFSET('Sanitation Data'!$E$11,0,10*ROW('Sanitation Data'!E126))),'Data Summary'!CS132="Yes"),OFFSET('Sanitation Data'!$E$11,0,10*ROW('Sanitation Data'!E126)),NA())</f>
        <v>#N/A</v>
      </c>
      <c r="AE132" s="99" t="e">
        <f ca="true">+IF(AND(ISNUMBER(OFFSET('Sanitation Data'!$E$12,0,10*ROW('Sanitation Data'!E126))),'Data Summary'!CT132="Yes"),OFFSET('Sanitation Data'!$E$12,0,10*ROW('Sanitation Data'!E126)),NA())</f>
        <v>#N/A</v>
      </c>
      <c r="AF132" s="99" t="e">
        <f ca="true">+IF(AND(ISNUMBER(OFFSET('Sanitation Data'!$F$4,0,10*ROW('Sanitation Data'!F126))),'Data Summary'!CU132="Yes"),100-OFFSET('Sanitation Data'!$F$4,0,10*ROW('Sanitation Data'!F126)),NA())</f>
        <v>#N/A</v>
      </c>
      <c r="AG132" s="99" t="e">
        <f ca="true">+IF(AND(ISNUMBER(OFFSET('Sanitation Data'!$F$6,0,10*ROW('Sanitation Data'!F126))),'Data Summary'!CV132="Yes"),OFFSET('Sanitation Data'!$F$6,0,10*ROW('Sanitation Data'!F126)),NA())</f>
        <v>#N/A</v>
      </c>
      <c r="AH132" s="99" t="e">
        <f ca="true">+IF(AND(ISNUMBER(OFFSET('Sanitation Data'!$F$10,0,10*ROW('Sanitation Data'!F126))),'Data Summary'!CW132="Yes"),OFFSET('Sanitation Data'!$F$10,0,10*ROW('Sanitation Data'!F126)),NA())</f>
        <v>#N/A</v>
      </c>
      <c r="AI132" s="99" t="e">
        <f ca="true">+IF(AND(ISNUMBER(OFFSET('Sanitation Data'!$F$11,0,10*ROW('Sanitation Data'!F126))),'Data Summary'!CX132="Yes"),OFFSET('Sanitation Data'!$F$11,0,10*ROW('Sanitation Data'!F126)),NA())</f>
        <v>#N/A</v>
      </c>
      <c r="AJ132" s="99" t="e">
        <f ca="true">+IF(AND(ISNUMBER(OFFSET('Sanitation Data'!$F$12,0,10*ROW('Sanitation Data'!F126))),'Data Summary'!CY132="Yes"),OFFSET('Sanitation Data'!$F$12,0,10*ROW('Sanitation Data'!F126)),NA())</f>
        <v>#N/A</v>
      </c>
      <c r="AK132" s="99" t="e">
        <f ca="true">+IF(AND(ISNUMBER(OFFSET('Sanitation Data'!$G$4,0,10*ROW('Sanitation Data'!G126))),'Data Summary'!CZ132="Yes"),100-OFFSET('Sanitation Data'!$G$4,0,10*ROW('Sanitation Data'!G126)),NA())</f>
        <v>#N/A</v>
      </c>
      <c r="AL132" s="99" t="e">
        <f ca="true">+IF(AND(ISNUMBER(OFFSET('Sanitation Data'!$G$6,0,10*ROW('Sanitation Data'!G126))),'Data Summary'!DA132="Yes"),OFFSET('Sanitation Data'!$G$6,0,10*ROW('Sanitation Data'!G126)),NA())</f>
        <v>#N/A</v>
      </c>
      <c r="AM132" s="99" t="e">
        <f ca="true">+IF(AND(ISNUMBER(OFFSET('Sanitation Data'!$G$10,0,10*ROW('Sanitation Data'!G126))),'Data Summary'!DB132="Yes"),OFFSET('Sanitation Data'!$G$10,0,10*ROW('Sanitation Data'!G126)),NA())</f>
        <v>#N/A</v>
      </c>
      <c r="AN132" s="99" t="e">
        <f ca="true">+IF(AND(ISNUMBER(OFFSET('Sanitation Data'!$G$11,0,10*ROW('Sanitation Data'!G126))),'Data Summary'!DC132="Yes"),OFFSET('Sanitation Data'!$G$11,0,10*ROW('Sanitation Data'!G126)),NA())</f>
        <v>#N/A</v>
      </c>
      <c r="AO132" s="99" t="e">
        <f ca="true">+IF(AND(ISNUMBER(OFFSET('Sanitation Data'!$G$12,0,10*ROW('Sanitation Data'!G126))),'Data Summary'!DD132="Yes"),OFFSET('Sanitation Data'!$G$12,0,10*ROW('Sanitation Data'!G126)),NA())</f>
        <v>#N/A</v>
      </c>
      <c r="AP132" s="99" t="e">
        <f ca="true">+IF(AND(ISNUMBER(OFFSET('Sanitation Data'!$H$4,0,10*ROW('Sanitation Data'!H126))),'Data Summary'!DE132="Yes"),100-OFFSET('Sanitation Data'!$H$4,0,10*ROW('Sanitation Data'!H126)),NA())</f>
        <v>#N/A</v>
      </c>
      <c r="AQ132" s="99" t="e">
        <f ca="true">+IF(AND(ISNUMBER(OFFSET('Sanitation Data'!$H$6,0,10*ROW('Sanitation Data'!H126))),'Data Summary'!DF132="Yes"),OFFSET('Sanitation Data'!$H$6,0,10*ROW('Sanitation Data'!H126)),NA())</f>
        <v>#N/A</v>
      </c>
      <c r="AR132" s="99" t="e">
        <f ca="true">+IF(AND(ISNUMBER(OFFSET('Sanitation Data'!$H$10,0,10*ROW('Sanitation Data'!H126))),'Data Summary'!DG132="Yes"),OFFSET('Sanitation Data'!$H$10,0,10*ROW('Sanitation Data'!H126)),NA())</f>
        <v>#N/A</v>
      </c>
      <c r="AS132" s="99" t="e">
        <f ca="true">+IF(AND(ISNUMBER(OFFSET('Sanitation Data'!$H$11,0,10*ROW('Sanitation Data'!H126))),'Data Summary'!DH132="Yes"),OFFSET('Sanitation Data'!$H$11,0,10*ROW('Sanitation Data'!H126)),NA())</f>
        <v>#N/A</v>
      </c>
      <c r="AT132" s="99" t="e">
        <f ca="true">+IF(AND(ISNUMBER(OFFSET('Sanitation Data'!$H$12,0,10*ROW('Sanitation Data'!H126))),'Data Summary'!DI132="Yes"),OFFSET('Sanitation Data'!$H$12,0,10*ROW('Sanitation Data'!H126)),NA())</f>
        <v>#N/A</v>
      </c>
      <c r="AU132" s="99" t="e">
        <f ca="true">+IF(AND(ISNUMBER(OFFSET('Sanitation Data'!$I$4,0,10*ROW('Sanitation Data'!I126))),'Data Summary'!DJ132="Yes"),100-OFFSET('Sanitation Data'!$I$4,0,10*ROW('Sanitation Data'!I126)),NA())</f>
        <v>#N/A</v>
      </c>
      <c r="AV132" s="99" t="e">
        <f ca="true">+IF(AND(ISNUMBER(OFFSET('Sanitation Data'!$I$6,0,10*ROW('Sanitation Data'!I126))),'Data Summary'!DK132="Yes"),OFFSET('Sanitation Data'!$I$6,0,10*ROW('Sanitation Data'!I126)),NA())</f>
        <v>#N/A</v>
      </c>
      <c r="AW132" s="99" t="e">
        <f ca="true">+IF(AND(ISNUMBER(OFFSET('Sanitation Data'!$I$10,0,10*ROW('Sanitation Data'!I126))),'Data Summary'!DL132="Yes"),OFFSET('Sanitation Data'!$I$10,0,10*ROW('Sanitation Data'!I126)),NA())</f>
        <v>#N/A</v>
      </c>
      <c r="AX132" s="99" t="e">
        <f ca="true">+IF(AND(ISNUMBER(OFFSET('Sanitation Data'!$I$11,0,10*ROW('Sanitation Data'!I126))),'Data Summary'!DM132="Yes"),OFFSET('Sanitation Data'!$I$11,0,10*ROW('Sanitation Data'!I126)),NA())</f>
        <v>#N/A</v>
      </c>
      <c r="AY132" s="99" t="e">
        <f ca="true">+IF(AND(ISNUMBER(OFFSET('Sanitation Data'!$I$12,0,10*ROW('Sanitation Data'!I126))),'Data Summary'!DN132="Yes"),OFFSET('Sanitation Data'!$I$12,0,10*ROW('Sanitation Data'!I126)),NA())</f>
        <v>#N/A</v>
      </c>
      <c r="AZ132" s="100" t="e">
        <f ca="true">+IF(AND(ISNUMBER(OFFSET('Hygiene Data'!$D$5,0,10*ROW('Hygiene Data'!D126))),'Data Summary'!DO132="Yes"),OFFSET('Hygiene Data'!$D$5,0,10*ROW('Hygiene Data'!D126)),NA())</f>
        <v>#N/A</v>
      </c>
      <c r="BA132" s="100" t="e">
        <f ca="true">+IF(AND(ISNUMBER(OFFSET('Hygiene Data'!$D$7,0,10*ROW('Hygiene Data'!D126))),'Data Summary'!DP132="Yes"),OFFSET('Hygiene Data'!$D$7,0,10*ROW('Hygiene Data'!D126)),NA())</f>
        <v>#N/A</v>
      </c>
      <c r="BB132" s="100" t="e">
        <f ca="true">+IF(AND(ISNUMBER(OFFSET('Hygiene Data'!$D$9,0,10*ROW('Hygiene Data'!D126))),'Data Summary'!DQ132="Yes"),OFFSET('Hygiene Data'!$D$9,0,10*ROW('Hygiene Data'!D126)),NA())</f>
        <v>#N/A</v>
      </c>
      <c r="BC132" s="100" t="e">
        <f ca="true">+IF(AND(ISNUMBER(OFFSET('Hygiene Data'!$E$5,0,10*ROW('Hygiene Data'!E126))),'Data Summary'!DR132="Yes"),OFFSET('Hygiene Data'!$E$5,0,10*ROW('Hygiene Data'!E126)),NA())</f>
        <v>#N/A</v>
      </c>
      <c r="BD132" s="100" t="e">
        <f ca="true">+IF(AND(ISNUMBER(OFFSET('Hygiene Data'!$E$7,0,10*ROW('Hygiene Data'!E126))),'Data Summary'!DS132="Yes"),OFFSET('Hygiene Data'!$E$7,0,10*ROW('Hygiene Data'!E126)),NA())</f>
        <v>#N/A</v>
      </c>
      <c r="BE132" s="100" t="e">
        <f ca="true">+IF(AND(ISNUMBER(OFFSET('Hygiene Data'!$E$9,0,10*ROW('Hygiene Data'!E126))),'Data Summary'!DT132="Yes"),OFFSET('Hygiene Data'!$E$9,0,10*ROW('Hygiene Data'!E126)),NA())</f>
        <v>#N/A</v>
      </c>
      <c r="BF132" s="100" t="e">
        <f ca="true">+IF(AND(ISNUMBER(OFFSET('Hygiene Data'!$F$5,0,10*ROW('Hygiene Data'!F126))),'Data Summary'!DU132="Yes"),OFFSET('Hygiene Data'!$F$5,0,10*ROW('Hygiene Data'!F126)),NA())</f>
        <v>#N/A</v>
      </c>
      <c r="BG132" s="100" t="e">
        <f ca="true">+IF(AND(ISNUMBER(OFFSET('Hygiene Data'!$F$7,0,10*ROW('Hygiene Data'!F126))),'Data Summary'!DV132="Yes"),OFFSET('Hygiene Data'!$F$7,0,10*ROW('Hygiene Data'!F126)),NA())</f>
        <v>#N/A</v>
      </c>
      <c r="BH132" s="100" t="e">
        <f ca="true">+IF(AND(ISNUMBER(OFFSET('Hygiene Data'!$F$9,0,10*ROW('Hygiene Data'!F126))),'Data Summary'!DW132="Yes"),OFFSET('Hygiene Data'!$F$9,0,10*ROW('Hygiene Data'!F126)),NA())</f>
        <v>#N/A</v>
      </c>
      <c r="BI132" s="100" t="e">
        <f ca="true">+IF(AND(ISNUMBER(OFFSET('Hygiene Data'!$G$5,0,10*ROW('Hygiene Data'!G126))),'Data Summary'!DX132="Yes"),OFFSET('Hygiene Data'!$G$5,0,10*ROW('Hygiene Data'!G126)),NA())</f>
        <v>#N/A</v>
      </c>
      <c r="BJ132" s="100" t="e">
        <f ca="true">+IF(AND(ISNUMBER(OFFSET('Hygiene Data'!$G$7,0,10*ROW('Hygiene Data'!G126))),'Data Summary'!DY132="Yes"),OFFSET('Hygiene Data'!$G$7,0,10*ROW('Hygiene Data'!G126)),NA())</f>
        <v>#N/A</v>
      </c>
      <c r="BK132" s="100" t="e">
        <f ca="true">+IF(AND(ISNUMBER(OFFSET('Hygiene Data'!$G$9,0,10*ROW('Hygiene Data'!G126))),'Data Summary'!DZ132="Yes"),OFFSET('Hygiene Data'!$G$9,0,10*ROW('Hygiene Data'!G126)),NA())</f>
        <v>#N/A</v>
      </c>
      <c r="BL132" s="100" t="e">
        <f ca="true">+IF(AND(ISNUMBER(OFFSET('Hygiene Data'!$H$5,0,10*ROW('Hygiene Data'!H126))),'Data Summary'!EA132="Yes"),OFFSET('Hygiene Data'!$H$5,0,10*ROW('Hygiene Data'!H126)),NA())</f>
        <v>#N/A</v>
      </c>
      <c r="BM132" s="100" t="e">
        <f ca="true">+IF(AND(ISNUMBER(OFFSET('Hygiene Data'!$H$7,0,10*ROW('Hygiene Data'!H126))),'Data Summary'!EB132="Yes"),OFFSET('Hygiene Data'!$H$7,0,10*ROW('Hygiene Data'!H126)),NA())</f>
        <v>#N/A</v>
      </c>
      <c r="BN132" s="100" t="e">
        <f ca="true">+IF(AND(ISNUMBER(OFFSET('Hygiene Data'!$H$9,0,10*ROW('Hygiene Data'!H126))),'Data Summary'!EC132="Yes"),OFFSET('Hygiene Data'!$H$9,0,10*ROW('Hygiene Data'!H126)),NA())</f>
        <v>#N/A</v>
      </c>
      <c r="BO132" s="100" t="e">
        <f ca="true">+IF(AND(ISNUMBER(OFFSET('Hygiene Data'!$I$5,0,10*ROW('Hygiene Data'!I126))),'Data Summary'!ED132="Yes"),OFFSET('Hygiene Data'!$I$5,0,10*ROW('Hygiene Data'!I126)),NA())</f>
        <v>#N/A</v>
      </c>
      <c r="BP132" s="100" t="e">
        <f ca="true">+IF(AND(ISNUMBER(OFFSET('Hygiene Data'!$I$7,0,10*ROW('Hygiene Data'!I126))),'Data Summary'!EE132="Yes"),OFFSET('Hygiene Data'!$I$7,0,10*ROW('Hygiene Data'!I126)),NA())</f>
        <v>#N/A</v>
      </c>
      <c r="BQ132" s="100" t="e">
        <f ca="true">+IF(AND(ISNUMBER(OFFSET('Hygiene Data'!$I$9,0,10*ROW('Hygiene Data'!I126))),'Data Summary'!EF132="Yes"),OFFSET('Hygiene Data'!$I$9,0,10*ROW('Hygiene Data'!I126)),NA())</f>
        <v>#N/A</v>
      </c>
    </row>
    <row xmlns:x14ac="http://schemas.microsoft.com/office/spreadsheetml/2009/9/ac" r="133" x14ac:dyDescent="0.2">
      <c r="A133" s="363" t="e">
        <f ca="true">+RIGHT('Data Summary'!A133,LEN('Data Summary'!A133)-9)</f>
        <v>#VALUE!</v>
      </c>
      <c r="B133" s="38" t="str">
        <f ca="true">+IF(ISTEXT('Data Summary'!B133),'Data Summary'!B133,"")</f>
        <v/>
      </c>
      <c r="C133" s="362" t="e">
        <f ca="true">+VALUE('Data Summary'!C133)</f>
        <v>#VALUE!</v>
      </c>
      <c r="D133" s="98" t="e">
        <f ca="true">+IF(AND(ISNUMBER(OFFSET('Water Data'!$D$4,0,10*ROW('Water Data'!D127))),'Data Summary'!BS133="Yes"),100-OFFSET('Water Data'!$D$4,0,10*ROW('Water Data'!D127)),NA())</f>
        <v>#N/A</v>
      </c>
      <c r="E133" s="98" t="e">
        <f ca="true">+IF(AND(ISNUMBER(OFFSET('Water Data'!$D$6,0,10*ROW('Water Data'!D127))),'Data Summary'!BT133="Yes"),OFFSET('Water Data'!$D$6,0,10*ROW('Water Data'!D127)),NA())</f>
        <v>#N/A</v>
      </c>
      <c r="F133" s="98" t="e">
        <f ca="true">+IF(AND(ISNUMBER(OFFSET('Water Data'!$D$9,0,10*ROW('Water Data'!D127))),'Data Summary'!BU133="Yes"),OFFSET('Water Data'!$D$9,0,10*ROW('Water Data'!D127)),NA())</f>
        <v>#N/A</v>
      </c>
      <c r="G133" s="98" t="e">
        <f ca="true">+IF(AND(ISNUMBER(OFFSET('Water Data'!$E$4,0,10*ROW('Water Data'!E127))),'Data Summary'!BV133="Yes"),100-OFFSET('Water Data'!$E$4,0,10*ROW('Water Data'!E127)),NA())</f>
        <v>#N/A</v>
      </c>
      <c r="H133" s="98" t="e">
        <f ca="true">+IF(AND(ISNUMBER(OFFSET('Water Data'!$E$6,0,10*ROW('Water Data'!E127))),'Data Summary'!BW133="Yes"),OFFSET('Water Data'!$E$6,0,10*ROW('Water Data'!E127)),NA())</f>
        <v>#N/A</v>
      </c>
      <c r="I133" s="98" t="e">
        <f ca="true">+IF(AND(ISNUMBER(OFFSET('Water Data'!$E$9,0,10*ROW('Water Data'!E127))),'Data Summary'!BX133="Yes"),OFFSET('Water Data'!$E$9,0,10*ROW('Water Data'!E127)),NA())</f>
        <v>#N/A</v>
      </c>
      <c r="J133" s="98" t="e">
        <f ca="true">+IF(AND(ISNUMBER(OFFSET('Water Data'!$F$4,0,10*ROW('Water Data'!F127))),'Data Summary'!BY133="Yes"),100-OFFSET('Water Data'!$F$4,0,10*ROW('Water Data'!F127)),NA())</f>
        <v>#N/A</v>
      </c>
      <c r="K133" s="98" t="e">
        <f ca="true">+IF(AND(ISNUMBER(OFFSET('Water Data'!$F$6,0,10*ROW('Water Data'!F127))),'Data Summary'!BZ133="Yes"),OFFSET('Water Data'!$F$6,0,10*ROW('Water Data'!F127)),NA())</f>
        <v>#N/A</v>
      </c>
      <c r="L133" s="98" t="e">
        <f ca="true">+IF(AND(ISNUMBER(OFFSET('Water Data'!$F$9,0,10*ROW('Water Data'!F127))),'Data Summary'!CA133="Yes"),OFFSET('Water Data'!$F$9,0,10*ROW('Water Data'!F127)),NA())</f>
        <v>#N/A</v>
      </c>
      <c r="M133" s="98" t="e">
        <f ca="true">+IF(AND(ISNUMBER(OFFSET('Water Data'!$G$4,0,10*ROW('Water Data'!G127))),'Data Summary'!CB133="Yes"),100-OFFSET('Water Data'!$G$4,0,10*ROW('Water Data'!G127)),NA())</f>
        <v>#N/A</v>
      </c>
      <c r="N133" s="98" t="e">
        <f ca="true">+IF(AND(ISNUMBER(OFFSET('Water Data'!$G$6,0,10*ROW('Water Data'!G127))),'Data Summary'!CC133="Yes"),OFFSET('Water Data'!$G$6,0,10*ROW('Water Data'!G127)),NA())</f>
        <v>#N/A</v>
      </c>
      <c r="O133" s="98" t="e">
        <f ca="true">+IF(AND(ISNUMBER(OFFSET('Water Data'!$G$9,0,10*ROW('Water Data'!G127))),'Data Summary'!CD133="Yes"),OFFSET('Water Data'!$G$9,0,10*ROW('Water Data'!G127)),NA())</f>
        <v>#N/A</v>
      </c>
      <c r="P133" s="98" t="e">
        <f ca="true">+IF(AND(ISNUMBER(OFFSET('Water Data'!$H$4,0,10*ROW('Water Data'!H127))),'Data Summary'!CE133="Yes"),100-OFFSET('Water Data'!$H$4,0,10*ROW('Water Data'!H127)),NA())</f>
        <v>#N/A</v>
      </c>
      <c r="Q133" s="98" t="e">
        <f ca="true">+IF(AND(ISNUMBER(OFFSET('Water Data'!$H$6,0,10*ROW('Water Data'!H127))),'Data Summary'!CF133="Yes"),OFFSET('Water Data'!$H$6,0,10*ROW('Water Data'!H127)),NA())</f>
        <v>#N/A</v>
      </c>
      <c r="R133" s="98" t="e">
        <f ca="true">+IF(AND(ISNUMBER(OFFSET('Water Data'!$H$9,0,10*ROW('Water Data'!H127))),'Data Summary'!CG133="Yes"),OFFSET('Water Data'!$H$9,0,10*ROW('Water Data'!H127)),NA())</f>
        <v>#N/A</v>
      </c>
      <c r="S133" s="98" t="e">
        <f ca="true">+IF(AND(ISNUMBER(OFFSET('Water Data'!$I$4,0,10*ROW('Water Data'!I127))),'Data Summary'!CH133="Yes"),100-OFFSET('Water Data'!$I$4,0,10*ROW('Water Data'!I127)),NA())</f>
        <v>#N/A</v>
      </c>
      <c r="T133" s="98" t="e">
        <f ca="true">+IF(AND(ISNUMBER(OFFSET('Water Data'!$I$6,0,10*ROW('Water Data'!I127))),'Data Summary'!CI133="Yes"),OFFSET('Water Data'!$I$6,0,10*ROW('Water Data'!I127)),NA())</f>
        <v>#N/A</v>
      </c>
      <c r="U133" s="98" t="e">
        <f ca="true">+IF(AND(ISNUMBER(OFFSET('Water Data'!$I$9,0,10*ROW('Water Data'!I127))),'Data Summary'!CJ133="Yes"),OFFSET('Water Data'!$I$9,0,10*ROW('Water Data'!I127)),NA())</f>
        <v>#N/A</v>
      </c>
      <c r="V133" s="99" t="e">
        <f ca="true">+IF(AND(ISNUMBER(OFFSET('Sanitation Data'!$D$4,0,10*ROW('Sanitation Data'!D127))),'Data Summary'!CK133="Yes"),100-OFFSET('Sanitation Data'!$D$4,0,10*ROW('Sanitation Data'!D127)),NA())</f>
        <v>#N/A</v>
      </c>
      <c r="W133" s="99" t="e">
        <f ca="true">+IF(AND(ISNUMBER(OFFSET('Sanitation Data'!$D$6,0,10*ROW('Sanitation Data'!D127))),'Data Summary'!CL133="Yes"),OFFSET('Sanitation Data'!$D$6,0,10*ROW('Sanitation Data'!D127)),NA())</f>
        <v>#N/A</v>
      </c>
      <c r="X133" s="99" t="e">
        <f ca="true">+IF(AND(ISNUMBER(OFFSET('Sanitation Data'!$D$10,0,10*ROW('Sanitation Data'!D127))),'Data Summary'!CM133="Yes"),OFFSET('Sanitation Data'!$D$10,0,10*ROW('Sanitation Data'!D127)),NA())</f>
        <v>#N/A</v>
      </c>
      <c r="Y133" s="99" t="e">
        <f ca="true">+IF(AND(ISNUMBER(OFFSET('Sanitation Data'!$D$11,0,10*ROW('Sanitation Data'!D127))),'Data Summary'!CN133="Yes"),OFFSET('Sanitation Data'!$D$11,0,10*ROW('Sanitation Data'!D127)),NA())</f>
        <v>#N/A</v>
      </c>
      <c r="Z133" s="99" t="e">
        <f ca="true">+IF(AND(ISNUMBER(OFFSET('Sanitation Data'!$D$12,0,10*ROW('Sanitation Data'!D127))),'Data Summary'!CO133="Yes"),OFFSET('Sanitation Data'!$D$12,0,10*ROW('Sanitation Data'!D127)),NA())</f>
        <v>#N/A</v>
      </c>
      <c r="AA133" s="99" t="e">
        <f ca="true">+IF(AND(ISNUMBER(OFFSET('Sanitation Data'!$E$4,0,10*ROW('Sanitation Data'!E127))),'Data Summary'!CP133="Yes"),100-OFFSET('Sanitation Data'!$E$4,0,10*ROW('Sanitation Data'!E127)),NA())</f>
        <v>#N/A</v>
      </c>
      <c r="AB133" s="99" t="e">
        <f ca="true">+IF(AND(ISNUMBER(OFFSET('Sanitation Data'!$E$6,0,10*ROW('Sanitation Data'!E127))),'Data Summary'!CQ133="Yes"),OFFSET('Sanitation Data'!$E$6,0,10*ROW('Sanitation Data'!E127)),NA())</f>
        <v>#N/A</v>
      </c>
      <c r="AC133" s="99" t="e">
        <f ca="true">+IF(AND(ISNUMBER(OFFSET('Sanitation Data'!$E$10,0,10*ROW('Sanitation Data'!E127))),'Data Summary'!CR133="Yes"),OFFSET('Sanitation Data'!$E$10,0,10*ROW('Sanitation Data'!E127)),NA())</f>
        <v>#N/A</v>
      </c>
      <c r="AD133" s="99" t="e">
        <f ca="true">+IF(AND(ISNUMBER(OFFSET('Sanitation Data'!$E$11,0,10*ROW('Sanitation Data'!E127))),'Data Summary'!CS133="Yes"),OFFSET('Sanitation Data'!$E$11,0,10*ROW('Sanitation Data'!E127)),NA())</f>
        <v>#N/A</v>
      </c>
      <c r="AE133" s="99" t="e">
        <f ca="true">+IF(AND(ISNUMBER(OFFSET('Sanitation Data'!$E$12,0,10*ROW('Sanitation Data'!E127))),'Data Summary'!CT133="Yes"),OFFSET('Sanitation Data'!$E$12,0,10*ROW('Sanitation Data'!E127)),NA())</f>
        <v>#N/A</v>
      </c>
      <c r="AF133" s="99" t="e">
        <f ca="true">+IF(AND(ISNUMBER(OFFSET('Sanitation Data'!$F$4,0,10*ROW('Sanitation Data'!F127))),'Data Summary'!CU133="Yes"),100-OFFSET('Sanitation Data'!$F$4,0,10*ROW('Sanitation Data'!F127)),NA())</f>
        <v>#N/A</v>
      </c>
      <c r="AG133" s="99" t="e">
        <f ca="true">+IF(AND(ISNUMBER(OFFSET('Sanitation Data'!$F$6,0,10*ROW('Sanitation Data'!F127))),'Data Summary'!CV133="Yes"),OFFSET('Sanitation Data'!$F$6,0,10*ROW('Sanitation Data'!F127)),NA())</f>
        <v>#N/A</v>
      </c>
      <c r="AH133" s="99" t="e">
        <f ca="true">+IF(AND(ISNUMBER(OFFSET('Sanitation Data'!$F$10,0,10*ROW('Sanitation Data'!F127))),'Data Summary'!CW133="Yes"),OFFSET('Sanitation Data'!$F$10,0,10*ROW('Sanitation Data'!F127)),NA())</f>
        <v>#N/A</v>
      </c>
      <c r="AI133" s="99" t="e">
        <f ca="true">+IF(AND(ISNUMBER(OFFSET('Sanitation Data'!$F$11,0,10*ROW('Sanitation Data'!F127))),'Data Summary'!CX133="Yes"),OFFSET('Sanitation Data'!$F$11,0,10*ROW('Sanitation Data'!F127)),NA())</f>
        <v>#N/A</v>
      </c>
      <c r="AJ133" s="99" t="e">
        <f ca="true">+IF(AND(ISNUMBER(OFFSET('Sanitation Data'!$F$12,0,10*ROW('Sanitation Data'!F127))),'Data Summary'!CY133="Yes"),OFFSET('Sanitation Data'!$F$12,0,10*ROW('Sanitation Data'!F127)),NA())</f>
        <v>#N/A</v>
      </c>
      <c r="AK133" s="99" t="e">
        <f ca="true">+IF(AND(ISNUMBER(OFFSET('Sanitation Data'!$G$4,0,10*ROW('Sanitation Data'!G127))),'Data Summary'!CZ133="Yes"),100-OFFSET('Sanitation Data'!$G$4,0,10*ROW('Sanitation Data'!G127)),NA())</f>
        <v>#N/A</v>
      </c>
      <c r="AL133" s="99" t="e">
        <f ca="true">+IF(AND(ISNUMBER(OFFSET('Sanitation Data'!$G$6,0,10*ROW('Sanitation Data'!G127))),'Data Summary'!DA133="Yes"),OFFSET('Sanitation Data'!$G$6,0,10*ROW('Sanitation Data'!G127)),NA())</f>
        <v>#N/A</v>
      </c>
      <c r="AM133" s="99" t="e">
        <f ca="true">+IF(AND(ISNUMBER(OFFSET('Sanitation Data'!$G$10,0,10*ROW('Sanitation Data'!G127))),'Data Summary'!DB133="Yes"),OFFSET('Sanitation Data'!$G$10,0,10*ROW('Sanitation Data'!G127)),NA())</f>
        <v>#N/A</v>
      </c>
      <c r="AN133" s="99" t="e">
        <f ca="true">+IF(AND(ISNUMBER(OFFSET('Sanitation Data'!$G$11,0,10*ROW('Sanitation Data'!G127))),'Data Summary'!DC133="Yes"),OFFSET('Sanitation Data'!$G$11,0,10*ROW('Sanitation Data'!G127)),NA())</f>
        <v>#N/A</v>
      </c>
      <c r="AO133" s="99" t="e">
        <f ca="true">+IF(AND(ISNUMBER(OFFSET('Sanitation Data'!$G$12,0,10*ROW('Sanitation Data'!G127))),'Data Summary'!DD133="Yes"),OFFSET('Sanitation Data'!$G$12,0,10*ROW('Sanitation Data'!G127)),NA())</f>
        <v>#N/A</v>
      </c>
      <c r="AP133" s="99" t="e">
        <f ca="true">+IF(AND(ISNUMBER(OFFSET('Sanitation Data'!$H$4,0,10*ROW('Sanitation Data'!H127))),'Data Summary'!DE133="Yes"),100-OFFSET('Sanitation Data'!$H$4,0,10*ROW('Sanitation Data'!H127)),NA())</f>
        <v>#N/A</v>
      </c>
      <c r="AQ133" s="99" t="e">
        <f ca="true">+IF(AND(ISNUMBER(OFFSET('Sanitation Data'!$H$6,0,10*ROW('Sanitation Data'!H127))),'Data Summary'!DF133="Yes"),OFFSET('Sanitation Data'!$H$6,0,10*ROW('Sanitation Data'!H127)),NA())</f>
        <v>#N/A</v>
      </c>
      <c r="AR133" s="99" t="e">
        <f ca="true">+IF(AND(ISNUMBER(OFFSET('Sanitation Data'!$H$10,0,10*ROW('Sanitation Data'!H127))),'Data Summary'!DG133="Yes"),OFFSET('Sanitation Data'!$H$10,0,10*ROW('Sanitation Data'!H127)),NA())</f>
        <v>#N/A</v>
      </c>
      <c r="AS133" s="99" t="e">
        <f ca="true">+IF(AND(ISNUMBER(OFFSET('Sanitation Data'!$H$11,0,10*ROW('Sanitation Data'!H127))),'Data Summary'!DH133="Yes"),OFFSET('Sanitation Data'!$H$11,0,10*ROW('Sanitation Data'!H127)),NA())</f>
        <v>#N/A</v>
      </c>
      <c r="AT133" s="99" t="e">
        <f ca="true">+IF(AND(ISNUMBER(OFFSET('Sanitation Data'!$H$12,0,10*ROW('Sanitation Data'!H127))),'Data Summary'!DI133="Yes"),OFFSET('Sanitation Data'!$H$12,0,10*ROW('Sanitation Data'!H127)),NA())</f>
        <v>#N/A</v>
      </c>
      <c r="AU133" s="99" t="e">
        <f ca="true">+IF(AND(ISNUMBER(OFFSET('Sanitation Data'!$I$4,0,10*ROW('Sanitation Data'!I127))),'Data Summary'!DJ133="Yes"),100-OFFSET('Sanitation Data'!$I$4,0,10*ROW('Sanitation Data'!I127)),NA())</f>
        <v>#N/A</v>
      </c>
      <c r="AV133" s="99" t="e">
        <f ca="true">+IF(AND(ISNUMBER(OFFSET('Sanitation Data'!$I$6,0,10*ROW('Sanitation Data'!I127))),'Data Summary'!DK133="Yes"),OFFSET('Sanitation Data'!$I$6,0,10*ROW('Sanitation Data'!I127)),NA())</f>
        <v>#N/A</v>
      </c>
      <c r="AW133" s="99" t="e">
        <f ca="true">+IF(AND(ISNUMBER(OFFSET('Sanitation Data'!$I$10,0,10*ROW('Sanitation Data'!I127))),'Data Summary'!DL133="Yes"),OFFSET('Sanitation Data'!$I$10,0,10*ROW('Sanitation Data'!I127)),NA())</f>
        <v>#N/A</v>
      </c>
      <c r="AX133" s="99" t="e">
        <f ca="true">+IF(AND(ISNUMBER(OFFSET('Sanitation Data'!$I$11,0,10*ROW('Sanitation Data'!I127))),'Data Summary'!DM133="Yes"),OFFSET('Sanitation Data'!$I$11,0,10*ROW('Sanitation Data'!I127)),NA())</f>
        <v>#N/A</v>
      </c>
      <c r="AY133" s="99" t="e">
        <f ca="true">+IF(AND(ISNUMBER(OFFSET('Sanitation Data'!$I$12,0,10*ROW('Sanitation Data'!I127))),'Data Summary'!DN133="Yes"),OFFSET('Sanitation Data'!$I$12,0,10*ROW('Sanitation Data'!I127)),NA())</f>
        <v>#N/A</v>
      </c>
      <c r="AZ133" s="100" t="e">
        <f ca="true">+IF(AND(ISNUMBER(OFFSET('Hygiene Data'!$D$5,0,10*ROW('Hygiene Data'!D127))),'Data Summary'!DO133="Yes"),OFFSET('Hygiene Data'!$D$5,0,10*ROW('Hygiene Data'!D127)),NA())</f>
        <v>#N/A</v>
      </c>
      <c r="BA133" s="100" t="e">
        <f ca="true">+IF(AND(ISNUMBER(OFFSET('Hygiene Data'!$D$7,0,10*ROW('Hygiene Data'!D127))),'Data Summary'!DP133="Yes"),OFFSET('Hygiene Data'!$D$7,0,10*ROW('Hygiene Data'!D127)),NA())</f>
        <v>#N/A</v>
      </c>
      <c r="BB133" s="100" t="e">
        <f ca="true">+IF(AND(ISNUMBER(OFFSET('Hygiene Data'!$D$9,0,10*ROW('Hygiene Data'!D127))),'Data Summary'!DQ133="Yes"),OFFSET('Hygiene Data'!$D$9,0,10*ROW('Hygiene Data'!D127)),NA())</f>
        <v>#N/A</v>
      </c>
      <c r="BC133" s="100" t="e">
        <f ca="true">+IF(AND(ISNUMBER(OFFSET('Hygiene Data'!$E$5,0,10*ROW('Hygiene Data'!E127))),'Data Summary'!DR133="Yes"),OFFSET('Hygiene Data'!$E$5,0,10*ROW('Hygiene Data'!E127)),NA())</f>
        <v>#N/A</v>
      </c>
      <c r="BD133" s="100" t="e">
        <f ca="true">+IF(AND(ISNUMBER(OFFSET('Hygiene Data'!$E$7,0,10*ROW('Hygiene Data'!E127))),'Data Summary'!DS133="Yes"),OFFSET('Hygiene Data'!$E$7,0,10*ROW('Hygiene Data'!E127)),NA())</f>
        <v>#N/A</v>
      </c>
      <c r="BE133" s="100" t="e">
        <f ca="true">+IF(AND(ISNUMBER(OFFSET('Hygiene Data'!$E$9,0,10*ROW('Hygiene Data'!E127))),'Data Summary'!DT133="Yes"),OFFSET('Hygiene Data'!$E$9,0,10*ROW('Hygiene Data'!E127)),NA())</f>
        <v>#N/A</v>
      </c>
      <c r="BF133" s="100" t="e">
        <f ca="true">+IF(AND(ISNUMBER(OFFSET('Hygiene Data'!$F$5,0,10*ROW('Hygiene Data'!F127))),'Data Summary'!DU133="Yes"),OFFSET('Hygiene Data'!$F$5,0,10*ROW('Hygiene Data'!F127)),NA())</f>
        <v>#N/A</v>
      </c>
      <c r="BG133" s="100" t="e">
        <f ca="true">+IF(AND(ISNUMBER(OFFSET('Hygiene Data'!$F$7,0,10*ROW('Hygiene Data'!F127))),'Data Summary'!DV133="Yes"),OFFSET('Hygiene Data'!$F$7,0,10*ROW('Hygiene Data'!F127)),NA())</f>
        <v>#N/A</v>
      </c>
      <c r="BH133" s="100" t="e">
        <f ca="true">+IF(AND(ISNUMBER(OFFSET('Hygiene Data'!$F$9,0,10*ROW('Hygiene Data'!F127))),'Data Summary'!DW133="Yes"),OFFSET('Hygiene Data'!$F$9,0,10*ROW('Hygiene Data'!F127)),NA())</f>
        <v>#N/A</v>
      </c>
      <c r="BI133" s="100" t="e">
        <f ca="true">+IF(AND(ISNUMBER(OFFSET('Hygiene Data'!$G$5,0,10*ROW('Hygiene Data'!G127))),'Data Summary'!DX133="Yes"),OFFSET('Hygiene Data'!$G$5,0,10*ROW('Hygiene Data'!G127)),NA())</f>
        <v>#N/A</v>
      </c>
      <c r="BJ133" s="100" t="e">
        <f ca="true">+IF(AND(ISNUMBER(OFFSET('Hygiene Data'!$G$7,0,10*ROW('Hygiene Data'!G127))),'Data Summary'!DY133="Yes"),OFFSET('Hygiene Data'!$G$7,0,10*ROW('Hygiene Data'!G127)),NA())</f>
        <v>#N/A</v>
      </c>
      <c r="BK133" s="100" t="e">
        <f ca="true">+IF(AND(ISNUMBER(OFFSET('Hygiene Data'!$G$9,0,10*ROW('Hygiene Data'!G127))),'Data Summary'!DZ133="Yes"),OFFSET('Hygiene Data'!$G$9,0,10*ROW('Hygiene Data'!G127)),NA())</f>
        <v>#N/A</v>
      </c>
      <c r="BL133" s="100" t="e">
        <f ca="true">+IF(AND(ISNUMBER(OFFSET('Hygiene Data'!$H$5,0,10*ROW('Hygiene Data'!H127))),'Data Summary'!EA133="Yes"),OFFSET('Hygiene Data'!$H$5,0,10*ROW('Hygiene Data'!H127)),NA())</f>
        <v>#N/A</v>
      </c>
      <c r="BM133" s="100" t="e">
        <f ca="true">+IF(AND(ISNUMBER(OFFSET('Hygiene Data'!$H$7,0,10*ROW('Hygiene Data'!H127))),'Data Summary'!EB133="Yes"),OFFSET('Hygiene Data'!$H$7,0,10*ROW('Hygiene Data'!H127)),NA())</f>
        <v>#N/A</v>
      </c>
      <c r="BN133" s="100" t="e">
        <f ca="true">+IF(AND(ISNUMBER(OFFSET('Hygiene Data'!$H$9,0,10*ROW('Hygiene Data'!H127))),'Data Summary'!EC133="Yes"),OFFSET('Hygiene Data'!$H$9,0,10*ROW('Hygiene Data'!H127)),NA())</f>
        <v>#N/A</v>
      </c>
      <c r="BO133" s="100" t="e">
        <f ca="true">+IF(AND(ISNUMBER(OFFSET('Hygiene Data'!$I$5,0,10*ROW('Hygiene Data'!I127))),'Data Summary'!ED133="Yes"),OFFSET('Hygiene Data'!$I$5,0,10*ROW('Hygiene Data'!I127)),NA())</f>
        <v>#N/A</v>
      </c>
      <c r="BP133" s="100" t="e">
        <f ca="true">+IF(AND(ISNUMBER(OFFSET('Hygiene Data'!$I$7,0,10*ROW('Hygiene Data'!I127))),'Data Summary'!EE133="Yes"),OFFSET('Hygiene Data'!$I$7,0,10*ROW('Hygiene Data'!I127)),NA())</f>
        <v>#N/A</v>
      </c>
      <c r="BQ133" s="100" t="e">
        <f ca="true">+IF(AND(ISNUMBER(OFFSET('Hygiene Data'!$I$9,0,10*ROW('Hygiene Data'!I127))),'Data Summary'!EF133="Yes"),OFFSET('Hygiene Data'!$I$9,0,10*ROW('Hygiene Data'!I127)),NA())</f>
        <v>#N/A</v>
      </c>
    </row>
    <row xmlns:x14ac="http://schemas.microsoft.com/office/spreadsheetml/2009/9/ac" r="134" x14ac:dyDescent="0.2">
      <c r="A134" s="363" t="e">
        <f ca="true">+RIGHT('Data Summary'!A134,LEN('Data Summary'!A134)-9)</f>
        <v>#VALUE!</v>
      </c>
      <c r="B134" s="38" t="str">
        <f ca="true">+IF(ISTEXT('Data Summary'!B134),'Data Summary'!B134,"")</f>
        <v/>
      </c>
      <c r="C134" s="362" t="e">
        <f ca="true">+VALUE('Data Summary'!C134)</f>
        <v>#VALUE!</v>
      </c>
      <c r="D134" s="98" t="e">
        <f ca="true">+IF(AND(ISNUMBER(OFFSET('Water Data'!$D$4,0,10*ROW('Water Data'!D128))),'Data Summary'!BS134="Yes"),100-OFFSET('Water Data'!$D$4,0,10*ROW('Water Data'!D128)),NA())</f>
        <v>#N/A</v>
      </c>
      <c r="E134" s="98" t="e">
        <f ca="true">+IF(AND(ISNUMBER(OFFSET('Water Data'!$D$6,0,10*ROW('Water Data'!D128))),'Data Summary'!BT134="Yes"),OFFSET('Water Data'!$D$6,0,10*ROW('Water Data'!D128)),NA())</f>
        <v>#N/A</v>
      </c>
      <c r="F134" s="98" t="e">
        <f ca="true">+IF(AND(ISNUMBER(OFFSET('Water Data'!$D$9,0,10*ROW('Water Data'!D128))),'Data Summary'!BU134="Yes"),OFFSET('Water Data'!$D$9,0,10*ROW('Water Data'!D128)),NA())</f>
        <v>#N/A</v>
      </c>
      <c r="G134" s="98" t="e">
        <f ca="true">+IF(AND(ISNUMBER(OFFSET('Water Data'!$E$4,0,10*ROW('Water Data'!E128))),'Data Summary'!BV134="Yes"),100-OFFSET('Water Data'!$E$4,0,10*ROW('Water Data'!E128)),NA())</f>
        <v>#N/A</v>
      </c>
      <c r="H134" s="98" t="e">
        <f ca="true">+IF(AND(ISNUMBER(OFFSET('Water Data'!$E$6,0,10*ROW('Water Data'!E128))),'Data Summary'!BW134="Yes"),OFFSET('Water Data'!$E$6,0,10*ROW('Water Data'!E128)),NA())</f>
        <v>#N/A</v>
      </c>
      <c r="I134" s="98" t="e">
        <f ca="true">+IF(AND(ISNUMBER(OFFSET('Water Data'!$E$9,0,10*ROW('Water Data'!E128))),'Data Summary'!BX134="Yes"),OFFSET('Water Data'!$E$9,0,10*ROW('Water Data'!E128)),NA())</f>
        <v>#N/A</v>
      </c>
      <c r="J134" s="98" t="e">
        <f ca="true">+IF(AND(ISNUMBER(OFFSET('Water Data'!$F$4,0,10*ROW('Water Data'!F128))),'Data Summary'!BY134="Yes"),100-OFFSET('Water Data'!$F$4,0,10*ROW('Water Data'!F128)),NA())</f>
        <v>#N/A</v>
      </c>
      <c r="K134" s="98" t="e">
        <f ca="true">+IF(AND(ISNUMBER(OFFSET('Water Data'!$F$6,0,10*ROW('Water Data'!F128))),'Data Summary'!BZ134="Yes"),OFFSET('Water Data'!$F$6,0,10*ROW('Water Data'!F128)),NA())</f>
        <v>#N/A</v>
      </c>
      <c r="L134" s="98" t="e">
        <f ca="true">+IF(AND(ISNUMBER(OFFSET('Water Data'!$F$9,0,10*ROW('Water Data'!F128))),'Data Summary'!CA134="Yes"),OFFSET('Water Data'!$F$9,0,10*ROW('Water Data'!F128)),NA())</f>
        <v>#N/A</v>
      </c>
      <c r="M134" s="98" t="e">
        <f ca="true">+IF(AND(ISNUMBER(OFFSET('Water Data'!$G$4,0,10*ROW('Water Data'!G128))),'Data Summary'!CB134="Yes"),100-OFFSET('Water Data'!$G$4,0,10*ROW('Water Data'!G128)),NA())</f>
        <v>#N/A</v>
      </c>
      <c r="N134" s="98" t="e">
        <f ca="true">+IF(AND(ISNUMBER(OFFSET('Water Data'!$G$6,0,10*ROW('Water Data'!G128))),'Data Summary'!CC134="Yes"),OFFSET('Water Data'!$G$6,0,10*ROW('Water Data'!G128)),NA())</f>
        <v>#N/A</v>
      </c>
      <c r="O134" s="98" t="e">
        <f ca="true">+IF(AND(ISNUMBER(OFFSET('Water Data'!$G$9,0,10*ROW('Water Data'!G128))),'Data Summary'!CD134="Yes"),OFFSET('Water Data'!$G$9,0,10*ROW('Water Data'!G128)),NA())</f>
        <v>#N/A</v>
      </c>
      <c r="P134" s="98" t="e">
        <f ca="true">+IF(AND(ISNUMBER(OFFSET('Water Data'!$H$4,0,10*ROW('Water Data'!H128))),'Data Summary'!CE134="Yes"),100-OFFSET('Water Data'!$H$4,0,10*ROW('Water Data'!H128)),NA())</f>
        <v>#N/A</v>
      </c>
      <c r="Q134" s="98" t="e">
        <f ca="true">+IF(AND(ISNUMBER(OFFSET('Water Data'!$H$6,0,10*ROW('Water Data'!H128))),'Data Summary'!CF134="Yes"),OFFSET('Water Data'!$H$6,0,10*ROW('Water Data'!H128)),NA())</f>
        <v>#N/A</v>
      </c>
      <c r="R134" s="98" t="e">
        <f ca="true">+IF(AND(ISNUMBER(OFFSET('Water Data'!$H$9,0,10*ROW('Water Data'!H128))),'Data Summary'!CG134="Yes"),OFFSET('Water Data'!$H$9,0,10*ROW('Water Data'!H128)),NA())</f>
        <v>#N/A</v>
      </c>
      <c r="S134" s="98" t="e">
        <f ca="true">+IF(AND(ISNUMBER(OFFSET('Water Data'!$I$4,0,10*ROW('Water Data'!I128))),'Data Summary'!CH134="Yes"),100-OFFSET('Water Data'!$I$4,0,10*ROW('Water Data'!I128)),NA())</f>
        <v>#N/A</v>
      </c>
      <c r="T134" s="98" t="e">
        <f ca="true">+IF(AND(ISNUMBER(OFFSET('Water Data'!$I$6,0,10*ROW('Water Data'!I128))),'Data Summary'!CI134="Yes"),OFFSET('Water Data'!$I$6,0,10*ROW('Water Data'!I128)),NA())</f>
        <v>#N/A</v>
      </c>
      <c r="U134" s="98" t="e">
        <f ca="true">+IF(AND(ISNUMBER(OFFSET('Water Data'!$I$9,0,10*ROW('Water Data'!I128))),'Data Summary'!CJ134="Yes"),OFFSET('Water Data'!$I$9,0,10*ROW('Water Data'!I128)),NA())</f>
        <v>#N/A</v>
      </c>
      <c r="V134" s="99" t="e">
        <f ca="true">+IF(AND(ISNUMBER(OFFSET('Sanitation Data'!$D$4,0,10*ROW('Sanitation Data'!D128))),'Data Summary'!CK134="Yes"),100-OFFSET('Sanitation Data'!$D$4,0,10*ROW('Sanitation Data'!D128)),NA())</f>
        <v>#N/A</v>
      </c>
      <c r="W134" s="99" t="e">
        <f ca="true">+IF(AND(ISNUMBER(OFFSET('Sanitation Data'!$D$6,0,10*ROW('Sanitation Data'!D128))),'Data Summary'!CL134="Yes"),OFFSET('Sanitation Data'!$D$6,0,10*ROW('Sanitation Data'!D128)),NA())</f>
        <v>#N/A</v>
      </c>
      <c r="X134" s="99" t="e">
        <f ca="true">+IF(AND(ISNUMBER(OFFSET('Sanitation Data'!$D$10,0,10*ROW('Sanitation Data'!D128))),'Data Summary'!CM134="Yes"),OFFSET('Sanitation Data'!$D$10,0,10*ROW('Sanitation Data'!D128)),NA())</f>
        <v>#N/A</v>
      </c>
      <c r="Y134" s="99" t="e">
        <f ca="true">+IF(AND(ISNUMBER(OFFSET('Sanitation Data'!$D$11,0,10*ROW('Sanitation Data'!D128))),'Data Summary'!CN134="Yes"),OFFSET('Sanitation Data'!$D$11,0,10*ROW('Sanitation Data'!D128)),NA())</f>
        <v>#N/A</v>
      </c>
      <c r="Z134" s="99" t="e">
        <f ca="true">+IF(AND(ISNUMBER(OFFSET('Sanitation Data'!$D$12,0,10*ROW('Sanitation Data'!D128))),'Data Summary'!CO134="Yes"),OFFSET('Sanitation Data'!$D$12,0,10*ROW('Sanitation Data'!D128)),NA())</f>
        <v>#N/A</v>
      </c>
      <c r="AA134" s="99" t="e">
        <f ca="true">+IF(AND(ISNUMBER(OFFSET('Sanitation Data'!$E$4,0,10*ROW('Sanitation Data'!E128))),'Data Summary'!CP134="Yes"),100-OFFSET('Sanitation Data'!$E$4,0,10*ROW('Sanitation Data'!E128)),NA())</f>
        <v>#N/A</v>
      </c>
      <c r="AB134" s="99" t="e">
        <f ca="true">+IF(AND(ISNUMBER(OFFSET('Sanitation Data'!$E$6,0,10*ROW('Sanitation Data'!E128))),'Data Summary'!CQ134="Yes"),OFFSET('Sanitation Data'!$E$6,0,10*ROW('Sanitation Data'!E128)),NA())</f>
        <v>#N/A</v>
      </c>
      <c r="AC134" s="99" t="e">
        <f ca="true">+IF(AND(ISNUMBER(OFFSET('Sanitation Data'!$E$10,0,10*ROW('Sanitation Data'!E128))),'Data Summary'!CR134="Yes"),OFFSET('Sanitation Data'!$E$10,0,10*ROW('Sanitation Data'!E128)),NA())</f>
        <v>#N/A</v>
      </c>
      <c r="AD134" s="99" t="e">
        <f ca="true">+IF(AND(ISNUMBER(OFFSET('Sanitation Data'!$E$11,0,10*ROW('Sanitation Data'!E128))),'Data Summary'!CS134="Yes"),OFFSET('Sanitation Data'!$E$11,0,10*ROW('Sanitation Data'!E128)),NA())</f>
        <v>#N/A</v>
      </c>
      <c r="AE134" s="99" t="e">
        <f ca="true">+IF(AND(ISNUMBER(OFFSET('Sanitation Data'!$E$12,0,10*ROW('Sanitation Data'!E128))),'Data Summary'!CT134="Yes"),OFFSET('Sanitation Data'!$E$12,0,10*ROW('Sanitation Data'!E128)),NA())</f>
        <v>#N/A</v>
      </c>
      <c r="AF134" s="99" t="e">
        <f ca="true">+IF(AND(ISNUMBER(OFFSET('Sanitation Data'!$F$4,0,10*ROW('Sanitation Data'!F128))),'Data Summary'!CU134="Yes"),100-OFFSET('Sanitation Data'!$F$4,0,10*ROW('Sanitation Data'!F128)),NA())</f>
        <v>#N/A</v>
      </c>
      <c r="AG134" s="99" t="e">
        <f ca="true">+IF(AND(ISNUMBER(OFFSET('Sanitation Data'!$F$6,0,10*ROW('Sanitation Data'!F128))),'Data Summary'!CV134="Yes"),OFFSET('Sanitation Data'!$F$6,0,10*ROW('Sanitation Data'!F128)),NA())</f>
        <v>#N/A</v>
      </c>
      <c r="AH134" s="99" t="e">
        <f ca="true">+IF(AND(ISNUMBER(OFFSET('Sanitation Data'!$F$10,0,10*ROW('Sanitation Data'!F128))),'Data Summary'!CW134="Yes"),OFFSET('Sanitation Data'!$F$10,0,10*ROW('Sanitation Data'!F128)),NA())</f>
        <v>#N/A</v>
      </c>
      <c r="AI134" s="99" t="e">
        <f ca="true">+IF(AND(ISNUMBER(OFFSET('Sanitation Data'!$F$11,0,10*ROW('Sanitation Data'!F128))),'Data Summary'!CX134="Yes"),OFFSET('Sanitation Data'!$F$11,0,10*ROW('Sanitation Data'!F128)),NA())</f>
        <v>#N/A</v>
      </c>
      <c r="AJ134" s="99" t="e">
        <f ca="true">+IF(AND(ISNUMBER(OFFSET('Sanitation Data'!$F$12,0,10*ROW('Sanitation Data'!F128))),'Data Summary'!CY134="Yes"),OFFSET('Sanitation Data'!$F$12,0,10*ROW('Sanitation Data'!F128)),NA())</f>
        <v>#N/A</v>
      </c>
      <c r="AK134" s="99" t="e">
        <f ca="true">+IF(AND(ISNUMBER(OFFSET('Sanitation Data'!$G$4,0,10*ROW('Sanitation Data'!G128))),'Data Summary'!CZ134="Yes"),100-OFFSET('Sanitation Data'!$G$4,0,10*ROW('Sanitation Data'!G128)),NA())</f>
        <v>#N/A</v>
      </c>
      <c r="AL134" s="99" t="e">
        <f ca="true">+IF(AND(ISNUMBER(OFFSET('Sanitation Data'!$G$6,0,10*ROW('Sanitation Data'!G128))),'Data Summary'!DA134="Yes"),OFFSET('Sanitation Data'!$G$6,0,10*ROW('Sanitation Data'!G128)),NA())</f>
        <v>#N/A</v>
      </c>
      <c r="AM134" s="99" t="e">
        <f ca="true">+IF(AND(ISNUMBER(OFFSET('Sanitation Data'!$G$10,0,10*ROW('Sanitation Data'!G128))),'Data Summary'!DB134="Yes"),OFFSET('Sanitation Data'!$G$10,0,10*ROW('Sanitation Data'!G128)),NA())</f>
        <v>#N/A</v>
      </c>
      <c r="AN134" s="99" t="e">
        <f ca="true">+IF(AND(ISNUMBER(OFFSET('Sanitation Data'!$G$11,0,10*ROW('Sanitation Data'!G128))),'Data Summary'!DC134="Yes"),OFFSET('Sanitation Data'!$G$11,0,10*ROW('Sanitation Data'!G128)),NA())</f>
        <v>#N/A</v>
      </c>
      <c r="AO134" s="99" t="e">
        <f ca="true">+IF(AND(ISNUMBER(OFFSET('Sanitation Data'!$G$12,0,10*ROW('Sanitation Data'!G128))),'Data Summary'!DD134="Yes"),OFFSET('Sanitation Data'!$G$12,0,10*ROW('Sanitation Data'!G128)),NA())</f>
        <v>#N/A</v>
      </c>
      <c r="AP134" s="99" t="e">
        <f ca="true">+IF(AND(ISNUMBER(OFFSET('Sanitation Data'!$H$4,0,10*ROW('Sanitation Data'!H128))),'Data Summary'!DE134="Yes"),100-OFFSET('Sanitation Data'!$H$4,0,10*ROW('Sanitation Data'!H128)),NA())</f>
        <v>#N/A</v>
      </c>
      <c r="AQ134" s="99" t="e">
        <f ca="true">+IF(AND(ISNUMBER(OFFSET('Sanitation Data'!$H$6,0,10*ROW('Sanitation Data'!H128))),'Data Summary'!DF134="Yes"),OFFSET('Sanitation Data'!$H$6,0,10*ROW('Sanitation Data'!H128)),NA())</f>
        <v>#N/A</v>
      </c>
      <c r="AR134" s="99" t="e">
        <f ca="true">+IF(AND(ISNUMBER(OFFSET('Sanitation Data'!$H$10,0,10*ROW('Sanitation Data'!H128))),'Data Summary'!DG134="Yes"),OFFSET('Sanitation Data'!$H$10,0,10*ROW('Sanitation Data'!H128)),NA())</f>
        <v>#N/A</v>
      </c>
      <c r="AS134" s="99" t="e">
        <f ca="true">+IF(AND(ISNUMBER(OFFSET('Sanitation Data'!$H$11,0,10*ROW('Sanitation Data'!H128))),'Data Summary'!DH134="Yes"),OFFSET('Sanitation Data'!$H$11,0,10*ROW('Sanitation Data'!H128)),NA())</f>
        <v>#N/A</v>
      </c>
      <c r="AT134" s="99" t="e">
        <f ca="true">+IF(AND(ISNUMBER(OFFSET('Sanitation Data'!$H$12,0,10*ROW('Sanitation Data'!H128))),'Data Summary'!DI134="Yes"),OFFSET('Sanitation Data'!$H$12,0,10*ROW('Sanitation Data'!H128)),NA())</f>
        <v>#N/A</v>
      </c>
      <c r="AU134" s="99" t="e">
        <f ca="true">+IF(AND(ISNUMBER(OFFSET('Sanitation Data'!$I$4,0,10*ROW('Sanitation Data'!I128))),'Data Summary'!DJ134="Yes"),100-OFFSET('Sanitation Data'!$I$4,0,10*ROW('Sanitation Data'!I128)),NA())</f>
        <v>#N/A</v>
      </c>
      <c r="AV134" s="99" t="e">
        <f ca="true">+IF(AND(ISNUMBER(OFFSET('Sanitation Data'!$I$6,0,10*ROW('Sanitation Data'!I128))),'Data Summary'!DK134="Yes"),OFFSET('Sanitation Data'!$I$6,0,10*ROW('Sanitation Data'!I128)),NA())</f>
        <v>#N/A</v>
      </c>
      <c r="AW134" s="99" t="e">
        <f ca="true">+IF(AND(ISNUMBER(OFFSET('Sanitation Data'!$I$10,0,10*ROW('Sanitation Data'!I128))),'Data Summary'!DL134="Yes"),OFFSET('Sanitation Data'!$I$10,0,10*ROW('Sanitation Data'!I128)),NA())</f>
        <v>#N/A</v>
      </c>
      <c r="AX134" s="99" t="e">
        <f ca="true">+IF(AND(ISNUMBER(OFFSET('Sanitation Data'!$I$11,0,10*ROW('Sanitation Data'!I128))),'Data Summary'!DM134="Yes"),OFFSET('Sanitation Data'!$I$11,0,10*ROW('Sanitation Data'!I128)),NA())</f>
        <v>#N/A</v>
      </c>
      <c r="AY134" s="99" t="e">
        <f ca="true">+IF(AND(ISNUMBER(OFFSET('Sanitation Data'!$I$12,0,10*ROW('Sanitation Data'!I128))),'Data Summary'!DN134="Yes"),OFFSET('Sanitation Data'!$I$12,0,10*ROW('Sanitation Data'!I128)),NA())</f>
        <v>#N/A</v>
      </c>
      <c r="AZ134" s="100" t="e">
        <f ca="true">+IF(AND(ISNUMBER(OFFSET('Hygiene Data'!$D$5,0,10*ROW('Hygiene Data'!D128))),'Data Summary'!DO134="Yes"),OFFSET('Hygiene Data'!$D$5,0,10*ROW('Hygiene Data'!D128)),NA())</f>
        <v>#N/A</v>
      </c>
      <c r="BA134" s="100" t="e">
        <f ca="true">+IF(AND(ISNUMBER(OFFSET('Hygiene Data'!$D$7,0,10*ROW('Hygiene Data'!D128))),'Data Summary'!DP134="Yes"),OFFSET('Hygiene Data'!$D$7,0,10*ROW('Hygiene Data'!D128)),NA())</f>
        <v>#N/A</v>
      </c>
      <c r="BB134" s="100" t="e">
        <f ca="true">+IF(AND(ISNUMBER(OFFSET('Hygiene Data'!$D$9,0,10*ROW('Hygiene Data'!D128))),'Data Summary'!DQ134="Yes"),OFFSET('Hygiene Data'!$D$9,0,10*ROW('Hygiene Data'!D128)),NA())</f>
        <v>#N/A</v>
      </c>
      <c r="BC134" s="100" t="e">
        <f ca="true">+IF(AND(ISNUMBER(OFFSET('Hygiene Data'!$E$5,0,10*ROW('Hygiene Data'!E128))),'Data Summary'!DR134="Yes"),OFFSET('Hygiene Data'!$E$5,0,10*ROW('Hygiene Data'!E128)),NA())</f>
        <v>#N/A</v>
      </c>
      <c r="BD134" s="100" t="e">
        <f ca="true">+IF(AND(ISNUMBER(OFFSET('Hygiene Data'!$E$7,0,10*ROW('Hygiene Data'!E128))),'Data Summary'!DS134="Yes"),OFFSET('Hygiene Data'!$E$7,0,10*ROW('Hygiene Data'!E128)),NA())</f>
        <v>#N/A</v>
      </c>
      <c r="BE134" s="100" t="e">
        <f ca="true">+IF(AND(ISNUMBER(OFFSET('Hygiene Data'!$E$9,0,10*ROW('Hygiene Data'!E128))),'Data Summary'!DT134="Yes"),OFFSET('Hygiene Data'!$E$9,0,10*ROW('Hygiene Data'!E128)),NA())</f>
        <v>#N/A</v>
      </c>
      <c r="BF134" s="100" t="e">
        <f ca="true">+IF(AND(ISNUMBER(OFFSET('Hygiene Data'!$F$5,0,10*ROW('Hygiene Data'!F128))),'Data Summary'!DU134="Yes"),OFFSET('Hygiene Data'!$F$5,0,10*ROW('Hygiene Data'!F128)),NA())</f>
        <v>#N/A</v>
      </c>
      <c r="BG134" s="100" t="e">
        <f ca="true">+IF(AND(ISNUMBER(OFFSET('Hygiene Data'!$F$7,0,10*ROW('Hygiene Data'!F128))),'Data Summary'!DV134="Yes"),OFFSET('Hygiene Data'!$F$7,0,10*ROW('Hygiene Data'!F128)),NA())</f>
        <v>#N/A</v>
      </c>
      <c r="BH134" s="100" t="e">
        <f ca="true">+IF(AND(ISNUMBER(OFFSET('Hygiene Data'!$F$9,0,10*ROW('Hygiene Data'!F128))),'Data Summary'!DW134="Yes"),OFFSET('Hygiene Data'!$F$9,0,10*ROW('Hygiene Data'!F128)),NA())</f>
        <v>#N/A</v>
      </c>
      <c r="BI134" s="100" t="e">
        <f ca="true">+IF(AND(ISNUMBER(OFFSET('Hygiene Data'!$G$5,0,10*ROW('Hygiene Data'!G128))),'Data Summary'!DX134="Yes"),OFFSET('Hygiene Data'!$G$5,0,10*ROW('Hygiene Data'!G128)),NA())</f>
        <v>#N/A</v>
      </c>
      <c r="BJ134" s="100" t="e">
        <f ca="true">+IF(AND(ISNUMBER(OFFSET('Hygiene Data'!$G$7,0,10*ROW('Hygiene Data'!G128))),'Data Summary'!DY134="Yes"),OFFSET('Hygiene Data'!$G$7,0,10*ROW('Hygiene Data'!G128)),NA())</f>
        <v>#N/A</v>
      </c>
      <c r="BK134" s="100" t="e">
        <f ca="true">+IF(AND(ISNUMBER(OFFSET('Hygiene Data'!$G$9,0,10*ROW('Hygiene Data'!G128))),'Data Summary'!DZ134="Yes"),OFFSET('Hygiene Data'!$G$9,0,10*ROW('Hygiene Data'!G128)),NA())</f>
        <v>#N/A</v>
      </c>
      <c r="BL134" s="100" t="e">
        <f ca="true">+IF(AND(ISNUMBER(OFFSET('Hygiene Data'!$H$5,0,10*ROW('Hygiene Data'!H128))),'Data Summary'!EA134="Yes"),OFFSET('Hygiene Data'!$H$5,0,10*ROW('Hygiene Data'!H128)),NA())</f>
        <v>#N/A</v>
      </c>
      <c r="BM134" s="100" t="e">
        <f ca="true">+IF(AND(ISNUMBER(OFFSET('Hygiene Data'!$H$7,0,10*ROW('Hygiene Data'!H128))),'Data Summary'!EB134="Yes"),OFFSET('Hygiene Data'!$H$7,0,10*ROW('Hygiene Data'!H128)),NA())</f>
        <v>#N/A</v>
      </c>
      <c r="BN134" s="100" t="e">
        <f ca="true">+IF(AND(ISNUMBER(OFFSET('Hygiene Data'!$H$9,0,10*ROW('Hygiene Data'!H128))),'Data Summary'!EC134="Yes"),OFFSET('Hygiene Data'!$H$9,0,10*ROW('Hygiene Data'!H128)),NA())</f>
        <v>#N/A</v>
      </c>
      <c r="BO134" s="100" t="e">
        <f ca="true">+IF(AND(ISNUMBER(OFFSET('Hygiene Data'!$I$5,0,10*ROW('Hygiene Data'!I128))),'Data Summary'!ED134="Yes"),OFFSET('Hygiene Data'!$I$5,0,10*ROW('Hygiene Data'!I128)),NA())</f>
        <v>#N/A</v>
      </c>
      <c r="BP134" s="100" t="e">
        <f ca="true">+IF(AND(ISNUMBER(OFFSET('Hygiene Data'!$I$7,0,10*ROW('Hygiene Data'!I128))),'Data Summary'!EE134="Yes"),OFFSET('Hygiene Data'!$I$7,0,10*ROW('Hygiene Data'!I128)),NA())</f>
        <v>#N/A</v>
      </c>
      <c r="BQ134" s="100" t="e">
        <f ca="true">+IF(AND(ISNUMBER(OFFSET('Hygiene Data'!$I$9,0,10*ROW('Hygiene Data'!I128))),'Data Summary'!EF134="Yes"),OFFSET('Hygiene Data'!$I$9,0,10*ROW('Hygiene Data'!I128)),NA())</f>
        <v>#N/A</v>
      </c>
    </row>
    <row xmlns:x14ac="http://schemas.microsoft.com/office/spreadsheetml/2009/9/ac" r="135" x14ac:dyDescent="0.2">
      <c r="A135" s="363" t="e">
        <f ca="true">+RIGHT('Data Summary'!A135,LEN('Data Summary'!A135)-9)</f>
        <v>#VALUE!</v>
      </c>
      <c r="B135" s="38" t="str">
        <f ca="true">+IF(ISTEXT('Data Summary'!B135),'Data Summary'!B135,"")</f>
        <v/>
      </c>
      <c r="C135" s="362" t="e">
        <f ca="true">+VALUE('Data Summary'!C135)</f>
        <v>#VALUE!</v>
      </c>
      <c r="D135" s="98" t="e">
        <f ca="true">+IF(AND(ISNUMBER(OFFSET('Water Data'!$D$4,0,10*ROW('Water Data'!D129))),'Data Summary'!BS135="Yes"),100-OFFSET('Water Data'!$D$4,0,10*ROW('Water Data'!D129)),NA())</f>
        <v>#N/A</v>
      </c>
      <c r="E135" s="98" t="e">
        <f ca="true">+IF(AND(ISNUMBER(OFFSET('Water Data'!$D$6,0,10*ROW('Water Data'!D129))),'Data Summary'!BT135="Yes"),OFFSET('Water Data'!$D$6,0,10*ROW('Water Data'!D129)),NA())</f>
        <v>#N/A</v>
      </c>
      <c r="F135" s="98" t="e">
        <f ca="true">+IF(AND(ISNUMBER(OFFSET('Water Data'!$D$9,0,10*ROW('Water Data'!D129))),'Data Summary'!BU135="Yes"),OFFSET('Water Data'!$D$9,0,10*ROW('Water Data'!D129)),NA())</f>
        <v>#N/A</v>
      </c>
      <c r="G135" s="98" t="e">
        <f ca="true">+IF(AND(ISNUMBER(OFFSET('Water Data'!$E$4,0,10*ROW('Water Data'!E129))),'Data Summary'!BV135="Yes"),100-OFFSET('Water Data'!$E$4,0,10*ROW('Water Data'!E129)),NA())</f>
        <v>#N/A</v>
      </c>
      <c r="H135" s="98" t="e">
        <f ca="true">+IF(AND(ISNUMBER(OFFSET('Water Data'!$E$6,0,10*ROW('Water Data'!E129))),'Data Summary'!BW135="Yes"),OFFSET('Water Data'!$E$6,0,10*ROW('Water Data'!E129)),NA())</f>
        <v>#N/A</v>
      </c>
      <c r="I135" s="98" t="e">
        <f ca="true">+IF(AND(ISNUMBER(OFFSET('Water Data'!$E$9,0,10*ROW('Water Data'!E129))),'Data Summary'!BX135="Yes"),OFFSET('Water Data'!$E$9,0,10*ROW('Water Data'!E129)),NA())</f>
        <v>#N/A</v>
      </c>
      <c r="J135" s="98" t="e">
        <f ca="true">+IF(AND(ISNUMBER(OFFSET('Water Data'!$F$4,0,10*ROW('Water Data'!F129))),'Data Summary'!BY135="Yes"),100-OFFSET('Water Data'!$F$4,0,10*ROW('Water Data'!F129)),NA())</f>
        <v>#N/A</v>
      </c>
      <c r="K135" s="98" t="e">
        <f ca="true">+IF(AND(ISNUMBER(OFFSET('Water Data'!$F$6,0,10*ROW('Water Data'!F129))),'Data Summary'!BZ135="Yes"),OFFSET('Water Data'!$F$6,0,10*ROW('Water Data'!F129)),NA())</f>
        <v>#N/A</v>
      </c>
      <c r="L135" s="98" t="e">
        <f ca="true">+IF(AND(ISNUMBER(OFFSET('Water Data'!$F$9,0,10*ROW('Water Data'!F129))),'Data Summary'!CA135="Yes"),OFFSET('Water Data'!$F$9,0,10*ROW('Water Data'!F129)),NA())</f>
        <v>#N/A</v>
      </c>
      <c r="M135" s="98" t="e">
        <f ca="true">+IF(AND(ISNUMBER(OFFSET('Water Data'!$G$4,0,10*ROW('Water Data'!G129))),'Data Summary'!CB135="Yes"),100-OFFSET('Water Data'!$G$4,0,10*ROW('Water Data'!G129)),NA())</f>
        <v>#N/A</v>
      </c>
      <c r="N135" s="98" t="e">
        <f ca="true">+IF(AND(ISNUMBER(OFFSET('Water Data'!$G$6,0,10*ROW('Water Data'!G129))),'Data Summary'!CC135="Yes"),OFFSET('Water Data'!$G$6,0,10*ROW('Water Data'!G129)),NA())</f>
        <v>#N/A</v>
      </c>
      <c r="O135" s="98" t="e">
        <f ca="true">+IF(AND(ISNUMBER(OFFSET('Water Data'!$G$9,0,10*ROW('Water Data'!G129))),'Data Summary'!CD135="Yes"),OFFSET('Water Data'!$G$9,0,10*ROW('Water Data'!G129)),NA())</f>
        <v>#N/A</v>
      </c>
      <c r="P135" s="98" t="e">
        <f ca="true">+IF(AND(ISNUMBER(OFFSET('Water Data'!$H$4,0,10*ROW('Water Data'!H129))),'Data Summary'!CE135="Yes"),100-OFFSET('Water Data'!$H$4,0,10*ROW('Water Data'!H129)),NA())</f>
        <v>#N/A</v>
      </c>
      <c r="Q135" s="98" t="e">
        <f ca="true">+IF(AND(ISNUMBER(OFFSET('Water Data'!$H$6,0,10*ROW('Water Data'!H129))),'Data Summary'!CF135="Yes"),OFFSET('Water Data'!$H$6,0,10*ROW('Water Data'!H129)),NA())</f>
        <v>#N/A</v>
      </c>
      <c r="R135" s="98" t="e">
        <f ca="true">+IF(AND(ISNUMBER(OFFSET('Water Data'!$H$9,0,10*ROW('Water Data'!H129))),'Data Summary'!CG135="Yes"),OFFSET('Water Data'!$H$9,0,10*ROW('Water Data'!H129)),NA())</f>
        <v>#N/A</v>
      </c>
      <c r="S135" s="98" t="e">
        <f ca="true">+IF(AND(ISNUMBER(OFFSET('Water Data'!$I$4,0,10*ROW('Water Data'!I129))),'Data Summary'!CH135="Yes"),100-OFFSET('Water Data'!$I$4,0,10*ROW('Water Data'!I129)),NA())</f>
        <v>#N/A</v>
      </c>
      <c r="T135" s="98" t="e">
        <f ca="true">+IF(AND(ISNUMBER(OFFSET('Water Data'!$I$6,0,10*ROW('Water Data'!I129))),'Data Summary'!CI135="Yes"),OFFSET('Water Data'!$I$6,0,10*ROW('Water Data'!I129)),NA())</f>
        <v>#N/A</v>
      </c>
      <c r="U135" s="98" t="e">
        <f ca="true">+IF(AND(ISNUMBER(OFFSET('Water Data'!$I$9,0,10*ROW('Water Data'!I129))),'Data Summary'!CJ135="Yes"),OFFSET('Water Data'!$I$9,0,10*ROW('Water Data'!I129)),NA())</f>
        <v>#N/A</v>
      </c>
      <c r="V135" s="99" t="e">
        <f ca="true">+IF(AND(ISNUMBER(OFFSET('Sanitation Data'!$D$4,0,10*ROW('Sanitation Data'!D129))),'Data Summary'!CK135="Yes"),100-OFFSET('Sanitation Data'!$D$4,0,10*ROW('Sanitation Data'!D129)),NA())</f>
        <v>#N/A</v>
      </c>
      <c r="W135" s="99" t="e">
        <f ca="true">+IF(AND(ISNUMBER(OFFSET('Sanitation Data'!$D$6,0,10*ROW('Sanitation Data'!D129))),'Data Summary'!CL135="Yes"),OFFSET('Sanitation Data'!$D$6,0,10*ROW('Sanitation Data'!D129)),NA())</f>
        <v>#N/A</v>
      </c>
      <c r="X135" s="99" t="e">
        <f ca="true">+IF(AND(ISNUMBER(OFFSET('Sanitation Data'!$D$10,0,10*ROW('Sanitation Data'!D129))),'Data Summary'!CM135="Yes"),OFFSET('Sanitation Data'!$D$10,0,10*ROW('Sanitation Data'!D129)),NA())</f>
        <v>#N/A</v>
      </c>
      <c r="Y135" s="99" t="e">
        <f ca="true">+IF(AND(ISNUMBER(OFFSET('Sanitation Data'!$D$11,0,10*ROW('Sanitation Data'!D129))),'Data Summary'!CN135="Yes"),OFFSET('Sanitation Data'!$D$11,0,10*ROW('Sanitation Data'!D129)),NA())</f>
        <v>#N/A</v>
      </c>
      <c r="Z135" s="99" t="e">
        <f ca="true">+IF(AND(ISNUMBER(OFFSET('Sanitation Data'!$D$12,0,10*ROW('Sanitation Data'!D129))),'Data Summary'!CO135="Yes"),OFFSET('Sanitation Data'!$D$12,0,10*ROW('Sanitation Data'!D129)),NA())</f>
        <v>#N/A</v>
      </c>
      <c r="AA135" s="99" t="e">
        <f ca="true">+IF(AND(ISNUMBER(OFFSET('Sanitation Data'!$E$4,0,10*ROW('Sanitation Data'!E129))),'Data Summary'!CP135="Yes"),100-OFFSET('Sanitation Data'!$E$4,0,10*ROW('Sanitation Data'!E129)),NA())</f>
        <v>#N/A</v>
      </c>
      <c r="AB135" s="99" t="e">
        <f ca="true">+IF(AND(ISNUMBER(OFFSET('Sanitation Data'!$E$6,0,10*ROW('Sanitation Data'!E129))),'Data Summary'!CQ135="Yes"),OFFSET('Sanitation Data'!$E$6,0,10*ROW('Sanitation Data'!E129)),NA())</f>
        <v>#N/A</v>
      </c>
      <c r="AC135" s="99" t="e">
        <f ca="true">+IF(AND(ISNUMBER(OFFSET('Sanitation Data'!$E$10,0,10*ROW('Sanitation Data'!E129))),'Data Summary'!CR135="Yes"),OFFSET('Sanitation Data'!$E$10,0,10*ROW('Sanitation Data'!E129)),NA())</f>
        <v>#N/A</v>
      </c>
      <c r="AD135" s="99" t="e">
        <f ca="true">+IF(AND(ISNUMBER(OFFSET('Sanitation Data'!$E$11,0,10*ROW('Sanitation Data'!E129))),'Data Summary'!CS135="Yes"),OFFSET('Sanitation Data'!$E$11,0,10*ROW('Sanitation Data'!E129)),NA())</f>
        <v>#N/A</v>
      </c>
      <c r="AE135" s="99" t="e">
        <f ca="true">+IF(AND(ISNUMBER(OFFSET('Sanitation Data'!$E$12,0,10*ROW('Sanitation Data'!E129))),'Data Summary'!CT135="Yes"),OFFSET('Sanitation Data'!$E$12,0,10*ROW('Sanitation Data'!E129)),NA())</f>
        <v>#N/A</v>
      </c>
      <c r="AF135" s="99" t="e">
        <f ca="true">+IF(AND(ISNUMBER(OFFSET('Sanitation Data'!$F$4,0,10*ROW('Sanitation Data'!F129))),'Data Summary'!CU135="Yes"),100-OFFSET('Sanitation Data'!$F$4,0,10*ROW('Sanitation Data'!F129)),NA())</f>
        <v>#N/A</v>
      </c>
      <c r="AG135" s="99" t="e">
        <f ca="true">+IF(AND(ISNUMBER(OFFSET('Sanitation Data'!$F$6,0,10*ROW('Sanitation Data'!F129))),'Data Summary'!CV135="Yes"),OFFSET('Sanitation Data'!$F$6,0,10*ROW('Sanitation Data'!F129)),NA())</f>
        <v>#N/A</v>
      </c>
      <c r="AH135" s="99" t="e">
        <f ca="true">+IF(AND(ISNUMBER(OFFSET('Sanitation Data'!$F$10,0,10*ROW('Sanitation Data'!F129))),'Data Summary'!CW135="Yes"),OFFSET('Sanitation Data'!$F$10,0,10*ROW('Sanitation Data'!F129)),NA())</f>
        <v>#N/A</v>
      </c>
      <c r="AI135" s="99" t="e">
        <f ca="true">+IF(AND(ISNUMBER(OFFSET('Sanitation Data'!$F$11,0,10*ROW('Sanitation Data'!F129))),'Data Summary'!CX135="Yes"),OFFSET('Sanitation Data'!$F$11,0,10*ROW('Sanitation Data'!F129)),NA())</f>
        <v>#N/A</v>
      </c>
      <c r="AJ135" s="99" t="e">
        <f ca="true">+IF(AND(ISNUMBER(OFFSET('Sanitation Data'!$F$12,0,10*ROW('Sanitation Data'!F129))),'Data Summary'!CY135="Yes"),OFFSET('Sanitation Data'!$F$12,0,10*ROW('Sanitation Data'!F129)),NA())</f>
        <v>#N/A</v>
      </c>
      <c r="AK135" s="99" t="e">
        <f ca="true">+IF(AND(ISNUMBER(OFFSET('Sanitation Data'!$G$4,0,10*ROW('Sanitation Data'!G129))),'Data Summary'!CZ135="Yes"),100-OFFSET('Sanitation Data'!$G$4,0,10*ROW('Sanitation Data'!G129)),NA())</f>
        <v>#N/A</v>
      </c>
      <c r="AL135" s="99" t="e">
        <f ca="true">+IF(AND(ISNUMBER(OFFSET('Sanitation Data'!$G$6,0,10*ROW('Sanitation Data'!G129))),'Data Summary'!DA135="Yes"),OFFSET('Sanitation Data'!$G$6,0,10*ROW('Sanitation Data'!G129)),NA())</f>
        <v>#N/A</v>
      </c>
      <c r="AM135" s="99" t="e">
        <f ca="true">+IF(AND(ISNUMBER(OFFSET('Sanitation Data'!$G$10,0,10*ROW('Sanitation Data'!G129))),'Data Summary'!DB135="Yes"),OFFSET('Sanitation Data'!$G$10,0,10*ROW('Sanitation Data'!G129)),NA())</f>
        <v>#N/A</v>
      </c>
      <c r="AN135" s="99" t="e">
        <f ca="true">+IF(AND(ISNUMBER(OFFSET('Sanitation Data'!$G$11,0,10*ROW('Sanitation Data'!G129))),'Data Summary'!DC135="Yes"),OFFSET('Sanitation Data'!$G$11,0,10*ROW('Sanitation Data'!G129)),NA())</f>
        <v>#N/A</v>
      </c>
      <c r="AO135" s="99" t="e">
        <f ca="true">+IF(AND(ISNUMBER(OFFSET('Sanitation Data'!$G$12,0,10*ROW('Sanitation Data'!G129))),'Data Summary'!DD135="Yes"),OFFSET('Sanitation Data'!$G$12,0,10*ROW('Sanitation Data'!G129)),NA())</f>
        <v>#N/A</v>
      </c>
      <c r="AP135" s="99" t="e">
        <f ca="true">+IF(AND(ISNUMBER(OFFSET('Sanitation Data'!$H$4,0,10*ROW('Sanitation Data'!H129))),'Data Summary'!DE135="Yes"),100-OFFSET('Sanitation Data'!$H$4,0,10*ROW('Sanitation Data'!H129)),NA())</f>
        <v>#N/A</v>
      </c>
      <c r="AQ135" s="99" t="e">
        <f ca="true">+IF(AND(ISNUMBER(OFFSET('Sanitation Data'!$H$6,0,10*ROW('Sanitation Data'!H129))),'Data Summary'!DF135="Yes"),OFFSET('Sanitation Data'!$H$6,0,10*ROW('Sanitation Data'!H129)),NA())</f>
        <v>#N/A</v>
      </c>
      <c r="AR135" s="99" t="e">
        <f ca="true">+IF(AND(ISNUMBER(OFFSET('Sanitation Data'!$H$10,0,10*ROW('Sanitation Data'!H129))),'Data Summary'!DG135="Yes"),OFFSET('Sanitation Data'!$H$10,0,10*ROW('Sanitation Data'!H129)),NA())</f>
        <v>#N/A</v>
      </c>
      <c r="AS135" s="99" t="e">
        <f ca="true">+IF(AND(ISNUMBER(OFFSET('Sanitation Data'!$H$11,0,10*ROW('Sanitation Data'!H129))),'Data Summary'!DH135="Yes"),OFFSET('Sanitation Data'!$H$11,0,10*ROW('Sanitation Data'!H129)),NA())</f>
        <v>#N/A</v>
      </c>
      <c r="AT135" s="99" t="e">
        <f ca="true">+IF(AND(ISNUMBER(OFFSET('Sanitation Data'!$H$12,0,10*ROW('Sanitation Data'!H129))),'Data Summary'!DI135="Yes"),OFFSET('Sanitation Data'!$H$12,0,10*ROW('Sanitation Data'!H129)),NA())</f>
        <v>#N/A</v>
      </c>
      <c r="AU135" s="99" t="e">
        <f ca="true">+IF(AND(ISNUMBER(OFFSET('Sanitation Data'!$I$4,0,10*ROW('Sanitation Data'!I129))),'Data Summary'!DJ135="Yes"),100-OFFSET('Sanitation Data'!$I$4,0,10*ROW('Sanitation Data'!I129)),NA())</f>
        <v>#N/A</v>
      </c>
      <c r="AV135" s="99" t="e">
        <f ca="true">+IF(AND(ISNUMBER(OFFSET('Sanitation Data'!$I$6,0,10*ROW('Sanitation Data'!I129))),'Data Summary'!DK135="Yes"),OFFSET('Sanitation Data'!$I$6,0,10*ROW('Sanitation Data'!I129)),NA())</f>
        <v>#N/A</v>
      </c>
      <c r="AW135" s="99" t="e">
        <f ca="true">+IF(AND(ISNUMBER(OFFSET('Sanitation Data'!$I$10,0,10*ROW('Sanitation Data'!I129))),'Data Summary'!DL135="Yes"),OFFSET('Sanitation Data'!$I$10,0,10*ROW('Sanitation Data'!I129)),NA())</f>
        <v>#N/A</v>
      </c>
      <c r="AX135" s="99" t="e">
        <f ca="true">+IF(AND(ISNUMBER(OFFSET('Sanitation Data'!$I$11,0,10*ROW('Sanitation Data'!I129))),'Data Summary'!DM135="Yes"),OFFSET('Sanitation Data'!$I$11,0,10*ROW('Sanitation Data'!I129)),NA())</f>
        <v>#N/A</v>
      </c>
      <c r="AY135" s="99" t="e">
        <f ca="true">+IF(AND(ISNUMBER(OFFSET('Sanitation Data'!$I$12,0,10*ROW('Sanitation Data'!I129))),'Data Summary'!DN135="Yes"),OFFSET('Sanitation Data'!$I$12,0,10*ROW('Sanitation Data'!I129)),NA())</f>
        <v>#N/A</v>
      </c>
      <c r="AZ135" s="100" t="e">
        <f ca="true">+IF(AND(ISNUMBER(OFFSET('Hygiene Data'!$D$5,0,10*ROW('Hygiene Data'!D129))),'Data Summary'!DO135="Yes"),OFFSET('Hygiene Data'!$D$5,0,10*ROW('Hygiene Data'!D129)),NA())</f>
        <v>#N/A</v>
      </c>
      <c r="BA135" s="100" t="e">
        <f ca="true">+IF(AND(ISNUMBER(OFFSET('Hygiene Data'!$D$7,0,10*ROW('Hygiene Data'!D129))),'Data Summary'!DP135="Yes"),OFFSET('Hygiene Data'!$D$7,0,10*ROW('Hygiene Data'!D129)),NA())</f>
        <v>#N/A</v>
      </c>
      <c r="BB135" s="100" t="e">
        <f ca="true">+IF(AND(ISNUMBER(OFFSET('Hygiene Data'!$D$9,0,10*ROW('Hygiene Data'!D129))),'Data Summary'!DQ135="Yes"),OFFSET('Hygiene Data'!$D$9,0,10*ROW('Hygiene Data'!D129)),NA())</f>
        <v>#N/A</v>
      </c>
      <c r="BC135" s="100" t="e">
        <f ca="true">+IF(AND(ISNUMBER(OFFSET('Hygiene Data'!$E$5,0,10*ROW('Hygiene Data'!E129))),'Data Summary'!DR135="Yes"),OFFSET('Hygiene Data'!$E$5,0,10*ROW('Hygiene Data'!E129)),NA())</f>
        <v>#N/A</v>
      </c>
      <c r="BD135" s="100" t="e">
        <f ca="true">+IF(AND(ISNUMBER(OFFSET('Hygiene Data'!$E$7,0,10*ROW('Hygiene Data'!E129))),'Data Summary'!DS135="Yes"),OFFSET('Hygiene Data'!$E$7,0,10*ROW('Hygiene Data'!E129)),NA())</f>
        <v>#N/A</v>
      </c>
      <c r="BE135" s="100" t="e">
        <f ca="true">+IF(AND(ISNUMBER(OFFSET('Hygiene Data'!$E$9,0,10*ROW('Hygiene Data'!E129))),'Data Summary'!DT135="Yes"),OFFSET('Hygiene Data'!$E$9,0,10*ROW('Hygiene Data'!E129)),NA())</f>
        <v>#N/A</v>
      </c>
      <c r="BF135" s="100" t="e">
        <f ca="true">+IF(AND(ISNUMBER(OFFSET('Hygiene Data'!$F$5,0,10*ROW('Hygiene Data'!F129))),'Data Summary'!DU135="Yes"),OFFSET('Hygiene Data'!$F$5,0,10*ROW('Hygiene Data'!F129)),NA())</f>
        <v>#N/A</v>
      </c>
      <c r="BG135" s="100" t="e">
        <f ca="true">+IF(AND(ISNUMBER(OFFSET('Hygiene Data'!$F$7,0,10*ROW('Hygiene Data'!F129))),'Data Summary'!DV135="Yes"),OFFSET('Hygiene Data'!$F$7,0,10*ROW('Hygiene Data'!F129)),NA())</f>
        <v>#N/A</v>
      </c>
      <c r="BH135" s="100" t="e">
        <f ca="true">+IF(AND(ISNUMBER(OFFSET('Hygiene Data'!$F$9,0,10*ROW('Hygiene Data'!F129))),'Data Summary'!DW135="Yes"),OFFSET('Hygiene Data'!$F$9,0,10*ROW('Hygiene Data'!F129)),NA())</f>
        <v>#N/A</v>
      </c>
      <c r="BI135" s="100" t="e">
        <f ca="true">+IF(AND(ISNUMBER(OFFSET('Hygiene Data'!$G$5,0,10*ROW('Hygiene Data'!G129))),'Data Summary'!DX135="Yes"),OFFSET('Hygiene Data'!$G$5,0,10*ROW('Hygiene Data'!G129)),NA())</f>
        <v>#N/A</v>
      </c>
      <c r="BJ135" s="100" t="e">
        <f ca="true">+IF(AND(ISNUMBER(OFFSET('Hygiene Data'!$G$7,0,10*ROW('Hygiene Data'!G129))),'Data Summary'!DY135="Yes"),OFFSET('Hygiene Data'!$G$7,0,10*ROW('Hygiene Data'!G129)),NA())</f>
        <v>#N/A</v>
      </c>
      <c r="BK135" s="100" t="e">
        <f ca="true">+IF(AND(ISNUMBER(OFFSET('Hygiene Data'!$G$9,0,10*ROW('Hygiene Data'!G129))),'Data Summary'!DZ135="Yes"),OFFSET('Hygiene Data'!$G$9,0,10*ROW('Hygiene Data'!G129)),NA())</f>
        <v>#N/A</v>
      </c>
      <c r="BL135" s="100" t="e">
        <f ca="true">+IF(AND(ISNUMBER(OFFSET('Hygiene Data'!$H$5,0,10*ROW('Hygiene Data'!H129))),'Data Summary'!EA135="Yes"),OFFSET('Hygiene Data'!$H$5,0,10*ROW('Hygiene Data'!H129)),NA())</f>
        <v>#N/A</v>
      </c>
      <c r="BM135" s="100" t="e">
        <f ca="true">+IF(AND(ISNUMBER(OFFSET('Hygiene Data'!$H$7,0,10*ROW('Hygiene Data'!H129))),'Data Summary'!EB135="Yes"),OFFSET('Hygiene Data'!$H$7,0,10*ROW('Hygiene Data'!H129)),NA())</f>
        <v>#N/A</v>
      </c>
      <c r="BN135" s="100" t="e">
        <f ca="true">+IF(AND(ISNUMBER(OFFSET('Hygiene Data'!$H$9,0,10*ROW('Hygiene Data'!H129))),'Data Summary'!EC135="Yes"),OFFSET('Hygiene Data'!$H$9,0,10*ROW('Hygiene Data'!H129)),NA())</f>
        <v>#N/A</v>
      </c>
      <c r="BO135" s="100" t="e">
        <f ca="true">+IF(AND(ISNUMBER(OFFSET('Hygiene Data'!$I$5,0,10*ROW('Hygiene Data'!I129))),'Data Summary'!ED135="Yes"),OFFSET('Hygiene Data'!$I$5,0,10*ROW('Hygiene Data'!I129)),NA())</f>
        <v>#N/A</v>
      </c>
      <c r="BP135" s="100" t="e">
        <f ca="true">+IF(AND(ISNUMBER(OFFSET('Hygiene Data'!$I$7,0,10*ROW('Hygiene Data'!I129))),'Data Summary'!EE135="Yes"),OFFSET('Hygiene Data'!$I$7,0,10*ROW('Hygiene Data'!I129)),NA())</f>
        <v>#N/A</v>
      </c>
      <c r="BQ135" s="100" t="e">
        <f ca="true">+IF(AND(ISNUMBER(OFFSET('Hygiene Data'!$I$9,0,10*ROW('Hygiene Data'!I129))),'Data Summary'!EF135="Yes"),OFFSET('Hygiene Data'!$I$9,0,10*ROW('Hygiene Data'!I129)),NA())</f>
        <v>#N/A</v>
      </c>
    </row>
    <row xmlns:x14ac="http://schemas.microsoft.com/office/spreadsheetml/2009/9/ac" r="136" x14ac:dyDescent="0.2">
      <c r="A136" s="363" t="e">
        <f ca="true">+RIGHT('Data Summary'!A136,LEN('Data Summary'!A136)-9)</f>
        <v>#VALUE!</v>
      </c>
      <c r="B136" s="38" t="str">
        <f ca="true">+IF(ISTEXT('Data Summary'!B136),'Data Summary'!B136,"")</f>
        <v/>
      </c>
      <c r="C136" s="362" t="e">
        <f ca="true">+VALUE('Data Summary'!C136)</f>
        <v>#VALUE!</v>
      </c>
      <c r="D136" s="98" t="e">
        <f ca="true">+IF(AND(ISNUMBER(OFFSET('Water Data'!$D$4,0,10*ROW('Water Data'!D130))),'Data Summary'!BS136="Yes"),100-OFFSET('Water Data'!$D$4,0,10*ROW('Water Data'!D130)),NA())</f>
        <v>#N/A</v>
      </c>
      <c r="E136" s="98" t="e">
        <f ca="true">+IF(AND(ISNUMBER(OFFSET('Water Data'!$D$6,0,10*ROW('Water Data'!D130))),'Data Summary'!BT136="Yes"),OFFSET('Water Data'!$D$6,0,10*ROW('Water Data'!D130)),NA())</f>
        <v>#N/A</v>
      </c>
      <c r="F136" s="98" t="e">
        <f ca="true">+IF(AND(ISNUMBER(OFFSET('Water Data'!$D$9,0,10*ROW('Water Data'!D130))),'Data Summary'!BU136="Yes"),OFFSET('Water Data'!$D$9,0,10*ROW('Water Data'!D130)),NA())</f>
        <v>#N/A</v>
      </c>
      <c r="G136" s="98" t="e">
        <f ca="true">+IF(AND(ISNUMBER(OFFSET('Water Data'!$E$4,0,10*ROW('Water Data'!E130))),'Data Summary'!BV136="Yes"),100-OFFSET('Water Data'!$E$4,0,10*ROW('Water Data'!E130)),NA())</f>
        <v>#N/A</v>
      </c>
      <c r="H136" s="98" t="e">
        <f ca="true">+IF(AND(ISNUMBER(OFFSET('Water Data'!$E$6,0,10*ROW('Water Data'!E130))),'Data Summary'!BW136="Yes"),OFFSET('Water Data'!$E$6,0,10*ROW('Water Data'!E130)),NA())</f>
        <v>#N/A</v>
      </c>
      <c r="I136" s="98" t="e">
        <f ca="true">+IF(AND(ISNUMBER(OFFSET('Water Data'!$E$9,0,10*ROW('Water Data'!E130))),'Data Summary'!BX136="Yes"),OFFSET('Water Data'!$E$9,0,10*ROW('Water Data'!E130)),NA())</f>
        <v>#N/A</v>
      </c>
      <c r="J136" s="98" t="e">
        <f ca="true">+IF(AND(ISNUMBER(OFFSET('Water Data'!$F$4,0,10*ROW('Water Data'!F130))),'Data Summary'!BY136="Yes"),100-OFFSET('Water Data'!$F$4,0,10*ROW('Water Data'!F130)),NA())</f>
        <v>#N/A</v>
      </c>
      <c r="K136" s="98" t="e">
        <f ca="true">+IF(AND(ISNUMBER(OFFSET('Water Data'!$F$6,0,10*ROW('Water Data'!F130))),'Data Summary'!BZ136="Yes"),OFFSET('Water Data'!$F$6,0,10*ROW('Water Data'!F130)),NA())</f>
        <v>#N/A</v>
      </c>
      <c r="L136" s="98" t="e">
        <f ca="true">+IF(AND(ISNUMBER(OFFSET('Water Data'!$F$9,0,10*ROW('Water Data'!F130))),'Data Summary'!CA136="Yes"),OFFSET('Water Data'!$F$9,0,10*ROW('Water Data'!F130)),NA())</f>
        <v>#N/A</v>
      </c>
      <c r="M136" s="98" t="e">
        <f ca="true">+IF(AND(ISNUMBER(OFFSET('Water Data'!$G$4,0,10*ROW('Water Data'!G130))),'Data Summary'!CB136="Yes"),100-OFFSET('Water Data'!$G$4,0,10*ROW('Water Data'!G130)),NA())</f>
        <v>#N/A</v>
      </c>
      <c r="N136" s="98" t="e">
        <f ca="true">+IF(AND(ISNUMBER(OFFSET('Water Data'!$G$6,0,10*ROW('Water Data'!G130))),'Data Summary'!CC136="Yes"),OFFSET('Water Data'!$G$6,0,10*ROW('Water Data'!G130)),NA())</f>
        <v>#N/A</v>
      </c>
      <c r="O136" s="98" t="e">
        <f ca="true">+IF(AND(ISNUMBER(OFFSET('Water Data'!$G$9,0,10*ROW('Water Data'!G130))),'Data Summary'!CD136="Yes"),OFFSET('Water Data'!$G$9,0,10*ROW('Water Data'!G130)),NA())</f>
        <v>#N/A</v>
      </c>
      <c r="P136" s="98" t="e">
        <f ca="true">+IF(AND(ISNUMBER(OFFSET('Water Data'!$H$4,0,10*ROW('Water Data'!H130))),'Data Summary'!CE136="Yes"),100-OFFSET('Water Data'!$H$4,0,10*ROW('Water Data'!H130)),NA())</f>
        <v>#N/A</v>
      </c>
      <c r="Q136" s="98" t="e">
        <f ca="true">+IF(AND(ISNUMBER(OFFSET('Water Data'!$H$6,0,10*ROW('Water Data'!H130))),'Data Summary'!CF136="Yes"),OFFSET('Water Data'!$H$6,0,10*ROW('Water Data'!H130)),NA())</f>
        <v>#N/A</v>
      </c>
      <c r="R136" s="98" t="e">
        <f ca="true">+IF(AND(ISNUMBER(OFFSET('Water Data'!$H$9,0,10*ROW('Water Data'!H130))),'Data Summary'!CG136="Yes"),OFFSET('Water Data'!$H$9,0,10*ROW('Water Data'!H130)),NA())</f>
        <v>#N/A</v>
      </c>
      <c r="S136" s="98" t="e">
        <f ca="true">+IF(AND(ISNUMBER(OFFSET('Water Data'!$I$4,0,10*ROW('Water Data'!I130))),'Data Summary'!CH136="Yes"),100-OFFSET('Water Data'!$I$4,0,10*ROW('Water Data'!I130)),NA())</f>
        <v>#N/A</v>
      </c>
      <c r="T136" s="98" t="e">
        <f ca="true">+IF(AND(ISNUMBER(OFFSET('Water Data'!$I$6,0,10*ROW('Water Data'!I130))),'Data Summary'!CI136="Yes"),OFFSET('Water Data'!$I$6,0,10*ROW('Water Data'!I130)),NA())</f>
        <v>#N/A</v>
      </c>
      <c r="U136" s="98" t="e">
        <f ca="true">+IF(AND(ISNUMBER(OFFSET('Water Data'!$I$9,0,10*ROW('Water Data'!I130))),'Data Summary'!CJ136="Yes"),OFFSET('Water Data'!$I$9,0,10*ROW('Water Data'!I130)),NA())</f>
        <v>#N/A</v>
      </c>
      <c r="V136" s="99" t="e">
        <f ca="true">+IF(AND(ISNUMBER(OFFSET('Sanitation Data'!$D$4,0,10*ROW('Sanitation Data'!D130))),'Data Summary'!CK136="Yes"),100-OFFSET('Sanitation Data'!$D$4,0,10*ROW('Sanitation Data'!D130)),NA())</f>
        <v>#N/A</v>
      </c>
      <c r="W136" s="99" t="e">
        <f ca="true">+IF(AND(ISNUMBER(OFFSET('Sanitation Data'!$D$6,0,10*ROW('Sanitation Data'!D130))),'Data Summary'!CL136="Yes"),OFFSET('Sanitation Data'!$D$6,0,10*ROW('Sanitation Data'!D130)),NA())</f>
        <v>#N/A</v>
      </c>
      <c r="X136" s="99" t="e">
        <f ca="true">+IF(AND(ISNUMBER(OFFSET('Sanitation Data'!$D$10,0,10*ROW('Sanitation Data'!D130))),'Data Summary'!CM136="Yes"),OFFSET('Sanitation Data'!$D$10,0,10*ROW('Sanitation Data'!D130)),NA())</f>
        <v>#N/A</v>
      </c>
      <c r="Y136" s="99" t="e">
        <f ca="true">+IF(AND(ISNUMBER(OFFSET('Sanitation Data'!$D$11,0,10*ROW('Sanitation Data'!D130))),'Data Summary'!CN136="Yes"),OFFSET('Sanitation Data'!$D$11,0,10*ROW('Sanitation Data'!D130)),NA())</f>
        <v>#N/A</v>
      </c>
      <c r="Z136" s="99" t="e">
        <f ca="true">+IF(AND(ISNUMBER(OFFSET('Sanitation Data'!$D$12,0,10*ROW('Sanitation Data'!D130))),'Data Summary'!CO136="Yes"),OFFSET('Sanitation Data'!$D$12,0,10*ROW('Sanitation Data'!D130)),NA())</f>
        <v>#N/A</v>
      </c>
      <c r="AA136" s="99" t="e">
        <f ca="true">+IF(AND(ISNUMBER(OFFSET('Sanitation Data'!$E$4,0,10*ROW('Sanitation Data'!E130))),'Data Summary'!CP136="Yes"),100-OFFSET('Sanitation Data'!$E$4,0,10*ROW('Sanitation Data'!E130)),NA())</f>
        <v>#N/A</v>
      </c>
      <c r="AB136" s="99" t="e">
        <f ca="true">+IF(AND(ISNUMBER(OFFSET('Sanitation Data'!$E$6,0,10*ROW('Sanitation Data'!E130))),'Data Summary'!CQ136="Yes"),OFFSET('Sanitation Data'!$E$6,0,10*ROW('Sanitation Data'!E130)),NA())</f>
        <v>#N/A</v>
      </c>
      <c r="AC136" s="99" t="e">
        <f ca="true">+IF(AND(ISNUMBER(OFFSET('Sanitation Data'!$E$10,0,10*ROW('Sanitation Data'!E130))),'Data Summary'!CR136="Yes"),OFFSET('Sanitation Data'!$E$10,0,10*ROW('Sanitation Data'!E130)),NA())</f>
        <v>#N/A</v>
      </c>
      <c r="AD136" s="99" t="e">
        <f ca="true">+IF(AND(ISNUMBER(OFFSET('Sanitation Data'!$E$11,0,10*ROW('Sanitation Data'!E130))),'Data Summary'!CS136="Yes"),OFFSET('Sanitation Data'!$E$11,0,10*ROW('Sanitation Data'!E130)),NA())</f>
        <v>#N/A</v>
      </c>
      <c r="AE136" s="99" t="e">
        <f ca="true">+IF(AND(ISNUMBER(OFFSET('Sanitation Data'!$E$12,0,10*ROW('Sanitation Data'!E130))),'Data Summary'!CT136="Yes"),OFFSET('Sanitation Data'!$E$12,0,10*ROW('Sanitation Data'!E130)),NA())</f>
        <v>#N/A</v>
      </c>
      <c r="AF136" s="99" t="e">
        <f ca="true">+IF(AND(ISNUMBER(OFFSET('Sanitation Data'!$F$4,0,10*ROW('Sanitation Data'!F130))),'Data Summary'!CU136="Yes"),100-OFFSET('Sanitation Data'!$F$4,0,10*ROW('Sanitation Data'!F130)),NA())</f>
        <v>#N/A</v>
      </c>
      <c r="AG136" s="99" t="e">
        <f ca="true">+IF(AND(ISNUMBER(OFFSET('Sanitation Data'!$F$6,0,10*ROW('Sanitation Data'!F130))),'Data Summary'!CV136="Yes"),OFFSET('Sanitation Data'!$F$6,0,10*ROW('Sanitation Data'!F130)),NA())</f>
        <v>#N/A</v>
      </c>
      <c r="AH136" s="99" t="e">
        <f ca="true">+IF(AND(ISNUMBER(OFFSET('Sanitation Data'!$F$10,0,10*ROW('Sanitation Data'!F130))),'Data Summary'!CW136="Yes"),OFFSET('Sanitation Data'!$F$10,0,10*ROW('Sanitation Data'!F130)),NA())</f>
        <v>#N/A</v>
      </c>
      <c r="AI136" s="99" t="e">
        <f ca="true">+IF(AND(ISNUMBER(OFFSET('Sanitation Data'!$F$11,0,10*ROW('Sanitation Data'!F130))),'Data Summary'!CX136="Yes"),OFFSET('Sanitation Data'!$F$11,0,10*ROW('Sanitation Data'!F130)),NA())</f>
        <v>#N/A</v>
      </c>
      <c r="AJ136" s="99" t="e">
        <f ca="true">+IF(AND(ISNUMBER(OFFSET('Sanitation Data'!$F$12,0,10*ROW('Sanitation Data'!F130))),'Data Summary'!CY136="Yes"),OFFSET('Sanitation Data'!$F$12,0,10*ROW('Sanitation Data'!F130)),NA())</f>
        <v>#N/A</v>
      </c>
      <c r="AK136" s="99" t="e">
        <f ca="true">+IF(AND(ISNUMBER(OFFSET('Sanitation Data'!$G$4,0,10*ROW('Sanitation Data'!G130))),'Data Summary'!CZ136="Yes"),100-OFFSET('Sanitation Data'!$G$4,0,10*ROW('Sanitation Data'!G130)),NA())</f>
        <v>#N/A</v>
      </c>
      <c r="AL136" s="99" t="e">
        <f ca="true">+IF(AND(ISNUMBER(OFFSET('Sanitation Data'!$G$6,0,10*ROW('Sanitation Data'!G130))),'Data Summary'!DA136="Yes"),OFFSET('Sanitation Data'!$G$6,0,10*ROW('Sanitation Data'!G130)),NA())</f>
        <v>#N/A</v>
      </c>
      <c r="AM136" s="99" t="e">
        <f ca="true">+IF(AND(ISNUMBER(OFFSET('Sanitation Data'!$G$10,0,10*ROW('Sanitation Data'!G130))),'Data Summary'!DB136="Yes"),OFFSET('Sanitation Data'!$G$10,0,10*ROW('Sanitation Data'!G130)),NA())</f>
        <v>#N/A</v>
      </c>
      <c r="AN136" s="99" t="e">
        <f ca="true">+IF(AND(ISNUMBER(OFFSET('Sanitation Data'!$G$11,0,10*ROW('Sanitation Data'!G130))),'Data Summary'!DC136="Yes"),OFFSET('Sanitation Data'!$G$11,0,10*ROW('Sanitation Data'!G130)),NA())</f>
        <v>#N/A</v>
      </c>
      <c r="AO136" s="99" t="e">
        <f ca="true">+IF(AND(ISNUMBER(OFFSET('Sanitation Data'!$G$12,0,10*ROW('Sanitation Data'!G130))),'Data Summary'!DD136="Yes"),OFFSET('Sanitation Data'!$G$12,0,10*ROW('Sanitation Data'!G130)),NA())</f>
        <v>#N/A</v>
      </c>
      <c r="AP136" s="99" t="e">
        <f ca="true">+IF(AND(ISNUMBER(OFFSET('Sanitation Data'!$H$4,0,10*ROW('Sanitation Data'!H130))),'Data Summary'!DE136="Yes"),100-OFFSET('Sanitation Data'!$H$4,0,10*ROW('Sanitation Data'!H130)),NA())</f>
        <v>#N/A</v>
      </c>
      <c r="AQ136" s="99" t="e">
        <f ca="true">+IF(AND(ISNUMBER(OFFSET('Sanitation Data'!$H$6,0,10*ROW('Sanitation Data'!H130))),'Data Summary'!DF136="Yes"),OFFSET('Sanitation Data'!$H$6,0,10*ROW('Sanitation Data'!H130)),NA())</f>
        <v>#N/A</v>
      </c>
      <c r="AR136" s="99" t="e">
        <f ca="true">+IF(AND(ISNUMBER(OFFSET('Sanitation Data'!$H$10,0,10*ROW('Sanitation Data'!H130))),'Data Summary'!DG136="Yes"),OFFSET('Sanitation Data'!$H$10,0,10*ROW('Sanitation Data'!H130)),NA())</f>
        <v>#N/A</v>
      </c>
      <c r="AS136" s="99" t="e">
        <f ca="true">+IF(AND(ISNUMBER(OFFSET('Sanitation Data'!$H$11,0,10*ROW('Sanitation Data'!H130))),'Data Summary'!DH136="Yes"),OFFSET('Sanitation Data'!$H$11,0,10*ROW('Sanitation Data'!H130)),NA())</f>
        <v>#N/A</v>
      </c>
      <c r="AT136" s="99" t="e">
        <f ca="true">+IF(AND(ISNUMBER(OFFSET('Sanitation Data'!$H$12,0,10*ROW('Sanitation Data'!H130))),'Data Summary'!DI136="Yes"),OFFSET('Sanitation Data'!$H$12,0,10*ROW('Sanitation Data'!H130)),NA())</f>
        <v>#N/A</v>
      </c>
      <c r="AU136" s="99" t="e">
        <f ca="true">+IF(AND(ISNUMBER(OFFSET('Sanitation Data'!$I$4,0,10*ROW('Sanitation Data'!I130))),'Data Summary'!DJ136="Yes"),100-OFFSET('Sanitation Data'!$I$4,0,10*ROW('Sanitation Data'!I130)),NA())</f>
        <v>#N/A</v>
      </c>
      <c r="AV136" s="99" t="e">
        <f ca="true">+IF(AND(ISNUMBER(OFFSET('Sanitation Data'!$I$6,0,10*ROW('Sanitation Data'!I130))),'Data Summary'!DK136="Yes"),OFFSET('Sanitation Data'!$I$6,0,10*ROW('Sanitation Data'!I130)),NA())</f>
        <v>#N/A</v>
      </c>
      <c r="AW136" s="99" t="e">
        <f ca="true">+IF(AND(ISNUMBER(OFFSET('Sanitation Data'!$I$10,0,10*ROW('Sanitation Data'!I130))),'Data Summary'!DL136="Yes"),OFFSET('Sanitation Data'!$I$10,0,10*ROW('Sanitation Data'!I130)),NA())</f>
        <v>#N/A</v>
      </c>
      <c r="AX136" s="99" t="e">
        <f ca="true">+IF(AND(ISNUMBER(OFFSET('Sanitation Data'!$I$11,0,10*ROW('Sanitation Data'!I130))),'Data Summary'!DM136="Yes"),OFFSET('Sanitation Data'!$I$11,0,10*ROW('Sanitation Data'!I130)),NA())</f>
        <v>#N/A</v>
      </c>
      <c r="AY136" s="99" t="e">
        <f ca="true">+IF(AND(ISNUMBER(OFFSET('Sanitation Data'!$I$12,0,10*ROW('Sanitation Data'!I130))),'Data Summary'!DN136="Yes"),OFFSET('Sanitation Data'!$I$12,0,10*ROW('Sanitation Data'!I130)),NA())</f>
        <v>#N/A</v>
      </c>
      <c r="AZ136" s="100" t="e">
        <f ca="true">+IF(AND(ISNUMBER(OFFSET('Hygiene Data'!$D$5,0,10*ROW('Hygiene Data'!D130))),'Data Summary'!DO136="Yes"),OFFSET('Hygiene Data'!$D$5,0,10*ROW('Hygiene Data'!D130)),NA())</f>
        <v>#N/A</v>
      </c>
      <c r="BA136" s="100" t="e">
        <f ca="true">+IF(AND(ISNUMBER(OFFSET('Hygiene Data'!$D$7,0,10*ROW('Hygiene Data'!D130))),'Data Summary'!DP136="Yes"),OFFSET('Hygiene Data'!$D$7,0,10*ROW('Hygiene Data'!D130)),NA())</f>
        <v>#N/A</v>
      </c>
      <c r="BB136" s="100" t="e">
        <f ca="true">+IF(AND(ISNUMBER(OFFSET('Hygiene Data'!$D$9,0,10*ROW('Hygiene Data'!D130))),'Data Summary'!DQ136="Yes"),OFFSET('Hygiene Data'!$D$9,0,10*ROW('Hygiene Data'!D130)),NA())</f>
        <v>#N/A</v>
      </c>
      <c r="BC136" s="100" t="e">
        <f ca="true">+IF(AND(ISNUMBER(OFFSET('Hygiene Data'!$E$5,0,10*ROW('Hygiene Data'!E130))),'Data Summary'!DR136="Yes"),OFFSET('Hygiene Data'!$E$5,0,10*ROW('Hygiene Data'!E130)),NA())</f>
        <v>#N/A</v>
      </c>
      <c r="BD136" s="100" t="e">
        <f ca="true">+IF(AND(ISNUMBER(OFFSET('Hygiene Data'!$E$7,0,10*ROW('Hygiene Data'!E130))),'Data Summary'!DS136="Yes"),OFFSET('Hygiene Data'!$E$7,0,10*ROW('Hygiene Data'!E130)),NA())</f>
        <v>#N/A</v>
      </c>
      <c r="BE136" s="100" t="e">
        <f ca="true">+IF(AND(ISNUMBER(OFFSET('Hygiene Data'!$E$9,0,10*ROW('Hygiene Data'!E130))),'Data Summary'!DT136="Yes"),OFFSET('Hygiene Data'!$E$9,0,10*ROW('Hygiene Data'!E130)),NA())</f>
        <v>#N/A</v>
      </c>
      <c r="BF136" s="100" t="e">
        <f ca="true">+IF(AND(ISNUMBER(OFFSET('Hygiene Data'!$F$5,0,10*ROW('Hygiene Data'!F130))),'Data Summary'!DU136="Yes"),OFFSET('Hygiene Data'!$F$5,0,10*ROW('Hygiene Data'!F130)),NA())</f>
        <v>#N/A</v>
      </c>
      <c r="BG136" s="100" t="e">
        <f ca="true">+IF(AND(ISNUMBER(OFFSET('Hygiene Data'!$F$7,0,10*ROW('Hygiene Data'!F130))),'Data Summary'!DV136="Yes"),OFFSET('Hygiene Data'!$F$7,0,10*ROW('Hygiene Data'!F130)),NA())</f>
        <v>#N/A</v>
      </c>
      <c r="BH136" s="100" t="e">
        <f ca="true">+IF(AND(ISNUMBER(OFFSET('Hygiene Data'!$F$9,0,10*ROW('Hygiene Data'!F130))),'Data Summary'!DW136="Yes"),OFFSET('Hygiene Data'!$F$9,0,10*ROW('Hygiene Data'!F130)),NA())</f>
        <v>#N/A</v>
      </c>
      <c r="BI136" s="100" t="e">
        <f ca="true">+IF(AND(ISNUMBER(OFFSET('Hygiene Data'!$G$5,0,10*ROW('Hygiene Data'!G130))),'Data Summary'!DX136="Yes"),OFFSET('Hygiene Data'!$G$5,0,10*ROW('Hygiene Data'!G130)),NA())</f>
        <v>#N/A</v>
      </c>
      <c r="BJ136" s="100" t="e">
        <f ca="true">+IF(AND(ISNUMBER(OFFSET('Hygiene Data'!$G$7,0,10*ROW('Hygiene Data'!G130))),'Data Summary'!DY136="Yes"),OFFSET('Hygiene Data'!$G$7,0,10*ROW('Hygiene Data'!G130)),NA())</f>
        <v>#N/A</v>
      </c>
      <c r="BK136" s="100" t="e">
        <f ca="true">+IF(AND(ISNUMBER(OFFSET('Hygiene Data'!$G$9,0,10*ROW('Hygiene Data'!G130))),'Data Summary'!DZ136="Yes"),OFFSET('Hygiene Data'!$G$9,0,10*ROW('Hygiene Data'!G130)),NA())</f>
        <v>#N/A</v>
      </c>
      <c r="BL136" s="100" t="e">
        <f ca="true">+IF(AND(ISNUMBER(OFFSET('Hygiene Data'!$H$5,0,10*ROW('Hygiene Data'!H130))),'Data Summary'!EA136="Yes"),OFFSET('Hygiene Data'!$H$5,0,10*ROW('Hygiene Data'!H130)),NA())</f>
        <v>#N/A</v>
      </c>
      <c r="BM136" s="100" t="e">
        <f ca="true">+IF(AND(ISNUMBER(OFFSET('Hygiene Data'!$H$7,0,10*ROW('Hygiene Data'!H130))),'Data Summary'!EB136="Yes"),OFFSET('Hygiene Data'!$H$7,0,10*ROW('Hygiene Data'!H130)),NA())</f>
        <v>#N/A</v>
      </c>
      <c r="BN136" s="100" t="e">
        <f ca="true">+IF(AND(ISNUMBER(OFFSET('Hygiene Data'!$H$9,0,10*ROW('Hygiene Data'!H130))),'Data Summary'!EC136="Yes"),OFFSET('Hygiene Data'!$H$9,0,10*ROW('Hygiene Data'!H130)),NA())</f>
        <v>#N/A</v>
      </c>
      <c r="BO136" s="100" t="e">
        <f ca="true">+IF(AND(ISNUMBER(OFFSET('Hygiene Data'!$I$5,0,10*ROW('Hygiene Data'!I130))),'Data Summary'!ED136="Yes"),OFFSET('Hygiene Data'!$I$5,0,10*ROW('Hygiene Data'!I130)),NA())</f>
        <v>#N/A</v>
      </c>
      <c r="BP136" s="100" t="e">
        <f ca="true">+IF(AND(ISNUMBER(OFFSET('Hygiene Data'!$I$7,0,10*ROW('Hygiene Data'!I130))),'Data Summary'!EE136="Yes"),OFFSET('Hygiene Data'!$I$7,0,10*ROW('Hygiene Data'!I130)),NA())</f>
        <v>#N/A</v>
      </c>
      <c r="BQ136" s="100" t="e">
        <f ca="true">+IF(AND(ISNUMBER(OFFSET('Hygiene Data'!$I$9,0,10*ROW('Hygiene Data'!I130))),'Data Summary'!EF136="Yes"),OFFSET('Hygiene Data'!$I$9,0,10*ROW('Hygiene Data'!I130)),NA())</f>
        <v>#N/A</v>
      </c>
    </row>
    <row xmlns:x14ac="http://schemas.microsoft.com/office/spreadsheetml/2009/9/ac" r="137" x14ac:dyDescent="0.2">
      <c r="A137" s="363" t="e">
        <f ca="true">+RIGHT('Data Summary'!A137,LEN('Data Summary'!A137)-9)</f>
        <v>#VALUE!</v>
      </c>
      <c r="B137" s="38" t="str">
        <f ca="true">+IF(ISTEXT('Data Summary'!B137),'Data Summary'!B137,"")</f>
        <v/>
      </c>
      <c r="C137" s="362" t="e">
        <f ca="true">+VALUE('Data Summary'!C137)</f>
        <v>#VALUE!</v>
      </c>
      <c r="D137" s="98" t="e">
        <f ca="true">+IF(AND(ISNUMBER(OFFSET('Water Data'!$D$4,0,10*ROW('Water Data'!D131))),'Data Summary'!BS137="Yes"),100-OFFSET('Water Data'!$D$4,0,10*ROW('Water Data'!D131)),NA())</f>
        <v>#N/A</v>
      </c>
      <c r="E137" s="98" t="e">
        <f ca="true">+IF(AND(ISNUMBER(OFFSET('Water Data'!$D$6,0,10*ROW('Water Data'!D131))),'Data Summary'!BT137="Yes"),OFFSET('Water Data'!$D$6,0,10*ROW('Water Data'!D131)),NA())</f>
        <v>#N/A</v>
      </c>
      <c r="F137" s="98" t="e">
        <f ca="true">+IF(AND(ISNUMBER(OFFSET('Water Data'!$D$9,0,10*ROW('Water Data'!D131))),'Data Summary'!BU137="Yes"),OFFSET('Water Data'!$D$9,0,10*ROW('Water Data'!D131)),NA())</f>
        <v>#N/A</v>
      </c>
      <c r="G137" s="98" t="e">
        <f ca="true">+IF(AND(ISNUMBER(OFFSET('Water Data'!$E$4,0,10*ROW('Water Data'!E131))),'Data Summary'!BV137="Yes"),100-OFFSET('Water Data'!$E$4,0,10*ROW('Water Data'!E131)),NA())</f>
        <v>#N/A</v>
      </c>
      <c r="H137" s="98" t="e">
        <f ca="true">+IF(AND(ISNUMBER(OFFSET('Water Data'!$E$6,0,10*ROW('Water Data'!E131))),'Data Summary'!BW137="Yes"),OFFSET('Water Data'!$E$6,0,10*ROW('Water Data'!E131)),NA())</f>
        <v>#N/A</v>
      </c>
      <c r="I137" s="98" t="e">
        <f ca="true">+IF(AND(ISNUMBER(OFFSET('Water Data'!$E$9,0,10*ROW('Water Data'!E131))),'Data Summary'!BX137="Yes"),OFFSET('Water Data'!$E$9,0,10*ROW('Water Data'!E131)),NA())</f>
        <v>#N/A</v>
      </c>
      <c r="J137" s="98" t="e">
        <f ca="true">+IF(AND(ISNUMBER(OFFSET('Water Data'!$F$4,0,10*ROW('Water Data'!F131))),'Data Summary'!BY137="Yes"),100-OFFSET('Water Data'!$F$4,0,10*ROW('Water Data'!F131)),NA())</f>
        <v>#N/A</v>
      </c>
      <c r="K137" s="98" t="e">
        <f ca="true">+IF(AND(ISNUMBER(OFFSET('Water Data'!$F$6,0,10*ROW('Water Data'!F131))),'Data Summary'!BZ137="Yes"),OFFSET('Water Data'!$F$6,0,10*ROW('Water Data'!F131)),NA())</f>
        <v>#N/A</v>
      </c>
      <c r="L137" s="98" t="e">
        <f ca="true">+IF(AND(ISNUMBER(OFFSET('Water Data'!$F$9,0,10*ROW('Water Data'!F131))),'Data Summary'!CA137="Yes"),OFFSET('Water Data'!$F$9,0,10*ROW('Water Data'!F131)),NA())</f>
        <v>#N/A</v>
      </c>
      <c r="M137" s="98" t="e">
        <f ca="true">+IF(AND(ISNUMBER(OFFSET('Water Data'!$G$4,0,10*ROW('Water Data'!G131))),'Data Summary'!CB137="Yes"),100-OFFSET('Water Data'!$G$4,0,10*ROW('Water Data'!G131)),NA())</f>
        <v>#N/A</v>
      </c>
      <c r="N137" s="98" t="e">
        <f ca="true">+IF(AND(ISNUMBER(OFFSET('Water Data'!$G$6,0,10*ROW('Water Data'!G131))),'Data Summary'!CC137="Yes"),OFFSET('Water Data'!$G$6,0,10*ROW('Water Data'!G131)),NA())</f>
        <v>#N/A</v>
      </c>
      <c r="O137" s="98" t="e">
        <f ca="true">+IF(AND(ISNUMBER(OFFSET('Water Data'!$G$9,0,10*ROW('Water Data'!G131))),'Data Summary'!CD137="Yes"),OFFSET('Water Data'!$G$9,0,10*ROW('Water Data'!G131)),NA())</f>
        <v>#N/A</v>
      </c>
      <c r="P137" s="98" t="e">
        <f ca="true">+IF(AND(ISNUMBER(OFFSET('Water Data'!$H$4,0,10*ROW('Water Data'!H131))),'Data Summary'!CE137="Yes"),100-OFFSET('Water Data'!$H$4,0,10*ROW('Water Data'!H131)),NA())</f>
        <v>#N/A</v>
      </c>
      <c r="Q137" s="98" t="e">
        <f ca="true">+IF(AND(ISNUMBER(OFFSET('Water Data'!$H$6,0,10*ROW('Water Data'!H131))),'Data Summary'!CF137="Yes"),OFFSET('Water Data'!$H$6,0,10*ROW('Water Data'!H131)),NA())</f>
        <v>#N/A</v>
      </c>
      <c r="R137" s="98" t="e">
        <f ca="true">+IF(AND(ISNUMBER(OFFSET('Water Data'!$H$9,0,10*ROW('Water Data'!H131))),'Data Summary'!CG137="Yes"),OFFSET('Water Data'!$H$9,0,10*ROW('Water Data'!H131)),NA())</f>
        <v>#N/A</v>
      </c>
      <c r="S137" s="98" t="e">
        <f ca="true">+IF(AND(ISNUMBER(OFFSET('Water Data'!$I$4,0,10*ROW('Water Data'!I131))),'Data Summary'!CH137="Yes"),100-OFFSET('Water Data'!$I$4,0,10*ROW('Water Data'!I131)),NA())</f>
        <v>#N/A</v>
      </c>
      <c r="T137" s="98" t="e">
        <f ca="true">+IF(AND(ISNUMBER(OFFSET('Water Data'!$I$6,0,10*ROW('Water Data'!I131))),'Data Summary'!CI137="Yes"),OFFSET('Water Data'!$I$6,0,10*ROW('Water Data'!I131)),NA())</f>
        <v>#N/A</v>
      </c>
      <c r="U137" s="98" t="e">
        <f ca="true">+IF(AND(ISNUMBER(OFFSET('Water Data'!$I$9,0,10*ROW('Water Data'!I131))),'Data Summary'!CJ137="Yes"),OFFSET('Water Data'!$I$9,0,10*ROW('Water Data'!I131)),NA())</f>
        <v>#N/A</v>
      </c>
      <c r="V137" s="99" t="e">
        <f ca="true">+IF(AND(ISNUMBER(OFFSET('Sanitation Data'!$D$4,0,10*ROW('Sanitation Data'!D131))),'Data Summary'!CK137="Yes"),100-OFFSET('Sanitation Data'!$D$4,0,10*ROW('Sanitation Data'!D131)),NA())</f>
        <v>#N/A</v>
      </c>
      <c r="W137" s="99" t="e">
        <f ca="true">+IF(AND(ISNUMBER(OFFSET('Sanitation Data'!$D$6,0,10*ROW('Sanitation Data'!D131))),'Data Summary'!CL137="Yes"),OFFSET('Sanitation Data'!$D$6,0,10*ROW('Sanitation Data'!D131)),NA())</f>
        <v>#N/A</v>
      </c>
      <c r="X137" s="99" t="e">
        <f ca="true">+IF(AND(ISNUMBER(OFFSET('Sanitation Data'!$D$10,0,10*ROW('Sanitation Data'!D131))),'Data Summary'!CM137="Yes"),OFFSET('Sanitation Data'!$D$10,0,10*ROW('Sanitation Data'!D131)),NA())</f>
        <v>#N/A</v>
      </c>
      <c r="Y137" s="99" t="e">
        <f ca="true">+IF(AND(ISNUMBER(OFFSET('Sanitation Data'!$D$11,0,10*ROW('Sanitation Data'!D131))),'Data Summary'!CN137="Yes"),OFFSET('Sanitation Data'!$D$11,0,10*ROW('Sanitation Data'!D131)),NA())</f>
        <v>#N/A</v>
      </c>
      <c r="Z137" s="99" t="e">
        <f ca="true">+IF(AND(ISNUMBER(OFFSET('Sanitation Data'!$D$12,0,10*ROW('Sanitation Data'!D131))),'Data Summary'!CO137="Yes"),OFFSET('Sanitation Data'!$D$12,0,10*ROW('Sanitation Data'!D131)),NA())</f>
        <v>#N/A</v>
      </c>
      <c r="AA137" s="99" t="e">
        <f ca="true">+IF(AND(ISNUMBER(OFFSET('Sanitation Data'!$E$4,0,10*ROW('Sanitation Data'!E131))),'Data Summary'!CP137="Yes"),100-OFFSET('Sanitation Data'!$E$4,0,10*ROW('Sanitation Data'!E131)),NA())</f>
        <v>#N/A</v>
      </c>
      <c r="AB137" s="99" t="e">
        <f ca="true">+IF(AND(ISNUMBER(OFFSET('Sanitation Data'!$E$6,0,10*ROW('Sanitation Data'!E131))),'Data Summary'!CQ137="Yes"),OFFSET('Sanitation Data'!$E$6,0,10*ROW('Sanitation Data'!E131)),NA())</f>
        <v>#N/A</v>
      </c>
      <c r="AC137" s="99" t="e">
        <f ca="true">+IF(AND(ISNUMBER(OFFSET('Sanitation Data'!$E$10,0,10*ROW('Sanitation Data'!E131))),'Data Summary'!CR137="Yes"),OFFSET('Sanitation Data'!$E$10,0,10*ROW('Sanitation Data'!E131)),NA())</f>
        <v>#N/A</v>
      </c>
      <c r="AD137" s="99" t="e">
        <f ca="true">+IF(AND(ISNUMBER(OFFSET('Sanitation Data'!$E$11,0,10*ROW('Sanitation Data'!E131))),'Data Summary'!CS137="Yes"),OFFSET('Sanitation Data'!$E$11,0,10*ROW('Sanitation Data'!E131)),NA())</f>
        <v>#N/A</v>
      </c>
      <c r="AE137" s="99" t="e">
        <f ca="true">+IF(AND(ISNUMBER(OFFSET('Sanitation Data'!$E$12,0,10*ROW('Sanitation Data'!E131))),'Data Summary'!CT137="Yes"),OFFSET('Sanitation Data'!$E$12,0,10*ROW('Sanitation Data'!E131)),NA())</f>
        <v>#N/A</v>
      </c>
      <c r="AF137" s="99" t="e">
        <f ca="true">+IF(AND(ISNUMBER(OFFSET('Sanitation Data'!$F$4,0,10*ROW('Sanitation Data'!F131))),'Data Summary'!CU137="Yes"),100-OFFSET('Sanitation Data'!$F$4,0,10*ROW('Sanitation Data'!F131)),NA())</f>
        <v>#N/A</v>
      </c>
      <c r="AG137" s="99" t="e">
        <f ca="true">+IF(AND(ISNUMBER(OFFSET('Sanitation Data'!$F$6,0,10*ROW('Sanitation Data'!F131))),'Data Summary'!CV137="Yes"),OFFSET('Sanitation Data'!$F$6,0,10*ROW('Sanitation Data'!F131)),NA())</f>
        <v>#N/A</v>
      </c>
      <c r="AH137" s="99" t="e">
        <f ca="true">+IF(AND(ISNUMBER(OFFSET('Sanitation Data'!$F$10,0,10*ROW('Sanitation Data'!F131))),'Data Summary'!CW137="Yes"),OFFSET('Sanitation Data'!$F$10,0,10*ROW('Sanitation Data'!F131)),NA())</f>
        <v>#N/A</v>
      </c>
      <c r="AI137" s="99" t="e">
        <f ca="true">+IF(AND(ISNUMBER(OFFSET('Sanitation Data'!$F$11,0,10*ROW('Sanitation Data'!F131))),'Data Summary'!CX137="Yes"),OFFSET('Sanitation Data'!$F$11,0,10*ROW('Sanitation Data'!F131)),NA())</f>
        <v>#N/A</v>
      </c>
      <c r="AJ137" s="99" t="e">
        <f ca="true">+IF(AND(ISNUMBER(OFFSET('Sanitation Data'!$F$12,0,10*ROW('Sanitation Data'!F131))),'Data Summary'!CY137="Yes"),OFFSET('Sanitation Data'!$F$12,0,10*ROW('Sanitation Data'!F131)),NA())</f>
        <v>#N/A</v>
      </c>
      <c r="AK137" s="99" t="e">
        <f ca="true">+IF(AND(ISNUMBER(OFFSET('Sanitation Data'!$G$4,0,10*ROW('Sanitation Data'!G131))),'Data Summary'!CZ137="Yes"),100-OFFSET('Sanitation Data'!$G$4,0,10*ROW('Sanitation Data'!G131)),NA())</f>
        <v>#N/A</v>
      </c>
      <c r="AL137" s="99" t="e">
        <f ca="true">+IF(AND(ISNUMBER(OFFSET('Sanitation Data'!$G$6,0,10*ROW('Sanitation Data'!G131))),'Data Summary'!DA137="Yes"),OFFSET('Sanitation Data'!$G$6,0,10*ROW('Sanitation Data'!G131)),NA())</f>
        <v>#N/A</v>
      </c>
      <c r="AM137" s="99" t="e">
        <f ca="true">+IF(AND(ISNUMBER(OFFSET('Sanitation Data'!$G$10,0,10*ROW('Sanitation Data'!G131))),'Data Summary'!DB137="Yes"),OFFSET('Sanitation Data'!$G$10,0,10*ROW('Sanitation Data'!G131)),NA())</f>
        <v>#N/A</v>
      </c>
      <c r="AN137" s="99" t="e">
        <f ca="true">+IF(AND(ISNUMBER(OFFSET('Sanitation Data'!$G$11,0,10*ROW('Sanitation Data'!G131))),'Data Summary'!DC137="Yes"),OFFSET('Sanitation Data'!$G$11,0,10*ROW('Sanitation Data'!G131)),NA())</f>
        <v>#N/A</v>
      </c>
      <c r="AO137" s="99" t="e">
        <f ca="true">+IF(AND(ISNUMBER(OFFSET('Sanitation Data'!$G$12,0,10*ROW('Sanitation Data'!G131))),'Data Summary'!DD137="Yes"),OFFSET('Sanitation Data'!$G$12,0,10*ROW('Sanitation Data'!G131)),NA())</f>
        <v>#N/A</v>
      </c>
      <c r="AP137" s="99" t="e">
        <f ca="true">+IF(AND(ISNUMBER(OFFSET('Sanitation Data'!$H$4,0,10*ROW('Sanitation Data'!H131))),'Data Summary'!DE137="Yes"),100-OFFSET('Sanitation Data'!$H$4,0,10*ROW('Sanitation Data'!H131)),NA())</f>
        <v>#N/A</v>
      </c>
      <c r="AQ137" s="99" t="e">
        <f ca="true">+IF(AND(ISNUMBER(OFFSET('Sanitation Data'!$H$6,0,10*ROW('Sanitation Data'!H131))),'Data Summary'!DF137="Yes"),OFFSET('Sanitation Data'!$H$6,0,10*ROW('Sanitation Data'!H131)),NA())</f>
        <v>#N/A</v>
      </c>
      <c r="AR137" s="99" t="e">
        <f ca="true">+IF(AND(ISNUMBER(OFFSET('Sanitation Data'!$H$10,0,10*ROW('Sanitation Data'!H131))),'Data Summary'!DG137="Yes"),OFFSET('Sanitation Data'!$H$10,0,10*ROW('Sanitation Data'!H131)),NA())</f>
        <v>#N/A</v>
      </c>
      <c r="AS137" s="99" t="e">
        <f ca="true">+IF(AND(ISNUMBER(OFFSET('Sanitation Data'!$H$11,0,10*ROW('Sanitation Data'!H131))),'Data Summary'!DH137="Yes"),OFFSET('Sanitation Data'!$H$11,0,10*ROW('Sanitation Data'!H131)),NA())</f>
        <v>#N/A</v>
      </c>
      <c r="AT137" s="99" t="e">
        <f ca="true">+IF(AND(ISNUMBER(OFFSET('Sanitation Data'!$H$12,0,10*ROW('Sanitation Data'!H131))),'Data Summary'!DI137="Yes"),OFFSET('Sanitation Data'!$H$12,0,10*ROW('Sanitation Data'!H131)),NA())</f>
        <v>#N/A</v>
      </c>
      <c r="AU137" s="99" t="e">
        <f ca="true">+IF(AND(ISNUMBER(OFFSET('Sanitation Data'!$I$4,0,10*ROW('Sanitation Data'!I131))),'Data Summary'!DJ137="Yes"),100-OFFSET('Sanitation Data'!$I$4,0,10*ROW('Sanitation Data'!I131)),NA())</f>
        <v>#N/A</v>
      </c>
      <c r="AV137" s="99" t="e">
        <f ca="true">+IF(AND(ISNUMBER(OFFSET('Sanitation Data'!$I$6,0,10*ROW('Sanitation Data'!I131))),'Data Summary'!DK137="Yes"),OFFSET('Sanitation Data'!$I$6,0,10*ROW('Sanitation Data'!I131)),NA())</f>
        <v>#N/A</v>
      </c>
      <c r="AW137" s="99" t="e">
        <f ca="true">+IF(AND(ISNUMBER(OFFSET('Sanitation Data'!$I$10,0,10*ROW('Sanitation Data'!I131))),'Data Summary'!DL137="Yes"),OFFSET('Sanitation Data'!$I$10,0,10*ROW('Sanitation Data'!I131)),NA())</f>
        <v>#N/A</v>
      </c>
      <c r="AX137" s="99" t="e">
        <f ca="true">+IF(AND(ISNUMBER(OFFSET('Sanitation Data'!$I$11,0,10*ROW('Sanitation Data'!I131))),'Data Summary'!DM137="Yes"),OFFSET('Sanitation Data'!$I$11,0,10*ROW('Sanitation Data'!I131)),NA())</f>
        <v>#N/A</v>
      </c>
      <c r="AY137" s="99" t="e">
        <f ca="true">+IF(AND(ISNUMBER(OFFSET('Sanitation Data'!$I$12,0,10*ROW('Sanitation Data'!I131))),'Data Summary'!DN137="Yes"),OFFSET('Sanitation Data'!$I$12,0,10*ROW('Sanitation Data'!I131)),NA())</f>
        <v>#N/A</v>
      </c>
      <c r="AZ137" s="100" t="e">
        <f ca="true">+IF(AND(ISNUMBER(OFFSET('Hygiene Data'!$D$5,0,10*ROW('Hygiene Data'!D131))),'Data Summary'!DO137="Yes"),OFFSET('Hygiene Data'!$D$5,0,10*ROW('Hygiene Data'!D131)),NA())</f>
        <v>#N/A</v>
      </c>
      <c r="BA137" s="100" t="e">
        <f ca="true">+IF(AND(ISNUMBER(OFFSET('Hygiene Data'!$D$7,0,10*ROW('Hygiene Data'!D131))),'Data Summary'!DP137="Yes"),OFFSET('Hygiene Data'!$D$7,0,10*ROW('Hygiene Data'!D131)),NA())</f>
        <v>#N/A</v>
      </c>
      <c r="BB137" s="100" t="e">
        <f ca="true">+IF(AND(ISNUMBER(OFFSET('Hygiene Data'!$D$9,0,10*ROW('Hygiene Data'!D131))),'Data Summary'!DQ137="Yes"),OFFSET('Hygiene Data'!$D$9,0,10*ROW('Hygiene Data'!D131)),NA())</f>
        <v>#N/A</v>
      </c>
      <c r="BC137" s="100" t="e">
        <f ca="true">+IF(AND(ISNUMBER(OFFSET('Hygiene Data'!$E$5,0,10*ROW('Hygiene Data'!E131))),'Data Summary'!DR137="Yes"),OFFSET('Hygiene Data'!$E$5,0,10*ROW('Hygiene Data'!E131)),NA())</f>
        <v>#N/A</v>
      </c>
      <c r="BD137" s="100" t="e">
        <f ca="true">+IF(AND(ISNUMBER(OFFSET('Hygiene Data'!$E$7,0,10*ROW('Hygiene Data'!E131))),'Data Summary'!DS137="Yes"),OFFSET('Hygiene Data'!$E$7,0,10*ROW('Hygiene Data'!E131)),NA())</f>
        <v>#N/A</v>
      </c>
      <c r="BE137" s="100" t="e">
        <f ca="true">+IF(AND(ISNUMBER(OFFSET('Hygiene Data'!$E$9,0,10*ROW('Hygiene Data'!E131))),'Data Summary'!DT137="Yes"),OFFSET('Hygiene Data'!$E$9,0,10*ROW('Hygiene Data'!E131)),NA())</f>
        <v>#N/A</v>
      </c>
      <c r="BF137" s="100" t="e">
        <f ca="true">+IF(AND(ISNUMBER(OFFSET('Hygiene Data'!$F$5,0,10*ROW('Hygiene Data'!F131))),'Data Summary'!DU137="Yes"),OFFSET('Hygiene Data'!$F$5,0,10*ROW('Hygiene Data'!F131)),NA())</f>
        <v>#N/A</v>
      </c>
      <c r="BG137" s="100" t="e">
        <f ca="true">+IF(AND(ISNUMBER(OFFSET('Hygiene Data'!$F$7,0,10*ROW('Hygiene Data'!F131))),'Data Summary'!DV137="Yes"),OFFSET('Hygiene Data'!$F$7,0,10*ROW('Hygiene Data'!F131)),NA())</f>
        <v>#N/A</v>
      </c>
      <c r="BH137" s="100" t="e">
        <f ca="true">+IF(AND(ISNUMBER(OFFSET('Hygiene Data'!$F$9,0,10*ROW('Hygiene Data'!F131))),'Data Summary'!DW137="Yes"),OFFSET('Hygiene Data'!$F$9,0,10*ROW('Hygiene Data'!F131)),NA())</f>
        <v>#N/A</v>
      </c>
      <c r="BI137" s="100" t="e">
        <f ca="true">+IF(AND(ISNUMBER(OFFSET('Hygiene Data'!$G$5,0,10*ROW('Hygiene Data'!G131))),'Data Summary'!DX137="Yes"),OFFSET('Hygiene Data'!$G$5,0,10*ROW('Hygiene Data'!G131)),NA())</f>
        <v>#N/A</v>
      </c>
      <c r="BJ137" s="100" t="e">
        <f ca="true">+IF(AND(ISNUMBER(OFFSET('Hygiene Data'!$G$7,0,10*ROW('Hygiene Data'!G131))),'Data Summary'!DY137="Yes"),OFFSET('Hygiene Data'!$G$7,0,10*ROW('Hygiene Data'!G131)),NA())</f>
        <v>#N/A</v>
      </c>
      <c r="BK137" s="100" t="e">
        <f ca="true">+IF(AND(ISNUMBER(OFFSET('Hygiene Data'!$G$9,0,10*ROW('Hygiene Data'!G131))),'Data Summary'!DZ137="Yes"),OFFSET('Hygiene Data'!$G$9,0,10*ROW('Hygiene Data'!G131)),NA())</f>
        <v>#N/A</v>
      </c>
      <c r="BL137" s="100" t="e">
        <f ca="true">+IF(AND(ISNUMBER(OFFSET('Hygiene Data'!$H$5,0,10*ROW('Hygiene Data'!H131))),'Data Summary'!EA137="Yes"),OFFSET('Hygiene Data'!$H$5,0,10*ROW('Hygiene Data'!H131)),NA())</f>
        <v>#N/A</v>
      </c>
      <c r="BM137" s="100" t="e">
        <f ca="true">+IF(AND(ISNUMBER(OFFSET('Hygiene Data'!$H$7,0,10*ROW('Hygiene Data'!H131))),'Data Summary'!EB137="Yes"),OFFSET('Hygiene Data'!$H$7,0,10*ROW('Hygiene Data'!H131)),NA())</f>
        <v>#N/A</v>
      </c>
      <c r="BN137" s="100" t="e">
        <f ca="true">+IF(AND(ISNUMBER(OFFSET('Hygiene Data'!$H$9,0,10*ROW('Hygiene Data'!H131))),'Data Summary'!EC137="Yes"),OFFSET('Hygiene Data'!$H$9,0,10*ROW('Hygiene Data'!H131)),NA())</f>
        <v>#N/A</v>
      </c>
      <c r="BO137" s="100" t="e">
        <f ca="true">+IF(AND(ISNUMBER(OFFSET('Hygiene Data'!$I$5,0,10*ROW('Hygiene Data'!I131))),'Data Summary'!ED137="Yes"),OFFSET('Hygiene Data'!$I$5,0,10*ROW('Hygiene Data'!I131)),NA())</f>
        <v>#N/A</v>
      </c>
      <c r="BP137" s="100" t="e">
        <f ca="true">+IF(AND(ISNUMBER(OFFSET('Hygiene Data'!$I$7,0,10*ROW('Hygiene Data'!I131))),'Data Summary'!EE137="Yes"),OFFSET('Hygiene Data'!$I$7,0,10*ROW('Hygiene Data'!I131)),NA())</f>
        <v>#N/A</v>
      </c>
      <c r="BQ137" s="100" t="e">
        <f ca="true">+IF(AND(ISNUMBER(OFFSET('Hygiene Data'!$I$9,0,10*ROW('Hygiene Data'!I131))),'Data Summary'!EF137="Yes"),OFFSET('Hygiene Data'!$I$9,0,10*ROW('Hygiene Data'!I131)),NA())</f>
        <v>#N/A</v>
      </c>
    </row>
    <row xmlns:x14ac="http://schemas.microsoft.com/office/spreadsheetml/2009/9/ac" r="138" x14ac:dyDescent="0.2">
      <c r="A138" s="363" t="e">
        <f ca="true">+RIGHT('Data Summary'!A138,LEN('Data Summary'!A138)-9)</f>
        <v>#VALUE!</v>
      </c>
      <c r="B138" s="38" t="str">
        <f ca="true">+IF(ISTEXT('Data Summary'!B138),'Data Summary'!B138,"")</f>
        <v/>
      </c>
      <c r="C138" s="362" t="e">
        <f ca="true">+VALUE('Data Summary'!C138)</f>
        <v>#VALUE!</v>
      </c>
      <c r="D138" s="98" t="e">
        <f ca="true">+IF(AND(ISNUMBER(OFFSET('Water Data'!$D$4,0,10*ROW('Water Data'!D132))),'Data Summary'!BS138="Yes"),100-OFFSET('Water Data'!$D$4,0,10*ROW('Water Data'!D132)),NA())</f>
        <v>#N/A</v>
      </c>
      <c r="E138" s="98" t="e">
        <f ca="true">+IF(AND(ISNUMBER(OFFSET('Water Data'!$D$6,0,10*ROW('Water Data'!D132))),'Data Summary'!BT138="Yes"),OFFSET('Water Data'!$D$6,0,10*ROW('Water Data'!D132)),NA())</f>
        <v>#N/A</v>
      </c>
      <c r="F138" s="98" t="e">
        <f ca="true">+IF(AND(ISNUMBER(OFFSET('Water Data'!$D$9,0,10*ROW('Water Data'!D132))),'Data Summary'!BU138="Yes"),OFFSET('Water Data'!$D$9,0,10*ROW('Water Data'!D132)),NA())</f>
        <v>#N/A</v>
      </c>
      <c r="G138" s="98" t="e">
        <f ca="true">+IF(AND(ISNUMBER(OFFSET('Water Data'!$E$4,0,10*ROW('Water Data'!E132))),'Data Summary'!BV138="Yes"),100-OFFSET('Water Data'!$E$4,0,10*ROW('Water Data'!E132)),NA())</f>
        <v>#N/A</v>
      </c>
      <c r="H138" s="98" t="e">
        <f ca="true">+IF(AND(ISNUMBER(OFFSET('Water Data'!$E$6,0,10*ROW('Water Data'!E132))),'Data Summary'!BW138="Yes"),OFFSET('Water Data'!$E$6,0,10*ROW('Water Data'!E132)),NA())</f>
        <v>#N/A</v>
      </c>
      <c r="I138" s="98" t="e">
        <f ca="true">+IF(AND(ISNUMBER(OFFSET('Water Data'!$E$9,0,10*ROW('Water Data'!E132))),'Data Summary'!BX138="Yes"),OFFSET('Water Data'!$E$9,0,10*ROW('Water Data'!E132)),NA())</f>
        <v>#N/A</v>
      </c>
      <c r="J138" s="98" t="e">
        <f ca="true">+IF(AND(ISNUMBER(OFFSET('Water Data'!$F$4,0,10*ROW('Water Data'!F132))),'Data Summary'!BY138="Yes"),100-OFFSET('Water Data'!$F$4,0,10*ROW('Water Data'!F132)),NA())</f>
        <v>#N/A</v>
      </c>
      <c r="K138" s="98" t="e">
        <f ca="true">+IF(AND(ISNUMBER(OFFSET('Water Data'!$F$6,0,10*ROW('Water Data'!F132))),'Data Summary'!BZ138="Yes"),OFFSET('Water Data'!$F$6,0,10*ROW('Water Data'!F132)),NA())</f>
        <v>#N/A</v>
      </c>
      <c r="L138" s="98" t="e">
        <f ca="true">+IF(AND(ISNUMBER(OFFSET('Water Data'!$F$9,0,10*ROW('Water Data'!F132))),'Data Summary'!CA138="Yes"),OFFSET('Water Data'!$F$9,0,10*ROW('Water Data'!F132)),NA())</f>
        <v>#N/A</v>
      </c>
      <c r="M138" s="98" t="e">
        <f ca="true">+IF(AND(ISNUMBER(OFFSET('Water Data'!$G$4,0,10*ROW('Water Data'!G132))),'Data Summary'!CB138="Yes"),100-OFFSET('Water Data'!$G$4,0,10*ROW('Water Data'!G132)),NA())</f>
        <v>#N/A</v>
      </c>
      <c r="N138" s="98" t="e">
        <f ca="true">+IF(AND(ISNUMBER(OFFSET('Water Data'!$G$6,0,10*ROW('Water Data'!G132))),'Data Summary'!CC138="Yes"),OFFSET('Water Data'!$G$6,0,10*ROW('Water Data'!G132)),NA())</f>
        <v>#N/A</v>
      </c>
      <c r="O138" s="98" t="e">
        <f ca="true">+IF(AND(ISNUMBER(OFFSET('Water Data'!$G$9,0,10*ROW('Water Data'!G132))),'Data Summary'!CD138="Yes"),OFFSET('Water Data'!$G$9,0,10*ROW('Water Data'!G132)),NA())</f>
        <v>#N/A</v>
      </c>
      <c r="P138" s="98" t="e">
        <f ca="true">+IF(AND(ISNUMBER(OFFSET('Water Data'!$H$4,0,10*ROW('Water Data'!H132))),'Data Summary'!CE138="Yes"),100-OFFSET('Water Data'!$H$4,0,10*ROW('Water Data'!H132)),NA())</f>
        <v>#N/A</v>
      </c>
      <c r="Q138" s="98" t="e">
        <f ca="true">+IF(AND(ISNUMBER(OFFSET('Water Data'!$H$6,0,10*ROW('Water Data'!H132))),'Data Summary'!CF138="Yes"),OFFSET('Water Data'!$H$6,0,10*ROW('Water Data'!H132)),NA())</f>
        <v>#N/A</v>
      </c>
      <c r="R138" s="98" t="e">
        <f ca="true">+IF(AND(ISNUMBER(OFFSET('Water Data'!$H$9,0,10*ROW('Water Data'!H132))),'Data Summary'!CG138="Yes"),OFFSET('Water Data'!$H$9,0,10*ROW('Water Data'!H132)),NA())</f>
        <v>#N/A</v>
      </c>
      <c r="S138" s="98" t="e">
        <f ca="true">+IF(AND(ISNUMBER(OFFSET('Water Data'!$I$4,0,10*ROW('Water Data'!I132))),'Data Summary'!CH138="Yes"),100-OFFSET('Water Data'!$I$4,0,10*ROW('Water Data'!I132)),NA())</f>
        <v>#N/A</v>
      </c>
      <c r="T138" s="98" t="e">
        <f ca="true">+IF(AND(ISNUMBER(OFFSET('Water Data'!$I$6,0,10*ROW('Water Data'!I132))),'Data Summary'!CI138="Yes"),OFFSET('Water Data'!$I$6,0,10*ROW('Water Data'!I132)),NA())</f>
        <v>#N/A</v>
      </c>
      <c r="U138" s="98" t="e">
        <f ca="true">+IF(AND(ISNUMBER(OFFSET('Water Data'!$I$9,0,10*ROW('Water Data'!I132))),'Data Summary'!CJ138="Yes"),OFFSET('Water Data'!$I$9,0,10*ROW('Water Data'!I132)),NA())</f>
        <v>#N/A</v>
      </c>
      <c r="V138" s="99" t="e">
        <f ca="true">+IF(AND(ISNUMBER(OFFSET('Sanitation Data'!$D$4,0,10*ROW('Sanitation Data'!D132))),'Data Summary'!CK138="Yes"),100-OFFSET('Sanitation Data'!$D$4,0,10*ROW('Sanitation Data'!D132)),NA())</f>
        <v>#N/A</v>
      </c>
      <c r="W138" s="99" t="e">
        <f ca="true">+IF(AND(ISNUMBER(OFFSET('Sanitation Data'!$D$6,0,10*ROW('Sanitation Data'!D132))),'Data Summary'!CL138="Yes"),OFFSET('Sanitation Data'!$D$6,0,10*ROW('Sanitation Data'!D132)),NA())</f>
        <v>#N/A</v>
      </c>
      <c r="X138" s="99" t="e">
        <f ca="true">+IF(AND(ISNUMBER(OFFSET('Sanitation Data'!$D$10,0,10*ROW('Sanitation Data'!D132))),'Data Summary'!CM138="Yes"),OFFSET('Sanitation Data'!$D$10,0,10*ROW('Sanitation Data'!D132)),NA())</f>
        <v>#N/A</v>
      </c>
      <c r="Y138" s="99" t="e">
        <f ca="true">+IF(AND(ISNUMBER(OFFSET('Sanitation Data'!$D$11,0,10*ROW('Sanitation Data'!D132))),'Data Summary'!CN138="Yes"),OFFSET('Sanitation Data'!$D$11,0,10*ROW('Sanitation Data'!D132)),NA())</f>
        <v>#N/A</v>
      </c>
      <c r="Z138" s="99" t="e">
        <f ca="true">+IF(AND(ISNUMBER(OFFSET('Sanitation Data'!$D$12,0,10*ROW('Sanitation Data'!D132))),'Data Summary'!CO138="Yes"),OFFSET('Sanitation Data'!$D$12,0,10*ROW('Sanitation Data'!D132)),NA())</f>
        <v>#N/A</v>
      </c>
      <c r="AA138" s="99" t="e">
        <f ca="true">+IF(AND(ISNUMBER(OFFSET('Sanitation Data'!$E$4,0,10*ROW('Sanitation Data'!E132))),'Data Summary'!CP138="Yes"),100-OFFSET('Sanitation Data'!$E$4,0,10*ROW('Sanitation Data'!E132)),NA())</f>
        <v>#N/A</v>
      </c>
      <c r="AB138" s="99" t="e">
        <f ca="true">+IF(AND(ISNUMBER(OFFSET('Sanitation Data'!$E$6,0,10*ROW('Sanitation Data'!E132))),'Data Summary'!CQ138="Yes"),OFFSET('Sanitation Data'!$E$6,0,10*ROW('Sanitation Data'!E132)),NA())</f>
        <v>#N/A</v>
      </c>
      <c r="AC138" s="99" t="e">
        <f ca="true">+IF(AND(ISNUMBER(OFFSET('Sanitation Data'!$E$10,0,10*ROW('Sanitation Data'!E132))),'Data Summary'!CR138="Yes"),OFFSET('Sanitation Data'!$E$10,0,10*ROW('Sanitation Data'!E132)),NA())</f>
        <v>#N/A</v>
      </c>
      <c r="AD138" s="99" t="e">
        <f ca="true">+IF(AND(ISNUMBER(OFFSET('Sanitation Data'!$E$11,0,10*ROW('Sanitation Data'!E132))),'Data Summary'!CS138="Yes"),OFFSET('Sanitation Data'!$E$11,0,10*ROW('Sanitation Data'!E132)),NA())</f>
        <v>#N/A</v>
      </c>
      <c r="AE138" s="99" t="e">
        <f ca="true">+IF(AND(ISNUMBER(OFFSET('Sanitation Data'!$E$12,0,10*ROW('Sanitation Data'!E132))),'Data Summary'!CT138="Yes"),OFFSET('Sanitation Data'!$E$12,0,10*ROW('Sanitation Data'!E132)),NA())</f>
        <v>#N/A</v>
      </c>
      <c r="AF138" s="99" t="e">
        <f ca="true">+IF(AND(ISNUMBER(OFFSET('Sanitation Data'!$F$4,0,10*ROW('Sanitation Data'!F132))),'Data Summary'!CU138="Yes"),100-OFFSET('Sanitation Data'!$F$4,0,10*ROW('Sanitation Data'!F132)),NA())</f>
        <v>#N/A</v>
      </c>
      <c r="AG138" s="99" t="e">
        <f ca="true">+IF(AND(ISNUMBER(OFFSET('Sanitation Data'!$F$6,0,10*ROW('Sanitation Data'!F132))),'Data Summary'!CV138="Yes"),OFFSET('Sanitation Data'!$F$6,0,10*ROW('Sanitation Data'!F132)),NA())</f>
        <v>#N/A</v>
      </c>
      <c r="AH138" s="99" t="e">
        <f ca="true">+IF(AND(ISNUMBER(OFFSET('Sanitation Data'!$F$10,0,10*ROW('Sanitation Data'!F132))),'Data Summary'!CW138="Yes"),OFFSET('Sanitation Data'!$F$10,0,10*ROW('Sanitation Data'!F132)),NA())</f>
        <v>#N/A</v>
      </c>
      <c r="AI138" s="99" t="e">
        <f ca="true">+IF(AND(ISNUMBER(OFFSET('Sanitation Data'!$F$11,0,10*ROW('Sanitation Data'!F132))),'Data Summary'!CX138="Yes"),OFFSET('Sanitation Data'!$F$11,0,10*ROW('Sanitation Data'!F132)),NA())</f>
        <v>#N/A</v>
      </c>
      <c r="AJ138" s="99" t="e">
        <f ca="true">+IF(AND(ISNUMBER(OFFSET('Sanitation Data'!$F$12,0,10*ROW('Sanitation Data'!F132))),'Data Summary'!CY138="Yes"),OFFSET('Sanitation Data'!$F$12,0,10*ROW('Sanitation Data'!F132)),NA())</f>
        <v>#N/A</v>
      </c>
      <c r="AK138" s="99" t="e">
        <f ca="true">+IF(AND(ISNUMBER(OFFSET('Sanitation Data'!$G$4,0,10*ROW('Sanitation Data'!G132))),'Data Summary'!CZ138="Yes"),100-OFFSET('Sanitation Data'!$G$4,0,10*ROW('Sanitation Data'!G132)),NA())</f>
        <v>#N/A</v>
      </c>
      <c r="AL138" s="99" t="e">
        <f ca="true">+IF(AND(ISNUMBER(OFFSET('Sanitation Data'!$G$6,0,10*ROW('Sanitation Data'!G132))),'Data Summary'!DA138="Yes"),OFFSET('Sanitation Data'!$G$6,0,10*ROW('Sanitation Data'!G132)),NA())</f>
        <v>#N/A</v>
      </c>
      <c r="AM138" s="99" t="e">
        <f ca="true">+IF(AND(ISNUMBER(OFFSET('Sanitation Data'!$G$10,0,10*ROW('Sanitation Data'!G132))),'Data Summary'!DB138="Yes"),OFFSET('Sanitation Data'!$G$10,0,10*ROW('Sanitation Data'!G132)),NA())</f>
        <v>#N/A</v>
      </c>
      <c r="AN138" s="99" t="e">
        <f ca="true">+IF(AND(ISNUMBER(OFFSET('Sanitation Data'!$G$11,0,10*ROW('Sanitation Data'!G132))),'Data Summary'!DC138="Yes"),OFFSET('Sanitation Data'!$G$11,0,10*ROW('Sanitation Data'!G132)),NA())</f>
        <v>#N/A</v>
      </c>
      <c r="AO138" s="99" t="e">
        <f ca="true">+IF(AND(ISNUMBER(OFFSET('Sanitation Data'!$G$12,0,10*ROW('Sanitation Data'!G132))),'Data Summary'!DD138="Yes"),OFFSET('Sanitation Data'!$G$12,0,10*ROW('Sanitation Data'!G132)),NA())</f>
        <v>#N/A</v>
      </c>
      <c r="AP138" s="99" t="e">
        <f ca="true">+IF(AND(ISNUMBER(OFFSET('Sanitation Data'!$H$4,0,10*ROW('Sanitation Data'!H132))),'Data Summary'!DE138="Yes"),100-OFFSET('Sanitation Data'!$H$4,0,10*ROW('Sanitation Data'!H132)),NA())</f>
        <v>#N/A</v>
      </c>
      <c r="AQ138" s="99" t="e">
        <f ca="true">+IF(AND(ISNUMBER(OFFSET('Sanitation Data'!$H$6,0,10*ROW('Sanitation Data'!H132))),'Data Summary'!DF138="Yes"),OFFSET('Sanitation Data'!$H$6,0,10*ROW('Sanitation Data'!H132)),NA())</f>
        <v>#N/A</v>
      </c>
      <c r="AR138" s="99" t="e">
        <f ca="true">+IF(AND(ISNUMBER(OFFSET('Sanitation Data'!$H$10,0,10*ROW('Sanitation Data'!H132))),'Data Summary'!DG138="Yes"),OFFSET('Sanitation Data'!$H$10,0,10*ROW('Sanitation Data'!H132)),NA())</f>
        <v>#N/A</v>
      </c>
      <c r="AS138" s="99" t="e">
        <f ca="true">+IF(AND(ISNUMBER(OFFSET('Sanitation Data'!$H$11,0,10*ROW('Sanitation Data'!H132))),'Data Summary'!DH138="Yes"),OFFSET('Sanitation Data'!$H$11,0,10*ROW('Sanitation Data'!H132)),NA())</f>
        <v>#N/A</v>
      </c>
      <c r="AT138" s="99" t="e">
        <f ca="true">+IF(AND(ISNUMBER(OFFSET('Sanitation Data'!$H$12,0,10*ROW('Sanitation Data'!H132))),'Data Summary'!DI138="Yes"),OFFSET('Sanitation Data'!$H$12,0,10*ROW('Sanitation Data'!H132)),NA())</f>
        <v>#N/A</v>
      </c>
      <c r="AU138" s="99" t="e">
        <f ca="true">+IF(AND(ISNUMBER(OFFSET('Sanitation Data'!$I$4,0,10*ROW('Sanitation Data'!I132))),'Data Summary'!DJ138="Yes"),100-OFFSET('Sanitation Data'!$I$4,0,10*ROW('Sanitation Data'!I132)),NA())</f>
        <v>#N/A</v>
      </c>
      <c r="AV138" s="99" t="e">
        <f ca="true">+IF(AND(ISNUMBER(OFFSET('Sanitation Data'!$I$6,0,10*ROW('Sanitation Data'!I132))),'Data Summary'!DK138="Yes"),OFFSET('Sanitation Data'!$I$6,0,10*ROW('Sanitation Data'!I132)),NA())</f>
        <v>#N/A</v>
      </c>
      <c r="AW138" s="99" t="e">
        <f ca="true">+IF(AND(ISNUMBER(OFFSET('Sanitation Data'!$I$10,0,10*ROW('Sanitation Data'!I132))),'Data Summary'!DL138="Yes"),OFFSET('Sanitation Data'!$I$10,0,10*ROW('Sanitation Data'!I132)),NA())</f>
        <v>#N/A</v>
      </c>
      <c r="AX138" s="99" t="e">
        <f ca="true">+IF(AND(ISNUMBER(OFFSET('Sanitation Data'!$I$11,0,10*ROW('Sanitation Data'!I132))),'Data Summary'!DM138="Yes"),OFFSET('Sanitation Data'!$I$11,0,10*ROW('Sanitation Data'!I132)),NA())</f>
        <v>#N/A</v>
      </c>
      <c r="AY138" s="99" t="e">
        <f ca="true">+IF(AND(ISNUMBER(OFFSET('Sanitation Data'!$I$12,0,10*ROW('Sanitation Data'!I132))),'Data Summary'!DN138="Yes"),OFFSET('Sanitation Data'!$I$12,0,10*ROW('Sanitation Data'!I132)),NA())</f>
        <v>#N/A</v>
      </c>
      <c r="AZ138" s="100" t="e">
        <f ca="true">+IF(AND(ISNUMBER(OFFSET('Hygiene Data'!$D$5,0,10*ROW('Hygiene Data'!D132))),'Data Summary'!DO138="Yes"),OFFSET('Hygiene Data'!$D$5,0,10*ROW('Hygiene Data'!D132)),NA())</f>
        <v>#N/A</v>
      </c>
      <c r="BA138" s="100" t="e">
        <f ca="true">+IF(AND(ISNUMBER(OFFSET('Hygiene Data'!$D$7,0,10*ROW('Hygiene Data'!D132))),'Data Summary'!DP138="Yes"),OFFSET('Hygiene Data'!$D$7,0,10*ROW('Hygiene Data'!D132)),NA())</f>
        <v>#N/A</v>
      </c>
      <c r="BB138" s="100" t="e">
        <f ca="true">+IF(AND(ISNUMBER(OFFSET('Hygiene Data'!$D$9,0,10*ROW('Hygiene Data'!D132))),'Data Summary'!DQ138="Yes"),OFFSET('Hygiene Data'!$D$9,0,10*ROW('Hygiene Data'!D132)),NA())</f>
        <v>#N/A</v>
      </c>
      <c r="BC138" s="100" t="e">
        <f ca="true">+IF(AND(ISNUMBER(OFFSET('Hygiene Data'!$E$5,0,10*ROW('Hygiene Data'!E132))),'Data Summary'!DR138="Yes"),OFFSET('Hygiene Data'!$E$5,0,10*ROW('Hygiene Data'!E132)),NA())</f>
        <v>#N/A</v>
      </c>
      <c r="BD138" s="100" t="e">
        <f ca="true">+IF(AND(ISNUMBER(OFFSET('Hygiene Data'!$E$7,0,10*ROW('Hygiene Data'!E132))),'Data Summary'!DS138="Yes"),OFFSET('Hygiene Data'!$E$7,0,10*ROW('Hygiene Data'!E132)),NA())</f>
        <v>#N/A</v>
      </c>
      <c r="BE138" s="100" t="e">
        <f ca="true">+IF(AND(ISNUMBER(OFFSET('Hygiene Data'!$E$9,0,10*ROW('Hygiene Data'!E132))),'Data Summary'!DT138="Yes"),OFFSET('Hygiene Data'!$E$9,0,10*ROW('Hygiene Data'!E132)),NA())</f>
        <v>#N/A</v>
      </c>
      <c r="BF138" s="100" t="e">
        <f ca="true">+IF(AND(ISNUMBER(OFFSET('Hygiene Data'!$F$5,0,10*ROW('Hygiene Data'!F132))),'Data Summary'!DU138="Yes"),OFFSET('Hygiene Data'!$F$5,0,10*ROW('Hygiene Data'!F132)),NA())</f>
        <v>#N/A</v>
      </c>
      <c r="BG138" s="100" t="e">
        <f ca="true">+IF(AND(ISNUMBER(OFFSET('Hygiene Data'!$F$7,0,10*ROW('Hygiene Data'!F132))),'Data Summary'!DV138="Yes"),OFFSET('Hygiene Data'!$F$7,0,10*ROW('Hygiene Data'!F132)),NA())</f>
        <v>#N/A</v>
      </c>
      <c r="BH138" s="100" t="e">
        <f ca="true">+IF(AND(ISNUMBER(OFFSET('Hygiene Data'!$F$9,0,10*ROW('Hygiene Data'!F132))),'Data Summary'!DW138="Yes"),OFFSET('Hygiene Data'!$F$9,0,10*ROW('Hygiene Data'!F132)),NA())</f>
        <v>#N/A</v>
      </c>
      <c r="BI138" s="100" t="e">
        <f ca="true">+IF(AND(ISNUMBER(OFFSET('Hygiene Data'!$G$5,0,10*ROW('Hygiene Data'!G132))),'Data Summary'!DX138="Yes"),OFFSET('Hygiene Data'!$G$5,0,10*ROW('Hygiene Data'!G132)),NA())</f>
        <v>#N/A</v>
      </c>
      <c r="BJ138" s="100" t="e">
        <f ca="true">+IF(AND(ISNUMBER(OFFSET('Hygiene Data'!$G$7,0,10*ROW('Hygiene Data'!G132))),'Data Summary'!DY138="Yes"),OFFSET('Hygiene Data'!$G$7,0,10*ROW('Hygiene Data'!G132)),NA())</f>
        <v>#N/A</v>
      </c>
      <c r="BK138" s="100" t="e">
        <f ca="true">+IF(AND(ISNUMBER(OFFSET('Hygiene Data'!$G$9,0,10*ROW('Hygiene Data'!G132))),'Data Summary'!DZ138="Yes"),OFFSET('Hygiene Data'!$G$9,0,10*ROW('Hygiene Data'!G132)),NA())</f>
        <v>#N/A</v>
      </c>
      <c r="BL138" s="100" t="e">
        <f ca="true">+IF(AND(ISNUMBER(OFFSET('Hygiene Data'!$H$5,0,10*ROW('Hygiene Data'!H132))),'Data Summary'!EA138="Yes"),OFFSET('Hygiene Data'!$H$5,0,10*ROW('Hygiene Data'!H132)),NA())</f>
        <v>#N/A</v>
      </c>
      <c r="BM138" s="100" t="e">
        <f ca="true">+IF(AND(ISNUMBER(OFFSET('Hygiene Data'!$H$7,0,10*ROW('Hygiene Data'!H132))),'Data Summary'!EB138="Yes"),OFFSET('Hygiene Data'!$H$7,0,10*ROW('Hygiene Data'!H132)),NA())</f>
        <v>#N/A</v>
      </c>
      <c r="BN138" s="100" t="e">
        <f ca="true">+IF(AND(ISNUMBER(OFFSET('Hygiene Data'!$H$9,0,10*ROW('Hygiene Data'!H132))),'Data Summary'!EC138="Yes"),OFFSET('Hygiene Data'!$H$9,0,10*ROW('Hygiene Data'!H132)),NA())</f>
        <v>#N/A</v>
      </c>
      <c r="BO138" s="100" t="e">
        <f ca="true">+IF(AND(ISNUMBER(OFFSET('Hygiene Data'!$I$5,0,10*ROW('Hygiene Data'!I132))),'Data Summary'!ED138="Yes"),OFFSET('Hygiene Data'!$I$5,0,10*ROW('Hygiene Data'!I132)),NA())</f>
        <v>#N/A</v>
      </c>
      <c r="BP138" s="100" t="e">
        <f ca="true">+IF(AND(ISNUMBER(OFFSET('Hygiene Data'!$I$7,0,10*ROW('Hygiene Data'!I132))),'Data Summary'!EE138="Yes"),OFFSET('Hygiene Data'!$I$7,0,10*ROW('Hygiene Data'!I132)),NA())</f>
        <v>#N/A</v>
      </c>
      <c r="BQ138" s="100" t="e">
        <f ca="true">+IF(AND(ISNUMBER(OFFSET('Hygiene Data'!$I$9,0,10*ROW('Hygiene Data'!I132))),'Data Summary'!EF138="Yes"),OFFSET('Hygiene Data'!$I$9,0,10*ROW('Hygiene Data'!I132)),NA())</f>
        <v>#N/A</v>
      </c>
    </row>
    <row xmlns:x14ac="http://schemas.microsoft.com/office/spreadsheetml/2009/9/ac" r="139" x14ac:dyDescent="0.2">
      <c r="A139" s="363" t="e">
        <f ca="true">+RIGHT('Data Summary'!A139,LEN('Data Summary'!A139)-9)</f>
        <v>#VALUE!</v>
      </c>
      <c r="B139" s="38" t="str">
        <f ca="true">+IF(ISTEXT('Data Summary'!B139),'Data Summary'!B139,"")</f>
        <v/>
      </c>
      <c r="C139" s="362" t="e">
        <f ca="true">+VALUE('Data Summary'!C139)</f>
        <v>#VALUE!</v>
      </c>
      <c r="D139" s="98" t="e">
        <f ca="true">+IF(AND(ISNUMBER(OFFSET('Water Data'!$D$4,0,10*ROW('Water Data'!D133))),'Data Summary'!BS139="Yes"),100-OFFSET('Water Data'!$D$4,0,10*ROW('Water Data'!D133)),NA())</f>
        <v>#N/A</v>
      </c>
      <c r="E139" s="98" t="e">
        <f ca="true">+IF(AND(ISNUMBER(OFFSET('Water Data'!$D$6,0,10*ROW('Water Data'!D133))),'Data Summary'!BT139="Yes"),OFFSET('Water Data'!$D$6,0,10*ROW('Water Data'!D133)),NA())</f>
        <v>#N/A</v>
      </c>
      <c r="F139" s="98" t="e">
        <f ca="true">+IF(AND(ISNUMBER(OFFSET('Water Data'!$D$9,0,10*ROW('Water Data'!D133))),'Data Summary'!BU139="Yes"),OFFSET('Water Data'!$D$9,0,10*ROW('Water Data'!D133)),NA())</f>
        <v>#N/A</v>
      </c>
      <c r="G139" s="98" t="e">
        <f ca="true">+IF(AND(ISNUMBER(OFFSET('Water Data'!$E$4,0,10*ROW('Water Data'!E133))),'Data Summary'!BV139="Yes"),100-OFFSET('Water Data'!$E$4,0,10*ROW('Water Data'!E133)),NA())</f>
        <v>#N/A</v>
      </c>
      <c r="H139" s="98" t="e">
        <f ca="true">+IF(AND(ISNUMBER(OFFSET('Water Data'!$E$6,0,10*ROW('Water Data'!E133))),'Data Summary'!BW139="Yes"),OFFSET('Water Data'!$E$6,0,10*ROW('Water Data'!E133)),NA())</f>
        <v>#N/A</v>
      </c>
      <c r="I139" s="98" t="e">
        <f ca="true">+IF(AND(ISNUMBER(OFFSET('Water Data'!$E$9,0,10*ROW('Water Data'!E133))),'Data Summary'!BX139="Yes"),OFFSET('Water Data'!$E$9,0,10*ROW('Water Data'!E133)),NA())</f>
        <v>#N/A</v>
      </c>
      <c r="J139" s="98" t="e">
        <f ca="true">+IF(AND(ISNUMBER(OFFSET('Water Data'!$F$4,0,10*ROW('Water Data'!F133))),'Data Summary'!BY139="Yes"),100-OFFSET('Water Data'!$F$4,0,10*ROW('Water Data'!F133)),NA())</f>
        <v>#N/A</v>
      </c>
      <c r="K139" s="98" t="e">
        <f ca="true">+IF(AND(ISNUMBER(OFFSET('Water Data'!$F$6,0,10*ROW('Water Data'!F133))),'Data Summary'!BZ139="Yes"),OFFSET('Water Data'!$F$6,0,10*ROW('Water Data'!F133)),NA())</f>
        <v>#N/A</v>
      </c>
      <c r="L139" s="98" t="e">
        <f ca="true">+IF(AND(ISNUMBER(OFFSET('Water Data'!$F$9,0,10*ROW('Water Data'!F133))),'Data Summary'!CA139="Yes"),OFFSET('Water Data'!$F$9,0,10*ROW('Water Data'!F133)),NA())</f>
        <v>#N/A</v>
      </c>
      <c r="M139" s="98" t="e">
        <f ca="true">+IF(AND(ISNUMBER(OFFSET('Water Data'!$G$4,0,10*ROW('Water Data'!G133))),'Data Summary'!CB139="Yes"),100-OFFSET('Water Data'!$G$4,0,10*ROW('Water Data'!G133)),NA())</f>
        <v>#N/A</v>
      </c>
      <c r="N139" s="98" t="e">
        <f ca="true">+IF(AND(ISNUMBER(OFFSET('Water Data'!$G$6,0,10*ROW('Water Data'!G133))),'Data Summary'!CC139="Yes"),OFFSET('Water Data'!$G$6,0,10*ROW('Water Data'!G133)),NA())</f>
        <v>#N/A</v>
      </c>
      <c r="O139" s="98" t="e">
        <f ca="true">+IF(AND(ISNUMBER(OFFSET('Water Data'!$G$9,0,10*ROW('Water Data'!G133))),'Data Summary'!CD139="Yes"),OFFSET('Water Data'!$G$9,0,10*ROW('Water Data'!G133)),NA())</f>
        <v>#N/A</v>
      </c>
      <c r="P139" s="98" t="e">
        <f ca="true">+IF(AND(ISNUMBER(OFFSET('Water Data'!$H$4,0,10*ROW('Water Data'!H133))),'Data Summary'!CE139="Yes"),100-OFFSET('Water Data'!$H$4,0,10*ROW('Water Data'!H133)),NA())</f>
        <v>#N/A</v>
      </c>
      <c r="Q139" s="98" t="e">
        <f ca="true">+IF(AND(ISNUMBER(OFFSET('Water Data'!$H$6,0,10*ROW('Water Data'!H133))),'Data Summary'!CF139="Yes"),OFFSET('Water Data'!$H$6,0,10*ROW('Water Data'!H133)),NA())</f>
        <v>#N/A</v>
      </c>
      <c r="R139" s="98" t="e">
        <f ca="true">+IF(AND(ISNUMBER(OFFSET('Water Data'!$H$9,0,10*ROW('Water Data'!H133))),'Data Summary'!CG139="Yes"),OFFSET('Water Data'!$H$9,0,10*ROW('Water Data'!H133)),NA())</f>
        <v>#N/A</v>
      </c>
      <c r="S139" s="98" t="e">
        <f ca="true">+IF(AND(ISNUMBER(OFFSET('Water Data'!$I$4,0,10*ROW('Water Data'!I133))),'Data Summary'!CH139="Yes"),100-OFFSET('Water Data'!$I$4,0,10*ROW('Water Data'!I133)),NA())</f>
        <v>#N/A</v>
      </c>
      <c r="T139" s="98" t="e">
        <f ca="true">+IF(AND(ISNUMBER(OFFSET('Water Data'!$I$6,0,10*ROW('Water Data'!I133))),'Data Summary'!CI139="Yes"),OFFSET('Water Data'!$I$6,0,10*ROW('Water Data'!I133)),NA())</f>
        <v>#N/A</v>
      </c>
      <c r="U139" s="98" t="e">
        <f ca="true">+IF(AND(ISNUMBER(OFFSET('Water Data'!$I$9,0,10*ROW('Water Data'!I133))),'Data Summary'!CJ139="Yes"),OFFSET('Water Data'!$I$9,0,10*ROW('Water Data'!I133)),NA())</f>
        <v>#N/A</v>
      </c>
      <c r="V139" s="99" t="e">
        <f ca="true">+IF(AND(ISNUMBER(OFFSET('Sanitation Data'!$D$4,0,10*ROW('Sanitation Data'!D133))),'Data Summary'!CK139="Yes"),100-OFFSET('Sanitation Data'!$D$4,0,10*ROW('Sanitation Data'!D133)),NA())</f>
        <v>#N/A</v>
      </c>
      <c r="W139" s="99" t="e">
        <f ca="true">+IF(AND(ISNUMBER(OFFSET('Sanitation Data'!$D$6,0,10*ROW('Sanitation Data'!D133))),'Data Summary'!CL139="Yes"),OFFSET('Sanitation Data'!$D$6,0,10*ROW('Sanitation Data'!D133)),NA())</f>
        <v>#N/A</v>
      </c>
      <c r="X139" s="99" t="e">
        <f ca="true">+IF(AND(ISNUMBER(OFFSET('Sanitation Data'!$D$10,0,10*ROW('Sanitation Data'!D133))),'Data Summary'!CM139="Yes"),OFFSET('Sanitation Data'!$D$10,0,10*ROW('Sanitation Data'!D133)),NA())</f>
        <v>#N/A</v>
      </c>
      <c r="Y139" s="99" t="e">
        <f ca="true">+IF(AND(ISNUMBER(OFFSET('Sanitation Data'!$D$11,0,10*ROW('Sanitation Data'!D133))),'Data Summary'!CN139="Yes"),OFFSET('Sanitation Data'!$D$11,0,10*ROW('Sanitation Data'!D133)),NA())</f>
        <v>#N/A</v>
      </c>
      <c r="Z139" s="99" t="e">
        <f ca="true">+IF(AND(ISNUMBER(OFFSET('Sanitation Data'!$D$12,0,10*ROW('Sanitation Data'!D133))),'Data Summary'!CO139="Yes"),OFFSET('Sanitation Data'!$D$12,0,10*ROW('Sanitation Data'!D133)),NA())</f>
        <v>#N/A</v>
      </c>
      <c r="AA139" s="99" t="e">
        <f ca="true">+IF(AND(ISNUMBER(OFFSET('Sanitation Data'!$E$4,0,10*ROW('Sanitation Data'!E133))),'Data Summary'!CP139="Yes"),100-OFFSET('Sanitation Data'!$E$4,0,10*ROW('Sanitation Data'!E133)),NA())</f>
        <v>#N/A</v>
      </c>
      <c r="AB139" s="99" t="e">
        <f ca="true">+IF(AND(ISNUMBER(OFFSET('Sanitation Data'!$E$6,0,10*ROW('Sanitation Data'!E133))),'Data Summary'!CQ139="Yes"),OFFSET('Sanitation Data'!$E$6,0,10*ROW('Sanitation Data'!E133)),NA())</f>
        <v>#N/A</v>
      </c>
      <c r="AC139" s="99" t="e">
        <f ca="true">+IF(AND(ISNUMBER(OFFSET('Sanitation Data'!$E$10,0,10*ROW('Sanitation Data'!E133))),'Data Summary'!CR139="Yes"),OFFSET('Sanitation Data'!$E$10,0,10*ROW('Sanitation Data'!E133)),NA())</f>
        <v>#N/A</v>
      </c>
      <c r="AD139" s="99" t="e">
        <f ca="true">+IF(AND(ISNUMBER(OFFSET('Sanitation Data'!$E$11,0,10*ROW('Sanitation Data'!E133))),'Data Summary'!CS139="Yes"),OFFSET('Sanitation Data'!$E$11,0,10*ROW('Sanitation Data'!E133)),NA())</f>
        <v>#N/A</v>
      </c>
      <c r="AE139" s="99" t="e">
        <f ca="true">+IF(AND(ISNUMBER(OFFSET('Sanitation Data'!$E$12,0,10*ROW('Sanitation Data'!E133))),'Data Summary'!CT139="Yes"),OFFSET('Sanitation Data'!$E$12,0,10*ROW('Sanitation Data'!E133)),NA())</f>
        <v>#N/A</v>
      </c>
      <c r="AF139" s="99" t="e">
        <f ca="true">+IF(AND(ISNUMBER(OFFSET('Sanitation Data'!$F$4,0,10*ROW('Sanitation Data'!F133))),'Data Summary'!CU139="Yes"),100-OFFSET('Sanitation Data'!$F$4,0,10*ROW('Sanitation Data'!F133)),NA())</f>
        <v>#N/A</v>
      </c>
      <c r="AG139" s="99" t="e">
        <f ca="true">+IF(AND(ISNUMBER(OFFSET('Sanitation Data'!$F$6,0,10*ROW('Sanitation Data'!F133))),'Data Summary'!CV139="Yes"),OFFSET('Sanitation Data'!$F$6,0,10*ROW('Sanitation Data'!F133)),NA())</f>
        <v>#N/A</v>
      </c>
      <c r="AH139" s="99" t="e">
        <f ca="true">+IF(AND(ISNUMBER(OFFSET('Sanitation Data'!$F$10,0,10*ROW('Sanitation Data'!F133))),'Data Summary'!CW139="Yes"),OFFSET('Sanitation Data'!$F$10,0,10*ROW('Sanitation Data'!F133)),NA())</f>
        <v>#N/A</v>
      </c>
      <c r="AI139" s="99" t="e">
        <f ca="true">+IF(AND(ISNUMBER(OFFSET('Sanitation Data'!$F$11,0,10*ROW('Sanitation Data'!F133))),'Data Summary'!CX139="Yes"),OFFSET('Sanitation Data'!$F$11,0,10*ROW('Sanitation Data'!F133)),NA())</f>
        <v>#N/A</v>
      </c>
      <c r="AJ139" s="99" t="e">
        <f ca="true">+IF(AND(ISNUMBER(OFFSET('Sanitation Data'!$F$12,0,10*ROW('Sanitation Data'!F133))),'Data Summary'!CY139="Yes"),OFFSET('Sanitation Data'!$F$12,0,10*ROW('Sanitation Data'!F133)),NA())</f>
        <v>#N/A</v>
      </c>
      <c r="AK139" s="99" t="e">
        <f ca="true">+IF(AND(ISNUMBER(OFFSET('Sanitation Data'!$G$4,0,10*ROW('Sanitation Data'!G133))),'Data Summary'!CZ139="Yes"),100-OFFSET('Sanitation Data'!$G$4,0,10*ROW('Sanitation Data'!G133)),NA())</f>
        <v>#N/A</v>
      </c>
      <c r="AL139" s="99" t="e">
        <f ca="true">+IF(AND(ISNUMBER(OFFSET('Sanitation Data'!$G$6,0,10*ROW('Sanitation Data'!G133))),'Data Summary'!DA139="Yes"),OFFSET('Sanitation Data'!$G$6,0,10*ROW('Sanitation Data'!G133)),NA())</f>
        <v>#N/A</v>
      </c>
      <c r="AM139" s="99" t="e">
        <f ca="true">+IF(AND(ISNUMBER(OFFSET('Sanitation Data'!$G$10,0,10*ROW('Sanitation Data'!G133))),'Data Summary'!DB139="Yes"),OFFSET('Sanitation Data'!$G$10,0,10*ROW('Sanitation Data'!G133)),NA())</f>
        <v>#N/A</v>
      </c>
      <c r="AN139" s="99" t="e">
        <f ca="true">+IF(AND(ISNUMBER(OFFSET('Sanitation Data'!$G$11,0,10*ROW('Sanitation Data'!G133))),'Data Summary'!DC139="Yes"),OFFSET('Sanitation Data'!$G$11,0,10*ROW('Sanitation Data'!G133)),NA())</f>
        <v>#N/A</v>
      </c>
      <c r="AO139" s="99" t="e">
        <f ca="true">+IF(AND(ISNUMBER(OFFSET('Sanitation Data'!$G$12,0,10*ROW('Sanitation Data'!G133))),'Data Summary'!DD139="Yes"),OFFSET('Sanitation Data'!$G$12,0,10*ROW('Sanitation Data'!G133)),NA())</f>
        <v>#N/A</v>
      </c>
      <c r="AP139" s="99" t="e">
        <f ca="true">+IF(AND(ISNUMBER(OFFSET('Sanitation Data'!$H$4,0,10*ROW('Sanitation Data'!H133))),'Data Summary'!DE139="Yes"),100-OFFSET('Sanitation Data'!$H$4,0,10*ROW('Sanitation Data'!H133)),NA())</f>
        <v>#N/A</v>
      </c>
      <c r="AQ139" s="99" t="e">
        <f ca="true">+IF(AND(ISNUMBER(OFFSET('Sanitation Data'!$H$6,0,10*ROW('Sanitation Data'!H133))),'Data Summary'!DF139="Yes"),OFFSET('Sanitation Data'!$H$6,0,10*ROW('Sanitation Data'!H133)),NA())</f>
        <v>#N/A</v>
      </c>
      <c r="AR139" s="99" t="e">
        <f ca="true">+IF(AND(ISNUMBER(OFFSET('Sanitation Data'!$H$10,0,10*ROW('Sanitation Data'!H133))),'Data Summary'!DG139="Yes"),OFFSET('Sanitation Data'!$H$10,0,10*ROW('Sanitation Data'!H133)),NA())</f>
        <v>#N/A</v>
      </c>
      <c r="AS139" s="99" t="e">
        <f ca="true">+IF(AND(ISNUMBER(OFFSET('Sanitation Data'!$H$11,0,10*ROW('Sanitation Data'!H133))),'Data Summary'!DH139="Yes"),OFFSET('Sanitation Data'!$H$11,0,10*ROW('Sanitation Data'!H133)),NA())</f>
        <v>#N/A</v>
      </c>
      <c r="AT139" s="99" t="e">
        <f ca="true">+IF(AND(ISNUMBER(OFFSET('Sanitation Data'!$H$12,0,10*ROW('Sanitation Data'!H133))),'Data Summary'!DI139="Yes"),OFFSET('Sanitation Data'!$H$12,0,10*ROW('Sanitation Data'!H133)),NA())</f>
        <v>#N/A</v>
      </c>
      <c r="AU139" s="99" t="e">
        <f ca="true">+IF(AND(ISNUMBER(OFFSET('Sanitation Data'!$I$4,0,10*ROW('Sanitation Data'!I133))),'Data Summary'!DJ139="Yes"),100-OFFSET('Sanitation Data'!$I$4,0,10*ROW('Sanitation Data'!I133)),NA())</f>
        <v>#N/A</v>
      </c>
      <c r="AV139" s="99" t="e">
        <f ca="true">+IF(AND(ISNUMBER(OFFSET('Sanitation Data'!$I$6,0,10*ROW('Sanitation Data'!I133))),'Data Summary'!DK139="Yes"),OFFSET('Sanitation Data'!$I$6,0,10*ROW('Sanitation Data'!I133)),NA())</f>
        <v>#N/A</v>
      </c>
      <c r="AW139" s="99" t="e">
        <f ca="true">+IF(AND(ISNUMBER(OFFSET('Sanitation Data'!$I$10,0,10*ROW('Sanitation Data'!I133))),'Data Summary'!DL139="Yes"),OFFSET('Sanitation Data'!$I$10,0,10*ROW('Sanitation Data'!I133)),NA())</f>
        <v>#N/A</v>
      </c>
      <c r="AX139" s="99" t="e">
        <f ca="true">+IF(AND(ISNUMBER(OFFSET('Sanitation Data'!$I$11,0,10*ROW('Sanitation Data'!I133))),'Data Summary'!DM139="Yes"),OFFSET('Sanitation Data'!$I$11,0,10*ROW('Sanitation Data'!I133)),NA())</f>
        <v>#N/A</v>
      </c>
      <c r="AY139" s="99" t="e">
        <f ca="true">+IF(AND(ISNUMBER(OFFSET('Sanitation Data'!$I$12,0,10*ROW('Sanitation Data'!I133))),'Data Summary'!DN139="Yes"),OFFSET('Sanitation Data'!$I$12,0,10*ROW('Sanitation Data'!I133)),NA())</f>
        <v>#N/A</v>
      </c>
      <c r="AZ139" s="100" t="e">
        <f ca="true">+IF(AND(ISNUMBER(OFFSET('Hygiene Data'!$D$5,0,10*ROW('Hygiene Data'!D133))),'Data Summary'!DO139="Yes"),OFFSET('Hygiene Data'!$D$5,0,10*ROW('Hygiene Data'!D133)),NA())</f>
        <v>#N/A</v>
      </c>
      <c r="BA139" s="100" t="e">
        <f ca="true">+IF(AND(ISNUMBER(OFFSET('Hygiene Data'!$D$7,0,10*ROW('Hygiene Data'!D133))),'Data Summary'!DP139="Yes"),OFFSET('Hygiene Data'!$D$7,0,10*ROW('Hygiene Data'!D133)),NA())</f>
        <v>#N/A</v>
      </c>
      <c r="BB139" s="100" t="e">
        <f ca="true">+IF(AND(ISNUMBER(OFFSET('Hygiene Data'!$D$9,0,10*ROW('Hygiene Data'!D133))),'Data Summary'!DQ139="Yes"),OFFSET('Hygiene Data'!$D$9,0,10*ROW('Hygiene Data'!D133)),NA())</f>
        <v>#N/A</v>
      </c>
      <c r="BC139" s="100" t="e">
        <f ca="true">+IF(AND(ISNUMBER(OFFSET('Hygiene Data'!$E$5,0,10*ROW('Hygiene Data'!E133))),'Data Summary'!DR139="Yes"),OFFSET('Hygiene Data'!$E$5,0,10*ROW('Hygiene Data'!E133)),NA())</f>
        <v>#N/A</v>
      </c>
      <c r="BD139" s="100" t="e">
        <f ca="true">+IF(AND(ISNUMBER(OFFSET('Hygiene Data'!$E$7,0,10*ROW('Hygiene Data'!E133))),'Data Summary'!DS139="Yes"),OFFSET('Hygiene Data'!$E$7,0,10*ROW('Hygiene Data'!E133)),NA())</f>
        <v>#N/A</v>
      </c>
      <c r="BE139" s="100" t="e">
        <f ca="true">+IF(AND(ISNUMBER(OFFSET('Hygiene Data'!$E$9,0,10*ROW('Hygiene Data'!E133))),'Data Summary'!DT139="Yes"),OFFSET('Hygiene Data'!$E$9,0,10*ROW('Hygiene Data'!E133)),NA())</f>
        <v>#N/A</v>
      </c>
      <c r="BF139" s="100" t="e">
        <f ca="true">+IF(AND(ISNUMBER(OFFSET('Hygiene Data'!$F$5,0,10*ROW('Hygiene Data'!F133))),'Data Summary'!DU139="Yes"),OFFSET('Hygiene Data'!$F$5,0,10*ROW('Hygiene Data'!F133)),NA())</f>
        <v>#N/A</v>
      </c>
      <c r="BG139" s="100" t="e">
        <f ca="true">+IF(AND(ISNUMBER(OFFSET('Hygiene Data'!$F$7,0,10*ROW('Hygiene Data'!F133))),'Data Summary'!DV139="Yes"),OFFSET('Hygiene Data'!$F$7,0,10*ROW('Hygiene Data'!F133)),NA())</f>
        <v>#N/A</v>
      </c>
      <c r="BH139" s="100" t="e">
        <f ca="true">+IF(AND(ISNUMBER(OFFSET('Hygiene Data'!$F$9,0,10*ROW('Hygiene Data'!F133))),'Data Summary'!DW139="Yes"),OFFSET('Hygiene Data'!$F$9,0,10*ROW('Hygiene Data'!F133)),NA())</f>
        <v>#N/A</v>
      </c>
      <c r="BI139" s="100" t="e">
        <f ca="true">+IF(AND(ISNUMBER(OFFSET('Hygiene Data'!$G$5,0,10*ROW('Hygiene Data'!G133))),'Data Summary'!DX139="Yes"),OFFSET('Hygiene Data'!$G$5,0,10*ROW('Hygiene Data'!G133)),NA())</f>
        <v>#N/A</v>
      </c>
      <c r="BJ139" s="100" t="e">
        <f ca="true">+IF(AND(ISNUMBER(OFFSET('Hygiene Data'!$G$7,0,10*ROW('Hygiene Data'!G133))),'Data Summary'!DY139="Yes"),OFFSET('Hygiene Data'!$G$7,0,10*ROW('Hygiene Data'!G133)),NA())</f>
        <v>#N/A</v>
      </c>
      <c r="BK139" s="100" t="e">
        <f ca="true">+IF(AND(ISNUMBER(OFFSET('Hygiene Data'!$G$9,0,10*ROW('Hygiene Data'!G133))),'Data Summary'!DZ139="Yes"),OFFSET('Hygiene Data'!$G$9,0,10*ROW('Hygiene Data'!G133)),NA())</f>
        <v>#N/A</v>
      </c>
      <c r="BL139" s="100" t="e">
        <f ca="true">+IF(AND(ISNUMBER(OFFSET('Hygiene Data'!$H$5,0,10*ROW('Hygiene Data'!H133))),'Data Summary'!EA139="Yes"),OFFSET('Hygiene Data'!$H$5,0,10*ROW('Hygiene Data'!H133)),NA())</f>
        <v>#N/A</v>
      </c>
      <c r="BM139" s="100" t="e">
        <f ca="true">+IF(AND(ISNUMBER(OFFSET('Hygiene Data'!$H$7,0,10*ROW('Hygiene Data'!H133))),'Data Summary'!EB139="Yes"),OFFSET('Hygiene Data'!$H$7,0,10*ROW('Hygiene Data'!H133)),NA())</f>
        <v>#N/A</v>
      </c>
      <c r="BN139" s="100" t="e">
        <f ca="true">+IF(AND(ISNUMBER(OFFSET('Hygiene Data'!$H$9,0,10*ROW('Hygiene Data'!H133))),'Data Summary'!EC139="Yes"),OFFSET('Hygiene Data'!$H$9,0,10*ROW('Hygiene Data'!H133)),NA())</f>
        <v>#N/A</v>
      </c>
      <c r="BO139" s="100" t="e">
        <f ca="true">+IF(AND(ISNUMBER(OFFSET('Hygiene Data'!$I$5,0,10*ROW('Hygiene Data'!I133))),'Data Summary'!ED139="Yes"),OFFSET('Hygiene Data'!$I$5,0,10*ROW('Hygiene Data'!I133)),NA())</f>
        <v>#N/A</v>
      </c>
      <c r="BP139" s="100" t="e">
        <f ca="true">+IF(AND(ISNUMBER(OFFSET('Hygiene Data'!$I$7,0,10*ROW('Hygiene Data'!I133))),'Data Summary'!EE139="Yes"),OFFSET('Hygiene Data'!$I$7,0,10*ROW('Hygiene Data'!I133)),NA())</f>
        <v>#N/A</v>
      </c>
      <c r="BQ139" s="100" t="e">
        <f ca="true">+IF(AND(ISNUMBER(OFFSET('Hygiene Data'!$I$9,0,10*ROW('Hygiene Data'!I133))),'Data Summary'!EF139="Yes"),OFFSET('Hygiene Data'!$I$9,0,10*ROW('Hygiene Data'!I133)),NA())</f>
        <v>#N/A</v>
      </c>
    </row>
    <row xmlns:x14ac="http://schemas.microsoft.com/office/spreadsheetml/2009/9/ac" r="140" x14ac:dyDescent="0.2">
      <c r="A140" s="363" t="e">
        <f ca="true">+RIGHT('Data Summary'!A140,LEN('Data Summary'!A140)-9)</f>
        <v>#VALUE!</v>
      </c>
      <c r="B140" s="38" t="str">
        <f ca="true">+IF(ISTEXT('Data Summary'!B140),'Data Summary'!B140,"")</f>
        <v/>
      </c>
      <c r="C140" s="362" t="e">
        <f ca="true">+VALUE('Data Summary'!C140)</f>
        <v>#VALUE!</v>
      </c>
      <c r="D140" s="98" t="e">
        <f ca="true">+IF(AND(ISNUMBER(OFFSET('Water Data'!$D$4,0,10*ROW('Water Data'!D134))),'Data Summary'!BS140="Yes"),100-OFFSET('Water Data'!$D$4,0,10*ROW('Water Data'!D134)),NA())</f>
        <v>#N/A</v>
      </c>
      <c r="E140" s="98" t="e">
        <f ca="true">+IF(AND(ISNUMBER(OFFSET('Water Data'!$D$6,0,10*ROW('Water Data'!D134))),'Data Summary'!BT140="Yes"),OFFSET('Water Data'!$D$6,0,10*ROW('Water Data'!D134)),NA())</f>
        <v>#N/A</v>
      </c>
      <c r="F140" s="98" t="e">
        <f ca="true">+IF(AND(ISNUMBER(OFFSET('Water Data'!$D$9,0,10*ROW('Water Data'!D134))),'Data Summary'!BU140="Yes"),OFFSET('Water Data'!$D$9,0,10*ROW('Water Data'!D134)),NA())</f>
        <v>#N/A</v>
      </c>
      <c r="G140" s="98" t="e">
        <f ca="true">+IF(AND(ISNUMBER(OFFSET('Water Data'!$E$4,0,10*ROW('Water Data'!E134))),'Data Summary'!BV140="Yes"),100-OFFSET('Water Data'!$E$4,0,10*ROW('Water Data'!E134)),NA())</f>
        <v>#N/A</v>
      </c>
      <c r="H140" s="98" t="e">
        <f ca="true">+IF(AND(ISNUMBER(OFFSET('Water Data'!$E$6,0,10*ROW('Water Data'!E134))),'Data Summary'!BW140="Yes"),OFFSET('Water Data'!$E$6,0,10*ROW('Water Data'!E134)),NA())</f>
        <v>#N/A</v>
      </c>
      <c r="I140" s="98" t="e">
        <f ca="true">+IF(AND(ISNUMBER(OFFSET('Water Data'!$E$9,0,10*ROW('Water Data'!E134))),'Data Summary'!BX140="Yes"),OFFSET('Water Data'!$E$9,0,10*ROW('Water Data'!E134)),NA())</f>
        <v>#N/A</v>
      </c>
      <c r="J140" s="98" t="e">
        <f ca="true">+IF(AND(ISNUMBER(OFFSET('Water Data'!$F$4,0,10*ROW('Water Data'!F134))),'Data Summary'!BY140="Yes"),100-OFFSET('Water Data'!$F$4,0,10*ROW('Water Data'!F134)),NA())</f>
        <v>#N/A</v>
      </c>
      <c r="K140" s="98" t="e">
        <f ca="true">+IF(AND(ISNUMBER(OFFSET('Water Data'!$F$6,0,10*ROW('Water Data'!F134))),'Data Summary'!BZ140="Yes"),OFFSET('Water Data'!$F$6,0,10*ROW('Water Data'!F134)),NA())</f>
        <v>#N/A</v>
      </c>
      <c r="L140" s="98" t="e">
        <f ca="true">+IF(AND(ISNUMBER(OFFSET('Water Data'!$F$9,0,10*ROW('Water Data'!F134))),'Data Summary'!CA140="Yes"),OFFSET('Water Data'!$F$9,0,10*ROW('Water Data'!F134)),NA())</f>
        <v>#N/A</v>
      </c>
      <c r="M140" s="98" t="e">
        <f ca="true">+IF(AND(ISNUMBER(OFFSET('Water Data'!$G$4,0,10*ROW('Water Data'!G134))),'Data Summary'!CB140="Yes"),100-OFFSET('Water Data'!$G$4,0,10*ROW('Water Data'!G134)),NA())</f>
        <v>#N/A</v>
      </c>
      <c r="N140" s="98" t="e">
        <f ca="true">+IF(AND(ISNUMBER(OFFSET('Water Data'!$G$6,0,10*ROW('Water Data'!G134))),'Data Summary'!CC140="Yes"),OFFSET('Water Data'!$G$6,0,10*ROW('Water Data'!G134)),NA())</f>
        <v>#N/A</v>
      </c>
      <c r="O140" s="98" t="e">
        <f ca="true">+IF(AND(ISNUMBER(OFFSET('Water Data'!$G$9,0,10*ROW('Water Data'!G134))),'Data Summary'!CD140="Yes"),OFFSET('Water Data'!$G$9,0,10*ROW('Water Data'!G134)),NA())</f>
        <v>#N/A</v>
      </c>
      <c r="P140" s="98" t="e">
        <f ca="true">+IF(AND(ISNUMBER(OFFSET('Water Data'!$H$4,0,10*ROW('Water Data'!H134))),'Data Summary'!CE140="Yes"),100-OFFSET('Water Data'!$H$4,0,10*ROW('Water Data'!H134)),NA())</f>
        <v>#N/A</v>
      </c>
      <c r="Q140" s="98" t="e">
        <f ca="true">+IF(AND(ISNUMBER(OFFSET('Water Data'!$H$6,0,10*ROW('Water Data'!H134))),'Data Summary'!CF140="Yes"),OFFSET('Water Data'!$H$6,0,10*ROW('Water Data'!H134)),NA())</f>
        <v>#N/A</v>
      </c>
      <c r="R140" s="98" t="e">
        <f ca="true">+IF(AND(ISNUMBER(OFFSET('Water Data'!$H$9,0,10*ROW('Water Data'!H134))),'Data Summary'!CG140="Yes"),OFFSET('Water Data'!$H$9,0,10*ROW('Water Data'!H134)),NA())</f>
        <v>#N/A</v>
      </c>
      <c r="S140" s="98" t="e">
        <f ca="true">+IF(AND(ISNUMBER(OFFSET('Water Data'!$I$4,0,10*ROW('Water Data'!I134))),'Data Summary'!CH140="Yes"),100-OFFSET('Water Data'!$I$4,0,10*ROW('Water Data'!I134)),NA())</f>
        <v>#N/A</v>
      </c>
      <c r="T140" s="98" t="e">
        <f ca="true">+IF(AND(ISNUMBER(OFFSET('Water Data'!$I$6,0,10*ROW('Water Data'!I134))),'Data Summary'!CI140="Yes"),OFFSET('Water Data'!$I$6,0,10*ROW('Water Data'!I134)),NA())</f>
        <v>#N/A</v>
      </c>
      <c r="U140" s="98" t="e">
        <f ca="true">+IF(AND(ISNUMBER(OFFSET('Water Data'!$I$9,0,10*ROW('Water Data'!I134))),'Data Summary'!CJ140="Yes"),OFFSET('Water Data'!$I$9,0,10*ROW('Water Data'!I134)),NA())</f>
        <v>#N/A</v>
      </c>
      <c r="V140" s="99" t="e">
        <f ca="true">+IF(AND(ISNUMBER(OFFSET('Sanitation Data'!$D$4,0,10*ROW('Sanitation Data'!D134))),'Data Summary'!CK140="Yes"),100-OFFSET('Sanitation Data'!$D$4,0,10*ROW('Sanitation Data'!D134)),NA())</f>
        <v>#N/A</v>
      </c>
      <c r="W140" s="99" t="e">
        <f ca="true">+IF(AND(ISNUMBER(OFFSET('Sanitation Data'!$D$6,0,10*ROW('Sanitation Data'!D134))),'Data Summary'!CL140="Yes"),OFFSET('Sanitation Data'!$D$6,0,10*ROW('Sanitation Data'!D134)),NA())</f>
        <v>#N/A</v>
      </c>
      <c r="X140" s="99" t="e">
        <f ca="true">+IF(AND(ISNUMBER(OFFSET('Sanitation Data'!$D$10,0,10*ROW('Sanitation Data'!D134))),'Data Summary'!CM140="Yes"),OFFSET('Sanitation Data'!$D$10,0,10*ROW('Sanitation Data'!D134)),NA())</f>
        <v>#N/A</v>
      </c>
      <c r="Y140" s="99" t="e">
        <f ca="true">+IF(AND(ISNUMBER(OFFSET('Sanitation Data'!$D$11,0,10*ROW('Sanitation Data'!D134))),'Data Summary'!CN140="Yes"),OFFSET('Sanitation Data'!$D$11,0,10*ROW('Sanitation Data'!D134)),NA())</f>
        <v>#N/A</v>
      </c>
      <c r="Z140" s="99" t="e">
        <f ca="true">+IF(AND(ISNUMBER(OFFSET('Sanitation Data'!$D$12,0,10*ROW('Sanitation Data'!D134))),'Data Summary'!CO140="Yes"),OFFSET('Sanitation Data'!$D$12,0,10*ROW('Sanitation Data'!D134)),NA())</f>
        <v>#N/A</v>
      </c>
      <c r="AA140" s="99" t="e">
        <f ca="true">+IF(AND(ISNUMBER(OFFSET('Sanitation Data'!$E$4,0,10*ROW('Sanitation Data'!E134))),'Data Summary'!CP140="Yes"),100-OFFSET('Sanitation Data'!$E$4,0,10*ROW('Sanitation Data'!E134)),NA())</f>
        <v>#N/A</v>
      </c>
      <c r="AB140" s="99" t="e">
        <f ca="true">+IF(AND(ISNUMBER(OFFSET('Sanitation Data'!$E$6,0,10*ROW('Sanitation Data'!E134))),'Data Summary'!CQ140="Yes"),OFFSET('Sanitation Data'!$E$6,0,10*ROW('Sanitation Data'!E134)),NA())</f>
        <v>#N/A</v>
      </c>
      <c r="AC140" s="99" t="e">
        <f ca="true">+IF(AND(ISNUMBER(OFFSET('Sanitation Data'!$E$10,0,10*ROW('Sanitation Data'!E134))),'Data Summary'!CR140="Yes"),OFFSET('Sanitation Data'!$E$10,0,10*ROW('Sanitation Data'!E134)),NA())</f>
        <v>#N/A</v>
      </c>
      <c r="AD140" s="99" t="e">
        <f ca="true">+IF(AND(ISNUMBER(OFFSET('Sanitation Data'!$E$11,0,10*ROW('Sanitation Data'!E134))),'Data Summary'!CS140="Yes"),OFFSET('Sanitation Data'!$E$11,0,10*ROW('Sanitation Data'!E134)),NA())</f>
        <v>#N/A</v>
      </c>
      <c r="AE140" s="99" t="e">
        <f ca="true">+IF(AND(ISNUMBER(OFFSET('Sanitation Data'!$E$12,0,10*ROW('Sanitation Data'!E134))),'Data Summary'!CT140="Yes"),OFFSET('Sanitation Data'!$E$12,0,10*ROW('Sanitation Data'!E134)),NA())</f>
        <v>#N/A</v>
      </c>
      <c r="AF140" s="99" t="e">
        <f ca="true">+IF(AND(ISNUMBER(OFFSET('Sanitation Data'!$F$4,0,10*ROW('Sanitation Data'!F134))),'Data Summary'!CU140="Yes"),100-OFFSET('Sanitation Data'!$F$4,0,10*ROW('Sanitation Data'!F134)),NA())</f>
        <v>#N/A</v>
      </c>
      <c r="AG140" s="99" t="e">
        <f ca="true">+IF(AND(ISNUMBER(OFFSET('Sanitation Data'!$F$6,0,10*ROW('Sanitation Data'!F134))),'Data Summary'!CV140="Yes"),OFFSET('Sanitation Data'!$F$6,0,10*ROW('Sanitation Data'!F134)),NA())</f>
        <v>#N/A</v>
      </c>
      <c r="AH140" s="99" t="e">
        <f ca="true">+IF(AND(ISNUMBER(OFFSET('Sanitation Data'!$F$10,0,10*ROW('Sanitation Data'!F134))),'Data Summary'!CW140="Yes"),OFFSET('Sanitation Data'!$F$10,0,10*ROW('Sanitation Data'!F134)),NA())</f>
        <v>#N/A</v>
      </c>
      <c r="AI140" s="99" t="e">
        <f ca="true">+IF(AND(ISNUMBER(OFFSET('Sanitation Data'!$F$11,0,10*ROW('Sanitation Data'!F134))),'Data Summary'!CX140="Yes"),OFFSET('Sanitation Data'!$F$11,0,10*ROW('Sanitation Data'!F134)),NA())</f>
        <v>#N/A</v>
      </c>
      <c r="AJ140" s="99" t="e">
        <f ca="true">+IF(AND(ISNUMBER(OFFSET('Sanitation Data'!$F$12,0,10*ROW('Sanitation Data'!F134))),'Data Summary'!CY140="Yes"),OFFSET('Sanitation Data'!$F$12,0,10*ROW('Sanitation Data'!F134)),NA())</f>
        <v>#N/A</v>
      </c>
      <c r="AK140" s="99" t="e">
        <f ca="true">+IF(AND(ISNUMBER(OFFSET('Sanitation Data'!$G$4,0,10*ROW('Sanitation Data'!G134))),'Data Summary'!CZ140="Yes"),100-OFFSET('Sanitation Data'!$G$4,0,10*ROW('Sanitation Data'!G134)),NA())</f>
        <v>#N/A</v>
      </c>
      <c r="AL140" s="99" t="e">
        <f ca="true">+IF(AND(ISNUMBER(OFFSET('Sanitation Data'!$G$6,0,10*ROW('Sanitation Data'!G134))),'Data Summary'!DA140="Yes"),OFFSET('Sanitation Data'!$G$6,0,10*ROW('Sanitation Data'!G134)),NA())</f>
        <v>#N/A</v>
      </c>
      <c r="AM140" s="99" t="e">
        <f ca="true">+IF(AND(ISNUMBER(OFFSET('Sanitation Data'!$G$10,0,10*ROW('Sanitation Data'!G134))),'Data Summary'!DB140="Yes"),OFFSET('Sanitation Data'!$G$10,0,10*ROW('Sanitation Data'!G134)),NA())</f>
        <v>#N/A</v>
      </c>
      <c r="AN140" s="99" t="e">
        <f ca="true">+IF(AND(ISNUMBER(OFFSET('Sanitation Data'!$G$11,0,10*ROW('Sanitation Data'!G134))),'Data Summary'!DC140="Yes"),OFFSET('Sanitation Data'!$G$11,0,10*ROW('Sanitation Data'!G134)),NA())</f>
        <v>#N/A</v>
      </c>
      <c r="AO140" s="99" t="e">
        <f ca="true">+IF(AND(ISNUMBER(OFFSET('Sanitation Data'!$G$12,0,10*ROW('Sanitation Data'!G134))),'Data Summary'!DD140="Yes"),OFFSET('Sanitation Data'!$G$12,0,10*ROW('Sanitation Data'!G134)),NA())</f>
        <v>#N/A</v>
      </c>
      <c r="AP140" s="99" t="e">
        <f ca="true">+IF(AND(ISNUMBER(OFFSET('Sanitation Data'!$H$4,0,10*ROW('Sanitation Data'!H134))),'Data Summary'!DE140="Yes"),100-OFFSET('Sanitation Data'!$H$4,0,10*ROW('Sanitation Data'!H134)),NA())</f>
        <v>#N/A</v>
      </c>
      <c r="AQ140" s="99" t="e">
        <f ca="true">+IF(AND(ISNUMBER(OFFSET('Sanitation Data'!$H$6,0,10*ROW('Sanitation Data'!H134))),'Data Summary'!DF140="Yes"),OFFSET('Sanitation Data'!$H$6,0,10*ROW('Sanitation Data'!H134)),NA())</f>
        <v>#N/A</v>
      </c>
      <c r="AR140" s="99" t="e">
        <f ca="true">+IF(AND(ISNUMBER(OFFSET('Sanitation Data'!$H$10,0,10*ROW('Sanitation Data'!H134))),'Data Summary'!DG140="Yes"),OFFSET('Sanitation Data'!$H$10,0,10*ROW('Sanitation Data'!H134)),NA())</f>
        <v>#N/A</v>
      </c>
      <c r="AS140" s="99" t="e">
        <f ca="true">+IF(AND(ISNUMBER(OFFSET('Sanitation Data'!$H$11,0,10*ROW('Sanitation Data'!H134))),'Data Summary'!DH140="Yes"),OFFSET('Sanitation Data'!$H$11,0,10*ROW('Sanitation Data'!H134)),NA())</f>
        <v>#N/A</v>
      </c>
      <c r="AT140" s="99" t="e">
        <f ca="true">+IF(AND(ISNUMBER(OFFSET('Sanitation Data'!$H$12,0,10*ROW('Sanitation Data'!H134))),'Data Summary'!DI140="Yes"),OFFSET('Sanitation Data'!$H$12,0,10*ROW('Sanitation Data'!H134)),NA())</f>
        <v>#N/A</v>
      </c>
      <c r="AU140" s="99" t="e">
        <f ca="true">+IF(AND(ISNUMBER(OFFSET('Sanitation Data'!$I$4,0,10*ROW('Sanitation Data'!I134))),'Data Summary'!DJ140="Yes"),100-OFFSET('Sanitation Data'!$I$4,0,10*ROW('Sanitation Data'!I134)),NA())</f>
        <v>#N/A</v>
      </c>
      <c r="AV140" s="99" t="e">
        <f ca="true">+IF(AND(ISNUMBER(OFFSET('Sanitation Data'!$I$6,0,10*ROW('Sanitation Data'!I134))),'Data Summary'!DK140="Yes"),OFFSET('Sanitation Data'!$I$6,0,10*ROW('Sanitation Data'!I134)),NA())</f>
        <v>#N/A</v>
      </c>
      <c r="AW140" s="99" t="e">
        <f ca="true">+IF(AND(ISNUMBER(OFFSET('Sanitation Data'!$I$10,0,10*ROW('Sanitation Data'!I134))),'Data Summary'!DL140="Yes"),OFFSET('Sanitation Data'!$I$10,0,10*ROW('Sanitation Data'!I134)),NA())</f>
        <v>#N/A</v>
      </c>
      <c r="AX140" s="99" t="e">
        <f ca="true">+IF(AND(ISNUMBER(OFFSET('Sanitation Data'!$I$11,0,10*ROW('Sanitation Data'!I134))),'Data Summary'!DM140="Yes"),OFFSET('Sanitation Data'!$I$11,0,10*ROW('Sanitation Data'!I134)),NA())</f>
        <v>#N/A</v>
      </c>
      <c r="AY140" s="99" t="e">
        <f ca="true">+IF(AND(ISNUMBER(OFFSET('Sanitation Data'!$I$12,0,10*ROW('Sanitation Data'!I134))),'Data Summary'!DN140="Yes"),OFFSET('Sanitation Data'!$I$12,0,10*ROW('Sanitation Data'!I134)),NA())</f>
        <v>#N/A</v>
      </c>
      <c r="AZ140" s="100" t="e">
        <f ca="true">+IF(AND(ISNUMBER(OFFSET('Hygiene Data'!$D$5,0,10*ROW('Hygiene Data'!D134))),'Data Summary'!DO140="Yes"),OFFSET('Hygiene Data'!$D$5,0,10*ROW('Hygiene Data'!D134)),NA())</f>
        <v>#N/A</v>
      </c>
      <c r="BA140" s="100" t="e">
        <f ca="true">+IF(AND(ISNUMBER(OFFSET('Hygiene Data'!$D$7,0,10*ROW('Hygiene Data'!D134))),'Data Summary'!DP140="Yes"),OFFSET('Hygiene Data'!$D$7,0,10*ROW('Hygiene Data'!D134)),NA())</f>
        <v>#N/A</v>
      </c>
      <c r="BB140" s="100" t="e">
        <f ca="true">+IF(AND(ISNUMBER(OFFSET('Hygiene Data'!$D$9,0,10*ROW('Hygiene Data'!D134))),'Data Summary'!DQ140="Yes"),OFFSET('Hygiene Data'!$D$9,0,10*ROW('Hygiene Data'!D134)),NA())</f>
        <v>#N/A</v>
      </c>
      <c r="BC140" s="100" t="e">
        <f ca="true">+IF(AND(ISNUMBER(OFFSET('Hygiene Data'!$E$5,0,10*ROW('Hygiene Data'!E134))),'Data Summary'!DR140="Yes"),OFFSET('Hygiene Data'!$E$5,0,10*ROW('Hygiene Data'!E134)),NA())</f>
        <v>#N/A</v>
      </c>
      <c r="BD140" s="100" t="e">
        <f ca="true">+IF(AND(ISNUMBER(OFFSET('Hygiene Data'!$E$7,0,10*ROW('Hygiene Data'!E134))),'Data Summary'!DS140="Yes"),OFFSET('Hygiene Data'!$E$7,0,10*ROW('Hygiene Data'!E134)),NA())</f>
        <v>#N/A</v>
      </c>
      <c r="BE140" s="100" t="e">
        <f ca="true">+IF(AND(ISNUMBER(OFFSET('Hygiene Data'!$E$9,0,10*ROW('Hygiene Data'!E134))),'Data Summary'!DT140="Yes"),OFFSET('Hygiene Data'!$E$9,0,10*ROW('Hygiene Data'!E134)),NA())</f>
        <v>#N/A</v>
      </c>
      <c r="BF140" s="100" t="e">
        <f ca="true">+IF(AND(ISNUMBER(OFFSET('Hygiene Data'!$F$5,0,10*ROW('Hygiene Data'!F134))),'Data Summary'!DU140="Yes"),OFFSET('Hygiene Data'!$F$5,0,10*ROW('Hygiene Data'!F134)),NA())</f>
        <v>#N/A</v>
      </c>
      <c r="BG140" s="100" t="e">
        <f ca="true">+IF(AND(ISNUMBER(OFFSET('Hygiene Data'!$F$7,0,10*ROW('Hygiene Data'!F134))),'Data Summary'!DV140="Yes"),OFFSET('Hygiene Data'!$F$7,0,10*ROW('Hygiene Data'!F134)),NA())</f>
        <v>#N/A</v>
      </c>
      <c r="BH140" s="100" t="e">
        <f ca="true">+IF(AND(ISNUMBER(OFFSET('Hygiene Data'!$F$9,0,10*ROW('Hygiene Data'!F134))),'Data Summary'!DW140="Yes"),OFFSET('Hygiene Data'!$F$9,0,10*ROW('Hygiene Data'!F134)),NA())</f>
        <v>#N/A</v>
      </c>
      <c r="BI140" s="100" t="e">
        <f ca="true">+IF(AND(ISNUMBER(OFFSET('Hygiene Data'!$G$5,0,10*ROW('Hygiene Data'!G134))),'Data Summary'!DX140="Yes"),OFFSET('Hygiene Data'!$G$5,0,10*ROW('Hygiene Data'!G134)),NA())</f>
        <v>#N/A</v>
      </c>
      <c r="BJ140" s="100" t="e">
        <f ca="true">+IF(AND(ISNUMBER(OFFSET('Hygiene Data'!$G$7,0,10*ROW('Hygiene Data'!G134))),'Data Summary'!DY140="Yes"),OFFSET('Hygiene Data'!$G$7,0,10*ROW('Hygiene Data'!G134)),NA())</f>
        <v>#N/A</v>
      </c>
      <c r="BK140" s="100" t="e">
        <f ca="true">+IF(AND(ISNUMBER(OFFSET('Hygiene Data'!$G$9,0,10*ROW('Hygiene Data'!G134))),'Data Summary'!DZ140="Yes"),OFFSET('Hygiene Data'!$G$9,0,10*ROW('Hygiene Data'!G134)),NA())</f>
        <v>#N/A</v>
      </c>
      <c r="BL140" s="100" t="e">
        <f ca="true">+IF(AND(ISNUMBER(OFFSET('Hygiene Data'!$H$5,0,10*ROW('Hygiene Data'!H134))),'Data Summary'!EA140="Yes"),OFFSET('Hygiene Data'!$H$5,0,10*ROW('Hygiene Data'!H134)),NA())</f>
        <v>#N/A</v>
      </c>
      <c r="BM140" s="100" t="e">
        <f ca="true">+IF(AND(ISNUMBER(OFFSET('Hygiene Data'!$H$7,0,10*ROW('Hygiene Data'!H134))),'Data Summary'!EB140="Yes"),OFFSET('Hygiene Data'!$H$7,0,10*ROW('Hygiene Data'!H134)),NA())</f>
        <v>#N/A</v>
      </c>
      <c r="BN140" s="100" t="e">
        <f ca="true">+IF(AND(ISNUMBER(OFFSET('Hygiene Data'!$H$9,0,10*ROW('Hygiene Data'!H134))),'Data Summary'!EC140="Yes"),OFFSET('Hygiene Data'!$H$9,0,10*ROW('Hygiene Data'!H134)),NA())</f>
        <v>#N/A</v>
      </c>
      <c r="BO140" s="100" t="e">
        <f ca="true">+IF(AND(ISNUMBER(OFFSET('Hygiene Data'!$I$5,0,10*ROW('Hygiene Data'!I134))),'Data Summary'!ED140="Yes"),OFFSET('Hygiene Data'!$I$5,0,10*ROW('Hygiene Data'!I134)),NA())</f>
        <v>#N/A</v>
      </c>
      <c r="BP140" s="100" t="e">
        <f ca="true">+IF(AND(ISNUMBER(OFFSET('Hygiene Data'!$I$7,0,10*ROW('Hygiene Data'!I134))),'Data Summary'!EE140="Yes"),OFFSET('Hygiene Data'!$I$7,0,10*ROW('Hygiene Data'!I134)),NA())</f>
        <v>#N/A</v>
      </c>
      <c r="BQ140" s="100" t="e">
        <f ca="true">+IF(AND(ISNUMBER(OFFSET('Hygiene Data'!$I$9,0,10*ROW('Hygiene Data'!I134))),'Data Summary'!EF140="Yes"),OFFSET('Hygiene Data'!$I$9,0,10*ROW('Hygiene Data'!I134)),NA())</f>
        <v>#N/A</v>
      </c>
    </row>
    <row xmlns:x14ac="http://schemas.microsoft.com/office/spreadsheetml/2009/9/ac" r="141" x14ac:dyDescent="0.2">
      <c r="A141" s="363" t="e">
        <f ca="true">+RIGHT('Data Summary'!A141,LEN('Data Summary'!A141)-9)</f>
        <v>#VALUE!</v>
      </c>
      <c r="B141" s="38" t="str">
        <f ca="true">+IF(ISTEXT('Data Summary'!B141),'Data Summary'!B141,"")</f>
        <v/>
      </c>
      <c r="C141" s="362" t="e">
        <f ca="true">+VALUE('Data Summary'!C141)</f>
        <v>#VALUE!</v>
      </c>
      <c r="D141" s="98" t="e">
        <f ca="true">+IF(AND(ISNUMBER(OFFSET('Water Data'!$D$4,0,10*ROW('Water Data'!D135))),'Data Summary'!BS141="Yes"),100-OFFSET('Water Data'!$D$4,0,10*ROW('Water Data'!D135)),NA())</f>
        <v>#N/A</v>
      </c>
      <c r="E141" s="98" t="e">
        <f ca="true">+IF(AND(ISNUMBER(OFFSET('Water Data'!$D$6,0,10*ROW('Water Data'!D135))),'Data Summary'!BT141="Yes"),OFFSET('Water Data'!$D$6,0,10*ROW('Water Data'!D135)),NA())</f>
        <v>#N/A</v>
      </c>
      <c r="F141" s="98" t="e">
        <f ca="true">+IF(AND(ISNUMBER(OFFSET('Water Data'!$D$9,0,10*ROW('Water Data'!D135))),'Data Summary'!BU141="Yes"),OFFSET('Water Data'!$D$9,0,10*ROW('Water Data'!D135)),NA())</f>
        <v>#N/A</v>
      </c>
      <c r="G141" s="98" t="e">
        <f ca="true">+IF(AND(ISNUMBER(OFFSET('Water Data'!$E$4,0,10*ROW('Water Data'!E135))),'Data Summary'!BV141="Yes"),100-OFFSET('Water Data'!$E$4,0,10*ROW('Water Data'!E135)),NA())</f>
        <v>#N/A</v>
      </c>
      <c r="H141" s="98" t="e">
        <f ca="true">+IF(AND(ISNUMBER(OFFSET('Water Data'!$E$6,0,10*ROW('Water Data'!E135))),'Data Summary'!BW141="Yes"),OFFSET('Water Data'!$E$6,0,10*ROW('Water Data'!E135)),NA())</f>
        <v>#N/A</v>
      </c>
      <c r="I141" s="98" t="e">
        <f ca="true">+IF(AND(ISNUMBER(OFFSET('Water Data'!$E$9,0,10*ROW('Water Data'!E135))),'Data Summary'!BX141="Yes"),OFFSET('Water Data'!$E$9,0,10*ROW('Water Data'!E135)),NA())</f>
        <v>#N/A</v>
      </c>
      <c r="J141" s="98" t="e">
        <f ca="true">+IF(AND(ISNUMBER(OFFSET('Water Data'!$F$4,0,10*ROW('Water Data'!F135))),'Data Summary'!BY141="Yes"),100-OFFSET('Water Data'!$F$4,0,10*ROW('Water Data'!F135)),NA())</f>
        <v>#N/A</v>
      </c>
      <c r="K141" s="98" t="e">
        <f ca="true">+IF(AND(ISNUMBER(OFFSET('Water Data'!$F$6,0,10*ROW('Water Data'!F135))),'Data Summary'!BZ141="Yes"),OFFSET('Water Data'!$F$6,0,10*ROW('Water Data'!F135)),NA())</f>
        <v>#N/A</v>
      </c>
      <c r="L141" s="98" t="e">
        <f ca="true">+IF(AND(ISNUMBER(OFFSET('Water Data'!$F$9,0,10*ROW('Water Data'!F135))),'Data Summary'!CA141="Yes"),OFFSET('Water Data'!$F$9,0,10*ROW('Water Data'!F135)),NA())</f>
        <v>#N/A</v>
      </c>
      <c r="M141" s="98" t="e">
        <f ca="true">+IF(AND(ISNUMBER(OFFSET('Water Data'!$G$4,0,10*ROW('Water Data'!G135))),'Data Summary'!CB141="Yes"),100-OFFSET('Water Data'!$G$4,0,10*ROW('Water Data'!G135)),NA())</f>
        <v>#N/A</v>
      </c>
      <c r="N141" s="98" t="e">
        <f ca="true">+IF(AND(ISNUMBER(OFFSET('Water Data'!$G$6,0,10*ROW('Water Data'!G135))),'Data Summary'!CC141="Yes"),OFFSET('Water Data'!$G$6,0,10*ROW('Water Data'!G135)),NA())</f>
        <v>#N/A</v>
      </c>
      <c r="O141" s="98" t="e">
        <f ca="true">+IF(AND(ISNUMBER(OFFSET('Water Data'!$G$9,0,10*ROW('Water Data'!G135))),'Data Summary'!CD141="Yes"),OFFSET('Water Data'!$G$9,0,10*ROW('Water Data'!G135)),NA())</f>
        <v>#N/A</v>
      </c>
      <c r="P141" s="98" t="e">
        <f ca="true">+IF(AND(ISNUMBER(OFFSET('Water Data'!$H$4,0,10*ROW('Water Data'!H135))),'Data Summary'!CE141="Yes"),100-OFFSET('Water Data'!$H$4,0,10*ROW('Water Data'!H135)),NA())</f>
        <v>#N/A</v>
      </c>
      <c r="Q141" s="98" t="e">
        <f ca="true">+IF(AND(ISNUMBER(OFFSET('Water Data'!$H$6,0,10*ROW('Water Data'!H135))),'Data Summary'!CF141="Yes"),OFFSET('Water Data'!$H$6,0,10*ROW('Water Data'!H135)),NA())</f>
        <v>#N/A</v>
      </c>
      <c r="R141" s="98" t="e">
        <f ca="true">+IF(AND(ISNUMBER(OFFSET('Water Data'!$H$9,0,10*ROW('Water Data'!H135))),'Data Summary'!CG141="Yes"),OFFSET('Water Data'!$H$9,0,10*ROW('Water Data'!H135)),NA())</f>
        <v>#N/A</v>
      </c>
      <c r="S141" s="98" t="e">
        <f ca="true">+IF(AND(ISNUMBER(OFFSET('Water Data'!$I$4,0,10*ROW('Water Data'!I135))),'Data Summary'!CH141="Yes"),100-OFFSET('Water Data'!$I$4,0,10*ROW('Water Data'!I135)),NA())</f>
        <v>#N/A</v>
      </c>
      <c r="T141" s="98" t="e">
        <f ca="true">+IF(AND(ISNUMBER(OFFSET('Water Data'!$I$6,0,10*ROW('Water Data'!I135))),'Data Summary'!CI141="Yes"),OFFSET('Water Data'!$I$6,0,10*ROW('Water Data'!I135)),NA())</f>
        <v>#N/A</v>
      </c>
      <c r="U141" s="98" t="e">
        <f ca="true">+IF(AND(ISNUMBER(OFFSET('Water Data'!$I$9,0,10*ROW('Water Data'!I135))),'Data Summary'!CJ141="Yes"),OFFSET('Water Data'!$I$9,0,10*ROW('Water Data'!I135)),NA())</f>
        <v>#N/A</v>
      </c>
      <c r="V141" s="99" t="e">
        <f ca="true">+IF(AND(ISNUMBER(OFFSET('Sanitation Data'!$D$4,0,10*ROW('Sanitation Data'!D135))),'Data Summary'!CK141="Yes"),100-OFFSET('Sanitation Data'!$D$4,0,10*ROW('Sanitation Data'!D135)),NA())</f>
        <v>#N/A</v>
      </c>
      <c r="W141" s="99" t="e">
        <f ca="true">+IF(AND(ISNUMBER(OFFSET('Sanitation Data'!$D$6,0,10*ROW('Sanitation Data'!D135))),'Data Summary'!CL141="Yes"),OFFSET('Sanitation Data'!$D$6,0,10*ROW('Sanitation Data'!D135)),NA())</f>
        <v>#N/A</v>
      </c>
      <c r="X141" s="99" t="e">
        <f ca="true">+IF(AND(ISNUMBER(OFFSET('Sanitation Data'!$D$10,0,10*ROW('Sanitation Data'!D135))),'Data Summary'!CM141="Yes"),OFFSET('Sanitation Data'!$D$10,0,10*ROW('Sanitation Data'!D135)),NA())</f>
        <v>#N/A</v>
      </c>
      <c r="Y141" s="99" t="e">
        <f ca="true">+IF(AND(ISNUMBER(OFFSET('Sanitation Data'!$D$11,0,10*ROW('Sanitation Data'!D135))),'Data Summary'!CN141="Yes"),OFFSET('Sanitation Data'!$D$11,0,10*ROW('Sanitation Data'!D135)),NA())</f>
        <v>#N/A</v>
      </c>
      <c r="Z141" s="99" t="e">
        <f ca="true">+IF(AND(ISNUMBER(OFFSET('Sanitation Data'!$D$12,0,10*ROW('Sanitation Data'!D135))),'Data Summary'!CO141="Yes"),OFFSET('Sanitation Data'!$D$12,0,10*ROW('Sanitation Data'!D135)),NA())</f>
        <v>#N/A</v>
      </c>
      <c r="AA141" s="99" t="e">
        <f ca="true">+IF(AND(ISNUMBER(OFFSET('Sanitation Data'!$E$4,0,10*ROW('Sanitation Data'!E135))),'Data Summary'!CP141="Yes"),100-OFFSET('Sanitation Data'!$E$4,0,10*ROW('Sanitation Data'!E135)),NA())</f>
        <v>#N/A</v>
      </c>
      <c r="AB141" s="99" t="e">
        <f ca="true">+IF(AND(ISNUMBER(OFFSET('Sanitation Data'!$E$6,0,10*ROW('Sanitation Data'!E135))),'Data Summary'!CQ141="Yes"),OFFSET('Sanitation Data'!$E$6,0,10*ROW('Sanitation Data'!E135)),NA())</f>
        <v>#N/A</v>
      </c>
      <c r="AC141" s="99" t="e">
        <f ca="true">+IF(AND(ISNUMBER(OFFSET('Sanitation Data'!$E$10,0,10*ROW('Sanitation Data'!E135))),'Data Summary'!CR141="Yes"),OFFSET('Sanitation Data'!$E$10,0,10*ROW('Sanitation Data'!E135)),NA())</f>
        <v>#N/A</v>
      </c>
      <c r="AD141" s="99" t="e">
        <f ca="true">+IF(AND(ISNUMBER(OFFSET('Sanitation Data'!$E$11,0,10*ROW('Sanitation Data'!E135))),'Data Summary'!CS141="Yes"),OFFSET('Sanitation Data'!$E$11,0,10*ROW('Sanitation Data'!E135)),NA())</f>
        <v>#N/A</v>
      </c>
      <c r="AE141" s="99" t="e">
        <f ca="true">+IF(AND(ISNUMBER(OFFSET('Sanitation Data'!$E$12,0,10*ROW('Sanitation Data'!E135))),'Data Summary'!CT141="Yes"),OFFSET('Sanitation Data'!$E$12,0,10*ROW('Sanitation Data'!E135)),NA())</f>
        <v>#N/A</v>
      </c>
      <c r="AF141" s="99" t="e">
        <f ca="true">+IF(AND(ISNUMBER(OFFSET('Sanitation Data'!$F$4,0,10*ROW('Sanitation Data'!F135))),'Data Summary'!CU141="Yes"),100-OFFSET('Sanitation Data'!$F$4,0,10*ROW('Sanitation Data'!F135)),NA())</f>
        <v>#N/A</v>
      </c>
      <c r="AG141" s="99" t="e">
        <f ca="true">+IF(AND(ISNUMBER(OFFSET('Sanitation Data'!$F$6,0,10*ROW('Sanitation Data'!F135))),'Data Summary'!CV141="Yes"),OFFSET('Sanitation Data'!$F$6,0,10*ROW('Sanitation Data'!F135)),NA())</f>
        <v>#N/A</v>
      </c>
      <c r="AH141" s="99" t="e">
        <f ca="true">+IF(AND(ISNUMBER(OFFSET('Sanitation Data'!$F$10,0,10*ROW('Sanitation Data'!F135))),'Data Summary'!CW141="Yes"),OFFSET('Sanitation Data'!$F$10,0,10*ROW('Sanitation Data'!F135)),NA())</f>
        <v>#N/A</v>
      </c>
      <c r="AI141" s="99" t="e">
        <f ca="true">+IF(AND(ISNUMBER(OFFSET('Sanitation Data'!$F$11,0,10*ROW('Sanitation Data'!F135))),'Data Summary'!CX141="Yes"),OFFSET('Sanitation Data'!$F$11,0,10*ROW('Sanitation Data'!F135)),NA())</f>
        <v>#N/A</v>
      </c>
      <c r="AJ141" s="99" t="e">
        <f ca="true">+IF(AND(ISNUMBER(OFFSET('Sanitation Data'!$F$12,0,10*ROW('Sanitation Data'!F135))),'Data Summary'!CY141="Yes"),OFFSET('Sanitation Data'!$F$12,0,10*ROW('Sanitation Data'!F135)),NA())</f>
        <v>#N/A</v>
      </c>
      <c r="AK141" s="99" t="e">
        <f ca="true">+IF(AND(ISNUMBER(OFFSET('Sanitation Data'!$G$4,0,10*ROW('Sanitation Data'!G135))),'Data Summary'!CZ141="Yes"),100-OFFSET('Sanitation Data'!$G$4,0,10*ROW('Sanitation Data'!G135)),NA())</f>
        <v>#N/A</v>
      </c>
      <c r="AL141" s="99" t="e">
        <f ca="true">+IF(AND(ISNUMBER(OFFSET('Sanitation Data'!$G$6,0,10*ROW('Sanitation Data'!G135))),'Data Summary'!DA141="Yes"),OFFSET('Sanitation Data'!$G$6,0,10*ROW('Sanitation Data'!G135)),NA())</f>
        <v>#N/A</v>
      </c>
      <c r="AM141" s="99" t="e">
        <f ca="true">+IF(AND(ISNUMBER(OFFSET('Sanitation Data'!$G$10,0,10*ROW('Sanitation Data'!G135))),'Data Summary'!DB141="Yes"),OFFSET('Sanitation Data'!$G$10,0,10*ROW('Sanitation Data'!G135)),NA())</f>
        <v>#N/A</v>
      </c>
      <c r="AN141" s="99" t="e">
        <f ca="true">+IF(AND(ISNUMBER(OFFSET('Sanitation Data'!$G$11,0,10*ROW('Sanitation Data'!G135))),'Data Summary'!DC141="Yes"),OFFSET('Sanitation Data'!$G$11,0,10*ROW('Sanitation Data'!G135)),NA())</f>
        <v>#N/A</v>
      </c>
      <c r="AO141" s="99" t="e">
        <f ca="true">+IF(AND(ISNUMBER(OFFSET('Sanitation Data'!$G$12,0,10*ROW('Sanitation Data'!G135))),'Data Summary'!DD141="Yes"),OFFSET('Sanitation Data'!$G$12,0,10*ROW('Sanitation Data'!G135)),NA())</f>
        <v>#N/A</v>
      </c>
      <c r="AP141" s="99" t="e">
        <f ca="true">+IF(AND(ISNUMBER(OFFSET('Sanitation Data'!$H$4,0,10*ROW('Sanitation Data'!H135))),'Data Summary'!DE141="Yes"),100-OFFSET('Sanitation Data'!$H$4,0,10*ROW('Sanitation Data'!H135)),NA())</f>
        <v>#N/A</v>
      </c>
      <c r="AQ141" s="99" t="e">
        <f ca="true">+IF(AND(ISNUMBER(OFFSET('Sanitation Data'!$H$6,0,10*ROW('Sanitation Data'!H135))),'Data Summary'!DF141="Yes"),OFFSET('Sanitation Data'!$H$6,0,10*ROW('Sanitation Data'!H135)),NA())</f>
        <v>#N/A</v>
      </c>
      <c r="AR141" s="99" t="e">
        <f ca="true">+IF(AND(ISNUMBER(OFFSET('Sanitation Data'!$H$10,0,10*ROW('Sanitation Data'!H135))),'Data Summary'!DG141="Yes"),OFFSET('Sanitation Data'!$H$10,0,10*ROW('Sanitation Data'!H135)),NA())</f>
        <v>#N/A</v>
      </c>
      <c r="AS141" s="99" t="e">
        <f ca="true">+IF(AND(ISNUMBER(OFFSET('Sanitation Data'!$H$11,0,10*ROW('Sanitation Data'!H135))),'Data Summary'!DH141="Yes"),OFFSET('Sanitation Data'!$H$11,0,10*ROW('Sanitation Data'!H135)),NA())</f>
        <v>#N/A</v>
      </c>
      <c r="AT141" s="99" t="e">
        <f ca="true">+IF(AND(ISNUMBER(OFFSET('Sanitation Data'!$H$12,0,10*ROW('Sanitation Data'!H135))),'Data Summary'!DI141="Yes"),OFFSET('Sanitation Data'!$H$12,0,10*ROW('Sanitation Data'!H135)),NA())</f>
        <v>#N/A</v>
      </c>
      <c r="AU141" s="99" t="e">
        <f ca="true">+IF(AND(ISNUMBER(OFFSET('Sanitation Data'!$I$4,0,10*ROW('Sanitation Data'!I135))),'Data Summary'!DJ141="Yes"),100-OFFSET('Sanitation Data'!$I$4,0,10*ROW('Sanitation Data'!I135)),NA())</f>
        <v>#N/A</v>
      </c>
      <c r="AV141" s="99" t="e">
        <f ca="true">+IF(AND(ISNUMBER(OFFSET('Sanitation Data'!$I$6,0,10*ROW('Sanitation Data'!I135))),'Data Summary'!DK141="Yes"),OFFSET('Sanitation Data'!$I$6,0,10*ROW('Sanitation Data'!I135)),NA())</f>
        <v>#N/A</v>
      </c>
      <c r="AW141" s="99" t="e">
        <f ca="true">+IF(AND(ISNUMBER(OFFSET('Sanitation Data'!$I$10,0,10*ROW('Sanitation Data'!I135))),'Data Summary'!DL141="Yes"),OFFSET('Sanitation Data'!$I$10,0,10*ROW('Sanitation Data'!I135)),NA())</f>
        <v>#N/A</v>
      </c>
      <c r="AX141" s="99" t="e">
        <f ca="true">+IF(AND(ISNUMBER(OFFSET('Sanitation Data'!$I$11,0,10*ROW('Sanitation Data'!I135))),'Data Summary'!DM141="Yes"),OFFSET('Sanitation Data'!$I$11,0,10*ROW('Sanitation Data'!I135)),NA())</f>
        <v>#N/A</v>
      </c>
      <c r="AY141" s="99" t="e">
        <f ca="true">+IF(AND(ISNUMBER(OFFSET('Sanitation Data'!$I$12,0,10*ROW('Sanitation Data'!I135))),'Data Summary'!DN141="Yes"),OFFSET('Sanitation Data'!$I$12,0,10*ROW('Sanitation Data'!I135)),NA())</f>
        <v>#N/A</v>
      </c>
      <c r="AZ141" s="100" t="e">
        <f ca="true">+IF(AND(ISNUMBER(OFFSET('Hygiene Data'!$D$5,0,10*ROW('Hygiene Data'!D135))),'Data Summary'!DO141="Yes"),OFFSET('Hygiene Data'!$D$5,0,10*ROW('Hygiene Data'!D135)),NA())</f>
        <v>#N/A</v>
      </c>
      <c r="BA141" s="100" t="e">
        <f ca="true">+IF(AND(ISNUMBER(OFFSET('Hygiene Data'!$D$7,0,10*ROW('Hygiene Data'!D135))),'Data Summary'!DP141="Yes"),OFFSET('Hygiene Data'!$D$7,0,10*ROW('Hygiene Data'!D135)),NA())</f>
        <v>#N/A</v>
      </c>
      <c r="BB141" s="100" t="e">
        <f ca="true">+IF(AND(ISNUMBER(OFFSET('Hygiene Data'!$D$9,0,10*ROW('Hygiene Data'!D135))),'Data Summary'!DQ141="Yes"),OFFSET('Hygiene Data'!$D$9,0,10*ROW('Hygiene Data'!D135)),NA())</f>
        <v>#N/A</v>
      </c>
      <c r="BC141" s="100" t="e">
        <f ca="true">+IF(AND(ISNUMBER(OFFSET('Hygiene Data'!$E$5,0,10*ROW('Hygiene Data'!E135))),'Data Summary'!DR141="Yes"),OFFSET('Hygiene Data'!$E$5,0,10*ROW('Hygiene Data'!E135)),NA())</f>
        <v>#N/A</v>
      </c>
      <c r="BD141" s="100" t="e">
        <f ca="true">+IF(AND(ISNUMBER(OFFSET('Hygiene Data'!$E$7,0,10*ROW('Hygiene Data'!E135))),'Data Summary'!DS141="Yes"),OFFSET('Hygiene Data'!$E$7,0,10*ROW('Hygiene Data'!E135)),NA())</f>
        <v>#N/A</v>
      </c>
      <c r="BE141" s="100" t="e">
        <f ca="true">+IF(AND(ISNUMBER(OFFSET('Hygiene Data'!$E$9,0,10*ROW('Hygiene Data'!E135))),'Data Summary'!DT141="Yes"),OFFSET('Hygiene Data'!$E$9,0,10*ROW('Hygiene Data'!E135)),NA())</f>
        <v>#N/A</v>
      </c>
      <c r="BF141" s="100" t="e">
        <f ca="true">+IF(AND(ISNUMBER(OFFSET('Hygiene Data'!$F$5,0,10*ROW('Hygiene Data'!F135))),'Data Summary'!DU141="Yes"),OFFSET('Hygiene Data'!$F$5,0,10*ROW('Hygiene Data'!F135)),NA())</f>
        <v>#N/A</v>
      </c>
      <c r="BG141" s="100" t="e">
        <f ca="true">+IF(AND(ISNUMBER(OFFSET('Hygiene Data'!$F$7,0,10*ROW('Hygiene Data'!F135))),'Data Summary'!DV141="Yes"),OFFSET('Hygiene Data'!$F$7,0,10*ROW('Hygiene Data'!F135)),NA())</f>
        <v>#N/A</v>
      </c>
      <c r="BH141" s="100" t="e">
        <f ca="true">+IF(AND(ISNUMBER(OFFSET('Hygiene Data'!$F$9,0,10*ROW('Hygiene Data'!F135))),'Data Summary'!DW141="Yes"),OFFSET('Hygiene Data'!$F$9,0,10*ROW('Hygiene Data'!F135)),NA())</f>
        <v>#N/A</v>
      </c>
      <c r="BI141" s="100" t="e">
        <f ca="true">+IF(AND(ISNUMBER(OFFSET('Hygiene Data'!$G$5,0,10*ROW('Hygiene Data'!G135))),'Data Summary'!DX141="Yes"),OFFSET('Hygiene Data'!$G$5,0,10*ROW('Hygiene Data'!G135)),NA())</f>
        <v>#N/A</v>
      </c>
      <c r="BJ141" s="100" t="e">
        <f ca="true">+IF(AND(ISNUMBER(OFFSET('Hygiene Data'!$G$7,0,10*ROW('Hygiene Data'!G135))),'Data Summary'!DY141="Yes"),OFFSET('Hygiene Data'!$G$7,0,10*ROW('Hygiene Data'!G135)),NA())</f>
        <v>#N/A</v>
      </c>
      <c r="BK141" s="100" t="e">
        <f ca="true">+IF(AND(ISNUMBER(OFFSET('Hygiene Data'!$G$9,0,10*ROW('Hygiene Data'!G135))),'Data Summary'!DZ141="Yes"),OFFSET('Hygiene Data'!$G$9,0,10*ROW('Hygiene Data'!G135)),NA())</f>
        <v>#N/A</v>
      </c>
      <c r="BL141" s="100" t="e">
        <f ca="true">+IF(AND(ISNUMBER(OFFSET('Hygiene Data'!$H$5,0,10*ROW('Hygiene Data'!H135))),'Data Summary'!EA141="Yes"),OFFSET('Hygiene Data'!$H$5,0,10*ROW('Hygiene Data'!H135)),NA())</f>
        <v>#N/A</v>
      </c>
      <c r="BM141" s="100" t="e">
        <f ca="true">+IF(AND(ISNUMBER(OFFSET('Hygiene Data'!$H$7,0,10*ROW('Hygiene Data'!H135))),'Data Summary'!EB141="Yes"),OFFSET('Hygiene Data'!$H$7,0,10*ROW('Hygiene Data'!H135)),NA())</f>
        <v>#N/A</v>
      </c>
      <c r="BN141" s="100" t="e">
        <f ca="true">+IF(AND(ISNUMBER(OFFSET('Hygiene Data'!$H$9,0,10*ROW('Hygiene Data'!H135))),'Data Summary'!EC141="Yes"),OFFSET('Hygiene Data'!$H$9,0,10*ROW('Hygiene Data'!H135)),NA())</f>
        <v>#N/A</v>
      </c>
      <c r="BO141" s="100" t="e">
        <f ca="true">+IF(AND(ISNUMBER(OFFSET('Hygiene Data'!$I$5,0,10*ROW('Hygiene Data'!I135))),'Data Summary'!ED141="Yes"),OFFSET('Hygiene Data'!$I$5,0,10*ROW('Hygiene Data'!I135)),NA())</f>
        <v>#N/A</v>
      </c>
      <c r="BP141" s="100" t="e">
        <f ca="true">+IF(AND(ISNUMBER(OFFSET('Hygiene Data'!$I$7,0,10*ROW('Hygiene Data'!I135))),'Data Summary'!EE141="Yes"),OFFSET('Hygiene Data'!$I$7,0,10*ROW('Hygiene Data'!I135)),NA())</f>
        <v>#N/A</v>
      </c>
      <c r="BQ141" s="100" t="e">
        <f ca="true">+IF(AND(ISNUMBER(OFFSET('Hygiene Data'!$I$9,0,10*ROW('Hygiene Data'!I135))),'Data Summary'!EF141="Yes"),OFFSET('Hygiene Data'!$I$9,0,10*ROW('Hygiene Data'!I135)),NA())</f>
        <v>#N/A</v>
      </c>
    </row>
    <row xmlns:x14ac="http://schemas.microsoft.com/office/spreadsheetml/2009/9/ac" r="142" x14ac:dyDescent="0.2">
      <c r="A142" s="363" t="e">
        <f ca="true">+RIGHT('Data Summary'!A142,LEN('Data Summary'!A142)-9)</f>
        <v>#VALUE!</v>
      </c>
      <c r="B142" s="38" t="str">
        <f ca="true">+IF(ISTEXT('Data Summary'!B142),'Data Summary'!B142,"")</f>
        <v/>
      </c>
      <c r="C142" s="362" t="e">
        <f ca="true">+VALUE('Data Summary'!C142)</f>
        <v>#VALUE!</v>
      </c>
      <c r="D142" s="98" t="e">
        <f ca="true">+IF(AND(ISNUMBER(OFFSET('Water Data'!$D$4,0,10*ROW('Water Data'!D136))),'Data Summary'!BS142="Yes"),100-OFFSET('Water Data'!$D$4,0,10*ROW('Water Data'!D136)),NA())</f>
        <v>#N/A</v>
      </c>
      <c r="E142" s="98" t="e">
        <f ca="true">+IF(AND(ISNUMBER(OFFSET('Water Data'!$D$6,0,10*ROW('Water Data'!D136))),'Data Summary'!BT142="Yes"),OFFSET('Water Data'!$D$6,0,10*ROW('Water Data'!D136)),NA())</f>
        <v>#N/A</v>
      </c>
      <c r="F142" s="98" t="e">
        <f ca="true">+IF(AND(ISNUMBER(OFFSET('Water Data'!$D$9,0,10*ROW('Water Data'!D136))),'Data Summary'!BU142="Yes"),OFFSET('Water Data'!$D$9,0,10*ROW('Water Data'!D136)),NA())</f>
        <v>#N/A</v>
      </c>
      <c r="G142" s="98" t="e">
        <f ca="true">+IF(AND(ISNUMBER(OFFSET('Water Data'!$E$4,0,10*ROW('Water Data'!E136))),'Data Summary'!BV142="Yes"),100-OFFSET('Water Data'!$E$4,0,10*ROW('Water Data'!E136)),NA())</f>
        <v>#N/A</v>
      </c>
      <c r="H142" s="98" t="e">
        <f ca="true">+IF(AND(ISNUMBER(OFFSET('Water Data'!$E$6,0,10*ROW('Water Data'!E136))),'Data Summary'!BW142="Yes"),OFFSET('Water Data'!$E$6,0,10*ROW('Water Data'!E136)),NA())</f>
        <v>#N/A</v>
      </c>
      <c r="I142" s="98" t="e">
        <f ca="true">+IF(AND(ISNUMBER(OFFSET('Water Data'!$E$9,0,10*ROW('Water Data'!E136))),'Data Summary'!BX142="Yes"),OFFSET('Water Data'!$E$9,0,10*ROW('Water Data'!E136)),NA())</f>
        <v>#N/A</v>
      </c>
      <c r="J142" s="98" t="e">
        <f ca="true">+IF(AND(ISNUMBER(OFFSET('Water Data'!$F$4,0,10*ROW('Water Data'!F136))),'Data Summary'!BY142="Yes"),100-OFFSET('Water Data'!$F$4,0,10*ROW('Water Data'!F136)),NA())</f>
        <v>#N/A</v>
      </c>
      <c r="K142" s="98" t="e">
        <f ca="true">+IF(AND(ISNUMBER(OFFSET('Water Data'!$F$6,0,10*ROW('Water Data'!F136))),'Data Summary'!BZ142="Yes"),OFFSET('Water Data'!$F$6,0,10*ROW('Water Data'!F136)),NA())</f>
        <v>#N/A</v>
      </c>
      <c r="L142" s="98" t="e">
        <f ca="true">+IF(AND(ISNUMBER(OFFSET('Water Data'!$F$9,0,10*ROW('Water Data'!F136))),'Data Summary'!CA142="Yes"),OFFSET('Water Data'!$F$9,0,10*ROW('Water Data'!F136)),NA())</f>
        <v>#N/A</v>
      </c>
      <c r="M142" s="98" t="e">
        <f ca="true">+IF(AND(ISNUMBER(OFFSET('Water Data'!$G$4,0,10*ROW('Water Data'!G136))),'Data Summary'!CB142="Yes"),100-OFFSET('Water Data'!$G$4,0,10*ROW('Water Data'!G136)),NA())</f>
        <v>#N/A</v>
      </c>
      <c r="N142" s="98" t="e">
        <f ca="true">+IF(AND(ISNUMBER(OFFSET('Water Data'!$G$6,0,10*ROW('Water Data'!G136))),'Data Summary'!CC142="Yes"),OFFSET('Water Data'!$G$6,0,10*ROW('Water Data'!G136)),NA())</f>
        <v>#N/A</v>
      </c>
      <c r="O142" s="98" t="e">
        <f ca="true">+IF(AND(ISNUMBER(OFFSET('Water Data'!$G$9,0,10*ROW('Water Data'!G136))),'Data Summary'!CD142="Yes"),OFFSET('Water Data'!$G$9,0,10*ROW('Water Data'!G136)),NA())</f>
        <v>#N/A</v>
      </c>
      <c r="P142" s="98" t="e">
        <f ca="true">+IF(AND(ISNUMBER(OFFSET('Water Data'!$H$4,0,10*ROW('Water Data'!H136))),'Data Summary'!CE142="Yes"),100-OFFSET('Water Data'!$H$4,0,10*ROW('Water Data'!H136)),NA())</f>
        <v>#N/A</v>
      </c>
      <c r="Q142" s="98" t="e">
        <f ca="true">+IF(AND(ISNUMBER(OFFSET('Water Data'!$H$6,0,10*ROW('Water Data'!H136))),'Data Summary'!CF142="Yes"),OFFSET('Water Data'!$H$6,0,10*ROW('Water Data'!H136)),NA())</f>
        <v>#N/A</v>
      </c>
      <c r="R142" s="98" t="e">
        <f ca="true">+IF(AND(ISNUMBER(OFFSET('Water Data'!$H$9,0,10*ROW('Water Data'!H136))),'Data Summary'!CG142="Yes"),OFFSET('Water Data'!$H$9,0,10*ROW('Water Data'!H136)),NA())</f>
        <v>#N/A</v>
      </c>
      <c r="S142" s="98" t="e">
        <f ca="true">+IF(AND(ISNUMBER(OFFSET('Water Data'!$I$4,0,10*ROW('Water Data'!I136))),'Data Summary'!CH142="Yes"),100-OFFSET('Water Data'!$I$4,0,10*ROW('Water Data'!I136)),NA())</f>
        <v>#N/A</v>
      </c>
      <c r="T142" s="98" t="e">
        <f ca="true">+IF(AND(ISNUMBER(OFFSET('Water Data'!$I$6,0,10*ROW('Water Data'!I136))),'Data Summary'!CI142="Yes"),OFFSET('Water Data'!$I$6,0,10*ROW('Water Data'!I136)),NA())</f>
        <v>#N/A</v>
      </c>
      <c r="U142" s="98" t="e">
        <f ca="true">+IF(AND(ISNUMBER(OFFSET('Water Data'!$I$9,0,10*ROW('Water Data'!I136))),'Data Summary'!CJ142="Yes"),OFFSET('Water Data'!$I$9,0,10*ROW('Water Data'!I136)),NA())</f>
        <v>#N/A</v>
      </c>
      <c r="V142" s="99" t="e">
        <f ca="true">+IF(AND(ISNUMBER(OFFSET('Sanitation Data'!$D$4,0,10*ROW('Sanitation Data'!D136))),'Data Summary'!CK142="Yes"),100-OFFSET('Sanitation Data'!$D$4,0,10*ROW('Sanitation Data'!D136)),NA())</f>
        <v>#N/A</v>
      </c>
      <c r="W142" s="99" t="e">
        <f ca="true">+IF(AND(ISNUMBER(OFFSET('Sanitation Data'!$D$6,0,10*ROW('Sanitation Data'!D136))),'Data Summary'!CL142="Yes"),OFFSET('Sanitation Data'!$D$6,0,10*ROW('Sanitation Data'!D136)),NA())</f>
        <v>#N/A</v>
      </c>
      <c r="X142" s="99" t="e">
        <f ca="true">+IF(AND(ISNUMBER(OFFSET('Sanitation Data'!$D$10,0,10*ROW('Sanitation Data'!D136))),'Data Summary'!CM142="Yes"),OFFSET('Sanitation Data'!$D$10,0,10*ROW('Sanitation Data'!D136)),NA())</f>
        <v>#N/A</v>
      </c>
      <c r="Y142" s="99" t="e">
        <f ca="true">+IF(AND(ISNUMBER(OFFSET('Sanitation Data'!$D$11,0,10*ROW('Sanitation Data'!D136))),'Data Summary'!CN142="Yes"),OFFSET('Sanitation Data'!$D$11,0,10*ROW('Sanitation Data'!D136)),NA())</f>
        <v>#N/A</v>
      </c>
      <c r="Z142" s="99" t="e">
        <f ca="true">+IF(AND(ISNUMBER(OFFSET('Sanitation Data'!$D$12,0,10*ROW('Sanitation Data'!D136))),'Data Summary'!CO142="Yes"),OFFSET('Sanitation Data'!$D$12,0,10*ROW('Sanitation Data'!D136)),NA())</f>
        <v>#N/A</v>
      </c>
      <c r="AA142" s="99" t="e">
        <f ca="true">+IF(AND(ISNUMBER(OFFSET('Sanitation Data'!$E$4,0,10*ROW('Sanitation Data'!E136))),'Data Summary'!CP142="Yes"),100-OFFSET('Sanitation Data'!$E$4,0,10*ROW('Sanitation Data'!E136)),NA())</f>
        <v>#N/A</v>
      </c>
      <c r="AB142" s="99" t="e">
        <f ca="true">+IF(AND(ISNUMBER(OFFSET('Sanitation Data'!$E$6,0,10*ROW('Sanitation Data'!E136))),'Data Summary'!CQ142="Yes"),OFFSET('Sanitation Data'!$E$6,0,10*ROW('Sanitation Data'!E136)),NA())</f>
        <v>#N/A</v>
      </c>
      <c r="AC142" s="99" t="e">
        <f ca="true">+IF(AND(ISNUMBER(OFFSET('Sanitation Data'!$E$10,0,10*ROW('Sanitation Data'!E136))),'Data Summary'!CR142="Yes"),OFFSET('Sanitation Data'!$E$10,0,10*ROW('Sanitation Data'!E136)),NA())</f>
        <v>#N/A</v>
      </c>
      <c r="AD142" s="99" t="e">
        <f ca="true">+IF(AND(ISNUMBER(OFFSET('Sanitation Data'!$E$11,0,10*ROW('Sanitation Data'!E136))),'Data Summary'!CS142="Yes"),OFFSET('Sanitation Data'!$E$11,0,10*ROW('Sanitation Data'!E136)),NA())</f>
        <v>#N/A</v>
      </c>
      <c r="AE142" s="99" t="e">
        <f ca="true">+IF(AND(ISNUMBER(OFFSET('Sanitation Data'!$E$12,0,10*ROW('Sanitation Data'!E136))),'Data Summary'!CT142="Yes"),OFFSET('Sanitation Data'!$E$12,0,10*ROW('Sanitation Data'!E136)),NA())</f>
        <v>#N/A</v>
      </c>
      <c r="AF142" s="99" t="e">
        <f ca="true">+IF(AND(ISNUMBER(OFFSET('Sanitation Data'!$F$4,0,10*ROW('Sanitation Data'!F136))),'Data Summary'!CU142="Yes"),100-OFFSET('Sanitation Data'!$F$4,0,10*ROW('Sanitation Data'!F136)),NA())</f>
        <v>#N/A</v>
      </c>
      <c r="AG142" s="99" t="e">
        <f ca="true">+IF(AND(ISNUMBER(OFFSET('Sanitation Data'!$F$6,0,10*ROW('Sanitation Data'!F136))),'Data Summary'!CV142="Yes"),OFFSET('Sanitation Data'!$F$6,0,10*ROW('Sanitation Data'!F136)),NA())</f>
        <v>#N/A</v>
      </c>
      <c r="AH142" s="99" t="e">
        <f ca="true">+IF(AND(ISNUMBER(OFFSET('Sanitation Data'!$F$10,0,10*ROW('Sanitation Data'!F136))),'Data Summary'!CW142="Yes"),OFFSET('Sanitation Data'!$F$10,0,10*ROW('Sanitation Data'!F136)),NA())</f>
        <v>#N/A</v>
      </c>
      <c r="AI142" s="99" t="e">
        <f ca="true">+IF(AND(ISNUMBER(OFFSET('Sanitation Data'!$F$11,0,10*ROW('Sanitation Data'!F136))),'Data Summary'!CX142="Yes"),OFFSET('Sanitation Data'!$F$11,0,10*ROW('Sanitation Data'!F136)),NA())</f>
        <v>#N/A</v>
      </c>
      <c r="AJ142" s="99" t="e">
        <f ca="true">+IF(AND(ISNUMBER(OFFSET('Sanitation Data'!$F$12,0,10*ROW('Sanitation Data'!F136))),'Data Summary'!CY142="Yes"),OFFSET('Sanitation Data'!$F$12,0,10*ROW('Sanitation Data'!F136)),NA())</f>
        <v>#N/A</v>
      </c>
      <c r="AK142" s="99" t="e">
        <f ca="true">+IF(AND(ISNUMBER(OFFSET('Sanitation Data'!$G$4,0,10*ROW('Sanitation Data'!G136))),'Data Summary'!CZ142="Yes"),100-OFFSET('Sanitation Data'!$G$4,0,10*ROW('Sanitation Data'!G136)),NA())</f>
        <v>#N/A</v>
      </c>
      <c r="AL142" s="99" t="e">
        <f ca="true">+IF(AND(ISNUMBER(OFFSET('Sanitation Data'!$G$6,0,10*ROW('Sanitation Data'!G136))),'Data Summary'!DA142="Yes"),OFFSET('Sanitation Data'!$G$6,0,10*ROW('Sanitation Data'!G136)),NA())</f>
        <v>#N/A</v>
      </c>
      <c r="AM142" s="99" t="e">
        <f ca="true">+IF(AND(ISNUMBER(OFFSET('Sanitation Data'!$G$10,0,10*ROW('Sanitation Data'!G136))),'Data Summary'!DB142="Yes"),OFFSET('Sanitation Data'!$G$10,0,10*ROW('Sanitation Data'!G136)),NA())</f>
        <v>#N/A</v>
      </c>
      <c r="AN142" s="99" t="e">
        <f ca="true">+IF(AND(ISNUMBER(OFFSET('Sanitation Data'!$G$11,0,10*ROW('Sanitation Data'!G136))),'Data Summary'!DC142="Yes"),OFFSET('Sanitation Data'!$G$11,0,10*ROW('Sanitation Data'!G136)),NA())</f>
        <v>#N/A</v>
      </c>
      <c r="AO142" s="99" t="e">
        <f ca="true">+IF(AND(ISNUMBER(OFFSET('Sanitation Data'!$G$12,0,10*ROW('Sanitation Data'!G136))),'Data Summary'!DD142="Yes"),OFFSET('Sanitation Data'!$G$12,0,10*ROW('Sanitation Data'!G136)),NA())</f>
        <v>#N/A</v>
      </c>
      <c r="AP142" s="99" t="e">
        <f ca="true">+IF(AND(ISNUMBER(OFFSET('Sanitation Data'!$H$4,0,10*ROW('Sanitation Data'!H136))),'Data Summary'!DE142="Yes"),100-OFFSET('Sanitation Data'!$H$4,0,10*ROW('Sanitation Data'!H136)),NA())</f>
        <v>#N/A</v>
      </c>
      <c r="AQ142" s="99" t="e">
        <f ca="true">+IF(AND(ISNUMBER(OFFSET('Sanitation Data'!$H$6,0,10*ROW('Sanitation Data'!H136))),'Data Summary'!DF142="Yes"),OFFSET('Sanitation Data'!$H$6,0,10*ROW('Sanitation Data'!H136)),NA())</f>
        <v>#N/A</v>
      </c>
      <c r="AR142" s="99" t="e">
        <f ca="true">+IF(AND(ISNUMBER(OFFSET('Sanitation Data'!$H$10,0,10*ROW('Sanitation Data'!H136))),'Data Summary'!DG142="Yes"),OFFSET('Sanitation Data'!$H$10,0,10*ROW('Sanitation Data'!H136)),NA())</f>
        <v>#N/A</v>
      </c>
      <c r="AS142" s="99" t="e">
        <f ca="true">+IF(AND(ISNUMBER(OFFSET('Sanitation Data'!$H$11,0,10*ROW('Sanitation Data'!H136))),'Data Summary'!DH142="Yes"),OFFSET('Sanitation Data'!$H$11,0,10*ROW('Sanitation Data'!H136)),NA())</f>
        <v>#N/A</v>
      </c>
      <c r="AT142" s="99" t="e">
        <f ca="true">+IF(AND(ISNUMBER(OFFSET('Sanitation Data'!$H$12,0,10*ROW('Sanitation Data'!H136))),'Data Summary'!DI142="Yes"),OFFSET('Sanitation Data'!$H$12,0,10*ROW('Sanitation Data'!H136)),NA())</f>
        <v>#N/A</v>
      </c>
      <c r="AU142" s="99" t="e">
        <f ca="true">+IF(AND(ISNUMBER(OFFSET('Sanitation Data'!$I$4,0,10*ROW('Sanitation Data'!I136))),'Data Summary'!DJ142="Yes"),100-OFFSET('Sanitation Data'!$I$4,0,10*ROW('Sanitation Data'!I136)),NA())</f>
        <v>#N/A</v>
      </c>
      <c r="AV142" s="99" t="e">
        <f ca="true">+IF(AND(ISNUMBER(OFFSET('Sanitation Data'!$I$6,0,10*ROW('Sanitation Data'!I136))),'Data Summary'!DK142="Yes"),OFFSET('Sanitation Data'!$I$6,0,10*ROW('Sanitation Data'!I136)),NA())</f>
        <v>#N/A</v>
      </c>
      <c r="AW142" s="99" t="e">
        <f ca="true">+IF(AND(ISNUMBER(OFFSET('Sanitation Data'!$I$10,0,10*ROW('Sanitation Data'!I136))),'Data Summary'!DL142="Yes"),OFFSET('Sanitation Data'!$I$10,0,10*ROW('Sanitation Data'!I136)),NA())</f>
        <v>#N/A</v>
      </c>
      <c r="AX142" s="99" t="e">
        <f ca="true">+IF(AND(ISNUMBER(OFFSET('Sanitation Data'!$I$11,0,10*ROW('Sanitation Data'!I136))),'Data Summary'!DM142="Yes"),OFFSET('Sanitation Data'!$I$11,0,10*ROW('Sanitation Data'!I136)),NA())</f>
        <v>#N/A</v>
      </c>
      <c r="AY142" s="99" t="e">
        <f ca="true">+IF(AND(ISNUMBER(OFFSET('Sanitation Data'!$I$12,0,10*ROW('Sanitation Data'!I136))),'Data Summary'!DN142="Yes"),OFFSET('Sanitation Data'!$I$12,0,10*ROW('Sanitation Data'!I136)),NA())</f>
        <v>#N/A</v>
      </c>
      <c r="AZ142" s="100" t="e">
        <f ca="true">+IF(AND(ISNUMBER(OFFSET('Hygiene Data'!$D$5,0,10*ROW('Hygiene Data'!D136))),'Data Summary'!DO142="Yes"),OFFSET('Hygiene Data'!$D$5,0,10*ROW('Hygiene Data'!D136)),NA())</f>
        <v>#N/A</v>
      </c>
      <c r="BA142" s="100" t="e">
        <f ca="true">+IF(AND(ISNUMBER(OFFSET('Hygiene Data'!$D$7,0,10*ROW('Hygiene Data'!D136))),'Data Summary'!DP142="Yes"),OFFSET('Hygiene Data'!$D$7,0,10*ROW('Hygiene Data'!D136)),NA())</f>
        <v>#N/A</v>
      </c>
      <c r="BB142" s="100" t="e">
        <f ca="true">+IF(AND(ISNUMBER(OFFSET('Hygiene Data'!$D$9,0,10*ROW('Hygiene Data'!D136))),'Data Summary'!DQ142="Yes"),OFFSET('Hygiene Data'!$D$9,0,10*ROW('Hygiene Data'!D136)),NA())</f>
        <v>#N/A</v>
      </c>
      <c r="BC142" s="100" t="e">
        <f ca="true">+IF(AND(ISNUMBER(OFFSET('Hygiene Data'!$E$5,0,10*ROW('Hygiene Data'!E136))),'Data Summary'!DR142="Yes"),OFFSET('Hygiene Data'!$E$5,0,10*ROW('Hygiene Data'!E136)),NA())</f>
        <v>#N/A</v>
      </c>
      <c r="BD142" s="100" t="e">
        <f ca="true">+IF(AND(ISNUMBER(OFFSET('Hygiene Data'!$E$7,0,10*ROW('Hygiene Data'!E136))),'Data Summary'!DS142="Yes"),OFFSET('Hygiene Data'!$E$7,0,10*ROW('Hygiene Data'!E136)),NA())</f>
        <v>#N/A</v>
      </c>
      <c r="BE142" s="100" t="e">
        <f ca="true">+IF(AND(ISNUMBER(OFFSET('Hygiene Data'!$E$9,0,10*ROW('Hygiene Data'!E136))),'Data Summary'!DT142="Yes"),OFFSET('Hygiene Data'!$E$9,0,10*ROW('Hygiene Data'!E136)),NA())</f>
        <v>#N/A</v>
      </c>
      <c r="BF142" s="100" t="e">
        <f ca="true">+IF(AND(ISNUMBER(OFFSET('Hygiene Data'!$F$5,0,10*ROW('Hygiene Data'!F136))),'Data Summary'!DU142="Yes"),OFFSET('Hygiene Data'!$F$5,0,10*ROW('Hygiene Data'!F136)),NA())</f>
        <v>#N/A</v>
      </c>
      <c r="BG142" s="100" t="e">
        <f ca="true">+IF(AND(ISNUMBER(OFFSET('Hygiene Data'!$F$7,0,10*ROW('Hygiene Data'!F136))),'Data Summary'!DV142="Yes"),OFFSET('Hygiene Data'!$F$7,0,10*ROW('Hygiene Data'!F136)),NA())</f>
        <v>#N/A</v>
      </c>
      <c r="BH142" s="100" t="e">
        <f ca="true">+IF(AND(ISNUMBER(OFFSET('Hygiene Data'!$F$9,0,10*ROW('Hygiene Data'!F136))),'Data Summary'!DW142="Yes"),OFFSET('Hygiene Data'!$F$9,0,10*ROW('Hygiene Data'!F136)),NA())</f>
        <v>#N/A</v>
      </c>
      <c r="BI142" s="100" t="e">
        <f ca="true">+IF(AND(ISNUMBER(OFFSET('Hygiene Data'!$G$5,0,10*ROW('Hygiene Data'!G136))),'Data Summary'!DX142="Yes"),OFFSET('Hygiene Data'!$G$5,0,10*ROW('Hygiene Data'!G136)),NA())</f>
        <v>#N/A</v>
      </c>
      <c r="BJ142" s="100" t="e">
        <f ca="true">+IF(AND(ISNUMBER(OFFSET('Hygiene Data'!$G$7,0,10*ROW('Hygiene Data'!G136))),'Data Summary'!DY142="Yes"),OFFSET('Hygiene Data'!$G$7,0,10*ROW('Hygiene Data'!G136)),NA())</f>
        <v>#N/A</v>
      </c>
      <c r="BK142" s="100" t="e">
        <f ca="true">+IF(AND(ISNUMBER(OFFSET('Hygiene Data'!$G$9,0,10*ROW('Hygiene Data'!G136))),'Data Summary'!DZ142="Yes"),OFFSET('Hygiene Data'!$G$9,0,10*ROW('Hygiene Data'!G136)),NA())</f>
        <v>#N/A</v>
      </c>
      <c r="BL142" s="100" t="e">
        <f ca="true">+IF(AND(ISNUMBER(OFFSET('Hygiene Data'!$H$5,0,10*ROW('Hygiene Data'!H136))),'Data Summary'!EA142="Yes"),OFFSET('Hygiene Data'!$H$5,0,10*ROW('Hygiene Data'!H136)),NA())</f>
        <v>#N/A</v>
      </c>
      <c r="BM142" s="100" t="e">
        <f ca="true">+IF(AND(ISNUMBER(OFFSET('Hygiene Data'!$H$7,0,10*ROW('Hygiene Data'!H136))),'Data Summary'!EB142="Yes"),OFFSET('Hygiene Data'!$H$7,0,10*ROW('Hygiene Data'!H136)),NA())</f>
        <v>#N/A</v>
      </c>
      <c r="BN142" s="100" t="e">
        <f ca="true">+IF(AND(ISNUMBER(OFFSET('Hygiene Data'!$H$9,0,10*ROW('Hygiene Data'!H136))),'Data Summary'!EC142="Yes"),OFFSET('Hygiene Data'!$H$9,0,10*ROW('Hygiene Data'!H136)),NA())</f>
        <v>#N/A</v>
      </c>
      <c r="BO142" s="100" t="e">
        <f ca="true">+IF(AND(ISNUMBER(OFFSET('Hygiene Data'!$I$5,0,10*ROW('Hygiene Data'!I136))),'Data Summary'!ED142="Yes"),OFFSET('Hygiene Data'!$I$5,0,10*ROW('Hygiene Data'!I136)),NA())</f>
        <v>#N/A</v>
      </c>
      <c r="BP142" s="100" t="e">
        <f ca="true">+IF(AND(ISNUMBER(OFFSET('Hygiene Data'!$I$7,0,10*ROW('Hygiene Data'!I136))),'Data Summary'!EE142="Yes"),OFFSET('Hygiene Data'!$I$7,0,10*ROW('Hygiene Data'!I136)),NA())</f>
        <v>#N/A</v>
      </c>
      <c r="BQ142" s="100" t="e">
        <f ca="true">+IF(AND(ISNUMBER(OFFSET('Hygiene Data'!$I$9,0,10*ROW('Hygiene Data'!I136))),'Data Summary'!EF142="Yes"),OFFSET('Hygiene Data'!$I$9,0,10*ROW('Hygiene Data'!I136)),NA())</f>
        <v>#N/A</v>
      </c>
    </row>
    <row xmlns:x14ac="http://schemas.microsoft.com/office/spreadsheetml/2009/9/ac" r="143" x14ac:dyDescent="0.2">
      <c r="A143" s="363" t="e">
        <f ca="true">+RIGHT('Data Summary'!A143,LEN('Data Summary'!A143)-9)</f>
        <v>#VALUE!</v>
      </c>
      <c r="B143" s="38" t="str">
        <f ca="true">+IF(ISTEXT('Data Summary'!B143),'Data Summary'!B143,"")</f>
        <v/>
      </c>
      <c r="C143" s="362" t="e">
        <f ca="true">+VALUE('Data Summary'!C143)</f>
        <v>#VALUE!</v>
      </c>
      <c r="D143" s="98" t="e">
        <f ca="true">+IF(AND(ISNUMBER(OFFSET('Water Data'!$D$4,0,10*ROW('Water Data'!D137))),'Data Summary'!BS143="Yes"),100-OFFSET('Water Data'!$D$4,0,10*ROW('Water Data'!D137)),NA())</f>
        <v>#N/A</v>
      </c>
      <c r="E143" s="98" t="e">
        <f ca="true">+IF(AND(ISNUMBER(OFFSET('Water Data'!$D$6,0,10*ROW('Water Data'!D137))),'Data Summary'!BT143="Yes"),OFFSET('Water Data'!$D$6,0,10*ROW('Water Data'!D137)),NA())</f>
        <v>#N/A</v>
      </c>
      <c r="F143" s="98" t="e">
        <f ca="true">+IF(AND(ISNUMBER(OFFSET('Water Data'!$D$9,0,10*ROW('Water Data'!D137))),'Data Summary'!BU143="Yes"),OFFSET('Water Data'!$D$9,0,10*ROW('Water Data'!D137)),NA())</f>
        <v>#N/A</v>
      </c>
      <c r="G143" s="98" t="e">
        <f ca="true">+IF(AND(ISNUMBER(OFFSET('Water Data'!$E$4,0,10*ROW('Water Data'!E137))),'Data Summary'!BV143="Yes"),100-OFFSET('Water Data'!$E$4,0,10*ROW('Water Data'!E137)),NA())</f>
        <v>#N/A</v>
      </c>
      <c r="H143" s="98" t="e">
        <f ca="true">+IF(AND(ISNUMBER(OFFSET('Water Data'!$E$6,0,10*ROW('Water Data'!E137))),'Data Summary'!BW143="Yes"),OFFSET('Water Data'!$E$6,0,10*ROW('Water Data'!E137)),NA())</f>
        <v>#N/A</v>
      </c>
      <c r="I143" s="98" t="e">
        <f ca="true">+IF(AND(ISNUMBER(OFFSET('Water Data'!$E$9,0,10*ROW('Water Data'!E137))),'Data Summary'!BX143="Yes"),OFFSET('Water Data'!$E$9,0,10*ROW('Water Data'!E137)),NA())</f>
        <v>#N/A</v>
      </c>
      <c r="J143" s="98" t="e">
        <f ca="true">+IF(AND(ISNUMBER(OFFSET('Water Data'!$F$4,0,10*ROW('Water Data'!F137))),'Data Summary'!BY143="Yes"),100-OFFSET('Water Data'!$F$4,0,10*ROW('Water Data'!F137)),NA())</f>
        <v>#N/A</v>
      </c>
      <c r="K143" s="98" t="e">
        <f ca="true">+IF(AND(ISNUMBER(OFFSET('Water Data'!$F$6,0,10*ROW('Water Data'!F137))),'Data Summary'!BZ143="Yes"),OFFSET('Water Data'!$F$6,0,10*ROW('Water Data'!F137)),NA())</f>
        <v>#N/A</v>
      </c>
      <c r="L143" s="98" t="e">
        <f ca="true">+IF(AND(ISNUMBER(OFFSET('Water Data'!$F$9,0,10*ROW('Water Data'!F137))),'Data Summary'!CA143="Yes"),OFFSET('Water Data'!$F$9,0,10*ROW('Water Data'!F137)),NA())</f>
        <v>#N/A</v>
      </c>
      <c r="M143" s="98" t="e">
        <f ca="true">+IF(AND(ISNUMBER(OFFSET('Water Data'!$G$4,0,10*ROW('Water Data'!G137))),'Data Summary'!CB143="Yes"),100-OFFSET('Water Data'!$G$4,0,10*ROW('Water Data'!G137)),NA())</f>
        <v>#N/A</v>
      </c>
      <c r="N143" s="98" t="e">
        <f ca="true">+IF(AND(ISNUMBER(OFFSET('Water Data'!$G$6,0,10*ROW('Water Data'!G137))),'Data Summary'!CC143="Yes"),OFFSET('Water Data'!$G$6,0,10*ROW('Water Data'!G137)),NA())</f>
        <v>#N/A</v>
      </c>
      <c r="O143" s="98" t="e">
        <f ca="true">+IF(AND(ISNUMBER(OFFSET('Water Data'!$G$9,0,10*ROW('Water Data'!G137))),'Data Summary'!CD143="Yes"),OFFSET('Water Data'!$G$9,0,10*ROW('Water Data'!G137)),NA())</f>
        <v>#N/A</v>
      </c>
      <c r="P143" s="98" t="e">
        <f ca="true">+IF(AND(ISNUMBER(OFFSET('Water Data'!$H$4,0,10*ROW('Water Data'!H137))),'Data Summary'!CE143="Yes"),100-OFFSET('Water Data'!$H$4,0,10*ROW('Water Data'!H137)),NA())</f>
        <v>#N/A</v>
      </c>
      <c r="Q143" s="98" t="e">
        <f ca="true">+IF(AND(ISNUMBER(OFFSET('Water Data'!$H$6,0,10*ROW('Water Data'!H137))),'Data Summary'!CF143="Yes"),OFFSET('Water Data'!$H$6,0,10*ROW('Water Data'!H137)),NA())</f>
        <v>#N/A</v>
      </c>
      <c r="R143" s="98" t="e">
        <f ca="true">+IF(AND(ISNUMBER(OFFSET('Water Data'!$H$9,0,10*ROW('Water Data'!H137))),'Data Summary'!CG143="Yes"),OFFSET('Water Data'!$H$9,0,10*ROW('Water Data'!H137)),NA())</f>
        <v>#N/A</v>
      </c>
      <c r="S143" s="98" t="e">
        <f ca="true">+IF(AND(ISNUMBER(OFFSET('Water Data'!$I$4,0,10*ROW('Water Data'!I137))),'Data Summary'!CH143="Yes"),100-OFFSET('Water Data'!$I$4,0,10*ROW('Water Data'!I137)),NA())</f>
        <v>#N/A</v>
      </c>
      <c r="T143" s="98" t="e">
        <f ca="true">+IF(AND(ISNUMBER(OFFSET('Water Data'!$I$6,0,10*ROW('Water Data'!I137))),'Data Summary'!CI143="Yes"),OFFSET('Water Data'!$I$6,0,10*ROW('Water Data'!I137)),NA())</f>
        <v>#N/A</v>
      </c>
      <c r="U143" s="98" t="e">
        <f ca="true">+IF(AND(ISNUMBER(OFFSET('Water Data'!$I$9,0,10*ROW('Water Data'!I137))),'Data Summary'!CJ143="Yes"),OFFSET('Water Data'!$I$9,0,10*ROW('Water Data'!I137)),NA())</f>
        <v>#N/A</v>
      </c>
      <c r="V143" s="99" t="e">
        <f ca="true">+IF(AND(ISNUMBER(OFFSET('Sanitation Data'!$D$4,0,10*ROW('Sanitation Data'!D137))),'Data Summary'!CK143="Yes"),100-OFFSET('Sanitation Data'!$D$4,0,10*ROW('Sanitation Data'!D137)),NA())</f>
        <v>#N/A</v>
      </c>
      <c r="W143" s="99" t="e">
        <f ca="true">+IF(AND(ISNUMBER(OFFSET('Sanitation Data'!$D$6,0,10*ROW('Sanitation Data'!D137))),'Data Summary'!CL143="Yes"),OFFSET('Sanitation Data'!$D$6,0,10*ROW('Sanitation Data'!D137)),NA())</f>
        <v>#N/A</v>
      </c>
      <c r="X143" s="99" t="e">
        <f ca="true">+IF(AND(ISNUMBER(OFFSET('Sanitation Data'!$D$10,0,10*ROW('Sanitation Data'!D137))),'Data Summary'!CM143="Yes"),OFFSET('Sanitation Data'!$D$10,0,10*ROW('Sanitation Data'!D137)),NA())</f>
        <v>#N/A</v>
      </c>
      <c r="Y143" s="99" t="e">
        <f ca="true">+IF(AND(ISNUMBER(OFFSET('Sanitation Data'!$D$11,0,10*ROW('Sanitation Data'!D137))),'Data Summary'!CN143="Yes"),OFFSET('Sanitation Data'!$D$11,0,10*ROW('Sanitation Data'!D137)),NA())</f>
        <v>#N/A</v>
      </c>
      <c r="Z143" s="99" t="e">
        <f ca="true">+IF(AND(ISNUMBER(OFFSET('Sanitation Data'!$D$12,0,10*ROW('Sanitation Data'!D137))),'Data Summary'!CO143="Yes"),OFFSET('Sanitation Data'!$D$12,0,10*ROW('Sanitation Data'!D137)),NA())</f>
        <v>#N/A</v>
      </c>
      <c r="AA143" s="99" t="e">
        <f ca="true">+IF(AND(ISNUMBER(OFFSET('Sanitation Data'!$E$4,0,10*ROW('Sanitation Data'!E137))),'Data Summary'!CP143="Yes"),100-OFFSET('Sanitation Data'!$E$4,0,10*ROW('Sanitation Data'!E137)),NA())</f>
        <v>#N/A</v>
      </c>
      <c r="AB143" s="99" t="e">
        <f ca="true">+IF(AND(ISNUMBER(OFFSET('Sanitation Data'!$E$6,0,10*ROW('Sanitation Data'!E137))),'Data Summary'!CQ143="Yes"),OFFSET('Sanitation Data'!$E$6,0,10*ROW('Sanitation Data'!E137)),NA())</f>
        <v>#N/A</v>
      </c>
      <c r="AC143" s="99" t="e">
        <f ca="true">+IF(AND(ISNUMBER(OFFSET('Sanitation Data'!$E$10,0,10*ROW('Sanitation Data'!E137))),'Data Summary'!CR143="Yes"),OFFSET('Sanitation Data'!$E$10,0,10*ROW('Sanitation Data'!E137)),NA())</f>
        <v>#N/A</v>
      </c>
      <c r="AD143" s="99" t="e">
        <f ca="true">+IF(AND(ISNUMBER(OFFSET('Sanitation Data'!$E$11,0,10*ROW('Sanitation Data'!E137))),'Data Summary'!CS143="Yes"),OFFSET('Sanitation Data'!$E$11,0,10*ROW('Sanitation Data'!E137)),NA())</f>
        <v>#N/A</v>
      </c>
      <c r="AE143" s="99" t="e">
        <f ca="true">+IF(AND(ISNUMBER(OFFSET('Sanitation Data'!$E$12,0,10*ROW('Sanitation Data'!E137))),'Data Summary'!CT143="Yes"),OFFSET('Sanitation Data'!$E$12,0,10*ROW('Sanitation Data'!E137)),NA())</f>
        <v>#N/A</v>
      </c>
      <c r="AF143" s="99" t="e">
        <f ca="true">+IF(AND(ISNUMBER(OFFSET('Sanitation Data'!$F$4,0,10*ROW('Sanitation Data'!F137))),'Data Summary'!CU143="Yes"),100-OFFSET('Sanitation Data'!$F$4,0,10*ROW('Sanitation Data'!F137)),NA())</f>
        <v>#N/A</v>
      </c>
      <c r="AG143" s="99" t="e">
        <f ca="true">+IF(AND(ISNUMBER(OFFSET('Sanitation Data'!$F$6,0,10*ROW('Sanitation Data'!F137))),'Data Summary'!CV143="Yes"),OFFSET('Sanitation Data'!$F$6,0,10*ROW('Sanitation Data'!F137)),NA())</f>
        <v>#N/A</v>
      </c>
      <c r="AH143" s="99" t="e">
        <f ca="true">+IF(AND(ISNUMBER(OFFSET('Sanitation Data'!$F$10,0,10*ROW('Sanitation Data'!F137))),'Data Summary'!CW143="Yes"),OFFSET('Sanitation Data'!$F$10,0,10*ROW('Sanitation Data'!F137)),NA())</f>
        <v>#N/A</v>
      </c>
      <c r="AI143" s="99" t="e">
        <f ca="true">+IF(AND(ISNUMBER(OFFSET('Sanitation Data'!$F$11,0,10*ROW('Sanitation Data'!F137))),'Data Summary'!CX143="Yes"),OFFSET('Sanitation Data'!$F$11,0,10*ROW('Sanitation Data'!F137)),NA())</f>
        <v>#N/A</v>
      </c>
      <c r="AJ143" s="99" t="e">
        <f ca="true">+IF(AND(ISNUMBER(OFFSET('Sanitation Data'!$F$12,0,10*ROW('Sanitation Data'!F137))),'Data Summary'!CY143="Yes"),OFFSET('Sanitation Data'!$F$12,0,10*ROW('Sanitation Data'!F137)),NA())</f>
        <v>#N/A</v>
      </c>
      <c r="AK143" s="99" t="e">
        <f ca="true">+IF(AND(ISNUMBER(OFFSET('Sanitation Data'!$G$4,0,10*ROW('Sanitation Data'!G137))),'Data Summary'!CZ143="Yes"),100-OFFSET('Sanitation Data'!$G$4,0,10*ROW('Sanitation Data'!G137)),NA())</f>
        <v>#N/A</v>
      </c>
      <c r="AL143" s="99" t="e">
        <f ca="true">+IF(AND(ISNUMBER(OFFSET('Sanitation Data'!$G$6,0,10*ROW('Sanitation Data'!G137))),'Data Summary'!DA143="Yes"),OFFSET('Sanitation Data'!$G$6,0,10*ROW('Sanitation Data'!G137)),NA())</f>
        <v>#N/A</v>
      </c>
      <c r="AM143" s="99" t="e">
        <f ca="true">+IF(AND(ISNUMBER(OFFSET('Sanitation Data'!$G$10,0,10*ROW('Sanitation Data'!G137))),'Data Summary'!DB143="Yes"),OFFSET('Sanitation Data'!$G$10,0,10*ROW('Sanitation Data'!G137)),NA())</f>
        <v>#N/A</v>
      </c>
      <c r="AN143" s="99" t="e">
        <f ca="true">+IF(AND(ISNUMBER(OFFSET('Sanitation Data'!$G$11,0,10*ROW('Sanitation Data'!G137))),'Data Summary'!DC143="Yes"),OFFSET('Sanitation Data'!$G$11,0,10*ROW('Sanitation Data'!G137)),NA())</f>
        <v>#N/A</v>
      </c>
      <c r="AO143" s="99" t="e">
        <f ca="true">+IF(AND(ISNUMBER(OFFSET('Sanitation Data'!$G$12,0,10*ROW('Sanitation Data'!G137))),'Data Summary'!DD143="Yes"),OFFSET('Sanitation Data'!$G$12,0,10*ROW('Sanitation Data'!G137)),NA())</f>
        <v>#N/A</v>
      </c>
      <c r="AP143" s="99" t="e">
        <f ca="true">+IF(AND(ISNUMBER(OFFSET('Sanitation Data'!$H$4,0,10*ROW('Sanitation Data'!H137))),'Data Summary'!DE143="Yes"),100-OFFSET('Sanitation Data'!$H$4,0,10*ROW('Sanitation Data'!H137)),NA())</f>
        <v>#N/A</v>
      </c>
      <c r="AQ143" s="99" t="e">
        <f ca="true">+IF(AND(ISNUMBER(OFFSET('Sanitation Data'!$H$6,0,10*ROW('Sanitation Data'!H137))),'Data Summary'!DF143="Yes"),OFFSET('Sanitation Data'!$H$6,0,10*ROW('Sanitation Data'!H137)),NA())</f>
        <v>#N/A</v>
      </c>
      <c r="AR143" s="99" t="e">
        <f ca="true">+IF(AND(ISNUMBER(OFFSET('Sanitation Data'!$H$10,0,10*ROW('Sanitation Data'!H137))),'Data Summary'!DG143="Yes"),OFFSET('Sanitation Data'!$H$10,0,10*ROW('Sanitation Data'!H137)),NA())</f>
        <v>#N/A</v>
      </c>
      <c r="AS143" s="99" t="e">
        <f ca="true">+IF(AND(ISNUMBER(OFFSET('Sanitation Data'!$H$11,0,10*ROW('Sanitation Data'!H137))),'Data Summary'!DH143="Yes"),OFFSET('Sanitation Data'!$H$11,0,10*ROW('Sanitation Data'!H137)),NA())</f>
        <v>#N/A</v>
      </c>
      <c r="AT143" s="99" t="e">
        <f ca="true">+IF(AND(ISNUMBER(OFFSET('Sanitation Data'!$H$12,0,10*ROW('Sanitation Data'!H137))),'Data Summary'!DI143="Yes"),OFFSET('Sanitation Data'!$H$12,0,10*ROW('Sanitation Data'!H137)),NA())</f>
        <v>#N/A</v>
      </c>
      <c r="AU143" s="99" t="e">
        <f ca="true">+IF(AND(ISNUMBER(OFFSET('Sanitation Data'!$I$4,0,10*ROW('Sanitation Data'!I137))),'Data Summary'!DJ143="Yes"),100-OFFSET('Sanitation Data'!$I$4,0,10*ROW('Sanitation Data'!I137)),NA())</f>
        <v>#N/A</v>
      </c>
      <c r="AV143" s="99" t="e">
        <f ca="true">+IF(AND(ISNUMBER(OFFSET('Sanitation Data'!$I$6,0,10*ROW('Sanitation Data'!I137))),'Data Summary'!DK143="Yes"),OFFSET('Sanitation Data'!$I$6,0,10*ROW('Sanitation Data'!I137)),NA())</f>
        <v>#N/A</v>
      </c>
      <c r="AW143" s="99" t="e">
        <f ca="true">+IF(AND(ISNUMBER(OFFSET('Sanitation Data'!$I$10,0,10*ROW('Sanitation Data'!I137))),'Data Summary'!DL143="Yes"),OFFSET('Sanitation Data'!$I$10,0,10*ROW('Sanitation Data'!I137)),NA())</f>
        <v>#N/A</v>
      </c>
      <c r="AX143" s="99" t="e">
        <f ca="true">+IF(AND(ISNUMBER(OFFSET('Sanitation Data'!$I$11,0,10*ROW('Sanitation Data'!I137))),'Data Summary'!DM143="Yes"),OFFSET('Sanitation Data'!$I$11,0,10*ROW('Sanitation Data'!I137)),NA())</f>
        <v>#N/A</v>
      </c>
      <c r="AY143" s="99" t="e">
        <f ca="true">+IF(AND(ISNUMBER(OFFSET('Sanitation Data'!$I$12,0,10*ROW('Sanitation Data'!I137))),'Data Summary'!DN143="Yes"),OFFSET('Sanitation Data'!$I$12,0,10*ROW('Sanitation Data'!I137)),NA())</f>
        <v>#N/A</v>
      </c>
      <c r="AZ143" s="100" t="e">
        <f ca="true">+IF(AND(ISNUMBER(OFFSET('Hygiene Data'!$D$5,0,10*ROW('Hygiene Data'!D137))),'Data Summary'!DO143="Yes"),OFFSET('Hygiene Data'!$D$5,0,10*ROW('Hygiene Data'!D137)),NA())</f>
        <v>#N/A</v>
      </c>
      <c r="BA143" s="100" t="e">
        <f ca="true">+IF(AND(ISNUMBER(OFFSET('Hygiene Data'!$D$7,0,10*ROW('Hygiene Data'!D137))),'Data Summary'!DP143="Yes"),OFFSET('Hygiene Data'!$D$7,0,10*ROW('Hygiene Data'!D137)),NA())</f>
        <v>#N/A</v>
      </c>
      <c r="BB143" s="100" t="e">
        <f ca="true">+IF(AND(ISNUMBER(OFFSET('Hygiene Data'!$D$9,0,10*ROW('Hygiene Data'!D137))),'Data Summary'!DQ143="Yes"),OFFSET('Hygiene Data'!$D$9,0,10*ROW('Hygiene Data'!D137)),NA())</f>
        <v>#N/A</v>
      </c>
      <c r="BC143" s="100" t="e">
        <f ca="true">+IF(AND(ISNUMBER(OFFSET('Hygiene Data'!$E$5,0,10*ROW('Hygiene Data'!E137))),'Data Summary'!DR143="Yes"),OFFSET('Hygiene Data'!$E$5,0,10*ROW('Hygiene Data'!E137)),NA())</f>
        <v>#N/A</v>
      </c>
      <c r="BD143" s="100" t="e">
        <f ca="true">+IF(AND(ISNUMBER(OFFSET('Hygiene Data'!$E$7,0,10*ROW('Hygiene Data'!E137))),'Data Summary'!DS143="Yes"),OFFSET('Hygiene Data'!$E$7,0,10*ROW('Hygiene Data'!E137)),NA())</f>
        <v>#N/A</v>
      </c>
      <c r="BE143" s="100" t="e">
        <f ca="true">+IF(AND(ISNUMBER(OFFSET('Hygiene Data'!$E$9,0,10*ROW('Hygiene Data'!E137))),'Data Summary'!DT143="Yes"),OFFSET('Hygiene Data'!$E$9,0,10*ROW('Hygiene Data'!E137)),NA())</f>
        <v>#N/A</v>
      </c>
      <c r="BF143" s="100" t="e">
        <f ca="true">+IF(AND(ISNUMBER(OFFSET('Hygiene Data'!$F$5,0,10*ROW('Hygiene Data'!F137))),'Data Summary'!DU143="Yes"),OFFSET('Hygiene Data'!$F$5,0,10*ROW('Hygiene Data'!F137)),NA())</f>
        <v>#N/A</v>
      </c>
      <c r="BG143" s="100" t="e">
        <f ca="true">+IF(AND(ISNUMBER(OFFSET('Hygiene Data'!$F$7,0,10*ROW('Hygiene Data'!F137))),'Data Summary'!DV143="Yes"),OFFSET('Hygiene Data'!$F$7,0,10*ROW('Hygiene Data'!F137)),NA())</f>
        <v>#N/A</v>
      </c>
      <c r="BH143" s="100" t="e">
        <f ca="true">+IF(AND(ISNUMBER(OFFSET('Hygiene Data'!$F$9,0,10*ROW('Hygiene Data'!F137))),'Data Summary'!DW143="Yes"),OFFSET('Hygiene Data'!$F$9,0,10*ROW('Hygiene Data'!F137)),NA())</f>
        <v>#N/A</v>
      </c>
      <c r="BI143" s="100" t="e">
        <f ca="true">+IF(AND(ISNUMBER(OFFSET('Hygiene Data'!$G$5,0,10*ROW('Hygiene Data'!G137))),'Data Summary'!DX143="Yes"),OFFSET('Hygiene Data'!$G$5,0,10*ROW('Hygiene Data'!G137)),NA())</f>
        <v>#N/A</v>
      </c>
      <c r="BJ143" s="100" t="e">
        <f ca="true">+IF(AND(ISNUMBER(OFFSET('Hygiene Data'!$G$7,0,10*ROW('Hygiene Data'!G137))),'Data Summary'!DY143="Yes"),OFFSET('Hygiene Data'!$G$7,0,10*ROW('Hygiene Data'!G137)),NA())</f>
        <v>#N/A</v>
      </c>
      <c r="BK143" s="100" t="e">
        <f ca="true">+IF(AND(ISNUMBER(OFFSET('Hygiene Data'!$G$9,0,10*ROW('Hygiene Data'!G137))),'Data Summary'!DZ143="Yes"),OFFSET('Hygiene Data'!$G$9,0,10*ROW('Hygiene Data'!G137)),NA())</f>
        <v>#N/A</v>
      </c>
      <c r="BL143" s="100" t="e">
        <f ca="true">+IF(AND(ISNUMBER(OFFSET('Hygiene Data'!$H$5,0,10*ROW('Hygiene Data'!H137))),'Data Summary'!EA143="Yes"),OFFSET('Hygiene Data'!$H$5,0,10*ROW('Hygiene Data'!H137)),NA())</f>
        <v>#N/A</v>
      </c>
      <c r="BM143" s="100" t="e">
        <f ca="true">+IF(AND(ISNUMBER(OFFSET('Hygiene Data'!$H$7,0,10*ROW('Hygiene Data'!H137))),'Data Summary'!EB143="Yes"),OFFSET('Hygiene Data'!$H$7,0,10*ROW('Hygiene Data'!H137)),NA())</f>
        <v>#N/A</v>
      </c>
      <c r="BN143" s="100" t="e">
        <f ca="true">+IF(AND(ISNUMBER(OFFSET('Hygiene Data'!$H$9,0,10*ROW('Hygiene Data'!H137))),'Data Summary'!EC143="Yes"),OFFSET('Hygiene Data'!$H$9,0,10*ROW('Hygiene Data'!H137)),NA())</f>
        <v>#N/A</v>
      </c>
      <c r="BO143" s="100" t="e">
        <f ca="true">+IF(AND(ISNUMBER(OFFSET('Hygiene Data'!$I$5,0,10*ROW('Hygiene Data'!I137))),'Data Summary'!ED143="Yes"),OFFSET('Hygiene Data'!$I$5,0,10*ROW('Hygiene Data'!I137)),NA())</f>
        <v>#N/A</v>
      </c>
      <c r="BP143" s="100" t="e">
        <f ca="true">+IF(AND(ISNUMBER(OFFSET('Hygiene Data'!$I$7,0,10*ROW('Hygiene Data'!I137))),'Data Summary'!EE143="Yes"),OFFSET('Hygiene Data'!$I$7,0,10*ROW('Hygiene Data'!I137)),NA())</f>
        <v>#N/A</v>
      </c>
      <c r="BQ143" s="100" t="e">
        <f ca="true">+IF(AND(ISNUMBER(OFFSET('Hygiene Data'!$I$9,0,10*ROW('Hygiene Data'!I137))),'Data Summary'!EF143="Yes"),OFFSET('Hygiene Data'!$I$9,0,10*ROW('Hygiene Data'!I137)),NA())</f>
        <v>#N/A</v>
      </c>
    </row>
    <row xmlns:x14ac="http://schemas.microsoft.com/office/spreadsheetml/2009/9/ac" r="144" x14ac:dyDescent="0.2">
      <c r="A144" s="363" t="e">
        <f ca="true">+RIGHT('Data Summary'!A144,LEN('Data Summary'!A144)-9)</f>
        <v>#VALUE!</v>
      </c>
      <c r="B144" s="38" t="str">
        <f ca="true">+IF(ISTEXT('Data Summary'!B144),'Data Summary'!B144,"")</f>
        <v/>
      </c>
      <c r="C144" s="362" t="e">
        <f ca="true">+VALUE('Data Summary'!C144)</f>
        <v>#VALUE!</v>
      </c>
      <c r="D144" s="98" t="e">
        <f ca="true">+IF(AND(ISNUMBER(OFFSET('Water Data'!$D$4,0,10*ROW('Water Data'!D138))),'Data Summary'!BS144="Yes"),100-OFFSET('Water Data'!$D$4,0,10*ROW('Water Data'!D138)),NA())</f>
        <v>#N/A</v>
      </c>
      <c r="E144" s="98" t="e">
        <f ca="true">+IF(AND(ISNUMBER(OFFSET('Water Data'!$D$6,0,10*ROW('Water Data'!D138))),'Data Summary'!BT144="Yes"),OFFSET('Water Data'!$D$6,0,10*ROW('Water Data'!D138)),NA())</f>
        <v>#N/A</v>
      </c>
      <c r="F144" s="98" t="e">
        <f ca="true">+IF(AND(ISNUMBER(OFFSET('Water Data'!$D$9,0,10*ROW('Water Data'!D138))),'Data Summary'!BU144="Yes"),OFFSET('Water Data'!$D$9,0,10*ROW('Water Data'!D138)),NA())</f>
        <v>#N/A</v>
      </c>
      <c r="G144" s="98" t="e">
        <f ca="true">+IF(AND(ISNUMBER(OFFSET('Water Data'!$E$4,0,10*ROW('Water Data'!E138))),'Data Summary'!BV144="Yes"),100-OFFSET('Water Data'!$E$4,0,10*ROW('Water Data'!E138)),NA())</f>
        <v>#N/A</v>
      </c>
      <c r="H144" s="98" t="e">
        <f ca="true">+IF(AND(ISNUMBER(OFFSET('Water Data'!$E$6,0,10*ROW('Water Data'!E138))),'Data Summary'!BW144="Yes"),OFFSET('Water Data'!$E$6,0,10*ROW('Water Data'!E138)),NA())</f>
        <v>#N/A</v>
      </c>
      <c r="I144" s="98" t="e">
        <f ca="true">+IF(AND(ISNUMBER(OFFSET('Water Data'!$E$9,0,10*ROW('Water Data'!E138))),'Data Summary'!BX144="Yes"),OFFSET('Water Data'!$E$9,0,10*ROW('Water Data'!E138)),NA())</f>
        <v>#N/A</v>
      </c>
      <c r="J144" s="98" t="e">
        <f ca="true">+IF(AND(ISNUMBER(OFFSET('Water Data'!$F$4,0,10*ROW('Water Data'!F138))),'Data Summary'!BY144="Yes"),100-OFFSET('Water Data'!$F$4,0,10*ROW('Water Data'!F138)),NA())</f>
        <v>#N/A</v>
      </c>
      <c r="K144" s="98" t="e">
        <f ca="true">+IF(AND(ISNUMBER(OFFSET('Water Data'!$F$6,0,10*ROW('Water Data'!F138))),'Data Summary'!BZ144="Yes"),OFFSET('Water Data'!$F$6,0,10*ROW('Water Data'!F138)),NA())</f>
        <v>#N/A</v>
      </c>
      <c r="L144" s="98" t="e">
        <f ca="true">+IF(AND(ISNUMBER(OFFSET('Water Data'!$F$9,0,10*ROW('Water Data'!F138))),'Data Summary'!CA144="Yes"),OFFSET('Water Data'!$F$9,0,10*ROW('Water Data'!F138)),NA())</f>
        <v>#N/A</v>
      </c>
      <c r="M144" s="98" t="e">
        <f ca="true">+IF(AND(ISNUMBER(OFFSET('Water Data'!$G$4,0,10*ROW('Water Data'!G138))),'Data Summary'!CB144="Yes"),100-OFFSET('Water Data'!$G$4,0,10*ROW('Water Data'!G138)),NA())</f>
        <v>#N/A</v>
      </c>
      <c r="N144" s="98" t="e">
        <f ca="true">+IF(AND(ISNUMBER(OFFSET('Water Data'!$G$6,0,10*ROW('Water Data'!G138))),'Data Summary'!CC144="Yes"),OFFSET('Water Data'!$G$6,0,10*ROW('Water Data'!G138)),NA())</f>
        <v>#N/A</v>
      </c>
      <c r="O144" s="98" t="e">
        <f ca="true">+IF(AND(ISNUMBER(OFFSET('Water Data'!$G$9,0,10*ROW('Water Data'!G138))),'Data Summary'!CD144="Yes"),OFFSET('Water Data'!$G$9,0,10*ROW('Water Data'!G138)),NA())</f>
        <v>#N/A</v>
      </c>
      <c r="P144" s="98" t="e">
        <f ca="true">+IF(AND(ISNUMBER(OFFSET('Water Data'!$H$4,0,10*ROW('Water Data'!H138))),'Data Summary'!CE144="Yes"),100-OFFSET('Water Data'!$H$4,0,10*ROW('Water Data'!H138)),NA())</f>
        <v>#N/A</v>
      </c>
      <c r="Q144" s="98" t="e">
        <f ca="true">+IF(AND(ISNUMBER(OFFSET('Water Data'!$H$6,0,10*ROW('Water Data'!H138))),'Data Summary'!CF144="Yes"),OFFSET('Water Data'!$H$6,0,10*ROW('Water Data'!H138)),NA())</f>
        <v>#N/A</v>
      </c>
      <c r="R144" s="98" t="e">
        <f ca="true">+IF(AND(ISNUMBER(OFFSET('Water Data'!$H$9,0,10*ROW('Water Data'!H138))),'Data Summary'!CG144="Yes"),OFFSET('Water Data'!$H$9,0,10*ROW('Water Data'!H138)),NA())</f>
        <v>#N/A</v>
      </c>
      <c r="S144" s="98" t="e">
        <f ca="true">+IF(AND(ISNUMBER(OFFSET('Water Data'!$I$4,0,10*ROW('Water Data'!I138))),'Data Summary'!CH144="Yes"),100-OFFSET('Water Data'!$I$4,0,10*ROW('Water Data'!I138)),NA())</f>
        <v>#N/A</v>
      </c>
      <c r="T144" s="98" t="e">
        <f ca="true">+IF(AND(ISNUMBER(OFFSET('Water Data'!$I$6,0,10*ROW('Water Data'!I138))),'Data Summary'!CI144="Yes"),OFFSET('Water Data'!$I$6,0,10*ROW('Water Data'!I138)),NA())</f>
        <v>#N/A</v>
      </c>
      <c r="U144" s="98" t="e">
        <f ca="true">+IF(AND(ISNUMBER(OFFSET('Water Data'!$I$9,0,10*ROW('Water Data'!I138))),'Data Summary'!CJ144="Yes"),OFFSET('Water Data'!$I$9,0,10*ROW('Water Data'!I138)),NA())</f>
        <v>#N/A</v>
      </c>
      <c r="V144" s="99" t="e">
        <f ca="true">+IF(AND(ISNUMBER(OFFSET('Sanitation Data'!$D$4,0,10*ROW('Sanitation Data'!D138))),'Data Summary'!CK144="Yes"),100-OFFSET('Sanitation Data'!$D$4,0,10*ROW('Sanitation Data'!D138)),NA())</f>
        <v>#N/A</v>
      </c>
      <c r="W144" s="99" t="e">
        <f ca="true">+IF(AND(ISNUMBER(OFFSET('Sanitation Data'!$D$6,0,10*ROW('Sanitation Data'!D138))),'Data Summary'!CL144="Yes"),OFFSET('Sanitation Data'!$D$6,0,10*ROW('Sanitation Data'!D138)),NA())</f>
        <v>#N/A</v>
      </c>
      <c r="X144" s="99" t="e">
        <f ca="true">+IF(AND(ISNUMBER(OFFSET('Sanitation Data'!$D$10,0,10*ROW('Sanitation Data'!D138))),'Data Summary'!CM144="Yes"),OFFSET('Sanitation Data'!$D$10,0,10*ROW('Sanitation Data'!D138)),NA())</f>
        <v>#N/A</v>
      </c>
      <c r="Y144" s="99" t="e">
        <f ca="true">+IF(AND(ISNUMBER(OFFSET('Sanitation Data'!$D$11,0,10*ROW('Sanitation Data'!D138))),'Data Summary'!CN144="Yes"),OFFSET('Sanitation Data'!$D$11,0,10*ROW('Sanitation Data'!D138)),NA())</f>
        <v>#N/A</v>
      </c>
      <c r="Z144" s="99" t="e">
        <f ca="true">+IF(AND(ISNUMBER(OFFSET('Sanitation Data'!$D$12,0,10*ROW('Sanitation Data'!D138))),'Data Summary'!CO144="Yes"),OFFSET('Sanitation Data'!$D$12,0,10*ROW('Sanitation Data'!D138)),NA())</f>
        <v>#N/A</v>
      </c>
      <c r="AA144" s="99" t="e">
        <f ca="true">+IF(AND(ISNUMBER(OFFSET('Sanitation Data'!$E$4,0,10*ROW('Sanitation Data'!E138))),'Data Summary'!CP144="Yes"),100-OFFSET('Sanitation Data'!$E$4,0,10*ROW('Sanitation Data'!E138)),NA())</f>
        <v>#N/A</v>
      </c>
      <c r="AB144" s="99" t="e">
        <f ca="true">+IF(AND(ISNUMBER(OFFSET('Sanitation Data'!$E$6,0,10*ROW('Sanitation Data'!E138))),'Data Summary'!CQ144="Yes"),OFFSET('Sanitation Data'!$E$6,0,10*ROW('Sanitation Data'!E138)),NA())</f>
        <v>#N/A</v>
      </c>
      <c r="AC144" s="99" t="e">
        <f ca="true">+IF(AND(ISNUMBER(OFFSET('Sanitation Data'!$E$10,0,10*ROW('Sanitation Data'!E138))),'Data Summary'!CR144="Yes"),OFFSET('Sanitation Data'!$E$10,0,10*ROW('Sanitation Data'!E138)),NA())</f>
        <v>#N/A</v>
      </c>
      <c r="AD144" s="99" t="e">
        <f ca="true">+IF(AND(ISNUMBER(OFFSET('Sanitation Data'!$E$11,0,10*ROW('Sanitation Data'!E138))),'Data Summary'!CS144="Yes"),OFFSET('Sanitation Data'!$E$11,0,10*ROW('Sanitation Data'!E138)),NA())</f>
        <v>#N/A</v>
      </c>
      <c r="AE144" s="99" t="e">
        <f ca="true">+IF(AND(ISNUMBER(OFFSET('Sanitation Data'!$E$12,0,10*ROW('Sanitation Data'!E138))),'Data Summary'!CT144="Yes"),OFFSET('Sanitation Data'!$E$12,0,10*ROW('Sanitation Data'!E138)),NA())</f>
        <v>#N/A</v>
      </c>
      <c r="AF144" s="99" t="e">
        <f ca="true">+IF(AND(ISNUMBER(OFFSET('Sanitation Data'!$F$4,0,10*ROW('Sanitation Data'!F138))),'Data Summary'!CU144="Yes"),100-OFFSET('Sanitation Data'!$F$4,0,10*ROW('Sanitation Data'!F138)),NA())</f>
        <v>#N/A</v>
      </c>
      <c r="AG144" s="99" t="e">
        <f ca="true">+IF(AND(ISNUMBER(OFFSET('Sanitation Data'!$F$6,0,10*ROW('Sanitation Data'!F138))),'Data Summary'!CV144="Yes"),OFFSET('Sanitation Data'!$F$6,0,10*ROW('Sanitation Data'!F138)),NA())</f>
        <v>#N/A</v>
      </c>
      <c r="AH144" s="99" t="e">
        <f ca="true">+IF(AND(ISNUMBER(OFFSET('Sanitation Data'!$F$10,0,10*ROW('Sanitation Data'!F138))),'Data Summary'!CW144="Yes"),OFFSET('Sanitation Data'!$F$10,0,10*ROW('Sanitation Data'!F138)),NA())</f>
        <v>#N/A</v>
      </c>
      <c r="AI144" s="99" t="e">
        <f ca="true">+IF(AND(ISNUMBER(OFFSET('Sanitation Data'!$F$11,0,10*ROW('Sanitation Data'!F138))),'Data Summary'!CX144="Yes"),OFFSET('Sanitation Data'!$F$11,0,10*ROW('Sanitation Data'!F138)),NA())</f>
        <v>#N/A</v>
      </c>
      <c r="AJ144" s="99" t="e">
        <f ca="true">+IF(AND(ISNUMBER(OFFSET('Sanitation Data'!$F$12,0,10*ROW('Sanitation Data'!F138))),'Data Summary'!CY144="Yes"),OFFSET('Sanitation Data'!$F$12,0,10*ROW('Sanitation Data'!F138)),NA())</f>
        <v>#N/A</v>
      </c>
      <c r="AK144" s="99" t="e">
        <f ca="true">+IF(AND(ISNUMBER(OFFSET('Sanitation Data'!$G$4,0,10*ROW('Sanitation Data'!G138))),'Data Summary'!CZ144="Yes"),100-OFFSET('Sanitation Data'!$G$4,0,10*ROW('Sanitation Data'!G138)),NA())</f>
        <v>#N/A</v>
      </c>
      <c r="AL144" s="99" t="e">
        <f ca="true">+IF(AND(ISNUMBER(OFFSET('Sanitation Data'!$G$6,0,10*ROW('Sanitation Data'!G138))),'Data Summary'!DA144="Yes"),OFFSET('Sanitation Data'!$G$6,0,10*ROW('Sanitation Data'!G138)),NA())</f>
        <v>#N/A</v>
      </c>
      <c r="AM144" s="99" t="e">
        <f ca="true">+IF(AND(ISNUMBER(OFFSET('Sanitation Data'!$G$10,0,10*ROW('Sanitation Data'!G138))),'Data Summary'!DB144="Yes"),OFFSET('Sanitation Data'!$G$10,0,10*ROW('Sanitation Data'!G138)),NA())</f>
        <v>#N/A</v>
      </c>
      <c r="AN144" s="99" t="e">
        <f ca="true">+IF(AND(ISNUMBER(OFFSET('Sanitation Data'!$G$11,0,10*ROW('Sanitation Data'!G138))),'Data Summary'!DC144="Yes"),OFFSET('Sanitation Data'!$G$11,0,10*ROW('Sanitation Data'!G138)),NA())</f>
        <v>#N/A</v>
      </c>
      <c r="AO144" s="99" t="e">
        <f ca="true">+IF(AND(ISNUMBER(OFFSET('Sanitation Data'!$G$12,0,10*ROW('Sanitation Data'!G138))),'Data Summary'!DD144="Yes"),OFFSET('Sanitation Data'!$G$12,0,10*ROW('Sanitation Data'!G138)),NA())</f>
        <v>#N/A</v>
      </c>
      <c r="AP144" s="99" t="e">
        <f ca="true">+IF(AND(ISNUMBER(OFFSET('Sanitation Data'!$H$4,0,10*ROW('Sanitation Data'!H138))),'Data Summary'!DE144="Yes"),100-OFFSET('Sanitation Data'!$H$4,0,10*ROW('Sanitation Data'!H138)),NA())</f>
        <v>#N/A</v>
      </c>
      <c r="AQ144" s="99" t="e">
        <f ca="true">+IF(AND(ISNUMBER(OFFSET('Sanitation Data'!$H$6,0,10*ROW('Sanitation Data'!H138))),'Data Summary'!DF144="Yes"),OFFSET('Sanitation Data'!$H$6,0,10*ROW('Sanitation Data'!H138)),NA())</f>
        <v>#N/A</v>
      </c>
      <c r="AR144" s="99" t="e">
        <f ca="true">+IF(AND(ISNUMBER(OFFSET('Sanitation Data'!$H$10,0,10*ROW('Sanitation Data'!H138))),'Data Summary'!DG144="Yes"),OFFSET('Sanitation Data'!$H$10,0,10*ROW('Sanitation Data'!H138)),NA())</f>
        <v>#N/A</v>
      </c>
      <c r="AS144" s="99" t="e">
        <f ca="true">+IF(AND(ISNUMBER(OFFSET('Sanitation Data'!$H$11,0,10*ROW('Sanitation Data'!H138))),'Data Summary'!DH144="Yes"),OFFSET('Sanitation Data'!$H$11,0,10*ROW('Sanitation Data'!H138)),NA())</f>
        <v>#N/A</v>
      </c>
      <c r="AT144" s="99" t="e">
        <f ca="true">+IF(AND(ISNUMBER(OFFSET('Sanitation Data'!$H$12,0,10*ROW('Sanitation Data'!H138))),'Data Summary'!DI144="Yes"),OFFSET('Sanitation Data'!$H$12,0,10*ROW('Sanitation Data'!H138)),NA())</f>
        <v>#N/A</v>
      </c>
      <c r="AU144" s="99" t="e">
        <f ca="true">+IF(AND(ISNUMBER(OFFSET('Sanitation Data'!$I$4,0,10*ROW('Sanitation Data'!I138))),'Data Summary'!DJ144="Yes"),100-OFFSET('Sanitation Data'!$I$4,0,10*ROW('Sanitation Data'!I138)),NA())</f>
        <v>#N/A</v>
      </c>
      <c r="AV144" s="99" t="e">
        <f ca="true">+IF(AND(ISNUMBER(OFFSET('Sanitation Data'!$I$6,0,10*ROW('Sanitation Data'!I138))),'Data Summary'!DK144="Yes"),OFFSET('Sanitation Data'!$I$6,0,10*ROW('Sanitation Data'!I138)),NA())</f>
        <v>#N/A</v>
      </c>
      <c r="AW144" s="99" t="e">
        <f ca="true">+IF(AND(ISNUMBER(OFFSET('Sanitation Data'!$I$10,0,10*ROW('Sanitation Data'!I138))),'Data Summary'!DL144="Yes"),OFFSET('Sanitation Data'!$I$10,0,10*ROW('Sanitation Data'!I138)),NA())</f>
        <v>#N/A</v>
      </c>
      <c r="AX144" s="99" t="e">
        <f ca="true">+IF(AND(ISNUMBER(OFFSET('Sanitation Data'!$I$11,0,10*ROW('Sanitation Data'!I138))),'Data Summary'!DM144="Yes"),OFFSET('Sanitation Data'!$I$11,0,10*ROW('Sanitation Data'!I138)),NA())</f>
        <v>#N/A</v>
      </c>
      <c r="AY144" s="99" t="e">
        <f ca="true">+IF(AND(ISNUMBER(OFFSET('Sanitation Data'!$I$12,0,10*ROW('Sanitation Data'!I138))),'Data Summary'!DN144="Yes"),OFFSET('Sanitation Data'!$I$12,0,10*ROW('Sanitation Data'!I138)),NA())</f>
        <v>#N/A</v>
      </c>
      <c r="AZ144" s="100" t="e">
        <f ca="true">+IF(AND(ISNUMBER(OFFSET('Hygiene Data'!$D$5,0,10*ROW('Hygiene Data'!D138))),'Data Summary'!DO144="Yes"),OFFSET('Hygiene Data'!$D$5,0,10*ROW('Hygiene Data'!D138)),NA())</f>
        <v>#N/A</v>
      </c>
      <c r="BA144" s="100" t="e">
        <f ca="true">+IF(AND(ISNUMBER(OFFSET('Hygiene Data'!$D$7,0,10*ROW('Hygiene Data'!D138))),'Data Summary'!DP144="Yes"),OFFSET('Hygiene Data'!$D$7,0,10*ROW('Hygiene Data'!D138)),NA())</f>
        <v>#N/A</v>
      </c>
      <c r="BB144" s="100" t="e">
        <f ca="true">+IF(AND(ISNUMBER(OFFSET('Hygiene Data'!$D$9,0,10*ROW('Hygiene Data'!D138))),'Data Summary'!DQ144="Yes"),OFFSET('Hygiene Data'!$D$9,0,10*ROW('Hygiene Data'!D138)),NA())</f>
        <v>#N/A</v>
      </c>
      <c r="BC144" s="100" t="e">
        <f ca="true">+IF(AND(ISNUMBER(OFFSET('Hygiene Data'!$E$5,0,10*ROW('Hygiene Data'!E138))),'Data Summary'!DR144="Yes"),OFFSET('Hygiene Data'!$E$5,0,10*ROW('Hygiene Data'!E138)),NA())</f>
        <v>#N/A</v>
      </c>
      <c r="BD144" s="100" t="e">
        <f ca="true">+IF(AND(ISNUMBER(OFFSET('Hygiene Data'!$E$7,0,10*ROW('Hygiene Data'!E138))),'Data Summary'!DS144="Yes"),OFFSET('Hygiene Data'!$E$7,0,10*ROW('Hygiene Data'!E138)),NA())</f>
        <v>#N/A</v>
      </c>
      <c r="BE144" s="100" t="e">
        <f ca="true">+IF(AND(ISNUMBER(OFFSET('Hygiene Data'!$E$9,0,10*ROW('Hygiene Data'!E138))),'Data Summary'!DT144="Yes"),OFFSET('Hygiene Data'!$E$9,0,10*ROW('Hygiene Data'!E138)),NA())</f>
        <v>#N/A</v>
      </c>
      <c r="BF144" s="100" t="e">
        <f ca="true">+IF(AND(ISNUMBER(OFFSET('Hygiene Data'!$F$5,0,10*ROW('Hygiene Data'!F138))),'Data Summary'!DU144="Yes"),OFFSET('Hygiene Data'!$F$5,0,10*ROW('Hygiene Data'!F138)),NA())</f>
        <v>#N/A</v>
      </c>
      <c r="BG144" s="100" t="e">
        <f ca="true">+IF(AND(ISNUMBER(OFFSET('Hygiene Data'!$F$7,0,10*ROW('Hygiene Data'!F138))),'Data Summary'!DV144="Yes"),OFFSET('Hygiene Data'!$F$7,0,10*ROW('Hygiene Data'!F138)),NA())</f>
        <v>#N/A</v>
      </c>
      <c r="BH144" s="100" t="e">
        <f ca="true">+IF(AND(ISNUMBER(OFFSET('Hygiene Data'!$F$9,0,10*ROW('Hygiene Data'!F138))),'Data Summary'!DW144="Yes"),OFFSET('Hygiene Data'!$F$9,0,10*ROW('Hygiene Data'!F138)),NA())</f>
        <v>#N/A</v>
      </c>
      <c r="BI144" s="100" t="e">
        <f ca="true">+IF(AND(ISNUMBER(OFFSET('Hygiene Data'!$G$5,0,10*ROW('Hygiene Data'!G138))),'Data Summary'!DX144="Yes"),OFFSET('Hygiene Data'!$G$5,0,10*ROW('Hygiene Data'!G138)),NA())</f>
        <v>#N/A</v>
      </c>
      <c r="BJ144" s="100" t="e">
        <f ca="true">+IF(AND(ISNUMBER(OFFSET('Hygiene Data'!$G$7,0,10*ROW('Hygiene Data'!G138))),'Data Summary'!DY144="Yes"),OFFSET('Hygiene Data'!$G$7,0,10*ROW('Hygiene Data'!G138)),NA())</f>
        <v>#N/A</v>
      </c>
      <c r="BK144" s="100" t="e">
        <f ca="true">+IF(AND(ISNUMBER(OFFSET('Hygiene Data'!$G$9,0,10*ROW('Hygiene Data'!G138))),'Data Summary'!DZ144="Yes"),OFFSET('Hygiene Data'!$G$9,0,10*ROW('Hygiene Data'!G138)),NA())</f>
        <v>#N/A</v>
      </c>
      <c r="BL144" s="100" t="e">
        <f ca="true">+IF(AND(ISNUMBER(OFFSET('Hygiene Data'!$H$5,0,10*ROW('Hygiene Data'!H138))),'Data Summary'!EA144="Yes"),OFFSET('Hygiene Data'!$H$5,0,10*ROW('Hygiene Data'!H138)),NA())</f>
        <v>#N/A</v>
      </c>
      <c r="BM144" s="100" t="e">
        <f ca="true">+IF(AND(ISNUMBER(OFFSET('Hygiene Data'!$H$7,0,10*ROW('Hygiene Data'!H138))),'Data Summary'!EB144="Yes"),OFFSET('Hygiene Data'!$H$7,0,10*ROW('Hygiene Data'!H138)),NA())</f>
        <v>#N/A</v>
      </c>
      <c r="BN144" s="100" t="e">
        <f ca="true">+IF(AND(ISNUMBER(OFFSET('Hygiene Data'!$H$9,0,10*ROW('Hygiene Data'!H138))),'Data Summary'!EC144="Yes"),OFFSET('Hygiene Data'!$H$9,0,10*ROW('Hygiene Data'!H138)),NA())</f>
        <v>#N/A</v>
      </c>
      <c r="BO144" s="100" t="e">
        <f ca="true">+IF(AND(ISNUMBER(OFFSET('Hygiene Data'!$I$5,0,10*ROW('Hygiene Data'!I138))),'Data Summary'!ED144="Yes"),OFFSET('Hygiene Data'!$I$5,0,10*ROW('Hygiene Data'!I138)),NA())</f>
        <v>#N/A</v>
      </c>
      <c r="BP144" s="100" t="e">
        <f ca="true">+IF(AND(ISNUMBER(OFFSET('Hygiene Data'!$I$7,0,10*ROW('Hygiene Data'!I138))),'Data Summary'!EE144="Yes"),OFFSET('Hygiene Data'!$I$7,0,10*ROW('Hygiene Data'!I138)),NA())</f>
        <v>#N/A</v>
      </c>
      <c r="BQ144" s="100" t="e">
        <f ca="true">+IF(AND(ISNUMBER(OFFSET('Hygiene Data'!$I$9,0,10*ROW('Hygiene Data'!I138))),'Data Summary'!EF144="Yes"),OFFSET('Hygiene Data'!$I$9,0,10*ROW('Hygiene Data'!I138)),NA())</f>
        <v>#N/A</v>
      </c>
    </row>
    <row xmlns:x14ac="http://schemas.microsoft.com/office/spreadsheetml/2009/9/ac" r="145" x14ac:dyDescent="0.2">
      <c r="A145" s="363" t="e">
        <f ca="true">+RIGHT('Data Summary'!A145,LEN('Data Summary'!A145)-9)</f>
        <v>#VALUE!</v>
      </c>
      <c r="B145" s="38" t="str">
        <f ca="true">+IF(ISTEXT('Data Summary'!B145),'Data Summary'!B145,"")</f>
        <v/>
      </c>
      <c r="C145" s="362" t="e">
        <f ca="true">+VALUE('Data Summary'!C145)</f>
        <v>#VALUE!</v>
      </c>
      <c r="D145" s="98" t="e">
        <f ca="true">+IF(AND(ISNUMBER(OFFSET('Water Data'!$D$4,0,10*ROW('Water Data'!D139))),'Data Summary'!BS145="Yes"),100-OFFSET('Water Data'!$D$4,0,10*ROW('Water Data'!D139)),NA())</f>
        <v>#N/A</v>
      </c>
      <c r="E145" s="98" t="e">
        <f ca="true">+IF(AND(ISNUMBER(OFFSET('Water Data'!$D$6,0,10*ROW('Water Data'!D139))),'Data Summary'!BT145="Yes"),OFFSET('Water Data'!$D$6,0,10*ROW('Water Data'!D139)),NA())</f>
        <v>#N/A</v>
      </c>
      <c r="F145" s="98" t="e">
        <f ca="true">+IF(AND(ISNUMBER(OFFSET('Water Data'!$D$9,0,10*ROW('Water Data'!D139))),'Data Summary'!BU145="Yes"),OFFSET('Water Data'!$D$9,0,10*ROW('Water Data'!D139)),NA())</f>
        <v>#N/A</v>
      </c>
      <c r="G145" s="98" t="e">
        <f ca="true">+IF(AND(ISNUMBER(OFFSET('Water Data'!$E$4,0,10*ROW('Water Data'!E139))),'Data Summary'!BV145="Yes"),100-OFFSET('Water Data'!$E$4,0,10*ROW('Water Data'!E139)),NA())</f>
        <v>#N/A</v>
      </c>
      <c r="H145" s="98" t="e">
        <f ca="true">+IF(AND(ISNUMBER(OFFSET('Water Data'!$E$6,0,10*ROW('Water Data'!E139))),'Data Summary'!BW145="Yes"),OFFSET('Water Data'!$E$6,0,10*ROW('Water Data'!E139)),NA())</f>
        <v>#N/A</v>
      </c>
      <c r="I145" s="98" t="e">
        <f ca="true">+IF(AND(ISNUMBER(OFFSET('Water Data'!$E$9,0,10*ROW('Water Data'!E139))),'Data Summary'!BX145="Yes"),OFFSET('Water Data'!$E$9,0,10*ROW('Water Data'!E139)),NA())</f>
        <v>#N/A</v>
      </c>
      <c r="J145" s="98" t="e">
        <f ca="true">+IF(AND(ISNUMBER(OFFSET('Water Data'!$F$4,0,10*ROW('Water Data'!F139))),'Data Summary'!BY145="Yes"),100-OFFSET('Water Data'!$F$4,0,10*ROW('Water Data'!F139)),NA())</f>
        <v>#N/A</v>
      </c>
      <c r="K145" s="98" t="e">
        <f ca="true">+IF(AND(ISNUMBER(OFFSET('Water Data'!$F$6,0,10*ROW('Water Data'!F139))),'Data Summary'!BZ145="Yes"),OFFSET('Water Data'!$F$6,0,10*ROW('Water Data'!F139)),NA())</f>
        <v>#N/A</v>
      </c>
      <c r="L145" s="98" t="e">
        <f ca="true">+IF(AND(ISNUMBER(OFFSET('Water Data'!$F$9,0,10*ROW('Water Data'!F139))),'Data Summary'!CA145="Yes"),OFFSET('Water Data'!$F$9,0,10*ROW('Water Data'!F139)),NA())</f>
        <v>#N/A</v>
      </c>
      <c r="M145" s="98" t="e">
        <f ca="true">+IF(AND(ISNUMBER(OFFSET('Water Data'!$G$4,0,10*ROW('Water Data'!G139))),'Data Summary'!CB145="Yes"),100-OFFSET('Water Data'!$G$4,0,10*ROW('Water Data'!G139)),NA())</f>
        <v>#N/A</v>
      </c>
      <c r="N145" s="98" t="e">
        <f ca="true">+IF(AND(ISNUMBER(OFFSET('Water Data'!$G$6,0,10*ROW('Water Data'!G139))),'Data Summary'!CC145="Yes"),OFFSET('Water Data'!$G$6,0,10*ROW('Water Data'!G139)),NA())</f>
        <v>#N/A</v>
      </c>
      <c r="O145" s="98" t="e">
        <f ca="true">+IF(AND(ISNUMBER(OFFSET('Water Data'!$G$9,0,10*ROW('Water Data'!G139))),'Data Summary'!CD145="Yes"),OFFSET('Water Data'!$G$9,0,10*ROW('Water Data'!G139)),NA())</f>
        <v>#N/A</v>
      </c>
      <c r="P145" s="98" t="e">
        <f ca="true">+IF(AND(ISNUMBER(OFFSET('Water Data'!$H$4,0,10*ROW('Water Data'!H139))),'Data Summary'!CE145="Yes"),100-OFFSET('Water Data'!$H$4,0,10*ROW('Water Data'!H139)),NA())</f>
        <v>#N/A</v>
      </c>
      <c r="Q145" s="98" t="e">
        <f ca="true">+IF(AND(ISNUMBER(OFFSET('Water Data'!$H$6,0,10*ROW('Water Data'!H139))),'Data Summary'!CF145="Yes"),OFFSET('Water Data'!$H$6,0,10*ROW('Water Data'!H139)),NA())</f>
        <v>#N/A</v>
      </c>
      <c r="R145" s="98" t="e">
        <f ca="true">+IF(AND(ISNUMBER(OFFSET('Water Data'!$H$9,0,10*ROW('Water Data'!H139))),'Data Summary'!CG145="Yes"),OFFSET('Water Data'!$H$9,0,10*ROW('Water Data'!H139)),NA())</f>
        <v>#N/A</v>
      </c>
      <c r="S145" s="98" t="e">
        <f ca="true">+IF(AND(ISNUMBER(OFFSET('Water Data'!$I$4,0,10*ROW('Water Data'!I139))),'Data Summary'!CH145="Yes"),100-OFFSET('Water Data'!$I$4,0,10*ROW('Water Data'!I139)),NA())</f>
        <v>#N/A</v>
      </c>
      <c r="T145" s="98" t="e">
        <f ca="true">+IF(AND(ISNUMBER(OFFSET('Water Data'!$I$6,0,10*ROW('Water Data'!I139))),'Data Summary'!CI145="Yes"),OFFSET('Water Data'!$I$6,0,10*ROW('Water Data'!I139)),NA())</f>
        <v>#N/A</v>
      </c>
      <c r="U145" s="98" t="e">
        <f ca="true">+IF(AND(ISNUMBER(OFFSET('Water Data'!$I$9,0,10*ROW('Water Data'!I139))),'Data Summary'!CJ145="Yes"),OFFSET('Water Data'!$I$9,0,10*ROW('Water Data'!I139)),NA())</f>
        <v>#N/A</v>
      </c>
      <c r="V145" s="99" t="e">
        <f ca="true">+IF(AND(ISNUMBER(OFFSET('Sanitation Data'!$D$4,0,10*ROW('Sanitation Data'!D139))),'Data Summary'!CK145="Yes"),100-OFFSET('Sanitation Data'!$D$4,0,10*ROW('Sanitation Data'!D139)),NA())</f>
        <v>#N/A</v>
      </c>
      <c r="W145" s="99" t="e">
        <f ca="true">+IF(AND(ISNUMBER(OFFSET('Sanitation Data'!$D$6,0,10*ROW('Sanitation Data'!D139))),'Data Summary'!CL145="Yes"),OFFSET('Sanitation Data'!$D$6,0,10*ROW('Sanitation Data'!D139)),NA())</f>
        <v>#N/A</v>
      </c>
      <c r="X145" s="99" t="e">
        <f ca="true">+IF(AND(ISNUMBER(OFFSET('Sanitation Data'!$D$10,0,10*ROW('Sanitation Data'!D139))),'Data Summary'!CM145="Yes"),OFFSET('Sanitation Data'!$D$10,0,10*ROW('Sanitation Data'!D139)),NA())</f>
        <v>#N/A</v>
      </c>
      <c r="Y145" s="99" t="e">
        <f ca="true">+IF(AND(ISNUMBER(OFFSET('Sanitation Data'!$D$11,0,10*ROW('Sanitation Data'!D139))),'Data Summary'!CN145="Yes"),OFFSET('Sanitation Data'!$D$11,0,10*ROW('Sanitation Data'!D139)),NA())</f>
        <v>#N/A</v>
      </c>
      <c r="Z145" s="99" t="e">
        <f ca="true">+IF(AND(ISNUMBER(OFFSET('Sanitation Data'!$D$12,0,10*ROW('Sanitation Data'!D139))),'Data Summary'!CO145="Yes"),OFFSET('Sanitation Data'!$D$12,0,10*ROW('Sanitation Data'!D139)),NA())</f>
        <v>#N/A</v>
      </c>
      <c r="AA145" s="99" t="e">
        <f ca="true">+IF(AND(ISNUMBER(OFFSET('Sanitation Data'!$E$4,0,10*ROW('Sanitation Data'!E139))),'Data Summary'!CP145="Yes"),100-OFFSET('Sanitation Data'!$E$4,0,10*ROW('Sanitation Data'!E139)),NA())</f>
        <v>#N/A</v>
      </c>
      <c r="AB145" s="99" t="e">
        <f ca="true">+IF(AND(ISNUMBER(OFFSET('Sanitation Data'!$E$6,0,10*ROW('Sanitation Data'!E139))),'Data Summary'!CQ145="Yes"),OFFSET('Sanitation Data'!$E$6,0,10*ROW('Sanitation Data'!E139)),NA())</f>
        <v>#N/A</v>
      </c>
      <c r="AC145" s="99" t="e">
        <f ca="true">+IF(AND(ISNUMBER(OFFSET('Sanitation Data'!$E$10,0,10*ROW('Sanitation Data'!E139))),'Data Summary'!CR145="Yes"),OFFSET('Sanitation Data'!$E$10,0,10*ROW('Sanitation Data'!E139)),NA())</f>
        <v>#N/A</v>
      </c>
      <c r="AD145" s="99" t="e">
        <f ca="true">+IF(AND(ISNUMBER(OFFSET('Sanitation Data'!$E$11,0,10*ROW('Sanitation Data'!E139))),'Data Summary'!CS145="Yes"),OFFSET('Sanitation Data'!$E$11,0,10*ROW('Sanitation Data'!E139)),NA())</f>
        <v>#N/A</v>
      </c>
      <c r="AE145" s="99" t="e">
        <f ca="true">+IF(AND(ISNUMBER(OFFSET('Sanitation Data'!$E$12,0,10*ROW('Sanitation Data'!E139))),'Data Summary'!CT145="Yes"),OFFSET('Sanitation Data'!$E$12,0,10*ROW('Sanitation Data'!E139)),NA())</f>
        <v>#N/A</v>
      </c>
      <c r="AF145" s="99" t="e">
        <f ca="true">+IF(AND(ISNUMBER(OFFSET('Sanitation Data'!$F$4,0,10*ROW('Sanitation Data'!F139))),'Data Summary'!CU145="Yes"),100-OFFSET('Sanitation Data'!$F$4,0,10*ROW('Sanitation Data'!F139)),NA())</f>
        <v>#N/A</v>
      </c>
      <c r="AG145" s="99" t="e">
        <f ca="true">+IF(AND(ISNUMBER(OFFSET('Sanitation Data'!$F$6,0,10*ROW('Sanitation Data'!F139))),'Data Summary'!CV145="Yes"),OFFSET('Sanitation Data'!$F$6,0,10*ROW('Sanitation Data'!F139)),NA())</f>
        <v>#N/A</v>
      </c>
      <c r="AH145" s="99" t="e">
        <f ca="true">+IF(AND(ISNUMBER(OFFSET('Sanitation Data'!$F$10,0,10*ROW('Sanitation Data'!F139))),'Data Summary'!CW145="Yes"),OFFSET('Sanitation Data'!$F$10,0,10*ROW('Sanitation Data'!F139)),NA())</f>
        <v>#N/A</v>
      </c>
      <c r="AI145" s="99" t="e">
        <f ca="true">+IF(AND(ISNUMBER(OFFSET('Sanitation Data'!$F$11,0,10*ROW('Sanitation Data'!F139))),'Data Summary'!CX145="Yes"),OFFSET('Sanitation Data'!$F$11,0,10*ROW('Sanitation Data'!F139)),NA())</f>
        <v>#N/A</v>
      </c>
      <c r="AJ145" s="99" t="e">
        <f ca="true">+IF(AND(ISNUMBER(OFFSET('Sanitation Data'!$F$12,0,10*ROW('Sanitation Data'!F139))),'Data Summary'!CY145="Yes"),OFFSET('Sanitation Data'!$F$12,0,10*ROW('Sanitation Data'!F139)),NA())</f>
        <v>#N/A</v>
      </c>
      <c r="AK145" s="99" t="e">
        <f ca="true">+IF(AND(ISNUMBER(OFFSET('Sanitation Data'!$G$4,0,10*ROW('Sanitation Data'!G139))),'Data Summary'!CZ145="Yes"),100-OFFSET('Sanitation Data'!$G$4,0,10*ROW('Sanitation Data'!G139)),NA())</f>
        <v>#N/A</v>
      </c>
      <c r="AL145" s="99" t="e">
        <f ca="true">+IF(AND(ISNUMBER(OFFSET('Sanitation Data'!$G$6,0,10*ROW('Sanitation Data'!G139))),'Data Summary'!DA145="Yes"),OFFSET('Sanitation Data'!$G$6,0,10*ROW('Sanitation Data'!G139)),NA())</f>
        <v>#N/A</v>
      </c>
      <c r="AM145" s="99" t="e">
        <f ca="true">+IF(AND(ISNUMBER(OFFSET('Sanitation Data'!$G$10,0,10*ROW('Sanitation Data'!G139))),'Data Summary'!DB145="Yes"),OFFSET('Sanitation Data'!$G$10,0,10*ROW('Sanitation Data'!G139)),NA())</f>
        <v>#N/A</v>
      </c>
      <c r="AN145" s="99" t="e">
        <f ca="true">+IF(AND(ISNUMBER(OFFSET('Sanitation Data'!$G$11,0,10*ROW('Sanitation Data'!G139))),'Data Summary'!DC145="Yes"),OFFSET('Sanitation Data'!$G$11,0,10*ROW('Sanitation Data'!G139)),NA())</f>
        <v>#N/A</v>
      </c>
      <c r="AO145" s="99" t="e">
        <f ca="true">+IF(AND(ISNUMBER(OFFSET('Sanitation Data'!$G$12,0,10*ROW('Sanitation Data'!G139))),'Data Summary'!DD145="Yes"),OFFSET('Sanitation Data'!$G$12,0,10*ROW('Sanitation Data'!G139)),NA())</f>
        <v>#N/A</v>
      </c>
      <c r="AP145" s="99" t="e">
        <f ca="true">+IF(AND(ISNUMBER(OFFSET('Sanitation Data'!$H$4,0,10*ROW('Sanitation Data'!H139))),'Data Summary'!DE145="Yes"),100-OFFSET('Sanitation Data'!$H$4,0,10*ROW('Sanitation Data'!H139)),NA())</f>
        <v>#N/A</v>
      </c>
      <c r="AQ145" s="99" t="e">
        <f ca="true">+IF(AND(ISNUMBER(OFFSET('Sanitation Data'!$H$6,0,10*ROW('Sanitation Data'!H139))),'Data Summary'!DF145="Yes"),OFFSET('Sanitation Data'!$H$6,0,10*ROW('Sanitation Data'!H139)),NA())</f>
        <v>#N/A</v>
      </c>
      <c r="AR145" s="99" t="e">
        <f ca="true">+IF(AND(ISNUMBER(OFFSET('Sanitation Data'!$H$10,0,10*ROW('Sanitation Data'!H139))),'Data Summary'!DG145="Yes"),OFFSET('Sanitation Data'!$H$10,0,10*ROW('Sanitation Data'!H139)),NA())</f>
        <v>#N/A</v>
      </c>
      <c r="AS145" s="99" t="e">
        <f ca="true">+IF(AND(ISNUMBER(OFFSET('Sanitation Data'!$H$11,0,10*ROW('Sanitation Data'!H139))),'Data Summary'!DH145="Yes"),OFFSET('Sanitation Data'!$H$11,0,10*ROW('Sanitation Data'!H139)),NA())</f>
        <v>#N/A</v>
      </c>
      <c r="AT145" s="99" t="e">
        <f ca="true">+IF(AND(ISNUMBER(OFFSET('Sanitation Data'!$H$12,0,10*ROW('Sanitation Data'!H139))),'Data Summary'!DI145="Yes"),OFFSET('Sanitation Data'!$H$12,0,10*ROW('Sanitation Data'!H139)),NA())</f>
        <v>#N/A</v>
      </c>
      <c r="AU145" s="99" t="e">
        <f ca="true">+IF(AND(ISNUMBER(OFFSET('Sanitation Data'!$I$4,0,10*ROW('Sanitation Data'!I139))),'Data Summary'!DJ145="Yes"),100-OFFSET('Sanitation Data'!$I$4,0,10*ROW('Sanitation Data'!I139)),NA())</f>
        <v>#N/A</v>
      </c>
      <c r="AV145" s="99" t="e">
        <f ca="true">+IF(AND(ISNUMBER(OFFSET('Sanitation Data'!$I$6,0,10*ROW('Sanitation Data'!I139))),'Data Summary'!DK145="Yes"),OFFSET('Sanitation Data'!$I$6,0,10*ROW('Sanitation Data'!I139)),NA())</f>
        <v>#N/A</v>
      </c>
      <c r="AW145" s="99" t="e">
        <f ca="true">+IF(AND(ISNUMBER(OFFSET('Sanitation Data'!$I$10,0,10*ROW('Sanitation Data'!I139))),'Data Summary'!DL145="Yes"),OFFSET('Sanitation Data'!$I$10,0,10*ROW('Sanitation Data'!I139)),NA())</f>
        <v>#N/A</v>
      </c>
      <c r="AX145" s="99" t="e">
        <f ca="true">+IF(AND(ISNUMBER(OFFSET('Sanitation Data'!$I$11,0,10*ROW('Sanitation Data'!I139))),'Data Summary'!DM145="Yes"),OFFSET('Sanitation Data'!$I$11,0,10*ROW('Sanitation Data'!I139)),NA())</f>
        <v>#N/A</v>
      </c>
      <c r="AY145" s="99" t="e">
        <f ca="true">+IF(AND(ISNUMBER(OFFSET('Sanitation Data'!$I$12,0,10*ROW('Sanitation Data'!I139))),'Data Summary'!DN145="Yes"),OFFSET('Sanitation Data'!$I$12,0,10*ROW('Sanitation Data'!I139)),NA())</f>
        <v>#N/A</v>
      </c>
      <c r="AZ145" s="100" t="e">
        <f ca="true">+IF(AND(ISNUMBER(OFFSET('Hygiene Data'!$D$5,0,10*ROW('Hygiene Data'!D139))),'Data Summary'!DO145="Yes"),OFFSET('Hygiene Data'!$D$5,0,10*ROW('Hygiene Data'!D139)),NA())</f>
        <v>#N/A</v>
      </c>
      <c r="BA145" s="100" t="e">
        <f ca="true">+IF(AND(ISNUMBER(OFFSET('Hygiene Data'!$D$7,0,10*ROW('Hygiene Data'!D139))),'Data Summary'!DP145="Yes"),OFFSET('Hygiene Data'!$D$7,0,10*ROW('Hygiene Data'!D139)),NA())</f>
        <v>#N/A</v>
      </c>
      <c r="BB145" s="100" t="e">
        <f ca="true">+IF(AND(ISNUMBER(OFFSET('Hygiene Data'!$D$9,0,10*ROW('Hygiene Data'!D139))),'Data Summary'!DQ145="Yes"),OFFSET('Hygiene Data'!$D$9,0,10*ROW('Hygiene Data'!D139)),NA())</f>
        <v>#N/A</v>
      </c>
      <c r="BC145" s="100" t="e">
        <f ca="true">+IF(AND(ISNUMBER(OFFSET('Hygiene Data'!$E$5,0,10*ROW('Hygiene Data'!E139))),'Data Summary'!DR145="Yes"),OFFSET('Hygiene Data'!$E$5,0,10*ROW('Hygiene Data'!E139)),NA())</f>
        <v>#N/A</v>
      </c>
      <c r="BD145" s="100" t="e">
        <f ca="true">+IF(AND(ISNUMBER(OFFSET('Hygiene Data'!$E$7,0,10*ROW('Hygiene Data'!E139))),'Data Summary'!DS145="Yes"),OFFSET('Hygiene Data'!$E$7,0,10*ROW('Hygiene Data'!E139)),NA())</f>
        <v>#N/A</v>
      </c>
      <c r="BE145" s="100" t="e">
        <f ca="true">+IF(AND(ISNUMBER(OFFSET('Hygiene Data'!$E$9,0,10*ROW('Hygiene Data'!E139))),'Data Summary'!DT145="Yes"),OFFSET('Hygiene Data'!$E$9,0,10*ROW('Hygiene Data'!E139)),NA())</f>
        <v>#N/A</v>
      </c>
      <c r="BF145" s="100" t="e">
        <f ca="true">+IF(AND(ISNUMBER(OFFSET('Hygiene Data'!$F$5,0,10*ROW('Hygiene Data'!F139))),'Data Summary'!DU145="Yes"),OFFSET('Hygiene Data'!$F$5,0,10*ROW('Hygiene Data'!F139)),NA())</f>
        <v>#N/A</v>
      </c>
      <c r="BG145" s="100" t="e">
        <f ca="true">+IF(AND(ISNUMBER(OFFSET('Hygiene Data'!$F$7,0,10*ROW('Hygiene Data'!F139))),'Data Summary'!DV145="Yes"),OFFSET('Hygiene Data'!$F$7,0,10*ROW('Hygiene Data'!F139)),NA())</f>
        <v>#N/A</v>
      </c>
      <c r="BH145" s="100" t="e">
        <f ca="true">+IF(AND(ISNUMBER(OFFSET('Hygiene Data'!$F$9,0,10*ROW('Hygiene Data'!F139))),'Data Summary'!DW145="Yes"),OFFSET('Hygiene Data'!$F$9,0,10*ROW('Hygiene Data'!F139)),NA())</f>
        <v>#N/A</v>
      </c>
      <c r="BI145" s="100" t="e">
        <f ca="true">+IF(AND(ISNUMBER(OFFSET('Hygiene Data'!$G$5,0,10*ROW('Hygiene Data'!G139))),'Data Summary'!DX145="Yes"),OFFSET('Hygiene Data'!$G$5,0,10*ROW('Hygiene Data'!G139)),NA())</f>
        <v>#N/A</v>
      </c>
      <c r="BJ145" s="100" t="e">
        <f ca="true">+IF(AND(ISNUMBER(OFFSET('Hygiene Data'!$G$7,0,10*ROW('Hygiene Data'!G139))),'Data Summary'!DY145="Yes"),OFFSET('Hygiene Data'!$G$7,0,10*ROW('Hygiene Data'!G139)),NA())</f>
        <v>#N/A</v>
      </c>
      <c r="BK145" s="100" t="e">
        <f ca="true">+IF(AND(ISNUMBER(OFFSET('Hygiene Data'!$G$9,0,10*ROW('Hygiene Data'!G139))),'Data Summary'!DZ145="Yes"),OFFSET('Hygiene Data'!$G$9,0,10*ROW('Hygiene Data'!G139)),NA())</f>
        <v>#N/A</v>
      </c>
      <c r="BL145" s="100" t="e">
        <f ca="true">+IF(AND(ISNUMBER(OFFSET('Hygiene Data'!$H$5,0,10*ROW('Hygiene Data'!H139))),'Data Summary'!EA145="Yes"),OFFSET('Hygiene Data'!$H$5,0,10*ROW('Hygiene Data'!H139)),NA())</f>
        <v>#N/A</v>
      </c>
      <c r="BM145" s="100" t="e">
        <f ca="true">+IF(AND(ISNUMBER(OFFSET('Hygiene Data'!$H$7,0,10*ROW('Hygiene Data'!H139))),'Data Summary'!EB145="Yes"),OFFSET('Hygiene Data'!$H$7,0,10*ROW('Hygiene Data'!H139)),NA())</f>
        <v>#N/A</v>
      </c>
      <c r="BN145" s="100" t="e">
        <f ca="true">+IF(AND(ISNUMBER(OFFSET('Hygiene Data'!$H$9,0,10*ROW('Hygiene Data'!H139))),'Data Summary'!EC145="Yes"),OFFSET('Hygiene Data'!$H$9,0,10*ROW('Hygiene Data'!H139)),NA())</f>
        <v>#N/A</v>
      </c>
      <c r="BO145" s="100" t="e">
        <f ca="true">+IF(AND(ISNUMBER(OFFSET('Hygiene Data'!$I$5,0,10*ROW('Hygiene Data'!I139))),'Data Summary'!ED145="Yes"),OFFSET('Hygiene Data'!$I$5,0,10*ROW('Hygiene Data'!I139)),NA())</f>
        <v>#N/A</v>
      </c>
      <c r="BP145" s="100" t="e">
        <f ca="true">+IF(AND(ISNUMBER(OFFSET('Hygiene Data'!$I$7,0,10*ROW('Hygiene Data'!I139))),'Data Summary'!EE145="Yes"),OFFSET('Hygiene Data'!$I$7,0,10*ROW('Hygiene Data'!I139)),NA())</f>
        <v>#N/A</v>
      </c>
      <c r="BQ145" s="100" t="e">
        <f ca="true">+IF(AND(ISNUMBER(OFFSET('Hygiene Data'!$I$9,0,10*ROW('Hygiene Data'!I139))),'Data Summary'!EF145="Yes"),OFFSET('Hygiene Data'!$I$9,0,10*ROW('Hygiene Data'!I139)),NA())</f>
        <v>#N/A</v>
      </c>
    </row>
    <row xmlns:x14ac="http://schemas.microsoft.com/office/spreadsheetml/2009/9/ac" r="146" x14ac:dyDescent="0.2">
      <c r="A146" s="363" t="e">
        <f ca="true">+RIGHT('Data Summary'!A146,LEN('Data Summary'!A146)-9)</f>
        <v>#VALUE!</v>
      </c>
      <c r="B146" s="38" t="str">
        <f ca="true">+IF(ISTEXT('Data Summary'!B146),'Data Summary'!B146,"")</f>
        <v/>
      </c>
      <c r="C146" s="362" t="e">
        <f ca="true">+VALUE('Data Summary'!C146)</f>
        <v>#VALUE!</v>
      </c>
      <c r="D146" s="98" t="e">
        <f ca="true">+IF(AND(ISNUMBER(OFFSET('Water Data'!$D$4,0,10*ROW('Water Data'!D140))),'Data Summary'!BS146="Yes"),100-OFFSET('Water Data'!$D$4,0,10*ROW('Water Data'!D140)),NA())</f>
        <v>#N/A</v>
      </c>
      <c r="E146" s="98" t="e">
        <f ca="true">+IF(AND(ISNUMBER(OFFSET('Water Data'!$D$6,0,10*ROW('Water Data'!D140))),'Data Summary'!BT146="Yes"),OFFSET('Water Data'!$D$6,0,10*ROW('Water Data'!D140)),NA())</f>
        <v>#N/A</v>
      </c>
      <c r="F146" s="98" t="e">
        <f ca="true">+IF(AND(ISNUMBER(OFFSET('Water Data'!$D$9,0,10*ROW('Water Data'!D140))),'Data Summary'!BU146="Yes"),OFFSET('Water Data'!$D$9,0,10*ROW('Water Data'!D140)),NA())</f>
        <v>#N/A</v>
      </c>
      <c r="G146" s="98" t="e">
        <f ca="true">+IF(AND(ISNUMBER(OFFSET('Water Data'!$E$4,0,10*ROW('Water Data'!E140))),'Data Summary'!BV146="Yes"),100-OFFSET('Water Data'!$E$4,0,10*ROW('Water Data'!E140)),NA())</f>
        <v>#N/A</v>
      </c>
      <c r="H146" s="98" t="e">
        <f ca="true">+IF(AND(ISNUMBER(OFFSET('Water Data'!$E$6,0,10*ROW('Water Data'!E140))),'Data Summary'!BW146="Yes"),OFFSET('Water Data'!$E$6,0,10*ROW('Water Data'!E140)),NA())</f>
        <v>#N/A</v>
      </c>
      <c r="I146" s="98" t="e">
        <f ca="true">+IF(AND(ISNUMBER(OFFSET('Water Data'!$E$9,0,10*ROW('Water Data'!E140))),'Data Summary'!BX146="Yes"),OFFSET('Water Data'!$E$9,0,10*ROW('Water Data'!E140)),NA())</f>
        <v>#N/A</v>
      </c>
      <c r="J146" s="98" t="e">
        <f ca="true">+IF(AND(ISNUMBER(OFFSET('Water Data'!$F$4,0,10*ROW('Water Data'!F140))),'Data Summary'!BY146="Yes"),100-OFFSET('Water Data'!$F$4,0,10*ROW('Water Data'!F140)),NA())</f>
        <v>#N/A</v>
      </c>
      <c r="K146" s="98" t="e">
        <f ca="true">+IF(AND(ISNUMBER(OFFSET('Water Data'!$F$6,0,10*ROW('Water Data'!F140))),'Data Summary'!BZ146="Yes"),OFFSET('Water Data'!$F$6,0,10*ROW('Water Data'!F140)),NA())</f>
        <v>#N/A</v>
      </c>
      <c r="L146" s="98" t="e">
        <f ca="true">+IF(AND(ISNUMBER(OFFSET('Water Data'!$F$9,0,10*ROW('Water Data'!F140))),'Data Summary'!CA146="Yes"),OFFSET('Water Data'!$F$9,0,10*ROW('Water Data'!F140)),NA())</f>
        <v>#N/A</v>
      </c>
      <c r="M146" s="98" t="e">
        <f ca="true">+IF(AND(ISNUMBER(OFFSET('Water Data'!$G$4,0,10*ROW('Water Data'!G140))),'Data Summary'!CB146="Yes"),100-OFFSET('Water Data'!$G$4,0,10*ROW('Water Data'!G140)),NA())</f>
        <v>#N/A</v>
      </c>
      <c r="N146" s="98" t="e">
        <f ca="true">+IF(AND(ISNUMBER(OFFSET('Water Data'!$G$6,0,10*ROW('Water Data'!G140))),'Data Summary'!CC146="Yes"),OFFSET('Water Data'!$G$6,0,10*ROW('Water Data'!G140)),NA())</f>
        <v>#N/A</v>
      </c>
      <c r="O146" s="98" t="e">
        <f ca="true">+IF(AND(ISNUMBER(OFFSET('Water Data'!$G$9,0,10*ROW('Water Data'!G140))),'Data Summary'!CD146="Yes"),OFFSET('Water Data'!$G$9,0,10*ROW('Water Data'!G140)),NA())</f>
        <v>#N/A</v>
      </c>
      <c r="P146" s="98" t="e">
        <f ca="true">+IF(AND(ISNUMBER(OFFSET('Water Data'!$H$4,0,10*ROW('Water Data'!H140))),'Data Summary'!CE146="Yes"),100-OFFSET('Water Data'!$H$4,0,10*ROW('Water Data'!H140)),NA())</f>
        <v>#N/A</v>
      </c>
      <c r="Q146" s="98" t="e">
        <f ca="true">+IF(AND(ISNUMBER(OFFSET('Water Data'!$H$6,0,10*ROW('Water Data'!H140))),'Data Summary'!CF146="Yes"),OFFSET('Water Data'!$H$6,0,10*ROW('Water Data'!H140)),NA())</f>
        <v>#N/A</v>
      </c>
      <c r="R146" s="98" t="e">
        <f ca="true">+IF(AND(ISNUMBER(OFFSET('Water Data'!$H$9,0,10*ROW('Water Data'!H140))),'Data Summary'!CG146="Yes"),OFFSET('Water Data'!$H$9,0,10*ROW('Water Data'!H140)),NA())</f>
        <v>#N/A</v>
      </c>
      <c r="S146" s="98" t="e">
        <f ca="true">+IF(AND(ISNUMBER(OFFSET('Water Data'!$I$4,0,10*ROW('Water Data'!I140))),'Data Summary'!CH146="Yes"),100-OFFSET('Water Data'!$I$4,0,10*ROW('Water Data'!I140)),NA())</f>
        <v>#N/A</v>
      </c>
      <c r="T146" s="98" t="e">
        <f ca="true">+IF(AND(ISNUMBER(OFFSET('Water Data'!$I$6,0,10*ROW('Water Data'!I140))),'Data Summary'!CI146="Yes"),OFFSET('Water Data'!$I$6,0,10*ROW('Water Data'!I140)),NA())</f>
        <v>#N/A</v>
      </c>
      <c r="U146" s="98" t="e">
        <f ca="true">+IF(AND(ISNUMBER(OFFSET('Water Data'!$I$9,0,10*ROW('Water Data'!I140))),'Data Summary'!CJ146="Yes"),OFFSET('Water Data'!$I$9,0,10*ROW('Water Data'!I140)),NA())</f>
        <v>#N/A</v>
      </c>
      <c r="V146" s="99" t="e">
        <f ca="true">+IF(AND(ISNUMBER(OFFSET('Sanitation Data'!$D$4,0,10*ROW('Sanitation Data'!D140))),'Data Summary'!CK146="Yes"),100-OFFSET('Sanitation Data'!$D$4,0,10*ROW('Sanitation Data'!D140)),NA())</f>
        <v>#N/A</v>
      </c>
      <c r="W146" s="99" t="e">
        <f ca="true">+IF(AND(ISNUMBER(OFFSET('Sanitation Data'!$D$6,0,10*ROW('Sanitation Data'!D140))),'Data Summary'!CL146="Yes"),OFFSET('Sanitation Data'!$D$6,0,10*ROW('Sanitation Data'!D140)),NA())</f>
        <v>#N/A</v>
      </c>
      <c r="X146" s="99" t="e">
        <f ca="true">+IF(AND(ISNUMBER(OFFSET('Sanitation Data'!$D$10,0,10*ROW('Sanitation Data'!D140))),'Data Summary'!CM146="Yes"),OFFSET('Sanitation Data'!$D$10,0,10*ROW('Sanitation Data'!D140)),NA())</f>
        <v>#N/A</v>
      </c>
      <c r="Y146" s="99" t="e">
        <f ca="true">+IF(AND(ISNUMBER(OFFSET('Sanitation Data'!$D$11,0,10*ROW('Sanitation Data'!D140))),'Data Summary'!CN146="Yes"),OFFSET('Sanitation Data'!$D$11,0,10*ROW('Sanitation Data'!D140)),NA())</f>
        <v>#N/A</v>
      </c>
      <c r="Z146" s="99" t="e">
        <f ca="true">+IF(AND(ISNUMBER(OFFSET('Sanitation Data'!$D$12,0,10*ROW('Sanitation Data'!D140))),'Data Summary'!CO146="Yes"),OFFSET('Sanitation Data'!$D$12,0,10*ROW('Sanitation Data'!D140)),NA())</f>
        <v>#N/A</v>
      </c>
      <c r="AA146" s="99" t="e">
        <f ca="true">+IF(AND(ISNUMBER(OFFSET('Sanitation Data'!$E$4,0,10*ROW('Sanitation Data'!E140))),'Data Summary'!CP146="Yes"),100-OFFSET('Sanitation Data'!$E$4,0,10*ROW('Sanitation Data'!E140)),NA())</f>
        <v>#N/A</v>
      </c>
      <c r="AB146" s="99" t="e">
        <f ca="true">+IF(AND(ISNUMBER(OFFSET('Sanitation Data'!$E$6,0,10*ROW('Sanitation Data'!E140))),'Data Summary'!CQ146="Yes"),OFFSET('Sanitation Data'!$E$6,0,10*ROW('Sanitation Data'!E140)),NA())</f>
        <v>#N/A</v>
      </c>
      <c r="AC146" s="99" t="e">
        <f ca="true">+IF(AND(ISNUMBER(OFFSET('Sanitation Data'!$E$10,0,10*ROW('Sanitation Data'!E140))),'Data Summary'!CR146="Yes"),OFFSET('Sanitation Data'!$E$10,0,10*ROW('Sanitation Data'!E140)),NA())</f>
        <v>#N/A</v>
      </c>
      <c r="AD146" s="99" t="e">
        <f ca="true">+IF(AND(ISNUMBER(OFFSET('Sanitation Data'!$E$11,0,10*ROW('Sanitation Data'!E140))),'Data Summary'!CS146="Yes"),OFFSET('Sanitation Data'!$E$11,0,10*ROW('Sanitation Data'!E140)),NA())</f>
        <v>#N/A</v>
      </c>
      <c r="AE146" s="99" t="e">
        <f ca="true">+IF(AND(ISNUMBER(OFFSET('Sanitation Data'!$E$12,0,10*ROW('Sanitation Data'!E140))),'Data Summary'!CT146="Yes"),OFFSET('Sanitation Data'!$E$12,0,10*ROW('Sanitation Data'!E140)),NA())</f>
        <v>#N/A</v>
      </c>
      <c r="AF146" s="99" t="e">
        <f ca="true">+IF(AND(ISNUMBER(OFFSET('Sanitation Data'!$F$4,0,10*ROW('Sanitation Data'!F140))),'Data Summary'!CU146="Yes"),100-OFFSET('Sanitation Data'!$F$4,0,10*ROW('Sanitation Data'!F140)),NA())</f>
        <v>#N/A</v>
      </c>
      <c r="AG146" s="99" t="e">
        <f ca="true">+IF(AND(ISNUMBER(OFFSET('Sanitation Data'!$F$6,0,10*ROW('Sanitation Data'!F140))),'Data Summary'!CV146="Yes"),OFFSET('Sanitation Data'!$F$6,0,10*ROW('Sanitation Data'!F140)),NA())</f>
        <v>#N/A</v>
      </c>
      <c r="AH146" s="99" t="e">
        <f ca="true">+IF(AND(ISNUMBER(OFFSET('Sanitation Data'!$F$10,0,10*ROW('Sanitation Data'!F140))),'Data Summary'!CW146="Yes"),OFFSET('Sanitation Data'!$F$10,0,10*ROW('Sanitation Data'!F140)),NA())</f>
        <v>#N/A</v>
      </c>
      <c r="AI146" s="99" t="e">
        <f ca="true">+IF(AND(ISNUMBER(OFFSET('Sanitation Data'!$F$11,0,10*ROW('Sanitation Data'!F140))),'Data Summary'!CX146="Yes"),OFFSET('Sanitation Data'!$F$11,0,10*ROW('Sanitation Data'!F140)),NA())</f>
        <v>#N/A</v>
      </c>
      <c r="AJ146" s="99" t="e">
        <f ca="true">+IF(AND(ISNUMBER(OFFSET('Sanitation Data'!$F$12,0,10*ROW('Sanitation Data'!F140))),'Data Summary'!CY146="Yes"),OFFSET('Sanitation Data'!$F$12,0,10*ROW('Sanitation Data'!F140)),NA())</f>
        <v>#N/A</v>
      </c>
      <c r="AK146" s="99" t="e">
        <f ca="true">+IF(AND(ISNUMBER(OFFSET('Sanitation Data'!$G$4,0,10*ROW('Sanitation Data'!G140))),'Data Summary'!CZ146="Yes"),100-OFFSET('Sanitation Data'!$G$4,0,10*ROW('Sanitation Data'!G140)),NA())</f>
        <v>#N/A</v>
      </c>
      <c r="AL146" s="99" t="e">
        <f ca="true">+IF(AND(ISNUMBER(OFFSET('Sanitation Data'!$G$6,0,10*ROW('Sanitation Data'!G140))),'Data Summary'!DA146="Yes"),OFFSET('Sanitation Data'!$G$6,0,10*ROW('Sanitation Data'!G140)),NA())</f>
        <v>#N/A</v>
      </c>
      <c r="AM146" s="99" t="e">
        <f ca="true">+IF(AND(ISNUMBER(OFFSET('Sanitation Data'!$G$10,0,10*ROW('Sanitation Data'!G140))),'Data Summary'!DB146="Yes"),OFFSET('Sanitation Data'!$G$10,0,10*ROW('Sanitation Data'!G140)),NA())</f>
        <v>#N/A</v>
      </c>
      <c r="AN146" s="99" t="e">
        <f ca="true">+IF(AND(ISNUMBER(OFFSET('Sanitation Data'!$G$11,0,10*ROW('Sanitation Data'!G140))),'Data Summary'!DC146="Yes"),OFFSET('Sanitation Data'!$G$11,0,10*ROW('Sanitation Data'!G140)),NA())</f>
        <v>#N/A</v>
      </c>
      <c r="AO146" s="99" t="e">
        <f ca="true">+IF(AND(ISNUMBER(OFFSET('Sanitation Data'!$G$12,0,10*ROW('Sanitation Data'!G140))),'Data Summary'!DD146="Yes"),OFFSET('Sanitation Data'!$G$12,0,10*ROW('Sanitation Data'!G140)),NA())</f>
        <v>#N/A</v>
      </c>
      <c r="AP146" s="99" t="e">
        <f ca="true">+IF(AND(ISNUMBER(OFFSET('Sanitation Data'!$H$4,0,10*ROW('Sanitation Data'!H140))),'Data Summary'!DE146="Yes"),100-OFFSET('Sanitation Data'!$H$4,0,10*ROW('Sanitation Data'!H140)),NA())</f>
        <v>#N/A</v>
      </c>
      <c r="AQ146" s="99" t="e">
        <f ca="true">+IF(AND(ISNUMBER(OFFSET('Sanitation Data'!$H$6,0,10*ROW('Sanitation Data'!H140))),'Data Summary'!DF146="Yes"),OFFSET('Sanitation Data'!$H$6,0,10*ROW('Sanitation Data'!H140)),NA())</f>
        <v>#N/A</v>
      </c>
      <c r="AR146" s="99" t="e">
        <f ca="true">+IF(AND(ISNUMBER(OFFSET('Sanitation Data'!$H$10,0,10*ROW('Sanitation Data'!H140))),'Data Summary'!DG146="Yes"),OFFSET('Sanitation Data'!$H$10,0,10*ROW('Sanitation Data'!H140)),NA())</f>
        <v>#N/A</v>
      </c>
      <c r="AS146" s="99" t="e">
        <f ca="true">+IF(AND(ISNUMBER(OFFSET('Sanitation Data'!$H$11,0,10*ROW('Sanitation Data'!H140))),'Data Summary'!DH146="Yes"),OFFSET('Sanitation Data'!$H$11,0,10*ROW('Sanitation Data'!H140)),NA())</f>
        <v>#N/A</v>
      </c>
      <c r="AT146" s="99" t="e">
        <f ca="true">+IF(AND(ISNUMBER(OFFSET('Sanitation Data'!$H$12,0,10*ROW('Sanitation Data'!H140))),'Data Summary'!DI146="Yes"),OFFSET('Sanitation Data'!$H$12,0,10*ROW('Sanitation Data'!H140)),NA())</f>
        <v>#N/A</v>
      </c>
      <c r="AU146" s="99" t="e">
        <f ca="true">+IF(AND(ISNUMBER(OFFSET('Sanitation Data'!$I$4,0,10*ROW('Sanitation Data'!I140))),'Data Summary'!DJ146="Yes"),100-OFFSET('Sanitation Data'!$I$4,0,10*ROW('Sanitation Data'!I140)),NA())</f>
        <v>#N/A</v>
      </c>
      <c r="AV146" s="99" t="e">
        <f ca="true">+IF(AND(ISNUMBER(OFFSET('Sanitation Data'!$I$6,0,10*ROW('Sanitation Data'!I140))),'Data Summary'!DK146="Yes"),OFFSET('Sanitation Data'!$I$6,0,10*ROW('Sanitation Data'!I140)),NA())</f>
        <v>#N/A</v>
      </c>
      <c r="AW146" s="99" t="e">
        <f ca="true">+IF(AND(ISNUMBER(OFFSET('Sanitation Data'!$I$10,0,10*ROW('Sanitation Data'!I140))),'Data Summary'!DL146="Yes"),OFFSET('Sanitation Data'!$I$10,0,10*ROW('Sanitation Data'!I140)),NA())</f>
        <v>#N/A</v>
      </c>
      <c r="AX146" s="99" t="e">
        <f ca="true">+IF(AND(ISNUMBER(OFFSET('Sanitation Data'!$I$11,0,10*ROW('Sanitation Data'!I140))),'Data Summary'!DM146="Yes"),OFFSET('Sanitation Data'!$I$11,0,10*ROW('Sanitation Data'!I140)),NA())</f>
        <v>#N/A</v>
      </c>
      <c r="AY146" s="99" t="e">
        <f ca="true">+IF(AND(ISNUMBER(OFFSET('Sanitation Data'!$I$12,0,10*ROW('Sanitation Data'!I140))),'Data Summary'!DN146="Yes"),OFFSET('Sanitation Data'!$I$12,0,10*ROW('Sanitation Data'!I140)),NA())</f>
        <v>#N/A</v>
      </c>
      <c r="AZ146" s="100" t="e">
        <f ca="true">+IF(AND(ISNUMBER(OFFSET('Hygiene Data'!$D$5,0,10*ROW('Hygiene Data'!D140))),'Data Summary'!DO146="Yes"),OFFSET('Hygiene Data'!$D$5,0,10*ROW('Hygiene Data'!D140)),NA())</f>
        <v>#N/A</v>
      </c>
      <c r="BA146" s="100" t="e">
        <f ca="true">+IF(AND(ISNUMBER(OFFSET('Hygiene Data'!$D$7,0,10*ROW('Hygiene Data'!D140))),'Data Summary'!DP146="Yes"),OFFSET('Hygiene Data'!$D$7,0,10*ROW('Hygiene Data'!D140)),NA())</f>
        <v>#N/A</v>
      </c>
      <c r="BB146" s="100" t="e">
        <f ca="true">+IF(AND(ISNUMBER(OFFSET('Hygiene Data'!$D$9,0,10*ROW('Hygiene Data'!D140))),'Data Summary'!DQ146="Yes"),OFFSET('Hygiene Data'!$D$9,0,10*ROW('Hygiene Data'!D140)),NA())</f>
        <v>#N/A</v>
      </c>
      <c r="BC146" s="100" t="e">
        <f ca="true">+IF(AND(ISNUMBER(OFFSET('Hygiene Data'!$E$5,0,10*ROW('Hygiene Data'!E140))),'Data Summary'!DR146="Yes"),OFFSET('Hygiene Data'!$E$5,0,10*ROW('Hygiene Data'!E140)),NA())</f>
        <v>#N/A</v>
      </c>
      <c r="BD146" s="100" t="e">
        <f ca="true">+IF(AND(ISNUMBER(OFFSET('Hygiene Data'!$E$7,0,10*ROW('Hygiene Data'!E140))),'Data Summary'!DS146="Yes"),OFFSET('Hygiene Data'!$E$7,0,10*ROW('Hygiene Data'!E140)),NA())</f>
        <v>#N/A</v>
      </c>
      <c r="BE146" s="100" t="e">
        <f ca="true">+IF(AND(ISNUMBER(OFFSET('Hygiene Data'!$E$9,0,10*ROW('Hygiene Data'!E140))),'Data Summary'!DT146="Yes"),OFFSET('Hygiene Data'!$E$9,0,10*ROW('Hygiene Data'!E140)),NA())</f>
        <v>#N/A</v>
      </c>
      <c r="BF146" s="100" t="e">
        <f ca="true">+IF(AND(ISNUMBER(OFFSET('Hygiene Data'!$F$5,0,10*ROW('Hygiene Data'!F140))),'Data Summary'!DU146="Yes"),OFFSET('Hygiene Data'!$F$5,0,10*ROW('Hygiene Data'!F140)),NA())</f>
        <v>#N/A</v>
      </c>
      <c r="BG146" s="100" t="e">
        <f ca="true">+IF(AND(ISNUMBER(OFFSET('Hygiene Data'!$F$7,0,10*ROW('Hygiene Data'!F140))),'Data Summary'!DV146="Yes"),OFFSET('Hygiene Data'!$F$7,0,10*ROW('Hygiene Data'!F140)),NA())</f>
        <v>#N/A</v>
      </c>
      <c r="BH146" s="100" t="e">
        <f ca="true">+IF(AND(ISNUMBER(OFFSET('Hygiene Data'!$F$9,0,10*ROW('Hygiene Data'!F140))),'Data Summary'!DW146="Yes"),OFFSET('Hygiene Data'!$F$9,0,10*ROW('Hygiene Data'!F140)),NA())</f>
        <v>#N/A</v>
      </c>
      <c r="BI146" s="100" t="e">
        <f ca="true">+IF(AND(ISNUMBER(OFFSET('Hygiene Data'!$G$5,0,10*ROW('Hygiene Data'!G140))),'Data Summary'!DX146="Yes"),OFFSET('Hygiene Data'!$G$5,0,10*ROW('Hygiene Data'!G140)),NA())</f>
        <v>#N/A</v>
      </c>
      <c r="BJ146" s="100" t="e">
        <f ca="true">+IF(AND(ISNUMBER(OFFSET('Hygiene Data'!$G$7,0,10*ROW('Hygiene Data'!G140))),'Data Summary'!DY146="Yes"),OFFSET('Hygiene Data'!$G$7,0,10*ROW('Hygiene Data'!G140)),NA())</f>
        <v>#N/A</v>
      </c>
      <c r="BK146" s="100" t="e">
        <f ca="true">+IF(AND(ISNUMBER(OFFSET('Hygiene Data'!$G$9,0,10*ROW('Hygiene Data'!G140))),'Data Summary'!DZ146="Yes"),OFFSET('Hygiene Data'!$G$9,0,10*ROW('Hygiene Data'!G140)),NA())</f>
        <v>#N/A</v>
      </c>
      <c r="BL146" s="100" t="e">
        <f ca="true">+IF(AND(ISNUMBER(OFFSET('Hygiene Data'!$H$5,0,10*ROW('Hygiene Data'!H140))),'Data Summary'!EA146="Yes"),OFFSET('Hygiene Data'!$H$5,0,10*ROW('Hygiene Data'!H140)),NA())</f>
        <v>#N/A</v>
      </c>
      <c r="BM146" s="100" t="e">
        <f ca="true">+IF(AND(ISNUMBER(OFFSET('Hygiene Data'!$H$7,0,10*ROW('Hygiene Data'!H140))),'Data Summary'!EB146="Yes"),OFFSET('Hygiene Data'!$H$7,0,10*ROW('Hygiene Data'!H140)),NA())</f>
        <v>#N/A</v>
      </c>
      <c r="BN146" s="100" t="e">
        <f ca="true">+IF(AND(ISNUMBER(OFFSET('Hygiene Data'!$H$9,0,10*ROW('Hygiene Data'!H140))),'Data Summary'!EC146="Yes"),OFFSET('Hygiene Data'!$H$9,0,10*ROW('Hygiene Data'!H140)),NA())</f>
        <v>#N/A</v>
      </c>
      <c r="BO146" s="100" t="e">
        <f ca="true">+IF(AND(ISNUMBER(OFFSET('Hygiene Data'!$I$5,0,10*ROW('Hygiene Data'!I140))),'Data Summary'!ED146="Yes"),OFFSET('Hygiene Data'!$I$5,0,10*ROW('Hygiene Data'!I140)),NA())</f>
        <v>#N/A</v>
      </c>
      <c r="BP146" s="100" t="e">
        <f ca="true">+IF(AND(ISNUMBER(OFFSET('Hygiene Data'!$I$7,0,10*ROW('Hygiene Data'!I140))),'Data Summary'!EE146="Yes"),OFFSET('Hygiene Data'!$I$7,0,10*ROW('Hygiene Data'!I140)),NA())</f>
        <v>#N/A</v>
      </c>
      <c r="BQ146" s="100" t="e">
        <f ca="true">+IF(AND(ISNUMBER(OFFSET('Hygiene Data'!$I$9,0,10*ROW('Hygiene Data'!I140))),'Data Summary'!EF146="Yes"),OFFSET('Hygiene Data'!$I$9,0,10*ROW('Hygiene Data'!I140)),NA())</f>
        <v>#N/A</v>
      </c>
    </row>
    <row xmlns:x14ac="http://schemas.microsoft.com/office/spreadsheetml/2009/9/ac" r="147" x14ac:dyDescent="0.2">
      <c r="A147" s="363" t="e">
        <f ca="true">+RIGHT('Data Summary'!A147,LEN('Data Summary'!A147)-9)</f>
        <v>#VALUE!</v>
      </c>
      <c r="B147" s="38" t="str">
        <f ca="true">+IF(ISTEXT('Data Summary'!B147),'Data Summary'!B147,"")</f>
        <v/>
      </c>
      <c r="C147" s="362" t="e">
        <f ca="true">+VALUE('Data Summary'!C147)</f>
        <v>#VALUE!</v>
      </c>
      <c r="D147" s="98" t="e">
        <f ca="true">+IF(AND(ISNUMBER(OFFSET('Water Data'!$D$4,0,10*ROW('Water Data'!D141))),'Data Summary'!BS147="Yes"),100-OFFSET('Water Data'!$D$4,0,10*ROW('Water Data'!D141)),NA())</f>
        <v>#N/A</v>
      </c>
      <c r="E147" s="98" t="e">
        <f ca="true">+IF(AND(ISNUMBER(OFFSET('Water Data'!$D$6,0,10*ROW('Water Data'!D141))),'Data Summary'!BT147="Yes"),OFFSET('Water Data'!$D$6,0,10*ROW('Water Data'!D141)),NA())</f>
        <v>#N/A</v>
      </c>
      <c r="F147" s="98" t="e">
        <f ca="true">+IF(AND(ISNUMBER(OFFSET('Water Data'!$D$9,0,10*ROW('Water Data'!D141))),'Data Summary'!BU147="Yes"),OFFSET('Water Data'!$D$9,0,10*ROW('Water Data'!D141)),NA())</f>
        <v>#N/A</v>
      </c>
      <c r="G147" s="98" t="e">
        <f ca="true">+IF(AND(ISNUMBER(OFFSET('Water Data'!$E$4,0,10*ROW('Water Data'!E141))),'Data Summary'!BV147="Yes"),100-OFFSET('Water Data'!$E$4,0,10*ROW('Water Data'!E141)),NA())</f>
        <v>#N/A</v>
      </c>
      <c r="H147" s="98" t="e">
        <f ca="true">+IF(AND(ISNUMBER(OFFSET('Water Data'!$E$6,0,10*ROW('Water Data'!E141))),'Data Summary'!BW147="Yes"),OFFSET('Water Data'!$E$6,0,10*ROW('Water Data'!E141)),NA())</f>
        <v>#N/A</v>
      </c>
      <c r="I147" s="98" t="e">
        <f ca="true">+IF(AND(ISNUMBER(OFFSET('Water Data'!$E$9,0,10*ROW('Water Data'!E141))),'Data Summary'!BX147="Yes"),OFFSET('Water Data'!$E$9,0,10*ROW('Water Data'!E141)),NA())</f>
        <v>#N/A</v>
      </c>
      <c r="J147" s="98" t="e">
        <f ca="true">+IF(AND(ISNUMBER(OFFSET('Water Data'!$F$4,0,10*ROW('Water Data'!F141))),'Data Summary'!BY147="Yes"),100-OFFSET('Water Data'!$F$4,0,10*ROW('Water Data'!F141)),NA())</f>
        <v>#N/A</v>
      </c>
      <c r="K147" s="98" t="e">
        <f ca="true">+IF(AND(ISNUMBER(OFFSET('Water Data'!$F$6,0,10*ROW('Water Data'!F141))),'Data Summary'!BZ147="Yes"),OFFSET('Water Data'!$F$6,0,10*ROW('Water Data'!F141)),NA())</f>
        <v>#N/A</v>
      </c>
      <c r="L147" s="98" t="e">
        <f ca="true">+IF(AND(ISNUMBER(OFFSET('Water Data'!$F$9,0,10*ROW('Water Data'!F141))),'Data Summary'!CA147="Yes"),OFFSET('Water Data'!$F$9,0,10*ROW('Water Data'!F141)),NA())</f>
        <v>#N/A</v>
      </c>
      <c r="M147" s="98" t="e">
        <f ca="true">+IF(AND(ISNUMBER(OFFSET('Water Data'!$G$4,0,10*ROW('Water Data'!G141))),'Data Summary'!CB147="Yes"),100-OFFSET('Water Data'!$G$4,0,10*ROW('Water Data'!G141)),NA())</f>
        <v>#N/A</v>
      </c>
      <c r="N147" s="98" t="e">
        <f ca="true">+IF(AND(ISNUMBER(OFFSET('Water Data'!$G$6,0,10*ROW('Water Data'!G141))),'Data Summary'!CC147="Yes"),OFFSET('Water Data'!$G$6,0,10*ROW('Water Data'!G141)),NA())</f>
        <v>#N/A</v>
      </c>
      <c r="O147" s="98" t="e">
        <f ca="true">+IF(AND(ISNUMBER(OFFSET('Water Data'!$G$9,0,10*ROW('Water Data'!G141))),'Data Summary'!CD147="Yes"),OFFSET('Water Data'!$G$9,0,10*ROW('Water Data'!G141)),NA())</f>
        <v>#N/A</v>
      </c>
      <c r="P147" s="98" t="e">
        <f ca="true">+IF(AND(ISNUMBER(OFFSET('Water Data'!$H$4,0,10*ROW('Water Data'!H141))),'Data Summary'!CE147="Yes"),100-OFFSET('Water Data'!$H$4,0,10*ROW('Water Data'!H141)),NA())</f>
        <v>#N/A</v>
      </c>
      <c r="Q147" s="98" t="e">
        <f ca="true">+IF(AND(ISNUMBER(OFFSET('Water Data'!$H$6,0,10*ROW('Water Data'!H141))),'Data Summary'!CF147="Yes"),OFFSET('Water Data'!$H$6,0,10*ROW('Water Data'!H141)),NA())</f>
        <v>#N/A</v>
      </c>
      <c r="R147" s="98" t="e">
        <f ca="true">+IF(AND(ISNUMBER(OFFSET('Water Data'!$H$9,0,10*ROW('Water Data'!H141))),'Data Summary'!CG147="Yes"),OFFSET('Water Data'!$H$9,0,10*ROW('Water Data'!H141)),NA())</f>
        <v>#N/A</v>
      </c>
      <c r="S147" s="98" t="e">
        <f ca="true">+IF(AND(ISNUMBER(OFFSET('Water Data'!$I$4,0,10*ROW('Water Data'!I141))),'Data Summary'!CH147="Yes"),100-OFFSET('Water Data'!$I$4,0,10*ROW('Water Data'!I141)),NA())</f>
        <v>#N/A</v>
      </c>
      <c r="T147" s="98" t="e">
        <f ca="true">+IF(AND(ISNUMBER(OFFSET('Water Data'!$I$6,0,10*ROW('Water Data'!I141))),'Data Summary'!CI147="Yes"),OFFSET('Water Data'!$I$6,0,10*ROW('Water Data'!I141)),NA())</f>
        <v>#N/A</v>
      </c>
      <c r="U147" s="98" t="e">
        <f ca="true">+IF(AND(ISNUMBER(OFFSET('Water Data'!$I$9,0,10*ROW('Water Data'!I141))),'Data Summary'!CJ147="Yes"),OFFSET('Water Data'!$I$9,0,10*ROW('Water Data'!I141)),NA())</f>
        <v>#N/A</v>
      </c>
      <c r="V147" s="99" t="e">
        <f ca="true">+IF(AND(ISNUMBER(OFFSET('Sanitation Data'!$D$4,0,10*ROW('Sanitation Data'!D141))),'Data Summary'!CK147="Yes"),100-OFFSET('Sanitation Data'!$D$4,0,10*ROW('Sanitation Data'!D141)),NA())</f>
        <v>#N/A</v>
      </c>
      <c r="W147" s="99" t="e">
        <f ca="true">+IF(AND(ISNUMBER(OFFSET('Sanitation Data'!$D$6,0,10*ROW('Sanitation Data'!D141))),'Data Summary'!CL147="Yes"),OFFSET('Sanitation Data'!$D$6,0,10*ROW('Sanitation Data'!D141)),NA())</f>
        <v>#N/A</v>
      </c>
      <c r="X147" s="99" t="e">
        <f ca="true">+IF(AND(ISNUMBER(OFFSET('Sanitation Data'!$D$10,0,10*ROW('Sanitation Data'!D141))),'Data Summary'!CM147="Yes"),OFFSET('Sanitation Data'!$D$10,0,10*ROW('Sanitation Data'!D141)),NA())</f>
        <v>#N/A</v>
      </c>
      <c r="Y147" s="99" t="e">
        <f ca="true">+IF(AND(ISNUMBER(OFFSET('Sanitation Data'!$D$11,0,10*ROW('Sanitation Data'!D141))),'Data Summary'!CN147="Yes"),OFFSET('Sanitation Data'!$D$11,0,10*ROW('Sanitation Data'!D141)),NA())</f>
        <v>#N/A</v>
      </c>
      <c r="Z147" s="99" t="e">
        <f ca="true">+IF(AND(ISNUMBER(OFFSET('Sanitation Data'!$D$12,0,10*ROW('Sanitation Data'!D141))),'Data Summary'!CO147="Yes"),OFFSET('Sanitation Data'!$D$12,0,10*ROW('Sanitation Data'!D141)),NA())</f>
        <v>#N/A</v>
      </c>
      <c r="AA147" s="99" t="e">
        <f ca="true">+IF(AND(ISNUMBER(OFFSET('Sanitation Data'!$E$4,0,10*ROW('Sanitation Data'!E141))),'Data Summary'!CP147="Yes"),100-OFFSET('Sanitation Data'!$E$4,0,10*ROW('Sanitation Data'!E141)),NA())</f>
        <v>#N/A</v>
      </c>
      <c r="AB147" s="99" t="e">
        <f ca="true">+IF(AND(ISNUMBER(OFFSET('Sanitation Data'!$E$6,0,10*ROW('Sanitation Data'!E141))),'Data Summary'!CQ147="Yes"),OFFSET('Sanitation Data'!$E$6,0,10*ROW('Sanitation Data'!E141)),NA())</f>
        <v>#N/A</v>
      </c>
      <c r="AC147" s="99" t="e">
        <f ca="true">+IF(AND(ISNUMBER(OFFSET('Sanitation Data'!$E$10,0,10*ROW('Sanitation Data'!E141))),'Data Summary'!CR147="Yes"),OFFSET('Sanitation Data'!$E$10,0,10*ROW('Sanitation Data'!E141)),NA())</f>
        <v>#N/A</v>
      </c>
      <c r="AD147" s="99" t="e">
        <f ca="true">+IF(AND(ISNUMBER(OFFSET('Sanitation Data'!$E$11,0,10*ROW('Sanitation Data'!E141))),'Data Summary'!CS147="Yes"),OFFSET('Sanitation Data'!$E$11,0,10*ROW('Sanitation Data'!E141)),NA())</f>
        <v>#N/A</v>
      </c>
      <c r="AE147" s="99" t="e">
        <f ca="true">+IF(AND(ISNUMBER(OFFSET('Sanitation Data'!$E$12,0,10*ROW('Sanitation Data'!E141))),'Data Summary'!CT147="Yes"),OFFSET('Sanitation Data'!$E$12,0,10*ROW('Sanitation Data'!E141)),NA())</f>
        <v>#N/A</v>
      </c>
      <c r="AF147" s="99" t="e">
        <f ca="true">+IF(AND(ISNUMBER(OFFSET('Sanitation Data'!$F$4,0,10*ROW('Sanitation Data'!F141))),'Data Summary'!CU147="Yes"),100-OFFSET('Sanitation Data'!$F$4,0,10*ROW('Sanitation Data'!F141)),NA())</f>
        <v>#N/A</v>
      </c>
      <c r="AG147" s="99" t="e">
        <f ca="true">+IF(AND(ISNUMBER(OFFSET('Sanitation Data'!$F$6,0,10*ROW('Sanitation Data'!F141))),'Data Summary'!CV147="Yes"),OFFSET('Sanitation Data'!$F$6,0,10*ROW('Sanitation Data'!F141)),NA())</f>
        <v>#N/A</v>
      </c>
      <c r="AH147" s="99" t="e">
        <f ca="true">+IF(AND(ISNUMBER(OFFSET('Sanitation Data'!$F$10,0,10*ROW('Sanitation Data'!F141))),'Data Summary'!CW147="Yes"),OFFSET('Sanitation Data'!$F$10,0,10*ROW('Sanitation Data'!F141)),NA())</f>
        <v>#N/A</v>
      </c>
      <c r="AI147" s="99" t="e">
        <f ca="true">+IF(AND(ISNUMBER(OFFSET('Sanitation Data'!$F$11,0,10*ROW('Sanitation Data'!F141))),'Data Summary'!CX147="Yes"),OFFSET('Sanitation Data'!$F$11,0,10*ROW('Sanitation Data'!F141)),NA())</f>
        <v>#N/A</v>
      </c>
      <c r="AJ147" s="99" t="e">
        <f ca="true">+IF(AND(ISNUMBER(OFFSET('Sanitation Data'!$F$12,0,10*ROW('Sanitation Data'!F141))),'Data Summary'!CY147="Yes"),OFFSET('Sanitation Data'!$F$12,0,10*ROW('Sanitation Data'!F141)),NA())</f>
        <v>#N/A</v>
      </c>
      <c r="AK147" s="99" t="e">
        <f ca="true">+IF(AND(ISNUMBER(OFFSET('Sanitation Data'!$G$4,0,10*ROW('Sanitation Data'!G141))),'Data Summary'!CZ147="Yes"),100-OFFSET('Sanitation Data'!$G$4,0,10*ROW('Sanitation Data'!G141)),NA())</f>
        <v>#N/A</v>
      </c>
      <c r="AL147" s="99" t="e">
        <f ca="true">+IF(AND(ISNUMBER(OFFSET('Sanitation Data'!$G$6,0,10*ROW('Sanitation Data'!G141))),'Data Summary'!DA147="Yes"),OFFSET('Sanitation Data'!$G$6,0,10*ROW('Sanitation Data'!G141)),NA())</f>
        <v>#N/A</v>
      </c>
      <c r="AM147" s="99" t="e">
        <f ca="true">+IF(AND(ISNUMBER(OFFSET('Sanitation Data'!$G$10,0,10*ROW('Sanitation Data'!G141))),'Data Summary'!DB147="Yes"),OFFSET('Sanitation Data'!$G$10,0,10*ROW('Sanitation Data'!G141)),NA())</f>
        <v>#N/A</v>
      </c>
      <c r="AN147" s="99" t="e">
        <f ca="true">+IF(AND(ISNUMBER(OFFSET('Sanitation Data'!$G$11,0,10*ROW('Sanitation Data'!G141))),'Data Summary'!DC147="Yes"),OFFSET('Sanitation Data'!$G$11,0,10*ROW('Sanitation Data'!G141)),NA())</f>
        <v>#N/A</v>
      </c>
      <c r="AO147" s="99" t="e">
        <f ca="true">+IF(AND(ISNUMBER(OFFSET('Sanitation Data'!$G$12,0,10*ROW('Sanitation Data'!G141))),'Data Summary'!DD147="Yes"),OFFSET('Sanitation Data'!$G$12,0,10*ROW('Sanitation Data'!G141)),NA())</f>
        <v>#N/A</v>
      </c>
      <c r="AP147" s="99" t="e">
        <f ca="true">+IF(AND(ISNUMBER(OFFSET('Sanitation Data'!$H$4,0,10*ROW('Sanitation Data'!H141))),'Data Summary'!DE147="Yes"),100-OFFSET('Sanitation Data'!$H$4,0,10*ROW('Sanitation Data'!H141)),NA())</f>
        <v>#N/A</v>
      </c>
      <c r="AQ147" s="99" t="e">
        <f ca="true">+IF(AND(ISNUMBER(OFFSET('Sanitation Data'!$H$6,0,10*ROW('Sanitation Data'!H141))),'Data Summary'!DF147="Yes"),OFFSET('Sanitation Data'!$H$6,0,10*ROW('Sanitation Data'!H141)),NA())</f>
        <v>#N/A</v>
      </c>
      <c r="AR147" s="99" t="e">
        <f ca="true">+IF(AND(ISNUMBER(OFFSET('Sanitation Data'!$H$10,0,10*ROW('Sanitation Data'!H141))),'Data Summary'!DG147="Yes"),OFFSET('Sanitation Data'!$H$10,0,10*ROW('Sanitation Data'!H141)),NA())</f>
        <v>#N/A</v>
      </c>
      <c r="AS147" s="99" t="e">
        <f ca="true">+IF(AND(ISNUMBER(OFFSET('Sanitation Data'!$H$11,0,10*ROW('Sanitation Data'!H141))),'Data Summary'!DH147="Yes"),OFFSET('Sanitation Data'!$H$11,0,10*ROW('Sanitation Data'!H141)),NA())</f>
        <v>#N/A</v>
      </c>
      <c r="AT147" s="99" t="e">
        <f ca="true">+IF(AND(ISNUMBER(OFFSET('Sanitation Data'!$H$12,0,10*ROW('Sanitation Data'!H141))),'Data Summary'!DI147="Yes"),OFFSET('Sanitation Data'!$H$12,0,10*ROW('Sanitation Data'!H141)),NA())</f>
        <v>#N/A</v>
      </c>
      <c r="AU147" s="99" t="e">
        <f ca="true">+IF(AND(ISNUMBER(OFFSET('Sanitation Data'!$I$4,0,10*ROW('Sanitation Data'!I141))),'Data Summary'!DJ147="Yes"),100-OFFSET('Sanitation Data'!$I$4,0,10*ROW('Sanitation Data'!I141)),NA())</f>
        <v>#N/A</v>
      </c>
      <c r="AV147" s="99" t="e">
        <f ca="true">+IF(AND(ISNUMBER(OFFSET('Sanitation Data'!$I$6,0,10*ROW('Sanitation Data'!I141))),'Data Summary'!DK147="Yes"),OFFSET('Sanitation Data'!$I$6,0,10*ROW('Sanitation Data'!I141)),NA())</f>
        <v>#N/A</v>
      </c>
      <c r="AW147" s="99" t="e">
        <f ca="true">+IF(AND(ISNUMBER(OFFSET('Sanitation Data'!$I$10,0,10*ROW('Sanitation Data'!I141))),'Data Summary'!DL147="Yes"),OFFSET('Sanitation Data'!$I$10,0,10*ROW('Sanitation Data'!I141)),NA())</f>
        <v>#N/A</v>
      </c>
      <c r="AX147" s="99" t="e">
        <f ca="true">+IF(AND(ISNUMBER(OFFSET('Sanitation Data'!$I$11,0,10*ROW('Sanitation Data'!I141))),'Data Summary'!DM147="Yes"),OFFSET('Sanitation Data'!$I$11,0,10*ROW('Sanitation Data'!I141)),NA())</f>
        <v>#N/A</v>
      </c>
      <c r="AY147" s="99" t="e">
        <f ca="true">+IF(AND(ISNUMBER(OFFSET('Sanitation Data'!$I$12,0,10*ROW('Sanitation Data'!I141))),'Data Summary'!DN147="Yes"),OFFSET('Sanitation Data'!$I$12,0,10*ROW('Sanitation Data'!I141)),NA())</f>
        <v>#N/A</v>
      </c>
      <c r="AZ147" s="100" t="e">
        <f ca="true">+IF(AND(ISNUMBER(OFFSET('Hygiene Data'!$D$5,0,10*ROW('Hygiene Data'!D141))),'Data Summary'!DO147="Yes"),OFFSET('Hygiene Data'!$D$5,0,10*ROW('Hygiene Data'!D141)),NA())</f>
        <v>#N/A</v>
      </c>
      <c r="BA147" s="100" t="e">
        <f ca="true">+IF(AND(ISNUMBER(OFFSET('Hygiene Data'!$D$7,0,10*ROW('Hygiene Data'!D141))),'Data Summary'!DP147="Yes"),OFFSET('Hygiene Data'!$D$7,0,10*ROW('Hygiene Data'!D141)),NA())</f>
        <v>#N/A</v>
      </c>
      <c r="BB147" s="100" t="e">
        <f ca="true">+IF(AND(ISNUMBER(OFFSET('Hygiene Data'!$D$9,0,10*ROW('Hygiene Data'!D141))),'Data Summary'!DQ147="Yes"),OFFSET('Hygiene Data'!$D$9,0,10*ROW('Hygiene Data'!D141)),NA())</f>
        <v>#N/A</v>
      </c>
      <c r="BC147" s="100" t="e">
        <f ca="true">+IF(AND(ISNUMBER(OFFSET('Hygiene Data'!$E$5,0,10*ROW('Hygiene Data'!E141))),'Data Summary'!DR147="Yes"),OFFSET('Hygiene Data'!$E$5,0,10*ROW('Hygiene Data'!E141)),NA())</f>
        <v>#N/A</v>
      </c>
      <c r="BD147" s="100" t="e">
        <f ca="true">+IF(AND(ISNUMBER(OFFSET('Hygiene Data'!$E$7,0,10*ROW('Hygiene Data'!E141))),'Data Summary'!DS147="Yes"),OFFSET('Hygiene Data'!$E$7,0,10*ROW('Hygiene Data'!E141)),NA())</f>
        <v>#N/A</v>
      </c>
      <c r="BE147" s="100" t="e">
        <f ca="true">+IF(AND(ISNUMBER(OFFSET('Hygiene Data'!$E$9,0,10*ROW('Hygiene Data'!E141))),'Data Summary'!DT147="Yes"),OFFSET('Hygiene Data'!$E$9,0,10*ROW('Hygiene Data'!E141)),NA())</f>
        <v>#N/A</v>
      </c>
      <c r="BF147" s="100" t="e">
        <f ca="true">+IF(AND(ISNUMBER(OFFSET('Hygiene Data'!$F$5,0,10*ROW('Hygiene Data'!F141))),'Data Summary'!DU147="Yes"),OFFSET('Hygiene Data'!$F$5,0,10*ROW('Hygiene Data'!F141)),NA())</f>
        <v>#N/A</v>
      </c>
      <c r="BG147" s="100" t="e">
        <f ca="true">+IF(AND(ISNUMBER(OFFSET('Hygiene Data'!$F$7,0,10*ROW('Hygiene Data'!F141))),'Data Summary'!DV147="Yes"),OFFSET('Hygiene Data'!$F$7,0,10*ROW('Hygiene Data'!F141)),NA())</f>
        <v>#N/A</v>
      </c>
      <c r="BH147" s="100" t="e">
        <f ca="true">+IF(AND(ISNUMBER(OFFSET('Hygiene Data'!$F$9,0,10*ROW('Hygiene Data'!F141))),'Data Summary'!DW147="Yes"),OFFSET('Hygiene Data'!$F$9,0,10*ROW('Hygiene Data'!F141)),NA())</f>
        <v>#N/A</v>
      </c>
      <c r="BI147" s="100" t="e">
        <f ca="true">+IF(AND(ISNUMBER(OFFSET('Hygiene Data'!$G$5,0,10*ROW('Hygiene Data'!G141))),'Data Summary'!DX147="Yes"),OFFSET('Hygiene Data'!$G$5,0,10*ROW('Hygiene Data'!G141)),NA())</f>
        <v>#N/A</v>
      </c>
      <c r="BJ147" s="100" t="e">
        <f ca="true">+IF(AND(ISNUMBER(OFFSET('Hygiene Data'!$G$7,0,10*ROW('Hygiene Data'!G141))),'Data Summary'!DY147="Yes"),OFFSET('Hygiene Data'!$G$7,0,10*ROW('Hygiene Data'!G141)),NA())</f>
        <v>#N/A</v>
      </c>
      <c r="BK147" s="100" t="e">
        <f ca="true">+IF(AND(ISNUMBER(OFFSET('Hygiene Data'!$G$9,0,10*ROW('Hygiene Data'!G141))),'Data Summary'!DZ147="Yes"),OFFSET('Hygiene Data'!$G$9,0,10*ROW('Hygiene Data'!G141)),NA())</f>
        <v>#N/A</v>
      </c>
      <c r="BL147" s="100" t="e">
        <f ca="true">+IF(AND(ISNUMBER(OFFSET('Hygiene Data'!$H$5,0,10*ROW('Hygiene Data'!H141))),'Data Summary'!EA147="Yes"),OFFSET('Hygiene Data'!$H$5,0,10*ROW('Hygiene Data'!H141)),NA())</f>
        <v>#N/A</v>
      </c>
      <c r="BM147" s="100" t="e">
        <f ca="true">+IF(AND(ISNUMBER(OFFSET('Hygiene Data'!$H$7,0,10*ROW('Hygiene Data'!H141))),'Data Summary'!EB147="Yes"),OFFSET('Hygiene Data'!$H$7,0,10*ROW('Hygiene Data'!H141)),NA())</f>
        <v>#N/A</v>
      </c>
      <c r="BN147" s="100" t="e">
        <f ca="true">+IF(AND(ISNUMBER(OFFSET('Hygiene Data'!$H$9,0,10*ROW('Hygiene Data'!H141))),'Data Summary'!EC147="Yes"),OFFSET('Hygiene Data'!$H$9,0,10*ROW('Hygiene Data'!H141)),NA())</f>
        <v>#N/A</v>
      </c>
      <c r="BO147" s="100" t="e">
        <f ca="true">+IF(AND(ISNUMBER(OFFSET('Hygiene Data'!$I$5,0,10*ROW('Hygiene Data'!I141))),'Data Summary'!ED147="Yes"),OFFSET('Hygiene Data'!$I$5,0,10*ROW('Hygiene Data'!I141)),NA())</f>
        <v>#N/A</v>
      </c>
      <c r="BP147" s="100" t="e">
        <f ca="true">+IF(AND(ISNUMBER(OFFSET('Hygiene Data'!$I$7,0,10*ROW('Hygiene Data'!I141))),'Data Summary'!EE147="Yes"),OFFSET('Hygiene Data'!$I$7,0,10*ROW('Hygiene Data'!I141)),NA())</f>
        <v>#N/A</v>
      </c>
      <c r="BQ147" s="100" t="e">
        <f ca="true">+IF(AND(ISNUMBER(OFFSET('Hygiene Data'!$I$9,0,10*ROW('Hygiene Data'!I141))),'Data Summary'!EF147="Yes"),OFFSET('Hygiene Data'!$I$9,0,10*ROW('Hygiene Data'!I141)),NA())</f>
        <v>#N/A</v>
      </c>
    </row>
    <row xmlns:x14ac="http://schemas.microsoft.com/office/spreadsheetml/2009/9/ac" r="148" x14ac:dyDescent="0.2">
      <c r="A148" s="363" t="e">
        <f ca="true">+RIGHT('Data Summary'!A148,LEN('Data Summary'!A148)-9)</f>
        <v>#VALUE!</v>
      </c>
      <c r="B148" s="38" t="str">
        <f ca="true">+IF(ISTEXT('Data Summary'!B148),'Data Summary'!B148,"")</f>
        <v/>
      </c>
      <c r="C148" s="362" t="e">
        <f ca="true">+VALUE('Data Summary'!C148)</f>
        <v>#VALUE!</v>
      </c>
      <c r="D148" s="98" t="e">
        <f ca="true">+IF(AND(ISNUMBER(OFFSET('Water Data'!$D$4,0,10*ROW('Water Data'!D142))),'Data Summary'!BS148="Yes"),100-OFFSET('Water Data'!$D$4,0,10*ROW('Water Data'!D142)),NA())</f>
        <v>#N/A</v>
      </c>
      <c r="E148" s="98" t="e">
        <f ca="true">+IF(AND(ISNUMBER(OFFSET('Water Data'!$D$6,0,10*ROW('Water Data'!D142))),'Data Summary'!BT148="Yes"),OFFSET('Water Data'!$D$6,0,10*ROW('Water Data'!D142)),NA())</f>
        <v>#N/A</v>
      </c>
      <c r="F148" s="98" t="e">
        <f ca="true">+IF(AND(ISNUMBER(OFFSET('Water Data'!$D$9,0,10*ROW('Water Data'!D142))),'Data Summary'!BU148="Yes"),OFFSET('Water Data'!$D$9,0,10*ROW('Water Data'!D142)),NA())</f>
        <v>#N/A</v>
      </c>
      <c r="G148" s="98" t="e">
        <f ca="true">+IF(AND(ISNUMBER(OFFSET('Water Data'!$E$4,0,10*ROW('Water Data'!E142))),'Data Summary'!BV148="Yes"),100-OFFSET('Water Data'!$E$4,0,10*ROW('Water Data'!E142)),NA())</f>
        <v>#N/A</v>
      </c>
      <c r="H148" s="98" t="e">
        <f ca="true">+IF(AND(ISNUMBER(OFFSET('Water Data'!$E$6,0,10*ROW('Water Data'!E142))),'Data Summary'!BW148="Yes"),OFFSET('Water Data'!$E$6,0,10*ROW('Water Data'!E142)),NA())</f>
        <v>#N/A</v>
      </c>
      <c r="I148" s="98" t="e">
        <f ca="true">+IF(AND(ISNUMBER(OFFSET('Water Data'!$E$9,0,10*ROW('Water Data'!E142))),'Data Summary'!BX148="Yes"),OFFSET('Water Data'!$E$9,0,10*ROW('Water Data'!E142)),NA())</f>
        <v>#N/A</v>
      </c>
      <c r="J148" s="98" t="e">
        <f ca="true">+IF(AND(ISNUMBER(OFFSET('Water Data'!$F$4,0,10*ROW('Water Data'!F142))),'Data Summary'!BY148="Yes"),100-OFFSET('Water Data'!$F$4,0,10*ROW('Water Data'!F142)),NA())</f>
        <v>#N/A</v>
      </c>
      <c r="K148" s="98" t="e">
        <f ca="true">+IF(AND(ISNUMBER(OFFSET('Water Data'!$F$6,0,10*ROW('Water Data'!F142))),'Data Summary'!BZ148="Yes"),OFFSET('Water Data'!$F$6,0,10*ROW('Water Data'!F142)),NA())</f>
        <v>#N/A</v>
      </c>
      <c r="L148" s="98" t="e">
        <f ca="true">+IF(AND(ISNUMBER(OFFSET('Water Data'!$F$9,0,10*ROW('Water Data'!F142))),'Data Summary'!CA148="Yes"),OFFSET('Water Data'!$F$9,0,10*ROW('Water Data'!F142)),NA())</f>
        <v>#N/A</v>
      </c>
      <c r="M148" s="98" t="e">
        <f ca="true">+IF(AND(ISNUMBER(OFFSET('Water Data'!$G$4,0,10*ROW('Water Data'!G142))),'Data Summary'!CB148="Yes"),100-OFFSET('Water Data'!$G$4,0,10*ROW('Water Data'!G142)),NA())</f>
        <v>#N/A</v>
      </c>
      <c r="N148" s="98" t="e">
        <f ca="true">+IF(AND(ISNUMBER(OFFSET('Water Data'!$G$6,0,10*ROW('Water Data'!G142))),'Data Summary'!CC148="Yes"),OFFSET('Water Data'!$G$6,0,10*ROW('Water Data'!G142)),NA())</f>
        <v>#N/A</v>
      </c>
      <c r="O148" s="98" t="e">
        <f ca="true">+IF(AND(ISNUMBER(OFFSET('Water Data'!$G$9,0,10*ROW('Water Data'!G142))),'Data Summary'!CD148="Yes"),OFFSET('Water Data'!$G$9,0,10*ROW('Water Data'!G142)),NA())</f>
        <v>#N/A</v>
      </c>
      <c r="P148" s="98" t="e">
        <f ca="true">+IF(AND(ISNUMBER(OFFSET('Water Data'!$H$4,0,10*ROW('Water Data'!H142))),'Data Summary'!CE148="Yes"),100-OFFSET('Water Data'!$H$4,0,10*ROW('Water Data'!H142)),NA())</f>
        <v>#N/A</v>
      </c>
      <c r="Q148" s="98" t="e">
        <f ca="true">+IF(AND(ISNUMBER(OFFSET('Water Data'!$H$6,0,10*ROW('Water Data'!H142))),'Data Summary'!CF148="Yes"),OFFSET('Water Data'!$H$6,0,10*ROW('Water Data'!H142)),NA())</f>
        <v>#N/A</v>
      </c>
      <c r="R148" s="98" t="e">
        <f ca="true">+IF(AND(ISNUMBER(OFFSET('Water Data'!$H$9,0,10*ROW('Water Data'!H142))),'Data Summary'!CG148="Yes"),OFFSET('Water Data'!$H$9,0,10*ROW('Water Data'!H142)),NA())</f>
        <v>#N/A</v>
      </c>
      <c r="S148" s="98" t="e">
        <f ca="true">+IF(AND(ISNUMBER(OFFSET('Water Data'!$I$4,0,10*ROW('Water Data'!I142))),'Data Summary'!CH148="Yes"),100-OFFSET('Water Data'!$I$4,0,10*ROW('Water Data'!I142)),NA())</f>
        <v>#N/A</v>
      </c>
      <c r="T148" s="98" t="e">
        <f ca="true">+IF(AND(ISNUMBER(OFFSET('Water Data'!$I$6,0,10*ROW('Water Data'!I142))),'Data Summary'!CI148="Yes"),OFFSET('Water Data'!$I$6,0,10*ROW('Water Data'!I142)),NA())</f>
        <v>#N/A</v>
      </c>
      <c r="U148" s="98" t="e">
        <f ca="true">+IF(AND(ISNUMBER(OFFSET('Water Data'!$I$9,0,10*ROW('Water Data'!I142))),'Data Summary'!CJ148="Yes"),OFFSET('Water Data'!$I$9,0,10*ROW('Water Data'!I142)),NA())</f>
        <v>#N/A</v>
      </c>
      <c r="V148" s="99" t="e">
        <f ca="true">+IF(AND(ISNUMBER(OFFSET('Sanitation Data'!$D$4,0,10*ROW('Sanitation Data'!D142))),'Data Summary'!CK148="Yes"),100-OFFSET('Sanitation Data'!$D$4,0,10*ROW('Sanitation Data'!D142)),NA())</f>
        <v>#N/A</v>
      </c>
      <c r="W148" s="99" t="e">
        <f ca="true">+IF(AND(ISNUMBER(OFFSET('Sanitation Data'!$D$6,0,10*ROW('Sanitation Data'!D142))),'Data Summary'!CL148="Yes"),OFFSET('Sanitation Data'!$D$6,0,10*ROW('Sanitation Data'!D142)),NA())</f>
        <v>#N/A</v>
      </c>
      <c r="X148" s="99" t="e">
        <f ca="true">+IF(AND(ISNUMBER(OFFSET('Sanitation Data'!$D$10,0,10*ROW('Sanitation Data'!D142))),'Data Summary'!CM148="Yes"),OFFSET('Sanitation Data'!$D$10,0,10*ROW('Sanitation Data'!D142)),NA())</f>
        <v>#N/A</v>
      </c>
      <c r="Y148" s="99" t="e">
        <f ca="true">+IF(AND(ISNUMBER(OFFSET('Sanitation Data'!$D$11,0,10*ROW('Sanitation Data'!D142))),'Data Summary'!CN148="Yes"),OFFSET('Sanitation Data'!$D$11,0,10*ROW('Sanitation Data'!D142)),NA())</f>
        <v>#N/A</v>
      </c>
      <c r="Z148" s="99" t="e">
        <f ca="true">+IF(AND(ISNUMBER(OFFSET('Sanitation Data'!$D$12,0,10*ROW('Sanitation Data'!D142))),'Data Summary'!CO148="Yes"),OFFSET('Sanitation Data'!$D$12,0,10*ROW('Sanitation Data'!D142)),NA())</f>
        <v>#N/A</v>
      </c>
      <c r="AA148" s="99" t="e">
        <f ca="true">+IF(AND(ISNUMBER(OFFSET('Sanitation Data'!$E$4,0,10*ROW('Sanitation Data'!E142))),'Data Summary'!CP148="Yes"),100-OFFSET('Sanitation Data'!$E$4,0,10*ROW('Sanitation Data'!E142)),NA())</f>
        <v>#N/A</v>
      </c>
      <c r="AB148" s="99" t="e">
        <f ca="true">+IF(AND(ISNUMBER(OFFSET('Sanitation Data'!$E$6,0,10*ROW('Sanitation Data'!E142))),'Data Summary'!CQ148="Yes"),OFFSET('Sanitation Data'!$E$6,0,10*ROW('Sanitation Data'!E142)),NA())</f>
        <v>#N/A</v>
      </c>
      <c r="AC148" s="99" t="e">
        <f ca="true">+IF(AND(ISNUMBER(OFFSET('Sanitation Data'!$E$10,0,10*ROW('Sanitation Data'!E142))),'Data Summary'!CR148="Yes"),OFFSET('Sanitation Data'!$E$10,0,10*ROW('Sanitation Data'!E142)),NA())</f>
        <v>#N/A</v>
      </c>
      <c r="AD148" s="99" t="e">
        <f ca="true">+IF(AND(ISNUMBER(OFFSET('Sanitation Data'!$E$11,0,10*ROW('Sanitation Data'!E142))),'Data Summary'!CS148="Yes"),OFFSET('Sanitation Data'!$E$11,0,10*ROW('Sanitation Data'!E142)),NA())</f>
        <v>#N/A</v>
      </c>
      <c r="AE148" s="99" t="e">
        <f ca="true">+IF(AND(ISNUMBER(OFFSET('Sanitation Data'!$E$12,0,10*ROW('Sanitation Data'!E142))),'Data Summary'!CT148="Yes"),OFFSET('Sanitation Data'!$E$12,0,10*ROW('Sanitation Data'!E142)),NA())</f>
        <v>#N/A</v>
      </c>
      <c r="AF148" s="99" t="e">
        <f ca="true">+IF(AND(ISNUMBER(OFFSET('Sanitation Data'!$F$4,0,10*ROW('Sanitation Data'!F142))),'Data Summary'!CU148="Yes"),100-OFFSET('Sanitation Data'!$F$4,0,10*ROW('Sanitation Data'!F142)),NA())</f>
        <v>#N/A</v>
      </c>
      <c r="AG148" s="99" t="e">
        <f ca="true">+IF(AND(ISNUMBER(OFFSET('Sanitation Data'!$F$6,0,10*ROW('Sanitation Data'!F142))),'Data Summary'!CV148="Yes"),OFFSET('Sanitation Data'!$F$6,0,10*ROW('Sanitation Data'!F142)),NA())</f>
        <v>#N/A</v>
      </c>
      <c r="AH148" s="99" t="e">
        <f ca="true">+IF(AND(ISNUMBER(OFFSET('Sanitation Data'!$F$10,0,10*ROW('Sanitation Data'!F142))),'Data Summary'!CW148="Yes"),OFFSET('Sanitation Data'!$F$10,0,10*ROW('Sanitation Data'!F142)),NA())</f>
        <v>#N/A</v>
      </c>
      <c r="AI148" s="99" t="e">
        <f ca="true">+IF(AND(ISNUMBER(OFFSET('Sanitation Data'!$F$11,0,10*ROW('Sanitation Data'!F142))),'Data Summary'!CX148="Yes"),OFFSET('Sanitation Data'!$F$11,0,10*ROW('Sanitation Data'!F142)),NA())</f>
        <v>#N/A</v>
      </c>
      <c r="AJ148" s="99" t="e">
        <f ca="true">+IF(AND(ISNUMBER(OFFSET('Sanitation Data'!$F$12,0,10*ROW('Sanitation Data'!F142))),'Data Summary'!CY148="Yes"),OFFSET('Sanitation Data'!$F$12,0,10*ROW('Sanitation Data'!F142)),NA())</f>
        <v>#N/A</v>
      </c>
      <c r="AK148" s="99" t="e">
        <f ca="true">+IF(AND(ISNUMBER(OFFSET('Sanitation Data'!$G$4,0,10*ROW('Sanitation Data'!G142))),'Data Summary'!CZ148="Yes"),100-OFFSET('Sanitation Data'!$G$4,0,10*ROW('Sanitation Data'!G142)),NA())</f>
        <v>#N/A</v>
      </c>
      <c r="AL148" s="99" t="e">
        <f ca="true">+IF(AND(ISNUMBER(OFFSET('Sanitation Data'!$G$6,0,10*ROW('Sanitation Data'!G142))),'Data Summary'!DA148="Yes"),OFFSET('Sanitation Data'!$G$6,0,10*ROW('Sanitation Data'!G142)),NA())</f>
        <v>#N/A</v>
      </c>
      <c r="AM148" s="99" t="e">
        <f ca="true">+IF(AND(ISNUMBER(OFFSET('Sanitation Data'!$G$10,0,10*ROW('Sanitation Data'!G142))),'Data Summary'!DB148="Yes"),OFFSET('Sanitation Data'!$G$10,0,10*ROW('Sanitation Data'!G142)),NA())</f>
        <v>#N/A</v>
      </c>
      <c r="AN148" s="99" t="e">
        <f ca="true">+IF(AND(ISNUMBER(OFFSET('Sanitation Data'!$G$11,0,10*ROW('Sanitation Data'!G142))),'Data Summary'!DC148="Yes"),OFFSET('Sanitation Data'!$G$11,0,10*ROW('Sanitation Data'!G142)),NA())</f>
        <v>#N/A</v>
      </c>
      <c r="AO148" s="99" t="e">
        <f ca="true">+IF(AND(ISNUMBER(OFFSET('Sanitation Data'!$G$12,0,10*ROW('Sanitation Data'!G142))),'Data Summary'!DD148="Yes"),OFFSET('Sanitation Data'!$G$12,0,10*ROW('Sanitation Data'!G142)),NA())</f>
        <v>#N/A</v>
      </c>
      <c r="AP148" s="99" t="e">
        <f ca="true">+IF(AND(ISNUMBER(OFFSET('Sanitation Data'!$H$4,0,10*ROW('Sanitation Data'!H142))),'Data Summary'!DE148="Yes"),100-OFFSET('Sanitation Data'!$H$4,0,10*ROW('Sanitation Data'!H142)),NA())</f>
        <v>#N/A</v>
      </c>
      <c r="AQ148" s="99" t="e">
        <f ca="true">+IF(AND(ISNUMBER(OFFSET('Sanitation Data'!$H$6,0,10*ROW('Sanitation Data'!H142))),'Data Summary'!DF148="Yes"),OFFSET('Sanitation Data'!$H$6,0,10*ROW('Sanitation Data'!H142)),NA())</f>
        <v>#N/A</v>
      </c>
      <c r="AR148" s="99" t="e">
        <f ca="true">+IF(AND(ISNUMBER(OFFSET('Sanitation Data'!$H$10,0,10*ROW('Sanitation Data'!H142))),'Data Summary'!DG148="Yes"),OFFSET('Sanitation Data'!$H$10,0,10*ROW('Sanitation Data'!H142)),NA())</f>
        <v>#N/A</v>
      </c>
      <c r="AS148" s="99" t="e">
        <f ca="true">+IF(AND(ISNUMBER(OFFSET('Sanitation Data'!$H$11,0,10*ROW('Sanitation Data'!H142))),'Data Summary'!DH148="Yes"),OFFSET('Sanitation Data'!$H$11,0,10*ROW('Sanitation Data'!H142)),NA())</f>
        <v>#N/A</v>
      </c>
      <c r="AT148" s="99" t="e">
        <f ca="true">+IF(AND(ISNUMBER(OFFSET('Sanitation Data'!$H$12,0,10*ROW('Sanitation Data'!H142))),'Data Summary'!DI148="Yes"),OFFSET('Sanitation Data'!$H$12,0,10*ROW('Sanitation Data'!H142)),NA())</f>
        <v>#N/A</v>
      </c>
      <c r="AU148" s="99" t="e">
        <f ca="true">+IF(AND(ISNUMBER(OFFSET('Sanitation Data'!$I$4,0,10*ROW('Sanitation Data'!I142))),'Data Summary'!DJ148="Yes"),100-OFFSET('Sanitation Data'!$I$4,0,10*ROW('Sanitation Data'!I142)),NA())</f>
        <v>#N/A</v>
      </c>
      <c r="AV148" s="99" t="e">
        <f ca="true">+IF(AND(ISNUMBER(OFFSET('Sanitation Data'!$I$6,0,10*ROW('Sanitation Data'!I142))),'Data Summary'!DK148="Yes"),OFFSET('Sanitation Data'!$I$6,0,10*ROW('Sanitation Data'!I142)),NA())</f>
        <v>#N/A</v>
      </c>
      <c r="AW148" s="99" t="e">
        <f ca="true">+IF(AND(ISNUMBER(OFFSET('Sanitation Data'!$I$10,0,10*ROW('Sanitation Data'!I142))),'Data Summary'!DL148="Yes"),OFFSET('Sanitation Data'!$I$10,0,10*ROW('Sanitation Data'!I142)),NA())</f>
        <v>#N/A</v>
      </c>
      <c r="AX148" s="99" t="e">
        <f ca="true">+IF(AND(ISNUMBER(OFFSET('Sanitation Data'!$I$11,0,10*ROW('Sanitation Data'!I142))),'Data Summary'!DM148="Yes"),OFFSET('Sanitation Data'!$I$11,0,10*ROW('Sanitation Data'!I142)),NA())</f>
        <v>#N/A</v>
      </c>
      <c r="AY148" s="99" t="e">
        <f ca="true">+IF(AND(ISNUMBER(OFFSET('Sanitation Data'!$I$12,0,10*ROW('Sanitation Data'!I142))),'Data Summary'!DN148="Yes"),OFFSET('Sanitation Data'!$I$12,0,10*ROW('Sanitation Data'!I142)),NA())</f>
        <v>#N/A</v>
      </c>
      <c r="AZ148" s="100" t="e">
        <f ca="true">+IF(AND(ISNUMBER(OFFSET('Hygiene Data'!$D$5,0,10*ROW('Hygiene Data'!D142))),'Data Summary'!DO148="Yes"),OFFSET('Hygiene Data'!$D$5,0,10*ROW('Hygiene Data'!D142)),NA())</f>
        <v>#N/A</v>
      </c>
      <c r="BA148" s="100" t="e">
        <f ca="true">+IF(AND(ISNUMBER(OFFSET('Hygiene Data'!$D$7,0,10*ROW('Hygiene Data'!D142))),'Data Summary'!DP148="Yes"),OFFSET('Hygiene Data'!$D$7,0,10*ROW('Hygiene Data'!D142)),NA())</f>
        <v>#N/A</v>
      </c>
      <c r="BB148" s="100" t="e">
        <f ca="true">+IF(AND(ISNUMBER(OFFSET('Hygiene Data'!$D$9,0,10*ROW('Hygiene Data'!D142))),'Data Summary'!DQ148="Yes"),OFFSET('Hygiene Data'!$D$9,0,10*ROW('Hygiene Data'!D142)),NA())</f>
        <v>#N/A</v>
      </c>
      <c r="BC148" s="100" t="e">
        <f ca="true">+IF(AND(ISNUMBER(OFFSET('Hygiene Data'!$E$5,0,10*ROW('Hygiene Data'!E142))),'Data Summary'!DR148="Yes"),OFFSET('Hygiene Data'!$E$5,0,10*ROW('Hygiene Data'!E142)),NA())</f>
        <v>#N/A</v>
      </c>
      <c r="BD148" s="100" t="e">
        <f ca="true">+IF(AND(ISNUMBER(OFFSET('Hygiene Data'!$E$7,0,10*ROW('Hygiene Data'!E142))),'Data Summary'!DS148="Yes"),OFFSET('Hygiene Data'!$E$7,0,10*ROW('Hygiene Data'!E142)),NA())</f>
        <v>#N/A</v>
      </c>
      <c r="BE148" s="100" t="e">
        <f ca="true">+IF(AND(ISNUMBER(OFFSET('Hygiene Data'!$E$9,0,10*ROW('Hygiene Data'!E142))),'Data Summary'!DT148="Yes"),OFFSET('Hygiene Data'!$E$9,0,10*ROW('Hygiene Data'!E142)),NA())</f>
        <v>#N/A</v>
      </c>
      <c r="BF148" s="100" t="e">
        <f ca="true">+IF(AND(ISNUMBER(OFFSET('Hygiene Data'!$F$5,0,10*ROW('Hygiene Data'!F142))),'Data Summary'!DU148="Yes"),OFFSET('Hygiene Data'!$F$5,0,10*ROW('Hygiene Data'!F142)),NA())</f>
        <v>#N/A</v>
      </c>
      <c r="BG148" s="100" t="e">
        <f ca="true">+IF(AND(ISNUMBER(OFFSET('Hygiene Data'!$F$7,0,10*ROW('Hygiene Data'!F142))),'Data Summary'!DV148="Yes"),OFFSET('Hygiene Data'!$F$7,0,10*ROW('Hygiene Data'!F142)),NA())</f>
        <v>#N/A</v>
      </c>
      <c r="BH148" s="100" t="e">
        <f ca="true">+IF(AND(ISNUMBER(OFFSET('Hygiene Data'!$F$9,0,10*ROW('Hygiene Data'!F142))),'Data Summary'!DW148="Yes"),OFFSET('Hygiene Data'!$F$9,0,10*ROW('Hygiene Data'!F142)),NA())</f>
        <v>#N/A</v>
      </c>
      <c r="BI148" s="100" t="e">
        <f ca="true">+IF(AND(ISNUMBER(OFFSET('Hygiene Data'!$G$5,0,10*ROW('Hygiene Data'!G142))),'Data Summary'!DX148="Yes"),OFFSET('Hygiene Data'!$G$5,0,10*ROW('Hygiene Data'!G142)),NA())</f>
        <v>#N/A</v>
      </c>
      <c r="BJ148" s="100" t="e">
        <f ca="true">+IF(AND(ISNUMBER(OFFSET('Hygiene Data'!$G$7,0,10*ROW('Hygiene Data'!G142))),'Data Summary'!DY148="Yes"),OFFSET('Hygiene Data'!$G$7,0,10*ROW('Hygiene Data'!G142)),NA())</f>
        <v>#N/A</v>
      </c>
      <c r="BK148" s="100" t="e">
        <f ca="true">+IF(AND(ISNUMBER(OFFSET('Hygiene Data'!$G$9,0,10*ROW('Hygiene Data'!G142))),'Data Summary'!DZ148="Yes"),OFFSET('Hygiene Data'!$G$9,0,10*ROW('Hygiene Data'!G142)),NA())</f>
        <v>#N/A</v>
      </c>
      <c r="BL148" s="100" t="e">
        <f ca="true">+IF(AND(ISNUMBER(OFFSET('Hygiene Data'!$H$5,0,10*ROW('Hygiene Data'!H142))),'Data Summary'!EA148="Yes"),OFFSET('Hygiene Data'!$H$5,0,10*ROW('Hygiene Data'!H142)),NA())</f>
        <v>#N/A</v>
      </c>
      <c r="BM148" s="100" t="e">
        <f ca="true">+IF(AND(ISNUMBER(OFFSET('Hygiene Data'!$H$7,0,10*ROW('Hygiene Data'!H142))),'Data Summary'!EB148="Yes"),OFFSET('Hygiene Data'!$H$7,0,10*ROW('Hygiene Data'!H142)),NA())</f>
        <v>#N/A</v>
      </c>
      <c r="BN148" s="100" t="e">
        <f ca="true">+IF(AND(ISNUMBER(OFFSET('Hygiene Data'!$H$9,0,10*ROW('Hygiene Data'!H142))),'Data Summary'!EC148="Yes"),OFFSET('Hygiene Data'!$H$9,0,10*ROW('Hygiene Data'!H142)),NA())</f>
        <v>#N/A</v>
      </c>
      <c r="BO148" s="100" t="e">
        <f ca="true">+IF(AND(ISNUMBER(OFFSET('Hygiene Data'!$I$5,0,10*ROW('Hygiene Data'!I142))),'Data Summary'!ED148="Yes"),OFFSET('Hygiene Data'!$I$5,0,10*ROW('Hygiene Data'!I142)),NA())</f>
        <v>#N/A</v>
      </c>
      <c r="BP148" s="100" t="e">
        <f ca="true">+IF(AND(ISNUMBER(OFFSET('Hygiene Data'!$I$7,0,10*ROW('Hygiene Data'!I142))),'Data Summary'!EE148="Yes"),OFFSET('Hygiene Data'!$I$7,0,10*ROW('Hygiene Data'!I142)),NA())</f>
        <v>#N/A</v>
      </c>
      <c r="BQ148" s="100" t="e">
        <f ca="true">+IF(AND(ISNUMBER(OFFSET('Hygiene Data'!$I$9,0,10*ROW('Hygiene Data'!I142))),'Data Summary'!EF148="Yes"),OFFSET('Hygiene Data'!$I$9,0,10*ROW('Hygiene Data'!I142)),NA())</f>
        <v>#N/A</v>
      </c>
    </row>
    <row xmlns:x14ac="http://schemas.microsoft.com/office/spreadsheetml/2009/9/ac" r="149" x14ac:dyDescent="0.2">
      <c r="A149" s="363" t="e">
        <f ca="true">+RIGHT('Data Summary'!A149,LEN('Data Summary'!A149)-9)</f>
        <v>#VALUE!</v>
      </c>
      <c r="B149" s="38" t="str">
        <f ca="true">+IF(ISTEXT('Data Summary'!B149),'Data Summary'!B149,"")</f>
        <v/>
      </c>
      <c r="C149" s="362" t="e">
        <f ca="true">+VALUE('Data Summary'!C149)</f>
        <v>#VALUE!</v>
      </c>
      <c r="D149" s="98" t="e">
        <f ca="true">+IF(AND(ISNUMBER(OFFSET('Water Data'!$D$4,0,10*ROW('Water Data'!D143))),'Data Summary'!BS149="Yes"),100-OFFSET('Water Data'!$D$4,0,10*ROW('Water Data'!D143)),NA())</f>
        <v>#N/A</v>
      </c>
      <c r="E149" s="98" t="e">
        <f ca="true">+IF(AND(ISNUMBER(OFFSET('Water Data'!$D$6,0,10*ROW('Water Data'!D143))),'Data Summary'!BT149="Yes"),OFFSET('Water Data'!$D$6,0,10*ROW('Water Data'!D143)),NA())</f>
        <v>#N/A</v>
      </c>
      <c r="F149" s="98" t="e">
        <f ca="true">+IF(AND(ISNUMBER(OFFSET('Water Data'!$D$9,0,10*ROW('Water Data'!D143))),'Data Summary'!BU149="Yes"),OFFSET('Water Data'!$D$9,0,10*ROW('Water Data'!D143)),NA())</f>
        <v>#N/A</v>
      </c>
      <c r="G149" s="98" t="e">
        <f ca="true">+IF(AND(ISNUMBER(OFFSET('Water Data'!$E$4,0,10*ROW('Water Data'!E143))),'Data Summary'!BV149="Yes"),100-OFFSET('Water Data'!$E$4,0,10*ROW('Water Data'!E143)),NA())</f>
        <v>#N/A</v>
      </c>
      <c r="H149" s="98" t="e">
        <f ca="true">+IF(AND(ISNUMBER(OFFSET('Water Data'!$E$6,0,10*ROW('Water Data'!E143))),'Data Summary'!BW149="Yes"),OFFSET('Water Data'!$E$6,0,10*ROW('Water Data'!E143)),NA())</f>
        <v>#N/A</v>
      </c>
      <c r="I149" s="98" t="e">
        <f ca="true">+IF(AND(ISNUMBER(OFFSET('Water Data'!$E$9,0,10*ROW('Water Data'!E143))),'Data Summary'!BX149="Yes"),OFFSET('Water Data'!$E$9,0,10*ROW('Water Data'!E143)),NA())</f>
        <v>#N/A</v>
      </c>
      <c r="J149" s="98" t="e">
        <f ca="true">+IF(AND(ISNUMBER(OFFSET('Water Data'!$F$4,0,10*ROW('Water Data'!F143))),'Data Summary'!BY149="Yes"),100-OFFSET('Water Data'!$F$4,0,10*ROW('Water Data'!F143)),NA())</f>
        <v>#N/A</v>
      </c>
      <c r="K149" s="98" t="e">
        <f ca="true">+IF(AND(ISNUMBER(OFFSET('Water Data'!$F$6,0,10*ROW('Water Data'!F143))),'Data Summary'!BZ149="Yes"),OFFSET('Water Data'!$F$6,0,10*ROW('Water Data'!F143)),NA())</f>
        <v>#N/A</v>
      </c>
      <c r="L149" s="98" t="e">
        <f ca="true">+IF(AND(ISNUMBER(OFFSET('Water Data'!$F$9,0,10*ROW('Water Data'!F143))),'Data Summary'!CA149="Yes"),OFFSET('Water Data'!$F$9,0,10*ROW('Water Data'!F143)),NA())</f>
        <v>#N/A</v>
      </c>
      <c r="M149" s="98" t="e">
        <f ca="true">+IF(AND(ISNUMBER(OFFSET('Water Data'!$G$4,0,10*ROW('Water Data'!G143))),'Data Summary'!CB149="Yes"),100-OFFSET('Water Data'!$G$4,0,10*ROW('Water Data'!G143)),NA())</f>
        <v>#N/A</v>
      </c>
      <c r="N149" s="98" t="e">
        <f ca="true">+IF(AND(ISNUMBER(OFFSET('Water Data'!$G$6,0,10*ROW('Water Data'!G143))),'Data Summary'!CC149="Yes"),OFFSET('Water Data'!$G$6,0,10*ROW('Water Data'!G143)),NA())</f>
        <v>#N/A</v>
      </c>
      <c r="O149" s="98" t="e">
        <f ca="true">+IF(AND(ISNUMBER(OFFSET('Water Data'!$G$9,0,10*ROW('Water Data'!G143))),'Data Summary'!CD149="Yes"),OFFSET('Water Data'!$G$9,0,10*ROW('Water Data'!G143)),NA())</f>
        <v>#N/A</v>
      </c>
      <c r="P149" s="98" t="e">
        <f ca="true">+IF(AND(ISNUMBER(OFFSET('Water Data'!$H$4,0,10*ROW('Water Data'!H143))),'Data Summary'!CE149="Yes"),100-OFFSET('Water Data'!$H$4,0,10*ROW('Water Data'!H143)),NA())</f>
        <v>#N/A</v>
      </c>
      <c r="Q149" s="98" t="e">
        <f ca="true">+IF(AND(ISNUMBER(OFFSET('Water Data'!$H$6,0,10*ROW('Water Data'!H143))),'Data Summary'!CF149="Yes"),OFFSET('Water Data'!$H$6,0,10*ROW('Water Data'!H143)),NA())</f>
        <v>#N/A</v>
      </c>
      <c r="R149" s="98" t="e">
        <f ca="true">+IF(AND(ISNUMBER(OFFSET('Water Data'!$H$9,0,10*ROW('Water Data'!H143))),'Data Summary'!CG149="Yes"),OFFSET('Water Data'!$H$9,0,10*ROW('Water Data'!H143)),NA())</f>
        <v>#N/A</v>
      </c>
      <c r="S149" s="98" t="e">
        <f ca="true">+IF(AND(ISNUMBER(OFFSET('Water Data'!$I$4,0,10*ROW('Water Data'!I143))),'Data Summary'!CH149="Yes"),100-OFFSET('Water Data'!$I$4,0,10*ROW('Water Data'!I143)),NA())</f>
        <v>#N/A</v>
      </c>
      <c r="T149" s="98" t="e">
        <f ca="true">+IF(AND(ISNUMBER(OFFSET('Water Data'!$I$6,0,10*ROW('Water Data'!I143))),'Data Summary'!CI149="Yes"),OFFSET('Water Data'!$I$6,0,10*ROW('Water Data'!I143)),NA())</f>
        <v>#N/A</v>
      </c>
      <c r="U149" s="98" t="e">
        <f ca="true">+IF(AND(ISNUMBER(OFFSET('Water Data'!$I$9,0,10*ROW('Water Data'!I143))),'Data Summary'!CJ149="Yes"),OFFSET('Water Data'!$I$9,0,10*ROW('Water Data'!I143)),NA())</f>
        <v>#N/A</v>
      </c>
      <c r="V149" s="99" t="e">
        <f ca="true">+IF(AND(ISNUMBER(OFFSET('Sanitation Data'!$D$4,0,10*ROW('Sanitation Data'!D143))),'Data Summary'!CK149="Yes"),100-OFFSET('Sanitation Data'!$D$4,0,10*ROW('Sanitation Data'!D143)),NA())</f>
        <v>#N/A</v>
      </c>
      <c r="W149" s="99" t="e">
        <f ca="true">+IF(AND(ISNUMBER(OFFSET('Sanitation Data'!$D$6,0,10*ROW('Sanitation Data'!D143))),'Data Summary'!CL149="Yes"),OFFSET('Sanitation Data'!$D$6,0,10*ROW('Sanitation Data'!D143)),NA())</f>
        <v>#N/A</v>
      </c>
      <c r="X149" s="99" t="e">
        <f ca="true">+IF(AND(ISNUMBER(OFFSET('Sanitation Data'!$D$10,0,10*ROW('Sanitation Data'!D143))),'Data Summary'!CM149="Yes"),OFFSET('Sanitation Data'!$D$10,0,10*ROW('Sanitation Data'!D143)),NA())</f>
        <v>#N/A</v>
      </c>
      <c r="Y149" s="99" t="e">
        <f ca="true">+IF(AND(ISNUMBER(OFFSET('Sanitation Data'!$D$11,0,10*ROW('Sanitation Data'!D143))),'Data Summary'!CN149="Yes"),OFFSET('Sanitation Data'!$D$11,0,10*ROW('Sanitation Data'!D143)),NA())</f>
        <v>#N/A</v>
      </c>
      <c r="Z149" s="99" t="e">
        <f ca="true">+IF(AND(ISNUMBER(OFFSET('Sanitation Data'!$D$12,0,10*ROW('Sanitation Data'!D143))),'Data Summary'!CO149="Yes"),OFFSET('Sanitation Data'!$D$12,0,10*ROW('Sanitation Data'!D143)),NA())</f>
        <v>#N/A</v>
      </c>
      <c r="AA149" s="99" t="e">
        <f ca="true">+IF(AND(ISNUMBER(OFFSET('Sanitation Data'!$E$4,0,10*ROW('Sanitation Data'!E143))),'Data Summary'!CP149="Yes"),100-OFFSET('Sanitation Data'!$E$4,0,10*ROW('Sanitation Data'!E143)),NA())</f>
        <v>#N/A</v>
      </c>
      <c r="AB149" s="99" t="e">
        <f ca="true">+IF(AND(ISNUMBER(OFFSET('Sanitation Data'!$E$6,0,10*ROW('Sanitation Data'!E143))),'Data Summary'!CQ149="Yes"),OFFSET('Sanitation Data'!$E$6,0,10*ROW('Sanitation Data'!E143)),NA())</f>
        <v>#N/A</v>
      </c>
      <c r="AC149" s="99" t="e">
        <f ca="true">+IF(AND(ISNUMBER(OFFSET('Sanitation Data'!$E$10,0,10*ROW('Sanitation Data'!E143))),'Data Summary'!CR149="Yes"),OFFSET('Sanitation Data'!$E$10,0,10*ROW('Sanitation Data'!E143)),NA())</f>
        <v>#N/A</v>
      </c>
      <c r="AD149" s="99" t="e">
        <f ca="true">+IF(AND(ISNUMBER(OFFSET('Sanitation Data'!$E$11,0,10*ROW('Sanitation Data'!E143))),'Data Summary'!CS149="Yes"),OFFSET('Sanitation Data'!$E$11,0,10*ROW('Sanitation Data'!E143)),NA())</f>
        <v>#N/A</v>
      </c>
      <c r="AE149" s="99" t="e">
        <f ca="true">+IF(AND(ISNUMBER(OFFSET('Sanitation Data'!$E$12,0,10*ROW('Sanitation Data'!E143))),'Data Summary'!CT149="Yes"),OFFSET('Sanitation Data'!$E$12,0,10*ROW('Sanitation Data'!E143)),NA())</f>
        <v>#N/A</v>
      </c>
      <c r="AF149" s="99" t="e">
        <f ca="true">+IF(AND(ISNUMBER(OFFSET('Sanitation Data'!$F$4,0,10*ROW('Sanitation Data'!F143))),'Data Summary'!CU149="Yes"),100-OFFSET('Sanitation Data'!$F$4,0,10*ROW('Sanitation Data'!F143)),NA())</f>
        <v>#N/A</v>
      </c>
      <c r="AG149" s="99" t="e">
        <f ca="true">+IF(AND(ISNUMBER(OFFSET('Sanitation Data'!$F$6,0,10*ROW('Sanitation Data'!F143))),'Data Summary'!CV149="Yes"),OFFSET('Sanitation Data'!$F$6,0,10*ROW('Sanitation Data'!F143)),NA())</f>
        <v>#N/A</v>
      </c>
      <c r="AH149" s="99" t="e">
        <f ca="true">+IF(AND(ISNUMBER(OFFSET('Sanitation Data'!$F$10,0,10*ROW('Sanitation Data'!F143))),'Data Summary'!CW149="Yes"),OFFSET('Sanitation Data'!$F$10,0,10*ROW('Sanitation Data'!F143)),NA())</f>
        <v>#N/A</v>
      </c>
      <c r="AI149" s="99" t="e">
        <f ca="true">+IF(AND(ISNUMBER(OFFSET('Sanitation Data'!$F$11,0,10*ROW('Sanitation Data'!F143))),'Data Summary'!CX149="Yes"),OFFSET('Sanitation Data'!$F$11,0,10*ROW('Sanitation Data'!F143)),NA())</f>
        <v>#N/A</v>
      </c>
      <c r="AJ149" s="99" t="e">
        <f ca="true">+IF(AND(ISNUMBER(OFFSET('Sanitation Data'!$F$12,0,10*ROW('Sanitation Data'!F143))),'Data Summary'!CY149="Yes"),OFFSET('Sanitation Data'!$F$12,0,10*ROW('Sanitation Data'!F143)),NA())</f>
        <v>#N/A</v>
      </c>
      <c r="AK149" s="99" t="e">
        <f ca="true">+IF(AND(ISNUMBER(OFFSET('Sanitation Data'!$G$4,0,10*ROW('Sanitation Data'!G143))),'Data Summary'!CZ149="Yes"),100-OFFSET('Sanitation Data'!$G$4,0,10*ROW('Sanitation Data'!G143)),NA())</f>
        <v>#N/A</v>
      </c>
      <c r="AL149" s="99" t="e">
        <f ca="true">+IF(AND(ISNUMBER(OFFSET('Sanitation Data'!$G$6,0,10*ROW('Sanitation Data'!G143))),'Data Summary'!DA149="Yes"),OFFSET('Sanitation Data'!$G$6,0,10*ROW('Sanitation Data'!G143)),NA())</f>
        <v>#N/A</v>
      </c>
      <c r="AM149" s="99" t="e">
        <f ca="true">+IF(AND(ISNUMBER(OFFSET('Sanitation Data'!$G$10,0,10*ROW('Sanitation Data'!G143))),'Data Summary'!DB149="Yes"),OFFSET('Sanitation Data'!$G$10,0,10*ROW('Sanitation Data'!G143)),NA())</f>
        <v>#N/A</v>
      </c>
      <c r="AN149" s="99" t="e">
        <f ca="true">+IF(AND(ISNUMBER(OFFSET('Sanitation Data'!$G$11,0,10*ROW('Sanitation Data'!G143))),'Data Summary'!DC149="Yes"),OFFSET('Sanitation Data'!$G$11,0,10*ROW('Sanitation Data'!G143)),NA())</f>
        <v>#N/A</v>
      </c>
      <c r="AO149" s="99" t="e">
        <f ca="true">+IF(AND(ISNUMBER(OFFSET('Sanitation Data'!$G$12,0,10*ROW('Sanitation Data'!G143))),'Data Summary'!DD149="Yes"),OFFSET('Sanitation Data'!$G$12,0,10*ROW('Sanitation Data'!G143)),NA())</f>
        <v>#N/A</v>
      </c>
      <c r="AP149" s="99" t="e">
        <f ca="true">+IF(AND(ISNUMBER(OFFSET('Sanitation Data'!$H$4,0,10*ROW('Sanitation Data'!H143))),'Data Summary'!DE149="Yes"),100-OFFSET('Sanitation Data'!$H$4,0,10*ROW('Sanitation Data'!H143)),NA())</f>
        <v>#N/A</v>
      </c>
      <c r="AQ149" s="99" t="e">
        <f ca="true">+IF(AND(ISNUMBER(OFFSET('Sanitation Data'!$H$6,0,10*ROW('Sanitation Data'!H143))),'Data Summary'!DF149="Yes"),OFFSET('Sanitation Data'!$H$6,0,10*ROW('Sanitation Data'!H143)),NA())</f>
        <v>#N/A</v>
      </c>
      <c r="AR149" s="99" t="e">
        <f ca="true">+IF(AND(ISNUMBER(OFFSET('Sanitation Data'!$H$10,0,10*ROW('Sanitation Data'!H143))),'Data Summary'!DG149="Yes"),OFFSET('Sanitation Data'!$H$10,0,10*ROW('Sanitation Data'!H143)),NA())</f>
        <v>#N/A</v>
      </c>
      <c r="AS149" s="99" t="e">
        <f ca="true">+IF(AND(ISNUMBER(OFFSET('Sanitation Data'!$H$11,0,10*ROW('Sanitation Data'!H143))),'Data Summary'!DH149="Yes"),OFFSET('Sanitation Data'!$H$11,0,10*ROW('Sanitation Data'!H143)),NA())</f>
        <v>#N/A</v>
      </c>
      <c r="AT149" s="99" t="e">
        <f ca="true">+IF(AND(ISNUMBER(OFFSET('Sanitation Data'!$H$12,0,10*ROW('Sanitation Data'!H143))),'Data Summary'!DI149="Yes"),OFFSET('Sanitation Data'!$H$12,0,10*ROW('Sanitation Data'!H143)),NA())</f>
        <v>#N/A</v>
      </c>
      <c r="AU149" s="99" t="e">
        <f ca="true">+IF(AND(ISNUMBER(OFFSET('Sanitation Data'!$I$4,0,10*ROW('Sanitation Data'!I143))),'Data Summary'!DJ149="Yes"),100-OFFSET('Sanitation Data'!$I$4,0,10*ROW('Sanitation Data'!I143)),NA())</f>
        <v>#N/A</v>
      </c>
      <c r="AV149" s="99" t="e">
        <f ca="true">+IF(AND(ISNUMBER(OFFSET('Sanitation Data'!$I$6,0,10*ROW('Sanitation Data'!I143))),'Data Summary'!DK149="Yes"),OFFSET('Sanitation Data'!$I$6,0,10*ROW('Sanitation Data'!I143)),NA())</f>
        <v>#N/A</v>
      </c>
      <c r="AW149" s="99" t="e">
        <f ca="true">+IF(AND(ISNUMBER(OFFSET('Sanitation Data'!$I$10,0,10*ROW('Sanitation Data'!I143))),'Data Summary'!DL149="Yes"),OFFSET('Sanitation Data'!$I$10,0,10*ROW('Sanitation Data'!I143)),NA())</f>
        <v>#N/A</v>
      </c>
      <c r="AX149" s="99" t="e">
        <f ca="true">+IF(AND(ISNUMBER(OFFSET('Sanitation Data'!$I$11,0,10*ROW('Sanitation Data'!I143))),'Data Summary'!DM149="Yes"),OFFSET('Sanitation Data'!$I$11,0,10*ROW('Sanitation Data'!I143)),NA())</f>
        <v>#N/A</v>
      </c>
      <c r="AY149" s="99" t="e">
        <f ca="true">+IF(AND(ISNUMBER(OFFSET('Sanitation Data'!$I$12,0,10*ROW('Sanitation Data'!I143))),'Data Summary'!DN149="Yes"),OFFSET('Sanitation Data'!$I$12,0,10*ROW('Sanitation Data'!I143)),NA())</f>
        <v>#N/A</v>
      </c>
      <c r="AZ149" s="100" t="e">
        <f ca="true">+IF(AND(ISNUMBER(OFFSET('Hygiene Data'!$D$5,0,10*ROW('Hygiene Data'!D143))),'Data Summary'!DO149="Yes"),OFFSET('Hygiene Data'!$D$5,0,10*ROW('Hygiene Data'!D143)),NA())</f>
        <v>#N/A</v>
      </c>
      <c r="BA149" s="100" t="e">
        <f ca="true">+IF(AND(ISNUMBER(OFFSET('Hygiene Data'!$D$7,0,10*ROW('Hygiene Data'!D143))),'Data Summary'!DP149="Yes"),OFFSET('Hygiene Data'!$D$7,0,10*ROW('Hygiene Data'!D143)),NA())</f>
        <v>#N/A</v>
      </c>
      <c r="BB149" s="100" t="e">
        <f ca="true">+IF(AND(ISNUMBER(OFFSET('Hygiene Data'!$D$9,0,10*ROW('Hygiene Data'!D143))),'Data Summary'!DQ149="Yes"),OFFSET('Hygiene Data'!$D$9,0,10*ROW('Hygiene Data'!D143)),NA())</f>
        <v>#N/A</v>
      </c>
      <c r="BC149" s="100" t="e">
        <f ca="true">+IF(AND(ISNUMBER(OFFSET('Hygiene Data'!$E$5,0,10*ROW('Hygiene Data'!E143))),'Data Summary'!DR149="Yes"),OFFSET('Hygiene Data'!$E$5,0,10*ROW('Hygiene Data'!E143)),NA())</f>
        <v>#N/A</v>
      </c>
      <c r="BD149" s="100" t="e">
        <f ca="true">+IF(AND(ISNUMBER(OFFSET('Hygiene Data'!$E$7,0,10*ROW('Hygiene Data'!E143))),'Data Summary'!DS149="Yes"),OFFSET('Hygiene Data'!$E$7,0,10*ROW('Hygiene Data'!E143)),NA())</f>
        <v>#N/A</v>
      </c>
      <c r="BE149" s="100" t="e">
        <f ca="true">+IF(AND(ISNUMBER(OFFSET('Hygiene Data'!$E$9,0,10*ROW('Hygiene Data'!E143))),'Data Summary'!DT149="Yes"),OFFSET('Hygiene Data'!$E$9,0,10*ROW('Hygiene Data'!E143)),NA())</f>
        <v>#N/A</v>
      </c>
      <c r="BF149" s="100" t="e">
        <f ca="true">+IF(AND(ISNUMBER(OFFSET('Hygiene Data'!$F$5,0,10*ROW('Hygiene Data'!F143))),'Data Summary'!DU149="Yes"),OFFSET('Hygiene Data'!$F$5,0,10*ROW('Hygiene Data'!F143)),NA())</f>
        <v>#N/A</v>
      </c>
      <c r="BG149" s="100" t="e">
        <f ca="true">+IF(AND(ISNUMBER(OFFSET('Hygiene Data'!$F$7,0,10*ROW('Hygiene Data'!F143))),'Data Summary'!DV149="Yes"),OFFSET('Hygiene Data'!$F$7,0,10*ROW('Hygiene Data'!F143)),NA())</f>
        <v>#N/A</v>
      </c>
      <c r="BH149" s="100" t="e">
        <f ca="true">+IF(AND(ISNUMBER(OFFSET('Hygiene Data'!$F$9,0,10*ROW('Hygiene Data'!F143))),'Data Summary'!DW149="Yes"),OFFSET('Hygiene Data'!$F$9,0,10*ROW('Hygiene Data'!F143)),NA())</f>
        <v>#N/A</v>
      </c>
      <c r="BI149" s="100" t="e">
        <f ca="true">+IF(AND(ISNUMBER(OFFSET('Hygiene Data'!$G$5,0,10*ROW('Hygiene Data'!G143))),'Data Summary'!DX149="Yes"),OFFSET('Hygiene Data'!$G$5,0,10*ROW('Hygiene Data'!G143)),NA())</f>
        <v>#N/A</v>
      </c>
      <c r="BJ149" s="100" t="e">
        <f ca="true">+IF(AND(ISNUMBER(OFFSET('Hygiene Data'!$G$7,0,10*ROW('Hygiene Data'!G143))),'Data Summary'!DY149="Yes"),OFFSET('Hygiene Data'!$G$7,0,10*ROW('Hygiene Data'!G143)),NA())</f>
        <v>#N/A</v>
      </c>
      <c r="BK149" s="100" t="e">
        <f ca="true">+IF(AND(ISNUMBER(OFFSET('Hygiene Data'!$G$9,0,10*ROW('Hygiene Data'!G143))),'Data Summary'!DZ149="Yes"),OFFSET('Hygiene Data'!$G$9,0,10*ROW('Hygiene Data'!G143)),NA())</f>
        <v>#N/A</v>
      </c>
      <c r="BL149" s="100" t="e">
        <f ca="true">+IF(AND(ISNUMBER(OFFSET('Hygiene Data'!$H$5,0,10*ROW('Hygiene Data'!H143))),'Data Summary'!EA149="Yes"),OFFSET('Hygiene Data'!$H$5,0,10*ROW('Hygiene Data'!H143)),NA())</f>
        <v>#N/A</v>
      </c>
      <c r="BM149" s="100" t="e">
        <f ca="true">+IF(AND(ISNUMBER(OFFSET('Hygiene Data'!$H$7,0,10*ROW('Hygiene Data'!H143))),'Data Summary'!EB149="Yes"),OFFSET('Hygiene Data'!$H$7,0,10*ROW('Hygiene Data'!H143)),NA())</f>
        <v>#N/A</v>
      </c>
      <c r="BN149" s="100" t="e">
        <f ca="true">+IF(AND(ISNUMBER(OFFSET('Hygiene Data'!$H$9,0,10*ROW('Hygiene Data'!H143))),'Data Summary'!EC149="Yes"),OFFSET('Hygiene Data'!$H$9,0,10*ROW('Hygiene Data'!H143)),NA())</f>
        <v>#N/A</v>
      </c>
      <c r="BO149" s="100" t="e">
        <f ca="true">+IF(AND(ISNUMBER(OFFSET('Hygiene Data'!$I$5,0,10*ROW('Hygiene Data'!I143))),'Data Summary'!ED149="Yes"),OFFSET('Hygiene Data'!$I$5,0,10*ROW('Hygiene Data'!I143)),NA())</f>
        <v>#N/A</v>
      </c>
      <c r="BP149" s="100" t="e">
        <f ca="true">+IF(AND(ISNUMBER(OFFSET('Hygiene Data'!$I$7,0,10*ROW('Hygiene Data'!I143))),'Data Summary'!EE149="Yes"),OFFSET('Hygiene Data'!$I$7,0,10*ROW('Hygiene Data'!I143)),NA())</f>
        <v>#N/A</v>
      </c>
      <c r="BQ149" s="100" t="e">
        <f ca="true">+IF(AND(ISNUMBER(OFFSET('Hygiene Data'!$I$9,0,10*ROW('Hygiene Data'!I143))),'Data Summary'!EF149="Yes"),OFFSET('Hygiene Data'!$I$9,0,10*ROW('Hygiene Data'!I143)),NA())</f>
        <v>#N/A</v>
      </c>
    </row>
    <row xmlns:x14ac="http://schemas.microsoft.com/office/spreadsheetml/2009/9/ac" r="150" x14ac:dyDescent="0.2">
      <c r="A150" s="363" t="e">
        <f ca="true">+RIGHT('Data Summary'!A150,LEN('Data Summary'!A150)-9)</f>
        <v>#VALUE!</v>
      </c>
      <c r="B150" s="38" t="str">
        <f ca="true">+IF(ISTEXT('Data Summary'!B150),'Data Summary'!B150,"")</f>
        <v/>
      </c>
      <c r="C150" s="362" t="e">
        <f ca="true">+VALUE('Data Summary'!C150)</f>
        <v>#VALUE!</v>
      </c>
      <c r="D150" s="98" t="e">
        <f ca="true">+IF(AND(ISNUMBER(OFFSET('Water Data'!$D$4,0,10*ROW('Water Data'!D144))),'Data Summary'!BS150="Yes"),100-OFFSET('Water Data'!$D$4,0,10*ROW('Water Data'!D144)),NA())</f>
        <v>#N/A</v>
      </c>
      <c r="E150" s="98" t="e">
        <f ca="true">+IF(AND(ISNUMBER(OFFSET('Water Data'!$D$6,0,10*ROW('Water Data'!D144))),'Data Summary'!BT150="Yes"),OFFSET('Water Data'!$D$6,0,10*ROW('Water Data'!D144)),NA())</f>
        <v>#N/A</v>
      </c>
      <c r="F150" s="98" t="e">
        <f ca="true">+IF(AND(ISNUMBER(OFFSET('Water Data'!$D$9,0,10*ROW('Water Data'!D144))),'Data Summary'!BU150="Yes"),OFFSET('Water Data'!$D$9,0,10*ROW('Water Data'!D144)),NA())</f>
        <v>#N/A</v>
      </c>
      <c r="G150" s="98" t="e">
        <f ca="true">+IF(AND(ISNUMBER(OFFSET('Water Data'!$E$4,0,10*ROW('Water Data'!E144))),'Data Summary'!BV150="Yes"),100-OFFSET('Water Data'!$E$4,0,10*ROW('Water Data'!E144)),NA())</f>
        <v>#N/A</v>
      </c>
      <c r="H150" s="98" t="e">
        <f ca="true">+IF(AND(ISNUMBER(OFFSET('Water Data'!$E$6,0,10*ROW('Water Data'!E144))),'Data Summary'!BW150="Yes"),OFFSET('Water Data'!$E$6,0,10*ROW('Water Data'!E144)),NA())</f>
        <v>#N/A</v>
      </c>
      <c r="I150" s="98" t="e">
        <f ca="true">+IF(AND(ISNUMBER(OFFSET('Water Data'!$E$9,0,10*ROW('Water Data'!E144))),'Data Summary'!BX150="Yes"),OFFSET('Water Data'!$E$9,0,10*ROW('Water Data'!E144)),NA())</f>
        <v>#N/A</v>
      </c>
      <c r="J150" s="98" t="e">
        <f ca="true">+IF(AND(ISNUMBER(OFFSET('Water Data'!$F$4,0,10*ROW('Water Data'!F144))),'Data Summary'!BY150="Yes"),100-OFFSET('Water Data'!$F$4,0,10*ROW('Water Data'!F144)),NA())</f>
        <v>#N/A</v>
      </c>
      <c r="K150" s="98" t="e">
        <f ca="true">+IF(AND(ISNUMBER(OFFSET('Water Data'!$F$6,0,10*ROW('Water Data'!F144))),'Data Summary'!BZ150="Yes"),OFFSET('Water Data'!$F$6,0,10*ROW('Water Data'!F144)),NA())</f>
        <v>#N/A</v>
      </c>
      <c r="L150" s="98" t="e">
        <f ca="true">+IF(AND(ISNUMBER(OFFSET('Water Data'!$F$9,0,10*ROW('Water Data'!F144))),'Data Summary'!CA150="Yes"),OFFSET('Water Data'!$F$9,0,10*ROW('Water Data'!F144)),NA())</f>
        <v>#N/A</v>
      </c>
      <c r="M150" s="98" t="e">
        <f ca="true">+IF(AND(ISNUMBER(OFFSET('Water Data'!$G$4,0,10*ROW('Water Data'!G144))),'Data Summary'!CB150="Yes"),100-OFFSET('Water Data'!$G$4,0,10*ROW('Water Data'!G144)),NA())</f>
        <v>#N/A</v>
      </c>
      <c r="N150" s="98" t="e">
        <f ca="true">+IF(AND(ISNUMBER(OFFSET('Water Data'!$G$6,0,10*ROW('Water Data'!G144))),'Data Summary'!CC150="Yes"),OFFSET('Water Data'!$G$6,0,10*ROW('Water Data'!G144)),NA())</f>
        <v>#N/A</v>
      </c>
      <c r="O150" s="98" t="e">
        <f ca="true">+IF(AND(ISNUMBER(OFFSET('Water Data'!$G$9,0,10*ROW('Water Data'!G144))),'Data Summary'!CD150="Yes"),OFFSET('Water Data'!$G$9,0,10*ROW('Water Data'!G144)),NA())</f>
        <v>#N/A</v>
      </c>
      <c r="P150" s="98" t="e">
        <f ca="true">+IF(AND(ISNUMBER(OFFSET('Water Data'!$H$4,0,10*ROW('Water Data'!H144))),'Data Summary'!CE150="Yes"),100-OFFSET('Water Data'!$H$4,0,10*ROW('Water Data'!H144)),NA())</f>
        <v>#N/A</v>
      </c>
      <c r="Q150" s="98" t="e">
        <f ca="true">+IF(AND(ISNUMBER(OFFSET('Water Data'!$H$6,0,10*ROW('Water Data'!H144))),'Data Summary'!CF150="Yes"),OFFSET('Water Data'!$H$6,0,10*ROW('Water Data'!H144)),NA())</f>
        <v>#N/A</v>
      </c>
      <c r="R150" s="98" t="e">
        <f ca="true">+IF(AND(ISNUMBER(OFFSET('Water Data'!$H$9,0,10*ROW('Water Data'!H144))),'Data Summary'!CG150="Yes"),OFFSET('Water Data'!$H$9,0,10*ROW('Water Data'!H144)),NA())</f>
        <v>#N/A</v>
      </c>
      <c r="S150" s="98" t="e">
        <f ca="true">+IF(AND(ISNUMBER(OFFSET('Water Data'!$I$4,0,10*ROW('Water Data'!I144))),'Data Summary'!CH150="Yes"),100-OFFSET('Water Data'!$I$4,0,10*ROW('Water Data'!I144)),NA())</f>
        <v>#N/A</v>
      </c>
      <c r="T150" s="98" t="e">
        <f ca="true">+IF(AND(ISNUMBER(OFFSET('Water Data'!$I$6,0,10*ROW('Water Data'!I144))),'Data Summary'!CI150="Yes"),OFFSET('Water Data'!$I$6,0,10*ROW('Water Data'!I144)),NA())</f>
        <v>#N/A</v>
      </c>
      <c r="U150" s="98" t="e">
        <f ca="true">+IF(AND(ISNUMBER(OFFSET('Water Data'!$I$9,0,10*ROW('Water Data'!I144))),'Data Summary'!CJ150="Yes"),OFFSET('Water Data'!$I$9,0,10*ROW('Water Data'!I144)),NA())</f>
        <v>#N/A</v>
      </c>
      <c r="V150" s="99" t="e">
        <f ca="true">+IF(AND(ISNUMBER(OFFSET('Sanitation Data'!$D$4,0,10*ROW('Sanitation Data'!D144))),'Data Summary'!CK150="Yes"),100-OFFSET('Sanitation Data'!$D$4,0,10*ROW('Sanitation Data'!D144)),NA())</f>
        <v>#N/A</v>
      </c>
      <c r="W150" s="99" t="e">
        <f ca="true">+IF(AND(ISNUMBER(OFFSET('Sanitation Data'!$D$6,0,10*ROW('Sanitation Data'!D144))),'Data Summary'!CL150="Yes"),OFFSET('Sanitation Data'!$D$6,0,10*ROW('Sanitation Data'!D144)),NA())</f>
        <v>#N/A</v>
      </c>
      <c r="X150" s="99" t="e">
        <f ca="true">+IF(AND(ISNUMBER(OFFSET('Sanitation Data'!$D$10,0,10*ROW('Sanitation Data'!D144))),'Data Summary'!CM150="Yes"),OFFSET('Sanitation Data'!$D$10,0,10*ROW('Sanitation Data'!D144)),NA())</f>
        <v>#N/A</v>
      </c>
      <c r="Y150" s="99" t="e">
        <f ca="true">+IF(AND(ISNUMBER(OFFSET('Sanitation Data'!$D$11,0,10*ROW('Sanitation Data'!D144))),'Data Summary'!CN150="Yes"),OFFSET('Sanitation Data'!$D$11,0,10*ROW('Sanitation Data'!D144)),NA())</f>
        <v>#N/A</v>
      </c>
      <c r="Z150" s="99" t="e">
        <f ca="true">+IF(AND(ISNUMBER(OFFSET('Sanitation Data'!$D$12,0,10*ROW('Sanitation Data'!D144))),'Data Summary'!CO150="Yes"),OFFSET('Sanitation Data'!$D$12,0,10*ROW('Sanitation Data'!D144)),NA())</f>
        <v>#N/A</v>
      </c>
      <c r="AA150" s="99" t="e">
        <f ca="true">+IF(AND(ISNUMBER(OFFSET('Sanitation Data'!$E$4,0,10*ROW('Sanitation Data'!E144))),'Data Summary'!CP150="Yes"),100-OFFSET('Sanitation Data'!$E$4,0,10*ROW('Sanitation Data'!E144)),NA())</f>
        <v>#N/A</v>
      </c>
      <c r="AB150" s="99" t="e">
        <f ca="true">+IF(AND(ISNUMBER(OFFSET('Sanitation Data'!$E$6,0,10*ROW('Sanitation Data'!E144))),'Data Summary'!CQ150="Yes"),OFFSET('Sanitation Data'!$E$6,0,10*ROW('Sanitation Data'!E144)),NA())</f>
        <v>#N/A</v>
      </c>
      <c r="AC150" s="99" t="e">
        <f ca="true">+IF(AND(ISNUMBER(OFFSET('Sanitation Data'!$E$10,0,10*ROW('Sanitation Data'!E144))),'Data Summary'!CR150="Yes"),OFFSET('Sanitation Data'!$E$10,0,10*ROW('Sanitation Data'!E144)),NA())</f>
        <v>#N/A</v>
      </c>
      <c r="AD150" s="99" t="e">
        <f ca="true">+IF(AND(ISNUMBER(OFFSET('Sanitation Data'!$E$11,0,10*ROW('Sanitation Data'!E144))),'Data Summary'!CS150="Yes"),OFFSET('Sanitation Data'!$E$11,0,10*ROW('Sanitation Data'!E144)),NA())</f>
        <v>#N/A</v>
      </c>
      <c r="AE150" s="99" t="e">
        <f ca="true">+IF(AND(ISNUMBER(OFFSET('Sanitation Data'!$E$12,0,10*ROW('Sanitation Data'!E144))),'Data Summary'!CT150="Yes"),OFFSET('Sanitation Data'!$E$12,0,10*ROW('Sanitation Data'!E144)),NA())</f>
        <v>#N/A</v>
      </c>
      <c r="AF150" s="99" t="e">
        <f ca="true">+IF(AND(ISNUMBER(OFFSET('Sanitation Data'!$F$4,0,10*ROW('Sanitation Data'!F144))),'Data Summary'!CU150="Yes"),100-OFFSET('Sanitation Data'!$F$4,0,10*ROW('Sanitation Data'!F144)),NA())</f>
        <v>#N/A</v>
      </c>
      <c r="AG150" s="99" t="e">
        <f ca="true">+IF(AND(ISNUMBER(OFFSET('Sanitation Data'!$F$6,0,10*ROW('Sanitation Data'!F144))),'Data Summary'!CV150="Yes"),OFFSET('Sanitation Data'!$F$6,0,10*ROW('Sanitation Data'!F144)),NA())</f>
        <v>#N/A</v>
      </c>
      <c r="AH150" s="99" t="e">
        <f ca="true">+IF(AND(ISNUMBER(OFFSET('Sanitation Data'!$F$10,0,10*ROW('Sanitation Data'!F144))),'Data Summary'!CW150="Yes"),OFFSET('Sanitation Data'!$F$10,0,10*ROW('Sanitation Data'!F144)),NA())</f>
        <v>#N/A</v>
      </c>
      <c r="AI150" s="99" t="e">
        <f ca="true">+IF(AND(ISNUMBER(OFFSET('Sanitation Data'!$F$11,0,10*ROW('Sanitation Data'!F144))),'Data Summary'!CX150="Yes"),OFFSET('Sanitation Data'!$F$11,0,10*ROW('Sanitation Data'!F144)),NA())</f>
        <v>#N/A</v>
      </c>
      <c r="AJ150" s="99" t="e">
        <f ca="true">+IF(AND(ISNUMBER(OFFSET('Sanitation Data'!$F$12,0,10*ROW('Sanitation Data'!F144))),'Data Summary'!CY150="Yes"),OFFSET('Sanitation Data'!$F$12,0,10*ROW('Sanitation Data'!F144)),NA())</f>
        <v>#N/A</v>
      </c>
      <c r="AK150" s="99" t="e">
        <f ca="true">+IF(AND(ISNUMBER(OFFSET('Sanitation Data'!$G$4,0,10*ROW('Sanitation Data'!G144))),'Data Summary'!CZ150="Yes"),100-OFFSET('Sanitation Data'!$G$4,0,10*ROW('Sanitation Data'!G144)),NA())</f>
        <v>#N/A</v>
      </c>
      <c r="AL150" s="99" t="e">
        <f ca="true">+IF(AND(ISNUMBER(OFFSET('Sanitation Data'!$G$6,0,10*ROW('Sanitation Data'!G144))),'Data Summary'!DA150="Yes"),OFFSET('Sanitation Data'!$G$6,0,10*ROW('Sanitation Data'!G144)),NA())</f>
        <v>#N/A</v>
      </c>
      <c r="AM150" s="99" t="e">
        <f ca="true">+IF(AND(ISNUMBER(OFFSET('Sanitation Data'!$G$10,0,10*ROW('Sanitation Data'!G144))),'Data Summary'!DB150="Yes"),OFFSET('Sanitation Data'!$G$10,0,10*ROW('Sanitation Data'!G144)),NA())</f>
        <v>#N/A</v>
      </c>
      <c r="AN150" s="99" t="e">
        <f ca="true">+IF(AND(ISNUMBER(OFFSET('Sanitation Data'!$G$11,0,10*ROW('Sanitation Data'!G144))),'Data Summary'!DC150="Yes"),OFFSET('Sanitation Data'!$G$11,0,10*ROW('Sanitation Data'!G144)),NA())</f>
        <v>#N/A</v>
      </c>
      <c r="AO150" s="99" t="e">
        <f ca="true">+IF(AND(ISNUMBER(OFFSET('Sanitation Data'!$G$12,0,10*ROW('Sanitation Data'!G144))),'Data Summary'!DD150="Yes"),OFFSET('Sanitation Data'!$G$12,0,10*ROW('Sanitation Data'!G144)),NA())</f>
        <v>#N/A</v>
      </c>
      <c r="AP150" s="99" t="e">
        <f ca="true">+IF(AND(ISNUMBER(OFFSET('Sanitation Data'!$H$4,0,10*ROW('Sanitation Data'!H144))),'Data Summary'!DE150="Yes"),100-OFFSET('Sanitation Data'!$H$4,0,10*ROW('Sanitation Data'!H144)),NA())</f>
        <v>#N/A</v>
      </c>
      <c r="AQ150" s="99" t="e">
        <f ca="true">+IF(AND(ISNUMBER(OFFSET('Sanitation Data'!$H$6,0,10*ROW('Sanitation Data'!H144))),'Data Summary'!DF150="Yes"),OFFSET('Sanitation Data'!$H$6,0,10*ROW('Sanitation Data'!H144)),NA())</f>
        <v>#N/A</v>
      </c>
      <c r="AR150" s="99" t="e">
        <f ca="true">+IF(AND(ISNUMBER(OFFSET('Sanitation Data'!$H$10,0,10*ROW('Sanitation Data'!H144))),'Data Summary'!DG150="Yes"),OFFSET('Sanitation Data'!$H$10,0,10*ROW('Sanitation Data'!H144)),NA())</f>
        <v>#N/A</v>
      </c>
      <c r="AS150" s="99" t="e">
        <f ca="true">+IF(AND(ISNUMBER(OFFSET('Sanitation Data'!$H$11,0,10*ROW('Sanitation Data'!H144))),'Data Summary'!DH150="Yes"),OFFSET('Sanitation Data'!$H$11,0,10*ROW('Sanitation Data'!H144)),NA())</f>
        <v>#N/A</v>
      </c>
      <c r="AT150" s="99" t="e">
        <f ca="true">+IF(AND(ISNUMBER(OFFSET('Sanitation Data'!$H$12,0,10*ROW('Sanitation Data'!H144))),'Data Summary'!DI150="Yes"),OFFSET('Sanitation Data'!$H$12,0,10*ROW('Sanitation Data'!H144)),NA())</f>
        <v>#N/A</v>
      </c>
      <c r="AU150" s="99" t="e">
        <f ca="true">+IF(AND(ISNUMBER(OFFSET('Sanitation Data'!$I$4,0,10*ROW('Sanitation Data'!I144))),'Data Summary'!DJ150="Yes"),100-OFFSET('Sanitation Data'!$I$4,0,10*ROW('Sanitation Data'!I144)),NA())</f>
        <v>#N/A</v>
      </c>
      <c r="AV150" s="99" t="e">
        <f ca="true">+IF(AND(ISNUMBER(OFFSET('Sanitation Data'!$I$6,0,10*ROW('Sanitation Data'!I144))),'Data Summary'!DK150="Yes"),OFFSET('Sanitation Data'!$I$6,0,10*ROW('Sanitation Data'!I144)),NA())</f>
        <v>#N/A</v>
      </c>
      <c r="AW150" s="99" t="e">
        <f ca="true">+IF(AND(ISNUMBER(OFFSET('Sanitation Data'!$I$10,0,10*ROW('Sanitation Data'!I144))),'Data Summary'!DL150="Yes"),OFFSET('Sanitation Data'!$I$10,0,10*ROW('Sanitation Data'!I144)),NA())</f>
        <v>#N/A</v>
      </c>
      <c r="AX150" s="99" t="e">
        <f ca="true">+IF(AND(ISNUMBER(OFFSET('Sanitation Data'!$I$11,0,10*ROW('Sanitation Data'!I144))),'Data Summary'!DM150="Yes"),OFFSET('Sanitation Data'!$I$11,0,10*ROW('Sanitation Data'!I144)),NA())</f>
        <v>#N/A</v>
      </c>
      <c r="AY150" s="99" t="e">
        <f ca="true">+IF(AND(ISNUMBER(OFFSET('Sanitation Data'!$I$12,0,10*ROW('Sanitation Data'!I144))),'Data Summary'!DN150="Yes"),OFFSET('Sanitation Data'!$I$12,0,10*ROW('Sanitation Data'!I144)),NA())</f>
        <v>#N/A</v>
      </c>
      <c r="AZ150" s="100" t="e">
        <f ca="true">+IF(AND(ISNUMBER(OFFSET('Hygiene Data'!$D$5,0,10*ROW('Hygiene Data'!D144))),'Data Summary'!DO150="Yes"),OFFSET('Hygiene Data'!$D$5,0,10*ROW('Hygiene Data'!D144)),NA())</f>
        <v>#N/A</v>
      </c>
      <c r="BA150" s="100" t="e">
        <f ca="true">+IF(AND(ISNUMBER(OFFSET('Hygiene Data'!$D$7,0,10*ROW('Hygiene Data'!D144))),'Data Summary'!DP150="Yes"),OFFSET('Hygiene Data'!$D$7,0,10*ROW('Hygiene Data'!D144)),NA())</f>
        <v>#N/A</v>
      </c>
      <c r="BB150" s="100" t="e">
        <f ca="true">+IF(AND(ISNUMBER(OFFSET('Hygiene Data'!$D$9,0,10*ROW('Hygiene Data'!D144))),'Data Summary'!DQ150="Yes"),OFFSET('Hygiene Data'!$D$9,0,10*ROW('Hygiene Data'!D144)),NA())</f>
        <v>#N/A</v>
      </c>
      <c r="BC150" s="100" t="e">
        <f ca="true">+IF(AND(ISNUMBER(OFFSET('Hygiene Data'!$E$5,0,10*ROW('Hygiene Data'!E144))),'Data Summary'!DR150="Yes"),OFFSET('Hygiene Data'!$E$5,0,10*ROW('Hygiene Data'!E144)),NA())</f>
        <v>#N/A</v>
      </c>
      <c r="BD150" s="100" t="e">
        <f ca="true">+IF(AND(ISNUMBER(OFFSET('Hygiene Data'!$E$7,0,10*ROW('Hygiene Data'!E144))),'Data Summary'!DS150="Yes"),OFFSET('Hygiene Data'!$E$7,0,10*ROW('Hygiene Data'!E144)),NA())</f>
        <v>#N/A</v>
      </c>
      <c r="BE150" s="100" t="e">
        <f ca="true">+IF(AND(ISNUMBER(OFFSET('Hygiene Data'!$E$9,0,10*ROW('Hygiene Data'!E144))),'Data Summary'!DT150="Yes"),OFFSET('Hygiene Data'!$E$9,0,10*ROW('Hygiene Data'!E144)),NA())</f>
        <v>#N/A</v>
      </c>
      <c r="BF150" s="100" t="e">
        <f ca="true">+IF(AND(ISNUMBER(OFFSET('Hygiene Data'!$F$5,0,10*ROW('Hygiene Data'!F144))),'Data Summary'!DU150="Yes"),OFFSET('Hygiene Data'!$F$5,0,10*ROW('Hygiene Data'!F144)),NA())</f>
        <v>#N/A</v>
      </c>
      <c r="BG150" s="100" t="e">
        <f ca="true">+IF(AND(ISNUMBER(OFFSET('Hygiene Data'!$F$7,0,10*ROW('Hygiene Data'!F144))),'Data Summary'!DV150="Yes"),OFFSET('Hygiene Data'!$F$7,0,10*ROW('Hygiene Data'!F144)),NA())</f>
        <v>#N/A</v>
      </c>
      <c r="BH150" s="100" t="e">
        <f ca="true">+IF(AND(ISNUMBER(OFFSET('Hygiene Data'!$F$9,0,10*ROW('Hygiene Data'!F144))),'Data Summary'!DW150="Yes"),OFFSET('Hygiene Data'!$F$9,0,10*ROW('Hygiene Data'!F144)),NA())</f>
        <v>#N/A</v>
      </c>
      <c r="BI150" s="100" t="e">
        <f ca="true">+IF(AND(ISNUMBER(OFFSET('Hygiene Data'!$G$5,0,10*ROW('Hygiene Data'!G144))),'Data Summary'!DX150="Yes"),OFFSET('Hygiene Data'!$G$5,0,10*ROW('Hygiene Data'!G144)),NA())</f>
        <v>#N/A</v>
      </c>
      <c r="BJ150" s="100" t="e">
        <f ca="true">+IF(AND(ISNUMBER(OFFSET('Hygiene Data'!$G$7,0,10*ROW('Hygiene Data'!G144))),'Data Summary'!DY150="Yes"),OFFSET('Hygiene Data'!$G$7,0,10*ROW('Hygiene Data'!G144)),NA())</f>
        <v>#N/A</v>
      </c>
      <c r="BK150" s="100" t="e">
        <f ca="true">+IF(AND(ISNUMBER(OFFSET('Hygiene Data'!$G$9,0,10*ROW('Hygiene Data'!G144))),'Data Summary'!DZ150="Yes"),OFFSET('Hygiene Data'!$G$9,0,10*ROW('Hygiene Data'!G144)),NA())</f>
        <v>#N/A</v>
      </c>
      <c r="BL150" s="100" t="e">
        <f ca="true">+IF(AND(ISNUMBER(OFFSET('Hygiene Data'!$H$5,0,10*ROW('Hygiene Data'!H144))),'Data Summary'!EA150="Yes"),OFFSET('Hygiene Data'!$H$5,0,10*ROW('Hygiene Data'!H144)),NA())</f>
        <v>#N/A</v>
      </c>
      <c r="BM150" s="100" t="e">
        <f ca="true">+IF(AND(ISNUMBER(OFFSET('Hygiene Data'!$H$7,0,10*ROW('Hygiene Data'!H144))),'Data Summary'!EB150="Yes"),OFFSET('Hygiene Data'!$H$7,0,10*ROW('Hygiene Data'!H144)),NA())</f>
        <v>#N/A</v>
      </c>
      <c r="BN150" s="100" t="e">
        <f ca="true">+IF(AND(ISNUMBER(OFFSET('Hygiene Data'!$H$9,0,10*ROW('Hygiene Data'!H144))),'Data Summary'!EC150="Yes"),OFFSET('Hygiene Data'!$H$9,0,10*ROW('Hygiene Data'!H144)),NA())</f>
        <v>#N/A</v>
      </c>
      <c r="BO150" s="100" t="e">
        <f ca="true">+IF(AND(ISNUMBER(OFFSET('Hygiene Data'!$I$5,0,10*ROW('Hygiene Data'!I144))),'Data Summary'!ED150="Yes"),OFFSET('Hygiene Data'!$I$5,0,10*ROW('Hygiene Data'!I144)),NA())</f>
        <v>#N/A</v>
      </c>
      <c r="BP150" s="100" t="e">
        <f ca="true">+IF(AND(ISNUMBER(OFFSET('Hygiene Data'!$I$7,0,10*ROW('Hygiene Data'!I144))),'Data Summary'!EE150="Yes"),OFFSET('Hygiene Data'!$I$7,0,10*ROW('Hygiene Data'!I144)),NA())</f>
        <v>#N/A</v>
      </c>
      <c r="BQ150" s="100" t="e">
        <f ca="true">+IF(AND(ISNUMBER(OFFSET('Hygiene Data'!$I$9,0,10*ROW('Hygiene Data'!I144))),'Data Summary'!EF150="Yes"),OFFSET('Hygiene Data'!$I$9,0,10*ROW('Hygiene Data'!I144)),NA())</f>
        <v>#N/A</v>
      </c>
    </row>
    <row xmlns:x14ac="http://schemas.microsoft.com/office/spreadsheetml/2009/9/ac" r="151" x14ac:dyDescent="0.2">
      <c r="A151" s="363" t="e">
        <f ca="true">+RIGHT('Data Summary'!A151,LEN('Data Summary'!A151)-9)</f>
        <v>#VALUE!</v>
      </c>
      <c r="B151" s="38" t="str">
        <f ca="true">+IF(ISTEXT('Data Summary'!B151),'Data Summary'!B151,"")</f>
        <v/>
      </c>
      <c r="C151" s="362" t="e">
        <f ca="true">+VALUE('Data Summary'!C151)</f>
        <v>#VALUE!</v>
      </c>
      <c r="D151" s="98" t="e">
        <f ca="true">+IF(AND(ISNUMBER(OFFSET('Water Data'!$D$4,0,10*ROW('Water Data'!D145))),'Data Summary'!BS151="Yes"),100-OFFSET('Water Data'!$D$4,0,10*ROW('Water Data'!D145)),NA())</f>
        <v>#N/A</v>
      </c>
      <c r="E151" s="98" t="e">
        <f ca="true">+IF(AND(ISNUMBER(OFFSET('Water Data'!$D$6,0,10*ROW('Water Data'!D145))),'Data Summary'!BT151="Yes"),OFFSET('Water Data'!$D$6,0,10*ROW('Water Data'!D145)),NA())</f>
        <v>#N/A</v>
      </c>
      <c r="F151" s="98" t="e">
        <f ca="true">+IF(AND(ISNUMBER(OFFSET('Water Data'!$D$9,0,10*ROW('Water Data'!D145))),'Data Summary'!BU151="Yes"),OFFSET('Water Data'!$D$9,0,10*ROW('Water Data'!D145)),NA())</f>
        <v>#N/A</v>
      </c>
      <c r="G151" s="98" t="e">
        <f ca="true">+IF(AND(ISNUMBER(OFFSET('Water Data'!$E$4,0,10*ROW('Water Data'!E145))),'Data Summary'!BV151="Yes"),100-OFFSET('Water Data'!$E$4,0,10*ROW('Water Data'!E145)),NA())</f>
        <v>#N/A</v>
      </c>
      <c r="H151" s="98" t="e">
        <f ca="true">+IF(AND(ISNUMBER(OFFSET('Water Data'!$E$6,0,10*ROW('Water Data'!E145))),'Data Summary'!BW151="Yes"),OFFSET('Water Data'!$E$6,0,10*ROW('Water Data'!E145)),NA())</f>
        <v>#N/A</v>
      </c>
      <c r="I151" s="98" t="e">
        <f ca="true">+IF(AND(ISNUMBER(OFFSET('Water Data'!$E$9,0,10*ROW('Water Data'!E145))),'Data Summary'!BX151="Yes"),OFFSET('Water Data'!$E$9,0,10*ROW('Water Data'!E145)),NA())</f>
        <v>#N/A</v>
      </c>
      <c r="J151" s="98" t="e">
        <f ca="true">+IF(AND(ISNUMBER(OFFSET('Water Data'!$F$4,0,10*ROW('Water Data'!F145))),'Data Summary'!BY151="Yes"),100-OFFSET('Water Data'!$F$4,0,10*ROW('Water Data'!F145)),NA())</f>
        <v>#N/A</v>
      </c>
      <c r="K151" s="98" t="e">
        <f ca="true">+IF(AND(ISNUMBER(OFFSET('Water Data'!$F$6,0,10*ROW('Water Data'!F145))),'Data Summary'!BZ151="Yes"),OFFSET('Water Data'!$F$6,0,10*ROW('Water Data'!F145)),NA())</f>
        <v>#N/A</v>
      </c>
      <c r="L151" s="98" t="e">
        <f ca="true">+IF(AND(ISNUMBER(OFFSET('Water Data'!$F$9,0,10*ROW('Water Data'!F145))),'Data Summary'!CA151="Yes"),OFFSET('Water Data'!$F$9,0,10*ROW('Water Data'!F145)),NA())</f>
        <v>#N/A</v>
      </c>
      <c r="M151" s="98" t="e">
        <f ca="true">+IF(AND(ISNUMBER(OFFSET('Water Data'!$G$4,0,10*ROW('Water Data'!G145))),'Data Summary'!CB151="Yes"),100-OFFSET('Water Data'!$G$4,0,10*ROW('Water Data'!G145)),NA())</f>
        <v>#N/A</v>
      </c>
      <c r="N151" s="98" t="e">
        <f ca="true">+IF(AND(ISNUMBER(OFFSET('Water Data'!$G$6,0,10*ROW('Water Data'!G145))),'Data Summary'!CC151="Yes"),OFFSET('Water Data'!$G$6,0,10*ROW('Water Data'!G145)),NA())</f>
        <v>#N/A</v>
      </c>
      <c r="O151" s="98" t="e">
        <f ca="true">+IF(AND(ISNUMBER(OFFSET('Water Data'!$G$9,0,10*ROW('Water Data'!G145))),'Data Summary'!CD151="Yes"),OFFSET('Water Data'!$G$9,0,10*ROW('Water Data'!G145)),NA())</f>
        <v>#N/A</v>
      </c>
      <c r="P151" s="98" t="e">
        <f ca="true">+IF(AND(ISNUMBER(OFFSET('Water Data'!$H$4,0,10*ROW('Water Data'!H145))),'Data Summary'!CE151="Yes"),100-OFFSET('Water Data'!$H$4,0,10*ROW('Water Data'!H145)),NA())</f>
        <v>#N/A</v>
      </c>
      <c r="Q151" s="98" t="e">
        <f ca="true">+IF(AND(ISNUMBER(OFFSET('Water Data'!$H$6,0,10*ROW('Water Data'!H145))),'Data Summary'!CF151="Yes"),OFFSET('Water Data'!$H$6,0,10*ROW('Water Data'!H145)),NA())</f>
        <v>#N/A</v>
      </c>
      <c r="R151" s="98" t="e">
        <f ca="true">+IF(AND(ISNUMBER(OFFSET('Water Data'!$H$9,0,10*ROW('Water Data'!H145))),'Data Summary'!CG151="Yes"),OFFSET('Water Data'!$H$9,0,10*ROW('Water Data'!H145)),NA())</f>
        <v>#N/A</v>
      </c>
      <c r="S151" s="98" t="e">
        <f ca="true">+IF(AND(ISNUMBER(OFFSET('Water Data'!$I$4,0,10*ROW('Water Data'!I145))),'Data Summary'!CH151="Yes"),100-OFFSET('Water Data'!$I$4,0,10*ROW('Water Data'!I145)),NA())</f>
        <v>#N/A</v>
      </c>
      <c r="T151" s="98" t="e">
        <f ca="true">+IF(AND(ISNUMBER(OFFSET('Water Data'!$I$6,0,10*ROW('Water Data'!I145))),'Data Summary'!CI151="Yes"),OFFSET('Water Data'!$I$6,0,10*ROW('Water Data'!I145)),NA())</f>
        <v>#N/A</v>
      </c>
      <c r="U151" s="98" t="e">
        <f ca="true">+IF(AND(ISNUMBER(OFFSET('Water Data'!$I$9,0,10*ROW('Water Data'!I145))),'Data Summary'!CJ151="Yes"),OFFSET('Water Data'!$I$9,0,10*ROW('Water Data'!I145)),NA())</f>
        <v>#N/A</v>
      </c>
      <c r="V151" s="99" t="e">
        <f ca="true">+IF(AND(ISNUMBER(OFFSET('Sanitation Data'!$D$4,0,10*ROW('Sanitation Data'!D145))),'Data Summary'!CK151="Yes"),100-OFFSET('Sanitation Data'!$D$4,0,10*ROW('Sanitation Data'!D145)),NA())</f>
        <v>#N/A</v>
      </c>
      <c r="W151" s="99" t="e">
        <f ca="true">+IF(AND(ISNUMBER(OFFSET('Sanitation Data'!$D$6,0,10*ROW('Sanitation Data'!D145))),'Data Summary'!CL151="Yes"),OFFSET('Sanitation Data'!$D$6,0,10*ROW('Sanitation Data'!D145)),NA())</f>
        <v>#N/A</v>
      </c>
      <c r="X151" s="99" t="e">
        <f ca="true">+IF(AND(ISNUMBER(OFFSET('Sanitation Data'!$D$10,0,10*ROW('Sanitation Data'!D145))),'Data Summary'!CM151="Yes"),OFFSET('Sanitation Data'!$D$10,0,10*ROW('Sanitation Data'!D145)),NA())</f>
        <v>#N/A</v>
      </c>
      <c r="Y151" s="99" t="e">
        <f ca="true">+IF(AND(ISNUMBER(OFFSET('Sanitation Data'!$D$11,0,10*ROW('Sanitation Data'!D145))),'Data Summary'!CN151="Yes"),OFFSET('Sanitation Data'!$D$11,0,10*ROW('Sanitation Data'!D145)),NA())</f>
        <v>#N/A</v>
      </c>
      <c r="Z151" s="99" t="e">
        <f ca="true">+IF(AND(ISNUMBER(OFFSET('Sanitation Data'!$D$12,0,10*ROW('Sanitation Data'!D145))),'Data Summary'!CO151="Yes"),OFFSET('Sanitation Data'!$D$12,0,10*ROW('Sanitation Data'!D145)),NA())</f>
        <v>#N/A</v>
      </c>
      <c r="AA151" s="99" t="e">
        <f ca="true">+IF(AND(ISNUMBER(OFFSET('Sanitation Data'!$E$4,0,10*ROW('Sanitation Data'!E145))),'Data Summary'!CP151="Yes"),100-OFFSET('Sanitation Data'!$E$4,0,10*ROW('Sanitation Data'!E145)),NA())</f>
        <v>#N/A</v>
      </c>
      <c r="AB151" s="99" t="e">
        <f ca="true">+IF(AND(ISNUMBER(OFFSET('Sanitation Data'!$E$6,0,10*ROW('Sanitation Data'!E145))),'Data Summary'!CQ151="Yes"),OFFSET('Sanitation Data'!$E$6,0,10*ROW('Sanitation Data'!E145)),NA())</f>
        <v>#N/A</v>
      </c>
      <c r="AC151" s="99" t="e">
        <f ca="true">+IF(AND(ISNUMBER(OFFSET('Sanitation Data'!$E$10,0,10*ROW('Sanitation Data'!E145))),'Data Summary'!CR151="Yes"),OFFSET('Sanitation Data'!$E$10,0,10*ROW('Sanitation Data'!E145)),NA())</f>
        <v>#N/A</v>
      </c>
      <c r="AD151" s="99" t="e">
        <f ca="true">+IF(AND(ISNUMBER(OFFSET('Sanitation Data'!$E$11,0,10*ROW('Sanitation Data'!E145))),'Data Summary'!CS151="Yes"),OFFSET('Sanitation Data'!$E$11,0,10*ROW('Sanitation Data'!E145)),NA())</f>
        <v>#N/A</v>
      </c>
      <c r="AE151" s="99" t="e">
        <f ca="true">+IF(AND(ISNUMBER(OFFSET('Sanitation Data'!$E$12,0,10*ROW('Sanitation Data'!E145))),'Data Summary'!CT151="Yes"),OFFSET('Sanitation Data'!$E$12,0,10*ROW('Sanitation Data'!E145)),NA())</f>
        <v>#N/A</v>
      </c>
      <c r="AF151" s="99" t="e">
        <f ca="true">+IF(AND(ISNUMBER(OFFSET('Sanitation Data'!$F$4,0,10*ROW('Sanitation Data'!F145))),'Data Summary'!CU151="Yes"),100-OFFSET('Sanitation Data'!$F$4,0,10*ROW('Sanitation Data'!F145)),NA())</f>
        <v>#N/A</v>
      </c>
      <c r="AG151" s="99" t="e">
        <f ca="true">+IF(AND(ISNUMBER(OFFSET('Sanitation Data'!$F$6,0,10*ROW('Sanitation Data'!F145))),'Data Summary'!CV151="Yes"),OFFSET('Sanitation Data'!$F$6,0,10*ROW('Sanitation Data'!F145)),NA())</f>
        <v>#N/A</v>
      </c>
      <c r="AH151" s="99" t="e">
        <f ca="true">+IF(AND(ISNUMBER(OFFSET('Sanitation Data'!$F$10,0,10*ROW('Sanitation Data'!F145))),'Data Summary'!CW151="Yes"),OFFSET('Sanitation Data'!$F$10,0,10*ROW('Sanitation Data'!F145)),NA())</f>
        <v>#N/A</v>
      </c>
      <c r="AI151" s="99" t="e">
        <f ca="true">+IF(AND(ISNUMBER(OFFSET('Sanitation Data'!$F$11,0,10*ROW('Sanitation Data'!F145))),'Data Summary'!CX151="Yes"),OFFSET('Sanitation Data'!$F$11,0,10*ROW('Sanitation Data'!F145)),NA())</f>
        <v>#N/A</v>
      </c>
      <c r="AJ151" s="99" t="e">
        <f ca="true">+IF(AND(ISNUMBER(OFFSET('Sanitation Data'!$F$12,0,10*ROW('Sanitation Data'!F145))),'Data Summary'!CY151="Yes"),OFFSET('Sanitation Data'!$F$12,0,10*ROW('Sanitation Data'!F145)),NA())</f>
        <v>#N/A</v>
      </c>
      <c r="AK151" s="99" t="e">
        <f ca="true">+IF(AND(ISNUMBER(OFFSET('Sanitation Data'!$G$4,0,10*ROW('Sanitation Data'!G145))),'Data Summary'!CZ151="Yes"),100-OFFSET('Sanitation Data'!$G$4,0,10*ROW('Sanitation Data'!G145)),NA())</f>
        <v>#N/A</v>
      </c>
      <c r="AL151" s="99" t="e">
        <f ca="true">+IF(AND(ISNUMBER(OFFSET('Sanitation Data'!$G$6,0,10*ROW('Sanitation Data'!G145))),'Data Summary'!DA151="Yes"),OFFSET('Sanitation Data'!$G$6,0,10*ROW('Sanitation Data'!G145)),NA())</f>
        <v>#N/A</v>
      </c>
      <c r="AM151" s="99" t="e">
        <f ca="true">+IF(AND(ISNUMBER(OFFSET('Sanitation Data'!$G$10,0,10*ROW('Sanitation Data'!G145))),'Data Summary'!DB151="Yes"),OFFSET('Sanitation Data'!$G$10,0,10*ROW('Sanitation Data'!G145)),NA())</f>
        <v>#N/A</v>
      </c>
      <c r="AN151" s="99" t="e">
        <f ca="true">+IF(AND(ISNUMBER(OFFSET('Sanitation Data'!$G$11,0,10*ROW('Sanitation Data'!G145))),'Data Summary'!DC151="Yes"),OFFSET('Sanitation Data'!$G$11,0,10*ROW('Sanitation Data'!G145)),NA())</f>
        <v>#N/A</v>
      </c>
      <c r="AO151" s="99" t="e">
        <f ca="true">+IF(AND(ISNUMBER(OFFSET('Sanitation Data'!$G$12,0,10*ROW('Sanitation Data'!G145))),'Data Summary'!DD151="Yes"),OFFSET('Sanitation Data'!$G$12,0,10*ROW('Sanitation Data'!G145)),NA())</f>
        <v>#N/A</v>
      </c>
      <c r="AP151" s="99" t="e">
        <f ca="true">+IF(AND(ISNUMBER(OFFSET('Sanitation Data'!$H$4,0,10*ROW('Sanitation Data'!H145))),'Data Summary'!DE151="Yes"),100-OFFSET('Sanitation Data'!$H$4,0,10*ROW('Sanitation Data'!H145)),NA())</f>
        <v>#N/A</v>
      </c>
      <c r="AQ151" s="99" t="e">
        <f ca="true">+IF(AND(ISNUMBER(OFFSET('Sanitation Data'!$H$6,0,10*ROW('Sanitation Data'!H145))),'Data Summary'!DF151="Yes"),OFFSET('Sanitation Data'!$H$6,0,10*ROW('Sanitation Data'!H145)),NA())</f>
        <v>#N/A</v>
      </c>
      <c r="AR151" s="99" t="e">
        <f ca="true">+IF(AND(ISNUMBER(OFFSET('Sanitation Data'!$H$10,0,10*ROW('Sanitation Data'!H145))),'Data Summary'!DG151="Yes"),OFFSET('Sanitation Data'!$H$10,0,10*ROW('Sanitation Data'!H145)),NA())</f>
        <v>#N/A</v>
      </c>
      <c r="AS151" s="99" t="e">
        <f ca="true">+IF(AND(ISNUMBER(OFFSET('Sanitation Data'!$H$11,0,10*ROW('Sanitation Data'!H145))),'Data Summary'!DH151="Yes"),OFFSET('Sanitation Data'!$H$11,0,10*ROW('Sanitation Data'!H145)),NA())</f>
        <v>#N/A</v>
      </c>
      <c r="AT151" s="99" t="e">
        <f ca="true">+IF(AND(ISNUMBER(OFFSET('Sanitation Data'!$H$12,0,10*ROW('Sanitation Data'!H145))),'Data Summary'!DI151="Yes"),OFFSET('Sanitation Data'!$H$12,0,10*ROW('Sanitation Data'!H145)),NA())</f>
        <v>#N/A</v>
      </c>
      <c r="AU151" s="99" t="e">
        <f ca="true">+IF(AND(ISNUMBER(OFFSET('Sanitation Data'!$I$4,0,10*ROW('Sanitation Data'!I145))),'Data Summary'!DJ151="Yes"),100-OFFSET('Sanitation Data'!$I$4,0,10*ROW('Sanitation Data'!I145)),NA())</f>
        <v>#N/A</v>
      </c>
      <c r="AV151" s="99" t="e">
        <f ca="true">+IF(AND(ISNUMBER(OFFSET('Sanitation Data'!$I$6,0,10*ROW('Sanitation Data'!I145))),'Data Summary'!DK151="Yes"),OFFSET('Sanitation Data'!$I$6,0,10*ROW('Sanitation Data'!I145)),NA())</f>
        <v>#N/A</v>
      </c>
      <c r="AW151" s="99" t="e">
        <f ca="true">+IF(AND(ISNUMBER(OFFSET('Sanitation Data'!$I$10,0,10*ROW('Sanitation Data'!I145))),'Data Summary'!DL151="Yes"),OFFSET('Sanitation Data'!$I$10,0,10*ROW('Sanitation Data'!I145)),NA())</f>
        <v>#N/A</v>
      </c>
      <c r="AX151" s="99" t="e">
        <f ca="true">+IF(AND(ISNUMBER(OFFSET('Sanitation Data'!$I$11,0,10*ROW('Sanitation Data'!I145))),'Data Summary'!DM151="Yes"),OFFSET('Sanitation Data'!$I$11,0,10*ROW('Sanitation Data'!I145)),NA())</f>
        <v>#N/A</v>
      </c>
      <c r="AY151" s="99" t="e">
        <f ca="true">+IF(AND(ISNUMBER(OFFSET('Sanitation Data'!$I$12,0,10*ROW('Sanitation Data'!I145))),'Data Summary'!DN151="Yes"),OFFSET('Sanitation Data'!$I$12,0,10*ROW('Sanitation Data'!I145)),NA())</f>
        <v>#N/A</v>
      </c>
      <c r="AZ151" s="100" t="e">
        <f ca="true">+IF(AND(ISNUMBER(OFFSET('Hygiene Data'!$D$5,0,10*ROW('Hygiene Data'!D145))),'Data Summary'!DO151="Yes"),OFFSET('Hygiene Data'!$D$5,0,10*ROW('Hygiene Data'!D145)),NA())</f>
        <v>#N/A</v>
      </c>
      <c r="BA151" s="100" t="e">
        <f ca="true">+IF(AND(ISNUMBER(OFFSET('Hygiene Data'!$D$7,0,10*ROW('Hygiene Data'!D145))),'Data Summary'!DP151="Yes"),OFFSET('Hygiene Data'!$D$7,0,10*ROW('Hygiene Data'!D145)),NA())</f>
        <v>#N/A</v>
      </c>
      <c r="BB151" s="100" t="e">
        <f ca="true">+IF(AND(ISNUMBER(OFFSET('Hygiene Data'!$D$9,0,10*ROW('Hygiene Data'!D145))),'Data Summary'!DQ151="Yes"),OFFSET('Hygiene Data'!$D$9,0,10*ROW('Hygiene Data'!D145)),NA())</f>
        <v>#N/A</v>
      </c>
      <c r="BC151" s="100" t="e">
        <f ca="true">+IF(AND(ISNUMBER(OFFSET('Hygiene Data'!$E$5,0,10*ROW('Hygiene Data'!E145))),'Data Summary'!DR151="Yes"),OFFSET('Hygiene Data'!$E$5,0,10*ROW('Hygiene Data'!E145)),NA())</f>
        <v>#N/A</v>
      </c>
      <c r="BD151" s="100" t="e">
        <f ca="true">+IF(AND(ISNUMBER(OFFSET('Hygiene Data'!$E$7,0,10*ROW('Hygiene Data'!E145))),'Data Summary'!DS151="Yes"),OFFSET('Hygiene Data'!$E$7,0,10*ROW('Hygiene Data'!E145)),NA())</f>
        <v>#N/A</v>
      </c>
      <c r="BE151" s="100" t="e">
        <f ca="true">+IF(AND(ISNUMBER(OFFSET('Hygiene Data'!$E$9,0,10*ROW('Hygiene Data'!E145))),'Data Summary'!DT151="Yes"),OFFSET('Hygiene Data'!$E$9,0,10*ROW('Hygiene Data'!E145)),NA())</f>
        <v>#N/A</v>
      </c>
      <c r="BF151" s="100" t="e">
        <f ca="true">+IF(AND(ISNUMBER(OFFSET('Hygiene Data'!$F$5,0,10*ROW('Hygiene Data'!F145))),'Data Summary'!DU151="Yes"),OFFSET('Hygiene Data'!$F$5,0,10*ROW('Hygiene Data'!F145)),NA())</f>
        <v>#N/A</v>
      </c>
      <c r="BG151" s="100" t="e">
        <f ca="true">+IF(AND(ISNUMBER(OFFSET('Hygiene Data'!$F$7,0,10*ROW('Hygiene Data'!F145))),'Data Summary'!DV151="Yes"),OFFSET('Hygiene Data'!$F$7,0,10*ROW('Hygiene Data'!F145)),NA())</f>
        <v>#N/A</v>
      </c>
      <c r="BH151" s="100" t="e">
        <f ca="true">+IF(AND(ISNUMBER(OFFSET('Hygiene Data'!$F$9,0,10*ROW('Hygiene Data'!F145))),'Data Summary'!DW151="Yes"),OFFSET('Hygiene Data'!$F$9,0,10*ROW('Hygiene Data'!F145)),NA())</f>
        <v>#N/A</v>
      </c>
      <c r="BI151" s="100" t="e">
        <f ca="true">+IF(AND(ISNUMBER(OFFSET('Hygiene Data'!$G$5,0,10*ROW('Hygiene Data'!G145))),'Data Summary'!DX151="Yes"),OFFSET('Hygiene Data'!$G$5,0,10*ROW('Hygiene Data'!G145)),NA())</f>
        <v>#N/A</v>
      </c>
      <c r="BJ151" s="100" t="e">
        <f ca="true">+IF(AND(ISNUMBER(OFFSET('Hygiene Data'!$G$7,0,10*ROW('Hygiene Data'!G145))),'Data Summary'!DY151="Yes"),OFFSET('Hygiene Data'!$G$7,0,10*ROW('Hygiene Data'!G145)),NA())</f>
        <v>#N/A</v>
      </c>
      <c r="BK151" s="100" t="e">
        <f ca="true">+IF(AND(ISNUMBER(OFFSET('Hygiene Data'!$G$9,0,10*ROW('Hygiene Data'!G145))),'Data Summary'!DZ151="Yes"),OFFSET('Hygiene Data'!$G$9,0,10*ROW('Hygiene Data'!G145)),NA())</f>
        <v>#N/A</v>
      </c>
      <c r="BL151" s="100" t="e">
        <f ca="true">+IF(AND(ISNUMBER(OFFSET('Hygiene Data'!$H$5,0,10*ROW('Hygiene Data'!H145))),'Data Summary'!EA151="Yes"),OFFSET('Hygiene Data'!$H$5,0,10*ROW('Hygiene Data'!H145)),NA())</f>
        <v>#N/A</v>
      </c>
      <c r="BM151" s="100" t="e">
        <f ca="true">+IF(AND(ISNUMBER(OFFSET('Hygiene Data'!$H$7,0,10*ROW('Hygiene Data'!H145))),'Data Summary'!EB151="Yes"),OFFSET('Hygiene Data'!$H$7,0,10*ROW('Hygiene Data'!H145)),NA())</f>
        <v>#N/A</v>
      </c>
      <c r="BN151" s="100" t="e">
        <f ca="true">+IF(AND(ISNUMBER(OFFSET('Hygiene Data'!$H$9,0,10*ROW('Hygiene Data'!H145))),'Data Summary'!EC151="Yes"),OFFSET('Hygiene Data'!$H$9,0,10*ROW('Hygiene Data'!H145)),NA())</f>
        <v>#N/A</v>
      </c>
      <c r="BO151" s="100" t="e">
        <f ca="true">+IF(AND(ISNUMBER(OFFSET('Hygiene Data'!$I$5,0,10*ROW('Hygiene Data'!I145))),'Data Summary'!ED151="Yes"),OFFSET('Hygiene Data'!$I$5,0,10*ROW('Hygiene Data'!I145)),NA())</f>
        <v>#N/A</v>
      </c>
      <c r="BP151" s="100" t="e">
        <f ca="true">+IF(AND(ISNUMBER(OFFSET('Hygiene Data'!$I$7,0,10*ROW('Hygiene Data'!I145))),'Data Summary'!EE151="Yes"),OFFSET('Hygiene Data'!$I$7,0,10*ROW('Hygiene Data'!I145)),NA())</f>
        <v>#N/A</v>
      </c>
      <c r="BQ151" s="100" t="e">
        <f ca="true">+IF(AND(ISNUMBER(OFFSET('Hygiene Data'!$I$9,0,10*ROW('Hygiene Data'!I145))),'Data Summary'!EF151="Yes"),OFFSET('Hygiene Data'!$I$9,0,10*ROW('Hygiene Data'!I145)),NA())</f>
        <v>#N/A</v>
      </c>
    </row>
    <row xmlns:x14ac="http://schemas.microsoft.com/office/spreadsheetml/2009/9/ac" r="152" x14ac:dyDescent="0.2">
      <c r="A152" s="363" t="e">
        <f ca="true">+RIGHT('Data Summary'!A152,LEN('Data Summary'!A152)-9)</f>
        <v>#VALUE!</v>
      </c>
      <c r="B152" s="38" t="str">
        <f ca="true">+IF(ISTEXT('Data Summary'!B152),'Data Summary'!B152,"")</f>
        <v/>
      </c>
      <c r="C152" s="362" t="e">
        <f ca="true">+VALUE('Data Summary'!C152)</f>
        <v>#VALUE!</v>
      </c>
      <c r="D152" s="98" t="e">
        <f ca="true">+IF(AND(ISNUMBER(OFFSET('Water Data'!$D$4,0,10*ROW('Water Data'!D146))),'Data Summary'!BS152="Yes"),100-OFFSET('Water Data'!$D$4,0,10*ROW('Water Data'!D146)),NA())</f>
        <v>#N/A</v>
      </c>
      <c r="E152" s="98" t="e">
        <f ca="true">+IF(AND(ISNUMBER(OFFSET('Water Data'!$D$6,0,10*ROW('Water Data'!D146))),'Data Summary'!BT152="Yes"),OFFSET('Water Data'!$D$6,0,10*ROW('Water Data'!D146)),NA())</f>
        <v>#N/A</v>
      </c>
      <c r="F152" s="98" t="e">
        <f ca="true">+IF(AND(ISNUMBER(OFFSET('Water Data'!$D$9,0,10*ROW('Water Data'!D146))),'Data Summary'!BU152="Yes"),OFFSET('Water Data'!$D$9,0,10*ROW('Water Data'!D146)),NA())</f>
        <v>#N/A</v>
      </c>
      <c r="G152" s="98" t="e">
        <f ca="true">+IF(AND(ISNUMBER(OFFSET('Water Data'!$E$4,0,10*ROW('Water Data'!E146))),'Data Summary'!BV152="Yes"),100-OFFSET('Water Data'!$E$4,0,10*ROW('Water Data'!E146)),NA())</f>
        <v>#N/A</v>
      </c>
      <c r="H152" s="98" t="e">
        <f ca="true">+IF(AND(ISNUMBER(OFFSET('Water Data'!$E$6,0,10*ROW('Water Data'!E146))),'Data Summary'!BW152="Yes"),OFFSET('Water Data'!$E$6,0,10*ROW('Water Data'!E146)),NA())</f>
        <v>#N/A</v>
      </c>
      <c r="I152" s="98" t="e">
        <f ca="true">+IF(AND(ISNUMBER(OFFSET('Water Data'!$E$9,0,10*ROW('Water Data'!E146))),'Data Summary'!BX152="Yes"),OFFSET('Water Data'!$E$9,0,10*ROW('Water Data'!E146)),NA())</f>
        <v>#N/A</v>
      </c>
      <c r="J152" s="98" t="e">
        <f ca="true">+IF(AND(ISNUMBER(OFFSET('Water Data'!$F$4,0,10*ROW('Water Data'!F146))),'Data Summary'!BY152="Yes"),100-OFFSET('Water Data'!$F$4,0,10*ROW('Water Data'!F146)),NA())</f>
        <v>#N/A</v>
      </c>
      <c r="K152" s="98" t="e">
        <f ca="true">+IF(AND(ISNUMBER(OFFSET('Water Data'!$F$6,0,10*ROW('Water Data'!F146))),'Data Summary'!BZ152="Yes"),OFFSET('Water Data'!$F$6,0,10*ROW('Water Data'!F146)),NA())</f>
        <v>#N/A</v>
      </c>
      <c r="L152" s="98" t="e">
        <f ca="true">+IF(AND(ISNUMBER(OFFSET('Water Data'!$F$9,0,10*ROW('Water Data'!F146))),'Data Summary'!CA152="Yes"),OFFSET('Water Data'!$F$9,0,10*ROW('Water Data'!F146)),NA())</f>
        <v>#N/A</v>
      </c>
      <c r="M152" s="98" t="e">
        <f ca="true">+IF(AND(ISNUMBER(OFFSET('Water Data'!$G$4,0,10*ROW('Water Data'!G146))),'Data Summary'!CB152="Yes"),100-OFFSET('Water Data'!$G$4,0,10*ROW('Water Data'!G146)),NA())</f>
        <v>#N/A</v>
      </c>
      <c r="N152" s="98" t="e">
        <f ca="true">+IF(AND(ISNUMBER(OFFSET('Water Data'!$G$6,0,10*ROW('Water Data'!G146))),'Data Summary'!CC152="Yes"),OFFSET('Water Data'!$G$6,0,10*ROW('Water Data'!G146)),NA())</f>
        <v>#N/A</v>
      </c>
      <c r="O152" s="98" t="e">
        <f ca="true">+IF(AND(ISNUMBER(OFFSET('Water Data'!$G$9,0,10*ROW('Water Data'!G146))),'Data Summary'!CD152="Yes"),OFFSET('Water Data'!$G$9,0,10*ROW('Water Data'!G146)),NA())</f>
        <v>#N/A</v>
      </c>
      <c r="P152" s="98" t="e">
        <f ca="true">+IF(AND(ISNUMBER(OFFSET('Water Data'!$H$4,0,10*ROW('Water Data'!H146))),'Data Summary'!CE152="Yes"),100-OFFSET('Water Data'!$H$4,0,10*ROW('Water Data'!H146)),NA())</f>
        <v>#N/A</v>
      </c>
      <c r="Q152" s="98" t="e">
        <f ca="true">+IF(AND(ISNUMBER(OFFSET('Water Data'!$H$6,0,10*ROW('Water Data'!H146))),'Data Summary'!CF152="Yes"),OFFSET('Water Data'!$H$6,0,10*ROW('Water Data'!H146)),NA())</f>
        <v>#N/A</v>
      </c>
      <c r="R152" s="98" t="e">
        <f ca="true">+IF(AND(ISNUMBER(OFFSET('Water Data'!$H$9,0,10*ROW('Water Data'!H146))),'Data Summary'!CG152="Yes"),OFFSET('Water Data'!$H$9,0,10*ROW('Water Data'!H146)),NA())</f>
        <v>#N/A</v>
      </c>
      <c r="S152" s="98" t="e">
        <f ca="true">+IF(AND(ISNUMBER(OFFSET('Water Data'!$I$4,0,10*ROW('Water Data'!I146))),'Data Summary'!CH152="Yes"),100-OFFSET('Water Data'!$I$4,0,10*ROW('Water Data'!I146)),NA())</f>
        <v>#N/A</v>
      </c>
      <c r="T152" s="98" t="e">
        <f ca="true">+IF(AND(ISNUMBER(OFFSET('Water Data'!$I$6,0,10*ROW('Water Data'!I146))),'Data Summary'!CI152="Yes"),OFFSET('Water Data'!$I$6,0,10*ROW('Water Data'!I146)),NA())</f>
        <v>#N/A</v>
      </c>
      <c r="U152" s="98" t="e">
        <f ca="true">+IF(AND(ISNUMBER(OFFSET('Water Data'!$I$9,0,10*ROW('Water Data'!I146))),'Data Summary'!CJ152="Yes"),OFFSET('Water Data'!$I$9,0,10*ROW('Water Data'!I146)),NA())</f>
        <v>#N/A</v>
      </c>
      <c r="V152" s="99" t="e">
        <f ca="true">+IF(AND(ISNUMBER(OFFSET('Sanitation Data'!$D$4,0,10*ROW('Sanitation Data'!D146))),'Data Summary'!CK152="Yes"),100-OFFSET('Sanitation Data'!$D$4,0,10*ROW('Sanitation Data'!D146)),NA())</f>
        <v>#N/A</v>
      </c>
      <c r="W152" s="99" t="e">
        <f ca="true">+IF(AND(ISNUMBER(OFFSET('Sanitation Data'!$D$6,0,10*ROW('Sanitation Data'!D146))),'Data Summary'!CL152="Yes"),OFFSET('Sanitation Data'!$D$6,0,10*ROW('Sanitation Data'!D146)),NA())</f>
        <v>#N/A</v>
      </c>
      <c r="X152" s="99" t="e">
        <f ca="true">+IF(AND(ISNUMBER(OFFSET('Sanitation Data'!$D$10,0,10*ROW('Sanitation Data'!D146))),'Data Summary'!CM152="Yes"),OFFSET('Sanitation Data'!$D$10,0,10*ROW('Sanitation Data'!D146)),NA())</f>
        <v>#N/A</v>
      </c>
      <c r="Y152" s="99" t="e">
        <f ca="true">+IF(AND(ISNUMBER(OFFSET('Sanitation Data'!$D$11,0,10*ROW('Sanitation Data'!D146))),'Data Summary'!CN152="Yes"),OFFSET('Sanitation Data'!$D$11,0,10*ROW('Sanitation Data'!D146)),NA())</f>
        <v>#N/A</v>
      </c>
      <c r="Z152" s="99" t="e">
        <f ca="true">+IF(AND(ISNUMBER(OFFSET('Sanitation Data'!$D$12,0,10*ROW('Sanitation Data'!D146))),'Data Summary'!CO152="Yes"),OFFSET('Sanitation Data'!$D$12,0,10*ROW('Sanitation Data'!D146)),NA())</f>
        <v>#N/A</v>
      </c>
      <c r="AA152" s="99" t="e">
        <f ca="true">+IF(AND(ISNUMBER(OFFSET('Sanitation Data'!$E$4,0,10*ROW('Sanitation Data'!E146))),'Data Summary'!CP152="Yes"),100-OFFSET('Sanitation Data'!$E$4,0,10*ROW('Sanitation Data'!E146)),NA())</f>
        <v>#N/A</v>
      </c>
      <c r="AB152" s="99" t="e">
        <f ca="true">+IF(AND(ISNUMBER(OFFSET('Sanitation Data'!$E$6,0,10*ROW('Sanitation Data'!E146))),'Data Summary'!CQ152="Yes"),OFFSET('Sanitation Data'!$E$6,0,10*ROW('Sanitation Data'!E146)),NA())</f>
        <v>#N/A</v>
      </c>
      <c r="AC152" s="99" t="e">
        <f ca="true">+IF(AND(ISNUMBER(OFFSET('Sanitation Data'!$E$10,0,10*ROW('Sanitation Data'!E146))),'Data Summary'!CR152="Yes"),OFFSET('Sanitation Data'!$E$10,0,10*ROW('Sanitation Data'!E146)),NA())</f>
        <v>#N/A</v>
      </c>
      <c r="AD152" s="99" t="e">
        <f ca="true">+IF(AND(ISNUMBER(OFFSET('Sanitation Data'!$E$11,0,10*ROW('Sanitation Data'!E146))),'Data Summary'!CS152="Yes"),OFFSET('Sanitation Data'!$E$11,0,10*ROW('Sanitation Data'!E146)),NA())</f>
        <v>#N/A</v>
      </c>
      <c r="AE152" s="99" t="e">
        <f ca="true">+IF(AND(ISNUMBER(OFFSET('Sanitation Data'!$E$12,0,10*ROW('Sanitation Data'!E146))),'Data Summary'!CT152="Yes"),OFFSET('Sanitation Data'!$E$12,0,10*ROW('Sanitation Data'!E146)),NA())</f>
        <v>#N/A</v>
      </c>
      <c r="AF152" s="99" t="e">
        <f ca="true">+IF(AND(ISNUMBER(OFFSET('Sanitation Data'!$F$4,0,10*ROW('Sanitation Data'!F146))),'Data Summary'!CU152="Yes"),100-OFFSET('Sanitation Data'!$F$4,0,10*ROW('Sanitation Data'!F146)),NA())</f>
        <v>#N/A</v>
      </c>
      <c r="AG152" s="99" t="e">
        <f ca="true">+IF(AND(ISNUMBER(OFFSET('Sanitation Data'!$F$6,0,10*ROW('Sanitation Data'!F146))),'Data Summary'!CV152="Yes"),OFFSET('Sanitation Data'!$F$6,0,10*ROW('Sanitation Data'!F146)),NA())</f>
        <v>#N/A</v>
      </c>
      <c r="AH152" s="99" t="e">
        <f ca="true">+IF(AND(ISNUMBER(OFFSET('Sanitation Data'!$F$10,0,10*ROW('Sanitation Data'!F146))),'Data Summary'!CW152="Yes"),OFFSET('Sanitation Data'!$F$10,0,10*ROW('Sanitation Data'!F146)),NA())</f>
        <v>#N/A</v>
      </c>
      <c r="AI152" s="99" t="e">
        <f ca="true">+IF(AND(ISNUMBER(OFFSET('Sanitation Data'!$F$11,0,10*ROW('Sanitation Data'!F146))),'Data Summary'!CX152="Yes"),OFFSET('Sanitation Data'!$F$11,0,10*ROW('Sanitation Data'!F146)),NA())</f>
        <v>#N/A</v>
      </c>
      <c r="AJ152" s="99" t="e">
        <f ca="true">+IF(AND(ISNUMBER(OFFSET('Sanitation Data'!$F$12,0,10*ROW('Sanitation Data'!F146))),'Data Summary'!CY152="Yes"),OFFSET('Sanitation Data'!$F$12,0,10*ROW('Sanitation Data'!F146)),NA())</f>
        <v>#N/A</v>
      </c>
      <c r="AK152" s="99" t="e">
        <f ca="true">+IF(AND(ISNUMBER(OFFSET('Sanitation Data'!$G$4,0,10*ROW('Sanitation Data'!G146))),'Data Summary'!CZ152="Yes"),100-OFFSET('Sanitation Data'!$G$4,0,10*ROW('Sanitation Data'!G146)),NA())</f>
        <v>#N/A</v>
      </c>
      <c r="AL152" s="99" t="e">
        <f ca="true">+IF(AND(ISNUMBER(OFFSET('Sanitation Data'!$G$6,0,10*ROW('Sanitation Data'!G146))),'Data Summary'!DA152="Yes"),OFFSET('Sanitation Data'!$G$6,0,10*ROW('Sanitation Data'!G146)),NA())</f>
        <v>#N/A</v>
      </c>
      <c r="AM152" s="99" t="e">
        <f ca="true">+IF(AND(ISNUMBER(OFFSET('Sanitation Data'!$G$10,0,10*ROW('Sanitation Data'!G146))),'Data Summary'!DB152="Yes"),OFFSET('Sanitation Data'!$G$10,0,10*ROW('Sanitation Data'!G146)),NA())</f>
        <v>#N/A</v>
      </c>
      <c r="AN152" s="99" t="e">
        <f ca="true">+IF(AND(ISNUMBER(OFFSET('Sanitation Data'!$G$11,0,10*ROW('Sanitation Data'!G146))),'Data Summary'!DC152="Yes"),OFFSET('Sanitation Data'!$G$11,0,10*ROW('Sanitation Data'!G146)),NA())</f>
        <v>#N/A</v>
      </c>
      <c r="AO152" s="99" t="e">
        <f ca="true">+IF(AND(ISNUMBER(OFFSET('Sanitation Data'!$G$12,0,10*ROW('Sanitation Data'!G146))),'Data Summary'!DD152="Yes"),OFFSET('Sanitation Data'!$G$12,0,10*ROW('Sanitation Data'!G146)),NA())</f>
        <v>#N/A</v>
      </c>
      <c r="AP152" s="99" t="e">
        <f ca="true">+IF(AND(ISNUMBER(OFFSET('Sanitation Data'!$H$4,0,10*ROW('Sanitation Data'!H146))),'Data Summary'!DE152="Yes"),100-OFFSET('Sanitation Data'!$H$4,0,10*ROW('Sanitation Data'!H146)),NA())</f>
        <v>#N/A</v>
      </c>
      <c r="AQ152" s="99" t="e">
        <f ca="true">+IF(AND(ISNUMBER(OFFSET('Sanitation Data'!$H$6,0,10*ROW('Sanitation Data'!H146))),'Data Summary'!DF152="Yes"),OFFSET('Sanitation Data'!$H$6,0,10*ROW('Sanitation Data'!H146)),NA())</f>
        <v>#N/A</v>
      </c>
      <c r="AR152" s="99" t="e">
        <f ca="true">+IF(AND(ISNUMBER(OFFSET('Sanitation Data'!$H$10,0,10*ROW('Sanitation Data'!H146))),'Data Summary'!DG152="Yes"),OFFSET('Sanitation Data'!$H$10,0,10*ROW('Sanitation Data'!H146)),NA())</f>
        <v>#N/A</v>
      </c>
      <c r="AS152" s="99" t="e">
        <f ca="true">+IF(AND(ISNUMBER(OFFSET('Sanitation Data'!$H$11,0,10*ROW('Sanitation Data'!H146))),'Data Summary'!DH152="Yes"),OFFSET('Sanitation Data'!$H$11,0,10*ROW('Sanitation Data'!H146)),NA())</f>
        <v>#N/A</v>
      </c>
      <c r="AT152" s="99" t="e">
        <f ca="true">+IF(AND(ISNUMBER(OFFSET('Sanitation Data'!$H$12,0,10*ROW('Sanitation Data'!H146))),'Data Summary'!DI152="Yes"),OFFSET('Sanitation Data'!$H$12,0,10*ROW('Sanitation Data'!H146)),NA())</f>
        <v>#N/A</v>
      </c>
      <c r="AU152" s="99" t="e">
        <f ca="true">+IF(AND(ISNUMBER(OFFSET('Sanitation Data'!$I$4,0,10*ROW('Sanitation Data'!I146))),'Data Summary'!DJ152="Yes"),100-OFFSET('Sanitation Data'!$I$4,0,10*ROW('Sanitation Data'!I146)),NA())</f>
        <v>#N/A</v>
      </c>
      <c r="AV152" s="99" t="e">
        <f ca="true">+IF(AND(ISNUMBER(OFFSET('Sanitation Data'!$I$6,0,10*ROW('Sanitation Data'!I146))),'Data Summary'!DK152="Yes"),OFFSET('Sanitation Data'!$I$6,0,10*ROW('Sanitation Data'!I146)),NA())</f>
        <v>#N/A</v>
      </c>
      <c r="AW152" s="99" t="e">
        <f ca="true">+IF(AND(ISNUMBER(OFFSET('Sanitation Data'!$I$10,0,10*ROW('Sanitation Data'!I146))),'Data Summary'!DL152="Yes"),OFFSET('Sanitation Data'!$I$10,0,10*ROW('Sanitation Data'!I146)),NA())</f>
        <v>#N/A</v>
      </c>
      <c r="AX152" s="99" t="e">
        <f ca="true">+IF(AND(ISNUMBER(OFFSET('Sanitation Data'!$I$11,0,10*ROW('Sanitation Data'!I146))),'Data Summary'!DM152="Yes"),OFFSET('Sanitation Data'!$I$11,0,10*ROW('Sanitation Data'!I146)),NA())</f>
        <v>#N/A</v>
      </c>
      <c r="AY152" s="99" t="e">
        <f ca="true">+IF(AND(ISNUMBER(OFFSET('Sanitation Data'!$I$12,0,10*ROW('Sanitation Data'!I146))),'Data Summary'!DN152="Yes"),OFFSET('Sanitation Data'!$I$12,0,10*ROW('Sanitation Data'!I146)),NA())</f>
        <v>#N/A</v>
      </c>
      <c r="AZ152" s="100" t="e">
        <f ca="true">+IF(AND(ISNUMBER(OFFSET('Hygiene Data'!$D$5,0,10*ROW('Hygiene Data'!D146))),'Data Summary'!DO152="Yes"),OFFSET('Hygiene Data'!$D$5,0,10*ROW('Hygiene Data'!D146)),NA())</f>
        <v>#N/A</v>
      </c>
      <c r="BA152" s="100" t="e">
        <f ca="true">+IF(AND(ISNUMBER(OFFSET('Hygiene Data'!$D$7,0,10*ROW('Hygiene Data'!D146))),'Data Summary'!DP152="Yes"),OFFSET('Hygiene Data'!$D$7,0,10*ROW('Hygiene Data'!D146)),NA())</f>
        <v>#N/A</v>
      </c>
      <c r="BB152" s="100" t="e">
        <f ca="true">+IF(AND(ISNUMBER(OFFSET('Hygiene Data'!$D$9,0,10*ROW('Hygiene Data'!D146))),'Data Summary'!DQ152="Yes"),OFFSET('Hygiene Data'!$D$9,0,10*ROW('Hygiene Data'!D146)),NA())</f>
        <v>#N/A</v>
      </c>
      <c r="BC152" s="100" t="e">
        <f ca="true">+IF(AND(ISNUMBER(OFFSET('Hygiene Data'!$E$5,0,10*ROW('Hygiene Data'!E146))),'Data Summary'!DR152="Yes"),OFFSET('Hygiene Data'!$E$5,0,10*ROW('Hygiene Data'!E146)),NA())</f>
        <v>#N/A</v>
      </c>
      <c r="BD152" s="100" t="e">
        <f ca="true">+IF(AND(ISNUMBER(OFFSET('Hygiene Data'!$E$7,0,10*ROW('Hygiene Data'!E146))),'Data Summary'!DS152="Yes"),OFFSET('Hygiene Data'!$E$7,0,10*ROW('Hygiene Data'!E146)),NA())</f>
        <v>#N/A</v>
      </c>
      <c r="BE152" s="100" t="e">
        <f ca="true">+IF(AND(ISNUMBER(OFFSET('Hygiene Data'!$E$9,0,10*ROW('Hygiene Data'!E146))),'Data Summary'!DT152="Yes"),OFFSET('Hygiene Data'!$E$9,0,10*ROW('Hygiene Data'!E146)),NA())</f>
        <v>#N/A</v>
      </c>
      <c r="BF152" s="100" t="e">
        <f ca="true">+IF(AND(ISNUMBER(OFFSET('Hygiene Data'!$F$5,0,10*ROW('Hygiene Data'!F146))),'Data Summary'!DU152="Yes"),OFFSET('Hygiene Data'!$F$5,0,10*ROW('Hygiene Data'!F146)),NA())</f>
        <v>#N/A</v>
      </c>
      <c r="BG152" s="100" t="e">
        <f ca="true">+IF(AND(ISNUMBER(OFFSET('Hygiene Data'!$F$7,0,10*ROW('Hygiene Data'!F146))),'Data Summary'!DV152="Yes"),OFFSET('Hygiene Data'!$F$7,0,10*ROW('Hygiene Data'!F146)),NA())</f>
        <v>#N/A</v>
      </c>
      <c r="BH152" s="100" t="e">
        <f ca="true">+IF(AND(ISNUMBER(OFFSET('Hygiene Data'!$F$9,0,10*ROW('Hygiene Data'!F146))),'Data Summary'!DW152="Yes"),OFFSET('Hygiene Data'!$F$9,0,10*ROW('Hygiene Data'!F146)),NA())</f>
        <v>#N/A</v>
      </c>
      <c r="BI152" s="100" t="e">
        <f ca="true">+IF(AND(ISNUMBER(OFFSET('Hygiene Data'!$G$5,0,10*ROW('Hygiene Data'!G146))),'Data Summary'!DX152="Yes"),OFFSET('Hygiene Data'!$G$5,0,10*ROW('Hygiene Data'!G146)),NA())</f>
        <v>#N/A</v>
      </c>
      <c r="BJ152" s="100" t="e">
        <f ca="true">+IF(AND(ISNUMBER(OFFSET('Hygiene Data'!$G$7,0,10*ROW('Hygiene Data'!G146))),'Data Summary'!DY152="Yes"),OFFSET('Hygiene Data'!$G$7,0,10*ROW('Hygiene Data'!G146)),NA())</f>
        <v>#N/A</v>
      </c>
      <c r="BK152" s="100" t="e">
        <f ca="true">+IF(AND(ISNUMBER(OFFSET('Hygiene Data'!$G$9,0,10*ROW('Hygiene Data'!G146))),'Data Summary'!DZ152="Yes"),OFFSET('Hygiene Data'!$G$9,0,10*ROW('Hygiene Data'!G146)),NA())</f>
        <v>#N/A</v>
      </c>
      <c r="BL152" s="100" t="e">
        <f ca="true">+IF(AND(ISNUMBER(OFFSET('Hygiene Data'!$H$5,0,10*ROW('Hygiene Data'!H146))),'Data Summary'!EA152="Yes"),OFFSET('Hygiene Data'!$H$5,0,10*ROW('Hygiene Data'!H146)),NA())</f>
        <v>#N/A</v>
      </c>
      <c r="BM152" s="100" t="e">
        <f ca="true">+IF(AND(ISNUMBER(OFFSET('Hygiene Data'!$H$7,0,10*ROW('Hygiene Data'!H146))),'Data Summary'!EB152="Yes"),OFFSET('Hygiene Data'!$H$7,0,10*ROW('Hygiene Data'!H146)),NA())</f>
        <v>#N/A</v>
      </c>
      <c r="BN152" s="100" t="e">
        <f ca="true">+IF(AND(ISNUMBER(OFFSET('Hygiene Data'!$H$9,0,10*ROW('Hygiene Data'!H146))),'Data Summary'!EC152="Yes"),OFFSET('Hygiene Data'!$H$9,0,10*ROW('Hygiene Data'!H146)),NA())</f>
        <v>#N/A</v>
      </c>
      <c r="BO152" s="100" t="e">
        <f ca="true">+IF(AND(ISNUMBER(OFFSET('Hygiene Data'!$I$5,0,10*ROW('Hygiene Data'!I146))),'Data Summary'!ED152="Yes"),OFFSET('Hygiene Data'!$I$5,0,10*ROW('Hygiene Data'!I146)),NA())</f>
        <v>#N/A</v>
      </c>
      <c r="BP152" s="100" t="e">
        <f ca="true">+IF(AND(ISNUMBER(OFFSET('Hygiene Data'!$I$7,0,10*ROW('Hygiene Data'!I146))),'Data Summary'!EE152="Yes"),OFFSET('Hygiene Data'!$I$7,0,10*ROW('Hygiene Data'!I146)),NA())</f>
        <v>#N/A</v>
      </c>
      <c r="BQ152" s="100" t="e">
        <f ca="true">+IF(AND(ISNUMBER(OFFSET('Hygiene Data'!$I$9,0,10*ROW('Hygiene Data'!I146))),'Data Summary'!EF152="Yes"),OFFSET('Hygiene Data'!$I$9,0,10*ROW('Hygiene Data'!I146)),NA())</f>
        <v>#N/A</v>
      </c>
    </row>
    <row xmlns:x14ac="http://schemas.microsoft.com/office/spreadsheetml/2009/9/ac" r="153" x14ac:dyDescent="0.2">
      <c r="A153" s="363" t="e">
        <f ca="true">+RIGHT('Data Summary'!A153,LEN('Data Summary'!A153)-9)</f>
        <v>#VALUE!</v>
      </c>
      <c r="B153" s="38" t="str">
        <f ca="true">+IF(ISTEXT('Data Summary'!B153),'Data Summary'!B153,"")</f>
        <v/>
      </c>
      <c r="C153" s="362" t="e">
        <f ca="true">+VALUE('Data Summary'!C153)</f>
        <v>#VALUE!</v>
      </c>
      <c r="D153" s="98" t="e">
        <f ca="true">+IF(AND(ISNUMBER(OFFSET('Water Data'!$D$4,0,10*ROW('Water Data'!D147))),'Data Summary'!BS153="Yes"),100-OFFSET('Water Data'!$D$4,0,10*ROW('Water Data'!D147)),NA())</f>
        <v>#N/A</v>
      </c>
      <c r="E153" s="98" t="e">
        <f ca="true">+IF(AND(ISNUMBER(OFFSET('Water Data'!$D$6,0,10*ROW('Water Data'!D147))),'Data Summary'!BT153="Yes"),OFFSET('Water Data'!$D$6,0,10*ROW('Water Data'!D147)),NA())</f>
        <v>#N/A</v>
      </c>
      <c r="F153" s="98" t="e">
        <f ca="true">+IF(AND(ISNUMBER(OFFSET('Water Data'!$D$9,0,10*ROW('Water Data'!D147))),'Data Summary'!BU153="Yes"),OFFSET('Water Data'!$D$9,0,10*ROW('Water Data'!D147)),NA())</f>
        <v>#N/A</v>
      </c>
      <c r="G153" s="98" t="e">
        <f ca="true">+IF(AND(ISNUMBER(OFFSET('Water Data'!$E$4,0,10*ROW('Water Data'!E147))),'Data Summary'!BV153="Yes"),100-OFFSET('Water Data'!$E$4,0,10*ROW('Water Data'!E147)),NA())</f>
        <v>#N/A</v>
      </c>
      <c r="H153" s="98" t="e">
        <f ca="true">+IF(AND(ISNUMBER(OFFSET('Water Data'!$E$6,0,10*ROW('Water Data'!E147))),'Data Summary'!BW153="Yes"),OFFSET('Water Data'!$E$6,0,10*ROW('Water Data'!E147)),NA())</f>
        <v>#N/A</v>
      </c>
      <c r="I153" s="98" t="e">
        <f ca="true">+IF(AND(ISNUMBER(OFFSET('Water Data'!$E$9,0,10*ROW('Water Data'!E147))),'Data Summary'!BX153="Yes"),OFFSET('Water Data'!$E$9,0,10*ROW('Water Data'!E147)),NA())</f>
        <v>#N/A</v>
      </c>
      <c r="J153" s="98" t="e">
        <f ca="true">+IF(AND(ISNUMBER(OFFSET('Water Data'!$F$4,0,10*ROW('Water Data'!F147))),'Data Summary'!BY153="Yes"),100-OFFSET('Water Data'!$F$4,0,10*ROW('Water Data'!F147)),NA())</f>
        <v>#N/A</v>
      </c>
      <c r="K153" s="98" t="e">
        <f ca="true">+IF(AND(ISNUMBER(OFFSET('Water Data'!$F$6,0,10*ROW('Water Data'!F147))),'Data Summary'!BZ153="Yes"),OFFSET('Water Data'!$F$6,0,10*ROW('Water Data'!F147)),NA())</f>
        <v>#N/A</v>
      </c>
      <c r="L153" s="98" t="e">
        <f ca="true">+IF(AND(ISNUMBER(OFFSET('Water Data'!$F$9,0,10*ROW('Water Data'!F147))),'Data Summary'!CA153="Yes"),OFFSET('Water Data'!$F$9,0,10*ROW('Water Data'!F147)),NA())</f>
        <v>#N/A</v>
      </c>
      <c r="M153" s="98" t="e">
        <f ca="true">+IF(AND(ISNUMBER(OFFSET('Water Data'!$G$4,0,10*ROW('Water Data'!G147))),'Data Summary'!CB153="Yes"),100-OFFSET('Water Data'!$G$4,0,10*ROW('Water Data'!G147)),NA())</f>
        <v>#N/A</v>
      </c>
      <c r="N153" s="98" t="e">
        <f ca="true">+IF(AND(ISNUMBER(OFFSET('Water Data'!$G$6,0,10*ROW('Water Data'!G147))),'Data Summary'!CC153="Yes"),OFFSET('Water Data'!$G$6,0,10*ROW('Water Data'!G147)),NA())</f>
        <v>#N/A</v>
      </c>
      <c r="O153" s="98" t="e">
        <f ca="true">+IF(AND(ISNUMBER(OFFSET('Water Data'!$G$9,0,10*ROW('Water Data'!G147))),'Data Summary'!CD153="Yes"),OFFSET('Water Data'!$G$9,0,10*ROW('Water Data'!G147)),NA())</f>
        <v>#N/A</v>
      </c>
      <c r="P153" s="98" t="e">
        <f ca="true">+IF(AND(ISNUMBER(OFFSET('Water Data'!$H$4,0,10*ROW('Water Data'!H147))),'Data Summary'!CE153="Yes"),100-OFFSET('Water Data'!$H$4,0,10*ROW('Water Data'!H147)),NA())</f>
        <v>#N/A</v>
      </c>
      <c r="Q153" s="98" t="e">
        <f ca="true">+IF(AND(ISNUMBER(OFFSET('Water Data'!$H$6,0,10*ROW('Water Data'!H147))),'Data Summary'!CF153="Yes"),OFFSET('Water Data'!$H$6,0,10*ROW('Water Data'!H147)),NA())</f>
        <v>#N/A</v>
      </c>
      <c r="R153" s="98" t="e">
        <f ca="true">+IF(AND(ISNUMBER(OFFSET('Water Data'!$H$9,0,10*ROW('Water Data'!H147))),'Data Summary'!CG153="Yes"),OFFSET('Water Data'!$H$9,0,10*ROW('Water Data'!H147)),NA())</f>
        <v>#N/A</v>
      </c>
      <c r="S153" s="98" t="e">
        <f ca="true">+IF(AND(ISNUMBER(OFFSET('Water Data'!$I$4,0,10*ROW('Water Data'!I147))),'Data Summary'!CH153="Yes"),100-OFFSET('Water Data'!$I$4,0,10*ROW('Water Data'!I147)),NA())</f>
        <v>#N/A</v>
      </c>
      <c r="T153" s="98" t="e">
        <f ca="true">+IF(AND(ISNUMBER(OFFSET('Water Data'!$I$6,0,10*ROW('Water Data'!I147))),'Data Summary'!CI153="Yes"),OFFSET('Water Data'!$I$6,0,10*ROW('Water Data'!I147)),NA())</f>
        <v>#N/A</v>
      </c>
      <c r="U153" s="98" t="e">
        <f ca="true">+IF(AND(ISNUMBER(OFFSET('Water Data'!$I$9,0,10*ROW('Water Data'!I147))),'Data Summary'!CJ153="Yes"),OFFSET('Water Data'!$I$9,0,10*ROW('Water Data'!I147)),NA())</f>
        <v>#N/A</v>
      </c>
      <c r="V153" s="99" t="e">
        <f ca="true">+IF(AND(ISNUMBER(OFFSET('Sanitation Data'!$D$4,0,10*ROW('Sanitation Data'!D147))),'Data Summary'!CK153="Yes"),100-OFFSET('Sanitation Data'!$D$4,0,10*ROW('Sanitation Data'!D147)),NA())</f>
        <v>#N/A</v>
      </c>
      <c r="W153" s="99" t="e">
        <f ca="true">+IF(AND(ISNUMBER(OFFSET('Sanitation Data'!$D$6,0,10*ROW('Sanitation Data'!D147))),'Data Summary'!CL153="Yes"),OFFSET('Sanitation Data'!$D$6,0,10*ROW('Sanitation Data'!D147)),NA())</f>
        <v>#N/A</v>
      </c>
      <c r="X153" s="99" t="e">
        <f ca="true">+IF(AND(ISNUMBER(OFFSET('Sanitation Data'!$D$10,0,10*ROW('Sanitation Data'!D147))),'Data Summary'!CM153="Yes"),OFFSET('Sanitation Data'!$D$10,0,10*ROW('Sanitation Data'!D147)),NA())</f>
        <v>#N/A</v>
      </c>
      <c r="Y153" s="99" t="e">
        <f ca="true">+IF(AND(ISNUMBER(OFFSET('Sanitation Data'!$D$11,0,10*ROW('Sanitation Data'!D147))),'Data Summary'!CN153="Yes"),OFFSET('Sanitation Data'!$D$11,0,10*ROW('Sanitation Data'!D147)),NA())</f>
        <v>#N/A</v>
      </c>
      <c r="Z153" s="99" t="e">
        <f ca="true">+IF(AND(ISNUMBER(OFFSET('Sanitation Data'!$D$12,0,10*ROW('Sanitation Data'!D147))),'Data Summary'!CO153="Yes"),OFFSET('Sanitation Data'!$D$12,0,10*ROW('Sanitation Data'!D147)),NA())</f>
        <v>#N/A</v>
      </c>
      <c r="AA153" s="99" t="e">
        <f ca="true">+IF(AND(ISNUMBER(OFFSET('Sanitation Data'!$E$4,0,10*ROW('Sanitation Data'!E147))),'Data Summary'!CP153="Yes"),100-OFFSET('Sanitation Data'!$E$4,0,10*ROW('Sanitation Data'!E147)),NA())</f>
        <v>#N/A</v>
      </c>
      <c r="AB153" s="99" t="e">
        <f ca="true">+IF(AND(ISNUMBER(OFFSET('Sanitation Data'!$E$6,0,10*ROW('Sanitation Data'!E147))),'Data Summary'!CQ153="Yes"),OFFSET('Sanitation Data'!$E$6,0,10*ROW('Sanitation Data'!E147)),NA())</f>
        <v>#N/A</v>
      </c>
      <c r="AC153" s="99" t="e">
        <f ca="true">+IF(AND(ISNUMBER(OFFSET('Sanitation Data'!$E$10,0,10*ROW('Sanitation Data'!E147))),'Data Summary'!CR153="Yes"),OFFSET('Sanitation Data'!$E$10,0,10*ROW('Sanitation Data'!E147)),NA())</f>
        <v>#N/A</v>
      </c>
      <c r="AD153" s="99" t="e">
        <f ca="true">+IF(AND(ISNUMBER(OFFSET('Sanitation Data'!$E$11,0,10*ROW('Sanitation Data'!E147))),'Data Summary'!CS153="Yes"),OFFSET('Sanitation Data'!$E$11,0,10*ROW('Sanitation Data'!E147)),NA())</f>
        <v>#N/A</v>
      </c>
      <c r="AE153" s="99" t="e">
        <f ca="true">+IF(AND(ISNUMBER(OFFSET('Sanitation Data'!$E$12,0,10*ROW('Sanitation Data'!E147))),'Data Summary'!CT153="Yes"),OFFSET('Sanitation Data'!$E$12,0,10*ROW('Sanitation Data'!E147)),NA())</f>
        <v>#N/A</v>
      </c>
      <c r="AF153" s="99" t="e">
        <f ca="true">+IF(AND(ISNUMBER(OFFSET('Sanitation Data'!$F$4,0,10*ROW('Sanitation Data'!F147))),'Data Summary'!CU153="Yes"),100-OFFSET('Sanitation Data'!$F$4,0,10*ROW('Sanitation Data'!F147)),NA())</f>
        <v>#N/A</v>
      </c>
      <c r="AG153" s="99" t="e">
        <f ca="true">+IF(AND(ISNUMBER(OFFSET('Sanitation Data'!$F$6,0,10*ROW('Sanitation Data'!F147))),'Data Summary'!CV153="Yes"),OFFSET('Sanitation Data'!$F$6,0,10*ROW('Sanitation Data'!F147)),NA())</f>
        <v>#N/A</v>
      </c>
      <c r="AH153" s="99" t="e">
        <f ca="true">+IF(AND(ISNUMBER(OFFSET('Sanitation Data'!$F$10,0,10*ROW('Sanitation Data'!F147))),'Data Summary'!CW153="Yes"),OFFSET('Sanitation Data'!$F$10,0,10*ROW('Sanitation Data'!F147)),NA())</f>
        <v>#N/A</v>
      </c>
      <c r="AI153" s="99" t="e">
        <f ca="true">+IF(AND(ISNUMBER(OFFSET('Sanitation Data'!$F$11,0,10*ROW('Sanitation Data'!F147))),'Data Summary'!CX153="Yes"),OFFSET('Sanitation Data'!$F$11,0,10*ROW('Sanitation Data'!F147)),NA())</f>
        <v>#N/A</v>
      </c>
      <c r="AJ153" s="99" t="e">
        <f ca="true">+IF(AND(ISNUMBER(OFFSET('Sanitation Data'!$F$12,0,10*ROW('Sanitation Data'!F147))),'Data Summary'!CY153="Yes"),OFFSET('Sanitation Data'!$F$12,0,10*ROW('Sanitation Data'!F147)),NA())</f>
        <v>#N/A</v>
      </c>
      <c r="AK153" s="99" t="e">
        <f ca="true">+IF(AND(ISNUMBER(OFFSET('Sanitation Data'!$G$4,0,10*ROW('Sanitation Data'!G147))),'Data Summary'!CZ153="Yes"),100-OFFSET('Sanitation Data'!$G$4,0,10*ROW('Sanitation Data'!G147)),NA())</f>
        <v>#N/A</v>
      </c>
      <c r="AL153" s="99" t="e">
        <f ca="true">+IF(AND(ISNUMBER(OFFSET('Sanitation Data'!$G$6,0,10*ROW('Sanitation Data'!G147))),'Data Summary'!DA153="Yes"),OFFSET('Sanitation Data'!$G$6,0,10*ROW('Sanitation Data'!G147)),NA())</f>
        <v>#N/A</v>
      </c>
      <c r="AM153" s="99" t="e">
        <f ca="true">+IF(AND(ISNUMBER(OFFSET('Sanitation Data'!$G$10,0,10*ROW('Sanitation Data'!G147))),'Data Summary'!DB153="Yes"),OFFSET('Sanitation Data'!$G$10,0,10*ROW('Sanitation Data'!G147)),NA())</f>
        <v>#N/A</v>
      </c>
      <c r="AN153" s="99" t="e">
        <f ca="true">+IF(AND(ISNUMBER(OFFSET('Sanitation Data'!$G$11,0,10*ROW('Sanitation Data'!G147))),'Data Summary'!DC153="Yes"),OFFSET('Sanitation Data'!$G$11,0,10*ROW('Sanitation Data'!G147)),NA())</f>
        <v>#N/A</v>
      </c>
      <c r="AO153" s="99" t="e">
        <f ca="true">+IF(AND(ISNUMBER(OFFSET('Sanitation Data'!$G$12,0,10*ROW('Sanitation Data'!G147))),'Data Summary'!DD153="Yes"),OFFSET('Sanitation Data'!$G$12,0,10*ROW('Sanitation Data'!G147)),NA())</f>
        <v>#N/A</v>
      </c>
      <c r="AP153" s="99" t="e">
        <f ca="true">+IF(AND(ISNUMBER(OFFSET('Sanitation Data'!$H$4,0,10*ROW('Sanitation Data'!H147))),'Data Summary'!DE153="Yes"),100-OFFSET('Sanitation Data'!$H$4,0,10*ROW('Sanitation Data'!H147)),NA())</f>
        <v>#N/A</v>
      </c>
      <c r="AQ153" s="99" t="e">
        <f ca="true">+IF(AND(ISNUMBER(OFFSET('Sanitation Data'!$H$6,0,10*ROW('Sanitation Data'!H147))),'Data Summary'!DF153="Yes"),OFFSET('Sanitation Data'!$H$6,0,10*ROW('Sanitation Data'!H147)),NA())</f>
        <v>#N/A</v>
      </c>
      <c r="AR153" s="99" t="e">
        <f ca="true">+IF(AND(ISNUMBER(OFFSET('Sanitation Data'!$H$10,0,10*ROW('Sanitation Data'!H147))),'Data Summary'!DG153="Yes"),OFFSET('Sanitation Data'!$H$10,0,10*ROW('Sanitation Data'!H147)),NA())</f>
        <v>#N/A</v>
      </c>
      <c r="AS153" s="99" t="e">
        <f ca="true">+IF(AND(ISNUMBER(OFFSET('Sanitation Data'!$H$11,0,10*ROW('Sanitation Data'!H147))),'Data Summary'!DH153="Yes"),OFFSET('Sanitation Data'!$H$11,0,10*ROW('Sanitation Data'!H147)),NA())</f>
        <v>#N/A</v>
      </c>
      <c r="AT153" s="99" t="e">
        <f ca="true">+IF(AND(ISNUMBER(OFFSET('Sanitation Data'!$H$12,0,10*ROW('Sanitation Data'!H147))),'Data Summary'!DI153="Yes"),OFFSET('Sanitation Data'!$H$12,0,10*ROW('Sanitation Data'!H147)),NA())</f>
        <v>#N/A</v>
      </c>
      <c r="AU153" s="99" t="e">
        <f ca="true">+IF(AND(ISNUMBER(OFFSET('Sanitation Data'!$I$4,0,10*ROW('Sanitation Data'!I147))),'Data Summary'!DJ153="Yes"),100-OFFSET('Sanitation Data'!$I$4,0,10*ROW('Sanitation Data'!I147)),NA())</f>
        <v>#N/A</v>
      </c>
      <c r="AV153" s="99" t="e">
        <f ca="true">+IF(AND(ISNUMBER(OFFSET('Sanitation Data'!$I$6,0,10*ROW('Sanitation Data'!I147))),'Data Summary'!DK153="Yes"),OFFSET('Sanitation Data'!$I$6,0,10*ROW('Sanitation Data'!I147)),NA())</f>
        <v>#N/A</v>
      </c>
      <c r="AW153" s="99" t="e">
        <f ca="true">+IF(AND(ISNUMBER(OFFSET('Sanitation Data'!$I$10,0,10*ROW('Sanitation Data'!I147))),'Data Summary'!DL153="Yes"),OFFSET('Sanitation Data'!$I$10,0,10*ROW('Sanitation Data'!I147)),NA())</f>
        <v>#N/A</v>
      </c>
      <c r="AX153" s="99" t="e">
        <f ca="true">+IF(AND(ISNUMBER(OFFSET('Sanitation Data'!$I$11,0,10*ROW('Sanitation Data'!I147))),'Data Summary'!DM153="Yes"),OFFSET('Sanitation Data'!$I$11,0,10*ROW('Sanitation Data'!I147)),NA())</f>
        <v>#N/A</v>
      </c>
      <c r="AY153" s="99" t="e">
        <f ca="true">+IF(AND(ISNUMBER(OFFSET('Sanitation Data'!$I$12,0,10*ROW('Sanitation Data'!I147))),'Data Summary'!DN153="Yes"),OFFSET('Sanitation Data'!$I$12,0,10*ROW('Sanitation Data'!I147)),NA())</f>
        <v>#N/A</v>
      </c>
      <c r="AZ153" s="100" t="e">
        <f ca="true">+IF(AND(ISNUMBER(OFFSET('Hygiene Data'!$D$5,0,10*ROW('Hygiene Data'!D147))),'Data Summary'!DO153="Yes"),OFFSET('Hygiene Data'!$D$5,0,10*ROW('Hygiene Data'!D147)),NA())</f>
        <v>#N/A</v>
      </c>
      <c r="BA153" s="100" t="e">
        <f ca="true">+IF(AND(ISNUMBER(OFFSET('Hygiene Data'!$D$7,0,10*ROW('Hygiene Data'!D147))),'Data Summary'!DP153="Yes"),OFFSET('Hygiene Data'!$D$7,0,10*ROW('Hygiene Data'!D147)),NA())</f>
        <v>#N/A</v>
      </c>
      <c r="BB153" s="100" t="e">
        <f ca="true">+IF(AND(ISNUMBER(OFFSET('Hygiene Data'!$D$9,0,10*ROW('Hygiene Data'!D147))),'Data Summary'!DQ153="Yes"),OFFSET('Hygiene Data'!$D$9,0,10*ROW('Hygiene Data'!D147)),NA())</f>
        <v>#N/A</v>
      </c>
      <c r="BC153" s="100" t="e">
        <f ca="true">+IF(AND(ISNUMBER(OFFSET('Hygiene Data'!$E$5,0,10*ROW('Hygiene Data'!E147))),'Data Summary'!DR153="Yes"),OFFSET('Hygiene Data'!$E$5,0,10*ROW('Hygiene Data'!E147)),NA())</f>
        <v>#N/A</v>
      </c>
      <c r="BD153" s="100" t="e">
        <f ca="true">+IF(AND(ISNUMBER(OFFSET('Hygiene Data'!$E$7,0,10*ROW('Hygiene Data'!E147))),'Data Summary'!DS153="Yes"),OFFSET('Hygiene Data'!$E$7,0,10*ROW('Hygiene Data'!E147)),NA())</f>
        <v>#N/A</v>
      </c>
      <c r="BE153" s="100" t="e">
        <f ca="true">+IF(AND(ISNUMBER(OFFSET('Hygiene Data'!$E$9,0,10*ROW('Hygiene Data'!E147))),'Data Summary'!DT153="Yes"),OFFSET('Hygiene Data'!$E$9,0,10*ROW('Hygiene Data'!E147)),NA())</f>
        <v>#N/A</v>
      </c>
      <c r="BF153" s="100" t="e">
        <f ca="true">+IF(AND(ISNUMBER(OFFSET('Hygiene Data'!$F$5,0,10*ROW('Hygiene Data'!F147))),'Data Summary'!DU153="Yes"),OFFSET('Hygiene Data'!$F$5,0,10*ROW('Hygiene Data'!F147)),NA())</f>
        <v>#N/A</v>
      </c>
      <c r="BG153" s="100" t="e">
        <f ca="true">+IF(AND(ISNUMBER(OFFSET('Hygiene Data'!$F$7,0,10*ROW('Hygiene Data'!F147))),'Data Summary'!DV153="Yes"),OFFSET('Hygiene Data'!$F$7,0,10*ROW('Hygiene Data'!F147)),NA())</f>
        <v>#N/A</v>
      </c>
      <c r="BH153" s="100" t="e">
        <f ca="true">+IF(AND(ISNUMBER(OFFSET('Hygiene Data'!$F$9,0,10*ROW('Hygiene Data'!F147))),'Data Summary'!DW153="Yes"),OFFSET('Hygiene Data'!$F$9,0,10*ROW('Hygiene Data'!F147)),NA())</f>
        <v>#N/A</v>
      </c>
      <c r="BI153" s="100" t="e">
        <f ca="true">+IF(AND(ISNUMBER(OFFSET('Hygiene Data'!$G$5,0,10*ROW('Hygiene Data'!G147))),'Data Summary'!DX153="Yes"),OFFSET('Hygiene Data'!$G$5,0,10*ROW('Hygiene Data'!G147)),NA())</f>
        <v>#N/A</v>
      </c>
      <c r="BJ153" s="100" t="e">
        <f ca="true">+IF(AND(ISNUMBER(OFFSET('Hygiene Data'!$G$7,0,10*ROW('Hygiene Data'!G147))),'Data Summary'!DY153="Yes"),OFFSET('Hygiene Data'!$G$7,0,10*ROW('Hygiene Data'!G147)),NA())</f>
        <v>#N/A</v>
      </c>
      <c r="BK153" s="100" t="e">
        <f ca="true">+IF(AND(ISNUMBER(OFFSET('Hygiene Data'!$G$9,0,10*ROW('Hygiene Data'!G147))),'Data Summary'!DZ153="Yes"),OFFSET('Hygiene Data'!$G$9,0,10*ROW('Hygiene Data'!G147)),NA())</f>
        <v>#N/A</v>
      </c>
      <c r="BL153" s="100" t="e">
        <f ca="true">+IF(AND(ISNUMBER(OFFSET('Hygiene Data'!$H$5,0,10*ROW('Hygiene Data'!H147))),'Data Summary'!EA153="Yes"),OFFSET('Hygiene Data'!$H$5,0,10*ROW('Hygiene Data'!H147)),NA())</f>
        <v>#N/A</v>
      </c>
      <c r="BM153" s="100" t="e">
        <f ca="true">+IF(AND(ISNUMBER(OFFSET('Hygiene Data'!$H$7,0,10*ROW('Hygiene Data'!H147))),'Data Summary'!EB153="Yes"),OFFSET('Hygiene Data'!$H$7,0,10*ROW('Hygiene Data'!H147)),NA())</f>
        <v>#N/A</v>
      </c>
      <c r="BN153" s="100" t="e">
        <f ca="true">+IF(AND(ISNUMBER(OFFSET('Hygiene Data'!$H$9,0,10*ROW('Hygiene Data'!H147))),'Data Summary'!EC153="Yes"),OFFSET('Hygiene Data'!$H$9,0,10*ROW('Hygiene Data'!H147)),NA())</f>
        <v>#N/A</v>
      </c>
      <c r="BO153" s="100" t="e">
        <f ca="true">+IF(AND(ISNUMBER(OFFSET('Hygiene Data'!$I$5,0,10*ROW('Hygiene Data'!I147))),'Data Summary'!ED153="Yes"),OFFSET('Hygiene Data'!$I$5,0,10*ROW('Hygiene Data'!I147)),NA())</f>
        <v>#N/A</v>
      </c>
      <c r="BP153" s="100" t="e">
        <f ca="true">+IF(AND(ISNUMBER(OFFSET('Hygiene Data'!$I$7,0,10*ROW('Hygiene Data'!I147))),'Data Summary'!EE153="Yes"),OFFSET('Hygiene Data'!$I$7,0,10*ROW('Hygiene Data'!I147)),NA())</f>
        <v>#N/A</v>
      </c>
      <c r="BQ153" s="100" t="e">
        <f ca="true">+IF(AND(ISNUMBER(OFFSET('Hygiene Data'!$I$9,0,10*ROW('Hygiene Data'!I147))),'Data Summary'!EF153="Yes"),OFFSET('Hygiene Data'!$I$9,0,10*ROW('Hygiene Data'!I147)),NA())</f>
        <v>#N/A</v>
      </c>
    </row>
    <row xmlns:x14ac="http://schemas.microsoft.com/office/spreadsheetml/2009/9/ac" r="154" x14ac:dyDescent="0.2">
      <c r="A154" s="363" t="e">
        <f ca="true">+RIGHT('Data Summary'!A154,LEN('Data Summary'!A154)-9)</f>
        <v>#VALUE!</v>
      </c>
      <c r="B154" s="38" t="str">
        <f ca="true">+IF(ISTEXT('Data Summary'!B154),'Data Summary'!B154,"")</f>
        <v/>
      </c>
      <c r="C154" s="362" t="e">
        <f ca="true">+VALUE('Data Summary'!C154)</f>
        <v>#VALUE!</v>
      </c>
      <c r="D154" s="98" t="e">
        <f ca="true">+IF(AND(ISNUMBER(OFFSET('Water Data'!$D$4,0,10*ROW('Water Data'!D148))),'Data Summary'!BS154="Yes"),100-OFFSET('Water Data'!$D$4,0,10*ROW('Water Data'!D148)),NA())</f>
        <v>#N/A</v>
      </c>
      <c r="E154" s="98" t="e">
        <f ca="true">+IF(AND(ISNUMBER(OFFSET('Water Data'!$D$6,0,10*ROW('Water Data'!D148))),'Data Summary'!BT154="Yes"),OFFSET('Water Data'!$D$6,0,10*ROW('Water Data'!D148)),NA())</f>
        <v>#N/A</v>
      </c>
      <c r="F154" s="98" t="e">
        <f ca="true">+IF(AND(ISNUMBER(OFFSET('Water Data'!$D$9,0,10*ROW('Water Data'!D148))),'Data Summary'!BU154="Yes"),OFFSET('Water Data'!$D$9,0,10*ROW('Water Data'!D148)),NA())</f>
        <v>#N/A</v>
      </c>
      <c r="G154" s="98" t="e">
        <f ca="true">+IF(AND(ISNUMBER(OFFSET('Water Data'!$E$4,0,10*ROW('Water Data'!E148))),'Data Summary'!BV154="Yes"),100-OFFSET('Water Data'!$E$4,0,10*ROW('Water Data'!E148)),NA())</f>
        <v>#N/A</v>
      </c>
      <c r="H154" s="98" t="e">
        <f ca="true">+IF(AND(ISNUMBER(OFFSET('Water Data'!$E$6,0,10*ROW('Water Data'!E148))),'Data Summary'!BW154="Yes"),OFFSET('Water Data'!$E$6,0,10*ROW('Water Data'!E148)),NA())</f>
        <v>#N/A</v>
      </c>
      <c r="I154" s="98" t="e">
        <f ca="true">+IF(AND(ISNUMBER(OFFSET('Water Data'!$E$9,0,10*ROW('Water Data'!E148))),'Data Summary'!BX154="Yes"),OFFSET('Water Data'!$E$9,0,10*ROW('Water Data'!E148)),NA())</f>
        <v>#N/A</v>
      </c>
      <c r="J154" s="98" t="e">
        <f ca="true">+IF(AND(ISNUMBER(OFFSET('Water Data'!$F$4,0,10*ROW('Water Data'!F148))),'Data Summary'!BY154="Yes"),100-OFFSET('Water Data'!$F$4,0,10*ROW('Water Data'!F148)),NA())</f>
        <v>#N/A</v>
      </c>
      <c r="K154" s="98" t="e">
        <f ca="true">+IF(AND(ISNUMBER(OFFSET('Water Data'!$F$6,0,10*ROW('Water Data'!F148))),'Data Summary'!BZ154="Yes"),OFFSET('Water Data'!$F$6,0,10*ROW('Water Data'!F148)),NA())</f>
        <v>#N/A</v>
      </c>
      <c r="L154" s="98" t="e">
        <f ca="true">+IF(AND(ISNUMBER(OFFSET('Water Data'!$F$9,0,10*ROW('Water Data'!F148))),'Data Summary'!CA154="Yes"),OFFSET('Water Data'!$F$9,0,10*ROW('Water Data'!F148)),NA())</f>
        <v>#N/A</v>
      </c>
      <c r="M154" s="98" t="e">
        <f ca="true">+IF(AND(ISNUMBER(OFFSET('Water Data'!$G$4,0,10*ROW('Water Data'!G148))),'Data Summary'!CB154="Yes"),100-OFFSET('Water Data'!$G$4,0,10*ROW('Water Data'!G148)),NA())</f>
        <v>#N/A</v>
      </c>
      <c r="N154" s="98" t="e">
        <f ca="true">+IF(AND(ISNUMBER(OFFSET('Water Data'!$G$6,0,10*ROW('Water Data'!G148))),'Data Summary'!CC154="Yes"),OFFSET('Water Data'!$G$6,0,10*ROW('Water Data'!G148)),NA())</f>
        <v>#N/A</v>
      </c>
      <c r="O154" s="98" t="e">
        <f ca="true">+IF(AND(ISNUMBER(OFFSET('Water Data'!$G$9,0,10*ROW('Water Data'!G148))),'Data Summary'!CD154="Yes"),OFFSET('Water Data'!$G$9,0,10*ROW('Water Data'!G148)),NA())</f>
        <v>#N/A</v>
      </c>
      <c r="P154" s="98" t="e">
        <f ca="true">+IF(AND(ISNUMBER(OFFSET('Water Data'!$H$4,0,10*ROW('Water Data'!H148))),'Data Summary'!CE154="Yes"),100-OFFSET('Water Data'!$H$4,0,10*ROW('Water Data'!H148)),NA())</f>
        <v>#N/A</v>
      </c>
      <c r="Q154" s="98" t="e">
        <f ca="true">+IF(AND(ISNUMBER(OFFSET('Water Data'!$H$6,0,10*ROW('Water Data'!H148))),'Data Summary'!CF154="Yes"),OFFSET('Water Data'!$H$6,0,10*ROW('Water Data'!H148)),NA())</f>
        <v>#N/A</v>
      </c>
      <c r="R154" s="98" t="e">
        <f ca="true">+IF(AND(ISNUMBER(OFFSET('Water Data'!$H$9,0,10*ROW('Water Data'!H148))),'Data Summary'!CG154="Yes"),OFFSET('Water Data'!$H$9,0,10*ROW('Water Data'!H148)),NA())</f>
        <v>#N/A</v>
      </c>
      <c r="S154" s="98" t="e">
        <f ca="true">+IF(AND(ISNUMBER(OFFSET('Water Data'!$I$4,0,10*ROW('Water Data'!I148))),'Data Summary'!CH154="Yes"),100-OFFSET('Water Data'!$I$4,0,10*ROW('Water Data'!I148)),NA())</f>
        <v>#N/A</v>
      </c>
      <c r="T154" s="98" t="e">
        <f ca="true">+IF(AND(ISNUMBER(OFFSET('Water Data'!$I$6,0,10*ROW('Water Data'!I148))),'Data Summary'!CI154="Yes"),OFFSET('Water Data'!$I$6,0,10*ROW('Water Data'!I148)),NA())</f>
        <v>#N/A</v>
      </c>
      <c r="U154" s="98" t="e">
        <f ca="true">+IF(AND(ISNUMBER(OFFSET('Water Data'!$I$9,0,10*ROW('Water Data'!I148))),'Data Summary'!CJ154="Yes"),OFFSET('Water Data'!$I$9,0,10*ROW('Water Data'!I148)),NA())</f>
        <v>#N/A</v>
      </c>
      <c r="V154" s="99" t="e">
        <f ca="true">+IF(AND(ISNUMBER(OFFSET('Sanitation Data'!$D$4,0,10*ROW('Sanitation Data'!D148))),'Data Summary'!CK154="Yes"),100-OFFSET('Sanitation Data'!$D$4,0,10*ROW('Sanitation Data'!D148)),NA())</f>
        <v>#N/A</v>
      </c>
      <c r="W154" s="99" t="e">
        <f ca="true">+IF(AND(ISNUMBER(OFFSET('Sanitation Data'!$D$6,0,10*ROW('Sanitation Data'!D148))),'Data Summary'!CL154="Yes"),OFFSET('Sanitation Data'!$D$6,0,10*ROW('Sanitation Data'!D148)),NA())</f>
        <v>#N/A</v>
      </c>
      <c r="X154" s="99" t="e">
        <f ca="true">+IF(AND(ISNUMBER(OFFSET('Sanitation Data'!$D$10,0,10*ROW('Sanitation Data'!D148))),'Data Summary'!CM154="Yes"),OFFSET('Sanitation Data'!$D$10,0,10*ROW('Sanitation Data'!D148)),NA())</f>
        <v>#N/A</v>
      </c>
      <c r="Y154" s="99" t="e">
        <f ca="true">+IF(AND(ISNUMBER(OFFSET('Sanitation Data'!$D$11,0,10*ROW('Sanitation Data'!D148))),'Data Summary'!CN154="Yes"),OFFSET('Sanitation Data'!$D$11,0,10*ROW('Sanitation Data'!D148)),NA())</f>
        <v>#N/A</v>
      </c>
      <c r="Z154" s="99" t="e">
        <f ca="true">+IF(AND(ISNUMBER(OFFSET('Sanitation Data'!$D$12,0,10*ROW('Sanitation Data'!D148))),'Data Summary'!CO154="Yes"),OFFSET('Sanitation Data'!$D$12,0,10*ROW('Sanitation Data'!D148)),NA())</f>
        <v>#N/A</v>
      </c>
      <c r="AA154" s="99" t="e">
        <f ca="true">+IF(AND(ISNUMBER(OFFSET('Sanitation Data'!$E$4,0,10*ROW('Sanitation Data'!E148))),'Data Summary'!CP154="Yes"),100-OFFSET('Sanitation Data'!$E$4,0,10*ROW('Sanitation Data'!E148)),NA())</f>
        <v>#N/A</v>
      </c>
      <c r="AB154" s="99" t="e">
        <f ca="true">+IF(AND(ISNUMBER(OFFSET('Sanitation Data'!$E$6,0,10*ROW('Sanitation Data'!E148))),'Data Summary'!CQ154="Yes"),OFFSET('Sanitation Data'!$E$6,0,10*ROW('Sanitation Data'!E148)),NA())</f>
        <v>#N/A</v>
      </c>
      <c r="AC154" s="99" t="e">
        <f ca="true">+IF(AND(ISNUMBER(OFFSET('Sanitation Data'!$E$10,0,10*ROW('Sanitation Data'!E148))),'Data Summary'!CR154="Yes"),OFFSET('Sanitation Data'!$E$10,0,10*ROW('Sanitation Data'!E148)),NA())</f>
        <v>#N/A</v>
      </c>
      <c r="AD154" s="99" t="e">
        <f ca="true">+IF(AND(ISNUMBER(OFFSET('Sanitation Data'!$E$11,0,10*ROW('Sanitation Data'!E148))),'Data Summary'!CS154="Yes"),OFFSET('Sanitation Data'!$E$11,0,10*ROW('Sanitation Data'!E148)),NA())</f>
        <v>#N/A</v>
      </c>
      <c r="AE154" s="99" t="e">
        <f ca="true">+IF(AND(ISNUMBER(OFFSET('Sanitation Data'!$E$12,0,10*ROW('Sanitation Data'!E148))),'Data Summary'!CT154="Yes"),OFFSET('Sanitation Data'!$E$12,0,10*ROW('Sanitation Data'!E148)),NA())</f>
        <v>#N/A</v>
      </c>
      <c r="AF154" s="99" t="e">
        <f ca="true">+IF(AND(ISNUMBER(OFFSET('Sanitation Data'!$F$4,0,10*ROW('Sanitation Data'!F148))),'Data Summary'!CU154="Yes"),100-OFFSET('Sanitation Data'!$F$4,0,10*ROW('Sanitation Data'!F148)),NA())</f>
        <v>#N/A</v>
      </c>
      <c r="AG154" s="99" t="e">
        <f ca="true">+IF(AND(ISNUMBER(OFFSET('Sanitation Data'!$F$6,0,10*ROW('Sanitation Data'!F148))),'Data Summary'!CV154="Yes"),OFFSET('Sanitation Data'!$F$6,0,10*ROW('Sanitation Data'!F148)),NA())</f>
        <v>#N/A</v>
      </c>
      <c r="AH154" s="99" t="e">
        <f ca="true">+IF(AND(ISNUMBER(OFFSET('Sanitation Data'!$F$10,0,10*ROW('Sanitation Data'!F148))),'Data Summary'!CW154="Yes"),OFFSET('Sanitation Data'!$F$10,0,10*ROW('Sanitation Data'!F148)),NA())</f>
        <v>#N/A</v>
      </c>
      <c r="AI154" s="99" t="e">
        <f ca="true">+IF(AND(ISNUMBER(OFFSET('Sanitation Data'!$F$11,0,10*ROW('Sanitation Data'!F148))),'Data Summary'!CX154="Yes"),OFFSET('Sanitation Data'!$F$11,0,10*ROW('Sanitation Data'!F148)),NA())</f>
        <v>#N/A</v>
      </c>
      <c r="AJ154" s="99" t="e">
        <f ca="true">+IF(AND(ISNUMBER(OFFSET('Sanitation Data'!$F$12,0,10*ROW('Sanitation Data'!F148))),'Data Summary'!CY154="Yes"),OFFSET('Sanitation Data'!$F$12,0,10*ROW('Sanitation Data'!F148)),NA())</f>
        <v>#N/A</v>
      </c>
      <c r="AK154" s="99" t="e">
        <f ca="true">+IF(AND(ISNUMBER(OFFSET('Sanitation Data'!$G$4,0,10*ROW('Sanitation Data'!G148))),'Data Summary'!CZ154="Yes"),100-OFFSET('Sanitation Data'!$G$4,0,10*ROW('Sanitation Data'!G148)),NA())</f>
        <v>#N/A</v>
      </c>
      <c r="AL154" s="99" t="e">
        <f ca="true">+IF(AND(ISNUMBER(OFFSET('Sanitation Data'!$G$6,0,10*ROW('Sanitation Data'!G148))),'Data Summary'!DA154="Yes"),OFFSET('Sanitation Data'!$G$6,0,10*ROW('Sanitation Data'!G148)),NA())</f>
        <v>#N/A</v>
      </c>
      <c r="AM154" s="99" t="e">
        <f ca="true">+IF(AND(ISNUMBER(OFFSET('Sanitation Data'!$G$10,0,10*ROW('Sanitation Data'!G148))),'Data Summary'!DB154="Yes"),OFFSET('Sanitation Data'!$G$10,0,10*ROW('Sanitation Data'!G148)),NA())</f>
        <v>#N/A</v>
      </c>
      <c r="AN154" s="99" t="e">
        <f ca="true">+IF(AND(ISNUMBER(OFFSET('Sanitation Data'!$G$11,0,10*ROW('Sanitation Data'!G148))),'Data Summary'!DC154="Yes"),OFFSET('Sanitation Data'!$G$11,0,10*ROW('Sanitation Data'!G148)),NA())</f>
        <v>#N/A</v>
      </c>
      <c r="AO154" s="99" t="e">
        <f ca="true">+IF(AND(ISNUMBER(OFFSET('Sanitation Data'!$G$12,0,10*ROW('Sanitation Data'!G148))),'Data Summary'!DD154="Yes"),OFFSET('Sanitation Data'!$G$12,0,10*ROW('Sanitation Data'!G148)),NA())</f>
        <v>#N/A</v>
      </c>
      <c r="AP154" s="99" t="e">
        <f ca="true">+IF(AND(ISNUMBER(OFFSET('Sanitation Data'!$H$4,0,10*ROW('Sanitation Data'!H148))),'Data Summary'!DE154="Yes"),100-OFFSET('Sanitation Data'!$H$4,0,10*ROW('Sanitation Data'!H148)),NA())</f>
        <v>#N/A</v>
      </c>
      <c r="AQ154" s="99" t="e">
        <f ca="true">+IF(AND(ISNUMBER(OFFSET('Sanitation Data'!$H$6,0,10*ROW('Sanitation Data'!H148))),'Data Summary'!DF154="Yes"),OFFSET('Sanitation Data'!$H$6,0,10*ROW('Sanitation Data'!H148)),NA())</f>
        <v>#N/A</v>
      </c>
      <c r="AR154" s="99" t="e">
        <f ca="true">+IF(AND(ISNUMBER(OFFSET('Sanitation Data'!$H$10,0,10*ROW('Sanitation Data'!H148))),'Data Summary'!DG154="Yes"),OFFSET('Sanitation Data'!$H$10,0,10*ROW('Sanitation Data'!H148)),NA())</f>
        <v>#N/A</v>
      </c>
      <c r="AS154" s="99" t="e">
        <f ca="true">+IF(AND(ISNUMBER(OFFSET('Sanitation Data'!$H$11,0,10*ROW('Sanitation Data'!H148))),'Data Summary'!DH154="Yes"),OFFSET('Sanitation Data'!$H$11,0,10*ROW('Sanitation Data'!H148)),NA())</f>
        <v>#N/A</v>
      </c>
      <c r="AT154" s="99" t="e">
        <f ca="true">+IF(AND(ISNUMBER(OFFSET('Sanitation Data'!$H$12,0,10*ROW('Sanitation Data'!H148))),'Data Summary'!DI154="Yes"),OFFSET('Sanitation Data'!$H$12,0,10*ROW('Sanitation Data'!H148)),NA())</f>
        <v>#N/A</v>
      </c>
      <c r="AU154" s="99" t="e">
        <f ca="true">+IF(AND(ISNUMBER(OFFSET('Sanitation Data'!$I$4,0,10*ROW('Sanitation Data'!I148))),'Data Summary'!DJ154="Yes"),100-OFFSET('Sanitation Data'!$I$4,0,10*ROW('Sanitation Data'!I148)),NA())</f>
        <v>#N/A</v>
      </c>
      <c r="AV154" s="99" t="e">
        <f ca="true">+IF(AND(ISNUMBER(OFFSET('Sanitation Data'!$I$6,0,10*ROW('Sanitation Data'!I148))),'Data Summary'!DK154="Yes"),OFFSET('Sanitation Data'!$I$6,0,10*ROW('Sanitation Data'!I148)),NA())</f>
        <v>#N/A</v>
      </c>
      <c r="AW154" s="99" t="e">
        <f ca="true">+IF(AND(ISNUMBER(OFFSET('Sanitation Data'!$I$10,0,10*ROW('Sanitation Data'!I148))),'Data Summary'!DL154="Yes"),OFFSET('Sanitation Data'!$I$10,0,10*ROW('Sanitation Data'!I148)),NA())</f>
        <v>#N/A</v>
      </c>
      <c r="AX154" s="99" t="e">
        <f ca="true">+IF(AND(ISNUMBER(OFFSET('Sanitation Data'!$I$11,0,10*ROW('Sanitation Data'!I148))),'Data Summary'!DM154="Yes"),OFFSET('Sanitation Data'!$I$11,0,10*ROW('Sanitation Data'!I148)),NA())</f>
        <v>#N/A</v>
      </c>
      <c r="AY154" s="99" t="e">
        <f ca="true">+IF(AND(ISNUMBER(OFFSET('Sanitation Data'!$I$12,0,10*ROW('Sanitation Data'!I148))),'Data Summary'!DN154="Yes"),OFFSET('Sanitation Data'!$I$12,0,10*ROW('Sanitation Data'!I148)),NA())</f>
        <v>#N/A</v>
      </c>
      <c r="AZ154" s="100" t="e">
        <f ca="true">+IF(AND(ISNUMBER(OFFSET('Hygiene Data'!$D$5,0,10*ROW('Hygiene Data'!D148))),'Data Summary'!DO154="Yes"),OFFSET('Hygiene Data'!$D$5,0,10*ROW('Hygiene Data'!D148)),NA())</f>
        <v>#N/A</v>
      </c>
      <c r="BA154" s="100" t="e">
        <f ca="true">+IF(AND(ISNUMBER(OFFSET('Hygiene Data'!$D$7,0,10*ROW('Hygiene Data'!D148))),'Data Summary'!DP154="Yes"),OFFSET('Hygiene Data'!$D$7,0,10*ROW('Hygiene Data'!D148)),NA())</f>
        <v>#N/A</v>
      </c>
      <c r="BB154" s="100" t="e">
        <f ca="true">+IF(AND(ISNUMBER(OFFSET('Hygiene Data'!$D$9,0,10*ROW('Hygiene Data'!D148))),'Data Summary'!DQ154="Yes"),OFFSET('Hygiene Data'!$D$9,0,10*ROW('Hygiene Data'!D148)),NA())</f>
        <v>#N/A</v>
      </c>
      <c r="BC154" s="100" t="e">
        <f ca="true">+IF(AND(ISNUMBER(OFFSET('Hygiene Data'!$E$5,0,10*ROW('Hygiene Data'!E148))),'Data Summary'!DR154="Yes"),OFFSET('Hygiene Data'!$E$5,0,10*ROW('Hygiene Data'!E148)),NA())</f>
        <v>#N/A</v>
      </c>
      <c r="BD154" s="100" t="e">
        <f ca="true">+IF(AND(ISNUMBER(OFFSET('Hygiene Data'!$E$7,0,10*ROW('Hygiene Data'!E148))),'Data Summary'!DS154="Yes"),OFFSET('Hygiene Data'!$E$7,0,10*ROW('Hygiene Data'!E148)),NA())</f>
        <v>#N/A</v>
      </c>
      <c r="BE154" s="100" t="e">
        <f ca="true">+IF(AND(ISNUMBER(OFFSET('Hygiene Data'!$E$9,0,10*ROW('Hygiene Data'!E148))),'Data Summary'!DT154="Yes"),OFFSET('Hygiene Data'!$E$9,0,10*ROW('Hygiene Data'!E148)),NA())</f>
        <v>#N/A</v>
      </c>
      <c r="BF154" s="100" t="e">
        <f ca="true">+IF(AND(ISNUMBER(OFFSET('Hygiene Data'!$F$5,0,10*ROW('Hygiene Data'!F148))),'Data Summary'!DU154="Yes"),OFFSET('Hygiene Data'!$F$5,0,10*ROW('Hygiene Data'!F148)),NA())</f>
        <v>#N/A</v>
      </c>
      <c r="BG154" s="100" t="e">
        <f ca="true">+IF(AND(ISNUMBER(OFFSET('Hygiene Data'!$F$7,0,10*ROW('Hygiene Data'!F148))),'Data Summary'!DV154="Yes"),OFFSET('Hygiene Data'!$F$7,0,10*ROW('Hygiene Data'!F148)),NA())</f>
        <v>#N/A</v>
      </c>
      <c r="BH154" s="100" t="e">
        <f ca="true">+IF(AND(ISNUMBER(OFFSET('Hygiene Data'!$F$9,0,10*ROW('Hygiene Data'!F148))),'Data Summary'!DW154="Yes"),OFFSET('Hygiene Data'!$F$9,0,10*ROW('Hygiene Data'!F148)),NA())</f>
        <v>#N/A</v>
      </c>
      <c r="BI154" s="100" t="e">
        <f ca="true">+IF(AND(ISNUMBER(OFFSET('Hygiene Data'!$G$5,0,10*ROW('Hygiene Data'!G148))),'Data Summary'!DX154="Yes"),OFFSET('Hygiene Data'!$G$5,0,10*ROW('Hygiene Data'!G148)),NA())</f>
        <v>#N/A</v>
      </c>
      <c r="BJ154" s="100" t="e">
        <f ca="true">+IF(AND(ISNUMBER(OFFSET('Hygiene Data'!$G$7,0,10*ROW('Hygiene Data'!G148))),'Data Summary'!DY154="Yes"),OFFSET('Hygiene Data'!$G$7,0,10*ROW('Hygiene Data'!G148)),NA())</f>
        <v>#N/A</v>
      </c>
      <c r="BK154" s="100" t="e">
        <f ca="true">+IF(AND(ISNUMBER(OFFSET('Hygiene Data'!$G$9,0,10*ROW('Hygiene Data'!G148))),'Data Summary'!DZ154="Yes"),OFFSET('Hygiene Data'!$G$9,0,10*ROW('Hygiene Data'!G148)),NA())</f>
        <v>#N/A</v>
      </c>
      <c r="BL154" s="100" t="e">
        <f ca="true">+IF(AND(ISNUMBER(OFFSET('Hygiene Data'!$H$5,0,10*ROW('Hygiene Data'!H148))),'Data Summary'!EA154="Yes"),OFFSET('Hygiene Data'!$H$5,0,10*ROW('Hygiene Data'!H148)),NA())</f>
        <v>#N/A</v>
      </c>
      <c r="BM154" s="100" t="e">
        <f ca="true">+IF(AND(ISNUMBER(OFFSET('Hygiene Data'!$H$7,0,10*ROW('Hygiene Data'!H148))),'Data Summary'!EB154="Yes"),OFFSET('Hygiene Data'!$H$7,0,10*ROW('Hygiene Data'!H148)),NA())</f>
        <v>#N/A</v>
      </c>
      <c r="BN154" s="100" t="e">
        <f ca="true">+IF(AND(ISNUMBER(OFFSET('Hygiene Data'!$H$9,0,10*ROW('Hygiene Data'!H148))),'Data Summary'!EC154="Yes"),OFFSET('Hygiene Data'!$H$9,0,10*ROW('Hygiene Data'!H148)),NA())</f>
        <v>#N/A</v>
      </c>
      <c r="BO154" s="100" t="e">
        <f ca="true">+IF(AND(ISNUMBER(OFFSET('Hygiene Data'!$I$5,0,10*ROW('Hygiene Data'!I148))),'Data Summary'!ED154="Yes"),OFFSET('Hygiene Data'!$I$5,0,10*ROW('Hygiene Data'!I148)),NA())</f>
        <v>#N/A</v>
      </c>
      <c r="BP154" s="100" t="e">
        <f ca="true">+IF(AND(ISNUMBER(OFFSET('Hygiene Data'!$I$7,0,10*ROW('Hygiene Data'!I148))),'Data Summary'!EE154="Yes"),OFFSET('Hygiene Data'!$I$7,0,10*ROW('Hygiene Data'!I148)),NA())</f>
        <v>#N/A</v>
      </c>
      <c r="BQ154" s="100" t="e">
        <f ca="true">+IF(AND(ISNUMBER(OFFSET('Hygiene Data'!$I$9,0,10*ROW('Hygiene Data'!I148))),'Data Summary'!EF154="Yes"),OFFSET('Hygiene Data'!$I$9,0,10*ROW('Hygiene Data'!I148)),NA())</f>
        <v>#N/A</v>
      </c>
    </row>
    <row xmlns:x14ac="http://schemas.microsoft.com/office/spreadsheetml/2009/9/ac" r="155" x14ac:dyDescent="0.2">
      <c r="A155" s="363" t="e">
        <f ca="true">+RIGHT('Data Summary'!A155,LEN('Data Summary'!A155)-9)</f>
        <v>#VALUE!</v>
      </c>
      <c r="B155" s="38" t="str">
        <f ca="true">+IF(ISTEXT('Data Summary'!B155),'Data Summary'!B155,"")</f>
        <v/>
      </c>
      <c r="C155" s="362" t="e">
        <f ca="true">+VALUE('Data Summary'!C155)</f>
        <v>#VALUE!</v>
      </c>
      <c r="D155" s="98" t="e">
        <f ca="true">+IF(AND(ISNUMBER(OFFSET('Water Data'!$D$4,0,10*ROW('Water Data'!D149))),'Data Summary'!BS155="Yes"),100-OFFSET('Water Data'!$D$4,0,10*ROW('Water Data'!D149)),NA())</f>
        <v>#N/A</v>
      </c>
      <c r="E155" s="98" t="e">
        <f ca="true">+IF(AND(ISNUMBER(OFFSET('Water Data'!$D$6,0,10*ROW('Water Data'!D149))),'Data Summary'!BT155="Yes"),OFFSET('Water Data'!$D$6,0,10*ROW('Water Data'!D149)),NA())</f>
        <v>#N/A</v>
      </c>
      <c r="F155" s="98" t="e">
        <f ca="true">+IF(AND(ISNUMBER(OFFSET('Water Data'!$D$9,0,10*ROW('Water Data'!D149))),'Data Summary'!BU155="Yes"),OFFSET('Water Data'!$D$9,0,10*ROW('Water Data'!D149)),NA())</f>
        <v>#N/A</v>
      </c>
      <c r="G155" s="98" t="e">
        <f ca="true">+IF(AND(ISNUMBER(OFFSET('Water Data'!$E$4,0,10*ROW('Water Data'!E149))),'Data Summary'!BV155="Yes"),100-OFFSET('Water Data'!$E$4,0,10*ROW('Water Data'!E149)),NA())</f>
        <v>#N/A</v>
      </c>
      <c r="H155" s="98" t="e">
        <f ca="true">+IF(AND(ISNUMBER(OFFSET('Water Data'!$E$6,0,10*ROW('Water Data'!E149))),'Data Summary'!BW155="Yes"),OFFSET('Water Data'!$E$6,0,10*ROW('Water Data'!E149)),NA())</f>
        <v>#N/A</v>
      </c>
      <c r="I155" s="98" t="e">
        <f ca="true">+IF(AND(ISNUMBER(OFFSET('Water Data'!$E$9,0,10*ROW('Water Data'!E149))),'Data Summary'!BX155="Yes"),OFFSET('Water Data'!$E$9,0,10*ROW('Water Data'!E149)),NA())</f>
        <v>#N/A</v>
      </c>
      <c r="J155" s="98" t="e">
        <f ca="true">+IF(AND(ISNUMBER(OFFSET('Water Data'!$F$4,0,10*ROW('Water Data'!F149))),'Data Summary'!BY155="Yes"),100-OFFSET('Water Data'!$F$4,0,10*ROW('Water Data'!F149)),NA())</f>
        <v>#N/A</v>
      </c>
      <c r="K155" s="98" t="e">
        <f ca="true">+IF(AND(ISNUMBER(OFFSET('Water Data'!$F$6,0,10*ROW('Water Data'!F149))),'Data Summary'!BZ155="Yes"),OFFSET('Water Data'!$F$6,0,10*ROW('Water Data'!F149)),NA())</f>
        <v>#N/A</v>
      </c>
      <c r="L155" s="98" t="e">
        <f ca="true">+IF(AND(ISNUMBER(OFFSET('Water Data'!$F$9,0,10*ROW('Water Data'!F149))),'Data Summary'!CA155="Yes"),OFFSET('Water Data'!$F$9,0,10*ROW('Water Data'!F149)),NA())</f>
        <v>#N/A</v>
      </c>
      <c r="M155" s="98" t="e">
        <f ca="true">+IF(AND(ISNUMBER(OFFSET('Water Data'!$G$4,0,10*ROW('Water Data'!G149))),'Data Summary'!CB155="Yes"),100-OFFSET('Water Data'!$G$4,0,10*ROW('Water Data'!G149)),NA())</f>
        <v>#N/A</v>
      </c>
      <c r="N155" s="98" t="e">
        <f ca="true">+IF(AND(ISNUMBER(OFFSET('Water Data'!$G$6,0,10*ROW('Water Data'!G149))),'Data Summary'!CC155="Yes"),OFFSET('Water Data'!$G$6,0,10*ROW('Water Data'!G149)),NA())</f>
        <v>#N/A</v>
      </c>
      <c r="O155" s="98" t="e">
        <f ca="true">+IF(AND(ISNUMBER(OFFSET('Water Data'!$G$9,0,10*ROW('Water Data'!G149))),'Data Summary'!CD155="Yes"),OFFSET('Water Data'!$G$9,0,10*ROW('Water Data'!G149)),NA())</f>
        <v>#N/A</v>
      </c>
      <c r="P155" s="98" t="e">
        <f ca="true">+IF(AND(ISNUMBER(OFFSET('Water Data'!$H$4,0,10*ROW('Water Data'!H149))),'Data Summary'!CE155="Yes"),100-OFFSET('Water Data'!$H$4,0,10*ROW('Water Data'!H149)),NA())</f>
        <v>#N/A</v>
      </c>
      <c r="Q155" s="98" t="e">
        <f ca="true">+IF(AND(ISNUMBER(OFFSET('Water Data'!$H$6,0,10*ROW('Water Data'!H149))),'Data Summary'!CF155="Yes"),OFFSET('Water Data'!$H$6,0,10*ROW('Water Data'!H149)),NA())</f>
        <v>#N/A</v>
      </c>
      <c r="R155" s="98" t="e">
        <f ca="true">+IF(AND(ISNUMBER(OFFSET('Water Data'!$H$9,0,10*ROW('Water Data'!H149))),'Data Summary'!CG155="Yes"),OFFSET('Water Data'!$H$9,0,10*ROW('Water Data'!H149)),NA())</f>
        <v>#N/A</v>
      </c>
      <c r="S155" s="98" t="e">
        <f ca="true">+IF(AND(ISNUMBER(OFFSET('Water Data'!$I$4,0,10*ROW('Water Data'!I149))),'Data Summary'!CH155="Yes"),100-OFFSET('Water Data'!$I$4,0,10*ROW('Water Data'!I149)),NA())</f>
        <v>#N/A</v>
      </c>
      <c r="T155" s="98" t="e">
        <f ca="true">+IF(AND(ISNUMBER(OFFSET('Water Data'!$I$6,0,10*ROW('Water Data'!I149))),'Data Summary'!CI155="Yes"),OFFSET('Water Data'!$I$6,0,10*ROW('Water Data'!I149)),NA())</f>
        <v>#N/A</v>
      </c>
      <c r="U155" s="98" t="e">
        <f ca="true">+IF(AND(ISNUMBER(OFFSET('Water Data'!$I$9,0,10*ROW('Water Data'!I149))),'Data Summary'!CJ155="Yes"),OFFSET('Water Data'!$I$9,0,10*ROW('Water Data'!I149)),NA())</f>
        <v>#N/A</v>
      </c>
      <c r="V155" s="99" t="e">
        <f ca="true">+IF(AND(ISNUMBER(OFFSET('Sanitation Data'!$D$4,0,10*ROW('Sanitation Data'!D149))),'Data Summary'!CK155="Yes"),100-OFFSET('Sanitation Data'!$D$4,0,10*ROW('Sanitation Data'!D149)),NA())</f>
        <v>#N/A</v>
      </c>
      <c r="W155" s="99" t="e">
        <f ca="true">+IF(AND(ISNUMBER(OFFSET('Sanitation Data'!$D$6,0,10*ROW('Sanitation Data'!D149))),'Data Summary'!CL155="Yes"),OFFSET('Sanitation Data'!$D$6,0,10*ROW('Sanitation Data'!D149)),NA())</f>
        <v>#N/A</v>
      </c>
      <c r="X155" s="99" t="e">
        <f ca="true">+IF(AND(ISNUMBER(OFFSET('Sanitation Data'!$D$10,0,10*ROW('Sanitation Data'!D149))),'Data Summary'!CM155="Yes"),OFFSET('Sanitation Data'!$D$10,0,10*ROW('Sanitation Data'!D149)),NA())</f>
        <v>#N/A</v>
      </c>
      <c r="Y155" s="99" t="e">
        <f ca="true">+IF(AND(ISNUMBER(OFFSET('Sanitation Data'!$D$11,0,10*ROW('Sanitation Data'!D149))),'Data Summary'!CN155="Yes"),OFFSET('Sanitation Data'!$D$11,0,10*ROW('Sanitation Data'!D149)),NA())</f>
        <v>#N/A</v>
      </c>
      <c r="Z155" s="99" t="e">
        <f ca="true">+IF(AND(ISNUMBER(OFFSET('Sanitation Data'!$D$12,0,10*ROW('Sanitation Data'!D149))),'Data Summary'!CO155="Yes"),OFFSET('Sanitation Data'!$D$12,0,10*ROW('Sanitation Data'!D149)),NA())</f>
        <v>#N/A</v>
      </c>
      <c r="AA155" s="99" t="e">
        <f ca="true">+IF(AND(ISNUMBER(OFFSET('Sanitation Data'!$E$4,0,10*ROW('Sanitation Data'!E149))),'Data Summary'!CP155="Yes"),100-OFFSET('Sanitation Data'!$E$4,0,10*ROW('Sanitation Data'!E149)),NA())</f>
        <v>#N/A</v>
      </c>
      <c r="AB155" s="99" t="e">
        <f ca="true">+IF(AND(ISNUMBER(OFFSET('Sanitation Data'!$E$6,0,10*ROW('Sanitation Data'!E149))),'Data Summary'!CQ155="Yes"),OFFSET('Sanitation Data'!$E$6,0,10*ROW('Sanitation Data'!E149)),NA())</f>
        <v>#N/A</v>
      </c>
      <c r="AC155" s="99" t="e">
        <f ca="true">+IF(AND(ISNUMBER(OFFSET('Sanitation Data'!$E$10,0,10*ROW('Sanitation Data'!E149))),'Data Summary'!CR155="Yes"),OFFSET('Sanitation Data'!$E$10,0,10*ROW('Sanitation Data'!E149)),NA())</f>
        <v>#N/A</v>
      </c>
      <c r="AD155" s="99" t="e">
        <f ca="true">+IF(AND(ISNUMBER(OFFSET('Sanitation Data'!$E$11,0,10*ROW('Sanitation Data'!E149))),'Data Summary'!CS155="Yes"),OFFSET('Sanitation Data'!$E$11,0,10*ROW('Sanitation Data'!E149)),NA())</f>
        <v>#N/A</v>
      </c>
      <c r="AE155" s="99" t="e">
        <f ca="true">+IF(AND(ISNUMBER(OFFSET('Sanitation Data'!$E$12,0,10*ROW('Sanitation Data'!E149))),'Data Summary'!CT155="Yes"),OFFSET('Sanitation Data'!$E$12,0,10*ROW('Sanitation Data'!E149)),NA())</f>
        <v>#N/A</v>
      </c>
      <c r="AF155" s="99" t="e">
        <f ca="true">+IF(AND(ISNUMBER(OFFSET('Sanitation Data'!$F$4,0,10*ROW('Sanitation Data'!F149))),'Data Summary'!CU155="Yes"),100-OFFSET('Sanitation Data'!$F$4,0,10*ROW('Sanitation Data'!F149)),NA())</f>
        <v>#N/A</v>
      </c>
      <c r="AG155" s="99" t="e">
        <f ca="true">+IF(AND(ISNUMBER(OFFSET('Sanitation Data'!$F$6,0,10*ROW('Sanitation Data'!F149))),'Data Summary'!CV155="Yes"),OFFSET('Sanitation Data'!$F$6,0,10*ROW('Sanitation Data'!F149)),NA())</f>
        <v>#N/A</v>
      </c>
      <c r="AH155" s="99" t="e">
        <f ca="true">+IF(AND(ISNUMBER(OFFSET('Sanitation Data'!$F$10,0,10*ROW('Sanitation Data'!F149))),'Data Summary'!CW155="Yes"),OFFSET('Sanitation Data'!$F$10,0,10*ROW('Sanitation Data'!F149)),NA())</f>
        <v>#N/A</v>
      </c>
      <c r="AI155" s="99" t="e">
        <f ca="true">+IF(AND(ISNUMBER(OFFSET('Sanitation Data'!$F$11,0,10*ROW('Sanitation Data'!F149))),'Data Summary'!CX155="Yes"),OFFSET('Sanitation Data'!$F$11,0,10*ROW('Sanitation Data'!F149)),NA())</f>
        <v>#N/A</v>
      </c>
      <c r="AJ155" s="99" t="e">
        <f ca="true">+IF(AND(ISNUMBER(OFFSET('Sanitation Data'!$F$12,0,10*ROW('Sanitation Data'!F149))),'Data Summary'!CY155="Yes"),OFFSET('Sanitation Data'!$F$12,0,10*ROW('Sanitation Data'!F149)),NA())</f>
        <v>#N/A</v>
      </c>
      <c r="AK155" s="99" t="e">
        <f ca="true">+IF(AND(ISNUMBER(OFFSET('Sanitation Data'!$G$4,0,10*ROW('Sanitation Data'!G149))),'Data Summary'!CZ155="Yes"),100-OFFSET('Sanitation Data'!$G$4,0,10*ROW('Sanitation Data'!G149)),NA())</f>
        <v>#N/A</v>
      </c>
      <c r="AL155" s="99" t="e">
        <f ca="true">+IF(AND(ISNUMBER(OFFSET('Sanitation Data'!$G$6,0,10*ROW('Sanitation Data'!G149))),'Data Summary'!DA155="Yes"),OFFSET('Sanitation Data'!$G$6,0,10*ROW('Sanitation Data'!G149)),NA())</f>
        <v>#N/A</v>
      </c>
      <c r="AM155" s="99" t="e">
        <f ca="true">+IF(AND(ISNUMBER(OFFSET('Sanitation Data'!$G$10,0,10*ROW('Sanitation Data'!G149))),'Data Summary'!DB155="Yes"),OFFSET('Sanitation Data'!$G$10,0,10*ROW('Sanitation Data'!G149)),NA())</f>
        <v>#N/A</v>
      </c>
      <c r="AN155" s="99" t="e">
        <f ca="true">+IF(AND(ISNUMBER(OFFSET('Sanitation Data'!$G$11,0,10*ROW('Sanitation Data'!G149))),'Data Summary'!DC155="Yes"),OFFSET('Sanitation Data'!$G$11,0,10*ROW('Sanitation Data'!G149)),NA())</f>
        <v>#N/A</v>
      </c>
      <c r="AO155" s="99" t="e">
        <f ca="true">+IF(AND(ISNUMBER(OFFSET('Sanitation Data'!$G$12,0,10*ROW('Sanitation Data'!G149))),'Data Summary'!DD155="Yes"),OFFSET('Sanitation Data'!$G$12,0,10*ROW('Sanitation Data'!G149)),NA())</f>
        <v>#N/A</v>
      </c>
      <c r="AP155" s="99" t="e">
        <f ca="true">+IF(AND(ISNUMBER(OFFSET('Sanitation Data'!$H$4,0,10*ROW('Sanitation Data'!H149))),'Data Summary'!DE155="Yes"),100-OFFSET('Sanitation Data'!$H$4,0,10*ROW('Sanitation Data'!H149)),NA())</f>
        <v>#N/A</v>
      </c>
      <c r="AQ155" s="99" t="e">
        <f ca="true">+IF(AND(ISNUMBER(OFFSET('Sanitation Data'!$H$6,0,10*ROW('Sanitation Data'!H149))),'Data Summary'!DF155="Yes"),OFFSET('Sanitation Data'!$H$6,0,10*ROW('Sanitation Data'!H149)),NA())</f>
        <v>#N/A</v>
      </c>
      <c r="AR155" s="99" t="e">
        <f ca="true">+IF(AND(ISNUMBER(OFFSET('Sanitation Data'!$H$10,0,10*ROW('Sanitation Data'!H149))),'Data Summary'!DG155="Yes"),OFFSET('Sanitation Data'!$H$10,0,10*ROW('Sanitation Data'!H149)),NA())</f>
        <v>#N/A</v>
      </c>
      <c r="AS155" s="99" t="e">
        <f ca="true">+IF(AND(ISNUMBER(OFFSET('Sanitation Data'!$H$11,0,10*ROW('Sanitation Data'!H149))),'Data Summary'!DH155="Yes"),OFFSET('Sanitation Data'!$H$11,0,10*ROW('Sanitation Data'!H149)),NA())</f>
        <v>#N/A</v>
      </c>
      <c r="AT155" s="99" t="e">
        <f ca="true">+IF(AND(ISNUMBER(OFFSET('Sanitation Data'!$H$12,0,10*ROW('Sanitation Data'!H149))),'Data Summary'!DI155="Yes"),OFFSET('Sanitation Data'!$H$12,0,10*ROW('Sanitation Data'!H149)),NA())</f>
        <v>#N/A</v>
      </c>
      <c r="AU155" s="99" t="e">
        <f ca="true">+IF(AND(ISNUMBER(OFFSET('Sanitation Data'!$I$4,0,10*ROW('Sanitation Data'!I149))),'Data Summary'!DJ155="Yes"),100-OFFSET('Sanitation Data'!$I$4,0,10*ROW('Sanitation Data'!I149)),NA())</f>
        <v>#N/A</v>
      </c>
      <c r="AV155" s="99" t="e">
        <f ca="true">+IF(AND(ISNUMBER(OFFSET('Sanitation Data'!$I$6,0,10*ROW('Sanitation Data'!I149))),'Data Summary'!DK155="Yes"),OFFSET('Sanitation Data'!$I$6,0,10*ROW('Sanitation Data'!I149)),NA())</f>
        <v>#N/A</v>
      </c>
      <c r="AW155" s="99" t="e">
        <f ca="true">+IF(AND(ISNUMBER(OFFSET('Sanitation Data'!$I$10,0,10*ROW('Sanitation Data'!I149))),'Data Summary'!DL155="Yes"),OFFSET('Sanitation Data'!$I$10,0,10*ROW('Sanitation Data'!I149)),NA())</f>
        <v>#N/A</v>
      </c>
      <c r="AX155" s="99" t="e">
        <f ca="true">+IF(AND(ISNUMBER(OFFSET('Sanitation Data'!$I$11,0,10*ROW('Sanitation Data'!I149))),'Data Summary'!DM155="Yes"),OFFSET('Sanitation Data'!$I$11,0,10*ROW('Sanitation Data'!I149)),NA())</f>
        <v>#N/A</v>
      </c>
      <c r="AY155" s="99" t="e">
        <f ca="true">+IF(AND(ISNUMBER(OFFSET('Sanitation Data'!$I$12,0,10*ROW('Sanitation Data'!I149))),'Data Summary'!DN155="Yes"),OFFSET('Sanitation Data'!$I$12,0,10*ROW('Sanitation Data'!I149)),NA())</f>
        <v>#N/A</v>
      </c>
      <c r="AZ155" s="100" t="e">
        <f ca="true">+IF(AND(ISNUMBER(OFFSET('Hygiene Data'!$D$5,0,10*ROW('Hygiene Data'!D149))),'Data Summary'!DO155="Yes"),OFFSET('Hygiene Data'!$D$5,0,10*ROW('Hygiene Data'!D149)),NA())</f>
        <v>#N/A</v>
      </c>
      <c r="BA155" s="100" t="e">
        <f ca="true">+IF(AND(ISNUMBER(OFFSET('Hygiene Data'!$D$7,0,10*ROW('Hygiene Data'!D149))),'Data Summary'!DP155="Yes"),OFFSET('Hygiene Data'!$D$7,0,10*ROW('Hygiene Data'!D149)),NA())</f>
        <v>#N/A</v>
      </c>
      <c r="BB155" s="100" t="e">
        <f ca="true">+IF(AND(ISNUMBER(OFFSET('Hygiene Data'!$D$9,0,10*ROW('Hygiene Data'!D149))),'Data Summary'!DQ155="Yes"),OFFSET('Hygiene Data'!$D$9,0,10*ROW('Hygiene Data'!D149)),NA())</f>
        <v>#N/A</v>
      </c>
      <c r="BC155" s="100" t="e">
        <f ca="true">+IF(AND(ISNUMBER(OFFSET('Hygiene Data'!$E$5,0,10*ROW('Hygiene Data'!E149))),'Data Summary'!DR155="Yes"),OFFSET('Hygiene Data'!$E$5,0,10*ROW('Hygiene Data'!E149)),NA())</f>
        <v>#N/A</v>
      </c>
      <c r="BD155" s="100" t="e">
        <f ca="true">+IF(AND(ISNUMBER(OFFSET('Hygiene Data'!$E$7,0,10*ROW('Hygiene Data'!E149))),'Data Summary'!DS155="Yes"),OFFSET('Hygiene Data'!$E$7,0,10*ROW('Hygiene Data'!E149)),NA())</f>
        <v>#N/A</v>
      </c>
      <c r="BE155" s="100" t="e">
        <f ca="true">+IF(AND(ISNUMBER(OFFSET('Hygiene Data'!$E$9,0,10*ROW('Hygiene Data'!E149))),'Data Summary'!DT155="Yes"),OFFSET('Hygiene Data'!$E$9,0,10*ROW('Hygiene Data'!E149)),NA())</f>
        <v>#N/A</v>
      </c>
      <c r="BF155" s="100" t="e">
        <f ca="true">+IF(AND(ISNUMBER(OFFSET('Hygiene Data'!$F$5,0,10*ROW('Hygiene Data'!F149))),'Data Summary'!DU155="Yes"),OFFSET('Hygiene Data'!$F$5,0,10*ROW('Hygiene Data'!F149)),NA())</f>
        <v>#N/A</v>
      </c>
      <c r="BG155" s="100" t="e">
        <f ca="true">+IF(AND(ISNUMBER(OFFSET('Hygiene Data'!$F$7,0,10*ROW('Hygiene Data'!F149))),'Data Summary'!DV155="Yes"),OFFSET('Hygiene Data'!$F$7,0,10*ROW('Hygiene Data'!F149)),NA())</f>
        <v>#N/A</v>
      </c>
      <c r="BH155" s="100" t="e">
        <f ca="true">+IF(AND(ISNUMBER(OFFSET('Hygiene Data'!$F$9,0,10*ROW('Hygiene Data'!F149))),'Data Summary'!DW155="Yes"),OFFSET('Hygiene Data'!$F$9,0,10*ROW('Hygiene Data'!F149)),NA())</f>
        <v>#N/A</v>
      </c>
      <c r="BI155" s="100" t="e">
        <f ca="true">+IF(AND(ISNUMBER(OFFSET('Hygiene Data'!$G$5,0,10*ROW('Hygiene Data'!G149))),'Data Summary'!DX155="Yes"),OFFSET('Hygiene Data'!$G$5,0,10*ROW('Hygiene Data'!G149)),NA())</f>
        <v>#N/A</v>
      </c>
      <c r="BJ155" s="100" t="e">
        <f ca="true">+IF(AND(ISNUMBER(OFFSET('Hygiene Data'!$G$7,0,10*ROW('Hygiene Data'!G149))),'Data Summary'!DY155="Yes"),OFFSET('Hygiene Data'!$G$7,0,10*ROW('Hygiene Data'!G149)),NA())</f>
        <v>#N/A</v>
      </c>
      <c r="BK155" s="100" t="e">
        <f ca="true">+IF(AND(ISNUMBER(OFFSET('Hygiene Data'!$G$9,0,10*ROW('Hygiene Data'!G149))),'Data Summary'!DZ155="Yes"),OFFSET('Hygiene Data'!$G$9,0,10*ROW('Hygiene Data'!G149)),NA())</f>
        <v>#N/A</v>
      </c>
      <c r="BL155" s="100" t="e">
        <f ca="true">+IF(AND(ISNUMBER(OFFSET('Hygiene Data'!$H$5,0,10*ROW('Hygiene Data'!H149))),'Data Summary'!EA155="Yes"),OFFSET('Hygiene Data'!$H$5,0,10*ROW('Hygiene Data'!H149)),NA())</f>
        <v>#N/A</v>
      </c>
      <c r="BM155" s="100" t="e">
        <f ca="true">+IF(AND(ISNUMBER(OFFSET('Hygiene Data'!$H$7,0,10*ROW('Hygiene Data'!H149))),'Data Summary'!EB155="Yes"),OFFSET('Hygiene Data'!$H$7,0,10*ROW('Hygiene Data'!H149)),NA())</f>
        <v>#N/A</v>
      </c>
      <c r="BN155" s="100" t="e">
        <f ca="true">+IF(AND(ISNUMBER(OFFSET('Hygiene Data'!$H$9,0,10*ROW('Hygiene Data'!H149))),'Data Summary'!EC155="Yes"),OFFSET('Hygiene Data'!$H$9,0,10*ROW('Hygiene Data'!H149)),NA())</f>
        <v>#N/A</v>
      </c>
      <c r="BO155" s="100" t="e">
        <f ca="true">+IF(AND(ISNUMBER(OFFSET('Hygiene Data'!$I$5,0,10*ROW('Hygiene Data'!I149))),'Data Summary'!ED155="Yes"),OFFSET('Hygiene Data'!$I$5,0,10*ROW('Hygiene Data'!I149)),NA())</f>
        <v>#N/A</v>
      </c>
      <c r="BP155" s="100" t="e">
        <f ca="true">+IF(AND(ISNUMBER(OFFSET('Hygiene Data'!$I$7,0,10*ROW('Hygiene Data'!I149))),'Data Summary'!EE155="Yes"),OFFSET('Hygiene Data'!$I$7,0,10*ROW('Hygiene Data'!I149)),NA())</f>
        <v>#N/A</v>
      </c>
      <c r="BQ155" s="100" t="e">
        <f ca="true">+IF(AND(ISNUMBER(OFFSET('Hygiene Data'!$I$9,0,10*ROW('Hygiene Data'!I149))),'Data Summary'!EF155="Yes"),OFFSET('Hygiene Data'!$I$9,0,10*ROW('Hygiene Data'!I149)),NA())</f>
        <v>#N/A</v>
      </c>
    </row>
    <row xmlns:x14ac="http://schemas.microsoft.com/office/spreadsheetml/2009/9/ac" r="156" x14ac:dyDescent="0.2">
      <c r="A156" s="363" t="e">
        <f ca="true">+RIGHT('Data Summary'!A156,LEN('Data Summary'!A156)-9)</f>
        <v>#VALUE!</v>
      </c>
      <c r="B156" s="38" t="str">
        <f ca="true">+IF(ISTEXT('Data Summary'!B156),'Data Summary'!B156,"")</f>
        <v/>
      </c>
      <c r="C156" s="362" t="e">
        <f ca="true">+VALUE('Data Summary'!C156)</f>
        <v>#VALUE!</v>
      </c>
      <c r="D156" s="98" t="e">
        <f ca="true">+IF(AND(ISNUMBER(OFFSET('Water Data'!$D$4,0,10*ROW('Water Data'!D150))),'Data Summary'!BS156="Yes"),100-OFFSET('Water Data'!$D$4,0,10*ROW('Water Data'!D150)),NA())</f>
        <v>#N/A</v>
      </c>
      <c r="E156" s="98" t="e">
        <f ca="true">+IF(AND(ISNUMBER(OFFSET('Water Data'!$D$6,0,10*ROW('Water Data'!D150))),'Data Summary'!BT156="Yes"),OFFSET('Water Data'!$D$6,0,10*ROW('Water Data'!D150)),NA())</f>
        <v>#N/A</v>
      </c>
      <c r="F156" s="98" t="e">
        <f ca="true">+IF(AND(ISNUMBER(OFFSET('Water Data'!$D$9,0,10*ROW('Water Data'!D150))),'Data Summary'!BU156="Yes"),OFFSET('Water Data'!$D$9,0,10*ROW('Water Data'!D150)),NA())</f>
        <v>#N/A</v>
      </c>
      <c r="G156" s="98" t="e">
        <f ca="true">+IF(AND(ISNUMBER(OFFSET('Water Data'!$E$4,0,10*ROW('Water Data'!E150))),'Data Summary'!BV156="Yes"),100-OFFSET('Water Data'!$E$4,0,10*ROW('Water Data'!E150)),NA())</f>
        <v>#N/A</v>
      </c>
      <c r="H156" s="98" t="e">
        <f ca="true">+IF(AND(ISNUMBER(OFFSET('Water Data'!$E$6,0,10*ROW('Water Data'!E150))),'Data Summary'!BW156="Yes"),OFFSET('Water Data'!$E$6,0,10*ROW('Water Data'!E150)),NA())</f>
        <v>#N/A</v>
      </c>
      <c r="I156" s="98" t="e">
        <f ca="true">+IF(AND(ISNUMBER(OFFSET('Water Data'!$E$9,0,10*ROW('Water Data'!E150))),'Data Summary'!BX156="Yes"),OFFSET('Water Data'!$E$9,0,10*ROW('Water Data'!E150)),NA())</f>
        <v>#N/A</v>
      </c>
      <c r="J156" s="98" t="e">
        <f ca="true">+IF(AND(ISNUMBER(OFFSET('Water Data'!$F$4,0,10*ROW('Water Data'!F150))),'Data Summary'!BY156="Yes"),100-OFFSET('Water Data'!$F$4,0,10*ROW('Water Data'!F150)),NA())</f>
        <v>#N/A</v>
      </c>
      <c r="K156" s="98" t="e">
        <f ca="true">+IF(AND(ISNUMBER(OFFSET('Water Data'!$F$6,0,10*ROW('Water Data'!F150))),'Data Summary'!BZ156="Yes"),OFFSET('Water Data'!$F$6,0,10*ROW('Water Data'!F150)),NA())</f>
        <v>#N/A</v>
      </c>
      <c r="L156" s="98" t="e">
        <f ca="true">+IF(AND(ISNUMBER(OFFSET('Water Data'!$F$9,0,10*ROW('Water Data'!F150))),'Data Summary'!CA156="Yes"),OFFSET('Water Data'!$F$9,0,10*ROW('Water Data'!F150)),NA())</f>
        <v>#N/A</v>
      </c>
      <c r="M156" s="98" t="e">
        <f ca="true">+IF(AND(ISNUMBER(OFFSET('Water Data'!$G$4,0,10*ROW('Water Data'!G150))),'Data Summary'!CB156="Yes"),100-OFFSET('Water Data'!$G$4,0,10*ROW('Water Data'!G150)),NA())</f>
        <v>#N/A</v>
      </c>
      <c r="N156" s="98" t="e">
        <f ca="true">+IF(AND(ISNUMBER(OFFSET('Water Data'!$G$6,0,10*ROW('Water Data'!G150))),'Data Summary'!CC156="Yes"),OFFSET('Water Data'!$G$6,0,10*ROW('Water Data'!G150)),NA())</f>
        <v>#N/A</v>
      </c>
      <c r="O156" s="98" t="e">
        <f ca="true">+IF(AND(ISNUMBER(OFFSET('Water Data'!$G$9,0,10*ROW('Water Data'!G150))),'Data Summary'!CD156="Yes"),OFFSET('Water Data'!$G$9,0,10*ROW('Water Data'!G150)),NA())</f>
        <v>#N/A</v>
      </c>
      <c r="P156" s="98" t="e">
        <f ca="true">+IF(AND(ISNUMBER(OFFSET('Water Data'!$H$4,0,10*ROW('Water Data'!H150))),'Data Summary'!CE156="Yes"),100-OFFSET('Water Data'!$H$4,0,10*ROW('Water Data'!H150)),NA())</f>
        <v>#N/A</v>
      </c>
      <c r="Q156" s="98" t="e">
        <f ca="true">+IF(AND(ISNUMBER(OFFSET('Water Data'!$H$6,0,10*ROW('Water Data'!H150))),'Data Summary'!CF156="Yes"),OFFSET('Water Data'!$H$6,0,10*ROW('Water Data'!H150)),NA())</f>
        <v>#N/A</v>
      </c>
      <c r="R156" s="98" t="e">
        <f ca="true">+IF(AND(ISNUMBER(OFFSET('Water Data'!$H$9,0,10*ROW('Water Data'!H150))),'Data Summary'!CG156="Yes"),OFFSET('Water Data'!$H$9,0,10*ROW('Water Data'!H150)),NA())</f>
        <v>#N/A</v>
      </c>
      <c r="S156" s="98" t="e">
        <f ca="true">+IF(AND(ISNUMBER(OFFSET('Water Data'!$I$4,0,10*ROW('Water Data'!I150))),'Data Summary'!CH156="Yes"),100-OFFSET('Water Data'!$I$4,0,10*ROW('Water Data'!I150)),NA())</f>
        <v>#N/A</v>
      </c>
      <c r="T156" s="98" t="e">
        <f ca="true">+IF(AND(ISNUMBER(OFFSET('Water Data'!$I$6,0,10*ROW('Water Data'!I150))),'Data Summary'!CI156="Yes"),OFFSET('Water Data'!$I$6,0,10*ROW('Water Data'!I150)),NA())</f>
        <v>#N/A</v>
      </c>
      <c r="U156" s="98" t="e">
        <f ca="true">+IF(AND(ISNUMBER(OFFSET('Water Data'!$I$9,0,10*ROW('Water Data'!I150))),'Data Summary'!CJ156="Yes"),OFFSET('Water Data'!$I$9,0,10*ROW('Water Data'!I150)),NA())</f>
        <v>#N/A</v>
      </c>
      <c r="V156" s="99" t="e">
        <f ca="true">+IF(AND(ISNUMBER(OFFSET('Sanitation Data'!$D$4,0,10*ROW('Sanitation Data'!D150))),'Data Summary'!CK156="Yes"),100-OFFSET('Sanitation Data'!$D$4,0,10*ROW('Sanitation Data'!D150)),NA())</f>
        <v>#N/A</v>
      </c>
      <c r="W156" s="99" t="e">
        <f ca="true">+IF(AND(ISNUMBER(OFFSET('Sanitation Data'!$D$6,0,10*ROW('Sanitation Data'!D150))),'Data Summary'!CL156="Yes"),OFFSET('Sanitation Data'!$D$6,0,10*ROW('Sanitation Data'!D150)),NA())</f>
        <v>#N/A</v>
      </c>
      <c r="X156" s="99" t="e">
        <f ca="true">+IF(AND(ISNUMBER(OFFSET('Sanitation Data'!$D$10,0,10*ROW('Sanitation Data'!D150))),'Data Summary'!CM156="Yes"),OFFSET('Sanitation Data'!$D$10,0,10*ROW('Sanitation Data'!D150)),NA())</f>
        <v>#N/A</v>
      </c>
      <c r="Y156" s="99" t="e">
        <f ca="true">+IF(AND(ISNUMBER(OFFSET('Sanitation Data'!$D$11,0,10*ROW('Sanitation Data'!D150))),'Data Summary'!CN156="Yes"),OFFSET('Sanitation Data'!$D$11,0,10*ROW('Sanitation Data'!D150)),NA())</f>
        <v>#N/A</v>
      </c>
      <c r="Z156" s="99" t="e">
        <f ca="true">+IF(AND(ISNUMBER(OFFSET('Sanitation Data'!$D$12,0,10*ROW('Sanitation Data'!D150))),'Data Summary'!CO156="Yes"),OFFSET('Sanitation Data'!$D$12,0,10*ROW('Sanitation Data'!D150)),NA())</f>
        <v>#N/A</v>
      </c>
      <c r="AA156" s="99" t="e">
        <f ca="true">+IF(AND(ISNUMBER(OFFSET('Sanitation Data'!$E$4,0,10*ROW('Sanitation Data'!E150))),'Data Summary'!CP156="Yes"),100-OFFSET('Sanitation Data'!$E$4,0,10*ROW('Sanitation Data'!E150)),NA())</f>
        <v>#N/A</v>
      </c>
      <c r="AB156" s="99" t="e">
        <f ca="true">+IF(AND(ISNUMBER(OFFSET('Sanitation Data'!$E$6,0,10*ROW('Sanitation Data'!E150))),'Data Summary'!CQ156="Yes"),OFFSET('Sanitation Data'!$E$6,0,10*ROW('Sanitation Data'!E150)),NA())</f>
        <v>#N/A</v>
      </c>
      <c r="AC156" s="99" t="e">
        <f ca="true">+IF(AND(ISNUMBER(OFFSET('Sanitation Data'!$E$10,0,10*ROW('Sanitation Data'!E150))),'Data Summary'!CR156="Yes"),OFFSET('Sanitation Data'!$E$10,0,10*ROW('Sanitation Data'!E150)),NA())</f>
        <v>#N/A</v>
      </c>
      <c r="AD156" s="99" t="e">
        <f ca="true">+IF(AND(ISNUMBER(OFFSET('Sanitation Data'!$E$11,0,10*ROW('Sanitation Data'!E150))),'Data Summary'!CS156="Yes"),OFFSET('Sanitation Data'!$E$11,0,10*ROW('Sanitation Data'!E150)),NA())</f>
        <v>#N/A</v>
      </c>
      <c r="AE156" s="99" t="e">
        <f ca="true">+IF(AND(ISNUMBER(OFFSET('Sanitation Data'!$E$12,0,10*ROW('Sanitation Data'!E150))),'Data Summary'!CT156="Yes"),OFFSET('Sanitation Data'!$E$12,0,10*ROW('Sanitation Data'!E150)),NA())</f>
        <v>#N/A</v>
      </c>
      <c r="AF156" s="99" t="e">
        <f ca="true">+IF(AND(ISNUMBER(OFFSET('Sanitation Data'!$F$4,0,10*ROW('Sanitation Data'!F150))),'Data Summary'!CU156="Yes"),100-OFFSET('Sanitation Data'!$F$4,0,10*ROW('Sanitation Data'!F150)),NA())</f>
        <v>#N/A</v>
      </c>
      <c r="AG156" s="99" t="e">
        <f ca="true">+IF(AND(ISNUMBER(OFFSET('Sanitation Data'!$F$6,0,10*ROW('Sanitation Data'!F150))),'Data Summary'!CV156="Yes"),OFFSET('Sanitation Data'!$F$6,0,10*ROW('Sanitation Data'!F150)),NA())</f>
        <v>#N/A</v>
      </c>
      <c r="AH156" s="99" t="e">
        <f ca="true">+IF(AND(ISNUMBER(OFFSET('Sanitation Data'!$F$10,0,10*ROW('Sanitation Data'!F150))),'Data Summary'!CW156="Yes"),OFFSET('Sanitation Data'!$F$10,0,10*ROW('Sanitation Data'!F150)),NA())</f>
        <v>#N/A</v>
      </c>
      <c r="AI156" s="99" t="e">
        <f ca="true">+IF(AND(ISNUMBER(OFFSET('Sanitation Data'!$F$11,0,10*ROW('Sanitation Data'!F150))),'Data Summary'!CX156="Yes"),OFFSET('Sanitation Data'!$F$11,0,10*ROW('Sanitation Data'!F150)),NA())</f>
        <v>#N/A</v>
      </c>
      <c r="AJ156" s="99" t="e">
        <f ca="true">+IF(AND(ISNUMBER(OFFSET('Sanitation Data'!$F$12,0,10*ROW('Sanitation Data'!F150))),'Data Summary'!CY156="Yes"),OFFSET('Sanitation Data'!$F$12,0,10*ROW('Sanitation Data'!F150)),NA())</f>
        <v>#N/A</v>
      </c>
      <c r="AK156" s="99" t="e">
        <f ca="true">+IF(AND(ISNUMBER(OFFSET('Sanitation Data'!$G$4,0,10*ROW('Sanitation Data'!G150))),'Data Summary'!CZ156="Yes"),100-OFFSET('Sanitation Data'!$G$4,0,10*ROW('Sanitation Data'!G150)),NA())</f>
        <v>#N/A</v>
      </c>
      <c r="AL156" s="99" t="e">
        <f ca="true">+IF(AND(ISNUMBER(OFFSET('Sanitation Data'!$G$6,0,10*ROW('Sanitation Data'!G150))),'Data Summary'!DA156="Yes"),OFFSET('Sanitation Data'!$G$6,0,10*ROW('Sanitation Data'!G150)),NA())</f>
        <v>#N/A</v>
      </c>
      <c r="AM156" s="99" t="e">
        <f ca="true">+IF(AND(ISNUMBER(OFFSET('Sanitation Data'!$G$10,0,10*ROW('Sanitation Data'!G150))),'Data Summary'!DB156="Yes"),OFFSET('Sanitation Data'!$G$10,0,10*ROW('Sanitation Data'!G150)),NA())</f>
        <v>#N/A</v>
      </c>
      <c r="AN156" s="99" t="e">
        <f ca="true">+IF(AND(ISNUMBER(OFFSET('Sanitation Data'!$G$11,0,10*ROW('Sanitation Data'!G150))),'Data Summary'!DC156="Yes"),OFFSET('Sanitation Data'!$G$11,0,10*ROW('Sanitation Data'!G150)),NA())</f>
        <v>#N/A</v>
      </c>
      <c r="AO156" s="99" t="e">
        <f ca="true">+IF(AND(ISNUMBER(OFFSET('Sanitation Data'!$G$12,0,10*ROW('Sanitation Data'!G150))),'Data Summary'!DD156="Yes"),OFFSET('Sanitation Data'!$G$12,0,10*ROW('Sanitation Data'!G150)),NA())</f>
        <v>#N/A</v>
      </c>
      <c r="AP156" s="99" t="e">
        <f ca="true">+IF(AND(ISNUMBER(OFFSET('Sanitation Data'!$H$4,0,10*ROW('Sanitation Data'!H150))),'Data Summary'!DE156="Yes"),100-OFFSET('Sanitation Data'!$H$4,0,10*ROW('Sanitation Data'!H150)),NA())</f>
        <v>#N/A</v>
      </c>
      <c r="AQ156" s="99" t="e">
        <f ca="true">+IF(AND(ISNUMBER(OFFSET('Sanitation Data'!$H$6,0,10*ROW('Sanitation Data'!H150))),'Data Summary'!DF156="Yes"),OFFSET('Sanitation Data'!$H$6,0,10*ROW('Sanitation Data'!H150)),NA())</f>
        <v>#N/A</v>
      </c>
      <c r="AR156" s="99" t="e">
        <f ca="true">+IF(AND(ISNUMBER(OFFSET('Sanitation Data'!$H$10,0,10*ROW('Sanitation Data'!H150))),'Data Summary'!DG156="Yes"),OFFSET('Sanitation Data'!$H$10,0,10*ROW('Sanitation Data'!H150)),NA())</f>
        <v>#N/A</v>
      </c>
      <c r="AS156" s="99" t="e">
        <f ca="true">+IF(AND(ISNUMBER(OFFSET('Sanitation Data'!$H$11,0,10*ROW('Sanitation Data'!H150))),'Data Summary'!DH156="Yes"),OFFSET('Sanitation Data'!$H$11,0,10*ROW('Sanitation Data'!H150)),NA())</f>
        <v>#N/A</v>
      </c>
      <c r="AT156" s="99" t="e">
        <f ca="true">+IF(AND(ISNUMBER(OFFSET('Sanitation Data'!$H$12,0,10*ROW('Sanitation Data'!H150))),'Data Summary'!DI156="Yes"),OFFSET('Sanitation Data'!$H$12,0,10*ROW('Sanitation Data'!H150)),NA())</f>
        <v>#N/A</v>
      </c>
      <c r="AU156" s="99" t="e">
        <f ca="true">+IF(AND(ISNUMBER(OFFSET('Sanitation Data'!$I$4,0,10*ROW('Sanitation Data'!I150))),'Data Summary'!DJ156="Yes"),100-OFFSET('Sanitation Data'!$I$4,0,10*ROW('Sanitation Data'!I150)),NA())</f>
        <v>#N/A</v>
      </c>
      <c r="AV156" s="99" t="e">
        <f ca="true">+IF(AND(ISNUMBER(OFFSET('Sanitation Data'!$I$6,0,10*ROW('Sanitation Data'!I150))),'Data Summary'!DK156="Yes"),OFFSET('Sanitation Data'!$I$6,0,10*ROW('Sanitation Data'!I150)),NA())</f>
        <v>#N/A</v>
      </c>
      <c r="AW156" s="99" t="e">
        <f ca="true">+IF(AND(ISNUMBER(OFFSET('Sanitation Data'!$I$10,0,10*ROW('Sanitation Data'!I150))),'Data Summary'!DL156="Yes"),OFFSET('Sanitation Data'!$I$10,0,10*ROW('Sanitation Data'!I150)),NA())</f>
        <v>#N/A</v>
      </c>
      <c r="AX156" s="99" t="e">
        <f ca="true">+IF(AND(ISNUMBER(OFFSET('Sanitation Data'!$I$11,0,10*ROW('Sanitation Data'!I150))),'Data Summary'!DM156="Yes"),OFFSET('Sanitation Data'!$I$11,0,10*ROW('Sanitation Data'!I150)),NA())</f>
        <v>#N/A</v>
      </c>
      <c r="AY156" s="99" t="e">
        <f ca="true">+IF(AND(ISNUMBER(OFFSET('Sanitation Data'!$I$12,0,10*ROW('Sanitation Data'!I150))),'Data Summary'!DN156="Yes"),OFFSET('Sanitation Data'!$I$12,0,10*ROW('Sanitation Data'!I150)),NA())</f>
        <v>#N/A</v>
      </c>
      <c r="AZ156" s="100" t="e">
        <f ca="true">+IF(AND(ISNUMBER(OFFSET('Hygiene Data'!$D$5,0,10*ROW('Hygiene Data'!D150))),'Data Summary'!DO156="Yes"),OFFSET('Hygiene Data'!$D$5,0,10*ROW('Hygiene Data'!D150)),NA())</f>
        <v>#N/A</v>
      </c>
      <c r="BA156" s="100" t="e">
        <f ca="true">+IF(AND(ISNUMBER(OFFSET('Hygiene Data'!$D$7,0,10*ROW('Hygiene Data'!D150))),'Data Summary'!DP156="Yes"),OFFSET('Hygiene Data'!$D$7,0,10*ROW('Hygiene Data'!D150)),NA())</f>
        <v>#N/A</v>
      </c>
      <c r="BB156" s="100" t="e">
        <f ca="true">+IF(AND(ISNUMBER(OFFSET('Hygiene Data'!$D$9,0,10*ROW('Hygiene Data'!D150))),'Data Summary'!DQ156="Yes"),OFFSET('Hygiene Data'!$D$9,0,10*ROW('Hygiene Data'!D150)),NA())</f>
        <v>#N/A</v>
      </c>
      <c r="BC156" s="100" t="e">
        <f ca="true">+IF(AND(ISNUMBER(OFFSET('Hygiene Data'!$E$5,0,10*ROW('Hygiene Data'!E150))),'Data Summary'!DR156="Yes"),OFFSET('Hygiene Data'!$E$5,0,10*ROW('Hygiene Data'!E150)),NA())</f>
        <v>#N/A</v>
      </c>
      <c r="BD156" s="100" t="e">
        <f ca="true">+IF(AND(ISNUMBER(OFFSET('Hygiene Data'!$E$7,0,10*ROW('Hygiene Data'!E150))),'Data Summary'!DS156="Yes"),OFFSET('Hygiene Data'!$E$7,0,10*ROW('Hygiene Data'!E150)),NA())</f>
        <v>#N/A</v>
      </c>
      <c r="BE156" s="100" t="e">
        <f ca="true">+IF(AND(ISNUMBER(OFFSET('Hygiene Data'!$E$9,0,10*ROW('Hygiene Data'!E150))),'Data Summary'!DT156="Yes"),OFFSET('Hygiene Data'!$E$9,0,10*ROW('Hygiene Data'!E150)),NA())</f>
        <v>#N/A</v>
      </c>
      <c r="BF156" s="100" t="e">
        <f ca="true">+IF(AND(ISNUMBER(OFFSET('Hygiene Data'!$F$5,0,10*ROW('Hygiene Data'!F150))),'Data Summary'!DU156="Yes"),OFFSET('Hygiene Data'!$F$5,0,10*ROW('Hygiene Data'!F150)),NA())</f>
        <v>#N/A</v>
      </c>
      <c r="BG156" s="100" t="e">
        <f ca="true">+IF(AND(ISNUMBER(OFFSET('Hygiene Data'!$F$7,0,10*ROW('Hygiene Data'!F150))),'Data Summary'!DV156="Yes"),OFFSET('Hygiene Data'!$F$7,0,10*ROW('Hygiene Data'!F150)),NA())</f>
        <v>#N/A</v>
      </c>
      <c r="BH156" s="100" t="e">
        <f ca="true">+IF(AND(ISNUMBER(OFFSET('Hygiene Data'!$F$9,0,10*ROW('Hygiene Data'!F150))),'Data Summary'!DW156="Yes"),OFFSET('Hygiene Data'!$F$9,0,10*ROW('Hygiene Data'!F150)),NA())</f>
        <v>#N/A</v>
      </c>
      <c r="BI156" s="100" t="e">
        <f ca="true">+IF(AND(ISNUMBER(OFFSET('Hygiene Data'!$G$5,0,10*ROW('Hygiene Data'!G150))),'Data Summary'!DX156="Yes"),OFFSET('Hygiene Data'!$G$5,0,10*ROW('Hygiene Data'!G150)),NA())</f>
        <v>#N/A</v>
      </c>
      <c r="BJ156" s="100" t="e">
        <f ca="true">+IF(AND(ISNUMBER(OFFSET('Hygiene Data'!$G$7,0,10*ROW('Hygiene Data'!G150))),'Data Summary'!DY156="Yes"),OFFSET('Hygiene Data'!$G$7,0,10*ROW('Hygiene Data'!G150)),NA())</f>
        <v>#N/A</v>
      </c>
      <c r="BK156" s="100" t="e">
        <f ca="true">+IF(AND(ISNUMBER(OFFSET('Hygiene Data'!$G$9,0,10*ROW('Hygiene Data'!G150))),'Data Summary'!DZ156="Yes"),OFFSET('Hygiene Data'!$G$9,0,10*ROW('Hygiene Data'!G150)),NA())</f>
        <v>#N/A</v>
      </c>
      <c r="BL156" s="100" t="e">
        <f ca="true">+IF(AND(ISNUMBER(OFFSET('Hygiene Data'!$H$5,0,10*ROW('Hygiene Data'!H150))),'Data Summary'!EA156="Yes"),OFFSET('Hygiene Data'!$H$5,0,10*ROW('Hygiene Data'!H150)),NA())</f>
        <v>#N/A</v>
      </c>
      <c r="BM156" s="100" t="e">
        <f ca="true">+IF(AND(ISNUMBER(OFFSET('Hygiene Data'!$H$7,0,10*ROW('Hygiene Data'!H150))),'Data Summary'!EB156="Yes"),OFFSET('Hygiene Data'!$H$7,0,10*ROW('Hygiene Data'!H150)),NA())</f>
        <v>#N/A</v>
      </c>
      <c r="BN156" s="100" t="e">
        <f ca="true">+IF(AND(ISNUMBER(OFFSET('Hygiene Data'!$H$9,0,10*ROW('Hygiene Data'!H150))),'Data Summary'!EC156="Yes"),OFFSET('Hygiene Data'!$H$9,0,10*ROW('Hygiene Data'!H150)),NA())</f>
        <v>#N/A</v>
      </c>
      <c r="BO156" s="100" t="e">
        <f ca="true">+IF(AND(ISNUMBER(OFFSET('Hygiene Data'!$I$5,0,10*ROW('Hygiene Data'!I150))),'Data Summary'!ED156="Yes"),OFFSET('Hygiene Data'!$I$5,0,10*ROW('Hygiene Data'!I150)),NA())</f>
        <v>#N/A</v>
      </c>
      <c r="BP156" s="100" t="e">
        <f ca="true">+IF(AND(ISNUMBER(OFFSET('Hygiene Data'!$I$7,0,10*ROW('Hygiene Data'!I150))),'Data Summary'!EE156="Yes"),OFFSET('Hygiene Data'!$I$7,0,10*ROW('Hygiene Data'!I150)),NA())</f>
        <v>#N/A</v>
      </c>
      <c r="BQ156" s="100" t="e">
        <f ca="true">+IF(AND(ISNUMBER(OFFSET('Hygiene Data'!$I$9,0,10*ROW('Hygiene Data'!I150))),'Data Summary'!EF156="Yes"),OFFSET('Hygiene Data'!$I$9,0,10*ROW('Hygiene Data'!I150)),NA())</f>
        <v>#N/A</v>
      </c>
    </row>
    <row xmlns:x14ac="http://schemas.microsoft.com/office/spreadsheetml/2009/9/ac" r="157" x14ac:dyDescent="0.2">
      <c r="A157" s="363" t="e">
        <f ca="true">+RIGHT('Data Summary'!A157,LEN('Data Summary'!A157)-9)</f>
        <v>#VALUE!</v>
      </c>
      <c r="B157" s="38" t="str">
        <f ca="true">+IF(ISTEXT('Data Summary'!B157),'Data Summary'!B157,"")</f>
        <v/>
      </c>
      <c r="C157" s="362" t="e">
        <f ca="true">+VALUE('Data Summary'!C157)</f>
        <v>#VALUE!</v>
      </c>
      <c r="D157" s="98" t="e">
        <f ca="true">+IF(AND(ISNUMBER(OFFSET('Water Data'!$D$4,0,10*ROW('Water Data'!D151))),'Data Summary'!BS157="Yes"),100-OFFSET('Water Data'!$D$4,0,10*ROW('Water Data'!D151)),NA())</f>
        <v>#N/A</v>
      </c>
      <c r="E157" s="98" t="e">
        <f ca="true">+IF(AND(ISNUMBER(OFFSET('Water Data'!$D$6,0,10*ROW('Water Data'!D151))),'Data Summary'!BT157="Yes"),OFFSET('Water Data'!$D$6,0,10*ROW('Water Data'!D151)),NA())</f>
        <v>#N/A</v>
      </c>
      <c r="F157" s="98" t="e">
        <f ca="true">+IF(AND(ISNUMBER(OFFSET('Water Data'!$D$9,0,10*ROW('Water Data'!D151))),'Data Summary'!BU157="Yes"),OFFSET('Water Data'!$D$9,0,10*ROW('Water Data'!D151)),NA())</f>
        <v>#N/A</v>
      </c>
      <c r="G157" s="98" t="e">
        <f ca="true">+IF(AND(ISNUMBER(OFFSET('Water Data'!$E$4,0,10*ROW('Water Data'!E151))),'Data Summary'!BV157="Yes"),100-OFFSET('Water Data'!$E$4,0,10*ROW('Water Data'!E151)),NA())</f>
        <v>#N/A</v>
      </c>
      <c r="H157" s="98" t="e">
        <f ca="true">+IF(AND(ISNUMBER(OFFSET('Water Data'!$E$6,0,10*ROW('Water Data'!E151))),'Data Summary'!BW157="Yes"),OFFSET('Water Data'!$E$6,0,10*ROW('Water Data'!E151)),NA())</f>
        <v>#N/A</v>
      </c>
      <c r="I157" s="98" t="e">
        <f ca="true">+IF(AND(ISNUMBER(OFFSET('Water Data'!$E$9,0,10*ROW('Water Data'!E151))),'Data Summary'!BX157="Yes"),OFFSET('Water Data'!$E$9,0,10*ROW('Water Data'!E151)),NA())</f>
        <v>#N/A</v>
      </c>
      <c r="J157" s="98" t="e">
        <f ca="true">+IF(AND(ISNUMBER(OFFSET('Water Data'!$F$4,0,10*ROW('Water Data'!F151))),'Data Summary'!BY157="Yes"),100-OFFSET('Water Data'!$F$4,0,10*ROW('Water Data'!F151)),NA())</f>
        <v>#N/A</v>
      </c>
      <c r="K157" s="98" t="e">
        <f ca="true">+IF(AND(ISNUMBER(OFFSET('Water Data'!$F$6,0,10*ROW('Water Data'!F151))),'Data Summary'!BZ157="Yes"),OFFSET('Water Data'!$F$6,0,10*ROW('Water Data'!F151)),NA())</f>
        <v>#N/A</v>
      </c>
      <c r="L157" s="98" t="e">
        <f ca="true">+IF(AND(ISNUMBER(OFFSET('Water Data'!$F$9,0,10*ROW('Water Data'!F151))),'Data Summary'!CA157="Yes"),OFFSET('Water Data'!$F$9,0,10*ROW('Water Data'!F151)),NA())</f>
        <v>#N/A</v>
      </c>
      <c r="M157" s="98" t="e">
        <f ca="true">+IF(AND(ISNUMBER(OFFSET('Water Data'!$G$4,0,10*ROW('Water Data'!G151))),'Data Summary'!CB157="Yes"),100-OFFSET('Water Data'!$G$4,0,10*ROW('Water Data'!G151)),NA())</f>
        <v>#N/A</v>
      </c>
      <c r="N157" s="98" t="e">
        <f ca="true">+IF(AND(ISNUMBER(OFFSET('Water Data'!$G$6,0,10*ROW('Water Data'!G151))),'Data Summary'!CC157="Yes"),OFFSET('Water Data'!$G$6,0,10*ROW('Water Data'!G151)),NA())</f>
        <v>#N/A</v>
      </c>
      <c r="O157" s="98" t="e">
        <f ca="true">+IF(AND(ISNUMBER(OFFSET('Water Data'!$G$9,0,10*ROW('Water Data'!G151))),'Data Summary'!CD157="Yes"),OFFSET('Water Data'!$G$9,0,10*ROW('Water Data'!G151)),NA())</f>
        <v>#N/A</v>
      </c>
      <c r="P157" s="98" t="e">
        <f ca="true">+IF(AND(ISNUMBER(OFFSET('Water Data'!$H$4,0,10*ROW('Water Data'!H151))),'Data Summary'!CE157="Yes"),100-OFFSET('Water Data'!$H$4,0,10*ROW('Water Data'!H151)),NA())</f>
        <v>#N/A</v>
      </c>
      <c r="Q157" s="98" t="e">
        <f ca="true">+IF(AND(ISNUMBER(OFFSET('Water Data'!$H$6,0,10*ROW('Water Data'!H151))),'Data Summary'!CF157="Yes"),OFFSET('Water Data'!$H$6,0,10*ROW('Water Data'!H151)),NA())</f>
        <v>#N/A</v>
      </c>
      <c r="R157" s="98" t="e">
        <f ca="true">+IF(AND(ISNUMBER(OFFSET('Water Data'!$H$9,0,10*ROW('Water Data'!H151))),'Data Summary'!CG157="Yes"),OFFSET('Water Data'!$H$9,0,10*ROW('Water Data'!H151)),NA())</f>
        <v>#N/A</v>
      </c>
      <c r="S157" s="98" t="e">
        <f ca="true">+IF(AND(ISNUMBER(OFFSET('Water Data'!$I$4,0,10*ROW('Water Data'!I151))),'Data Summary'!CH157="Yes"),100-OFFSET('Water Data'!$I$4,0,10*ROW('Water Data'!I151)),NA())</f>
        <v>#N/A</v>
      </c>
      <c r="T157" s="98" t="e">
        <f ca="true">+IF(AND(ISNUMBER(OFFSET('Water Data'!$I$6,0,10*ROW('Water Data'!I151))),'Data Summary'!CI157="Yes"),OFFSET('Water Data'!$I$6,0,10*ROW('Water Data'!I151)),NA())</f>
        <v>#N/A</v>
      </c>
      <c r="U157" s="98" t="e">
        <f ca="true">+IF(AND(ISNUMBER(OFFSET('Water Data'!$I$9,0,10*ROW('Water Data'!I151))),'Data Summary'!CJ157="Yes"),OFFSET('Water Data'!$I$9,0,10*ROW('Water Data'!I151)),NA())</f>
        <v>#N/A</v>
      </c>
      <c r="V157" s="99" t="e">
        <f ca="true">+IF(AND(ISNUMBER(OFFSET('Sanitation Data'!$D$4,0,10*ROW('Sanitation Data'!D151))),'Data Summary'!CK157="Yes"),100-OFFSET('Sanitation Data'!$D$4,0,10*ROW('Sanitation Data'!D151)),NA())</f>
        <v>#N/A</v>
      </c>
      <c r="W157" s="99" t="e">
        <f ca="true">+IF(AND(ISNUMBER(OFFSET('Sanitation Data'!$D$6,0,10*ROW('Sanitation Data'!D151))),'Data Summary'!CL157="Yes"),OFFSET('Sanitation Data'!$D$6,0,10*ROW('Sanitation Data'!D151)),NA())</f>
        <v>#N/A</v>
      </c>
      <c r="X157" s="99" t="e">
        <f ca="true">+IF(AND(ISNUMBER(OFFSET('Sanitation Data'!$D$10,0,10*ROW('Sanitation Data'!D151))),'Data Summary'!CM157="Yes"),OFFSET('Sanitation Data'!$D$10,0,10*ROW('Sanitation Data'!D151)),NA())</f>
        <v>#N/A</v>
      </c>
      <c r="Y157" s="99" t="e">
        <f ca="true">+IF(AND(ISNUMBER(OFFSET('Sanitation Data'!$D$11,0,10*ROW('Sanitation Data'!D151))),'Data Summary'!CN157="Yes"),OFFSET('Sanitation Data'!$D$11,0,10*ROW('Sanitation Data'!D151)),NA())</f>
        <v>#N/A</v>
      </c>
      <c r="Z157" s="99" t="e">
        <f ca="true">+IF(AND(ISNUMBER(OFFSET('Sanitation Data'!$D$12,0,10*ROW('Sanitation Data'!D151))),'Data Summary'!CO157="Yes"),OFFSET('Sanitation Data'!$D$12,0,10*ROW('Sanitation Data'!D151)),NA())</f>
        <v>#N/A</v>
      </c>
      <c r="AA157" s="99" t="e">
        <f ca="true">+IF(AND(ISNUMBER(OFFSET('Sanitation Data'!$E$4,0,10*ROW('Sanitation Data'!E151))),'Data Summary'!CP157="Yes"),100-OFFSET('Sanitation Data'!$E$4,0,10*ROW('Sanitation Data'!E151)),NA())</f>
        <v>#N/A</v>
      </c>
      <c r="AB157" s="99" t="e">
        <f ca="true">+IF(AND(ISNUMBER(OFFSET('Sanitation Data'!$E$6,0,10*ROW('Sanitation Data'!E151))),'Data Summary'!CQ157="Yes"),OFFSET('Sanitation Data'!$E$6,0,10*ROW('Sanitation Data'!E151)),NA())</f>
        <v>#N/A</v>
      </c>
      <c r="AC157" s="99" t="e">
        <f ca="true">+IF(AND(ISNUMBER(OFFSET('Sanitation Data'!$E$10,0,10*ROW('Sanitation Data'!E151))),'Data Summary'!CR157="Yes"),OFFSET('Sanitation Data'!$E$10,0,10*ROW('Sanitation Data'!E151)),NA())</f>
        <v>#N/A</v>
      </c>
      <c r="AD157" s="99" t="e">
        <f ca="true">+IF(AND(ISNUMBER(OFFSET('Sanitation Data'!$E$11,0,10*ROW('Sanitation Data'!E151))),'Data Summary'!CS157="Yes"),OFFSET('Sanitation Data'!$E$11,0,10*ROW('Sanitation Data'!E151)),NA())</f>
        <v>#N/A</v>
      </c>
      <c r="AE157" s="99" t="e">
        <f ca="true">+IF(AND(ISNUMBER(OFFSET('Sanitation Data'!$E$12,0,10*ROW('Sanitation Data'!E151))),'Data Summary'!CT157="Yes"),OFFSET('Sanitation Data'!$E$12,0,10*ROW('Sanitation Data'!E151)),NA())</f>
        <v>#N/A</v>
      </c>
      <c r="AF157" s="99" t="e">
        <f ca="true">+IF(AND(ISNUMBER(OFFSET('Sanitation Data'!$F$4,0,10*ROW('Sanitation Data'!F151))),'Data Summary'!CU157="Yes"),100-OFFSET('Sanitation Data'!$F$4,0,10*ROW('Sanitation Data'!F151)),NA())</f>
        <v>#N/A</v>
      </c>
      <c r="AG157" s="99" t="e">
        <f ca="true">+IF(AND(ISNUMBER(OFFSET('Sanitation Data'!$F$6,0,10*ROW('Sanitation Data'!F151))),'Data Summary'!CV157="Yes"),OFFSET('Sanitation Data'!$F$6,0,10*ROW('Sanitation Data'!F151)),NA())</f>
        <v>#N/A</v>
      </c>
      <c r="AH157" s="99" t="e">
        <f ca="true">+IF(AND(ISNUMBER(OFFSET('Sanitation Data'!$F$10,0,10*ROW('Sanitation Data'!F151))),'Data Summary'!CW157="Yes"),OFFSET('Sanitation Data'!$F$10,0,10*ROW('Sanitation Data'!F151)),NA())</f>
        <v>#N/A</v>
      </c>
      <c r="AI157" s="99" t="e">
        <f ca="true">+IF(AND(ISNUMBER(OFFSET('Sanitation Data'!$F$11,0,10*ROW('Sanitation Data'!F151))),'Data Summary'!CX157="Yes"),OFFSET('Sanitation Data'!$F$11,0,10*ROW('Sanitation Data'!F151)),NA())</f>
        <v>#N/A</v>
      </c>
      <c r="AJ157" s="99" t="e">
        <f ca="true">+IF(AND(ISNUMBER(OFFSET('Sanitation Data'!$F$12,0,10*ROW('Sanitation Data'!F151))),'Data Summary'!CY157="Yes"),OFFSET('Sanitation Data'!$F$12,0,10*ROW('Sanitation Data'!F151)),NA())</f>
        <v>#N/A</v>
      </c>
      <c r="AK157" s="99" t="e">
        <f ca="true">+IF(AND(ISNUMBER(OFFSET('Sanitation Data'!$G$4,0,10*ROW('Sanitation Data'!G151))),'Data Summary'!CZ157="Yes"),100-OFFSET('Sanitation Data'!$G$4,0,10*ROW('Sanitation Data'!G151)),NA())</f>
        <v>#N/A</v>
      </c>
      <c r="AL157" s="99" t="e">
        <f ca="true">+IF(AND(ISNUMBER(OFFSET('Sanitation Data'!$G$6,0,10*ROW('Sanitation Data'!G151))),'Data Summary'!DA157="Yes"),OFFSET('Sanitation Data'!$G$6,0,10*ROW('Sanitation Data'!G151)),NA())</f>
        <v>#N/A</v>
      </c>
      <c r="AM157" s="99" t="e">
        <f ca="true">+IF(AND(ISNUMBER(OFFSET('Sanitation Data'!$G$10,0,10*ROW('Sanitation Data'!G151))),'Data Summary'!DB157="Yes"),OFFSET('Sanitation Data'!$G$10,0,10*ROW('Sanitation Data'!G151)),NA())</f>
        <v>#N/A</v>
      </c>
      <c r="AN157" s="99" t="e">
        <f ca="true">+IF(AND(ISNUMBER(OFFSET('Sanitation Data'!$G$11,0,10*ROW('Sanitation Data'!G151))),'Data Summary'!DC157="Yes"),OFFSET('Sanitation Data'!$G$11,0,10*ROW('Sanitation Data'!G151)),NA())</f>
        <v>#N/A</v>
      </c>
      <c r="AO157" s="99" t="e">
        <f ca="true">+IF(AND(ISNUMBER(OFFSET('Sanitation Data'!$G$12,0,10*ROW('Sanitation Data'!G151))),'Data Summary'!DD157="Yes"),OFFSET('Sanitation Data'!$G$12,0,10*ROW('Sanitation Data'!G151)),NA())</f>
        <v>#N/A</v>
      </c>
      <c r="AP157" s="99" t="e">
        <f ca="true">+IF(AND(ISNUMBER(OFFSET('Sanitation Data'!$H$4,0,10*ROW('Sanitation Data'!H151))),'Data Summary'!DE157="Yes"),100-OFFSET('Sanitation Data'!$H$4,0,10*ROW('Sanitation Data'!H151)),NA())</f>
        <v>#N/A</v>
      </c>
      <c r="AQ157" s="99" t="e">
        <f ca="true">+IF(AND(ISNUMBER(OFFSET('Sanitation Data'!$H$6,0,10*ROW('Sanitation Data'!H151))),'Data Summary'!DF157="Yes"),OFFSET('Sanitation Data'!$H$6,0,10*ROW('Sanitation Data'!H151)),NA())</f>
        <v>#N/A</v>
      </c>
      <c r="AR157" s="99" t="e">
        <f ca="true">+IF(AND(ISNUMBER(OFFSET('Sanitation Data'!$H$10,0,10*ROW('Sanitation Data'!H151))),'Data Summary'!DG157="Yes"),OFFSET('Sanitation Data'!$H$10,0,10*ROW('Sanitation Data'!H151)),NA())</f>
        <v>#N/A</v>
      </c>
      <c r="AS157" s="99" t="e">
        <f ca="true">+IF(AND(ISNUMBER(OFFSET('Sanitation Data'!$H$11,0,10*ROW('Sanitation Data'!H151))),'Data Summary'!DH157="Yes"),OFFSET('Sanitation Data'!$H$11,0,10*ROW('Sanitation Data'!H151)),NA())</f>
        <v>#N/A</v>
      </c>
      <c r="AT157" s="99" t="e">
        <f ca="true">+IF(AND(ISNUMBER(OFFSET('Sanitation Data'!$H$12,0,10*ROW('Sanitation Data'!H151))),'Data Summary'!DI157="Yes"),OFFSET('Sanitation Data'!$H$12,0,10*ROW('Sanitation Data'!H151)),NA())</f>
        <v>#N/A</v>
      </c>
      <c r="AU157" s="99" t="e">
        <f ca="true">+IF(AND(ISNUMBER(OFFSET('Sanitation Data'!$I$4,0,10*ROW('Sanitation Data'!I151))),'Data Summary'!DJ157="Yes"),100-OFFSET('Sanitation Data'!$I$4,0,10*ROW('Sanitation Data'!I151)),NA())</f>
        <v>#N/A</v>
      </c>
      <c r="AV157" s="99" t="e">
        <f ca="true">+IF(AND(ISNUMBER(OFFSET('Sanitation Data'!$I$6,0,10*ROW('Sanitation Data'!I151))),'Data Summary'!DK157="Yes"),OFFSET('Sanitation Data'!$I$6,0,10*ROW('Sanitation Data'!I151)),NA())</f>
        <v>#N/A</v>
      </c>
      <c r="AW157" s="99" t="e">
        <f ca="true">+IF(AND(ISNUMBER(OFFSET('Sanitation Data'!$I$10,0,10*ROW('Sanitation Data'!I151))),'Data Summary'!DL157="Yes"),OFFSET('Sanitation Data'!$I$10,0,10*ROW('Sanitation Data'!I151)),NA())</f>
        <v>#N/A</v>
      </c>
      <c r="AX157" s="99" t="e">
        <f ca="true">+IF(AND(ISNUMBER(OFFSET('Sanitation Data'!$I$11,0,10*ROW('Sanitation Data'!I151))),'Data Summary'!DM157="Yes"),OFFSET('Sanitation Data'!$I$11,0,10*ROW('Sanitation Data'!I151)),NA())</f>
        <v>#N/A</v>
      </c>
      <c r="AY157" s="99" t="e">
        <f ca="true">+IF(AND(ISNUMBER(OFFSET('Sanitation Data'!$I$12,0,10*ROW('Sanitation Data'!I151))),'Data Summary'!DN157="Yes"),OFFSET('Sanitation Data'!$I$12,0,10*ROW('Sanitation Data'!I151)),NA())</f>
        <v>#N/A</v>
      </c>
      <c r="AZ157" s="100" t="e">
        <f ca="true">+IF(AND(ISNUMBER(OFFSET('Hygiene Data'!$D$5,0,10*ROW('Hygiene Data'!D151))),'Data Summary'!DO157="Yes"),OFFSET('Hygiene Data'!$D$5,0,10*ROW('Hygiene Data'!D151)),NA())</f>
        <v>#N/A</v>
      </c>
      <c r="BA157" s="100" t="e">
        <f ca="true">+IF(AND(ISNUMBER(OFFSET('Hygiene Data'!$D$7,0,10*ROW('Hygiene Data'!D151))),'Data Summary'!DP157="Yes"),OFFSET('Hygiene Data'!$D$7,0,10*ROW('Hygiene Data'!D151)),NA())</f>
        <v>#N/A</v>
      </c>
      <c r="BB157" s="100" t="e">
        <f ca="true">+IF(AND(ISNUMBER(OFFSET('Hygiene Data'!$D$9,0,10*ROW('Hygiene Data'!D151))),'Data Summary'!DQ157="Yes"),OFFSET('Hygiene Data'!$D$9,0,10*ROW('Hygiene Data'!D151)),NA())</f>
        <v>#N/A</v>
      </c>
      <c r="BC157" s="100" t="e">
        <f ca="true">+IF(AND(ISNUMBER(OFFSET('Hygiene Data'!$E$5,0,10*ROW('Hygiene Data'!E151))),'Data Summary'!DR157="Yes"),OFFSET('Hygiene Data'!$E$5,0,10*ROW('Hygiene Data'!E151)),NA())</f>
        <v>#N/A</v>
      </c>
      <c r="BD157" s="100" t="e">
        <f ca="true">+IF(AND(ISNUMBER(OFFSET('Hygiene Data'!$E$7,0,10*ROW('Hygiene Data'!E151))),'Data Summary'!DS157="Yes"),OFFSET('Hygiene Data'!$E$7,0,10*ROW('Hygiene Data'!E151)),NA())</f>
        <v>#N/A</v>
      </c>
      <c r="BE157" s="100" t="e">
        <f ca="true">+IF(AND(ISNUMBER(OFFSET('Hygiene Data'!$E$9,0,10*ROW('Hygiene Data'!E151))),'Data Summary'!DT157="Yes"),OFFSET('Hygiene Data'!$E$9,0,10*ROW('Hygiene Data'!E151)),NA())</f>
        <v>#N/A</v>
      </c>
      <c r="BF157" s="100" t="e">
        <f ca="true">+IF(AND(ISNUMBER(OFFSET('Hygiene Data'!$F$5,0,10*ROW('Hygiene Data'!F151))),'Data Summary'!DU157="Yes"),OFFSET('Hygiene Data'!$F$5,0,10*ROW('Hygiene Data'!F151)),NA())</f>
        <v>#N/A</v>
      </c>
      <c r="BG157" s="100" t="e">
        <f ca="true">+IF(AND(ISNUMBER(OFFSET('Hygiene Data'!$F$7,0,10*ROW('Hygiene Data'!F151))),'Data Summary'!DV157="Yes"),OFFSET('Hygiene Data'!$F$7,0,10*ROW('Hygiene Data'!F151)),NA())</f>
        <v>#N/A</v>
      </c>
      <c r="BH157" s="100" t="e">
        <f ca="true">+IF(AND(ISNUMBER(OFFSET('Hygiene Data'!$F$9,0,10*ROW('Hygiene Data'!F151))),'Data Summary'!DW157="Yes"),OFFSET('Hygiene Data'!$F$9,0,10*ROW('Hygiene Data'!F151)),NA())</f>
        <v>#N/A</v>
      </c>
      <c r="BI157" s="100" t="e">
        <f ca="true">+IF(AND(ISNUMBER(OFFSET('Hygiene Data'!$G$5,0,10*ROW('Hygiene Data'!G151))),'Data Summary'!DX157="Yes"),OFFSET('Hygiene Data'!$G$5,0,10*ROW('Hygiene Data'!G151)),NA())</f>
        <v>#N/A</v>
      </c>
      <c r="BJ157" s="100" t="e">
        <f ca="true">+IF(AND(ISNUMBER(OFFSET('Hygiene Data'!$G$7,0,10*ROW('Hygiene Data'!G151))),'Data Summary'!DY157="Yes"),OFFSET('Hygiene Data'!$G$7,0,10*ROW('Hygiene Data'!G151)),NA())</f>
        <v>#N/A</v>
      </c>
      <c r="BK157" s="100" t="e">
        <f ca="true">+IF(AND(ISNUMBER(OFFSET('Hygiene Data'!$G$9,0,10*ROW('Hygiene Data'!G151))),'Data Summary'!DZ157="Yes"),OFFSET('Hygiene Data'!$G$9,0,10*ROW('Hygiene Data'!G151)),NA())</f>
        <v>#N/A</v>
      </c>
      <c r="BL157" s="100" t="e">
        <f ca="true">+IF(AND(ISNUMBER(OFFSET('Hygiene Data'!$H$5,0,10*ROW('Hygiene Data'!H151))),'Data Summary'!EA157="Yes"),OFFSET('Hygiene Data'!$H$5,0,10*ROW('Hygiene Data'!H151)),NA())</f>
        <v>#N/A</v>
      </c>
      <c r="BM157" s="100" t="e">
        <f ca="true">+IF(AND(ISNUMBER(OFFSET('Hygiene Data'!$H$7,0,10*ROW('Hygiene Data'!H151))),'Data Summary'!EB157="Yes"),OFFSET('Hygiene Data'!$H$7,0,10*ROW('Hygiene Data'!H151)),NA())</f>
        <v>#N/A</v>
      </c>
      <c r="BN157" s="100" t="e">
        <f ca="true">+IF(AND(ISNUMBER(OFFSET('Hygiene Data'!$H$9,0,10*ROW('Hygiene Data'!H151))),'Data Summary'!EC157="Yes"),OFFSET('Hygiene Data'!$H$9,0,10*ROW('Hygiene Data'!H151)),NA())</f>
        <v>#N/A</v>
      </c>
      <c r="BO157" s="100" t="e">
        <f ca="true">+IF(AND(ISNUMBER(OFFSET('Hygiene Data'!$I$5,0,10*ROW('Hygiene Data'!I151))),'Data Summary'!ED157="Yes"),OFFSET('Hygiene Data'!$I$5,0,10*ROW('Hygiene Data'!I151)),NA())</f>
        <v>#N/A</v>
      </c>
      <c r="BP157" s="100" t="e">
        <f ca="true">+IF(AND(ISNUMBER(OFFSET('Hygiene Data'!$I$7,0,10*ROW('Hygiene Data'!I151))),'Data Summary'!EE157="Yes"),OFFSET('Hygiene Data'!$I$7,0,10*ROW('Hygiene Data'!I151)),NA())</f>
        <v>#N/A</v>
      </c>
      <c r="BQ157" s="100" t="e">
        <f ca="true">+IF(AND(ISNUMBER(OFFSET('Hygiene Data'!$I$9,0,10*ROW('Hygiene Data'!I151))),'Data Summary'!EF157="Yes"),OFFSET('Hygiene Data'!$I$9,0,10*ROW('Hygiene Data'!I151)),NA())</f>
        <v>#N/A</v>
      </c>
    </row>
    <row xmlns:x14ac="http://schemas.microsoft.com/office/spreadsheetml/2009/9/ac" r="158" x14ac:dyDescent="0.2">
      <c r="A158" s="363" t="e">
        <f ca="true">+RIGHT('Data Summary'!A158,LEN('Data Summary'!A158)-9)</f>
        <v>#VALUE!</v>
      </c>
      <c r="B158" s="38" t="str">
        <f ca="true">+IF(ISTEXT('Data Summary'!B158),'Data Summary'!B158,"")</f>
        <v/>
      </c>
      <c r="C158" s="362" t="e">
        <f ca="true">+VALUE('Data Summary'!C158)</f>
        <v>#VALUE!</v>
      </c>
      <c r="D158" s="98" t="e">
        <f ca="true">+IF(AND(ISNUMBER(OFFSET('Water Data'!$D$4,0,10*ROW('Water Data'!D152))),'Data Summary'!BS158="Yes"),100-OFFSET('Water Data'!$D$4,0,10*ROW('Water Data'!D152)),NA())</f>
        <v>#N/A</v>
      </c>
      <c r="E158" s="98" t="e">
        <f ca="true">+IF(AND(ISNUMBER(OFFSET('Water Data'!$D$6,0,10*ROW('Water Data'!D152))),'Data Summary'!BT158="Yes"),OFFSET('Water Data'!$D$6,0,10*ROW('Water Data'!D152)),NA())</f>
        <v>#N/A</v>
      </c>
      <c r="F158" s="98" t="e">
        <f ca="true">+IF(AND(ISNUMBER(OFFSET('Water Data'!$D$9,0,10*ROW('Water Data'!D152))),'Data Summary'!BU158="Yes"),OFFSET('Water Data'!$D$9,0,10*ROW('Water Data'!D152)),NA())</f>
        <v>#N/A</v>
      </c>
      <c r="G158" s="98" t="e">
        <f ca="true">+IF(AND(ISNUMBER(OFFSET('Water Data'!$E$4,0,10*ROW('Water Data'!E152))),'Data Summary'!BV158="Yes"),100-OFFSET('Water Data'!$E$4,0,10*ROW('Water Data'!E152)),NA())</f>
        <v>#N/A</v>
      </c>
      <c r="H158" s="98" t="e">
        <f ca="true">+IF(AND(ISNUMBER(OFFSET('Water Data'!$E$6,0,10*ROW('Water Data'!E152))),'Data Summary'!BW158="Yes"),OFFSET('Water Data'!$E$6,0,10*ROW('Water Data'!E152)),NA())</f>
        <v>#N/A</v>
      </c>
      <c r="I158" s="98" t="e">
        <f ca="true">+IF(AND(ISNUMBER(OFFSET('Water Data'!$E$9,0,10*ROW('Water Data'!E152))),'Data Summary'!BX158="Yes"),OFFSET('Water Data'!$E$9,0,10*ROW('Water Data'!E152)),NA())</f>
        <v>#N/A</v>
      </c>
      <c r="J158" s="98" t="e">
        <f ca="true">+IF(AND(ISNUMBER(OFFSET('Water Data'!$F$4,0,10*ROW('Water Data'!F152))),'Data Summary'!BY158="Yes"),100-OFFSET('Water Data'!$F$4,0,10*ROW('Water Data'!F152)),NA())</f>
        <v>#N/A</v>
      </c>
      <c r="K158" s="98" t="e">
        <f ca="true">+IF(AND(ISNUMBER(OFFSET('Water Data'!$F$6,0,10*ROW('Water Data'!F152))),'Data Summary'!BZ158="Yes"),OFFSET('Water Data'!$F$6,0,10*ROW('Water Data'!F152)),NA())</f>
        <v>#N/A</v>
      </c>
      <c r="L158" s="98" t="e">
        <f ca="true">+IF(AND(ISNUMBER(OFFSET('Water Data'!$F$9,0,10*ROW('Water Data'!F152))),'Data Summary'!CA158="Yes"),OFFSET('Water Data'!$F$9,0,10*ROW('Water Data'!F152)),NA())</f>
        <v>#N/A</v>
      </c>
      <c r="M158" s="98" t="e">
        <f ca="true">+IF(AND(ISNUMBER(OFFSET('Water Data'!$G$4,0,10*ROW('Water Data'!G152))),'Data Summary'!CB158="Yes"),100-OFFSET('Water Data'!$G$4,0,10*ROW('Water Data'!G152)),NA())</f>
        <v>#N/A</v>
      </c>
      <c r="N158" s="98" t="e">
        <f ca="true">+IF(AND(ISNUMBER(OFFSET('Water Data'!$G$6,0,10*ROW('Water Data'!G152))),'Data Summary'!CC158="Yes"),OFFSET('Water Data'!$G$6,0,10*ROW('Water Data'!G152)),NA())</f>
        <v>#N/A</v>
      </c>
      <c r="O158" s="98" t="e">
        <f ca="true">+IF(AND(ISNUMBER(OFFSET('Water Data'!$G$9,0,10*ROW('Water Data'!G152))),'Data Summary'!CD158="Yes"),OFFSET('Water Data'!$G$9,0,10*ROW('Water Data'!G152)),NA())</f>
        <v>#N/A</v>
      </c>
      <c r="P158" s="98" t="e">
        <f ca="true">+IF(AND(ISNUMBER(OFFSET('Water Data'!$H$4,0,10*ROW('Water Data'!H152))),'Data Summary'!CE158="Yes"),100-OFFSET('Water Data'!$H$4,0,10*ROW('Water Data'!H152)),NA())</f>
        <v>#N/A</v>
      </c>
      <c r="Q158" s="98" t="e">
        <f ca="true">+IF(AND(ISNUMBER(OFFSET('Water Data'!$H$6,0,10*ROW('Water Data'!H152))),'Data Summary'!CF158="Yes"),OFFSET('Water Data'!$H$6,0,10*ROW('Water Data'!H152)),NA())</f>
        <v>#N/A</v>
      </c>
      <c r="R158" s="98" t="e">
        <f ca="true">+IF(AND(ISNUMBER(OFFSET('Water Data'!$H$9,0,10*ROW('Water Data'!H152))),'Data Summary'!CG158="Yes"),OFFSET('Water Data'!$H$9,0,10*ROW('Water Data'!H152)),NA())</f>
        <v>#N/A</v>
      </c>
      <c r="S158" s="98" t="e">
        <f ca="true">+IF(AND(ISNUMBER(OFFSET('Water Data'!$I$4,0,10*ROW('Water Data'!I152))),'Data Summary'!CH158="Yes"),100-OFFSET('Water Data'!$I$4,0,10*ROW('Water Data'!I152)),NA())</f>
        <v>#N/A</v>
      </c>
      <c r="T158" s="98" t="e">
        <f ca="true">+IF(AND(ISNUMBER(OFFSET('Water Data'!$I$6,0,10*ROW('Water Data'!I152))),'Data Summary'!CI158="Yes"),OFFSET('Water Data'!$I$6,0,10*ROW('Water Data'!I152)),NA())</f>
        <v>#N/A</v>
      </c>
      <c r="U158" s="98" t="e">
        <f ca="true">+IF(AND(ISNUMBER(OFFSET('Water Data'!$I$9,0,10*ROW('Water Data'!I152))),'Data Summary'!CJ158="Yes"),OFFSET('Water Data'!$I$9,0,10*ROW('Water Data'!I152)),NA())</f>
        <v>#N/A</v>
      </c>
      <c r="V158" s="99" t="e">
        <f ca="true">+IF(AND(ISNUMBER(OFFSET('Sanitation Data'!$D$4,0,10*ROW('Sanitation Data'!D152))),'Data Summary'!CK158="Yes"),100-OFFSET('Sanitation Data'!$D$4,0,10*ROW('Sanitation Data'!D152)),NA())</f>
        <v>#N/A</v>
      </c>
      <c r="W158" s="99" t="e">
        <f ca="true">+IF(AND(ISNUMBER(OFFSET('Sanitation Data'!$D$6,0,10*ROW('Sanitation Data'!D152))),'Data Summary'!CL158="Yes"),OFFSET('Sanitation Data'!$D$6,0,10*ROW('Sanitation Data'!D152)),NA())</f>
        <v>#N/A</v>
      </c>
      <c r="X158" s="99" t="e">
        <f ca="true">+IF(AND(ISNUMBER(OFFSET('Sanitation Data'!$D$10,0,10*ROW('Sanitation Data'!D152))),'Data Summary'!CM158="Yes"),OFFSET('Sanitation Data'!$D$10,0,10*ROW('Sanitation Data'!D152)),NA())</f>
        <v>#N/A</v>
      </c>
      <c r="Y158" s="99" t="e">
        <f ca="true">+IF(AND(ISNUMBER(OFFSET('Sanitation Data'!$D$11,0,10*ROW('Sanitation Data'!D152))),'Data Summary'!CN158="Yes"),OFFSET('Sanitation Data'!$D$11,0,10*ROW('Sanitation Data'!D152)),NA())</f>
        <v>#N/A</v>
      </c>
      <c r="Z158" s="99" t="e">
        <f ca="true">+IF(AND(ISNUMBER(OFFSET('Sanitation Data'!$D$12,0,10*ROW('Sanitation Data'!D152))),'Data Summary'!CO158="Yes"),OFFSET('Sanitation Data'!$D$12,0,10*ROW('Sanitation Data'!D152)),NA())</f>
        <v>#N/A</v>
      </c>
      <c r="AA158" s="99" t="e">
        <f ca="true">+IF(AND(ISNUMBER(OFFSET('Sanitation Data'!$E$4,0,10*ROW('Sanitation Data'!E152))),'Data Summary'!CP158="Yes"),100-OFFSET('Sanitation Data'!$E$4,0,10*ROW('Sanitation Data'!E152)),NA())</f>
        <v>#N/A</v>
      </c>
      <c r="AB158" s="99" t="e">
        <f ca="true">+IF(AND(ISNUMBER(OFFSET('Sanitation Data'!$E$6,0,10*ROW('Sanitation Data'!E152))),'Data Summary'!CQ158="Yes"),OFFSET('Sanitation Data'!$E$6,0,10*ROW('Sanitation Data'!E152)),NA())</f>
        <v>#N/A</v>
      </c>
      <c r="AC158" s="99" t="e">
        <f ca="true">+IF(AND(ISNUMBER(OFFSET('Sanitation Data'!$E$10,0,10*ROW('Sanitation Data'!E152))),'Data Summary'!CR158="Yes"),OFFSET('Sanitation Data'!$E$10,0,10*ROW('Sanitation Data'!E152)),NA())</f>
        <v>#N/A</v>
      </c>
      <c r="AD158" s="99" t="e">
        <f ca="true">+IF(AND(ISNUMBER(OFFSET('Sanitation Data'!$E$11,0,10*ROW('Sanitation Data'!E152))),'Data Summary'!CS158="Yes"),OFFSET('Sanitation Data'!$E$11,0,10*ROW('Sanitation Data'!E152)),NA())</f>
        <v>#N/A</v>
      </c>
      <c r="AE158" s="99" t="e">
        <f ca="true">+IF(AND(ISNUMBER(OFFSET('Sanitation Data'!$E$12,0,10*ROW('Sanitation Data'!E152))),'Data Summary'!CT158="Yes"),OFFSET('Sanitation Data'!$E$12,0,10*ROW('Sanitation Data'!E152)),NA())</f>
        <v>#N/A</v>
      </c>
      <c r="AF158" s="99" t="e">
        <f ca="true">+IF(AND(ISNUMBER(OFFSET('Sanitation Data'!$F$4,0,10*ROW('Sanitation Data'!F152))),'Data Summary'!CU158="Yes"),100-OFFSET('Sanitation Data'!$F$4,0,10*ROW('Sanitation Data'!F152)),NA())</f>
        <v>#N/A</v>
      </c>
      <c r="AG158" s="99" t="e">
        <f ca="true">+IF(AND(ISNUMBER(OFFSET('Sanitation Data'!$F$6,0,10*ROW('Sanitation Data'!F152))),'Data Summary'!CV158="Yes"),OFFSET('Sanitation Data'!$F$6,0,10*ROW('Sanitation Data'!F152)),NA())</f>
        <v>#N/A</v>
      </c>
      <c r="AH158" s="99" t="e">
        <f ca="true">+IF(AND(ISNUMBER(OFFSET('Sanitation Data'!$F$10,0,10*ROW('Sanitation Data'!F152))),'Data Summary'!CW158="Yes"),OFFSET('Sanitation Data'!$F$10,0,10*ROW('Sanitation Data'!F152)),NA())</f>
        <v>#N/A</v>
      </c>
      <c r="AI158" s="99" t="e">
        <f ca="true">+IF(AND(ISNUMBER(OFFSET('Sanitation Data'!$F$11,0,10*ROW('Sanitation Data'!F152))),'Data Summary'!CX158="Yes"),OFFSET('Sanitation Data'!$F$11,0,10*ROW('Sanitation Data'!F152)),NA())</f>
        <v>#N/A</v>
      </c>
      <c r="AJ158" s="99" t="e">
        <f ca="true">+IF(AND(ISNUMBER(OFFSET('Sanitation Data'!$F$12,0,10*ROW('Sanitation Data'!F152))),'Data Summary'!CY158="Yes"),OFFSET('Sanitation Data'!$F$12,0,10*ROW('Sanitation Data'!F152)),NA())</f>
        <v>#N/A</v>
      </c>
      <c r="AK158" s="99" t="e">
        <f ca="true">+IF(AND(ISNUMBER(OFFSET('Sanitation Data'!$G$4,0,10*ROW('Sanitation Data'!G152))),'Data Summary'!CZ158="Yes"),100-OFFSET('Sanitation Data'!$G$4,0,10*ROW('Sanitation Data'!G152)),NA())</f>
        <v>#N/A</v>
      </c>
      <c r="AL158" s="99" t="e">
        <f ca="true">+IF(AND(ISNUMBER(OFFSET('Sanitation Data'!$G$6,0,10*ROW('Sanitation Data'!G152))),'Data Summary'!DA158="Yes"),OFFSET('Sanitation Data'!$G$6,0,10*ROW('Sanitation Data'!G152)),NA())</f>
        <v>#N/A</v>
      </c>
      <c r="AM158" s="99" t="e">
        <f ca="true">+IF(AND(ISNUMBER(OFFSET('Sanitation Data'!$G$10,0,10*ROW('Sanitation Data'!G152))),'Data Summary'!DB158="Yes"),OFFSET('Sanitation Data'!$G$10,0,10*ROW('Sanitation Data'!G152)),NA())</f>
        <v>#N/A</v>
      </c>
      <c r="AN158" s="99" t="e">
        <f ca="true">+IF(AND(ISNUMBER(OFFSET('Sanitation Data'!$G$11,0,10*ROW('Sanitation Data'!G152))),'Data Summary'!DC158="Yes"),OFFSET('Sanitation Data'!$G$11,0,10*ROW('Sanitation Data'!G152)),NA())</f>
        <v>#N/A</v>
      </c>
      <c r="AO158" s="99" t="e">
        <f ca="true">+IF(AND(ISNUMBER(OFFSET('Sanitation Data'!$G$12,0,10*ROW('Sanitation Data'!G152))),'Data Summary'!DD158="Yes"),OFFSET('Sanitation Data'!$G$12,0,10*ROW('Sanitation Data'!G152)),NA())</f>
        <v>#N/A</v>
      </c>
      <c r="AP158" s="99" t="e">
        <f ca="true">+IF(AND(ISNUMBER(OFFSET('Sanitation Data'!$H$4,0,10*ROW('Sanitation Data'!H152))),'Data Summary'!DE158="Yes"),100-OFFSET('Sanitation Data'!$H$4,0,10*ROW('Sanitation Data'!H152)),NA())</f>
        <v>#N/A</v>
      </c>
      <c r="AQ158" s="99" t="e">
        <f ca="true">+IF(AND(ISNUMBER(OFFSET('Sanitation Data'!$H$6,0,10*ROW('Sanitation Data'!H152))),'Data Summary'!DF158="Yes"),OFFSET('Sanitation Data'!$H$6,0,10*ROW('Sanitation Data'!H152)),NA())</f>
        <v>#N/A</v>
      </c>
      <c r="AR158" s="99" t="e">
        <f ca="true">+IF(AND(ISNUMBER(OFFSET('Sanitation Data'!$H$10,0,10*ROW('Sanitation Data'!H152))),'Data Summary'!DG158="Yes"),OFFSET('Sanitation Data'!$H$10,0,10*ROW('Sanitation Data'!H152)),NA())</f>
        <v>#N/A</v>
      </c>
      <c r="AS158" s="99" t="e">
        <f ca="true">+IF(AND(ISNUMBER(OFFSET('Sanitation Data'!$H$11,0,10*ROW('Sanitation Data'!H152))),'Data Summary'!DH158="Yes"),OFFSET('Sanitation Data'!$H$11,0,10*ROW('Sanitation Data'!H152)),NA())</f>
        <v>#N/A</v>
      </c>
      <c r="AT158" s="99" t="e">
        <f ca="true">+IF(AND(ISNUMBER(OFFSET('Sanitation Data'!$H$12,0,10*ROW('Sanitation Data'!H152))),'Data Summary'!DI158="Yes"),OFFSET('Sanitation Data'!$H$12,0,10*ROW('Sanitation Data'!H152)),NA())</f>
        <v>#N/A</v>
      </c>
      <c r="AU158" s="99" t="e">
        <f ca="true">+IF(AND(ISNUMBER(OFFSET('Sanitation Data'!$I$4,0,10*ROW('Sanitation Data'!I152))),'Data Summary'!DJ158="Yes"),100-OFFSET('Sanitation Data'!$I$4,0,10*ROW('Sanitation Data'!I152)),NA())</f>
        <v>#N/A</v>
      </c>
      <c r="AV158" s="99" t="e">
        <f ca="true">+IF(AND(ISNUMBER(OFFSET('Sanitation Data'!$I$6,0,10*ROW('Sanitation Data'!I152))),'Data Summary'!DK158="Yes"),OFFSET('Sanitation Data'!$I$6,0,10*ROW('Sanitation Data'!I152)),NA())</f>
        <v>#N/A</v>
      </c>
      <c r="AW158" s="99" t="e">
        <f ca="true">+IF(AND(ISNUMBER(OFFSET('Sanitation Data'!$I$10,0,10*ROW('Sanitation Data'!I152))),'Data Summary'!DL158="Yes"),OFFSET('Sanitation Data'!$I$10,0,10*ROW('Sanitation Data'!I152)),NA())</f>
        <v>#N/A</v>
      </c>
      <c r="AX158" s="99" t="e">
        <f ca="true">+IF(AND(ISNUMBER(OFFSET('Sanitation Data'!$I$11,0,10*ROW('Sanitation Data'!I152))),'Data Summary'!DM158="Yes"),OFFSET('Sanitation Data'!$I$11,0,10*ROW('Sanitation Data'!I152)),NA())</f>
        <v>#N/A</v>
      </c>
      <c r="AY158" s="99" t="e">
        <f ca="true">+IF(AND(ISNUMBER(OFFSET('Sanitation Data'!$I$12,0,10*ROW('Sanitation Data'!I152))),'Data Summary'!DN158="Yes"),OFFSET('Sanitation Data'!$I$12,0,10*ROW('Sanitation Data'!I152)),NA())</f>
        <v>#N/A</v>
      </c>
      <c r="AZ158" s="100" t="e">
        <f ca="true">+IF(AND(ISNUMBER(OFFSET('Hygiene Data'!$D$5,0,10*ROW('Hygiene Data'!D152))),'Data Summary'!DO158="Yes"),OFFSET('Hygiene Data'!$D$5,0,10*ROW('Hygiene Data'!D152)),NA())</f>
        <v>#N/A</v>
      </c>
      <c r="BA158" s="100" t="e">
        <f ca="true">+IF(AND(ISNUMBER(OFFSET('Hygiene Data'!$D$7,0,10*ROW('Hygiene Data'!D152))),'Data Summary'!DP158="Yes"),OFFSET('Hygiene Data'!$D$7,0,10*ROW('Hygiene Data'!D152)),NA())</f>
        <v>#N/A</v>
      </c>
      <c r="BB158" s="100" t="e">
        <f ca="true">+IF(AND(ISNUMBER(OFFSET('Hygiene Data'!$D$9,0,10*ROW('Hygiene Data'!D152))),'Data Summary'!DQ158="Yes"),OFFSET('Hygiene Data'!$D$9,0,10*ROW('Hygiene Data'!D152)),NA())</f>
        <v>#N/A</v>
      </c>
      <c r="BC158" s="100" t="e">
        <f ca="true">+IF(AND(ISNUMBER(OFFSET('Hygiene Data'!$E$5,0,10*ROW('Hygiene Data'!E152))),'Data Summary'!DR158="Yes"),OFFSET('Hygiene Data'!$E$5,0,10*ROW('Hygiene Data'!E152)),NA())</f>
        <v>#N/A</v>
      </c>
      <c r="BD158" s="100" t="e">
        <f ca="true">+IF(AND(ISNUMBER(OFFSET('Hygiene Data'!$E$7,0,10*ROW('Hygiene Data'!E152))),'Data Summary'!DS158="Yes"),OFFSET('Hygiene Data'!$E$7,0,10*ROW('Hygiene Data'!E152)),NA())</f>
        <v>#N/A</v>
      </c>
      <c r="BE158" s="100" t="e">
        <f ca="true">+IF(AND(ISNUMBER(OFFSET('Hygiene Data'!$E$9,0,10*ROW('Hygiene Data'!E152))),'Data Summary'!DT158="Yes"),OFFSET('Hygiene Data'!$E$9,0,10*ROW('Hygiene Data'!E152)),NA())</f>
        <v>#N/A</v>
      </c>
      <c r="BF158" s="100" t="e">
        <f ca="true">+IF(AND(ISNUMBER(OFFSET('Hygiene Data'!$F$5,0,10*ROW('Hygiene Data'!F152))),'Data Summary'!DU158="Yes"),OFFSET('Hygiene Data'!$F$5,0,10*ROW('Hygiene Data'!F152)),NA())</f>
        <v>#N/A</v>
      </c>
      <c r="BG158" s="100" t="e">
        <f ca="true">+IF(AND(ISNUMBER(OFFSET('Hygiene Data'!$F$7,0,10*ROW('Hygiene Data'!F152))),'Data Summary'!DV158="Yes"),OFFSET('Hygiene Data'!$F$7,0,10*ROW('Hygiene Data'!F152)),NA())</f>
        <v>#N/A</v>
      </c>
      <c r="BH158" s="100" t="e">
        <f ca="true">+IF(AND(ISNUMBER(OFFSET('Hygiene Data'!$F$9,0,10*ROW('Hygiene Data'!F152))),'Data Summary'!DW158="Yes"),OFFSET('Hygiene Data'!$F$9,0,10*ROW('Hygiene Data'!F152)),NA())</f>
        <v>#N/A</v>
      </c>
      <c r="BI158" s="100" t="e">
        <f ca="true">+IF(AND(ISNUMBER(OFFSET('Hygiene Data'!$G$5,0,10*ROW('Hygiene Data'!G152))),'Data Summary'!DX158="Yes"),OFFSET('Hygiene Data'!$G$5,0,10*ROW('Hygiene Data'!G152)),NA())</f>
        <v>#N/A</v>
      </c>
      <c r="BJ158" s="100" t="e">
        <f ca="true">+IF(AND(ISNUMBER(OFFSET('Hygiene Data'!$G$7,0,10*ROW('Hygiene Data'!G152))),'Data Summary'!DY158="Yes"),OFFSET('Hygiene Data'!$G$7,0,10*ROW('Hygiene Data'!G152)),NA())</f>
        <v>#N/A</v>
      </c>
      <c r="BK158" s="100" t="e">
        <f ca="true">+IF(AND(ISNUMBER(OFFSET('Hygiene Data'!$G$9,0,10*ROW('Hygiene Data'!G152))),'Data Summary'!DZ158="Yes"),OFFSET('Hygiene Data'!$G$9,0,10*ROW('Hygiene Data'!G152)),NA())</f>
        <v>#N/A</v>
      </c>
      <c r="BL158" s="100" t="e">
        <f ca="true">+IF(AND(ISNUMBER(OFFSET('Hygiene Data'!$H$5,0,10*ROW('Hygiene Data'!H152))),'Data Summary'!EA158="Yes"),OFFSET('Hygiene Data'!$H$5,0,10*ROW('Hygiene Data'!H152)),NA())</f>
        <v>#N/A</v>
      </c>
      <c r="BM158" s="100" t="e">
        <f ca="true">+IF(AND(ISNUMBER(OFFSET('Hygiene Data'!$H$7,0,10*ROW('Hygiene Data'!H152))),'Data Summary'!EB158="Yes"),OFFSET('Hygiene Data'!$H$7,0,10*ROW('Hygiene Data'!H152)),NA())</f>
        <v>#N/A</v>
      </c>
      <c r="BN158" s="100" t="e">
        <f ca="true">+IF(AND(ISNUMBER(OFFSET('Hygiene Data'!$H$9,0,10*ROW('Hygiene Data'!H152))),'Data Summary'!EC158="Yes"),OFFSET('Hygiene Data'!$H$9,0,10*ROW('Hygiene Data'!H152)),NA())</f>
        <v>#N/A</v>
      </c>
      <c r="BO158" s="100" t="e">
        <f ca="true">+IF(AND(ISNUMBER(OFFSET('Hygiene Data'!$I$5,0,10*ROW('Hygiene Data'!I152))),'Data Summary'!ED158="Yes"),OFFSET('Hygiene Data'!$I$5,0,10*ROW('Hygiene Data'!I152)),NA())</f>
        <v>#N/A</v>
      </c>
      <c r="BP158" s="100" t="e">
        <f ca="true">+IF(AND(ISNUMBER(OFFSET('Hygiene Data'!$I$7,0,10*ROW('Hygiene Data'!I152))),'Data Summary'!EE158="Yes"),OFFSET('Hygiene Data'!$I$7,0,10*ROW('Hygiene Data'!I152)),NA())</f>
        <v>#N/A</v>
      </c>
      <c r="BQ158" s="100" t="e">
        <f ca="true">+IF(AND(ISNUMBER(OFFSET('Hygiene Data'!$I$9,0,10*ROW('Hygiene Data'!I152))),'Data Summary'!EF158="Yes"),OFFSET('Hygiene Data'!$I$9,0,10*ROW('Hygiene Data'!I152)),NA())</f>
        <v>#N/A</v>
      </c>
    </row>
    <row xmlns:x14ac="http://schemas.microsoft.com/office/spreadsheetml/2009/9/ac" r="159" x14ac:dyDescent="0.2">
      <c r="A159" s="363" t="e">
        <f ca="true">+RIGHT('Data Summary'!A159,LEN('Data Summary'!A159)-9)</f>
        <v>#VALUE!</v>
      </c>
      <c r="B159" s="38" t="str">
        <f ca="true">+IF(ISTEXT('Data Summary'!B159),'Data Summary'!B159,"")</f>
        <v/>
      </c>
      <c r="C159" s="362" t="e">
        <f ca="true">+VALUE('Data Summary'!C159)</f>
        <v>#VALUE!</v>
      </c>
      <c r="D159" s="98" t="e">
        <f ca="true">+IF(AND(ISNUMBER(OFFSET('Water Data'!$D$4,0,10*ROW('Water Data'!D153))),'Data Summary'!BS159="Yes"),100-OFFSET('Water Data'!$D$4,0,10*ROW('Water Data'!D153)),NA())</f>
        <v>#N/A</v>
      </c>
      <c r="E159" s="98" t="e">
        <f ca="true">+IF(AND(ISNUMBER(OFFSET('Water Data'!$D$6,0,10*ROW('Water Data'!D153))),'Data Summary'!BT159="Yes"),OFFSET('Water Data'!$D$6,0,10*ROW('Water Data'!D153)),NA())</f>
        <v>#N/A</v>
      </c>
      <c r="F159" s="98" t="e">
        <f ca="true">+IF(AND(ISNUMBER(OFFSET('Water Data'!$D$9,0,10*ROW('Water Data'!D153))),'Data Summary'!BU159="Yes"),OFFSET('Water Data'!$D$9,0,10*ROW('Water Data'!D153)),NA())</f>
        <v>#N/A</v>
      </c>
      <c r="G159" s="98" t="e">
        <f ca="true">+IF(AND(ISNUMBER(OFFSET('Water Data'!$E$4,0,10*ROW('Water Data'!E153))),'Data Summary'!BV159="Yes"),100-OFFSET('Water Data'!$E$4,0,10*ROW('Water Data'!E153)),NA())</f>
        <v>#N/A</v>
      </c>
      <c r="H159" s="98" t="e">
        <f ca="true">+IF(AND(ISNUMBER(OFFSET('Water Data'!$E$6,0,10*ROW('Water Data'!E153))),'Data Summary'!BW159="Yes"),OFFSET('Water Data'!$E$6,0,10*ROW('Water Data'!E153)),NA())</f>
        <v>#N/A</v>
      </c>
      <c r="I159" s="98" t="e">
        <f ca="true">+IF(AND(ISNUMBER(OFFSET('Water Data'!$E$9,0,10*ROW('Water Data'!E153))),'Data Summary'!BX159="Yes"),OFFSET('Water Data'!$E$9,0,10*ROW('Water Data'!E153)),NA())</f>
        <v>#N/A</v>
      </c>
      <c r="J159" s="98" t="e">
        <f ca="true">+IF(AND(ISNUMBER(OFFSET('Water Data'!$F$4,0,10*ROW('Water Data'!F153))),'Data Summary'!BY159="Yes"),100-OFFSET('Water Data'!$F$4,0,10*ROW('Water Data'!F153)),NA())</f>
        <v>#N/A</v>
      </c>
      <c r="K159" s="98" t="e">
        <f ca="true">+IF(AND(ISNUMBER(OFFSET('Water Data'!$F$6,0,10*ROW('Water Data'!F153))),'Data Summary'!BZ159="Yes"),OFFSET('Water Data'!$F$6,0,10*ROW('Water Data'!F153)),NA())</f>
        <v>#N/A</v>
      </c>
      <c r="L159" s="98" t="e">
        <f ca="true">+IF(AND(ISNUMBER(OFFSET('Water Data'!$F$9,0,10*ROW('Water Data'!F153))),'Data Summary'!CA159="Yes"),OFFSET('Water Data'!$F$9,0,10*ROW('Water Data'!F153)),NA())</f>
        <v>#N/A</v>
      </c>
      <c r="M159" s="98" t="e">
        <f ca="true">+IF(AND(ISNUMBER(OFFSET('Water Data'!$G$4,0,10*ROW('Water Data'!G153))),'Data Summary'!CB159="Yes"),100-OFFSET('Water Data'!$G$4,0,10*ROW('Water Data'!G153)),NA())</f>
        <v>#N/A</v>
      </c>
      <c r="N159" s="98" t="e">
        <f ca="true">+IF(AND(ISNUMBER(OFFSET('Water Data'!$G$6,0,10*ROW('Water Data'!G153))),'Data Summary'!CC159="Yes"),OFFSET('Water Data'!$G$6,0,10*ROW('Water Data'!G153)),NA())</f>
        <v>#N/A</v>
      </c>
      <c r="O159" s="98" t="e">
        <f ca="true">+IF(AND(ISNUMBER(OFFSET('Water Data'!$G$9,0,10*ROW('Water Data'!G153))),'Data Summary'!CD159="Yes"),OFFSET('Water Data'!$G$9,0,10*ROW('Water Data'!G153)),NA())</f>
        <v>#N/A</v>
      </c>
      <c r="P159" s="98" t="e">
        <f ca="true">+IF(AND(ISNUMBER(OFFSET('Water Data'!$H$4,0,10*ROW('Water Data'!H153))),'Data Summary'!CE159="Yes"),100-OFFSET('Water Data'!$H$4,0,10*ROW('Water Data'!H153)),NA())</f>
        <v>#N/A</v>
      </c>
      <c r="Q159" s="98" t="e">
        <f ca="true">+IF(AND(ISNUMBER(OFFSET('Water Data'!$H$6,0,10*ROW('Water Data'!H153))),'Data Summary'!CF159="Yes"),OFFSET('Water Data'!$H$6,0,10*ROW('Water Data'!H153)),NA())</f>
        <v>#N/A</v>
      </c>
      <c r="R159" s="98" t="e">
        <f ca="true">+IF(AND(ISNUMBER(OFFSET('Water Data'!$H$9,0,10*ROW('Water Data'!H153))),'Data Summary'!CG159="Yes"),OFFSET('Water Data'!$H$9,0,10*ROW('Water Data'!H153)),NA())</f>
        <v>#N/A</v>
      </c>
      <c r="S159" s="98" t="e">
        <f ca="true">+IF(AND(ISNUMBER(OFFSET('Water Data'!$I$4,0,10*ROW('Water Data'!I153))),'Data Summary'!CH159="Yes"),100-OFFSET('Water Data'!$I$4,0,10*ROW('Water Data'!I153)),NA())</f>
        <v>#N/A</v>
      </c>
      <c r="T159" s="98" t="e">
        <f ca="true">+IF(AND(ISNUMBER(OFFSET('Water Data'!$I$6,0,10*ROW('Water Data'!I153))),'Data Summary'!CI159="Yes"),OFFSET('Water Data'!$I$6,0,10*ROW('Water Data'!I153)),NA())</f>
        <v>#N/A</v>
      </c>
      <c r="U159" s="98" t="e">
        <f ca="true">+IF(AND(ISNUMBER(OFFSET('Water Data'!$I$9,0,10*ROW('Water Data'!I153))),'Data Summary'!CJ159="Yes"),OFFSET('Water Data'!$I$9,0,10*ROW('Water Data'!I153)),NA())</f>
        <v>#N/A</v>
      </c>
      <c r="V159" s="99" t="e">
        <f ca="true">+IF(AND(ISNUMBER(OFFSET('Sanitation Data'!$D$4,0,10*ROW('Sanitation Data'!D153))),'Data Summary'!CK159="Yes"),100-OFFSET('Sanitation Data'!$D$4,0,10*ROW('Sanitation Data'!D153)),NA())</f>
        <v>#N/A</v>
      </c>
      <c r="W159" s="99" t="e">
        <f ca="true">+IF(AND(ISNUMBER(OFFSET('Sanitation Data'!$D$6,0,10*ROW('Sanitation Data'!D153))),'Data Summary'!CL159="Yes"),OFFSET('Sanitation Data'!$D$6,0,10*ROW('Sanitation Data'!D153)),NA())</f>
        <v>#N/A</v>
      </c>
      <c r="X159" s="99" t="e">
        <f ca="true">+IF(AND(ISNUMBER(OFFSET('Sanitation Data'!$D$10,0,10*ROW('Sanitation Data'!D153))),'Data Summary'!CM159="Yes"),OFFSET('Sanitation Data'!$D$10,0,10*ROW('Sanitation Data'!D153)),NA())</f>
        <v>#N/A</v>
      </c>
      <c r="Y159" s="99" t="e">
        <f ca="true">+IF(AND(ISNUMBER(OFFSET('Sanitation Data'!$D$11,0,10*ROW('Sanitation Data'!D153))),'Data Summary'!CN159="Yes"),OFFSET('Sanitation Data'!$D$11,0,10*ROW('Sanitation Data'!D153)),NA())</f>
        <v>#N/A</v>
      </c>
      <c r="Z159" s="99" t="e">
        <f ca="true">+IF(AND(ISNUMBER(OFFSET('Sanitation Data'!$D$12,0,10*ROW('Sanitation Data'!D153))),'Data Summary'!CO159="Yes"),OFFSET('Sanitation Data'!$D$12,0,10*ROW('Sanitation Data'!D153)),NA())</f>
        <v>#N/A</v>
      </c>
      <c r="AA159" s="99" t="e">
        <f ca="true">+IF(AND(ISNUMBER(OFFSET('Sanitation Data'!$E$4,0,10*ROW('Sanitation Data'!E153))),'Data Summary'!CP159="Yes"),100-OFFSET('Sanitation Data'!$E$4,0,10*ROW('Sanitation Data'!E153)),NA())</f>
        <v>#N/A</v>
      </c>
      <c r="AB159" s="99" t="e">
        <f ca="true">+IF(AND(ISNUMBER(OFFSET('Sanitation Data'!$E$6,0,10*ROW('Sanitation Data'!E153))),'Data Summary'!CQ159="Yes"),OFFSET('Sanitation Data'!$E$6,0,10*ROW('Sanitation Data'!E153)),NA())</f>
        <v>#N/A</v>
      </c>
      <c r="AC159" s="99" t="e">
        <f ca="true">+IF(AND(ISNUMBER(OFFSET('Sanitation Data'!$E$10,0,10*ROW('Sanitation Data'!E153))),'Data Summary'!CR159="Yes"),OFFSET('Sanitation Data'!$E$10,0,10*ROW('Sanitation Data'!E153)),NA())</f>
        <v>#N/A</v>
      </c>
      <c r="AD159" s="99" t="e">
        <f ca="true">+IF(AND(ISNUMBER(OFFSET('Sanitation Data'!$E$11,0,10*ROW('Sanitation Data'!E153))),'Data Summary'!CS159="Yes"),OFFSET('Sanitation Data'!$E$11,0,10*ROW('Sanitation Data'!E153)),NA())</f>
        <v>#N/A</v>
      </c>
      <c r="AE159" s="99" t="e">
        <f ca="true">+IF(AND(ISNUMBER(OFFSET('Sanitation Data'!$E$12,0,10*ROW('Sanitation Data'!E153))),'Data Summary'!CT159="Yes"),OFFSET('Sanitation Data'!$E$12,0,10*ROW('Sanitation Data'!E153)),NA())</f>
        <v>#N/A</v>
      </c>
      <c r="AF159" s="99" t="e">
        <f ca="true">+IF(AND(ISNUMBER(OFFSET('Sanitation Data'!$F$4,0,10*ROW('Sanitation Data'!F153))),'Data Summary'!CU159="Yes"),100-OFFSET('Sanitation Data'!$F$4,0,10*ROW('Sanitation Data'!F153)),NA())</f>
        <v>#N/A</v>
      </c>
      <c r="AG159" s="99" t="e">
        <f ca="true">+IF(AND(ISNUMBER(OFFSET('Sanitation Data'!$F$6,0,10*ROW('Sanitation Data'!F153))),'Data Summary'!CV159="Yes"),OFFSET('Sanitation Data'!$F$6,0,10*ROW('Sanitation Data'!F153)),NA())</f>
        <v>#N/A</v>
      </c>
      <c r="AH159" s="99" t="e">
        <f ca="true">+IF(AND(ISNUMBER(OFFSET('Sanitation Data'!$F$10,0,10*ROW('Sanitation Data'!F153))),'Data Summary'!CW159="Yes"),OFFSET('Sanitation Data'!$F$10,0,10*ROW('Sanitation Data'!F153)),NA())</f>
        <v>#N/A</v>
      </c>
      <c r="AI159" s="99" t="e">
        <f ca="true">+IF(AND(ISNUMBER(OFFSET('Sanitation Data'!$F$11,0,10*ROW('Sanitation Data'!F153))),'Data Summary'!CX159="Yes"),OFFSET('Sanitation Data'!$F$11,0,10*ROW('Sanitation Data'!F153)),NA())</f>
        <v>#N/A</v>
      </c>
      <c r="AJ159" s="99" t="e">
        <f ca="true">+IF(AND(ISNUMBER(OFFSET('Sanitation Data'!$F$12,0,10*ROW('Sanitation Data'!F153))),'Data Summary'!CY159="Yes"),OFFSET('Sanitation Data'!$F$12,0,10*ROW('Sanitation Data'!F153)),NA())</f>
        <v>#N/A</v>
      </c>
      <c r="AK159" s="99" t="e">
        <f ca="true">+IF(AND(ISNUMBER(OFFSET('Sanitation Data'!$G$4,0,10*ROW('Sanitation Data'!G153))),'Data Summary'!CZ159="Yes"),100-OFFSET('Sanitation Data'!$G$4,0,10*ROW('Sanitation Data'!G153)),NA())</f>
        <v>#N/A</v>
      </c>
      <c r="AL159" s="99" t="e">
        <f ca="true">+IF(AND(ISNUMBER(OFFSET('Sanitation Data'!$G$6,0,10*ROW('Sanitation Data'!G153))),'Data Summary'!DA159="Yes"),OFFSET('Sanitation Data'!$G$6,0,10*ROW('Sanitation Data'!G153)),NA())</f>
        <v>#N/A</v>
      </c>
      <c r="AM159" s="99" t="e">
        <f ca="true">+IF(AND(ISNUMBER(OFFSET('Sanitation Data'!$G$10,0,10*ROW('Sanitation Data'!G153))),'Data Summary'!DB159="Yes"),OFFSET('Sanitation Data'!$G$10,0,10*ROW('Sanitation Data'!G153)),NA())</f>
        <v>#N/A</v>
      </c>
      <c r="AN159" s="99" t="e">
        <f ca="true">+IF(AND(ISNUMBER(OFFSET('Sanitation Data'!$G$11,0,10*ROW('Sanitation Data'!G153))),'Data Summary'!DC159="Yes"),OFFSET('Sanitation Data'!$G$11,0,10*ROW('Sanitation Data'!G153)),NA())</f>
        <v>#N/A</v>
      </c>
      <c r="AO159" s="99" t="e">
        <f ca="true">+IF(AND(ISNUMBER(OFFSET('Sanitation Data'!$G$12,0,10*ROW('Sanitation Data'!G153))),'Data Summary'!DD159="Yes"),OFFSET('Sanitation Data'!$G$12,0,10*ROW('Sanitation Data'!G153)),NA())</f>
        <v>#N/A</v>
      </c>
      <c r="AP159" s="99" t="e">
        <f ca="true">+IF(AND(ISNUMBER(OFFSET('Sanitation Data'!$H$4,0,10*ROW('Sanitation Data'!H153))),'Data Summary'!DE159="Yes"),100-OFFSET('Sanitation Data'!$H$4,0,10*ROW('Sanitation Data'!H153)),NA())</f>
        <v>#N/A</v>
      </c>
      <c r="AQ159" s="99" t="e">
        <f ca="true">+IF(AND(ISNUMBER(OFFSET('Sanitation Data'!$H$6,0,10*ROW('Sanitation Data'!H153))),'Data Summary'!DF159="Yes"),OFFSET('Sanitation Data'!$H$6,0,10*ROW('Sanitation Data'!H153)),NA())</f>
        <v>#N/A</v>
      </c>
      <c r="AR159" s="99" t="e">
        <f ca="true">+IF(AND(ISNUMBER(OFFSET('Sanitation Data'!$H$10,0,10*ROW('Sanitation Data'!H153))),'Data Summary'!DG159="Yes"),OFFSET('Sanitation Data'!$H$10,0,10*ROW('Sanitation Data'!H153)),NA())</f>
        <v>#N/A</v>
      </c>
      <c r="AS159" s="99" t="e">
        <f ca="true">+IF(AND(ISNUMBER(OFFSET('Sanitation Data'!$H$11,0,10*ROW('Sanitation Data'!H153))),'Data Summary'!DH159="Yes"),OFFSET('Sanitation Data'!$H$11,0,10*ROW('Sanitation Data'!H153)),NA())</f>
        <v>#N/A</v>
      </c>
      <c r="AT159" s="99" t="e">
        <f ca="true">+IF(AND(ISNUMBER(OFFSET('Sanitation Data'!$H$12,0,10*ROW('Sanitation Data'!H153))),'Data Summary'!DI159="Yes"),OFFSET('Sanitation Data'!$H$12,0,10*ROW('Sanitation Data'!H153)),NA())</f>
        <v>#N/A</v>
      </c>
      <c r="AU159" s="99" t="e">
        <f ca="true">+IF(AND(ISNUMBER(OFFSET('Sanitation Data'!$I$4,0,10*ROW('Sanitation Data'!I153))),'Data Summary'!DJ159="Yes"),100-OFFSET('Sanitation Data'!$I$4,0,10*ROW('Sanitation Data'!I153)),NA())</f>
        <v>#N/A</v>
      </c>
      <c r="AV159" s="99" t="e">
        <f ca="true">+IF(AND(ISNUMBER(OFFSET('Sanitation Data'!$I$6,0,10*ROW('Sanitation Data'!I153))),'Data Summary'!DK159="Yes"),OFFSET('Sanitation Data'!$I$6,0,10*ROW('Sanitation Data'!I153)),NA())</f>
        <v>#N/A</v>
      </c>
      <c r="AW159" s="99" t="e">
        <f ca="true">+IF(AND(ISNUMBER(OFFSET('Sanitation Data'!$I$10,0,10*ROW('Sanitation Data'!I153))),'Data Summary'!DL159="Yes"),OFFSET('Sanitation Data'!$I$10,0,10*ROW('Sanitation Data'!I153)),NA())</f>
        <v>#N/A</v>
      </c>
      <c r="AX159" s="99" t="e">
        <f ca="true">+IF(AND(ISNUMBER(OFFSET('Sanitation Data'!$I$11,0,10*ROW('Sanitation Data'!I153))),'Data Summary'!DM159="Yes"),OFFSET('Sanitation Data'!$I$11,0,10*ROW('Sanitation Data'!I153)),NA())</f>
        <v>#N/A</v>
      </c>
      <c r="AY159" s="99" t="e">
        <f ca="true">+IF(AND(ISNUMBER(OFFSET('Sanitation Data'!$I$12,0,10*ROW('Sanitation Data'!I153))),'Data Summary'!DN159="Yes"),OFFSET('Sanitation Data'!$I$12,0,10*ROW('Sanitation Data'!I153)),NA())</f>
        <v>#N/A</v>
      </c>
      <c r="AZ159" s="100" t="e">
        <f ca="true">+IF(AND(ISNUMBER(OFFSET('Hygiene Data'!$D$5,0,10*ROW('Hygiene Data'!D153))),'Data Summary'!DO159="Yes"),OFFSET('Hygiene Data'!$D$5,0,10*ROW('Hygiene Data'!D153)),NA())</f>
        <v>#N/A</v>
      </c>
      <c r="BA159" s="100" t="e">
        <f ca="true">+IF(AND(ISNUMBER(OFFSET('Hygiene Data'!$D$7,0,10*ROW('Hygiene Data'!D153))),'Data Summary'!DP159="Yes"),OFFSET('Hygiene Data'!$D$7,0,10*ROW('Hygiene Data'!D153)),NA())</f>
        <v>#N/A</v>
      </c>
      <c r="BB159" s="100" t="e">
        <f ca="true">+IF(AND(ISNUMBER(OFFSET('Hygiene Data'!$D$9,0,10*ROW('Hygiene Data'!D153))),'Data Summary'!DQ159="Yes"),OFFSET('Hygiene Data'!$D$9,0,10*ROW('Hygiene Data'!D153)),NA())</f>
        <v>#N/A</v>
      </c>
      <c r="BC159" s="100" t="e">
        <f ca="true">+IF(AND(ISNUMBER(OFFSET('Hygiene Data'!$E$5,0,10*ROW('Hygiene Data'!E153))),'Data Summary'!DR159="Yes"),OFFSET('Hygiene Data'!$E$5,0,10*ROW('Hygiene Data'!E153)),NA())</f>
        <v>#N/A</v>
      </c>
      <c r="BD159" s="100" t="e">
        <f ca="true">+IF(AND(ISNUMBER(OFFSET('Hygiene Data'!$E$7,0,10*ROW('Hygiene Data'!E153))),'Data Summary'!DS159="Yes"),OFFSET('Hygiene Data'!$E$7,0,10*ROW('Hygiene Data'!E153)),NA())</f>
        <v>#N/A</v>
      </c>
      <c r="BE159" s="100" t="e">
        <f ca="true">+IF(AND(ISNUMBER(OFFSET('Hygiene Data'!$E$9,0,10*ROW('Hygiene Data'!E153))),'Data Summary'!DT159="Yes"),OFFSET('Hygiene Data'!$E$9,0,10*ROW('Hygiene Data'!E153)),NA())</f>
        <v>#N/A</v>
      </c>
      <c r="BF159" s="100" t="e">
        <f ca="true">+IF(AND(ISNUMBER(OFFSET('Hygiene Data'!$F$5,0,10*ROW('Hygiene Data'!F153))),'Data Summary'!DU159="Yes"),OFFSET('Hygiene Data'!$F$5,0,10*ROW('Hygiene Data'!F153)),NA())</f>
        <v>#N/A</v>
      </c>
      <c r="BG159" s="100" t="e">
        <f ca="true">+IF(AND(ISNUMBER(OFFSET('Hygiene Data'!$F$7,0,10*ROW('Hygiene Data'!F153))),'Data Summary'!DV159="Yes"),OFFSET('Hygiene Data'!$F$7,0,10*ROW('Hygiene Data'!F153)),NA())</f>
        <v>#N/A</v>
      </c>
      <c r="BH159" s="100" t="e">
        <f ca="true">+IF(AND(ISNUMBER(OFFSET('Hygiene Data'!$F$9,0,10*ROW('Hygiene Data'!F153))),'Data Summary'!DW159="Yes"),OFFSET('Hygiene Data'!$F$9,0,10*ROW('Hygiene Data'!F153)),NA())</f>
        <v>#N/A</v>
      </c>
      <c r="BI159" s="100" t="e">
        <f ca="true">+IF(AND(ISNUMBER(OFFSET('Hygiene Data'!$G$5,0,10*ROW('Hygiene Data'!G153))),'Data Summary'!DX159="Yes"),OFFSET('Hygiene Data'!$G$5,0,10*ROW('Hygiene Data'!G153)),NA())</f>
        <v>#N/A</v>
      </c>
      <c r="BJ159" s="100" t="e">
        <f ca="true">+IF(AND(ISNUMBER(OFFSET('Hygiene Data'!$G$7,0,10*ROW('Hygiene Data'!G153))),'Data Summary'!DY159="Yes"),OFFSET('Hygiene Data'!$G$7,0,10*ROW('Hygiene Data'!G153)),NA())</f>
        <v>#N/A</v>
      </c>
      <c r="BK159" s="100" t="e">
        <f ca="true">+IF(AND(ISNUMBER(OFFSET('Hygiene Data'!$G$9,0,10*ROW('Hygiene Data'!G153))),'Data Summary'!DZ159="Yes"),OFFSET('Hygiene Data'!$G$9,0,10*ROW('Hygiene Data'!G153)),NA())</f>
        <v>#N/A</v>
      </c>
      <c r="BL159" s="100" t="e">
        <f ca="true">+IF(AND(ISNUMBER(OFFSET('Hygiene Data'!$H$5,0,10*ROW('Hygiene Data'!H153))),'Data Summary'!EA159="Yes"),OFFSET('Hygiene Data'!$H$5,0,10*ROW('Hygiene Data'!H153)),NA())</f>
        <v>#N/A</v>
      </c>
      <c r="BM159" s="100" t="e">
        <f ca="true">+IF(AND(ISNUMBER(OFFSET('Hygiene Data'!$H$7,0,10*ROW('Hygiene Data'!H153))),'Data Summary'!EB159="Yes"),OFFSET('Hygiene Data'!$H$7,0,10*ROW('Hygiene Data'!H153)),NA())</f>
        <v>#N/A</v>
      </c>
      <c r="BN159" s="100" t="e">
        <f ca="true">+IF(AND(ISNUMBER(OFFSET('Hygiene Data'!$H$9,0,10*ROW('Hygiene Data'!H153))),'Data Summary'!EC159="Yes"),OFFSET('Hygiene Data'!$H$9,0,10*ROW('Hygiene Data'!H153)),NA())</f>
        <v>#N/A</v>
      </c>
      <c r="BO159" s="100" t="e">
        <f ca="true">+IF(AND(ISNUMBER(OFFSET('Hygiene Data'!$I$5,0,10*ROW('Hygiene Data'!I153))),'Data Summary'!ED159="Yes"),OFFSET('Hygiene Data'!$I$5,0,10*ROW('Hygiene Data'!I153)),NA())</f>
        <v>#N/A</v>
      </c>
      <c r="BP159" s="100" t="e">
        <f ca="true">+IF(AND(ISNUMBER(OFFSET('Hygiene Data'!$I$7,0,10*ROW('Hygiene Data'!I153))),'Data Summary'!EE159="Yes"),OFFSET('Hygiene Data'!$I$7,0,10*ROW('Hygiene Data'!I153)),NA())</f>
        <v>#N/A</v>
      </c>
      <c r="BQ159" s="100" t="e">
        <f ca="true">+IF(AND(ISNUMBER(OFFSET('Hygiene Data'!$I$9,0,10*ROW('Hygiene Data'!I153))),'Data Summary'!EF159="Yes"),OFFSET('Hygiene Data'!$I$9,0,10*ROW('Hygiene Data'!I153)),NA())</f>
        <v>#N/A</v>
      </c>
    </row>
    <row xmlns:x14ac="http://schemas.microsoft.com/office/spreadsheetml/2009/9/ac" r="160" x14ac:dyDescent="0.2">
      <c r="A160" s="363" t="e">
        <f ca="true">+RIGHT('Data Summary'!A160,LEN('Data Summary'!A160)-9)</f>
        <v>#VALUE!</v>
      </c>
      <c r="B160" s="38" t="str">
        <f ca="true">+IF(ISTEXT('Data Summary'!B160),'Data Summary'!B160,"")</f>
        <v/>
      </c>
      <c r="C160" s="362" t="e">
        <f ca="true">+VALUE('Data Summary'!C160)</f>
        <v>#VALUE!</v>
      </c>
      <c r="D160" s="98" t="e">
        <f ca="true">+IF(AND(ISNUMBER(OFFSET('Water Data'!$D$4,0,10*ROW('Water Data'!D154))),'Data Summary'!BS160="Yes"),100-OFFSET('Water Data'!$D$4,0,10*ROW('Water Data'!D154)),NA())</f>
        <v>#N/A</v>
      </c>
      <c r="E160" s="98" t="e">
        <f ca="true">+IF(AND(ISNUMBER(OFFSET('Water Data'!$D$6,0,10*ROW('Water Data'!D154))),'Data Summary'!BT160="Yes"),OFFSET('Water Data'!$D$6,0,10*ROW('Water Data'!D154)),NA())</f>
        <v>#N/A</v>
      </c>
      <c r="F160" s="98" t="e">
        <f ca="true">+IF(AND(ISNUMBER(OFFSET('Water Data'!$D$9,0,10*ROW('Water Data'!D154))),'Data Summary'!BU160="Yes"),OFFSET('Water Data'!$D$9,0,10*ROW('Water Data'!D154)),NA())</f>
        <v>#N/A</v>
      </c>
      <c r="G160" s="98" t="e">
        <f ca="true">+IF(AND(ISNUMBER(OFFSET('Water Data'!$E$4,0,10*ROW('Water Data'!E154))),'Data Summary'!BV160="Yes"),100-OFFSET('Water Data'!$E$4,0,10*ROW('Water Data'!E154)),NA())</f>
        <v>#N/A</v>
      </c>
      <c r="H160" s="98" t="e">
        <f ca="true">+IF(AND(ISNUMBER(OFFSET('Water Data'!$E$6,0,10*ROW('Water Data'!E154))),'Data Summary'!BW160="Yes"),OFFSET('Water Data'!$E$6,0,10*ROW('Water Data'!E154)),NA())</f>
        <v>#N/A</v>
      </c>
      <c r="I160" s="98" t="e">
        <f ca="true">+IF(AND(ISNUMBER(OFFSET('Water Data'!$E$9,0,10*ROW('Water Data'!E154))),'Data Summary'!BX160="Yes"),OFFSET('Water Data'!$E$9,0,10*ROW('Water Data'!E154)),NA())</f>
        <v>#N/A</v>
      </c>
      <c r="J160" s="98" t="e">
        <f ca="true">+IF(AND(ISNUMBER(OFFSET('Water Data'!$F$4,0,10*ROW('Water Data'!F154))),'Data Summary'!BY160="Yes"),100-OFFSET('Water Data'!$F$4,0,10*ROW('Water Data'!F154)),NA())</f>
        <v>#N/A</v>
      </c>
      <c r="K160" s="98" t="e">
        <f ca="true">+IF(AND(ISNUMBER(OFFSET('Water Data'!$F$6,0,10*ROW('Water Data'!F154))),'Data Summary'!BZ160="Yes"),OFFSET('Water Data'!$F$6,0,10*ROW('Water Data'!F154)),NA())</f>
        <v>#N/A</v>
      </c>
      <c r="L160" s="98" t="e">
        <f ca="true">+IF(AND(ISNUMBER(OFFSET('Water Data'!$F$9,0,10*ROW('Water Data'!F154))),'Data Summary'!CA160="Yes"),OFFSET('Water Data'!$F$9,0,10*ROW('Water Data'!F154)),NA())</f>
        <v>#N/A</v>
      </c>
      <c r="M160" s="98" t="e">
        <f ca="true">+IF(AND(ISNUMBER(OFFSET('Water Data'!$G$4,0,10*ROW('Water Data'!G154))),'Data Summary'!CB160="Yes"),100-OFFSET('Water Data'!$G$4,0,10*ROW('Water Data'!G154)),NA())</f>
        <v>#N/A</v>
      </c>
      <c r="N160" s="98" t="e">
        <f ca="true">+IF(AND(ISNUMBER(OFFSET('Water Data'!$G$6,0,10*ROW('Water Data'!G154))),'Data Summary'!CC160="Yes"),OFFSET('Water Data'!$G$6,0,10*ROW('Water Data'!G154)),NA())</f>
        <v>#N/A</v>
      </c>
      <c r="O160" s="98" t="e">
        <f ca="true">+IF(AND(ISNUMBER(OFFSET('Water Data'!$G$9,0,10*ROW('Water Data'!G154))),'Data Summary'!CD160="Yes"),OFFSET('Water Data'!$G$9,0,10*ROW('Water Data'!G154)),NA())</f>
        <v>#N/A</v>
      </c>
      <c r="P160" s="98" t="e">
        <f ca="true">+IF(AND(ISNUMBER(OFFSET('Water Data'!$H$4,0,10*ROW('Water Data'!H154))),'Data Summary'!CE160="Yes"),100-OFFSET('Water Data'!$H$4,0,10*ROW('Water Data'!H154)),NA())</f>
        <v>#N/A</v>
      </c>
      <c r="Q160" s="98" t="e">
        <f ca="true">+IF(AND(ISNUMBER(OFFSET('Water Data'!$H$6,0,10*ROW('Water Data'!H154))),'Data Summary'!CF160="Yes"),OFFSET('Water Data'!$H$6,0,10*ROW('Water Data'!H154)),NA())</f>
        <v>#N/A</v>
      </c>
      <c r="R160" s="98" t="e">
        <f ca="true">+IF(AND(ISNUMBER(OFFSET('Water Data'!$H$9,0,10*ROW('Water Data'!H154))),'Data Summary'!CG160="Yes"),OFFSET('Water Data'!$H$9,0,10*ROW('Water Data'!H154)),NA())</f>
        <v>#N/A</v>
      </c>
      <c r="S160" s="98" t="e">
        <f ca="true">+IF(AND(ISNUMBER(OFFSET('Water Data'!$I$4,0,10*ROW('Water Data'!I154))),'Data Summary'!CH160="Yes"),100-OFFSET('Water Data'!$I$4,0,10*ROW('Water Data'!I154)),NA())</f>
        <v>#N/A</v>
      </c>
      <c r="T160" s="98" t="e">
        <f ca="true">+IF(AND(ISNUMBER(OFFSET('Water Data'!$I$6,0,10*ROW('Water Data'!I154))),'Data Summary'!CI160="Yes"),OFFSET('Water Data'!$I$6,0,10*ROW('Water Data'!I154)),NA())</f>
        <v>#N/A</v>
      </c>
      <c r="U160" s="98" t="e">
        <f ca="true">+IF(AND(ISNUMBER(OFFSET('Water Data'!$I$9,0,10*ROW('Water Data'!I154))),'Data Summary'!CJ160="Yes"),OFFSET('Water Data'!$I$9,0,10*ROW('Water Data'!I154)),NA())</f>
        <v>#N/A</v>
      </c>
      <c r="V160" s="99" t="e">
        <f ca="true">+IF(AND(ISNUMBER(OFFSET('Sanitation Data'!$D$4,0,10*ROW('Sanitation Data'!D154))),'Data Summary'!CK160="Yes"),100-OFFSET('Sanitation Data'!$D$4,0,10*ROW('Sanitation Data'!D154)),NA())</f>
        <v>#N/A</v>
      </c>
      <c r="W160" s="99" t="e">
        <f ca="true">+IF(AND(ISNUMBER(OFFSET('Sanitation Data'!$D$6,0,10*ROW('Sanitation Data'!D154))),'Data Summary'!CL160="Yes"),OFFSET('Sanitation Data'!$D$6,0,10*ROW('Sanitation Data'!D154)),NA())</f>
        <v>#N/A</v>
      </c>
      <c r="X160" s="99" t="e">
        <f ca="true">+IF(AND(ISNUMBER(OFFSET('Sanitation Data'!$D$10,0,10*ROW('Sanitation Data'!D154))),'Data Summary'!CM160="Yes"),OFFSET('Sanitation Data'!$D$10,0,10*ROW('Sanitation Data'!D154)),NA())</f>
        <v>#N/A</v>
      </c>
      <c r="Y160" s="99" t="e">
        <f ca="true">+IF(AND(ISNUMBER(OFFSET('Sanitation Data'!$D$11,0,10*ROW('Sanitation Data'!D154))),'Data Summary'!CN160="Yes"),OFFSET('Sanitation Data'!$D$11,0,10*ROW('Sanitation Data'!D154)),NA())</f>
        <v>#N/A</v>
      </c>
      <c r="Z160" s="99" t="e">
        <f ca="true">+IF(AND(ISNUMBER(OFFSET('Sanitation Data'!$D$12,0,10*ROW('Sanitation Data'!D154))),'Data Summary'!CO160="Yes"),OFFSET('Sanitation Data'!$D$12,0,10*ROW('Sanitation Data'!D154)),NA())</f>
        <v>#N/A</v>
      </c>
      <c r="AA160" s="99" t="e">
        <f ca="true">+IF(AND(ISNUMBER(OFFSET('Sanitation Data'!$E$4,0,10*ROW('Sanitation Data'!E154))),'Data Summary'!CP160="Yes"),100-OFFSET('Sanitation Data'!$E$4,0,10*ROW('Sanitation Data'!E154)),NA())</f>
        <v>#N/A</v>
      </c>
      <c r="AB160" s="99" t="e">
        <f ca="true">+IF(AND(ISNUMBER(OFFSET('Sanitation Data'!$E$6,0,10*ROW('Sanitation Data'!E154))),'Data Summary'!CQ160="Yes"),OFFSET('Sanitation Data'!$E$6,0,10*ROW('Sanitation Data'!E154)),NA())</f>
        <v>#N/A</v>
      </c>
      <c r="AC160" s="99" t="e">
        <f ca="true">+IF(AND(ISNUMBER(OFFSET('Sanitation Data'!$E$10,0,10*ROW('Sanitation Data'!E154))),'Data Summary'!CR160="Yes"),OFFSET('Sanitation Data'!$E$10,0,10*ROW('Sanitation Data'!E154)),NA())</f>
        <v>#N/A</v>
      </c>
      <c r="AD160" s="99" t="e">
        <f ca="true">+IF(AND(ISNUMBER(OFFSET('Sanitation Data'!$E$11,0,10*ROW('Sanitation Data'!E154))),'Data Summary'!CS160="Yes"),OFFSET('Sanitation Data'!$E$11,0,10*ROW('Sanitation Data'!E154)),NA())</f>
        <v>#N/A</v>
      </c>
      <c r="AE160" s="99" t="e">
        <f ca="true">+IF(AND(ISNUMBER(OFFSET('Sanitation Data'!$E$12,0,10*ROW('Sanitation Data'!E154))),'Data Summary'!CT160="Yes"),OFFSET('Sanitation Data'!$E$12,0,10*ROW('Sanitation Data'!E154)),NA())</f>
        <v>#N/A</v>
      </c>
      <c r="AF160" s="99" t="e">
        <f ca="true">+IF(AND(ISNUMBER(OFFSET('Sanitation Data'!$F$4,0,10*ROW('Sanitation Data'!F154))),'Data Summary'!CU160="Yes"),100-OFFSET('Sanitation Data'!$F$4,0,10*ROW('Sanitation Data'!F154)),NA())</f>
        <v>#N/A</v>
      </c>
      <c r="AG160" s="99" t="e">
        <f ca="true">+IF(AND(ISNUMBER(OFFSET('Sanitation Data'!$F$6,0,10*ROW('Sanitation Data'!F154))),'Data Summary'!CV160="Yes"),OFFSET('Sanitation Data'!$F$6,0,10*ROW('Sanitation Data'!F154)),NA())</f>
        <v>#N/A</v>
      </c>
      <c r="AH160" s="99" t="e">
        <f ca="true">+IF(AND(ISNUMBER(OFFSET('Sanitation Data'!$F$10,0,10*ROW('Sanitation Data'!F154))),'Data Summary'!CW160="Yes"),OFFSET('Sanitation Data'!$F$10,0,10*ROW('Sanitation Data'!F154)),NA())</f>
        <v>#N/A</v>
      </c>
      <c r="AI160" s="99" t="e">
        <f ca="true">+IF(AND(ISNUMBER(OFFSET('Sanitation Data'!$F$11,0,10*ROW('Sanitation Data'!F154))),'Data Summary'!CX160="Yes"),OFFSET('Sanitation Data'!$F$11,0,10*ROW('Sanitation Data'!F154)),NA())</f>
        <v>#N/A</v>
      </c>
      <c r="AJ160" s="99" t="e">
        <f ca="true">+IF(AND(ISNUMBER(OFFSET('Sanitation Data'!$F$12,0,10*ROW('Sanitation Data'!F154))),'Data Summary'!CY160="Yes"),OFFSET('Sanitation Data'!$F$12,0,10*ROW('Sanitation Data'!F154)),NA())</f>
        <v>#N/A</v>
      </c>
      <c r="AK160" s="99" t="e">
        <f ca="true">+IF(AND(ISNUMBER(OFFSET('Sanitation Data'!$G$4,0,10*ROW('Sanitation Data'!G154))),'Data Summary'!CZ160="Yes"),100-OFFSET('Sanitation Data'!$G$4,0,10*ROW('Sanitation Data'!G154)),NA())</f>
        <v>#N/A</v>
      </c>
      <c r="AL160" s="99" t="e">
        <f ca="true">+IF(AND(ISNUMBER(OFFSET('Sanitation Data'!$G$6,0,10*ROW('Sanitation Data'!G154))),'Data Summary'!DA160="Yes"),OFFSET('Sanitation Data'!$G$6,0,10*ROW('Sanitation Data'!G154)),NA())</f>
        <v>#N/A</v>
      </c>
      <c r="AM160" s="99" t="e">
        <f ca="true">+IF(AND(ISNUMBER(OFFSET('Sanitation Data'!$G$10,0,10*ROW('Sanitation Data'!G154))),'Data Summary'!DB160="Yes"),OFFSET('Sanitation Data'!$G$10,0,10*ROW('Sanitation Data'!G154)),NA())</f>
        <v>#N/A</v>
      </c>
      <c r="AN160" s="99" t="e">
        <f ca="true">+IF(AND(ISNUMBER(OFFSET('Sanitation Data'!$G$11,0,10*ROW('Sanitation Data'!G154))),'Data Summary'!DC160="Yes"),OFFSET('Sanitation Data'!$G$11,0,10*ROW('Sanitation Data'!G154)),NA())</f>
        <v>#N/A</v>
      </c>
      <c r="AO160" s="99" t="e">
        <f ca="true">+IF(AND(ISNUMBER(OFFSET('Sanitation Data'!$G$12,0,10*ROW('Sanitation Data'!G154))),'Data Summary'!DD160="Yes"),OFFSET('Sanitation Data'!$G$12,0,10*ROW('Sanitation Data'!G154)),NA())</f>
        <v>#N/A</v>
      </c>
      <c r="AP160" s="99" t="e">
        <f ca="true">+IF(AND(ISNUMBER(OFFSET('Sanitation Data'!$H$4,0,10*ROW('Sanitation Data'!H154))),'Data Summary'!DE160="Yes"),100-OFFSET('Sanitation Data'!$H$4,0,10*ROW('Sanitation Data'!H154)),NA())</f>
        <v>#N/A</v>
      </c>
      <c r="AQ160" s="99" t="e">
        <f ca="true">+IF(AND(ISNUMBER(OFFSET('Sanitation Data'!$H$6,0,10*ROW('Sanitation Data'!H154))),'Data Summary'!DF160="Yes"),OFFSET('Sanitation Data'!$H$6,0,10*ROW('Sanitation Data'!H154)),NA())</f>
        <v>#N/A</v>
      </c>
      <c r="AR160" s="99" t="e">
        <f ca="true">+IF(AND(ISNUMBER(OFFSET('Sanitation Data'!$H$10,0,10*ROW('Sanitation Data'!H154))),'Data Summary'!DG160="Yes"),OFFSET('Sanitation Data'!$H$10,0,10*ROW('Sanitation Data'!H154)),NA())</f>
        <v>#N/A</v>
      </c>
      <c r="AS160" s="99" t="e">
        <f ca="true">+IF(AND(ISNUMBER(OFFSET('Sanitation Data'!$H$11,0,10*ROW('Sanitation Data'!H154))),'Data Summary'!DH160="Yes"),OFFSET('Sanitation Data'!$H$11,0,10*ROW('Sanitation Data'!H154)),NA())</f>
        <v>#N/A</v>
      </c>
      <c r="AT160" s="99" t="e">
        <f ca="true">+IF(AND(ISNUMBER(OFFSET('Sanitation Data'!$H$12,0,10*ROW('Sanitation Data'!H154))),'Data Summary'!DI160="Yes"),OFFSET('Sanitation Data'!$H$12,0,10*ROW('Sanitation Data'!H154)),NA())</f>
        <v>#N/A</v>
      </c>
      <c r="AU160" s="99" t="e">
        <f ca="true">+IF(AND(ISNUMBER(OFFSET('Sanitation Data'!$I$4,0,10*ROW('Sanitation Data'!I154))),'Data Summary'!DJ160="Yes"),100-OFFSET('Sanitation Data'!$I$4,0,10*ROW('Sanitation Data'!I154)),NA())</f>
        <v>#N/A</v>
      </c>
      <c r="AV160" s="99" t="e">
        <f ca="true">+IF(AND(ISNUMBER(OFFSET('Sanitation Data'!$I$6,0,10*ROW('Sanitation Data'!I154))),'Data Summary'!DK160="Yes"),OFFSET('Sanitation Data'!$I$6,0,10*ROW('Sanitation Data'!I154)),NA())</f>
        <v>#N/A</v>
      </c>
      <c r="AW160" s="99" t="e">
        <f ca="true">+IF(AND(ISNUMBER(OFFSET('Sanitation Data'!$I$10,0,10*ROW('Sanitation Data'!I154))),'Data Summary'!DL160="Yes"),OFFSET('Sanitation Data'!$I$10,0,10*ROW('Sanitation Data'!I154)),NA())</f>
        <v>#N/A</v>
      </c>
      <c r="AX160" s="99" t="e">
        <f ca="true">+IF(AND(ISNUMBER(OFFSET('Sanitation Data'!$I$11,0,10*ROW('Sanitation Data'!I154))),'Data Summary'!DM160="Yes"),OFFSET('Sanitation Data'!$I$11,0,10*ROW('Sanitation Data'!I154)),NA())</f>
        <v>#N/A</v>
      </c>
      <c r="AY160" s="99" t="e">
        <f ca="true">+IF(AND(ISNUMBER(OFFSET('Sanitation Data'!$I$12,0,10*ROW('Sanitation Data'!I154))),'Data Summary'!DN160="Yes"),OFFSET('Sanitation Data'!$I$12,0,10*ROW('Sanitation Data'!I154)),NA())</f>
        <v>#N/A</v>
      </c>
      <c r="AZ160" s="100" t="e">
        <f ca="true">+IF(AND(ISNUMBER(OFFSET('Hygiene Data'!$D$5,0,10*ROW('Hygiene Data'!D154))),'Data Summary'!DO160="Yes"),OFFSET('Hygiene Data'!$D$5,0,10*ROW('Hygiene Data'!D154)),NA())</f>
        <v>#N/A</v>
      </c>
      <c r="BA160" s="100" t="e">
        <f ca="true">+IF(AND(ISNUMBER(OFFSET('Hygiene Data'!$D$7,0,10*ROW('Hygiene Data'!D154))),'Data Summary'!DP160="Yes"),OFFSET('Hygiene Data'!$D$7,0,10*ROW('Hygiene Data'!D154)),NA())</f>
        <v>#N/A</v>
      </c>
      <c r="BB160" s="100" t="e">
        <f ca="true">+IF(AND(ISNUMBER(OFFSET('Hygiene Data'!$D$9,0,10*ROW('Hygiene Data'!D154))),'Data Summary'!DQ160="Yes"),OFFSET('Hygiene Data'!$D$9,0,10*ROW('Hygiene Data'!D154)),NA())</f>
        <v>#N/A</v>
      </c>
      <c r="BC160" s="100" t="e">
        <f ca="true">+IF(AND(ISNUMBER(OFFSET('Hygiene Data'!$E$5,0,10*ROW('Hygiene Data'!E154))),'Data Summary'!DR160="Yes"),OFFSET('Hygiene Data'!$E$5,0,10*ROW('Hygiene Data'!E154)),NA())</f>
        <v>#N/A</v>
      </c>
      <c r="BD160" s="100" t="e">
        <f ca="true">+IF(AND(ISNUMBER(OFFSET('Hygiene Data'!$E$7,0,10*ROW('Hygiene Data'!E154))),'Data Summary'!DS160="Yes"),OFFSET('Hygiene Data'!$E$7,0,10*ROW('Hygiene Data'!E154)),NA())</f>
        <v>#N/A</v>
      </c>
      <c r="BE160" s="100" t="e">
        <f ca="true">+IF(AND(ISNUMBER(OFFSET('Hygiene Data'!$E$9,0,10*ROW('Hygiene Data'!E154))),'Data Summary'!DT160="Yes"),OFFSET('Hygiene Data'!$E$9,0,10*ROW('Hygiene Data'!E154)),NA())</f>
        <v>#N/A</v>
      </c>
      <c r="BF160" s="100" t="e">
        <f ca="true">+IF(AND(ISNUMBER(OFFSET('Hygiene Data'!$F$5,0,10*ROW('Hygiene Data'!F154))),'Data Summary'!DU160="Yes"),OFFSET('Hygiene Data'!$F$5,0,10*ROW('Hygiene Data'!F154)),NA())</f>
        <v>#N/A</v>
      </c>
      <c r="BG160" s="100" t="e">
        <f ca="true">+IF(AND(ISNUMBER(OFFSET('Hygiene Data'!$F$7,0,10*ROW('Hygiene Data'!F154))),'Data Summary'!DV160="Yes"),OFFSET('Hygiene Data'!$F$7,0,10*ROW('Hygiene Data'!F154)),NA())</f>
        <v>#N/A</v>
      </c>
      <c r="BH160" s="100" t="e">
        <f ca="true">+IF(AND(ISNUMBER(OFFSET('Hygiene Data'!$F$9,0,10*ROW('Hygiene Data'!F154))),'Data Summary'!DW160="Yes"),OFFSET('Hygiene Data'!$F$9,0,10*ROW('Hygiene Data'!F154)),NA())</f>
        <v>#N/A</v>
      </c>
      <c r="BI160" s="100" t="e">
        <f ca="true">+IF(AND(ISNUMBER(OFFSET('Hygiene Data'!$G$5,0,10*ROW('Hygiene Data'!G154))),'Data Summary'!DX160="Yes"),OFFSET('Hygiene Data'!$G$5,0,10*ROW('Hygiene Data'!G154)),NA())</f>
        <v>#N/A</v>
      </c>
      <c r="BJ160" s="100" t="e">
        <f ca="true">+IF(AND(ISNUMBER(OFFSET('Hygiene Data'!$G$7,0,10*ROW('Hygiene Data'!G154))),'Data Summary'!DY160="Yes"),OFFSET('Hygiene Data'!$G$7,0,10*ROW('Hygiene Data'!G154)),NA())</f>
        <v>#N/A</v>
      </c>
      <c r="BK160" s="100" t="e">
        <f ca="true">+IF(AND(ISNUMBER(OFFSET('Hygiene Data'!$G$9,0,10*ROW('Hygiene Data'!G154))),'Data Summary'!DZ160="Yes"),OFFSET('Hygiene Data'!$G$9,0,10*ROW('Hygiene Data'!G154)),NA())</f>
        <v>#N/A</v>
      </c>
      <c r="BL160" s="100" t="e">
        <f ca="true">+IF(AND(ISNUMBER(OFFSET('Hygiene Data'!$H$5,0,10*ROW('Hygiene Data'!H154))),'Data Summary'!EA160="Yes"),OFFSET('Hygiene Data'!$H$5,0,10*ROW('Hygiene Data'!H154)),NA())</f>
        <v>#N/A</v>
      </c>
      <c r="BM160" s="100" t="e">
        <f ca="true">+IF(AND(ISNUMBER(OFFSET('Hygiene Data'!$H$7,0,10*ROW('Hygiene Data'!H154))),'Data Summary'!EB160="Yes"),OFFSET('Hygiene Data'!$H$7,0,10*ROW('Hygiene Data'!H154)),NA())</f>
        <v>#N/A</v>
      </c>
      <c r="BN160" s="100" t="e">
        <f ca="true">+IF(AND(ISNUMBER(OFFSET('Hygiene Data'!$H$9,0,10*ROW('Hygiene Data'!H154))),'Data Summary'!EC160="Yes"),OFFSET('Hygiene Data'!$H$9,0,10*ROW('Hygiene Data'!H154)),NA())</f>
        <v>#N/A</v>
      </c>
      <c r="BO160" s="100" t="e">
        <f ca="true">+IF(AND(ISNUMBER(OFFSET('Hygiene Data'!$I$5,0,10*ROW('Hygiene Data'!I154))),'Data Summary'!ED160="Yes"),OFFSET('Hygiene Data'!$I$5,0,10*ROW('Hygiene Data'!I154)),NA())</f>
        <v>#N/A</v>
      </c>
      <c r="BP160" s="100" t="e">
        <f ca="true">+IF(AND(ISNUMBER(OFFSET('Hygiene Data'!$I$7,0,10*ROW('Hygiene Data'!I154))),'Data Summary'!EE160="Yes"),OFFSET('Hygiene Data'!$I$7,0,10*ROW('Hygiene Data'!I154)),NA())</f>
        <v>#N/A</v>
      </c>
      <c r="BQ160" s="100" t="e">
        <f ca="true">+IF(AND(ISNUMBER(OFFSET('Hygiene Data'!$I$9,0,10*ROW('Hygiene Data'!I154))),'Data Summary'!EF160="Yes"),OFFSET('Hygiene Data'!$I$9,0,10*ROW('Hygiene Data'!I154)),NA())</f>
        <v>#N/A</v>
      </c>
    </row>
    <row xmlns:x14ac="http://schemas.microsoft.com/office/spreadsheetml/2009/9/ac" r="161" x14ac:dyDescent="0.2">
      <c r="A161" s="363" t="e">
        <f ca="true">+RIGHT('Data Summary'!A161,LEN('Data Summary'!A161)-9)</f>
        <v>#VALUE!</v>
      </c>
      <c r="B161" s="38" t="str">
        <f ca="true">+IF(ISTEXT('Data Summary'!B161),'Data Summary'!B161,"")</f>
        <v/>
      </c>
      <c r="C161" s="362" t="e">
        <f ca="true">+VALUE('Data Summary'!C161)</f>
        <v>#VALUE!</v>
      </c>
      <c r="D161" s="98" t="e">
        <f ca="true">+IF(AND(ISNUMBER(OFFSET('Water Data'!$D$4,0,10*ROW('Water Data'!D155))),'Data Summary'!BS161="Yes"),100-OFFSET('Water Data'!$D$4,0,10*ROW('Water Data'!D155)),NA())</f>
        <v>#N/A</v>
      </c>
      <c r="E161" s="98" t="e">
        <f ca="true">+IF(AND(ISNUMBER(OFFSET('Water Data'!$D$6,0,10*ROW('Water Data'!D155))),'Data Summary'!BT161="Yes"),OFFSET('Water Data'!$D$6,0,10*ROW('Water Data'!D155)),NA())</f>
        <v>#N/A</v>
      </c>
      <c r="F161" s="98" t="e">
        <f ca="true">+IF(AND(ISNUMBER(OFFSET('Water Data'!$D$9,0,10*ROW('Water Data'!D155))),'Data Summary'!BU161="Yes"),OFFSET('Water Data'!$D$9,0,10*ROW('Water Data'!D155)),NA())</f>
        <v>#N/A</v>
      </c>
      <c r="G161" s="98" t="e">
        <f ca="true">+IF(AND(ISNUMBER(OFFSET('Water Data'!$E$4,0,10*ROW('Water Data'!E155))),'Data Summary'!BV161="Yes"),100-OFFSET('Water Data'!$E$4,0,10*ROW('Water Data'!E155)),NA())</f>
        <v>#N/A</v>
      </c>
      <c r="H161" s="98" t="e">
        <f ca="true">+IF(AND(ISNUMBER(OFFSET('Water Data'!$E$6,0,10*ROW('Water Data'!E155))),'Data Summary'!BW161="Yes"),OFFSET('Water Data'!$E$6,0,10*ROW('Water Data'!E155)),NA())</f>
        <v>#N/A</v>
      </c>
      <c r="I161" s="98" t="e">
        <f ca="true">+IF(AND(ISNUMBER(OFFSET('Water Data'!$E$9,0,10*ROW('Water Data'!E155))),'Data Summary'!BX161="Yes"),OFFSET('Water Data'!$E$9,0,10*ROW('Water Data'!E155)),NA())</f>
        <v>#N/A</v>
      </c>
      <c r="J161" s="98" t="e">
        <f ca="true">+IF(AND(ISNUMBER(OFFSET('Water Data'!$F$4,0,10*ROW('Water Data'!F155))),'Data Summary'!BY161="Yes"),100-OFFSET('Water Data'!$F$4,0,10*ROW('Water Data'!F155)),NA())</f>
        <v>#N/A</v>
      </c>
      <c r="K161" s="98" t="e">
        <f ca="true">+IF(AND(ISNUMBER(OFFSET('Water Data'!$F$6,0,10*ROW('Water Data'!F155))),'Data Summary'!BZ161="Yes"),OFFSET('Water Data'!$F$6,0,10*ROW('Water Data'!F155)),NA())</f>
        <v>#N/A</v>
      </c>
      <c r="L161" s="98" t="e">
        <f ca="true">+IF(AND(ISNUMBER(OFFSET('Water Data'!$F$9,0,10*ROW('Water Data'!F155))),'Data Summary'!CA161="Yes"),OFFSET('Water Data'!$F$9,0,10*ROW('Water Data'!F155)),NA())</f>
        <v>#N/A</v>
      </c>
      <c r="M161" s="98" t="e">
        <f ca="true">+IF(AND(ISNUMBER(OFFSET('Water Data'!$G$4,0,10*ROW('Water Data'!G155))),'Data Summary'!CB161="Yes"),100-OFFSET('Water Data'!$G$4,0,10*ROW('Water Data'!G155)),NA())</f>
        <v>#N/A</v>
      </c>
      <c r="N161" s="98" t="e">
        <f ca="true">+IF(AND(ISNUMBER(OFFSET('Water Data'!$G$6,0,10*ROW('Water Data'!G155))),'Data Summary'!CC161="Yes"),OFFSET('Water Data'!$G$6,0,10*ROW('Water Data'!G155)),NA())</f>
        <v>#N/A</v>
      </c>
      <c r="O161" s="98" t="e">
        <f ca="true">+IF(AND(ISNUMBER(OFFSET('Water Data'!$G$9,0,10*ROW('Water Data'!G155))),'Data Summary'!CD161="Yes"),OFFSET('Water Data'!$G$9,0,10*ROW('Water Data'!G155)),NA())</f>
        <v>#N/A</v>
      </c>
      <c r="P161" s="98" t="e">
        <f ca="true">+IF(AND(ISNUMBER(OFFSET('Water Data'!$H$4,0,10*ROW('Water Data'!H155))),'Data Summary'!CE161="Yes"),100-OFFSET('Water Data'!$H$4,0,10*ROW('Water Data'!H155)),NA())</f>
        <v>#N/A</v>
      </c>
      <c r="Q161" s="98" t="e">
        <f ca="true">+IF(AND(ISNUMBER(OFFSET('Water Data'!$H$6,0,10*ROW('Water Data'!H155))),'Data Summary'!CF161="Yes"),OFFSET('Water Data'!$H$6,0,10*ROW('Water Data'!H155)),NA())</f>
        <v>#N/A</v>
      </c>
      <c r="R161" s="98" t="e">
        <f ca="true">+IF(AND(ISNUMBER(OFFSET('Water Data'!$H$9,0,10*ROW('Water Data'!H155))),'Data Summary'!CG161="Yes"),OFFSET('Water Data'!$H$9,0,10*ROW('Water Data'!H155)),NA())</f>
        <v>#N/A</v>
      </c>
      <c r="S161" s="98" t="e">
        <f ca="true">+IF(AND(ISNUMBER(OFFSET('Water Data'!$I$4,0,10*ROW('Water Data'!I155))),'Data Summary'!CH161="Yes"),100-OFFSET('Water Data'!$I$4,0,10*ROW('Water Data'!I155)),NA())</f>
        <v>#N/A</v>
      </c>
      <c r="T161" s="98" t="e">
        <f ca="true">+IF(AND(ISNUMBER(OFFSET('Water Data'!$I$6,0,10*ROW('Water Data'!I155))),'Data Summary'!CI161="Yes"),OFFSET('Water Data'!$I$6,0,10*ROW('Water Data'!I155)),NA())</f>
        <v>#N/A</v>
      </c>
      <c r="U161" s="98" t="e">
        <f ca="true">+IF(AND(ISNUMBER(OFFSET('Water Data'!$I$9,0,10*ROW('Water Data'!I155))),'Data Summary'!CJ161="Yes"),OFFSET('Water Data'!$I$9,0,10*ROW('Water Data'!I155)),NA())</f>
        <v>#N/A</v>
      </c>
      <c r="V161" s="99" t="e">
        <f ca="true">+IF(AND(ISNUMBER(OFFSET('Sanitation Data'!$D$4,0,10*ROW('Sanitation Data'!D155))),'Data Summary'!CK161="Yes"),100-OFFSET('Sanitation Data'!$D$4,0,10*ROW('Sanitation Data'!D155)),NA())</f>
        <v>#N/A</v>
      </c>
      <c r="W161" s="99" t="e">
        <f ca="true">+IF(AND(ISNUMBER(OFFSET('Sanitation Data'!$D$6,0,10*ROW('Sanitation Data'!D155))),'Data Summary'!CL161="Yes"),OFFSET('Sanitation Data'!$D$6,0,10*ROW('Sanitation Data'!D155)),NA())</f>
        <v>#N/A</v>
      </c>
      <c r="X161" s="99" t="e">
        <f ca="true">+IF(AND(ISNUMBER(OFFSET('Sanitation Data'!$D$10,0,10*ROW('Sanitation Data'!D155))),'Data Summary'!CM161="Yes"),OFFSET('Sanitation Data'!$D$10,0,10*ROW('Sanitation Data'!D155)),NA())</f>
        <v>#N/A</v>
      </c>
      <c r="Y161" s="99" t="e">
        <f ca="true">+IF(AND(ISNUMBER(OFFSET('Sanitation Data'!$D$11,0,10*ROW('Sanitation Data'!D155))),'Data Summary'!CN161="Yes"),OFFSET('Sanitation Data'!$D$11,0,10*ROW('Sanitation Data'!D155)),NA())</f>
        <v>#N/A</v>
      </c>
      <c r="Z161" s="99" t="e">
        <f ca="true">+IF(AND(ISNUMBER(OFFSET('Sanitation Data'!$D$12,0,10*ROW('Sanitation Data'!D155))),'Data Summary'!CO161="Yes"),OFFSET('Sanitation Data'!$D$12,0,10*ROW('Sanitation Data'!D155)),NA())</f>
        <v>#N/A</v>
      </c>
      <c r="AA161" s="99" t="e">
        <f ca="true">+IF(AND(ISNUMBER(OFFSET('Sanitation Data'!$E$4,0,10*ROW('Sanitation Data'!E155))),'Data Summary'!CP161="Yes"),100-OFFSET('Sanitation Data'!$E$4,0,10*ROW('Sanitation Data'!E155)),NA())</f>
        <v>#N/A</v>
      </c>
      <c r="AB161" s="99" t="e">
        <f ca="true">+IF(AND(ISNUMBER(OFFSET('Sanitation Data'!$E$6,0,10*ROW('Sanitation Data'!E155))),'Data Summary'!CQ161="Yes"),OFFSET('Sanitation Data'!$E$6,0,10*ROW('Sanitation Data'!E155)),NA())</f>
        <v>#N/A</v>
      </c>
      <c r="AC161" s="99" t="e">
        <f ca="true">+IF(AND(ISNUMBER(OFFSET('Sanitation Data'!$E$10,0,10*ROW('Sanitation Data'!E155))),'Data Summary'!CR161="Yes"),OFFSET('Sanitation Data'!$E$10,0,10*ROW('Sanitation Data'!E155)),NA())</f>
        <v>#N/A</v>
      </c>
      <c r="AD161" s="99" t="e">
        <f ca="true">+IF(AND(ISNUMBER(OFFSET('Sanitation Data'!$E$11,0,10*ROW('Sanitation Data'!E155))),'Data Summary'!CS161="Yes"),OFFSET('Sanitation Data'!$E$11,0,10*ROW('Sanitation Data'!E155)),NA())</f>
        <v>#N/A</v>
      </c>
      <c r="AE161" s="99" t="e">
        <f ca="true">+IF(AND(ISNUMBER(OFFSET('Sanitation Data'!$E$12,0,10*ROW('Sanitation Data'!E155))),'Data Summary'!CT161="Yes"),OFFSET('Sanitation Data'!$E$12,0,10*ROW('Sanitation Data'!E155)),NA())</f>
        <v>#N/A</v>
      </c>
      <c r="AF161" s="99" t="e">
        <f ca="true">+IF(AND(ISNUMBER(OFFSET('Sanitation Data'!$F$4,0,10*ROW('Sanitation Data'!F155))),'Data Summary'!CU161="Yes"),100-OFFSET('Sanitation Data'!$F$4,0,10*ROW('Sanitation Data'!F155)),NA())</f>
        <v>#N/A</v>
      </c>
      <c r="AG161" s="99" t="e">
        <f ca="true">+IF(AND(ISNUMBER(OFFSET('Sanitation Data'!$F$6,0,10*ROW('Sanitation Data'!F155))),'Data Summary'!CV161="Yes"),OFFSET('Sanitation Data'!$F$6,0,10*ROW('Sanitation Data'!F155)),NA())</f>
        <v>#N/A</v>
      </c>
      <c r="AH161" s="99" t="e">
        <f ca="true">+IF(AND(ISNUMBER(OFFSET('Sanitation Data'!$F$10,0,10*ROW('Sanitation Data'!F155))),'Data Summary'!CW161="Yes"),OFFSET('Sanitation Data'!$F$10,0,10*ROW('Sanitation Data'!F155)),NA())</f>
        <v>#N/A</v>
      </c>
      <c r="AI161" s="99" t="e">
        <f ca="true">+IF(AND(ISNUMBER(OFFSET('Sanitation Data'!$F$11,0,10*ROW('Sanitation Data'!F155))),'Data Summary'!CX161="Yes"),OFFSET('Sanitation Data'!$F$11,0,10*ROW('Sanitation Data'!F155)),NA())</f>
        <v>#N/A</v>
      </c>
      <c r="AJ161" s="99" t="e">
        <f ca="true">+IF(AND(ISNUMBER(OFFSET('Sanitation Data'!$F$12,0,10*ROW('Sanitation Data'!F155))),'Data Summary'!CY161="Yes"),OFFSET('Sanitation Data'!$F$12,0,10*ROW('Sanitation Data'!F155)),NA())</f>
        <v>#N/A</v>
      </c>
      <c r="AK161" s="99" t="e">
        <f ca="true">+IF(AND(ISNUMBER(OFFSET('Sanitation Data'!$G$4,0,10*ROW('Sanitation Data'!G155))),'Data Summary'!CZ161="Yes"),100-OFFSET('Sanitation Data'!$G$4,0,10*ROW('Sanitation Data'!G155)),NA())</f>
        <v>#N/A</v>
      </c>
      <c r="AL161" s="99" t="e">
        <f ca="true">+IF(AND(ISNUMBER(OFFSET('Sanitation Data'!$G$6,0,10*ROW('Sanitation Data'!G155))),'Data Summary'!DA161="Yes"),OFFSET('Sanitation Data'!$G$6,0,10*ROW('Sanitation Data'!G155)),NA())</f>
        <v>#N/A</v>
      </c>
      <c r="AM161" s="99" t="e">
        <f ca="true">+IF(AND(ISNUMBER(OFFSET('Sanitation Data'!$G$10,0,10*ROW('Sanitation Data'!G155))),'Data Summary'!DB161="Yes"),OFFSET('Sanitation Data'!$G$10,0,10*ROW('Sanitation Data'!G155)),NA())</f>
        <v>#N/A</v>
      </c>
      <c r="AN161" s="99" t="e">
        <f ca="true">+IF(AND(ISNUMBER(OFFSET('Sanitation Data'!$G$11,0,10*ROW('Sanitation Data'!G155))),'Data Summary'!DC161="Yes"),OFFSET('Sanitation Data'!$G$11,0,10*ROW('Sanitation Data'!G155)),NA())</f>
        <v>#N/A</v>
      </c>
      <c r="AO161" s="99" t="e">
        <f ca="true">+IF(AND(ISNUMBER(OFFSET('Sanitation Data'!$G$12,0,10*ROW('Sanitation Data'!G155))),'Data Summary'!DD161="Yes"),OFFSET('Sanitation Data'!$G$12,0,10*ROW('Sanitation Data'!G155)),NA())</f>
        <v>#N/A</v>
      </c>
      <c r="AP161" s="99" t="e">
        <f ca="true">+IF(AND(ISNUMBER(OFFSET('Sanitation Data'!$H$4,0,10*ROW('Sanitation Data'!H155))),'Data Summary'!DE161="Yes"),100-OFFSET('Sanitation Data'!$H$4,0,10*ROW('Sanitation Data'!H155)),NA())</f>
        <v>#N/A</v>
      </c>
      <c r="AQ161" s="99" t="e">
        <f ca="true">+IF(AND(ISNUMBER(OFFSET('Sanitation Data'!$H$6,0,10*ROW('Sanitation Data'!H155))),'Data Summary'!DF161="Yes"),OFFSET('Sanitation Data'!$H$6,0,10*ROW('Sanitation Data'!H155)),NA())</f>
        <v>#N/A</v>
      </c>
      <c r="AR161" s="99" t="e">
        <f ca="true">+IF(AND(ISNUMBER(OFFSET('Sanitation Data'!$H$10,0,10*ROW('Sanitation Data'!H155))),'Data Summary'!DG161="Yes"),OFFSET('Sanitation Data'!$H$10,0,10*ROW('Sanitation Data'!H155)),NA())</f>
        <v>#N/A</v>
      </c>
      <c r="AS161" s="99" t="e">
        <f ca="true">+IF(AND(ISNUMBER(OFFSET('Sanitation Data'!$H$11,0,10*ROW('Sanitation Data'!H155))),'Data Summary'!DH161="Yes"),OFFSET('Sanitation Data'!$H$11,0,10*ROW('Sanitation Data'!H155)),NA())</f>
        <v>#N/A</v>
      </c>
      <c r="AT161" s="99" t="e">
        <f ca="true">+IF(AND(ISNUMBER(OFFSET('Sanitation Data'!$H$12,0,10*ROW('Sanitation Data'!H155))),'Data Summary'!DI161="Yes"),OFFSET('Sanitation Data'!$H$12,0,10*ROW('Sanitation Data'!H155)),NA())</f>
        <v>#N/A</v>
      </c>
      <c r="AU161" s="99" t="e">
        <f ca="true">+IF(AND(ISNUMBER(OFFSET('Sanitation Data'!$I$4,0,10*ROW('Sanitation Data'!I155))),'Data Summary'!DJ161="Yes"),100-OFFSET('Sanitation Data'!$I$4,0,10*ROW('Sanitation Data'!I155)),NA())</f>
        <v>#N/A</v>
      </c>
      <c r="AV161" s="99" t="e">
        <f ca="true">+IF(AND(ISNUMBER(OFFSET('Sanitation Data'!$I$6,0,10*ROW('Sanitation Data'!I155))),'Data Summary'!DK161="Yes"),OFFSET('Sanitation Data'!$I$6,0,10*ROW('Sanitation Data'!I155)),NA())</f>
        <v>#N/A</v>
      </c>
      <c r="AW161" s="99" t="e">
        <f ca="true">+IF(AND(ISNUMBER(OFFSET('Sanitation Data'!$I$10,0,10*ROW('Sanitation Data'!I155))),'Data Summary'!DL161="Yes"),OFFSET('Sanitation Data'!$I$10,0,10*ROW('Sanitation Data'!I155)),NA())</f>
        <v>#N/A</v>
      </c>
      <c r="AX161" s="99" t="e">
        <f ca="true">+IF(AND(ISNUMBER(OFFSET('Sanitation Data'!$I$11,0,10*ROW('Sanitation Data'!I155))),'Data Summary'!DM161="Yes"),OFFSET('Sanitation Data'!$I$11,0,10*ROW('Sanitation Data'!I155)),NA())</f>
        <v>#N/A</v>
      </c>
      <c r="AY161" s="99" t="e">
        <f ca="true">+IF(AND(ISNUMBER(OFFSET('Sanitation Data'!$I$12,0,10*ROW('Sanitation Data'!I155))),'Data Summary'!DN161="Yes"),OFFSET('Sanitation Data'!$I$12,0,10*ROW('Sanitation Data'!I155)),NA())</f>
        <v>#N/A</v>
      </c>
      <c r="AZ161" s="100" t="e">
        <f ca="true">+IF(AND(ISNUMBER(OFFSET('Hygiene Data'!$D$5,0,10*ROW('Hygiene Data'!D155))),'Data Summary'!DO161="Yes"),OFFSET('Hygiene Data'!$D$5,0,10*ROW('Hygiene Data'!D155)),NA())</f>
        <v>#N/A</v>
      </c>
      <c r="BA161" s="100" t="e">
        <f ca="true">+IF(AND(ISNUMBER(OFFSET('Hygiene Data'!$D$7,0,10*ROW('Hygiene Data'!D155))),'Data Summary'!DP161="Yes"),OFFSET('Hygiene Data'!$D$7,0,10*ROW('Hygiene Data'!D155)),NA())</f>
        <v>#N/A</v>
      </c>
      <c r="BB161" s="100" t="e">
        <f ca="true">+IF(AND(ISNUMBER(OFFSET('Hygiene Data'!$D$9,0,10*ROW('Hygiene Data'!D155))),'Data Summary'!DQ161="Yes"),OFFSET('Hygiene Data'!$D$9,0,10*ROW('Hygiene Data'!D155)),NA())</f>
        <v>#N/A</v>
      </c>
      <c r="BC161" s="100" t="e">
        <f ca="true">+IF(AND(ISNUMBER(OFFSET('Hygiene Data'!$E$5,0,10*ROW('Hygiene Data'!E155))),'Data Summary'!DR161="Yes"),OFFSET('Hygiene Data'!$E$5,0,10*ROW('Hygiene Data'!E155)),NA())</f>
        <v>#N/A</v>
      </c>
      <c r="BD161" s="100" t="e">
        <f ca="true">+IF(AND(ISNUMBER(OFFSET('Hygiene Data'!$E$7,0,10*ROW('Hygiene Data'!E155))),'Data Summary'!DS161="Yes"),OFFSET('Hygiene Data'!$E$7,0,10*ROW('Hygiene Data'!E155)),NA())</f>
        <v>#N/A</v>
      </c>
      <c r="BE161" s="100" t="e">
        <f ca="true">+IF(AND(ISNUMBER(OFFSET('Hygiene Data'!$E$9,0,10*ROW('Hygiene Data'!E155))),'Data Summary'!DT161="Yes"),OFFSET('Hygiene Data'!$E$9,0,10*ROW('Hygiene Data'!E155)),NA())</f>
        <v>#N/A</v>
      </c>
      <c r="BF161" s="100" t="e">
        <f ca="true">+IF(AND(ISNUMBER(OFFSET('Hygiene Data'!$F$5,0,10*ROW('Hygiene Data'!F155))),'Data Summary'!DU161="Yes"),OFFSET('Hygiene Data'!$F$5,0,10*ROW('Hygiene Data'!F155)),NA())</f>
        <v>#N/A</v>
      </c>
      <c r="BG161" s="100" t="e">
        <f ca="true">+IF(AND(ISNUMBER(OFFSET('Hygiene Data'!$F$7,0,10*ROW('Hygiene Data'!F155))),'Data Summary'!DV161="Yes"),OFFSET('Hygiene Data'!$F$7,0,10*ROW('Hygiene Data'!F155)),NA())</f>
        <v>#N/A</v>
      </c>
      <c r="BH161" s="100" t="e">
        <f ca="true">+IF(AND(ISNUMBER(OFFSET('Hygiene Data'!$F$9,0,10*ROW('Hygiene Data'!F155))),'Data Summary'!DW161="Yes"),OFFSET('Hygiene Data'!$F$9,0,10*ROW('Hygiene Data'!F155)),NA())</f>
        <v>#N/A</v>
      </c>
      <c r="BI161" s="100" t="e">
        <f ca="true">+IF(AND(ISNUMBER(OFFSET('Hygiene Data'!$G$5,0,10*ROW('Hygiene Data'!G155))),'Data Summary'!DX161="Yes"),OFFSET('Hygiene Data'!$G$5,0,10*ROW('Hygiene Data'!G155)),NA())</f>
        <v>#N/A</v>
      </c>
      <c r="BJ161" s="100" t="e">
        <f ca="true">+IF(AND(ISNUMBER(OFFSET('Hygiene Data'!$G$7,0,10*ROW('Hygiene Data'!G155))),'Data Summary'!DY161="Yes"),OFFSET('Hygiene Data'!$G$7,0,10*ROW('Hygiene Data'!G155)),NA())</f>
        <v>#N/A</v>
      </c>
      <c r="BK161" s="100" t="e">
        <f ca="true">+IF(AND(ISNUMBER(OFFSET('Hygiene Data'!$G$9,0,10*ROW('Hygiene Data'!G155))),'Data Summary'!DZ161="Yes"),OFFSET('Hygiene Data'!$G$9,0,10*ROW('Hygiene Data'!G155)),NA())</f>
        <v>#N/A</v>
      </c>
      <c r="BL161" s="100" t="e">
        <f ca="true">+IF(AND(ISNUMBER(OFFSET('Hygiene Data'!$H$5,0,10*ROW('Hygiene Data'!H155))),'Data Summary'!EA161="Yes"),OFFSET('Hygiene Data'!$H$5,0,10*ROW('Hygiene Data'!H155)),NA())</f>
        <v>#N/A</v>
      </c>
      <c r="BM161" s="100" t="e">
        <f ca="true">+IF(AND(ISNUMBER(OFFSET('Hygiene Data'!$H$7,0,10*ROW('Hygiene Data'!H155))),'Data Summary'!EB161="Yes"),OFFSET('Hygiene Data'!$H$7,0,10*ROW('Hygiene Data'!H155)),NA())</f>
        <v>#N/A</v>
      </c>
      <c r="BN161" s="100" t="e">
        <f ca="true">+IF(AND(ISNUMBER(OFFSET('Hygiene Data'!$H$9,0,10*ROW('Hygiene Data'!H155))),'Data Summary'!EC161="Yes"),OFFSET('Hygiene Data'!$H$9,0,10*ROW('Hygiene Data'!H155)),NA())</f>
        <v>#N/A</v>
      </c>
      <c r="BO161" s="100" t="e">
        <f ca="true">+IF(AND(ISNUMBER(OFFSET('Hygiene Data'!$I$5,0,10*ROW('Hygiene Data'!I155))),'Data Summary'!ED161="Yes"),OFFSET('Hygiene Data'!$I$5,0,10*ROW('Hygiene Data'!I155)),NA())</f>
        <v>#N/A</v>
      </c>
      <c r="BP161" s="100" t="e">
        <f ca="true">+IF(AND(ISNUMBER(OFFSET('Hygiene Data'!$I$7,0,10*ROW('Hygiene Data'!I155))),'Data Summary'!EE161="Yes"),OFFSET('Hygiene Data'!$I$7,0,10*ROW('Hygiene Data'!I155)),NA())</f>
        <v>#N/A</v>
      </c>
      <c r="BQ161" s="100" t="e">
        <f ca="true">+IF(AND(ISNUMBER(OFFSET('Hygiene Data'!$I$9,0,10*ROW('Hygiene Data'!I155))),'Data Summary'!EF161="Yes"),OFFSET('Hygiene Data'!$I$9,0,10*ROW('Hygiene Data'!I155)),NA())</f>
        <v>#N/A</v>
      </c>
    </row>
    <row xmlns:x14ac="http://schemas.microsoft.com/office/spreadsheetml/2009/9/ac" r="162" x14ac:dyDescent="0.2">
      <c r="A162" s="363" t="e">
        <f ca="true">+RIGHT('Data Summary'!A162,LEN('Data Summary'!A162)-9)</f>
        <v>#VALUE!</v>
      </c>
      <c r="B162" s="38" t="str">
        <f ca="true">+IF(ISTEXT('Data Summary'!B162),'Data Summary'!B162,"")</f>
        <v/>
      </c>
      <c r="C162" s="362" t="e">
        <f ca="true">+VALUE('Data Summary'!C162)</f>
        <v>#VALUE!</v>
      </c>
      <c r="D162" s="98" t="e">
        <f ca="true">+IF(AND(ISNUMBER(OFFSET('Water Data'!$D$4,0,10*ROW('Water Data'!D156))),'Data Summary'!BS162="Yes"),100-OFFSET('Water Data'!$D$4,0,10*ROW('Water Data'!D156)),NA())</f>
        <v>#N/A</v>
      </c>
      <c r="E162" s="98" t="e">
        <f ca="true">+IF(AND(ISNUMBER(OFFSET('Water Data'!$D$6,0,10*ROW('Water Data'!D156))),'Data Summary'!BT162="Yes"),OFFSET('Water Data'!$D$6,0,10*ROW('Water Data'!D156)),NA())</f>
        <v>#N/A</v>
      </c>
      <c r="F162" s="98" t="e">
        <f ca="true">+IF(AND(ISNUMBER(OFFSET('Water Data'!$D$9,0,10*ROW('Water Data'!D156))),'Data Summary'!BU162="Yes"),OFFSET('Water Data'!$D$9,0,10*ROW('Water Data'!D156)),NA())</f>
        <v>#N/A</v>
      </c>
      <c r="G162" s="98" t="e">
        <f ca="true">+IF(AND(ISNUMBER(OFFSET('Water Data'!$E$4,0,10*ROW('Water Data'!E156))),'Data Summary'!BV162="Yes"),100-OFFSET('Water Data'!$E$4,0,10*ROW('Water Data'!E156)),NA())</f>
        <v>#N/A</v>
      </c>
      <c r="H162" s="98" t="e">
        <f ca="true">+IF(AND(ISNUMBER(OFFSET('Water Data'!$E$6,0,10*ROW('Water Data'!E156))),'Data Summary'!BW162="Yes"),OFFSET('Water Data'!$E$6,0,10*ROW('Water Data'!E156)),NA())</f>
        <v>#N/A</v>
      </c>
      <c r="I162" s="98" t="e">
        <f ca="true">+IF(AND(ISNUMBER(OFFSET('Water Data'!$E$9,0,10*ROW('Water Data'!E156))),'Data Summary'!BX162="Yes"),OFFSET('Water Data'!$E$9,0,10*ROW('Water Data'!E156)),NA())</f>
        <v>#N/A</v>
      </c>
      <c r="J162" s="98" t="e">
        <f ca="true">+IF(AND(ISNUMBER(OFFSET('Water Data'!$F$4,0,10*ROW('Water Data'!F156))),'Data Summary'!BY162="Yes"),100-OFFSET('Water Data'!$F$4,0,10*ROW('Water Data'!F156)),NA())</f>
        <v>#N/A</v>
      </c>
      <c r="K162" s="98" t="e">
        <f ca="true">+IF(AND(ISNUMBER(OFFSET('Water Data'!$F$6,0,10*ROW('Water Data'!F156))),'Data Summary'!BZ162="Yes"),OFFSET('Water Data'!$F$6,0,10*ROW('Water Data'!F156)),NA())</f>
        <v>#N/A</v>
      </c>
      <c r="L162" s="98" t="e">
        <f ca="true">+IF(AND(ISNUMBER(OFFSET('Water Data'!$F$9,0,10*ROW('Water Data'!F156))),'Data Summary'!CA162="Yes"),OFFSET('Water Data'!$F$9,0,10*ROW('Water Data'!F156)),NA())</f>
        <v>#N/A</v>
      </c>
      <c r="M162" s="98" t="e">
        <f ca="true">+IF(AND(ISNUMBER(OFFSET('Water Data'!$G$4,0,10*ROW('Water Data'!G156))),'Data Summary'!CB162="Yes"),100-OFFSET('Water Data'!$G$4,0,10*ROW('Water Data'!G156)),NA())</f>
        <v>#N/A</v>
      </c>
      <c r="N162" s="98" t="e">
        <f ca="true">+IF(AND(ISNUMBER(OFFSET('Water Data'!$G$6,0,10*ROW('Water Data'!G156))),'Data Summary'!CC162="Yes"),OFFSET('Water Data'!$G$6,0,10*ROW('Water Data'!G156)),NA())</f>
        <v>#N/A</v>
      </c>
      <c r="O162" s="98" t="e">
        <f ca="true">+IF(AND(ISNUMBER(OFFSET('Water Data'!$G$9,0,10*ROW('Water Data'!G156))),'Data Summary'!CD162="Yes"),OFFSET('Water Data'!$G$9,0,10*ROW('Water Data'!G156)),NA())</f>
        <v>#N/A</v>
      </c>
      <c r="P162" s="98" t="e">
        <f ca="true">+IF(AND(ISNUMBER(OFFSET('Water Data'!$H$4,0,10*ROW('Water Data'!H156))),'Data Summary'!CE162="Yes"),100-OFFSET('Water Data'!$H$4,0,10*ROW('Water Data'!H156)),NA())</f>
        <v>#N/A</v>
      </c>
      <c r="Q162" s="98" t="e">
        <f ca="true">+IF(AND(ISNUMBER(OFFSET('Water Data'!$H$6,0,10*ROW('Water Data'!H156))),'Data Summary'!CF162="Yes"),OFFSET('Water Data'!$H$6,0,10*ROW('Water Data'!H156)),NA())</f>
        <v>#N/A</v>
      </c>
      <c r="R162" s="98" t="e">
        <f ca="true">+IF(AND(ISNUMBER(OFFSET('Water Data'!$H$9,0,10*ROW('Water Data'!H156))),'Data Summary'!CG162="Yes"),OFFSET('Water Data'!$H$9,0,10*ROW('Water Data'!H156)),NA())</f>
        <v>#N/A</v>
      </c>
      <c r="S162" s="98" t="e">
        <f ca="true">+IF(AND(ISNUMBER(OFFSET('Water Data'!$I$4,0,10*ROW('Water Data'!I156))),'Data Summary'!CH162="Yes"),100-OFFSET('Water Data'!$I$4,0,10*ROW('Water Data'!I156)),NA())</f>
        <v>#N/A</v>
      </c>
      <c r="T162" s="98" t="e">
        <f ca="true">+IF(AND(ISNUMBER(OFFSET('Water Data'!$I$6,0,10*ROW('Water Data'!I156))),'Data Summary'!CI162="Yes"),OFFSET('Water Data'!$I$6,0,10*ROW('Water Data'!I156)),NA())</f>
        <v>#N/A</v>
      </c>
      <c r="U162" s="98" t="e">
        <f ca="true">+IF(AND(ISNUMBER(OFFSET('Water Data'!$I$9,0,10*ROW('Water Data'!I156))),'Data Summary'!CJ162="Yes"),OFFSET('Water Data'!$I$9,0,10*ROW('Water Data'!I156)),NA())</f>
        <v>#N/A</v>
      </c>
      <c r="V162" s="99" t="e">
        <f ca="true">+IF(AND(ISNUMBER(OFFSET('Sanitation Data'!$D$4,0,10*ROW('Sanitation Data'!D156))),'Data Summary'!CK162="Yes"),100-OFFSET('Sanitation Data'!$D$4,0,10*ROW('Sanitation Data'!D156)),NA())</f>
        <v>#N/A</v>
      </c>
      <c r="W162" s="99" t="e">
        <f ca="true">+IF(AND(ISNUMBER(OFFSET('Sanitation Data'!$D$6,0,10*ROW('Sanitation Data'!D156))),'Data Summary'!CL162="Yes"),OFFSET('Sanitation Data'!$D$6,0,10*ROW('Sanitation Data'!D156)),NA())</f>
        <v>#N/A</v>
      </c>
      <c r="X162" s="99" t="e">
        <f ca="true">+IF(AND(ISNUMBER(OFFSET('Sanitation Data'!$D$10,0,10*ROW('Sanitation Data'!D156))),'Data Summary'!CM162="Yes"),OFFSET('Sanitation Data'!$D$10,0,10*ROW('Sanitation Data'!D156)),NA())</f>
        <v>#N/A</v>
      </c>
      <c r="Y162" s="99" t="e">
        <f ca="true">+IF(AND(ISNUMBER(OFFSET('Sanitation Data'!$D$11,0,10*ROW('Sanitation Data'!D156))),'Data Summary'!CN162="Yes"),OFFSET('Sanitation Data'!$D$11,0,10*ROW('Sanitation Data'!D156)),NA())</f>
        <v>#N/A</v>
      </c>
      <c r="Z162" s="99" t="e">
        <f ca="true">+IF(AND(ISNUMBER(OFFSET('Sanitation Data'!$D$12,0,10*ROW('Sanitation Data'!D156))),'Data Summary'!CO162="Yes"),OFFSET('Sanitation Data'!$D$12,0,10*ROW('Sanitation Data'!D156)),NA())</f>
        <v>#N/A</v>
      </c>
      <c r="AA162" s="99" t="e">
        <f ca="true">+IF(AND(ISNUMBER(OFFSET('Sanitation Data'!$E$4,0,10*ROW('Sanitation Data'!E156))),'Data Summary'!CP162="Yes"),100-OFFSET('Sanitation Data'!$E$4,0,10*ROW('Sanitation Data'!E156)),NA())</f>
        <v>#N/A</v>
      </c>
      <c r="AB162" s="99" t="e">
        <f ca="true">+IF(AND(ISNUMBER(OFFSET('Sanitation Data'!$E$6,0,10*ROW('Sanitation Data'!E156))),'Data Summary'!CQ162="Yes"),OFFSET('Sanitation Data'!$E$6,0,10*ROW('Sanitation Data'!E156)),NA())</f>
        <v>#N/A</v>
      </c>
      <c r="AC162" s="99" t="e">
        <f ca="true">+IF(AND(ISNUMBER(OFFSET('Sanitation Data'!$E$10,0,10*ROW('Sanitation Data'!E156))),'Data Summary'!CR162="Yes"),OFFSET('Sanitation Data'!$E$10,0,10*ROW('Sanitation Data'!E156)),NA())</f>
        <v>#N/A</v>
      </c>
      <c r="AD162" s="99" t="e">
        <f ca="true">+IF(AND(ISNUMBER(OFFSET('Sanitation Data'!$E$11,0,10*ROW('Sanitation Data'!E156))),'Data Summary'!CS162="Yes"),OFFSET('Sanitation Data'!$E$11,0,10*ROW('Sanitation Data'!E156)),NA())</f>
        <v>#N/A</v>
      </c>
      <c r="AE162" s="99" t="e">
        <f ca="true">+IF(AND(ISNUMBER(OFFSET('Sanitation Data'!$E$12,0,10*ROW('Sanitation Data'!E156))),'Data Summary'!CT162="Yes"),OFFSET('Sanitation Data'!$E$12,0,10*ROW('Sanitation Data'!E156)),NA())</f>
        <v>#N/A</v>
      </c>
      <c r="AF162" s="99" t="e">
        <f ca="true">+IF(AND(ISNUMBER(OFFSET('Sanitation Data'!$F$4,0,10*ROW('Sanitation Data'!F156))),'Data Summary'!CU162="Yes"),100-OFFSET('Sanitation Data'!$F$4,0,10*ROW('Sanitation Data'!F156)),NA())</f>
        <v>#N/A</v>
      </c>
      <c r="AG162" s="99" t="e">
        <f ca="true">+IF(AND(ISNUMBER(OFFSET('Sanitation Data'!$F$6,0,10*ROW('Sanitation Data'!F156))),'Data Summary'!CV162="Yes"),OFFSET('Sanitation Data'!$F$6,0,10*ROW('Sanitation Data'!F156)),NA())</f>
        <v>#N/A</v>
      </c>
      <c r="AH162" s="99" t="e">
        <f ca="true">+IF(AND(ISNUMBER(OFFSET('Sanitation Data'!$F$10,0,10*ROW('Sanitation Data'!F156))),'Data Summary'!CW162="Yes"),OFFSET('Sanitation Data'!$F$10,0,10*ROW('Sanitation Data'!F156)),NA())</f>
        <v>#N/A</v>
      </c>
      <c r="AI162" s="99" t="e">
        <f ca="true">+IF(AND(ISNUMBER(OFFSET('Sanitation Data'!$F$11,0,10*ROW('Sanitation Data'!F156))),'Data Summary'!CX162="Yes"),OFFSET('Sanitation Data'!$F$11,0,10*ROW('Sanitation Data'!F156)),NA())</f>
        <v>#N/A</v>
      </c>
      <c r="AJ162" s="99" t="e">
        <f ca="true">+IF(AND(ISNUMBER(OFFSET('Sanitation Data'!$F$12,0,10*ROW('Sanitation Data'!F156))),'Data Summary'!CY162="Yes"),OFFSET('Sanitation Data'!$F$12,0,10*ROW('Sanitation Data'!F156)),NA())</f>
        <v>#N/A</v>
      </c>
      <c r="AK162" s="99" t="e">
        <f ca="true">+IF(AND(ISNUMBER(OFFSET('Sanitation Data'!$G$4,0,10*ROW('Sanitation Data'!G156))),'Data Summary'!CZ162="Yes"),100-OFFSET('Sanitation Data'!$G$4,0,10*ROW('Sanitation Data'!G156)),NA())</f>
        <v>#N/A</v>
      </c>
      <c r="AL162" s="99" t="e">
        <f ca="true">+IF(AND(ISNUMBER(OFFSET('Sanitation Data'!$G$6,0,10*ROW('Sanitation Data'!G156))),'Data Summary'!DA162="Yes"),OFFSET('Sanitation Data'!$G$6,0,10*ROW('Sanitation Data'!G156)),NA())</f>
        <v>#N/A</v>
      </c>
      <c r="AM162" s="99" t="e">
        <f ca="true">+IF(AND(ISNUMBER(OFFSET('Sanitation Data'!$G$10,0,10*ROW('Sanitation Data'!G156))),'Data Summary'!DB162="Yes"),OFFSET('Sanitation Data'!$G$10,0,10*ROW('Sanitation Data'!G156)),NA())</f>
        <v>#N/A</v>
      </c>
      <c r="AN162" s="99" t="e">
        <f ca="true">+IF(AND(ISNUMBER(OFFSET('Sanitation Data'!$G$11,0,10*ROW('Sanitation Data'!G156))),'Data Summary'!DC162="Yes"),OFFSET('Sanitation Data'!$G$11,0,10*ROW('Sanitation Data'!G156)),NA())</f>
        <v>#N/A</v>
      </c>
      <c r="AO162" s="99" t="e">
        <f ca="true">+IF(AND(ISNUMBER(OFFSET('Sanitation Data'!$G$12,0,10*ROW('Sanitation Data'!G156))),'Data Summary'!DD162="Yes"),OFFSET('Sanitation Data'!$G$12,0,10*ROW('Sanitation Data'!G156)),NA())</f>
        <v>#N/A</v>
      </c>
      <c r="AP162" s="99" t="e">
        <f ca="true">+IF(AND(ISNUMBER(OFFSET('Sanitation Data'!$H$4,0,10*ROW('Sanitation Data'!H156))),'Data Summary'!DE162="Yes"),100-OFFSET('Sanitation Data'!$H$4,0,10*ROW('Sanitation Data'!H156)),NA())</f>
        <v>#N/A</v>
      </c>
      <c r="AQ162" s="99" t="e">
        <f ca="true">+IF(AND(ISNUMBER(OFFSET('Sanitation Data'!$H$6,0,10*ROW('Sanitation Data'!H156))),'Data Summary'!DF162="Yes"),OFFSET('Sanitation Data'!$H$6,0,10*ROW('Sanitation Data'!H156)),NA())</f>
        <v>#N/A</v>
      </c>
      <c r="AR162" s="99" t="e">
        <f ca="true">+IF(AND(ISNUMBER(OFFSET('Sanitation Data'!$H$10,0,10*ROW('Sanitation Data'!H156))),'Data Summary'!DG162="Yes"),OFFSET('Sanitation Data'!$H$10,0,10*ROW('Sanitation Data'!H156)),NA())</f>
        <v>#N/A</v>
      </c>
      <c r="AS162" s="99" t="e">
        <f ca="true">+IF(AND(ISNUMBER(OFFSET('Sanitation Data'!$H$11,0,10*ROW('Sanitation Data'!H156))),'Data Summary'!DH162="Yes"),OFFSET('Sanitation Data'!$H$11,0,10*ROW('Sanitation Data'!H156)),NA())</f>
        <v>#N/A</v>
      </c>
      <c r="AT162" s="99" t="e">
        <f ca="true">+IF(AND(ISNUMBER(OFFSET('Sanitation Data'!$H$12,0,10*ROW('Sanitation Data'!H156))),'Data Summary'!DI162="Yes"),OFFSET('Sanitation Data'!$H$12,0,10*ROW('Sanitation Data'!H156)),NA())</f>
        <v>#N/A</v>
      </c>
      <c r="AU162" s="99" t="e">
        <f ca="true">+IF(AND(ISNUMBER(OFFSET('Sanitation Data'!$I$4,0,10*ROW('Sanitation Data'!I156))),'Data Summary'!DJ162="Yes"),100-OFFSET('Sanitation Data'!$I$4,0,10*ROW('Sanitation Data'!I156)),NA())</f>
        <v>#N/A</v>
      </c>
      <c r="AV162" s="99" t="e">
        <f ca="true">+IF(AND(ISNUMBER(OFFSET('Sanitation Data'!$I$6,0,10*ROW('Sanitation Data'!I156))),'Data Summary'!DK162="Yes"),OFFSET('Sanitation Data'!$I$6,0,10*ROW('Sanitation Data'!I156)),NA())</f>
        <v>#N/A</v>
      </c>
      <c r="AW162" s="99" t="e">
        <f ca="true">+IF(AND(ISNUMBER(OFFSET('Sanitation Data'!$I$10,0,10*ROW('Sanitation Data'!I156))),'Data Summary'!DL162="Yes"),OFFSET('Sanitation Data'!$I$10,0,10*ROW('Sanitation Data'!I156)),NA())</f>
        <v>#N/A</v>
      </c>
      <c r="AX162" s="99" t="e">
        <f ca="true">+IF(AND(ISNUMBER(OFFSET('Sanitation Data'!$I$11,0,10*ROW('Sanitation Data'!I156))),'Data Summary'!DM162="Yes"),OFFSET('Sanitation Data'!$I$11,0,10*ROW('Sanitation Data'!I156)),NA())</f>
        <v>#N/A</v>
      </c>
      <c r="AY162" s="99" t="e">
        <f ca="true">+IF(AND(ISNUMBER(OFFSET('Sanitation Data'!$I$12,0,10*ROW('Sanitation Data'!I156))),'Data Summary'!DN162="Yes"),OFFSET('Sanitation Data'!$I$12,0,10*ROW('Sanitation Data'!I156)),NA())</f>
        <v>#N/A</v>
      </c>
      <c r="AZ162" s="100" t="e">
        <f ca="true">+IF(AND(ISNUMBER(OFFSET('Hygiene Data'!$D$5,0,10*ROW('Hygiene Data'!D156))),'Data Summary'!DO162="Yes"),OFFSET('Hygiene Data'!$D$5,0,10*ROW('Hygiene Data'!D156)),NA())</f>
        <v>#N/A</v>
      </c>
      <c r="BA162" s="100" t="e">
        <f ca="true">+IF(AND(ISNUMBER(OFFSET('Hygiene Data'!$D$7,0,10*ROW('Hygiene Data'!D156))),'Data Summary'!DP162="Yes"),OFFSET('Hygiene Data'!$D$7,0,10*ROW('Hygiene Data'!D156)),NA())</f>
        <v>#N/A</v>
      </c>
      <c r="BB162" s="100" t="e">
        <f ca="true">+IF(AND(ISNUMBER(OFFSET('Hygiene Data'!$D$9,0,10*ROW('Hygiene Data'!D156))),'Data Summary'!DQ162="Yes"),OFFSET('Hygiene Data'!$D$9,0,10*ROW('Hygiene Data'!D156)),NA())</f>
        <v>#N/A</v>
      </c>
      <c r="BC162" s="100" t="e">
        <f ca="true">+IF(AND(ISNUMBER(OFFSET('Hygiene Data'!$E$5,0,10*ROW('Hygiene Data'!E156))),'Data Summary'!DR162="Yes"),OFFSET('Hygiene Data'!$E$5,0,10*ROW('Hygiene Data'!E156)),NA())</f>
        <v>#N/A</v>
      </c>
      <c r="BD162" s="100" t="e">
        <f ca="true">+IF(AND(ISNUMBER(OFFSET('Hygiene Data'!$E$7,0,10*ROW('Hygiene Data'!E156))),'Data Summary'!DS162="Yes"),OFFSET('Hygiene Data'!$E$7,0,10*ROW('Hygiene Data'!E156)),NA())</f>
        <v>#N/A</v>
      </c>
      <c r="BE162" s="100" t="e">
        <f ca="true">+IF(AND(ISNUMBER(OFFSET('Hygiene Data'!$E$9,0,10*ROW('Hygiene Data'!E156))),'Data Summary'!DT162="Yes"),OFFSET('Hygiene Data'!$E$9,0,10*ROW('Hygiene Data'!E156)),NA())</f>
        <v>#N/A</v>
      </c>
      <c r="BF162" s="100" t="e">
        <f ca="true">+IF(AND(ISNUMBER(OFFSET('Hygiene Data'!$F$5,0,10*ROW('Hygiene Data'!F156))),'Data Summary'!DU162="Yes"),OFFSET('Hygiene Data'!$F$5,0,10*ROW('Hygiene Data'!F156)),NA())</f>
        <v>#N/A</v>
      </c>
      <c r="BG162" s="100" t="e">
        <f ca="true">+IF(AND(ISNUMBER(OFFSET('Hygiene Data'!$F$7,0,10*ROW('Hygiene Data'!F156))),'Data Summary'!DV162="Yes"),OFFSET('Hygiene Data'!$F$7,0,10*ROW('Hygiene Data'!F156)),NA())</f>
        <v>#N/A</v>
      </c>
      <c r="BH162" s="100" t="e">
        <f ca="true">+IF(AND(ISNUMBER(OFFSET('Hygiene Data'!$F$9,0,10*ROW('Hygiene Data'!F156))),'Data Summary'!DW162="Yes"),OFFSET('Hygiene Data'!$F$9,0,10*ROW('Hygiene Data'!F156)),NA())</f>
        <v>#N/A</v>
      </c>
      <c r="BI162" s="100" t="e">
        <f ca="true">+IF(AND(ISNUMBER(OFFSET('Hygiene Data'!$G$5,0,10*ROW('Hygiene Data'!G156))),'Data Summary'!DX162="Yes"),OFFSET('Hygiene Data'!$G$5,0,10*ROW('Hygiene Data'!G156)),NA())</f>
        <v>#N/A</v>
      </c>
      <c r="BJ162" s="100" t="e">
        <f ca="true">+IF(AND(ISNUMBER(OFFSET('Hygiene Data'!$G$7,0,10*ROW('Hygiene Data'!G156))),'Data Summary'!DY162="Yes"),OFFSET('Hygiene Data'!$G$7,0,10*ROW('Hygiene Data'!G156)),NA())</f>
        <v>#N/A</v>
      </c>
      <c r="BK162" s="100" t="e">
        <f ca="true">+IF(AND(ISNUMBER(OFFSET('Hygiene Data'!$G$9,0,10*ROW('Hygiene Data'!G156))),'Data Summary'!DZ162="Yes"),OFFSET('Hygiene Data'!$G$9,0,10*ROW('Hygiene Data'!G156)),NA())</f>
        <v>#N/A</v>
      </c>
      <c r="BL162" s="100" t="e">
        <f ca="true">+IF(AND(ISNUMBER(OFFSET('Hygiene Data'!$H$5,0,10*ROW('Hygiene Data'!H156))),'Data Summary'!EA162="Yes"),OFFSET('Hygiene Data'!$H$5,0,10*ROW('Hygiene Data'!H156)),NA())</f>
        <v>#N/A</v>
      </c>
      <c r="BM162" s="100" t="e">
        <f ca="true">+IF(AND(ISNUMBER(OFFSET('Hygiene Data'!$H$7,0,10*ROW('Hygiene Data'!H156))),'Data Summary'!EB162="Yes"),OFFSET('Hygiene Data'!$H$7,0,10*ROW('Hygiene Data'!H156)),NA())</f>
        <v>#N/A</v>
      </c>
      <c r="BN162" s="100" t="e">
        <f ca="true">+IF(AND(ISNUMBER(OFFSET('Hygiene Data'!$H$9,0,10*ROW('Hygiene Data'!H156))),'Data Summary'!EC162="Yes"),OFFSET('Hygiene Data'!$H$9,0,10*ROW('Hygiene Data'!H156)),NA())</f>
        <v>#N/A</v>
      </c>
      <c r="BO162" s="100" t="e">
        <f ca="true">+IF(AND(ISNUMBER(OFFSET('Hygiene Data'!$I$5,0,10*ROW('Hygiene Data'!I156))),'Data Summary'!ED162="Yes"),OFFSET('Hygiene Data'!$I$5,0,10*ROW('Hygiene Data'!I156)),NA())</f>
        <v>#N/A</v>
      </c>
      <c r="BP162" s="100" t="e">
        <f ca="true">+IF(AND(ISNUMBER(OFFSET('Hygiene Data'!$I$7,0,10*ROW('Hygiene Data'!I156))),'Data Summary'!EE162="Yes"),OFFSET('Hygiene Data'!$I$7,0,10*ROW('Hygiene Data'!I156)),NA())</f>
        <v>#N/A</v>
      </c>
      <c r="BQ162" s="100" t="e">
        <f ca="true">+IF(AND(ISNUMBER(OFFSET('Hygiene Data'!$I$9,0,10*ROW('Hygiene Data'!I156))),'Data Summary'!EF162="Yes"),OFFSET('Hygiene Data'!$I$9,0,10*ROW('Hygiene Data'!I156)),NA())</f>
        <v>#N/A</v>
      </c>
    </row>
    <row xmlns:x14ac="http://schemas.microsoft.com/office/spreadsheetml/2009/9/ac" r="163" x14ac:dyDescent="0.2">
      <c r="A163" s="363" t="e">
        <f ca="true">+RIGHT('Data Summary'!A163,LEN('Data Summary'!A163)-9)</f>
        <v>#VALUE!</v>
      </c>
      <c r="B163" s="38" t="str">
        <f ca="true">+IF(ISTEXT('Data Summary'!B163),'Data Summary'!B163,"")</f>
        <v/>
      </c>
      <c r="C163" s="362" t="e">
        <f ca="true">+VALUE('Data Summary'!C163)</f>
        <v>#VALUE!</v>
      </c>
      <c r="D163" s="98" t="e">
        <f ca="true">+IF(AND(ISNUMBER(OFFSET('Water Data'!$D$4,0,10*ROW('Water Data'!D157))),'Data Summary'!BS163="Yes"),100-OFFSET('Water Data'!$D$4,0,10*ROW('Water Data'!D157)),NA())</f>
        <v>#N/A</v>
      </c>
      <c r="E163" s="98" t="e">
        <f ca="true">+IF(AND(ISNUMBER(OFFSET('Water Data'!$D$6,0,10*ROW('Water Data'!D157))),'Data Summary'!BT163="Yes"),OFFSET('Water Data'!$D$6,0,10*ROW('Water Data'!D157)),NA())</f>
        <v>#N/A</v>
      </c>
      <c r="F163" s="98" t="e">
        <f ca="true">+IF(AND(ISNUMBER(OFFSET('Water Data'!$D$9,0,10*ROW('Water Data'!D157))),'Data Summary'!BU163="Yes"),OFFSET('Water Data'!$D$9,0,10*ROW('Water Data'!D157)),NA())</f>
        <v>#N/A</v>
      </c>
      <c r="G163" s="98" t="e">
        <f ca="true">+IF(AND(ISNUMBER(OFFSET('Water Data'!$E$4,0,10*ROW('Water Data'!E157))),'Data Summary'!BV163="Yes"),100-OFFSET('Water Data'!$E$4,0,10*ROW('Water Data'!E157)),NA())</f>
        <v>#N/A</v>
      </c>
      <c r="H163" s="98" t="e">
        <f ca="true">+IF(AND(ISNUMBER(OFFSET('Water Data'!$E$6,0,10*ROW('Water Data'!E157))),'Data Summary'!BW163="Yes"),OFFSET('Water Data'!$E$6,0,10*ROW('Water Data'!E157)),NA())</f>
        <v>#N/A</v>
      </c>
      <c r="I163" s="98" t="e">
        <f ca="true">+IF(AND(ISNUMBER(OFFSET('Water Data'!$E$9,0,10*ROW('Water Data'!E157))),'Data Summary'!BX163="Yes"),OFFSET('Water Data'!$E$9,0,10*ROW('Water Data'!E157)),NA())</f>
        <v>#N/A</v>
      </c>
      <c r="J163" s="98" t="e">
        <f ca="true">+IF(AND(ISNUMBER(OFFSET('Water Data'!$F$4,0,10*ROW('Water Data'!F157))),'Data Summary'!BY163="Yes"),100-OFFSET('Water Data'!$F$4,0,10*ROW('Water Data'!F157)),NA())</f>
        <v>#N/A</v>
      </c>
      <c r="K163" s="98" t="e">
        <f ca="true">+IF(AND(ISNUMBER(OFFSET('Water Data'!$F$6,0,10*ROW('Water Data'!F157))),'Data Summary'!BZ163="Yes"),OFFSET('Water Data'!$F$6,0,10*ROW('Water Data'!F157)),NA())</f>
        <v>#N/A</v>
      </c>
      <c r="L163" s="98" t="e">
        <f ca="true">+IF(AND(ISNUMBER(OFFSET('Water Data'!$F$9,0,10*ROW('Water Data'!F157))),'Data Summary'!CA163="Yes"),OFFSET('Water Data'!$F$9,0,10*ROW('Water Data'!F157)),NA())</f>
        <v>#N/A</v>
      </c>
      <c r="M163" s="98" t="e">
        <f ca="true">+IF(AND(ISNUMBER(OFFSET('Water Data'!$G$4,0,10*ROW('Water Data'!G157))),'Data Summary'!CB163="Yes"),100-OFFSET('Water Data'!$G$4,0,10*ROW('Water Data'!G157)),NA())</f>
        <v>#N/A</v>
      </c>
      <c r="N163" s="98" t="e">
        <f ca="true">+IF(AND(ISNUMBER(OFFSET('Water Data'!$G$6,0,10*ROW('Water Data'!G157))),'Data Summary'!CC163="Yes"),OFFSET('Water Data'!$G$6,0,10*ROW('Water Data'!G157)),NA())</f>
        <v>#N/A</v>
      </c>
      <c r="O163" s="98" t="e">
        <f ca="true">+IF(AND(ISNUMBER(OFFSET('Water Data'!$G$9,0,10*ROW('Water Data'!G157))),'Data Summary'!CD163="Yes"),OFFSET('Water Data'!$G$9,0,10*ROW('Water Data'!G157)),NA())</f>
        <v>#N/A</v>
      </c>
      <c r="P163" s="98" t="e">
        <f ca="true">+IF(AND(ISNUMBER(OFFSET('Water Data'!$H$4,0,10*ROW('Water Data'!H157))),'Data Summary'!CE163="Yes"),100-OFFSET('Water Data'!$H$4,0,10*ROW('Water Data'!H157)),NA())</f>
        <v>#N/A</v>
      </c>
      <c r="Q163" s="98" t="e">
        <f ca="true">+IF(AND(ISNUMBER(OFFSET('Water Data'!$H$6,0,10*ROW('Water Data'!H157))),'Data Summary'!CF163="Yes"),OFFSET('Water Data'!$H$6,0,10*ROW('Water Data'!H157)),NA())</f>
        <v>#N/A</v>
      </c>
      <c r="R163" s="98" t="e">
        <f ca="true">+IF(AND(ISNUMBER(OFFSET('Water Data'!$H$9,0,10*ROW('Water Data'!H157))),'Data Summary'!CG163="Yes"),OFFSET('Water Data'!$H$9,0,10*ROW('Water Data'!H157)),NA())</f>
        <v>#N/A</v>
      </c>
      <c r="S163" s="98" t="e">
        <f ca="true">+IF(AND(ISNUMBER(OFFSET('Water Data'!$I$4,0,10*ROW('Water Data'!I157))),'Data Summary'!CH163="Yes"),100-OFFSET('Water Data'!$I$4,0,10*ROW('Water Data'!I157)),NA())</f>
        <v>#N/A</v>
      </c>
      <c r="T163" s="98" t="e">
        <f ca="true">+IF(AND(ISNUMBER(OFFSET('Water Data'!$I$6,0,10*ROW('Water Data'!I157))),'Data Summary'!CI163="Yes"),OFFSET('Water Data'!$I$6,0,10*ROW('Water Data'!I157)),NA())</f>
        <v>#N/A</v>
      </c>
      <c r="U163" s="98" t="e">
        <f ca="true">+IF(AND(ISNUMBER(OFFSET('Water Data'!$I$9,0,10*ROW('Water Data'!I157))),'Data Summary'!CJ163="Yes"),OFFSET('Water Data'!$I$9,0,10*ROW('Water Data'!I157)),NA())</f>
        <v>#N/A</v>
      </c>
      <c r="V163" s="99" t="e">
        <f ca="true">+IF(AND(ISNUMBER(OFFSET('Sanitation Data'!$D$4,0,10*ROW('Sanitation Data'!D157))),'Data Summary'!CK163="Yes"),100-OFFSET('Sanitation Data'!$D$4,0,10*ROW('Sanitation Data'!D157)),NA())</f>
        <v>#N/A</v>
      </c>
      <c r="W163" s="99" t="e">
        <f ca="true">+IF(AND(ISNUMBER(OFFSET('Sanitation Data'!$D$6,0,10*ROW('Sanitation Data'!D157))),'Data Summary'!CL163="Yes"),OFFSET('Sanitation Data'!$D$6,0,10*ROW('Sanitation Data'!D157)),NA())</f>
        <v>#N/A</v>
      </c>
      <c r="X163" s="99" t="e">
        <f ca="true">+IF(AND(ISNUMBER(OFFSET('Sanitation Data'!$D$10,0,10*ROW('Sanitation Data'!D157))),'Data Summary'!CM163="Yes"),OFFSET('Sanitation Data'!$D$10,0,10*ROW('Sanitation Data'!D157)),NA())</f>
        <v>#N/A</v>
      </c>
      <c r="Y163" s="99" t="e">
        <f ca="true">+IF(AND(ISNUMBER(OFFSET('Sanitation Data'!$D$11,0,10*ROW('Sanitation Data'!D157))),'Data Summary'!CN163="Yes"),OFFSET('Sanitation Data'!$D$11,0,10*ROW('Sanitation Data'!D157)),NA())</f>
        <v>#N/A</v>
      </c>
      <c r="Z163" s="99" t="e">
        <f ca="true">+IF(AND(ISNUMBER(OFFSET('Sanitation Data'!$D$12,0,10*ROW('Sanitation Data'!D157))),'Data Summary'!CO163="Yes"),OFFSET('Sanitation Data'!$D$12,0,10*ROW('Sanitation Data'!D157)),NA())</f>
        <v>#N/A</v>
      </c>
      <c r="AA163" s="99" t="e">
        <f ca="true">+IF(AND(ISNUMBER(OFFSET('Sanitation Data'!$E$4,0,10*ROW('Sanitation Data'!E157))),'Data Summary'!CP163="Yes"),100-OFFSET('Sanitation Data'!$E$4,0,10*ROW('Sanitation Data'!E157)),NA())</f>
        <v>#N/A</v>
      </c>
      <c r="AB163" s="99" t="e">
        <f ca="true">+IF(AND(ISNUMBER(OFFSET('Sanitation Data'!$E$6,0,10*ROW('Sanitation Data'!E157))),'Data Summary'!CQ163="Yes"),OFFSET('Sanitation Data'!$E$6,0,10*ROW('Sanitation Data'!E157)),NA())</f>
        <v>#N/A</v>
      </c>
      <c r="AC163" s="99" t="e">
        <f ca="true">+IF(AND(ISNUMBER(OFFSET('Sanitation Data'!$E$10,0,10*ROW('Sanitation Data'!E157))),'Data Summary'!CR163="Yes"),OFFSET('Sanitation Data'!$E$10,0,10*ROW('Sanitation Data'!E157)),NA())</f>
        <v>#N/A</v>
      </c>
      <c r="AD163" s="99" t="e">
        <f ca="true">+IF(AND(ISNUMBER(OFFSET('Sanitation Data'!$E$11,0,10*ROW('Sanitation Data'!E157))),'Data Summary'!CS163="Yes"),OFFSET('Sanitation Data'!$E$11,0,10*ROW('Sanitation Data'!E157)),NA())</f>
        <v>#N/A</v>
      </c>
      <c r="AE163" s="99" t="e">
        <f ca="true">+IF(AND(ISNUMBER(OFFSET('Sanitation Data'!$E$12,0,10*ROW('Sanitation Data'!E157))),'Data Summary'!CT163="Yes"),OFFSET('Sanitation Data'!$E$12,0,10*ROW('Sanitation Data'!E157)),NA())</f>
        <v>#N/A</v>
      </c>
      <c r="AF163" s="99" t="e">
        <f ca="true">+IF(AND(ISNUMBER(OFFSET('Sanitation Data'!$F$4,0,10*ROW('Sanitation Data'!F157))),'Data Summary'!CU163="Yes"),100-OFFSET('Sanitation Data'!$F$4,0,10*ROW('Sanitation Data'!F157)),NA())</f>
        <v>#N/A</v>
      </c>
      <c r="AG163" s="99" t="e">
        <f ca="true">+IF(AND(ISNUMBER(OFFSET('Sanitation Data'!$F$6,0,10*ROW('Sanitation Data'!F157))),'Data Summary'!CV163="Yes"),OFFSET('Sanitation Data'!$F$6,0,10*ROW('Sanitation Data'!F157)),NA())</f>
        <v>#N/A</v>
      </c>
      <c r="AH163" s="99" t="e">
        <f ca="true">+IF(AND(ISNUMBER(OFFSET('Sanitation Data'!$F$10,0,10*ROW('Sanitation Data'!F157))),'Data Summary'!CW163="Yes"),OFFSET('Sanitation Data'!$F$10,0,10*ROW('Sanitation Data'!F157)),NA())</f>
        <v>#N/A</v>
      </c>
      <c r="AI163" s="99" t="e">
        <f ca="true">+IF(AND(ISNUMBER(OFFSET('Sanitation Data'!$F$11,0,10*ROW('Sanitation Data'!F157))),'Data Summary'!CX163="Yes"),OFFSET('Sanitation Data'!$F$11,0,10*ROW('Sanitation Data'!F157)),NA())</f>
        <v>#N/A</v>
      </c>
      <c r="AJ163" s="99" t="e">
        <f ca="true">+IF(AND(ISNUMBER(OFFSET('Sanitation Data'!$F$12,0,10*ROW('Sanitation Data'!F157))),'Data Summary'!CY163="Yes"),OFFSET('Sanitation Data'!$F$12,0,10*ROW('Sanitation Data'!F157)),NA())</f>
        <v>#N/A</v>
      </c>
      <c r="AK163" s="99" t="e">
        <f ca="true">+IF(AND(ISNUMBER(OFFSET('Sanitation Data'!$G$4,0,10*ROW('Sanitation Data'!G157))),'Data Summary'!CZ163="Yes"),100-OFFSET('Sanitation Data'!$G$4,0,10*ROW('Sanitation Data'!G157)),NA())</f>
        <v>#N/A</v>
      </c>
      <c r="AL163" s="99" t="e">
        <f ca="true">+IF(AND(ISNUMBER(OFFSET('Sanitation Data'!$G$6,0,10*ROW('Sanitation Data'!G157))),'Data Summary'!DA163="Yes"),OFFSET('Sanitation Data'!$G$6,0,10*ROW('Sanitation Data'!G157)),NA())</f>
        <v>#N/A</v>
      </c>
      <c r="AM163" s="99" t="e">
        <f ca="true">+IF(AND(ISNUMBER(OFFSET('Sanitation Data'!$G$10,0,10*ROW('Sanitation Data'!G157))),'Data Summary'!DB163="Yes"),OFFSET('Sanitation Data'!$G$10,0,10*ROW('Sanitation Data'!G157)),NA())</f>
        <v>#N/A</v>
      </c>
      <c r="AN163" s="99" t="e">
        <f ca="true">+IF(AND(ISNUMBER(OFFSET('Sanitation Data'!$G$11,0,10*ROW('Sanitation Data'!G157))),'Data Summary'!DC163="Yes"),OFFSET('Sanitation Data'!$G$11,0,10*ROW('Sanitation Data'!G157)),NA())</f>
        <v>#N/A</v>
      </c>
      <c r="AO163" s="99" t="e">
        <f ca="true">+IF(AND(ISNUMBER(OFFSET('Sanitation Data'!$G$12,0,10*ROW('Sanitation Data'!G157))),'Data Summary'!DD163="Yes"),OFFSET('Sanitation Data'!$G$12,0,10*ROW('Sanitation Data'!G157)),NA())</f>
        <v>#N/A</v>
      </c>
      <c r="AP163" s="99" t="e">
        <f ca="true">+IF(AND(ISNUMBER(OFFSET('Sanitation Data'!$H$4,0,10*ROW('Sanitation Data'!H157))),'Data Summary'!DE163="Yes"),100-OFFSET('Sanitation Data'!$H$4,0,10*ROW('Sanitation Data'!H157)),NA())</f>
        <v>#N/A</v>
      </c>
      <c r="AQ163" s="99" t="e">
        <f ca="true">+IF(AND(ISNUMBER(OFFSET('Sanitation Data'!$H$6,0,10*ROW('Sanitation Data'!H157))),'Data Summary'!DF163="Yes"),OFFSET('Sanitation Data'!$H$6,0,10*ROW('Sanitation Data'!H157)),NA())</f>
        <v>#N/A</v>
      </c>
      <c r="AR163" s="99" t="e">
        <f ca="true">+IF(AND(ISNUMBER(OFFSET('Sanitation Data'!$H$10,0,10*ROW('Sanitation Data'!H157))),'Data Summary'!DG163="Yes"),OFFSET('Sanitation Data'!$H$10,0,10*ROW('Sanitation Data'!H157)),NA())</f>
        <v>#N/A</v>
      </c>
      <c r="AS163" s="99" t="e">
        <f ca="true">+IF(AND(ISNUMBER(OFFSET('Sanitation Data'!$H$11,0,10*ROW('Sanitation Data'!H157))),'Data Summary'!DH163="Yes"),OFFSET('Sanitation Data'!$H$11,0,10*ROW('Sanitation Data'!H157)),NA())</f>
        <v>#N/A</v>
      </c>
      <c r="AT163" s="99" t="e">
        <f ca="true">+IF(AND(ISNUMBER(OFFSET('Sanitation Data'!$H$12,0,10*ROW('Sanitation Data'!H157))),'Data Summary'!DI163="Yes"),OFFSET('Sanitation Data'!$H$12,0,10*ROW('Sanitation Data'!H157)),NA())</f>
        <v>#N/A</v>
      </c>
      <c r="AU163" s="99" t="e">
        <f ca="true">+IF(AND(ISNUMBER(OFFSET('Sanitation Data'!$I$4,0,10*ROW('Sanitation Data'!I157))),'Data Summary'!DJ163="Yes"),100-OFFSET('Sanitation Data'!$I$4,0,10*ROW('Sanitation Data'!I157)),NA())</f>
        <v>#N/A</v>
      </c>
      <c r="AV163" s="99" t="e">
        <f ca="true">+IF(AND(ISNUMBER(OFFSET('Sanitation Data'!$I$6,0,10*ROW('Sanitation Data'!I157))),'Data Summary'!DK163="Yes"),OFFSET('Sanitation Data'!$I$6,0,10*ROW('Sanitation Data'!I157)),NA())</f>
        <v>#N/A</v>
      </c>
      <c r="AW163" s="99" t="e">
        <f ca="true">+IF(AND(ISNUMBER(OFFSET('Sanitation Data'!$I$10,0,10*ROW('Sanitation Data'!I157))),'Data Summary'!DL163="Yes"),OFFSET('Sanitation Data'!$I$10,0,10*ROW('Sanitation Data'!I157)),NA())</f>
        <v>#N/A</v>
      </c>
      <c r="AX163" s="99" t="e">
        <f ca="true">+IF(AND(ISNUMBER(OFFSET('Sanitation Data'!$I$11,0,10*ROW('Sanitation Data'!I157))),'Data Summary'!DM163="Yes"),OFFSET('Sanitation Data'!$I$11,0,10*ROW('Sanitation Data'!I157)),NA())</f>
        <v>#N/A</v>
      </c>
      <c r="AY163" s="99" t="e">
        <f ca="true">+IF(AND(ISNUMBER(OFFSET('Sanitation Data'!$I$12,0,10*ROW('Sanitation Data'!I157))),'Data Summary'!DN163="Yes"),OFFSET('Sanitation Data'!$I$12,0,10*ROW('Sanitation Data'!I157)),NA())</f>
        <v>#N/A</v>
      </c>
      <c r="AZ163" s="100" t="e">
        <f ca="true">+IF(AND(ISNUMBER(OFFSET('Hygiene Data'!$D$5,0,10*ROW('Hygiene Data'!D157))),'Data Summary'!DO163="Yes"),OFFSET('Hygiene Data'!$D$5,0,10*ROW('Hygiene Data'!D157)),NA())</f>
        <v>#N/A</v>
      </c>
      <c r="BA163" s="100" t="e">
        <f ca="true">+IF(AND(ISNUMBER(OFFSET('Hygiene Data'!$D$7,0,10*ROW('Hygiene Data'!D157))),'Data Summary'!DP163="Yes"),OFFSET('Hygiene Data'!$D$7,0,10*ROW('Hygiene Data'!D157)),NA())</f>
        <v>#N/A</v>
      </c>
      <c r="BB163" s="100" t="e">
        <f ca="true">+IF(AND(ISNUMBER(OFFSET('Hygiene Data'!$D$9,0,10*ROW('Hygiene Data'!D157))),'Data Summary'!DQ163="Yes"),OFFSET('Hygiene Data'!$D$9,0,10*ROW('Hygiene Data'!D157)),NA())</f>
        <v>#N/A</v>
      </c>
      <c r="BC163" s="100" t="e">
        <f ca="true">+IF(AND(ISNUMBER(OFFSET('Hygiene Data'!$E$5,0,10*ROW('Hygiene Data'!E157))),'Data Summary'!DR163="Yes"),OFFSET('Hygiene Data'!$E$5,0,10*ROW('Hygiene Data'!E157)),NA())</f>
        <v>#N/A</v>
      </c>
      <c r="BD163" s="100" t="e">
        <f ca="true">+IF(AND(ISNUMBER(OFFSET('Hygiene Data'!$E$7,0,10*ROW('Hygiene Data'!E157))),'Data Summary'!DS163="Yes"),OFFSET('Hygiene Data'!$E$7,0,10*ROW('Hygiene Data'!E157)),NA())</f>
        <v>#N/A</v>
      </c>
      <c r="BE163" s="100" t="e">
        <f ca="true">+IF(AND(ISNUMBER(OFFSET('Hygiene Data'!$E$9,0,10*ROW('Hygiene Data'!E157))),'Data Summary'!DT163="Yes"),OFFSET('Hygiene Data'!$E$9,0,10*ROW('Hygiene Data'!E157)),NA())</f>
        <v>#N/A</v>
      </c>
      <c r="BF163" s="100" t="e">
        <f ca="true">+IF(AND(ISNUMBER(OFFSET('Hygiene Data'!$F$5,0,10*ROW('Hygiene Data'!F157))),'Data Summary'!DU163="Yes"),OFFSET('Hygiene Data'!$F$5,0,10*ROW('Hygiene Data'!F157)),NA())</f>
        <v>#N/A</v>
      </c>
      <c r="BG163" s="100" t="e">
        <f ca="true">+IF(AND(ISNUMBER(OFFSET('Hygiene Data'!$F$7,0,10*ROW('Hygiene Data'!F157))),'Data Summary'!DV163="Yes"),OFFSET('Hygiene Data'!$F$7,0,10*ROW('Hygiene Data'!F157)),NA())</f>
        <v>#N/A</v>
      </c>
      <c r="BH163" s="100" t="e">
        <f ca="true">+IF(AND(ISNUMBER(OFFSET('Hygiene Data'!$F$9,0,10*ROW('Hygiene Data'!F157))),'Data Summary'!DW163="Yes"),OFFSET('Hygiene Data'!$F$9,0,10*ROW('Hygiene Data'!F157)),NA())</f>
        <v>#N/A</v>
      </c>
      <c r="BI163" s="100" t="e">
        <f ca="true">+IF(AND(ISNUMBER(OFFSET('Hygiene Data'!$G$5,0,10*ROW('Hygiene Data'!G157))),'Data Summary'!DX163="Yes"),OFFSET('Hygiene Data'!$G$5,0,10*ROW('Hygiene Data'!G157)),NA())</f>
        <v>#N/A</v>
      </c>
      <c r="BJ163" s="100" t="e">
        <f ca="true">+IF(AND(ISNUMBER(OFFSET('Hygiene Data'!$G$7,0,10*ROW('Hygiene Data'!G157))),'Data Summary'!DY163="Yes"),OFFSET('Hygiene Data'!$G$7,0,10*ROW('Hygiene Data'!G157)),NA())</f>
        <v>#N/A</v>
      </c>
      <c r="BK163" s="100" t="e">
        <f ca="true">+IF(AND(ISNUMBER(OFFSET('Hygiene Data'!$G$9,0,10*ROW('Hygiene Data'!G157))),'Data Summary'!DZ163="Yes"),OFFSET('Hygiene Data'!$G$9,0,10*ROW('Hygiene Data'!G157)),NA())</f>
        <v>#N/A</v>
      </c>
      <c r="BL163" s="100" t="e">
        <f ca="true">+IF(AND(ISNUMBER(OFFSET('Hygiene Data'!$H$5,0,10*ROW('Hygiene Data'!H157))),'Data Summary'!EA163="Yes"),OFFSET('Hygiene Data'!$H$5,0,10*ROW('Hygiene Data'!H157)),NA())</f>
        <v>#N/A</v>
      </c>
      <c r="BM163" s="100" t="e">
        <f ca="true">+IF(AND(ISNUMBER(OFFSET('Hygiene Data'!$H$7,0,10*ROW('Hygiene Data'!H157))),'Data Summary'!EB163="Yes"),OFFSET('Hygiene Data'!$H$7,0,10*ROW('Hygiene Data'!H157)),NA())</f>
        <v>#N/A</v>
      </c>
      <c r="BN163" s="100" t="e">
        <f ca="true">+IF(AND(ISNUMBER(OFFSET('Hygiene Data'!$H$9,0,10*ROW('Hygiene Data'!H157))),'Data Summary'!EC163="Yes"),OFFSET('Hygiene Data'!$H$9,0,10*ROW('Hygiene Data'!H157)),NA())</f>
        <v>#N/A</v>
      </c>
      <c r="BO163" s="100" t="e">
        <f ca="true">+IF(AND(ISNUMBER(OFFSET('Hygiene Data'!$I$5,0,10*ROW('Hygiene Data'!I157))),'Data Summary'!ED163="Yes"),OFFSET('Hygiene Data'!$I$5,0,10*ROW('Hygiene Data'!I157)),NA())</f>
        <v>#N/A</v>
      </c>
      <c r="BP163" s="100" t="e">
        <f ca="true">+IF(AND(ISNUMBER(OFFSET('Hygiene Data'!$I$7,0,10*ROW('Hygiene Data'!I157))),'Data Summary'!EE163="Yes"),OFFSET('Hygiene Data'!$I$7,0,10*ROW('Hygiene Data'!I157)),NA())</f>
        <v>#N/A</v>
      </c>
      <c r="BQ163" s="100" t="e">
        <f ca="true">+IF(AND(ISNUMBER(OFFSET('Hygiene Data'!$I$9,0,10*ROW('Hygiene Data'!I157))),'Data Summary'!EF163="Yes"),OFFSET('Hygiene Data'!$I$9,0,10*ROW('Hygiene Data'!I157)),NA())</f>
        <v>#N/A</v>
      </c>
    </row>
    <row xmlns:x14ac="http://schemas.microsoft.com/office/spreadsheetml/2009/9/ac" r="164" x14ac:dyDescent="0.2">
      <c r="A164" s="363" t="e">
        <f ca="true">+RIGHT('Data Summary'!A164,LEN('Data Summary'!A164)-9)</f>
        <v>#VALUE!</v>
      </c>
      <c r="B164" s="38" t="str">
        <f ca="true">+IF(ISTEXT('Data Summary'!B164),'Data Summary'!B164,"")</f>
        <v/>
      </c>
      <c r="C164" s="362" t="e">
        <f ca="true">+VALUE('Data Summary'!C164)</f>
        <v>#VALUE!</v>
      </c>
      <c r="D164" s="98" t="e">
        <f ca="true">+IF(AND(ISNUMBER(OFFSET('Water Data'!$D$4,0,10*ROW('Water Data'!D158))),'Data Summary'!BS164="Yes"),100-OFFSET('Water Data'!$D$4,0,10*ROW('Water Data'!D158)),NA())</f>
        <v>#N/A</v>
      </c>
      <c r="E164" s="98" t="e">
        <f ca="true">+IF(AND(ISNUMBER(OFFSET('Water Data'!$D$6,0,10*ROW('Water Data'!D158))),'Data Summary'!BT164="Yes"),OFFSET('Water Data'!$D$6,0,10*ROW('Water Data'!D158)),NA())</f>
        <v>#N/A</v>
      </c>
      <c r="F164" s="98" t="e">
        <f ca="true">+IF(AND(ISNUMBER(OFFSET('Water Data'!$D$9,0,10*ROW('Water Data'!D158))),'Data Summary'!BU164="Yes"),OFFSET('Water Data'!$D$9,0,10*ROW('Water Data'!D158)),NA())</f>
        <v>#N/A</v>
      </c>
      <c r="G164" s="98" t="e">
        <f ca="true">+IF(AND(ISNUMBER(OFFSET('Water Data'!$E$4,0,10*ROW('Water Data'!E158))),'Data Summary'!BV164="Yes"),100-OFFSET('Water Data'!$E$4,0,10*ROW('Water Data'!E158)),NA())</f>
        <v>#N/A</v>
      </c>
      <c r="H164" s="98" t="e">
        <f ca="true">+IF(AND(ISNUMBER(OFFSET('Water Data'!$E$6,0,10*ROW('Water Data'!E158))),'Data Summary'!BW164="Yes"),OFFSET('Water Data'!$E$6,0,10*ROW('Water Data'!E158)),NA())</f>
        <v>#N/A</v>
      </c>
      <c r="I164" s="98" t="e">
        <f ca="true">+IF(AND(ISNUMBER(OFFSET('Water Data'!$E$9,0,10*ROW('Water Data'!E158))),'Data Summary'!BX164="Yes"),OFFSET('Water Data'!$E$9,0,10*ROW('Water Data'!E158)),NA())</f>
        <v>#N/A</v>
      </c>
      <c r="J164" s="98" t="e">
        <f ca="true">+IF(AND(ISNUMBER(OFFSET('Water Data'!$F$4,0,10*ROW('Water Data'!F158))),'Data Summary'!BY164="Yes"),100-OFFSET('Water Data'!$F$4,0,10*ROW('Water Data'!F158)),NA())</f>
        <v>#N/A</v>
      </c>
      <c r="K164" s="98" t="e">
        <f ca="true">+IF(AND(ISNUMBER(OFFSET('Water Data'!$F$6,0,10*ROW('Water Data'!F158))),'Data Summary'!BZ164="Yes"),OFFSET('Water Data'!$F$6,0,10*ROW('Water Data'!F158)),NA())</f>
        <v>#N/A</v>
      </c>
      <c r="L164" s="98" t="e">
        <f ca="true">+IF(AND(ISNUMBER(OFFSET('Water Data'!$F$9,0,10*ROW('Water Data'!F158))),'Data Summary'!CA164="Yes"),OFFSET('Water Data'!$F$9,0,10*ROW('Water Data'!F158)),NA())</f>
        <v>#N/A</v>
      </c>
      <c r="M164" s="98" t="e">
        <f ca="true">+IF(AND(ISNUMBER(OFFSET('Water Data'!$G$4,0,10*ROW('Water Data'!G158))),'Data Summary'!CB164="Yes"),100-OFFSET('Water Data'!$G$4,0,10*ROW('Water Data'!G158)),NA())</f>
        <v>#N/A</v>
      </c>
      <c r="N164" s="98" t="e">
        <f ca="true">+IF(AND(ISNUMBER(OFFSET('Water Data'!$G$6,0,10*ROW('Water Data'!G158))),'Data Summary'!CC164="Yes"),OFFSET('Water Data'!$G$6,0,10*ROW('Water Data'!G158)),NA())</f>
        <v>#N/A</v>
      </c>
      <c r="O164" s="98" t="e">
        <f ca="true">+IF(AND(ISNUMBER(OFFSET('Water Data'!$G$9,0,10*ROW('Water Data'!G158))),'Data Summary'!CD164="Yes"),OFFSET('Water Data'!$G$9,0,10*ROW('Water Data'!G158)),NA())</f>
        <v>#N/A</v>
      </c>
      <c r="P164" s="98" t="e">
        <f ca="true">+IF(AND(ISNUMBER(OFFSET('Water Data'!$H$4,0,10*ROW('Water Data'!H158))),'Data Summary'!CE164="Yes"),100-OFFSET('Water Data'!$H$4,0,10*ROW('Water Data'!H158)),NA())</f>
        <v>#N/A</v>
      </c>
      <c r="Q164" s="98" t="e">
        <f ca="true">+IF(AND(ISNUMBER(OFFSET('Water Data'!$H$6,0,10*ROW('Water Data'!H158))),'Data Summary'!CF164="Yes"),OFFSET('Water Data'!$H$6,0,10*ROW('Water Data'!H158)),NA())</f>
        <v>#N/A</v>
      </c>
      <c r="R164" s="98" t="e">
        <f ca="true">+IF(AND(ISNUMBER(OFFSET('Water Data'!$H$9,0,10*ROW('Water Data'!H158))),'Data Summary'!CG164="Yes"),OFFSET('Water Data'!$H$9,0,10*ROW('Water Data'!H158)),NA())</f>
        <v>#N/A</v>
      </c>
      <c r="S164" s="98" t="e">
        <f ca="true">+IF(AND(ISNUMBER(OFFSET('Water Data'!$I$4,0,10*ROW('Water Data'!I158))),'Data Summary'!CH164="Yes"),100-OFFSET('Water Data'!$I$4,0,10*ROW('Water Data'!I158)),NA())</f>
        <v>#N/A</v>
      </c>
      <c r="T164" s="98" t="e">
        <f ca="true">+IF(AND(ISNUMBER(OFFSET('Water Data'!$I$6,0,10*ROW('Water Data'!I158))),'Data Summary'!CI164="Yes"),OFFSET('Water Data'!$I$6,0,10*ROW('Water Data'!I158)),NA())</f>
        <v>#N/A</v>
      </c>
      <c r="U164" s="98" t="e">
        <f ca="true">+IF(AND(ISNUMBER(OFFSET('Water Data'!$I$9,0,10*ROW('Water Data'!I158))),'Data Summary'!CJ164="Yes"),OFFSET('Water Data'!$I$9,0,10*ROW('Water Data'!I158)),NA())</f>
        <v>#N/A</v>
      </c>
      <c r="V164" s="99" t="e">
        <f ca="true">+IF(AND(ISNUMBER(OFFSET('Sanitation Data'!$D$4,0,10*ROW('Sanitation Data'!D158))),'Data Summary'!CK164="Yes"),100-OFFSET('Sanitation Data'!$D$4,0,10*ROW('Sanitation Data'!D158)),NA())</f>
        <v>#N/A</v>
      </c>
      <c r="W164" s="99" t="e">
        <f ca="true">+IF(AND(ISNUMBER(OFFSET('Sanitation Data'!$D$6,0,10*ROW('Sanitation Data'!D158))),'Data Summary'!CL164="Yes"),OFFSET('Sanitation Data'!$D$6,0,10*ROW('Sanitation Data'!D158)),NA())</f>
        <v>#N/A</v>
      </c>
      <c r="X164" s="99" t="e">
        <f ca="true">+IF(AND(ISNUMBER(OFFSET('Sanitation Data'!$D$10,0,10*ROW('Sanitation Data'!D158))),'Data Summary'!CM164="Yes"),OFFSET('Sanitation Data'!$D$10,0,10*ROW('Sanitation Data'!D158)),NA())</f>
        <v>#N/A</v>
      </c>
      <c r="Y164" s="99" t="e">
        <f ca="true">+IF(AND(ISNUMBER(OFFSET('Sanitation Data'!$D$11,0,10*ROW('Sanitation Data'!D158))),'Data Summary'!CN164="Yes"),OFFSET('Sanitation Data'!$D$11,0,10*ROW('Sanitation Data'!D158)),NA())</f>
        <v>#N/A</v>
      </c>
      <c r="Z164" s="99" t="e">
        <f ca="true">+IF(AND(ISNUMBER(OFFSET('Sanitation Data'!$D$12,0,10*ROW('Sanitation Data'!D158))),'Data Summary'!CO164="Yes"),OFFSET('Sanitation Data'!$D$12,0,10*ROW('Sanitation Data'!D158)),NA())</f>
        <v>#N/A</v>
      </c>
      <c r="AA164" s="99" t="e">
        <f ca="true">+IF(AND(ISNUMBER(OFFSET('Sanitation Data'!$E$4,0,10*ROW('Sanitation Data'!E158))),'Data Summary'!CP164="Yes"),100-OFFSET('Sanitation Data'!$E$4,0,10*ROW('Sanitation Data'!E158)),NA())</f>
        <v>#N/A</v>
      </c>
      <c r="AB164" s="99" t="e">
        <f ca="true">+IF(AND(ISNUMBER(OFFSET('Sanitation Data'!$E$6,0,10*ROW('Sanitation Data'!E158))),'Data Summary'!CQ164="Yes"),OFFSET('Sanitation Data'!$E$6,0,10*ROW('Sanitation Data'!E158)),NA())</f>
        <v>#N/A</v>
      </c>
      <c r="AC164" s="99" t="e">
        <f ca="true">+IF(AND(ISNUMBER(OFFSET('Sanitation Data'!$E$10,0,10*ROW('Sanitation Data'!E158))),'Data Summary'!CR164="Yes"),OFFSET('Sanitation Data'!$E$10,0,10*ROW('Sanitation Data'!E158)),NA())</f>
        <v>#N/A</v>
      </c>
      <c r="AD164" s="99" t="e">
        <f ca="true">+IF(AND(ISNUMBER(OFFSET('Sanitation Data'!$E$11,0,10*ROW('Sanitation Data'!E158))),'Data Summary'!CS164="Yes"),OFFSET('Sanitation Data'!$E$11,0,10*ROW('Sanitation Data'!E158)),NA())</f>
        <v>#N/A</v>
      </c>
      <c r="AE164" s="99" t="e">
        <f ca="true">+IF(AND(ISNUMBER(OFFSET('Sanitation Data'!$E$12,0,10*ROW('Sanitation Data'!E158))),'Data Summary'!CT164="Yes"),OFFSET('Sanitation Data'!$E$12,0,10*ROW('Sanitation Data'!E158)),NA())</f>
        <v>#N/A</v>
      </c>
      <c r="AF164" s="99" t="e">
        <f ca="true">+IF(AND(ISNUMBER(OFFSET('Sanitation Data'!$F$4,0,10*ROW('Sanitation Data'!F158))),'Data Summary'!CU164="Yes"),100-OFFSET('Sanitation Data'!$F$4,0,10*ROW('Sanitation Data'!F158)),NA())</f>
        <v>#N/A</v>
      </c>
      <c r="AG164" s="99" t="e">
        <f ca="true">+IF(AND(ISNUMBER(OFFSET('Sanitation Data'!$F$6,0,10*ROW('Sanitation Data'!F158))),'Data Summary'!CV164="Yes"),OFFSET('Sanitation Data'!$F$6,0,10*ROW('Sanitation Data'!F158)),NA())</f>
        <v>#N/A</v>
      </c>
      <c r="AH164" s="99" t="e">
        <f ca="true">+IF(AND(ISNUMBER(OFFSET('Sanitation Data'!$F$10,0,10*ROW('Sanitation Data'!F158))),'Data Summary'!CW164="Yes"),OFFSET('Sanitation Data'!$F$10,0,10*ROW('Sanitation Data'!F158)),NA())</f>
        <v>#N/A</v>
      </c>
      <c r="AI164" s="99" t="e">
        <f ca="true">+IF(AND(ISNUMBER(OFFSET('Sanitation Data'!$F$11,0,10*ROW('Sanitation Data'!F158))),'Data Summary'!CX164="Yes"),OFFSET('Sanitation Data'!$F$11,0,10*ROW('Sanitation Data'!F158)),NA())</f>
        <v>#N/A</v>
      </c>
      <c r="AJ164" s="99" t="e">
        <f ca="true">+IF(AND(ISNUMBER(OFFSET('Sanitation Data'!$F$12,0,10*ROW('Sanitation Data'!F158))),'Data Summary'!CY164="Yes"),OFFSET('Sanitation Data'!$F$12,0,10*ROW('Sanitation Data'!F158)),NA())</f>
        <v>#N/A</v>
      </c>
      <c r="AK164" s="99" t="e">
        <f ca="true">+IF(AND(ISNUMBER(OFFSET('Sanitation Data'!$G$4,0,10*ROW('Sanitation Data'!G158))),'Data Summary'!CZ164="Yes"),100-OFFSET('Sanitation Data'!$G$4,0,10*ROW('Sanitation Data'!G158)),NA())</f>
        <v>#N/A</v>
      </c>
      <c r="AL164" s="99" t="e">
        <f ca="true">+IF(AND(ISNUMBER(OFFSET('Sanitation Data'!$G$6,0,10*ROW('Sanitation Data'!G158))),'Data Summary'!DA164="Yes"),OFFSET('Sanitation Data'!$G$6,0,10*ROW('Sanitation Data'!G158)),NA())</f>
        <v>#N/A</v>
      </c>
      <c r="AM164" s="99" t="e">
        <f ca="true">+IF(AND(ISNUMBER(OFFSET('Sanitation Data'!$G$10,0,10*ROW('Sanitation Data'!G158))),'Data Summary'!DB164="Yes"),OFFSET('Sanitation Data'!$G$10,0,10*ROW('Sanitation Data'!G158)),NA())</f>
        <v>#N/A</v>
      </c>
      <c r="AN164" s="99" t="e">
        <f ca="true">+IF(AND(ISNUMBER(OFFSET('Sanitation Data'!$G$11,0,10*ROW('Sanitation Data'!G158))),'Data Summary'!DC164="Yes"),OFFSET('Sanitation Data'!$G$11,0,10*ROW('Sanitation Data'!G158)),NA())</f>
        <v>#N/A</v>
      </c>
      <c r="AO164" s="99" t="e">
        <f ca="true">+IF(AND(ISNUMBER(OFFSET('Sanitation Data'!$G$12,0,10*ROW('Sanitation Data'!G158))),'Data Summary'!DD164="Yes"),OFFSET('Sanitation Data'!$G$12,0,10*ROW('Sanitation Data'!G158)),NA())</f>
        <v>#N/A</v>
      </c>
      <c r="AP164" s="99" t="e">
        <f ca="true">+IF(AND(ISNUMBER(OFFSET('Sanitation Data'!$H$4,0,10*ROW('Sanitation Data'!H158))),'Data Summary'!DE164="Yes"),100-OFFSET('Sanitation Data'!$H$4,0,10*ROW('Sanitation Data'!H158)),NA())</f>
        <v>#N/A</v>
      </c>
      <c r="AQ164" s="99" t="e">
        <f ca="true">+IF(AND(ISNUMBER(OFFSET('Sanitation Data'!$H$6,0,10*ROW('Sanitation Data'!H158))),'Data Summary'!DF164="Yes"),OFFSET('Sanitation Data'!$H$6,0,10*ROW('Sanitation Data'!H158)),NA())</f>
        <v>#N/A</v>
      </c>
      <c r="AR164" s="99" t="e">
        <f ca="true">+IF(AND(ISNUMBER(OFFSET('Sanitation Data'!$H$10,0,10*ROW('Sanitation Data'!H158))),'Data Summary'!DG164="Yes"),OFFSET('Sanitation Data'!$H$10,0,10*ROW('Sanitation Data'!H158)),NA())</f>
        <v>#N/A</v>
      </c>
      <c r="AS164" s="99" t="e">
        <f ca="true">+IF(AND(ISNUMBER(OFFSET('Sanitation Data'!$H$11,0,10*ROW('Sanitation Data'!H158))),'Data Summary'!DH164="Yes"),OFFSET('Sanitation Data'!$H$11,0,10*ROW('Sanitation Data'!H158)),NA())</f>
        <v>#N/A</v>
      </c>
      <c r="AT164" s="99" t="e">
        <f ca="true">+IF(AND(ISNUMBER(OFFSET('Sanitation Data'!$H$12,0,10*ROW('Sanitation Data'!H158))),'Data Summary'!DI164="Yes"),OFFSET('Sanitation Data'!$H$12,0,10*ROW('Sanitation Data'!H158)),NA())</f>
        <v>#N/A</v>
      </c>
      <c r="AU164" s="99" t="e">
        <f ca="true">+IF(AND(ISNUMBER(OFFSET('Sanitation Data'!$I$4,0,10*ROW('Sanitation Data'!I158))),'Data Summary'!DJ164="Yes"),100-OFFSET('Sanitation Data'!$I$4,0,10*ROW('Sanitation Data'!I158)),NA())</f>
        <v>#N/A</v>
      </c>
      <c r="AV164" s="99" t="e">
        <f ca="true">+IF(AND(ISNUMBER(OFFSET('Sanitation Data'!$I$6,0,10*ROW('Sanitation Data'!I158))),'Data Summary'!DK164="Yes"),OFFSET('Sanitation Data'!$I$6,0,10*ROW('Sanitation Data'!I158)),NA())</f>
        <v>#N/A</v>
      </c>
      <c r="AW164" s="99" t="e">
        <f ca="true">+IF(AND(ISNUMBER(OFFSET('Sanitation Data'!$I$10,0,10*ROW('Sanitation Data'!I158))),'Data Summary'!DL164="Yes"),OFFSET('Sanitation Data'!$I$10,0,10*ROW('Sanitation Data'!I158)),NA())</f>
        <v>#N/A</v>
      </c>
      <c r="AX164" s="99" t="e">
        <f ca="true">+IF(AND(ISNUMBER(OFFSET('Sanitation Data'!$I$11,0,10*ROW('Sanitation Data'!I158))),'Data Summary'!DM164="Yes"),OFFSET('Sanitation Data'!$I$11,0,10*ROW('Sanitation Data'!I158)),NA())</f>
        <v>#N/A</v>
      </c>
      <c r="AY164" s="99" t="e">
        <f ca="true">+IF(AND(ISNUMBER(OFFSET('Sanitation Data'!$I$12,0,10*ROW('Sanitation Data'!I158))),'Data Summary'!DN164="Yes"),OFFSET('Sanitation Data'!$I$12,0,10*ROW('Sanitation Data'!I158)),NA())</f>
        <v>#N/A</v>
      </c>
      <c r="AZ164" s="100" t="e">
        <f ca="true">+IF(AND(ISNUMBER(OFFSET('Hygiene Data'!$D$5,0,10*ROW('Hygiene Data'!D158))),'Data Summary'!DO164="Yes"),OFFSET('Hygiene Data'!$D$5,0,10*ROW('Hygiene Data'!D158)),NA())</f>
        <v>#N/A</v>
      </c>
      <c r="BA164" s="100" t="e">
        <f ca="true">+IF(AND(ISNUMBER(OFFSET('Hygiene Data'!$D$7,0,10*ROW('Hygiene Data'!D158))),'Data Summary'!DP164="Yes"),OFFSET('Hygiene Data'!$D$7,0,10*ROW('Hygiene Data'!D158)),NA())</f>
        <v>#N/A</v>
      </c>
      <c r="BB164" s="100" t="e">
        <f ca="true">+IF(AND(ISNUMBER(OFFSET('Hygiene Data'!$D$9,0,10*ROW('Hygiene Data'!D158))),'Data Summary'!DQ164="Yes"),OFFSET('Hygiene Data'!$D$9,0,10*ROW('Hygiene Data'!D158)),NA())</f>
        <v>#N/A</v>
      </c>
      <c r="BC164" s="100" t="e">
        <f ca="true">+IF(AND(ISNUMBER(OFFSET('Hygiene Data'!$E$5,0,10*ROW('Hygiene Data'!E158))),'Data Summary'!DR164="Yes"),OFFSET('Hygiene Data'!$E$5,0,10*ROW('Hygiene Data'!E158)),NA())</f>
        <v>#N/A</v>
      </c>
      <c r="BD164" s="100" t="e">
        <f ca="true">+IF(AND(ISNUMBER(OFFSET('Hygiene Data'!$E$7,0,10*ROW('Hygiene Data'!E158))),'Data Summary'!DS164="Yes"),OFFSET('Hygiene Data'!$E$7,0,10*ROW('Hygiene Data'!E158)),NA())</f>
        <v>#N/A</v>
      </c>
      <c r="BE164" s="100" t="e">
        <f ca="true">+IF(AND(ISNUMBER(OFFSET('Hygiene Data'!$E$9,0,10*ROW('Hygiene Data'!E158))),'Data Summary'!DT164="Yes"),OFFSET('Hygiene Data'!$E$9,0,10*ROW('Hygiene Data'!E158)),NA())</f>
        <v>#N/A</v>
      </c>
      <c r="BF164" s="100" t="e">
        <f ca="true">+IF(AND(ISNUMBER(OFFSET('Hygiene Data'!$F$5,0,10*ROW('Hygiene Data'!F158))),'Data Summary'!DU164="Yes"),OFFSET('Hygiene Data'!$F$5,0,10*ROW('Hygiene Data'!F158)),NA())</f>
        <v>#N/A</v>
      </c>
      <c r="BG164" s="100" t="e">
        <f ca="true">+IF(AND(ISNUMBER(OFFSET('Hygiene Data'!$F$7,0,10*ROW('Hygiene Data'!F158))),'Data Summary'!DV164="Yes"),OFFSET('Hygiene Data'!$F$7,0,10*ROW('Hygiene Data'!F158)),NA())</f>
        <v>#N/A</v>
      </c>
      <c r="BH164" s="100" t="e">
        <f ca="true">+IF(AND(ISNUMBER(OFFSET('Hygiene Data'!$F$9,0,10*ROW('Hygiene Data'!F158))),'Data Summary'!DW164="Yes"),OFFSET('Hygiene Data'!$F$9,0,10*ROW('Hygiene Data'!F158)),NA())</f>
        <v>#N/A</v>
      </c>
      <c r="BI164" s="100" t="e">
        <f ca="true">+IF(AND(ISNUMBER(OFFSET('Hygiene Data'!$G$5,0,10*ROW('Hygiene Data'!G158))),'Data Summary'!DX164="Yes"),OFFSET('Hygiene Data'!$G$5,0,10*ROW('Hygiene Data'!G158)),NA())</f>
        <v>#N/A</v>
      </c>
      <c r="BJ164" s="100" t="e">
        <f ca="true">+IF(AND(ISNUMBER(OFFSET('Hygiene Data'!$G$7,0,10*ROW('Hygiene Data'!G158))),'Data Summary'!DY164="Yes"),OFFSET('Hygiene Data'!$G$7,0,10*ROW('Hygiene Data'!G158)),NA())</f>
        <v>#N/A</v>
      </c>
      <c r="BK164" s="100" t="e">
        <f ca="true">+IF(AND(ISNUMBER(OFFSET('Hygiene Data'!$G$9,0,10*ROW('Hygiene Data'!G158))),'Data Summary'!DZ164="Yes"),OFFSET('Hygiene Data'!$G$9,0,10*ROW('Hygiene Data'!G158)),NA())</f>
        <v>#N/A</v>
      </c>
      <c r="BL164" s="100" t="e">
        <f ca="true">+IF(AND(ISNUMBER(OFFSET('Hygiene Data'!$H$5,0,10*ROW('Hygiene Data'!H158))),'Data Summary'!EA164="Yes"),OFFSET('Hygiene Data'!$H$5,0,10*ROW('Hygiene Data'!H158)),NA())</f>
        <v>#N/A</v>
      </c>
      <c r="BM164" s="100" t="e">
        <f ca="true">+IF(AND(ISNUMBER(OFFSET('Hygiene Data'!$H$7,0,10*ROW('Hygiene Data'!H158))),'Data Summary'!EB164="Yes"),OFFSET('Hygiene Data'!$H$7,0,10*ROW('Hygiene Data'!H158)),NA())</f>
        <v>#N/A</v>
      </c>
      <c r="BN164" s="100" t="e">
        <f ca="true">+IF(AND(ISNUMBER(OFFSET('Hygiene Data'!$H$9,0,10*ROW('Hygiene Data'!H158))),'Data Summary'!EC164="Yes"),OFFSET('Hygiene Data'!$H$9,0,10*ROW('Hygiene Data'!H158)),NA())</f>
        <v>#N/A</v>
      </c>
      <c r="BO164" s="100" t="e">
        <f ca="true">+IF(AND(ISNUMBER(OFFSET('Hygiene Data'!$I$5,0,10*ROW('Hygiene Data'!I158))),'Data Summary'!ED164="Yes"),OFFSET('Hygiene Data'!$I$5,0,10*ROW('Hygiene Data'!I158)),NA())</f>
        <v>#N/A</v>
      </c>
      <c r="BP164" s="100" t="e">
        <f ca="true">+IF(AND(ISNUMBER(OFFSET('Hygiene Data'!$I$7,0,10*ROW('Hygiene Data'!I158))),'Data Summary'!EE164="Yes"),OFFSET('Hygiene Data'!$I$7,0,10*ROW('Hygiene Data'!I158)),NA())</f>
        <v>#N/A</v>
      </c>
      <c r="BQ164" s="100" t="e">
        <f ca="true">+IF(AND(ISNUMBER(OFFSET('Hygiene Data'!$I$9,0,10*ROW('Hygiene Data'!I158))),'Data Summary'!EF164="Yes"),OFFSET('Hygiene Data'!$I$9,0,10*ROW('Hygiene Data'!I158)),NA())</f>
        <v>#N/A</v>
      </c>
    </row>
    <row xmlns:x14ac="http://schemas.microsoft.com/office/spreadsheetml/2009/9/ac" r="165" x14ac:dyDescent="0.2">
      <c r="A165" s="363" t="e">
        <f ca="true">+RIGHT('Data Summary'!A165,LEN('Data Summary'!A165)-9)</f>
        <v>#VALUE!</v>
      </c>
      <c r="B165" s="38" t="str">
        <f ca="true">+IF(ISTEXT('Data Summary'!B165),'Data Summary'!B165,"")</f>
        <v/>
      </c>
      <c r="C165" s="362" t="e">
        <f ca="true">+VALUE('Data Summary'!C165)</f>
        <v>#VALUE!</v>
      </c>
      <c r="D165" s="98" t="e">
        <f ca="true">+IF(AND(ISNUMBER(OFFSET('Water Data'!$D$4,0,10*ROW('Water Data'!D159))),'Data Summary'!BS165="Yes"),100-OFFSET('Water Data'!$D$4,0,10*ROW('Water Data'!D159)),NA())</f>
        <v>#N/A</v>
      </c>
      <c r="E165" s="98" t="e">
        <f ca="true">+IF(AND(ISNUMBER(OFFSET('Water Data'!$D$6,0,10*ROW('Water Data'!D159))),'Data Summary'!BT165="Yes"),OFFSET('Water Data'!$D$6,0,10*ROW('Water Data'!D159)),NA())</f>
        <v>#N/A</v>
      </c>
      <c r="F165" s="98" t="e">
        <f ca="true">+IF(AND(ISNUMBER(OFFSET('Water Data'!$D$9,0,10*ROW('Water Data'!D159))),'Data Summary'!BU165="Yes"),OFFSET('Water Data'!$D$9,0,10*ROW('Water Data'!D159)),NA())</f>
        <v>#N/A</v>
      </c>
      <c r="G165" s="98" t="e">
        <f ca="true">+IF(AND(ISNUMBER(OFFSET('Water Data'!$E$4,0,10*ROW('Water Data'!E159))),'Data Summary'!BV165="Yes"),100-OFFSET('Water Data'!$E$4,0,10*ROW('Water Data'!E159)),NA())</f>
        <v>#N/A</v>
      </c>
      <c r="H165" s="98" t="e">
        <f ca="true">+IF(AND(ISNUMBER(OFFSET('Water Data'!$E$6,0,10*ROW('Water Data'!E159))),'Data Summary'!BW165="Yes"),OFFSET('Water Data'!$E$6,0,10*ROW('Water Data'!E159)),NA())</f>
        <v>#N/A</v>
      </c>
      <c r="I165" s="98" t="e">
        <f ca="true">+IF(AND(ISNUMBER(OFFSET('Water Data'!$E$9,0,10*ROW('Water Data'!E159))),'Data Summary'!BX165="Yes"),OFFSET('Water Data'!$E$9,0,10*ROW('Water Data'!E159)),NA())</f>
        <v>#N/A</v>
      </c>
      <c r="J165" s="98" t="e">
        <f ca="true">+IF(AND(ISNUMBER(OFFSET('Water Data'!$F$4,0,10*ROW('Water Data'!F159))),'Data Summary'!BY165="Yes"),100-OFFSET('Water Data'!$F$4,0,10*ROW('Water Data'!F159)),NA())</f>
        <v>#N/A</v>
      </c>
      <c r="K165" s="98" t="e">
        <f ca="true">+IF(AND(ISNUMBER(OFFSET('Water Data'!$F$6,0,10*ROW('Water Data'!F159))),'Data Summary'!BZ165="Yes"),OFFSET('Water Data'!$F$6,0,10*ROW('Water Data'!F159)),NA())</f>
        <v>#N/A</v>
      </c>
      <c r="L165" s="98" t="e">
        <f ca="true">+IF(AND(ISNUMBER(OFFSET('Water Data'!$F$9,0,10*ROW('Water Data'!F159))),'Data Summary'!CA165="Yes"),OFFSET('Water Data'!$F$9,0,10*ROW('Water Data'!F159)),NA())</f>
        <v>#N/A</v>
      </c>
      <c r="M165" s="98" t="e">
        <f ca="true">+IF(AND(ISNUMBER(OFFSET('Water Data'!$G$4,0,10*ROW('Water Data'!G159))),'Data Summary'!CB165="Yes"),100-OFFSET('Water Data'!$G$4,0,10*ROW('Water Data'!G159)),NA())</f>
        <v>#N/A</v>
      </c>
      <c r="N165" s="98" t="e">
        <f ca="true">+IF(AND(ISNUMBER(OFFSET('Water Data'!$G$6,0,10*ROW('Water Data'!G159))),'Data Summary'!CC165="Yes"),OFFSET('Water Data'!$G$6,0,10*ROW('Water Data'!G159)),NA())</f>
        <v>#N/A</v>
      </c>
      <c r="O165" s="98" t="e">
        <f ca="true">+IF(AND(ISNUMBER(OFFSET('Water Data'!$G$9,0,10*ROW('Water Data'!G159))),'Data Summary'!CD165="Yes"),OFFSET('Water Data'!$G$9,0,10*ROW('Water Data'!G159)),NA())</f>
        <v>#N/A</v>
      </c>
      <c r="P165" s="98" t="e">
        <f ca="true">+IF(AND(ISNUMBER(OFFSET('Water Data'!$H$4,0,10*ROW('Water Data'!H159))),'Data Summary'!CE165="Yes"),100-OFFSET('Water Data'!$H$4,0,10*ROW('Water Data'!H159)),NA())</f>
        <v>#N/A</v>
      </c>
      <c r="Q165" s="98" t="e">
        <f ca="true">+IF(AND(ISNUMBER(OFFSET('Water Data'!$H$6,0,10*ROW('Water Data'!H159))),'Data Summary'!CF165="Yes"),OFFSET('Water Data'!$H$6,0,10*ROW('Water Data'!H159)),NA())</f>
        <v>#N/A</v>
      </c>
      <c r="R165" s="98" t="e">
        <f ca="true">+IF(AND(ISNUMBER(OFFSET('Water Data'!$H$9,0,10*ROW('Water Data'!H159))),'Data Summary'!CG165="Yes"),OFFSET('Water Data'!$H$9,0,10*ROW('Water Data'!H159)),NA())</f>
        <v>#N/A</v>
      </c>
      <c r="S165" s="98" t="e">
        <f ca="true">+IF(AND(ISNUMBER(OFFSET('Water Data'!$I$4,0,10*ROW('Water Data'!I159))),'Data Summary'!CH165="Yes"),100-OFFSET('Water Data'!$I$4,0,10*ROW('Water Data'!I159)),NA())</f>
        <v>#N/A</v>
      </c>
      <c r="T165" s="98" t="e">
        <f ca="true">+IF(AND(ISNUMBER(OFFSET('Water Data'!$I$6,0,10*ROW('Water Data'!I159))),'Data Summary'!CI165="Yes"),OFFSET('Water Data'!$I$6,0,10*ROW('Water Data'!I159)),NA())</f>
        <v>#N/A</v>
      </c>
      <c r="U165" s="98" t="e">
        <f ca="true">+IF(AND(ISNUMBER(OFFSET('Water Data'!$I$9,0,10*ROW('Water Data'!I159))),'Data Summary'!CJ165="Yes"),OFFSET('Water Data'!$I$9,0,10*ROW('Water Data'!I159)),NA())</f>
        <v>#N/A</v>
      </c>
      <c r="V165" s="99" t="e">
        <f ca="true">+IF(AND(ISNUMBER(OFFSET('Sanitation Data'!$D$4,0,10*ROW('Sanitation Data'!D159))),'Data Summary'!CK165="Yes"),100-OFFSET('Sanitation Data'!$D$4,0,10*ROW('Sanitation Data'!D159)),NA())</f>
        <v>#N/A</v>
      </c>
      <c r="W165" s="99" t="e">
        <f ca="true">+IF(AND(ISNUMBER(OFFSET('Sanitation Data'!$D$6,0,10*ROW('Sanitation Data'!D159))),'Data Summary'!CL165="Yes"),OFFSET('Sanitation Data'!$D$6,0,10*ROW('Sanitation Data'!D159)),NA())</f>
        <v>#N/A</v>
      </c>
      <c r="X165" s="99" t="e">
        <f ca="true">+IF(AND(ISNUMBER(OFFSET('Sanitation Data'!$D$10,0,10*ROW('Sanitation Data'!D159))),'Data Summary'!CM165="Yes"),OFFSET('Sanitation Data'!$D$10,0,10*ROW('Sanitation Data'!D159)),NA())</f>
        <v>#N/A</v>
      </c>
      <c r="Y165" s="99" t="e">
        <f ca="true">+IF(AND(ISNUMBER(OFFSET('Sanitation Data'!$D$11,0,10*ROW('Sanitation Data'!D159))),'Data Summary'!CN165="Yes"),OFFSET('Sanitation Data'!$D$11,0,10*ROW('Sanitation Data'!D159)),NA())</f>
        <v>#N/A</v>
      </c>
      <c r="Z165" s="99" t="e">
        <f ca="true">+IF(AND(ISNUMBER(OFFSET('Sanitation Data'!$D$12,0,10*ROW('Sanitation Data'!D159))),'Data Summary'!CO165="Yes"),OFFSET('Sanitation Data'!$D$12,0,10*ROW('Sanitation Data'!D159)),NA())</f>
        <v>#N/A</v>
      </c>
      <c r="AA165" s="99" t="e">
        <f ca="true">+IF(AND(ISNUMBER(OFFSET('Sanitation Data'!$E$4,0,10*ROW('Sanitation Data'!E159))),'Data Summary'!CP165="Yes"),100-OFFSET('Sanitation Data'!$E$4,0,10*ROW('Sanitation Data'!E159)),NA())</f>
        <v>#N/A</v>
      </c>
      <c r="AB165" s="99" t="e">
        <f ca="true">+IF(AND(ISNUMBER(OFFSET('Sanitation Data'!$E$6,0,10*ROW('Sanitation Data'!E159))),'Data Summary'!CQ165="Yes"),OFFSET('Sanitation Data'!$E$6,0,10*ROW('Sanitation Data'!E159)),NA())</f>
        <v>#N/A</v>
      </c>
      <c r="AC165" s="99" t="e">
        <f ca="true">+IF(AND(ISNUMBER(OFFSET('Sanitation Data'!$E$10,0,10*ROW('Sanitation Data'!E159))),'Data Summary'!CR165="Yes"),OFFSET('Sanitation Data'!$E$10,0,10*ROW('Sanitation Data'!E159)),NA())</f>
        <v>#N/A</v>
      </c>
      <c r="AD165" s="99" t="e">
        <f ca="true">+IF(AND(ISNUMBER(OFFSET('Sanitation Data'!$E$11,0,10*ROW('Sanitation Data'!E159))),'Data Summary'!CS165="Yes"),OFFSET('Sanitation Data'!$E$11,0,10*ROW('Sanitation Data'!E159)),NA())</f>
        <v>#N/A</v>
      </c>
      <c r="AE165" s="99" t="e">
        <f ca="true">+IF(AND(ISNUMBER(OFFSET('Sanitation Data'!$E$12,0,10*ROW('Sanitation Data'!E159))),'Data Summary'!CT165="Yes"),OFFSET('Sanitation Data'!$E$12,0,10*ROW('Sanitation Data'!E159)),NA())</f>
        <v>#N/A</v>
      </c>
      <c r="AF165" s="99" t="e">
        <f ca="true">+IF(AND(ISNUMBER(OFFSET('Sanitation Data'!$F$4,0,10*ROW('Sanitation Data'!F159))),'Data Summary'!CU165="Yes"),100-OFFSET('Sanitation Data'!$F$4,0,10*ROW('Sanitation Data'!F159)),NA())</f>
        <v>#N/A</v>
      </c>
      <c r="AG165" s="99" t="e">
        <f ca="true">+IF(AND(ISNUMBER(OFFSET('Sanitation Data'!$F$6,0,10*ROW('Sanitation Data'!F159))),'Data Summary'!CV165="Yes"),OFFSET('Sanitation Data'!$F$6,0,10*ROW('Sanitation Data'!F159)),NA())</f>
        <v>#N/A</v>
      </c>
      <c r="AH165" s="99" t="e">
        <f ca="true">+IF(AND(ISNUMBER(OFFSET('Sanitation Data'!$F$10,0,10*ROW('Sanitation Data'!F159))),'Data Summary'!CW165="Yes"),OFFSET('Sanitation Data'!$F$10,0,10*ROW('Sanitation Data'!F159)),NA())</f>
        <v>#N/A</v>
      </c>
      <c r="AI165" s="99" t="e">
        <f ca="true">+IF(AND(ISNUMBER(OFFSET('Sanitation Data'!$F$11,0,10*ROW('Sanitation Data'!F159))),'Data Summary'!CX165="Yes"),OFFSET('Sanitation Data'!$F$11,0,10*ROW('Sanitation Data'!F159)),NA())</f>
        <v>#N/A</v>
      </c>
      <c r="AJ165" s="99" t="e">
        <f ca="true">+IF(AND(ISNUMBER(OFFSET('Sanitation Data'!$F$12,0,10*ROW('Sanitation Data'!F159))),'Data Summary'!CY165="Yes"),OFFSET('Sanitation Data'!$F$12,0,10*ROW('Sanitation Data'!F159)),NA())</f>
        <v>#N/A</v>
      </c>
      <c r="AK165" s="99" t="e">
        <f ca="true">+IF(AND(ISNUMBER(OFFSET('Sanitation Data'!$G$4,0,10*ROW('Sanitation Data'!G159))),'Data Summary'!CZ165="Yes"),100-OFFSET('Sanitation Data'!$G$4,0,10*ROW('Sanitation Data'!G159)),NA())</f>
        <v>#N/A</v>
      </c>
      <c r="AL165" s="99" t="e">
        <f ca="true">+IF(AND(ISNUMBER(OFFSET('Sanitation Data'!$G$6,0,10*ROW('Sanitation Data'!G159))),'Data Summary'!DA165="Yes"),OFFSET('Sanitation Data'!$G$6,0,10*ROW('Sanitation Data'!G159)),NA())</f>
        <v>#N/A</v>
      </c>
      <c r="AM165" s="99" t="e">
        <f ca="true">+IF(AND(ISNUMBER(OFFSET('Sanitation Data'!$G$10,0,10*ROW('Sanitation Data'!G159))),'Data Summary'!DB165="Yes"),OFFSET('Sanitation Data'!$G$10,0,10*ROW('Sanitation Data'!G159)),NA())</f>
        <v>#N/A</v>
      </c>
      <c r="AN165" s="99" t="e">
        <f ca="true">+IF(AND(ISNUMBER(OFFSET('Sanitation Data'!$G$11,0,10*ROW('Sanitation Data'!G159))),'Data Summary'!DC165="Yes"),OFFSET('Sanitation Data'!$G$11,0,10*ROW('Sanitation Data'!G159)),NA())</f>
        <v>#N/A</v>
      </c>
      <c r="AO165" s="99" t="e">
        <f ca="true">+IF(AND(ISNUMBER(OFFSET('Sanitation Data'!$G$12,0,10*ROW('Sanitation Data'!G159))),'Data Summary'!DD165="Yes"),OFFSET('Sanitation Data'!$G$12,0,10*ROW('Sanitation Data'!G159)),NA())</f>
        <v>#N/A</v>
      </c>
      <c r="AP165" s="99" t="e">
        <f ca="true">+IF(AND(ISNUMBER(OFFSET('Sanitation Data'!$H$4,0,10*ROW('Sanitation Data'!H159))),'Data Summary'!DE165="Yes"),100-OFFSET('Sanitation Data'!$H$4,0,10*ROW('Sanitation Data'!H159)),NA())</f>
        <v>#N/A</v>
      </c>
      <c r="AQ165" s="99" t="e">
        <f ca="true">+IF(AND(ISNUMBER(OFFSET('Sanitation Data'!$H$6,0,10*ROW('Sanitation Data'!H159))),'Data Summary'!DF165="Yes"),OFFSET('Sanitation Data'!$H$6,0,10*ROW('Sanitation Data'!H159)),NA())</f>
        <v>#N/A</v>
      </c>
      <c r="AR165" s="99" t="e">
        <f ca="true">+IF(AND(ISNUMBER(OFFSET('Sanitation Data'!$H$10,0,10*ROW('Sanitation Data'!H159))),'Data Summary'!DG165="Yes"),OFFSET('Sanitation Data'!$H$10,0,10*ROW('Sanitation Data'!H159)),NA())</f>
        <v>#N/A</v>
      </c>
      <c r="AS165" s="99" t="e">
        <f ca="true">+IF(AND(ISNUMBER(OFFSET('Sanitation Data'!$H$11,0,10*ROW('Sanitation Data'!H159))),'Data Summary'!DH165="Yes"),OFFSET('Sanitation Data'!$H$11,0,10*ROW('Sanitation Data'!H159)),NA())</f>
        <v>#N/A</v>
      </c>
      <c r="AT165" s="99" t="e">
        <f ca="true">+IF(AND(ISNUMBER(OFFSET('Sanitation Data'!$H$12,0,10*ROW('Sanitation Data'!H159))),'Data Summary'!DI165="Yes"),OFFSET('Sanitation Data'!$H$12,0,10*ROW('Sanitation Data'!H159)),NA())</f>
        <v>#N/A</v>
      </c>
      <c r="AU165" s="99" t="e">
        <f ca="true">+IF(AND(ISNUMBER(OFFSET('Sanitation Data'!$I$4,0,10*ROW('Sanitation Data'!I159))),'Data Summary'!DJ165="Yes"),100-OFFSET('Sanitation Data'!$I$4,0,10*ROW('Sanitation Data'!I159)),NA())</f>
        <v>#N/A</v>
      </c>
      <c r="AV165" s="99" t="e">
        <f ca="true">+IF(AND(ISNUMBER(OFFSET('Sanitation Data'!$I$6,0,10*ROW('Sanitation Data'!I159))),'Data Summary'!DK165="Yes"),OFFSET('Sanitation Data'!$I$6,0,10*ROW('Sanitation Data'!I159)),NA())</f>
        <v>#N/A</v>
      </c>
      <c r="AW165" s="99" t="e">
        <f ca="true">+IF(AND(ISNUMBER(OFFSET('Sanitation Data'!$I$10,0,10*ROW('Sanitation Data'!I159))),'Data Summary'!DL165="Yes"),OFFSET('Sanitation Data'!$I$10,0,10*ROW('Sanitation Data'!I159)),NA())</f>
        <v>#N/A</v>
      </c>
      <c r="AX165" s="99" t="e">
        <f ca="true">+IF(AND(ISNUMBER(OFFSET('Sanitation Data'!$I$11,0,10*ROW('Sanitation Data'!I159))),'Data Summary'!DM165="Yes"),OFFSET('Sanitation Data'!$I$11,0,10*ROW('Sanitation Data'!I159)),NA())</f>
        <v>#N/A</v>
      </c>
      <c r="AY165" s="99" t="e">
        <f ca="true">+IF(AND(ISNUMBER(OFFSET('Sanitation Data'!$I$12,0,10*ROW('Sanitation Data'!I159))),'Data Summary'!DN165="Yes"),OFFSET('Sanitation Data'!$I$12,0,10*ROW('Sanitation Data'!I159)),NA())</f>
        <v>#N/A</v>
      </c>
      <c r="AZ165" s="100" t="e">
        <f ca="true">+IF(AND(ISNUMBER(OFFSET('Hygiene Data'!$D$5,0,10*ROW('Hygiene Data'!D159))),'Data Summary'!DO165="Yes"),OFFSET('Hygiene Data'!$D$5,0,10*ROW('Hygiene Data'!D159)),NA())</f>
        <v>#N/A</v>
      </c>
      <c r="BA165" s="100" t="e">
        <f ca="true">+IF(AND(ISNUMBER(OFFSET('Hygiene Data'!$D$7,0,10*ROW('Hygiene Data'!D159))),'Data Summary'!DP165="Yes"),OFFSET('Hygiene Data'!$D$7,0,10*ROW('Hygiene Data'!D159)),NA())</f>
        <v>#N/A</v>
      </c>
      <c r="BB165" s="100" t="e">
        <f ca="true">+IF(AND(ISNUMBER(OFFSET('Hygiene Data'!$D$9,0,10*ROW('Hygiene Data'!D159))),'Data Summary'!DQ165="Yes"),OFFSET('Hygiene Data'!$D$9,0,10*ROW('Hygiene Data'!D159)),NA())</f>
        <v>#N/A</v>
      </c>
      <c r="BC165" s="100" t="e">
        <f ca="true">+IF(AND(ISNUMBER(OFFSET('Hygiene Data'!$E$5,0,10*ROW('Hygiene Data'!E159))),'Data Summary'!DR165="Yes"),OFFSET('Hygiene Data'!$E$5,0,10*ROW('Hygiene Data'!E159)),NA())</f>
        <v>#N/A</v>
      </c>
      <c r="BD165" s="100" t="e">
        <f ca="true">+IF(AND(ISNUMBER(OFFSET('Hygiene Data'!$E$7,0,10*ROW('Hygiene Data'!E159))),'Data Summary'!DS165="Yes"),OFFSET('Hygiene Data'!$E$7,0,10*ROW('Hygiene Data'!E159)),NA())</f>
        <v>#N/A</v>
      </c>
      <c r="BE165" s="100" t="e">
        <f ca="true">+IF(AND(ISNUMBER(OFFSET('Hygiene Data'!$E$9,0,10*ROW('Hygiene Data'!E159))),'Data Summary'!DT165="Yes"),OFFSET('Hygiene Data'!$E$9,0,10*ROW('Hygiene Data'!E159)),NA())</f>
        <v>#N/A</v>
      </c>
      <c r="BF165" s="100" t="e">
        <f ca="true">+IF(AND(ISNUMBER(OFFSET('Hygiene Data'!$F$5,0,10*ROW('Hygiene Data'!F159))),'Data Summary'!DU165="Yes"),OFFSET('Hygiene Data'!$F$5,0,10*ROW('Hygiene Data'!F159)),NA())</f>
        <v>#N/A</v>
      </c>
      <c r="BG165" s="100" t="e">
        <f ca="true">+IF(AND(ISNUMBER(OFFSET('Hygiene Data'!$F$7,0,10*ROW('Hygiene Data'!F159))),'Data Summary'!DV165="Yes"),OFFSET('Hygiene Data'!$F$7,0,10*ROW('Hygiene Data'!F159)),NA())</f>
        <v>#N/A</v>
      </c>
      <c r="BH165" s="100" t="e">
        <f ca="true">+IF(AND(ISNUMBER(OFFSET('Hygiene Data'!$F$9,0,10*ROW('Hygiene Data'!F159))),'Data Summary'!DW165="Yes"),OFFSET('Hygiene Data'!$F$9,0,10*ROW('Hygiene Data'!F159)),NA())</f>
        <v>#N/A</v>
      </c>
      <c r="BI165" s="100" t="e">
        <f ca="true">+IF(AND(ISNUMBER(OFFSET('Hygiene Data'!$G$5,0,10*ROW('Hygiene Data'!G159))),'Data Summary'!DX165="Yes"),OFFSET('Hygiene Data'!$G$5,0,10*ROW('Hygiene Data'!G159)),NA())</f>
        <v>#N/A</v>
      </c>
      <c r="BJ165" s="100" t="e">
        <f ca="true">+IF(AND(ISNUMBER(OFFSET('Hygiene Data'!$G$7,0,10*ROW('Hygiene Data'!G159))),'Data Summary'!DY165="Yes"),OFFSET('Hygiene Data'!$G$7,0,10*ROW('Hygiene Data'!G159)),NA())</f>
        <v>#N/A</v>
      </c>
      <c r="BK165" s="100" t="e">
        <f ca="true">+IF(AND(ISNUMBER(OFFSET('Hygiene Data'!$G$9,0,10*ROW('Hygiene Data'!G159))),'Data Summary'!DZ165="Yes"),OFFSET('Hygiene Data'!$G$9,0,10*ROW('Hygiene Data'!G159)),NA())</f>
        <v>#N/A</v>
      </c>
      <c r="BL165" s="100" t="e">
        <f ca="true">+IF(AND(ISNUMBER(OFFSET('Hygiene Data'!$H$5,0,10*ROW('Hygiene Data'!H159))),'Data Summary'!EA165="Yes"),OFFSET('Hygiene Data'!$H$5,0,10*ROW('Hygiene Data'!H159)),NA())</f>
        <v>#N/A</v>
      </c>
      <c r="BM165" s="100" t="e">
        <f ca="true">+IF(AND(ISNUMBER(OFFSET('Hygiene Data'!$H$7,0,10*ROW('Hygiene Data'!H159))),'Data Summary'!EB165="Yes"),OFFSET('Hygiene Data'!$H$7,0,10*ROW('Hygiene Data'!H159)),NA())</f>
        <v>#N/A</v>
      </c>
      <c r="BN165" s="100" t="e">
        <f ca="true">+IF(AND(ISNUMBER(OFFSET('Hygiene Data'!$H$9,0,10*ROW('Hygiene Data'!H159))),'Data Summary'!EC165="Yes"),OFFSET('Hygiene Data'!$H$9,0,10*ROW('Hygiene Data'!H159)),NA())</f>
        <v>#N/A</v>
      </c>
      <c r="BO165" s="100" t="e">
        <f ca="true">+IF(AND(ISNUMBER(OFFSET('Hygiene Data'!$I$5,0,10*ROW('Hygiene Data'!I159))),'Data Summary'!ED165="Yes"),OFFSET('Hygiene Data'!$I$5,0,10*ROW('Hygiene Data'!I159)),NA())</f>
        <v>#N/A</v>
      </c>
      <c r="BP165" s="100" t="e">
        <f ca="true">+IF(AND(ISNUMBER(OFFSET('Hygiene Data'!$I$7,0,10*ROW('Hygiene Data'!I159))),'Data Summary'!EE165="Yes"),OFFSET('Hygiene Data'!$I$7,0,10*ROW('Hygiene Data'!I159)),NA())</f>
        <v>#N/A</v>
      </c>
      <c r="BQ165" s="100" t="e">
        <f ca="true">+IF(AND(ISNUMBER(OFFSET('Hygiene Data'!$I$9,0,10*ROW('Hygiene Data'!I159))),'Data Summary'!EF165="Yes"),OFFSET('Hygiene Data'!$I$9,0,10*ROW('Hygiene Data'!I159)),NA())</f>
        <v>#N/A</v>
      </c>
    </row>
    <row xmlns:x14ac="http://schemas.microsoft.com/office/spreadsheetml/2009/9/ac" r="166" x14ac:dyDescent="0.2">
      <c r="A166" s="363" t="e">
        <f ca="true">+RIGHT('Data Summary'!A166,LEN('Data Summary'!A166)-9)</f>
        <v>#VALUE!</v>
      </c>
      <c r="B166" s="38" t="str">
        <f ca="true">+IF(ISTEXT('Data Summary'!B166),'Data Summary'!B166,"")</f>
        <v/>
      </c>
      <c r="C166" s="362" t="e">
        <f ca="true">+VALUE('Data Summary'!C166)</f>
        <v>#VALUE!</v>
      </c>
      <c r="D166" s="98" t="e">
        <f ca="true">+IF(AND(ISNUMBER(OFFSET('Water Data'!$D$4,0,10*ROW('Water Data'!D160))),'Data Summary'!BS166="Yes"),100-OFFSET('Water Data'!$D$4,0,10*ROW('Water Data'!D160)),NA())</f>
        <v>#N/A</v>
      </c>
      <c r="E166" s="98" t="e">
        <f ca="true">+IF(AND(ISNUMBER(OFFSET('Water Data'!$D$6,0,10*ROW('Water Data'!D160))),'Data Summary'!BT166="Yes"),OFFSET('Water Data'!$D$6,0,10*ROW('Water Data'!D160)),NA())</f>
        <v>#N/A</v>
      </c>
      <c r="F166" s="98" t="e">
        <f ca="true">+IF(AND(ISNUMBER(OFFSET('Water Data'!$D$9,0,10*ROW('Water Data'!D160))),'Data Summary'!BU166="Yes"),OFFSET('Water Data'!$D$9,0,10*ROW('Water Data'!D160)),NA())</f>
        <v>#N/A</v>
      </c>
      <c r="G166" s="98" t="e">
        <f ca="true">+IF(AND(ISNUMBER(OFFSET('Water Data'!$E$4,0,10*ROW('Water Data'!E160))),'Data Summary'!BV166="Yes"),100-OFFSET('Water Data'!$E$4,0,10*ROW('Water Data'!E160)),NA())</f>
        <v>#N/A</v>
      </c>
      <c r="H166" s="98" t="e">
        <f ca="true">+IF(AND(ISNUMBER(OFFSET('Water Data'!$E$6,0,10*ROW('Water Data'!E160))),'Data Summary'!BW166="Yes"),OFFSET('Water Data'!$E$6,0,10*ROW('Water Data'!E160)),NA())</f>
        <v>#N/A</v>
      </c>
      <c r="I166" s="98" t="e">
        <f ca="true">+IF(AND(ISNUMBER(OFFSET('Water Data'!$E$9,0,10*ROW('Water Data'!E160))),'Data Summary'!BX166="Yes"),OFFSET('Water Data'!$E$9,0,10*ROW('Water Data'!E160)),NA())</f>
        <v>#N/A</v>
      </c>
      <c r="J166" s="98" t="e">
        <f ca="true">+IF(AND(ISNUMBER(OFFSET('Water Data'!$F$4,0,10*ROW('Water Data'!F160))),'Data Summary'!BY166="Yes"),100-OFFSET('Water Data'!$F$4,0,10*ROW('Water Data'!F160)),NA())</f>
        <v>#N/A</v>
      </c>
      <c r="K166" s="98" t="e">
        <f ca="true">+IF(AND(ISNUMBER(OFFSET('Water Data'!$F$6,0,10*ROW('Water Data'!F160))),'Data Summary'!BZ166="Yes"),OFFSET('Water Data'!$F$6,0,10*ROW('Water Data'!F160)),NA())</f>
        <v>#N/A</v>
      </c>
      <c r="L166" s="98" t="e">
        <f ca="true">+IF(AND(ISNUMBER(OFFSET('Water Data'!$F$9,0,10*ROW('Water Data'!F160))),'Data Summary'!CA166="Yes"),OFFSET('Water Data'!$F$9,0,10*ROW('Water Data'!F160)),NA())</f>
        <v>#N/A</v>
      </c>
      <c r="M166" s="98" t="e">
        <f ca="true">+IF(AND(ISNUMBER(OFFSET('Water Data'!$G$4,0,10*ROW('Water Data'!G160))),'Data Summary'!CB166="Yes"),100-OFFSET('Water Data'!$G$4,0,10*ROW('Water Data'!G160)),NA())</f>
        <v>#N/A</v>
      </c>
      <c r="N166" s="98" t="e">
        <f ca="true">+IF(AND(ISNUMBER(OFFSET('Water Data'!$G$6,0,10*ROW('Water Data'!G160))),'Data Summary'!CC166="Yes"),OFFSET('Water Data'!$G$6,0,10*ROW('Water Data'!G160)),NA())</f>
        <v>#N/A</v>
      </c>
      <c r="O166" s="98" t="e">
        <f ca="true">+IF(AND(ISNUMBER(OFFSET('Water Data'!$G$9,0,10*ROW('Water Data'!G160))),'Data Summary'!CD166="Yes"),OFFSET('Water Data'!$G$9,0,10*ROW('Water Data'!G160)),NA())</f>
        <v>#N/A</v>
      </c>
      <c r="P166" s="98" t="e">
        <f ca="true">+IF(AND(ISNUMBER(OFFSET('Water Data'!$H$4,0,10*ROW('Water Data'!H160))),'Data Summary'!CE166="Yes"),100-OFFSET('Water Data'!$H$4,0,10*ROW('Water Data'!H160)),NA())</f>
        <v>#N/A</v>
      </c>
      <c r="Q166" s="98" t="e">
        <f ca="true">+IF(AND(ISNUMBER(OFFSET('Water Data'!$H$6,0,10*ROW('Water Data'!H160))),'Data Summary'!CF166="Yes"),OFFSET('Water Data'!$H$6,0,10*ROW('Water Data'!H160)),NA())</f>
        <v>#N/A</v>
      </c>
      <c r="R166" s="98" t="e">
        <f ca="true">+IF(AND(ISNUMBER(OFFSET('Water Data'!$H$9,0,10*ROW('Water Data'!H160))),'Data Summary'!CG166="Yes"),OFFSET('Water Data'!$H$9,0,10*ROW('Water Data'!H160)),NA())</f>
        <v>#N/A</v>
      </c>
      <c r="S166" s="98" t="e">
        <f ca="true">+IF(AND(ISNUMBER(OFFSET('Water Data'!$I$4,0,10*ROW('Water Data'!I160))),'Data Summary'!CH166="Yes"),100-OFFSET('Water Data'!$I$4,0,10*ROW('Water Data'!I160)),NA())</f>
        <v>#N/A</v>
      </c>
      <c r="T166" s="98" t="e">
        <f ca="true">+IF(AND(ISNUMBER(OFFSET('Water Data'!$I$6,0,10*ROW('Water Data'!I160))),'Data Summary'!CI166="Yes"),OFFSET('Water Data'!$I$6,0,10*ROW('Water Data'!I160)),NA())</f>
        <v>#N/A</v>
      </c>
      <c r="U166" s="98" t="e">
        <f ca="true">+IF(AND(ISNUMBER(OFFSET('Water Data'!$I$9,0,10*ROW('Water Data'!I160))),'Data Summary'!CJ166="Yes"),OFFSET('Water Data'!$I$9,0,10*ROW('Water Data'!I160)),NA())</f>
        <v>#N/A</v>
      </c>
      <c r="V166" s="99" t="e">
        <f ca="true">+IF(AND(ISNUMBER(OFFSET('Sanitation Data'!$D$4,0,10*ROW('Sanitation Data'!D160))),'Data Summary'!CK166="Yes"),100-OFFSET('Sanitation Data'!$D$4,0,10*ROW('Sanitation Data'!D160)),NA())</f>
        <v>#N/A</v>
      </c>
      <c r="W166" s="99" t="e">
        <f ca="true">+IF(AND(ISNUMBER(OFFSET('Sanitation Data'!$D$6,0,10*ROW('Sanitation Data'!D160))),'Data Summary'!CL166="Yes"),OFFSET('Sanitation Data'!$D$6,0,10*ROW('Sanitation Data'!D160)),NA())</f>
        <v>#N/A</v>
      </c>
      <c r="X166" s="99" t="e">
        <f ca="true">+IF(AND(ISNUMBER(OFFSET('Sanitation Data'!$D$10,0,10*ROW('Sanitation Data'!D160))),'Data Summary'!CM166="Yes"),OFFSET('Sanitation Data'!$D$10,0,10*ROW('Sanitation Data'!D160)),NA())</f>
        <v>#N/A</v>
      </c>
      <c r="Y166" s="99" t="e">
        <f ca="true">+IF(AND(ISNUMBER(OFFSET('Sanitation Data'!$D$11,0,10*ROW('Sanitation Data'!D160))),'Data Summary'!CN166="Yes"),OFFSET('Sanitation Data'!$D$11,0,10*ROW('Sanitation Data'!D160)),NA())</f>
        <v>#N/A</v>
      </c>
      <c r="Z166" s="99" t="e">
        <f ca="true">+IF(AND(ISNUMBER(OFFSET('Sanitation Data'!$D$12,0,10*ROW('Sanitation Data'!D160))),'Data Summary'!CO166="Yes"),OFFSET('Sanitation Data'!$D$12,0,10*ROW('Sanitation Data'!D160)),NA())</f>
        <v>#N/A</v>
      </c>
      <c r="AA166" s="99" t="e">
        <f ca="true">+IF(AND(ISNUMBER(OFFSET('Sanitation Data'!$E$4,0,10*ROW('Sanitation Data'!E160))),'Data Summary'!CP166="Yes"),100-OFFSET('Sanitation Data'!$E$4,0,10*ROW('Sanitation Data'!E160)),NA())</f>
        <v>#N/A</v>
      </c>
      <c r="AB166" s="99" t="e">
        <f ca="true">+IF(AND(ISNUMBER(OFFSET('Sanitation Data'!$E$6,0,10*ROW('Sanitation Data'!E160))),'Data Summary'!CQ166="Yes"),OFFSET('Sanitation Data'!$E$6,0,10*ROW('Sanitation Data'!E160)),NA())</f>
        <v>#N/A</v>
      </c>
      <c r="AC166" s="99" t="e">
        <f ca="true">+IF(AND(ISNUMBER(OFFSET('Sanitation Data'!$E$10,0,10*ROW('Sanitation Data'!E160))),'Data Summary'!CR166="Yes"),OFFSET('Sanitation Data'!$E$10,0,10*ROW('Sanitation Data'!E160)),NA())</f>
        <v>#N/A</v>
      </c>
      <c r="AD166" s="99" t="e">
        <f ca="true">+IF(AND(ISNUMBER(OFFSET('Sanitation Data'!$E$11,0,10*ROW('Sanitation Data'!E160))),'Data Summary'!CS166="Yes"),OFFSET('Sanitation Data'!$E$11,0,10*ROW('Sanitation Data'!E160)),NA())</f>
        <v>#N/A</v>
      </c>
      <c r="AE166" s="99" t="e">
        <f ca="true">+IF(AND(ISNUMBER(OFFSET('Sanitation Data'!$E$12,0,10*ROW('Sanitation Data'!E160))),'Data Summary'!CT166="Yes"),OFFSET('Sanitation Data'!$E$12,0,10*ROW('Sanitation Data'!E160)),NA())</f>
        <v>#N/A</v>
      </c>
      <c r="AF166" s="99" t="e">
        <f ca="true">+IF(AND(ISNUMBER(OFFSET('Sanitation Data'!$F$4,0,10*ROW('Sanitation Data'!F160))),'Data Summary'!CU166="Yes"),100-OFFSET('Sanitation Data'!$F$4,0,10*ROW('Sanitation Data'!F160)),NA())</f>
        <v>#N/A</v>
      </c>
      <c r="AG166" s="99" t="e">
        <f ca="true">+IF(AND(ISNUMBER(OFFSET('Sanitation Data'!$F$6,0,10*ROW('Sanitation Data'!F160))),'Data Summary'!CV166="Yes"),OFFSET('Sanitation Data'!$F$6,0,10*ROW('Sanitation Data'!F160)),NA())</f>
        <v>#N/A</v>
      </c>
      <c r="AH166" s="99" t="e">
        <f ca="true">+IF(AND(ISNUMBER(OFFSET('Sanitation Data'!$F$10,0,10*ROW('Sanitation Data'!F160))),'Data Summary'!CW166="Yes"),OFFSET('Sanitation Data'!$F$10,0,10*ROW('Sanitation Data'!F160)),NA())</f>
        <v>#N/A</v>
      </c>
      <c r="AI166" s="99" t="e">
        <f ca="true">+IF(AND(ISNUMBER(OFFSET('Sanitation Data'!$F$11,0,10*ROW('Sanitation Data'!F160))),'Data Summary'!CX166="Yes"),OFFSET('Sanitation Data'!$F$11,0,10*ROW('Sanitation Data'!F160)),NA())</f>
        <v>#N/A</v>
      </c>
      <c r="AJ166" s="99" t="e">
        <f ca="true">+IF(AND(ISNUMBER(OFFSET('Sanitation Data'!$F$12,0,10*ROW('Sanitation Data'!F160))),'Data Summary'!CY166="Yes"),OFFSET('Sanitation Data'!$F$12,0,10*ROW('Sanitation Data'!F160)),NA())</f>
        <v>#N/A</v>
      </c>
      <c r="AK166" s="99" t="e">
        <f ca="true">+IF(AND(ISNUMBER(OFFSET('Sanitation Data'!$G$4,0,10*ROW('Sanitation Data'!G160))),'Data Summary'!CZ166="Yes"),100-OFFSET('Sanitation Data'!$G$4,0,10*ROW('Sanitation Data'!G160)),NA())</f>
        <v>#N/A</v>
      </c>
      <c r="AL166" s="99" t="e">
        <f ca="true">+IF(AND(ISNUMBER(OFFSET('Sanitation Data'!$G$6,0,10*ROW('Sanitation Data'!G160))),'Data Summary'!DA166="Yes"),OFFSET('Sanitation Data'!$G$6,0,10*ROW('Sanitation Data'!G160)),NA())</f>
        <v>#N/A</v>
      </c>
      <c r="AM166" s="99" t="e">
        <f ca="true">+IF(AND(ISNUMBER(OFFSET('Sanitation Data'!$G$10,0,10*ROW('Sanitation Data'!G160))),'Data Summary'!DB166="Yes"),OFFSET('Sanitation Data'!$G$10,0,10*ROW('Sanitation Data'!G160)),NA())</f>
        <v>#N/A</v>
      </c>
      <c r="AN166" s="99" t="e">
        <f ca="true">+IF(AND(ISNUMBER(OFFSET('Sanitation Data'!$G$11,0,10*ROW('Sanitation Data'!G160))),'Data Summary'!DC166="Yes"),OFFSET('Sanitation Data'!$G$11,0,10*ROW('Sanitation Data'!G160)),NA())</f>
        <v>#N/A</v>
      </c>
      <c r="AO166" s="99" t="e">
        <f ca="true">+IF(AND(ISNUMBER(OFFSET('Sanitation Data'!$G$12,0,10*ROW('Sanitation Data'!G160))),'Data Summary'!DD166="Yes"),OFFSET('Sanitation Data'!$G$12,0,10*ROW('Sanitation Data'!G160)),NA())</f>
        <v>#N/A</v>
      </c>
      <c r="AP166" s="99" t="e">
        <f ca="true">+IF(AND(ISNUMBER(OFFSET('Sanitation Data'!$H$4,0,10*ROW('Sanitation Data'!H160))),'Data Summary'!DE166="Yes"),100-OFFSET('Sanitation Data'!$H$4,0,10*ROW('Sanitation Data'!H160)),NA())</f>
        <v>#N/A</v>
      </c>
      <c r="AQ166" s="99" t="e">
        <f ca="true">+IF(AND(ISNUMBER(OFFSET('Sanitation Data'!$H$6,0,10*ROW('Sanitation Data'!H160))),'Data Summary'!DF166="Yes"),OFFSET('Sanitation Data'!$H$6,0,10*ROW('Sanitation Data'!H160)),NA())</f>
        <v>#N/A</v>
      </c>
      <c r="AR166" s="99" t="e">
        <f ca="true">+IF(AND(ISNUMBER(OFFSET('Sanitation Data'!$H$10,0,10*ROW('Sanitation Data'!H160))),'Data Summary'!DG166="Yes"),OFFSET('Sanitation Data'!$H$10,0,10*ROW('Sanitation Data'!H160)),NA())</f>
        <v>#N/A</v>
      </c>
      <c r="AS166" s="99" t="e">
        <f ca="true">+IF(AND(ISNUMBER(OFFSET('Sanitation Data'!$H$11,0,10*ROW('Sanitation Data'!H160))),'Data Summary'!DH166="Yes"),OFFSET('Sanitation Data'!$H$11,0,10*ROW('Sanitation Data'!H160)),NA())</f>
        <v>#N/A</v>
      </c>
      <c r="AT166" s="99" t="e">
        <f ca="true">+IF(AND(ISNUMBER(OFFSET('Sanitation Data'!$H$12,0,10*ROW('Sanitation Data'!H160))),'Data Summary'!DI166="Yes"),OFFSET('Sanitation Data'!$H$12,0,10*ROW('Sanitation Data'!H160)),NA())</f>
        <v>#N/A</v>
      </c>
      <c r="AU166" s="99" t="e">
        <f ca="true">+IF(AND(ISNUMBER(OFFSET('Sanitation Data'!$I$4,0,10*ROW('Sanitation Data'!I160))),'Data Summary'!DJ166="Yes"),100-OFFSET('Sanitation Data'!$I$4,0,10*ROW('Sanitation Data'!I160)),NA())</f>
        <v>#N/A</v>
      </c>
      <c r="AV166" s="99" t="e">
        <f ca="true">+IF(AND(ISNUMBER(OFFSET('Sanitation Data'!$I$6,0,10*ROW('Sanitation Data'!I160))),'Data Summary'!DK166="Yes"),OFFSET('Sanitation Data'!$I$6,0,10*ROW('Sanitation Data'!I160)),NA())</f>
        <v>#N/A</v>
      </c>
      <c r="AW166" s="99" t="e">
        <f ca="true">+IF(AND(ISNUMBER(OFFSET('Sanitation Data'!$I$10,0,10*ROW('Sanitation Data'!I160))),'Data Summary'!DL166="Yes"),OFFSET('Sanitation Data'!$I$10,0,10*ROW('Sanitation Data'!I160)),NA())</f>
        <v>#N/A</v>
      </c>
      <c r="AX166" s="99" t="e">
        <f ca="true">+IF(AND(ISNUMBER(OFFSET('Sanitation Data'!$I$11,0,10*ROW('Sanitation Data'!I160))),'Data Summary'!DM166="Yes"),OFFSET('Sanitation Data'!$I$11,0,10*ROW('Sanitation Data'!I160)),NA())</f>
        <v>#N/A</v>
      </c>
      <c r="AY166" s="99" t="e">
        <f ca="true">+IF(AND(ISNUMBER(OFFSET('Sanitation Data'!$I$12,0,10*ROW('Sanitation Data'!I160))),'Data Summary'!DN166="Yes"),OFFSET('Sanitation Data'!$I$12,0,10*ROW('Sanitation Data'!I160)),NA())</f>
        <v>#N/A</v>
      </c>
      <c r="AZ166" s="100" t="e">
        <f ca="true">+IF(AND(ISNUMBER(OFFSET('Hygiene Data'!$D$5,0,10*ROW('Hygiene Data'!D160))),'Data Summary'!DO166="Yes"),OFFSET('Hygiene Data'!$D$5,0,10*ROW('Hygiene Data'!D160)),NA())</f>
        <v>#N/A</v>
      </c>
      <c r="BA166" s="100" t="e">
        <f ca="true">+IF(AND(ISNUMBER(OFFSET('Hygiene Data'!$D$7,0,10*ROW('Hygiene Data'!D160))),'Data Summary'!DP166="Yes"),OFFSET('Hygiene Data'!$D$7,0,10*ROW('Hygiene Data'!D160)),NA())</f>
        <v>#N/A</v>
      </c>
      <c r="BB166" s="100" t="e">
        <f ca="true">+IF(AND(ISNUMBER(OFFSET('Hygiene Data'!$D$9,0,10*ROW('Hygiene Data'!D160))),'Data Summary'!DQ166="Yes"),OFFSET('Hygiene Data'!$D$9,0,10*ROW('Hygiene Data'!D160)),NA())</f>
        <v>#N/A</v>
      </c>
      <c r="BC166" s="100" t="e">
        <f ca="true">+IF(AND(ISNUMBER(OFFSET('Hygiene Data'!$E$5,0,10*ROW('Hygiene Data'!E160))),'Data Summary'!DR166="Yes"),OFFSET('Hygiene Data'!$E$5,0,10*ROW('Hygiene Data'!E160)),NA())</f>
        <v>#N/A</v>
      </c>
      <c r="BD166" s="100" t="e">
        <f ca="true">+IF(AND(ISNUMBER(OFFSET('Hygiene Data'!$E$7,0,10*ROW('Hygiene Data'!E160))),'Data Summary'!DS166="Yes"),OFFSET('Hygiene Data'!$E$7,0,10*ROW('Hygiene Data'!E160)),NA())</f>
        <v>#N/A</v>
      </c>
      <c r="BE166" s="100" t="e">
        <f ca="true">+IF(AND(ISNUMBER(OFFSET('Hygiene Data'!$E$9,0,10*ROW('Hygiene Data'!E160))),'Data Summary'!DT166="Yes"),OFFSET('Hygiene Data'!$E$9,0,10*ROW('Hygiene Data'!E160)),NA())</f>
        <v>#N/A</v>
      </c>
      <c r="BF166" s="100" t="e">
        <f ca="true">+IF(AND(ISNUMBER(OFFSET('Hygiene Data'!$F$5,0,10*ROW('Hygiene Data'!F160))),'Data Summary'!DU166="Yes"),OFFSET('Hygiene Data'!$F$5,0,10*ROW('Hygiene Data'!F160)),NA())</f>
        <v>#N/A</v>
      </c>
      <c r="BG166" s="100" t="e">
        <f ca="true">+IF(AND(ISNUMBER(OFFSET('Hygiene Data'!$F$7,0,10*ROW('Hygiene Data'!F160))),'Data Summary'!DV166="Yes"),OFFSET('Hygiene Data'!$F$7,0,10*ROW('Hygiene Data'!F160)),NA())</f>
        <v>#N/A</v>
      </c>
      <c r="BH166" s="100" t="e">
        <f ca="true">+IF(AND(ISNUMBER(OFFSET('Hygiene Data'!$F$9,0,10*ROW('Hygiene Data'!F160))),'Data Summary'!DW166="Yes"),OFFSET('Hygiene Data'!$F$9,0,10*ROW('Hygiene Data'!F160)),NA())</f>
        <v>#N/A</v>
      </c>
      <c r="BI166" s="100" t="e">
        <f ca="true">+IF(AND(ISNUMBER(OFFSET('Hygiene Data'!$G$5,0,10*ROW('Hygiene Data'!G160))),'Data Summary'!DX166="Yes"),OFFSET('Hygiene Data'!$G$5,0,10*ROW('Hygiene Data'!G160)),NA())</f>
        <v>#N/A</v>
      </c>
      <c r="BJ166" s="100" t="e">
        <f ca="true">+IF(AND(ISNUMBER(OFFSET('Hygiene Data'!$G$7,0,10*ROW('Hygiene Data'!G160))),'Data Summary'!DY166="Yes"),OFFSET('Hygiene Data'!$G$7,0,10*ROW('Hygiene Data'!G160)),NA())</f>
        <v>#N/A</v>
      </c>
      <c r="BK166" s="100" t="e">
        <f ca="true">+IF(AND(ISNUMBER(OFFSET('Hygiene Data'!$G$9,0,10*ROW('Hygiene Data'!G160))),'Data Summary'!DZ166="Yes"),OFFSET('Hygiene Data'!$G$9,0,10*ROW('Hygiene Data'!G160)),NA())</f>
        <v>#N/A</v>
      </c>
      <c r="BL166" s="100" t="e">
        <f ca="true">+IF(AND(ISNUMBER(OFFSET('Hygiene Data'!$H$5,0,10*ROW('Hygiene Data'!H160))),'Data Summary'!EA166="Yes"),OFFSET('Hygiene Data'!$H$5,0,10*ROW('Hygiene Data'!H160)),NA())</f>
        <v>#N/A</v>
      </c>
      <c r="BM166" s="100" t="e">
        <f ca="true">+IF(AND(ISNUMBER(OFFSET('Hygiene Data'!$H$7,0,10*ROW('Hygiene Data'!H160))),'Data Summary'!EB166="Yes"),OFFSET('Hygiene Data'!$H$7,0,10*ROW('Hygiene Data'!H160)),NA())</f>
        <v>#N/A</v>
      </c>
      <c r="BN166" s="100" t="e">
        <f ca="true">+IF(AND(ISNUMBER(OFFSET('Hygiene Data'!$H$9,0,10*ROW('Hygiene Data'!H160))),'Data Summary'!EC166="Yes"),OFFSET('Hygiene Data'!$H$9,0,10*ROW('Hygiene Data'!H160)),NA())</f>
        <v>#N/A</v>
      </c>
      <c r="BO166" s="100" t="e">
        <f ca="true">+IF(AND(ISNUMBER(OFFSET('Hygiene Data'!$I$5,0,10*ROW('Hygiene Data'!I160))),'Data Summary'!ED166="Yes"),OFFSET('Hygiene Data'!$I$5,0,10*ROW('Hygiene Data'!I160)),NA())</f>
        <v>#N/A</v>
      </c>
      <c r="BP166" s="100" t="e">
        <f ca="true">+IF(AND(ISNUMBER(OFFSET('Hygiene Data'!$I$7,0,10*ROW('Hygiene Data'!I160))),'Data Summary'!EE166="Yes"),OFFSET('Hygiene Data'!$I$7,0,10*ROW('Hygiene Data'!I160)),NA())</f>
        <v>#N/A</v>
      </c>
      <c r="BQ166" s="100" t="e">
        <f ca="true">+IF(AND(ISNUMBER(OFFSET('Hygiene Data'!$I$9,0,10*ROW('Hygiene Data'!I160))),'Data Summary'!EF166="Yes"),OFFSET('Hygiene Data'!$I$9,0,10*ROW('Hygiene Data'!I160)),NA())</f>
        <v>#N/A</v>
      </c>
    </row>
    <row xmlns:x14ac="http://schemas.microsoft.com/office/spreadsheetml/2009/9/ac" r="167" x14ac:dyDescent="0.2">
      <c r="A167" s="363" t="e">
        <f ca="true">+RIGHT('Data Summary'!A167,LEN('Data Summary'!A167)-9)</f>
        <v>#VALUE!</v>
      </c>
      <c r="B167" s="38" t="str">
        <f ca="true">+IF(ISTEXT('Data Summary'!B167),'Data Summary'!B167,"")</f>
        <v/>
      </c>
      <c r="C167" s="362" t="e">
        <f ca="true">+VALUE('Data Summary'!C167)</f>
        <v>#VALUE!</v>
      </c>
      <c r="D167" s="98" t="e">
        <f ca="true">+IF(AND(ISNUMBER(OFFSET('Water Data'!$D$4,0,10*ROW('Water Data'!D161))),'Data Summary'!BS167="Yes"),100-OFFSET('Water Data'!$D$4,0,10*ROW('Water Data'!D161)),NA())</f>
        <v>#N/A</v>
      </c>
      <c r="E167" s="98" t="e">
        <f ca="true">+IF(AND(ISNUMBER(OFFSET('Water Data'!$D$6,0,10*ROW('Water Data'!D161))),'Data Summary'!BT167="Yes"),OFFSET('Water Data'!$D$6,0,10*ROW('Water Data'!D161)),NA())</f>
        <v>#N/A</v>
      </c>
      <c r="F167" s="98" t="e">
        <f ca="true">+IF(AND(ISNUMBER(OFFSET('Water Data'!$D$9,0,10*ROW('Water Data'!D161))),'Data Summary'!BU167="Yes"),OFFSET('Water Data'!$D$9,0,10*ROW('Water Data'!D161)),NA())</f>
        <v>#N/A</v>
      </c>
      <c r="G167" s="98" t="e">
        <f ca="true">+IF(AND(ISNUMBER(OFFSET('Water Data'!$E$4,0,10*ROW('Water Data'!E161))),'Data Summary'!BV167="Yes"),100-OFFSET('Water Data'!$E$4,0,10*ROW('Water Data'!E161)),NA())</f>
        <v>#N/A</v>
      </c>
      <c r="H167" s="98" t="e">
        <f ca="true">+IF(AND(ISNUMBER(OFFSET('Water Data'!$E$6,0,10*ROW('Water Data'!E161))),'Data Summary'!BW167="Yes"),OFFSET('Water Data'!$E$6,0,10*ROW('Water Data'!E161)),NA())</f>
        <v>#N/A</v>
      </c>
      <c r="I167" s="98" t="e">
        <f ca="true">+IF(AND(ISNUMBER(OFFSET('Water Data'!$E$9,0,10*ROW('Water Data'!E161))),'Data Summary'!BX167="Yes"),OFFSET('Water Data'!$E$9,0,10*ROW('Water Data'!E161)),NA())</f>
        <v>#N/A</v>
      </c>
      <c r="J167" s="98" t="e">
        <f ca="true">+IF(AND(ISNUMBER(OFFSET('Water Data'!$F$4,0,10*ROW('Water Data'!F161))),'Data Summary'!BY167="Yes"),100-OFFSET('Water Data'!$F$4,0,10*ROW('Water Data'!F161)),NA())</f>
        <v>#N/A</v>
      </c>
      <c r="K167" s="98" t="e">
        <f ca="true">+IF(AND(ISNUMBER(OFFSET('Water Data'!$F$6,0,10*ROW('Water Data'!F161))),'Data Summary'!BZ167="Yes"),OFFSET('Water Data'!$F$6,0,10*ROW('Water Data'!F161)),NA())</f>
        <v>#N/A</v>
      </c>
      <c r="L167" s="98" t="e">
        <f ca="true">+IF(AND(ISNUMBER(OFFSET('Water Data'!$F$9,0,10*ROW('Water Data'!F161))),'Data Summary'!CA167="Yes"),OFFSET('Water Data'!$F$9,0,10*ROW('Water Data'!F161)),NA())</f>
        <v>#N/A</v>
      </c>
      <c r="M167" s="98" t="e">
        <f ca="true">+IF(AND(ISNUMBER(OFFSET('Water Data'!$G$4,0,10*ROW('Water Data'!G161))),'Data Summary'!CB167="Yes"),100-OFFSET('Water Data'!$G$4,0,10*ROW('Water Data'!G161)),NA())</f>
        <v>#N/A</v>
      </c>
      <c r="N167" s="98" t="e">
        <f ca="true">+IF(AND(ISNUMBER(OFFSET('Water Data'!$G$6,0,10*ROW('Water Data'!G161))),'Data Summary'!CC167="Yes"),OFFSET('Water Data'!$G$6,0,10*ROW('Water Data'!G161)),NA())</f>
        <v>#N/A</v>
      </c>
      <c r="O167" s="98" t="e">
        <f ca="true">+IF(AND(ISNUMBER(OFFSET('Water Data'!$G$9,0,10*ROW('Water Data'!G161))),'Data Summary'!CD167="Yes"),OFFSET('Water Data'!$G$9,0,10*ROW('Water Data'!G161)),NA())</f>
        <v>#N/A</v>
      </c>
      <c r="P167" s="98" t="e">
        <f ca="true">+IF(AND(ISNUMBER(OFFSET('Water Data'!$H$4,0,10*ROW('Water Data'!H161))),'Data Summary'!CE167="Yes"),100-OFFSET('Water Data'!$H$4,0,10*ROW('Water Data'!H161)),NA())</f>
        <v>#N/A</v>
      </c>
      <c r="Q167" s="98" t="e">
        <f ca="true">+IF(AND(ISNUMBER(OFFSET('Water Data'!$H$6,0,10*ROW('Water Data'!H161))),'Data Summary'!CF167="Yes"),OFFSET('Water Data'!$H$6,0,10*ROW('Water Data'!H161)),NA())</f>
        <v>#N/A</v>
      </c>
      <c r="R167" s="98" t="e">
        <f ca="true">+IF(AND(ISNUMBER(OFFSET('Water Data'!$H$9,0,10*ROW('Water Data'!H161))),'Data Summary'!CG167="Yes"),OFFSET('Water Data'!$H$9,0,10*ROW('Water Data'!H161)),NA())</f>
        <v>#N/A</v>
      </c>
      <c r="S167" s="98" t="e">
        <f ca="true">+IF(AND(ISNUMBER(OFFSET('Water Data'!$I$4,0,10*ROW('Water Data'!I161))),'Data Summary'!CH167="Yes"),100-OFFSET('Water Data'!$I$4,0,10*ROW('Water Data'!I161)),NA())</f>
        <v>#N/A</v>
      </c>
      <c r="T167" s="98" t="e">
        <f ca="true">+IF(AND(ISNUMBER(OFFSET('Water Data'!$I$6,0,10*ROW('Water Data'!I161))),'Data Summary'!CI167="Yes"),OFFSET('Water Data'!$I$6,0,10*ROW('Water Data'!I161)),NA())</f>
        <v>#N/A</v>
      </c>
      <c r="U167" s="98" t="e">
        <f ca="true">+IF(AND(ISNUMBER(OFFSET('Water Data'!$I$9,0,10*ROW('Water Data'!I161))),'Data Summary'!CJ167="Yes"),OFFSET('Water Data'!$I$9,0,10*ROW('Water Data'!I161)),NA())</f>
        <v>#N/A</v>
      </c>
      <c r="V167" s="99" t="e">
        <f ca="true">+IF(AND(ISNUMBER(OFFSET('Sanitation Data'!$D$4,0,10*ROW('Sanitation Data'!D161))),'Data Summary'!CK167="Yes"),100-OFFSET('Sanitation Data'!$D$4,0,10*ROW('Sanitation Data'!D161)),NA())</f>
        <v>#N/A</v>
      </c>
      <c r="W167" s="99" t="e">
        <f ca="true">+IF(AND(ISNUMBER(OFFSET('Sanitation Data'!$D$6,0,10*ROW('Sanitation Data'!D161))),'Data Summary'!CL167="Yes"),OFFSET('Sanitation Data'!$D$6,0,10*ROW('Sanitation Data'!D161)),NA())</f>
        <v>#N/A</v>
      </c>
      <c r="X167" s="99" t="e">
        <f ca="true">+IF(AND(ISNUMBER(OFFSET('Sanitation Data'!$D$10,0,10*ROW('Sanitation Data'!D161))),'Data Summary'!CM167="Yes"),OFFSET('Sanitation Data'!$D$10,0,10*ROW('Sanitation Data'!D161)),NA())</f>
        <v>#N/A</v>
      </c>
      <c r="Y167" s="99" t="e">
        <f ca="true">+IF(AND(ISNUMBER(OFFSET('Sanitation Data'!$D$11,0,10*ROW('Sanitation Data'!D161))),'Data Summary'!CN167="Yes"),OFFSET('Sanitation Data'!$D$11,0,10*ROW('Sanitation Data'!D161)),NA())</f>
        <v>#N/A</v>
      </c>
      <c r="Z167" s="99" t="e">
        <f ca="true">+IF(AND(ISNUMBER(OFFSET('Sanitation Data'!$D$12,0,10*ROW('Sanitation Data'!D161))),'Data Summary'!CO167="Yes"),OFFSET('Sanitation Data'!$D$12,0,10*ROW('Sanitation Data'!D161)),NA())</f>
        <v>#N/A</v>
      </c>
      <c r="AA167" s="99" t="e">
        <f ca="true">+IF(AND(ISNUMBER(OFFSET('Sanitation Data'!$E$4,0,10*ROW('Sanitation Data'!E161))),'Data Summary'!CP167="Yes"),100-OFFSET('Sanitation Data'!$E$4,0,10*ROW('Sanitation Data'!E161)),NA())</f>
        <v>#N/A</v>
      </c>
      <c r="AB167" s="99" t="e">
        <f ca="true">+IF(AND(ISNUMBER(OFFSET('Sanitation Data'!$E$6,0,10*ROW('Sanitation Data'!E161))),'Data Summary'!CQ167="Yes"),OFFSET('Sanitation Data'!$E$6,0,10*ROW('Sanitation Data'!E161)),NA())</f>
        <v>#N/A</v>
      </c>
      <c r="AC167" s="99" t="e">
        <f ca="true">+IF(AND(ISNUMBER(OFFSET('Sanitation Data'!$E$10,0,10*ROW('Sanitation Data'!E161))),'Data Summary'!CR167="Yes"),OFFSET('Sanitation Data'!$E$10,0,10*ROW('Sanitation Data'!E161)),NA())</f>
        <v>#N/A</v>
      </c>
      <c r="AD167" s="99" t="e">
        <f ca="true">+IF(AND(ISNUMBER(OFFSET('Sanitation Data'!$E$11,0,10*ROW('Sanitation Data'!E161))),'Data Summary'!CS167="Yes"),OFFSET('Sanitation Data'!$E$11,0,10*ROW('Sanitation Data'!E161)),NA())</f>
        <v>#N/A</v>
      </c>
      <c r="AE167" s="99" t="e">
        <f ca="true">+IF(AND(ISNUMBER(OFFSET('Sanitation Data'!$E$12,0,10*ROW('Sanitation Data'!E161))),'Data Summary'!CT167="Yes"),OFFSET('Sanitation Data'!$E$12,0,10*ROW('Sanitation Data'!E161)),NA())</f>
        <v>#N/A</v>
      </c>
      <c r="AF167" s="99" t="e">
        <f ca="true">+IF(AND(ISNUMBER(OFFSET('Sanitation Data'!$F$4,0,10*ROW('Sanitation Data'!F161))),'Data Summary'!CU167="Yes"),100-OFFSET('Sanitation Data'!$F$4,0,10*ROW('Sanitation Data'!F161)),NA())</f>
        <v>#N/A</v>
      </c>
      <c r="AG167" s="99" t="e">
        <f ca="true">+IF(AND(ISNUMBER(OFFSET('Sanitation Data'!$F$6,0,10*ROW('Sanitation Data'!F161))),'Data Summary'!CV167="Yes"),OFFSET('Sanitation Data'!$F$6,0,10*ROW('Sanitation Data'!F161)),NA())</f>
        <v>#N/A</v>
      </c>
      <c r="AH167" s="99" t="e">
        <f ca="true">+IF(AND(ISNUMBER(OFFSET('Sanitation Data'!$F$10,0,10*ROW('Sanitation Data'!F161))),'Data Summary'!CW167="Yes"),OFFSET('Sanitation Data'!$F$10,0,10*ROW('Sanitation Data'!F161)),NA())</f>
        <v>#N/A</v>
      </c>
      <c r="AI167" s="99" t="e">
        <f ca="true">+IF(AND(ISNUMBER(OFFSET('Sanitation Data'!$F$11,0,10*ROW('Sanitation Data'!F161))),'Data Summary'!CX167="Yes"),OFFSET('Sanitation Data'!$F$11,0,10*ROW('Sanitation Data'!F161)),NA())</f>
        <v>#N/A</v>
      </c>
      <c r="AJ167" s="99" t="e">
        <f ca="true">+IF(AND(ISNUMBER(OFFSET('Sanitation Data'!$F$12,0,10*ROW('Sanitation Data'!F161))),'Data Summary'!CY167="Yes"),OFFSET('Sanitation Data'!$F$12,0,10*ROW('Sanitation Data'!F161)),NA())</f>
        <v>#N/A</v>
      </c>
      <c r="AK167" s="99" t="e">
        <f ca="true">+IF(AND(ISNUMBER(OFFSET('Sanitation Data'!$G$4,0,10*ROW('Sanitation Data'!G161))),'Data Summary'!CZ167="Yes"),100-OFFSET('Sanitation Data'!$G$4,0,10*ROW('Sanitation Data'!G161)),NA())</f>
        <v>#N/A</v>
      </c>
      <c r="AL167" s="99" t="e">
        <f ca="true">+IF(AND(ISNUMBER(OFFSET('Sanitation Data'!$G$6,0,10*ROW('Sanitation Data'!G161))),'Data Summary'!DA167="Yes"),OFFSET('Sanitation Data'!$G$6,0,10*ROW('Sanitation Data'!G161)),NA())</f>
        <v>#N/A</v>
      </c>
      <c r="AM167" s="99" t="e">
        <f ca="true">+IF(AND(ISNUMBER(OFFSET('Sanitation Data'!$G$10,0,10*ROW('Sanitation Data'!G161))),'Data Summary'!DB167="Yes"),OFFSET('Sanitation Data'!$G$10,0,10*ROW('Sanitation Data'!G161)),NA())</f>
        <v>#N/A</v>
      </c>
      <c r="AN167" s="99" t="e">
        <f ca="true">+IF(AND(ISNUMBER(OFFSET('Sanitation Data'!$G$11,0,10*ROW('Sanitation Data'!G161))),'Data Summary'!DC167="Yes"),OFFSET('Sanitation Data'!$G$11,0,10*ROW('Sanitation Data'!G161)),NA())</f>
        <v>#N/A</v>
      </c>
      <c r="AO167" s="99" t="e">
        <f ca="true">+IF(AND(ISNUMBER(OFFSET('Sanitation Data'!$G$12,0,10*ROW('Sanitation Data'!G161))),'Data Summary'!DD167="Yes"),OFFSET('Sanitation Data'!$G$12,0,10*ROW('Sanitation Data'!G161)),NA())</f>
        <v>#N/A</v>
      </c>
      <c r="AP167" s="99" t="e">
        <f ca="true">+IF(AND(ISNUMBER(OFFSET('Sanitation Data'!$H$4,0,10*ROW('Sanitation Data'!H161))),'Data Summary'!DE167="Yes"),100-OFFSET('Sanitation Data'!$H$4,0,10*ROW('Sanitation Data'!H161)),NA())</f>
        <v>#N/A</v>
      </c>
      <c r="AQ167" s="99" t="e">
        <f ca="true">+IF(AND(ISNUMBER(OFFSET('Sanitation Data'!$H$6,0,10*ROW('Sanitation Data'!H161))),'Data Summary'!DF167="Yes"),OFFSET('Sanitation Data'!$H$6,0,10*ROW('Sanitation Data'!H161)),NA())</f>
        <v>#N/A</v>
      </c>
      <c r="AR167" s="99" t="e">
        <f ca="true">+IF(AND(ISNUMBER(OFFSET('Sanitation Data'!$H$10,0,10*ROW('Sanitation Data'!H161))),'Data Summary'!DG167="Yes"),OFFSET('Sanitation Data'!$H$10,0,10*ROW('Sanitation Data'!H161)),NA())</f>
        <v>#N/A</v>
      </c>
      <c r="AS167" s="99" t="e">
        <f ca="true">+IF(AND(ISNUMBER(OFFSET('Sanitation Data'!$H$11,0,10*ROW('Sanitation Data'!H161))),'Data Summary'!DH167="Yes"),OFFSET('Sanitation Data'!$H$11,0,10*ROW('Sanitation Data'!H161)),NA())</f>
        <v>#N/A</v>
      </c>
      <c r="AT167" s="99" t="e">
        <f ca="true">+IF(AND(ISNUMBER(OFFSET('Sanitation Data'!$H$12,0,10*ROW('Sanitation Data'!H161))),'Data Summary'!DI167="Yes"),OFFSET('Sanitation Data'!$H$12,0,10*ROW('Sanitation Data'!H161)),NA())</f>
        <v>#N/A</v>
      </c>
      <c r="AU167" s="99" t="e">
        <f ca="true">+IF(AND(ISNUMBER(OFFSET('Sanitation Data'!$I$4,0,10*ROW('Sanitation Data'!I161))),'Data Summary'!DJ167="Yes"),100-OFFSET('Sanitation Data'!$I$4,0,10*ROW('Sanitation Data'!I161)),NA())</f>
        <v>#N/A</v>
      </c>
      <c r="AV167" s="99" t="e">
        <f ca="true">+IF(AND(ISNUMBER(OFFSET('Sanitation Data'!$I$6,0,10*ROW('Sanitation Data'!I161))),'Data Summary'!DK167="Yes"),OFFSET('Sanitation Data'!$I$6,0,10*ROW('Sanitation Data'!I161)),NA())</f>
        <v>#N/A</v>
      </c>
      <c r="AW167" s="99" t="e">
        <f ca="true">+IF(AND(ISNUMBER(OFFSET('Sanitation Data'!$I$10,0,10*ROW('Sanitation Data'!I161))),'Data Summary'!DL167="Yes"),OFFSET('Sanitation Data'!$I$10,0,10*ROW('Sanitation Data'!I161)),NA())</f>
        <v>#N/A</v>
      </c>
      <c r="AX167" s="99" t="e">
        <f ca="true">+IF(AND(ISNUMBER(OFFSET('Sanitation Data'!$I$11,0,10*ROW('Sanitation Data'!I161))),'Data Summary'!DM167="Yes"),OFFSET('Sanitation Data'!$I$11,0,10*ROW('Sanitation Data'!I161)),NA())</f>
        <v>#N/A</v>
      </c>
      <c r="AY167" s="99" t="e">
        <f ca="true">+IF(AND(ISNUMBER(OFFSET('Sanitation Data'!$I$12,0,10*ROW('Sanitation Data'!I161))),'Data Summary'!DN167="Yes"),OFFSET('Sanitation Data'!$I$12,0,10*ROW('Sanitation Data'!I161)),NA())</f>
        <v>#N/A</v>
      </c>
      <c r="AZ167" s="100" t="e">
        <f ca="true">+IF(AND(ISNUMBER(OFFSET('Hygiene Data'!$D$5,0,10*ROW('Hygiene Data'!D161))),'Data Summary'!DO167="Yes"),OFFSET('Hygiene Data'!$D$5,0,10*ROW('Hygiene Data'!D161)),NA())</f>
        <v>#N/A</v>
      </c>
      <c r="BA167" s="100" t="e">
        <f ca="true">+IF(AND(ISNUMBER(OFFSET('Hygiene Data'!$D$7,0,10*ROW('Hygiene Data'!D161))),'Data Summary'!DP167="Yes"),OFFSET('Hygiene Data'!$D$7,0,10*ROW('Hygiene Data'!D161)),NA())</f>
        <v>#N/A</v>
      </c>
      <c r="BB167" s="100" t="e">
        <f ca="true">+IF(AND(ISNUMBER(OFFSET('Hygiene Data'!$D$9,0,10*ROW('Hygiene Data'!D161))),'Data Summary'!DQ167="Yes"),OFFSET('Hygiene Data'!$D$9,0,10*ROW('Hygiene Data'!D161)),NA())</f>
        <v>#N/A</v>
      </c>
      <c r="BC167" s="100" t="e">
        <f ca="true">+IF(AND(ISNUMBER(OFFSET('Hygiene Data'!$E$5,0,10*ROW('Hygiene Data'!E161))),'Data Summary'!DR167="Yes"),OFFSET('Hygiene Data'!$E$5,0,10*ROW('Hygiene Data'!E161)),NA())</f>
        <v>#N/A</v>
      </c>
      <c r="BD167" s="100" t="e">
        <f ca="true">+IF(AND(ISNUMBER(OFFSET('Hygiene Data'!$E$7,0,10*ROW('Hygiene Data'!E161))),'Data Summary'!DS167="Yes"),OFFSET('Hygiene Data'!$E$7,0,10*ROW('Hygiene Data'!E161)),NA())</f>
        <v>#N/A</v>
      </c>
      <c r="BE167" s="100" t="e">
        <f ca="true">+IF(AND(ISNUMBER(OFFSET('Hygiene Data'!$E$9,0,10*ROW('Hygiene Data'!E161))),'Data Summary'!DT167="Yes"),OFFSET('Hygiene Data'!$E$9,0,10*ROW('Hygiene Data'!E161)),NA())</f>
        <v>#N/A</v>
      </c>
      <c r="BF167" s="100" t="e">
        <f ca="true">+IF(AND(ISNUMBER(OFFSET('Hygiene Data'!$F$5,0,10*ROW('Hygiene Data'!F161))),'Data Summary'!DU167="Yes"),OFFSET('Hygiene Data'!$F$5,0,10*ROW('Hygiene Data'!F161)),NA())</f>
        <v>#N/A</v>
      </c>
      <c r="BG167" s="100" t="e">
        <f ca="true">+IF(AND(ISNUMBER(OFFSET('Hygiene Data'!$F$7,0,10*ROW('Hygiene Data'!F161))),'Data Summary'!DV167="Yes"),OFFSET('Hygiene Data'!$F$7,0,10*ROW('Hygiene Data'!F161)),NA())</f>
        <v>#N/A</v>
      </c>
      <c r="BH167" s="100" t="e">
        <f ca="true">+IF(AND(ISNUMBER(OFFSET('Hygiene Data'!$F$9,0,10*ROW('Hygiene Data'!F161))),'Data Summary'!DW167="Yes"),OFFSET('Hygiene Data'!$F$9,0,10*ROW('Hygiene Data'!F161)),NA())</f>
        <v>#N/A</v>
      </c>
      <c r="BI167" s="100" t="e">
        <f ca="true">+IF(AND(ISNUMBER(OFFSET('Hygiene Data'!$G$5,0,10*ROW('Hygiene Data'!G161))),'Data Summary'!DX167="Yes"),OFFSET('Hygiene Data'!$G$5,0,10*ROW('Hygiene Data'!G161)),NA())</f>
        <v>#N/A</v>
      </c>
      <c r="BJ167" s="100" t="e">
        <f ca="true">+IF(AND(ISNUMBER(OFFSET('Hygiene Data'!$G$7,0,10*ROW('Hygiene Data'!G161))),'Data Summary'!DY167="Yes"),OFFSET('Hygiene Data'!$G$7,0,10*ROW('Hygiene Data'!G161)),NA())</f>
        <v>#N/A</v>
      </c>
      <c r="BK167" s="100" t="e">
        <f ca="true">+IF(AND(ISNUMBER(OFFSET('Hygiene Data'!$G$9,0,10*ROW('Hygiene Data'!G161))),'Data Summary'!DZ167="Yes"),OFFSET('Hygiene Data'!$G$9,0,10*ROW('Hygiene Data'!G161)),NA())</f>
        <v>#N/A</v>
      </c>
      <c r="BL167" s="100" t="e">
        <f ca="true">+IF(AND(ISNUMBER(OFFSET('Hygiene Data'!$H$5,0,10*ROW('Hygiene Data'!H161))),'Data Summary'!EA167="Yes"),OFFSET('Hygiene Data'!$H$5,0,10*ROW('Hygiene Data'!H161)),NA())</f>
        <v>#N/A</v>
      </c>
      <c r="BM167" s="100" t="e">
        <f ca="true">+IF(AND(ISNUMBER(OFFSET('Hygiene Data'!$H$7,0,10*ROW('Hygiene Data'!H161))),'Data Summary'!EB167="Yes"),OFFSET('Hygiene Data'!$H$7,0,10*ROW('Hygiene Data'!H161)),NA())</f>
        <v>#N/A</v>
      </c>
      <c r="BN167" s="100" t="e">
        <f ca="true">+IF(AND(ISNUMBER(OFFSET('Hygiene Data'!$H$9,0,10*ROW('Hygiene Data'!H161))),'Data Summary'!EC167="Yes"),OFFSET('Hygiene Data'!$H$9,0,10*ROW('Hygiene Data'!H161)),NA())</f>
        <v>#N/A</v>
      </c>
      <c r="BO167" s="100" t="e">
        <f ca="true">+IF(AND(ISNUMBER(OFFSET('Hygiene Data'!$I$5,0,10*ROW('Hygiene Data'!I161))),'Data Summary'!ED167="Yes"),OFFSET('Hygiene Data'!$I$5,0,10*ROW('Hygiene Data'!I161)),NA())</f>
        <v>#N/A</v>
      </c>
      <c r="BP167" s="100" t="e">
        <f ca="true">+IF(AND(ISNUMBER(OFFSET('Hygiene Data'!$I$7,0,10*ROW('Hygiene Data'!I161))),'Data Summary'!EE167="Yes"),OFFSET('Hygiene Data'!$I$7,0,10*ROW('Hygiene Data'!I161)),NA())</f>
        <v>#N/A</v>
      </c>
      <c r="BQ167" s="100" t="e">
        <f ca="true">+IF(AND(ISNUMBER(OFFSET('Hygiene Data'!$I$9,0,10*ROW('Hygiene Data'!I161))),'Data Summary'!EF167="Yes"),OFFSET('Hygiene Data'!$I$9,0,10*ROW('Hygiene Data'!I161)),NA())</f>
        <v>#N/A</v>
      </c>
    </row>
    <row xmlns:x14ac="http://schemas.microsoft.com/office/spreadsheetml/2009/9/ac" r="168" x14ac:dyDescent="0.2">
      <c r="A168" s="363" t="e">
        <f ca="true">+RIGHT('Data Summary'!A168,LEN('Data Summary'!A168)-9)</f>
        <v>#VALUE!</v>
      </c>
      <c r="B168" s="38" t="str">
        <f ca="true">+IF(ISTEXT('Data Summary'!B168),'Data Summary'!B168,"")</f>
        <v/>
      </c>
      <c r="C168" s="362" t="e">
        <f ca="true">+VALUE('Data Summary'!C168)</f>
        <v>#VALUE!</v>
      </c>
      <c r="D168" s="98" t="e">
        <f ca="true">+IF(AND(ISNUMBER(OFFSET('Water Data'!$D$4,0,10*ROW('Water Data'!D162))),'Data Summary'!BS168="Yes"),100-OFFSET('Water Data'!$D$4,0,10*ROW('Water Data'!D162)),NA())</f>
        <v>#N/A</v>
      </c>
      <c r="E168" s="98" t="e">
        <f ca="true">+IF(AND(ISNUMBER(OFFSET('Water Data'!$D$6,0,10*ROW('Water Data'!D162))),'Data Summary'!BT168="Yes"),OFFSET('Water Data'!$D$6,0,10*ROW('Water Data'!D162)),NA())</f>
        <v>#N/A</v>
      </c>
      <c r="F168" s="98" t="e">
        <f ca="true">+IF(AND(ISNUMBER(OFFSET('Water Data'!$D$9,0,10*ROW('Water Data'!D162))),'Data Summary'!BU168="Yes"),OFFSET('Water Data'!$D$9,0,10*ROW('Water Data'!D162)),NA())</f>
        <v>#N/A</v>
      </c>
      <c r="G168" s="98" t="e">
        <f ca="true">+IF(AND(ISNUMBER(OFFSET('Water Data'!$E$4,0,10*ROW('Water Data'!E162))),'Data Summary'!BV168="Yes"),100-OFFSET('Water Data'!$E$4,0,10*ROW('Water Data'!E162)),NA())</f>
        <v>#N/A</v>
      </c>
      <c r="H168" s="98" t="e">
        <f ca="true">+IF(AND(ISNUMBER(OFFSET('Water Data'!$E$6,0,10*ROW('Water Data'!E162))),'Data Summary'!BW168="Yes"),OFFSET('Water Data'!$E$6,0,10*ROW('Water Data'!E162)),NA())</f>
        <v>#N/A</v>
      </c>
      <c r="I168" s="98" t="e">
        <f ca="true">+IF(AND(ISNUMBER(OFFSET('Water Data'!$E$9,0,10*ROW('Water Data'!E162))),'Data Summary'!BX168="Yes"),OFFSET('Water Data'!$E$9,0,10*ROW('Water Data'!E162)),NA())</f>
        <v>#N/A</v>
      </c>
      <c r="J168" s="98" t="e">
        <f ca="true">+IF(AND(ISNUMBER(OFFSET('Water Data'!$F$4,0,10*ROW('Water Data'!F162))),'Data Summary'!BY168="Yes"),100-OFFSET('Water Data'!$F$4,0,10*ROW('Water Data'!F162)),NA())</f>
        <v>#N/A</v>
      </c>
      <c r="K168" s="98" t="e">
        <f ca="true">+IF(AND(ISNUMBER(OFFSET('Water Data'!$F$6,0,10*ROW('Water Data'!F162))),'Data Summary'!BZ168="Yes"),OFFSET('Water Data'!$F$6,0,10*ROW('Water Data'!F162)),NA())</f>
        <v>#N/A</v>
      </c>
      <c r="L168" s="98" t="e">
        <f ca="true">+IF(AND(ISNUMBER(OFFSET('Water Data'!$F$9,0,10*ROW('Water Data'!F162))),'Data Summary'!CA168="Yes"),OFFSET('Water Data'!$F$9,0,10*ROW('Water Data'!F162)),NA())</f>
        <v>#N/A</v>
      </c>
      <c r="M168" s="98" t="e">
        <f ca="true">+IF(AND(ISNUMBER(OFFSET('Water Data'!$G$4,0,10*ROW('Water Data'!G162))),'Data Summary'!CB168="Yes"),100-OFFSET('Water Data'!$G$4,0,10*ROW('Water Data'!G162)),NA())</f>
        <v>#N/A</v>
      </c>
      <c r="N168" s="98" t="e">
        <f ca="true">+IF(AND(ISNUMBER(OFFSET('Water Data'!$G$6,0,10*ROW('Water Data'!G162))),'Data Summary'!CC168="Yes"),OFFSET('Water Data'!$G$6,0,10*ROW('Water Data'!G162)),NA())</f>
        <v>#N/A</v>
      </c>
      <c r="O168" s="98" t="e">
        <f ca="true">+IF(AND(ISNUMBER(OFFSET('Water Data'!$G$9,0,10*ROW('Water Data'!G162))),'Data Summary'!CD168="Yes"),OFFSET('Water Data'!$G$9,0,10*ROW('Water Data'!G162)),NA())</f>
        <v>#N/A</v>
      </c>
      <c r="P168" s="98" t="e">
        <f ca="true">+IF(AND(ISNUMBER(OFFSET('Water Data'!$H$4,0,10*ROW('Water Data'!H162))),'Data Summary'!CE168="Yes"),100-OFFSET('Water Data'!$H$4,0,10*ROW('Water Data'!H162)),NA())</f>
        <v>#N/A</v>
      </c>
      <c r="Q168" s="98" t="e">
        <f ca="true">+IF(AND(ISNUMBER(OFFSET('Water Data'!$H$6,0,10*ROW('Water Data'!H162))),'Data Summary'!CF168="Yes"),OFFSET('Water Data'!$H$6,0,10*ROW('Water Data'!H162)),NA())</f>
        <v>#N/A</v>
      </c>
      <c r="R168" s="98" t="e">
        <f ca="true">+IF(AND(ISNUMBER(OFFSET('Water Data'!$H$9,0,10*ROW('Water Data'!H162))),'Data Summary'!CG168="Yes"),OFFSET('Water Data'!$H$9,0,10*ROW('Water Data'!H162)),NA())</f>
        <v>#N/A</v>
      </c>
      <c r="S168" s="98" t="e">
        <f ca="true">+IF(AND(ISNUMBER(OFFSET('Water Data'!$I$4,0,10*ROW('Water Data'!I162))),'Data Summary'!CH168="Yes"),100-OFFSET('Water Data'!$I$4,0,10*ROW('Water Data'!I162)),NA())</f>
        <v>#N/A</v>
      </c>
      <c r="T168" s="98" t="e">
        <f ca="true">+IF(AND(ISNUMBER(OFFSET('Water Data'!$I$6,0,10*ROW('Water Data'!I162))),'Data Summary'!CI168="Yes"),OFFSET('Water Data'!$I$6,0,10*ROW('Water Data'!I162)),NA())</f>
        <v>#N/A</v>
      </c>
      <c r="U168" s="98" t="e">
        <f ca="true">+IF(AND(ISNUMBER(OFFSET('Water Data'!$I$9,0,10*ROW('Water Data'!I162))),'Data Summary'!CJ168="Yes"),OFFSET('Water Data'!$I$9,0,10*ROW('Water Data'!I162)),NA())</f>
        <v>#N/A</v>
      </c>
      <c r="V168" s="99" t="e">
        <f ca="true">+IF(AND(ISNUMBER(OFFSET('Sanitation Data'!$D$4,0,10*ROW('Sanitation Data'!D162))),'Data Summary'!CK168="Yes"),100-OFFSET('Sanitation Data'!$D$4,0,10*ROW('Sanitation Data'!D162)),NA())</f>
        <v>#N/A</v>
      </c>
      <c r="W168" s="99" t="e">
        <f ca="true">+IF(AND(ISNUMBER(OFFSET('Sanitation Data'!$D$6,0,10*ROW('Sanitation Data'!D162))),'Data Summary'!CL168="Yes"),OFFSET('Sanitation Data'!$D$6,0,10*ROW('Sanitation Data'!D162)),NA())</f>
        <v>#N/A</v>
      </c>
      <c r="X168" s="99" t="e">
        <f ca="true">+IF(AND(ISNUMBER(OFFSET('Sanitation Data'!$D$10,0,10*ROW('Sanitation Data'!D162))),'Data Summary'!CM168="Yes"),OFFSET('Sanitation Data'!$D$10,0,10*ROW('Sanitation Data'!D162)),NA())</f>
        <v>#N/A</v>
      </c>
      <c r="Y168" s="99" t="e">
        <f ca="true">+IF(AND(ISNUMBER(OFFSET('Sanitation Data'!$D$11,0,10*ROW('Sanitation Data'!D162))),'Data Summary'!CN168="Yes"),OFFSET('Sanitation Data'!$D$11,0,10*ROW('Sanitation Data'!D162)),NA())</f>
        <v>#N/A</v>
      </c>
      <c r="Z168" s="99" t="e">
        <f ca="true">+IF(AND(ISNUMBER(OFFSET('Sanitation Data'!$D$12,0,10*ROW('Sanitation Data'!D162))),'Data Summary'!CO168="Yes"),OFFSET('Sanitation Data'!$D$12,0,10*ROW('Sanitation Data'!D162)),NA())</f>
        <v>#N/A</v>
      </c>
      <c r="AA168" s="99" t="e">
        <f ca="true">+IF(AND(ISNUMBER(OFFSET('Sanitation Data'!$E$4,0,10*ROW('Sanitation Data'!E162))),'Data Summary'!CP168="Yes"),100-OFFSET('Sanitation Data'!$E$4,0,10*ROW('Sanitation Data'!E162)),NA())</f>
        <v>#N/A</v>
      </c>
      <c r="AB168" s="99" t="e">
        <f ca="true">+IF(AND(ISNUMBER(OFFSET('Sanitation Data'!$E$6,0,10*ROW('Sanitation Data'!E162))),'Data Summary'!CQ168="Yes"),OFFSET('Sanitation Data'!$E$6,0,10*ROW('Sanitation Data'!E162)),NA())</f>
        <v>#N/A</v>
      </c>
      <c r="AC168" s="99" t="e">
        <f ca="true">+IF(AND(ISNUMBER(OFFSET('Sanitation Data'!$E$10,0,10*ROW('Sanitation Data'!E162))),'Data Summary'!CR168="Yes"),OFFSET('Sanitation Data'!$E$10,0,10*ROW('Sanitation Data'!E162)),NA())</f>
        <v>#N/A</v>
      </c>
      <c r="AD168" s="99" t="e">
        <f ca="true">+IF(AND(ISNUMBER(OFFSET('Sanitation Data'!$E$11,0,10*ROW('Sanitation Data'!E162))),'Data Summary'!CS168="Yes"),OFFSET('Sanitation Data'!$E$11,0,10*ROW('Sanitation Data'!E162)),NA())</f>
        <v>#N/A</v>
      </c>
      <c r="AE168" s="99" t="e">
        <f ca="true">+IF(AND(ISNUMBER(OFFSET('Sanitation Data'!$E$12,0,10*ROW('Sanitation Data'!E162))),'Data Summary'!CT168="Yes"),OFFSET('Sanitation Data'!$E$12,0,10*ROW('Sanitation Data'!E162)),NA())</f>
        <v>#N/A</v>
      </c>
      <c r="AF168" s="99" t="e">
        <f ca="true">+IF(AND(ISNUMBER(OFFSET('Sanitation Data'!$F$4,0,10*ROW('Sanitation Data'!F162))),'Data Summary'!CU168="Yes"),100-OFFSET('Sanitation Data'!$F$4,0,10*ROW('Sanitation Data'!F162)),NA())</f>
        <v>#N/A</v>
      </c>
      <c r="AG168" s="99" t="e">
        <f ca="true">+IF(AND(ISNUMBER(OFFSET('Sanitation Data'!$F$6,0,10*ROW('Sanitation Data'!F162))),'Data Summary'!CV168="Yes"),OFFSET('Sanitation Data'!$F$6,0,10*ROW('Sanitation Data'!F162)),NA())</f>
        <v>#N/A</v>
      </c>
      <c r="AH168" s="99" t="e">
        <f ca="true">+IF(AND(ISNUMBER(OFFSET('Sanitation Data'!$F$10,0,10*ROW('Sanitation Data'!F162))),'Data Summary'!CW168="Yes"),OFFSET('Sanitation Data'!$F$10,0,10*ROW('Sanitation Data'!F162)),NA())</f>
        <v>#N/A</v>
      </c>
      <c r="AI168" s="99" t="e">
        <f ca="true">+IF(AND(ISNUMBER(OFFSET('Sanitation Data'!$F$11,0,10*ROW('Sanitation Data'!F162))),'Data Summary'!CX168="Yes"),OFFSET('Sanitation Data'!$F$11,0,10*ROW('Sanitation Data'!F162)),NA())</f>
        <v>#N/A</v>
      </c>
      <c r="AJ168" s="99" t="e">
        <f ca="true">+IF(AND(ISNUMBER(OFFSET('Sanitation Data'!$F$12,0,10*ROW('Sanitation Data'!F162))),'Data Summary'!CY168="Yes"),OFFSET('Sanitation Data'!$F$12,0,10*ROW('Sanitation Data'!F162)),NA())</f>
        <v>#N/A</v>
      </c>
      <c r="AK168" s="99" t="e">
        <f ca="true">+IF(AND(ISNUMBER(OFFSET('Sanitation Data'!$G$4,0,10*ROW('Sanitation Data'!G162))),'Data Summary'!CZ168="Yes"),100-OFFSET('Sanitation Data'!$G$4,0,10*ROW('Sanitation Data'!G162)),NA())</f>
        <v>#N/A</v>
      </c>
      <c r="AL168" s="99" t="e">
        <f ca="true">+IF(AND(ISNUMBER(OFFSET('Sanitation Data'!$G$6,0,10*ROW('Sanitation Data'!G162))),'Data Summary'!DA168="Yes"),OFFSET('Sanitation Data'!$G$6,0,10*ROW('Sanitation Data'!G162)),NA())</f>
        <v>#N/A</v>
      </c>
      <c r="AM168" s="99" t="e">
        <f ca="true">+IF(AND(ISNUMBER(OFFSET('Sanitation Data'!$G$10,0,10*ROW('Sanitation Data'!G162))),'Data Summary'!DB168="Yes"),OFFSET('Sanitation Data'!$G$10,0,10*ROW('Sanitation Data'!G162)),NA())</f>
        <v>#N/A</v>
      </c>
      <c r="AN168" s="99" t="e">
        <f ca="true">+IF(AND(ISNUMBER(OFFSET('Sanitation Data'!$G$11,0,10*ROW('Sanitation Data'!G162))),'Data Summary'!DC168="Yes"),OFFSET('Sanitation Data'!$G$11,0,10*ROW('Sanitation Data'!G162)),NA())</f>
        <v>#N/A</v>
      </c>
      <c r="AO168" s="99" t="e">
        <f ca="true">+IF(AND(ISNUMBER(OFFSET('Sanitation Data'!$G$12,0,10*ROW('Sanitation Data'!G162))),'Data Summary'!DD168="Yes"),OFFSET('Sanitation Data'!$G$12,0,10*ROW('Sanitation Data'!G162)),NA())</f>
        <v>#N/A</v>
      </c>
      <c r="AP168" s="99" t="e">
        <f ca="true">+IF(AND(ISNUMBER(OFFSET('Sanitation Data'!$H$4,0,10*ROW('Sanitation Data'!H162))),'Data Summary'!DE168="Yes"),100-OFFSET('Sanitation Data'!$H$4,0,10*ROW('Sanitation Data'!H162)),NA())</f>
        <v>#N/A</v>
      </c>
      <c r="AQ168" s="99" t="e">
        <f ca="true">+IF(AND(ISNUMBER(OFFSET('Sanitation Data'!$H$6,0,10*ROW('Sanitation Data'!H162))),'Data Summary'!DF168="Yes"),OFFSET('Sanitation Data'!$H$6,0,10*ROW('Sanitation Data'!H162)),NA())</f>
        <v>#N/A</v>
      </c>
      <c r="AR168" s="99" t="e">
        <f ca="true">+IF(AND(ISNUMBER(OFFSET('Sanitation Data'!$H$10,0,10*ROW('Sanitation Data'!H162))),'Data Summary'!DG168="Yes"),OFFSET('Sanitation Data'!$H$10,0,10*ROW('Sanitation Data'!H162)),NA())</f>
        <v>#N/A</v>
      </c>
      <c r="AS168" s="99" t="e">
        <f ca="true">+IF(AND(ISNUMBER(OFFSET('Sanitation Data'!$H$11,0,10*ROW('Sanitation Data'!H162))),'Data Summary'!DH168="Yes"),OFFSET('Sanitation Data'!$H$11,0,10*ROW('Sanitation Data'!H162)),NA())</f>
        <v>#N/A</v>
      </c>
      <c r="AT168" s="99" t="e">
        <f ca="true">+IF(AND(ISNUMBER(OFFSET('Sanitation Data'!$H$12,0,10*ROW('Sanitation Data'!H162))),'Data Summary'!DI168="Yes"),OFFSET('Sanitation Data'!$H$12,0,10*ROW('Sanitation Data'!H162)),NA())</f>
        <v>#N/A</v>
      </c>
      <c r="AU168" s="99" t="e">
        <f ca="true">+IF(AND(ISNUMBER(OFFSET('Sanitation Data'!$I$4,0,10*ROW('Sanitation Data'!I162))),'Data Summary'!DJ168="Yes"),100-OFFSET('Sanitation Data'!$I$4,0,10*ROW('Sanitation Data'!I162)),NA())</f>
        <v>#N/A</v>
      </c>
      <c r="AV168" s="99" t="e">
        <f ca="true">+IF(AND(ISNUMBER(OFFSET('Sanitation Data'!$I$6,0,10*ROW('Sanitation Data'!I162))),'Data Summary'!DK168="Yes"),OFFSET('Sanitation Data'!$I$6,0,10*ROW('Sanitation Data'!I162)),NA())</f>
        <v>#N/A</v>
      </c>
      <c r="AW168" s="99" t="e">
        <f ca="true">+IF(AND(ISNUMBER(OFFSET('Sanitation Data'!$I$10,0,10*ROW('Sanitation Data'!I162))),'Data Summary'!DL168="Yes"),OFFSET('Sanitation Data'!$I$10,0,10*ROW('Sanitation Data'!I162)),NA())</f>
        <v>#N/A</v>
      </c>
      <c r="AX168" s="99" t="e">
        <f ca="true">+IF(AND(ISNUMBER(OFFSET('Sanitation Data'!$I$11,0,10*ROW('Sanitation Data'!I162))),'Data Summary'!DM168="Yes"),OFFSET('Sanitation Data'!$I$11,0,10*ROW('Sanitation Data'!I162)),NA())</f>
        <v>#N/A</v>
      </c>
      <c r="AY168" s="99" t="e">
        <f ca="true">+IF(AND(ISNUMBER(OFFSET('Sanitation Data'!$I$12,0,10*ROW('Sanitation Data'!I162))),'Data Summary'!DN168="Yes"),OFFSET('Sanitation Data'!$I$12,0,10*ROW('Sanitation Data'!I162)),NA())</f>
        <v>#N/A</v>
      </c>
      <c r="AZ168" s="100" t="e">
        <f ca="true">+IF(AND(ISNUMBER(OFFSET('Hygiene Data'!$D$5,0,10*ROW('Hygiene Data'!D162))),'Data Summary'!DO168="Yes"),OFFSET('Hygiene Data'!$D$5,0,10*ROW('Hygiene Data'!D162)),NA())</f>
        <v>#N/A</v>
      </c>
      <c r="BA168" s="100" t="e">
        <f ca="true">+IF(AND(ISNUMBER(OFFSET('Hygiene Data'!$D$7,0,10*ROW('Hygiene Data'!D162))),'Data Summary'!DP168="Yes"),OFFSET('Hygiene Data'!$D$7,0,10*ROW('Hygiene Data'!D162)),NA())</f>
        <v>#N/A</v>
      </c>
      <c r="BB168" s="100" t="e">
        <f ca="true">+IF(AND(ISNUMBER(OFFSET('Hygiene Data'!$D$9,0,10*ROW('Hygiene Data'!D162))),'Data Summary'!DQ168="Yes"),OFFSET('Hygiene Data'!$D$9,0,10*ROW('Hygiene Data'!D162)),NA())</f>
        <v>#N/A</v>
      </c>
      <c r="BC168" s="100" t="e">
        <f ca="true">+IF(AND(ISNUMBER(OFFSET('Hygiene Data'!$E$5,0,10*ROW('Hygiene Data'!E162))),'Data Summary'!DR168="Yes"),OFFSET('Hygiene Data'!$E$5,0,10*ROW('Hygiene Data'!E162)),NA())</f>
        <v>#N/A</v>
      </c>
      <c r="BD168" s="100" t="e">
        <f ca="true">+IF(AND(ISNUMBER(OFFSET('Hygiene Data'!$E$7,0,10*ROW('Hygiene Data'!E162))),'Data Summary'!DS168="Yes"),OFFSET('Hygiene Data'!$E$7,0,10*ROW('Hygiene Data'!E162)),NA())</f>
        <v>#N/A</v>
      </c>
      <c r="BE168" s="100" t="e">
        <f ca="true">+IF(AND(ISNUMBER(OFFSET('Hygiene Data'!$E$9,0,10*ROW('Hygiene Data'!E162))),'Data Summary'!DT168="Yes"),OFFSET('Hygiene Data'!$E$9,0,10*ROW('Hygiene Data'!E162)),NA())</f>
        <v>#N/A</v>
      </c>
      <c r="BF168" s="100" t="e">
        <f ca="true">+IF(AND(ISNUMBER(OFFSET('Hygiene Data'!$F$5,0,10*ROW('Hygiene Data'!F162))),'Data Summary'!DU168="Yes"),OFFSET('Hygiene Data'!$F$5,0,10*ROW('Hygiene Data'!F162)),NA())</f>
        <v>#N/A</v>
      </c>
      <c r="BG168" s="100" t="e">
        <f ca="true">+IF(AND(ISNUMBER(OFFSET('Hygiene Data'!$F$7,0,10*ROW('Hygiene Data'!F162))),'Data Summary'!DV168="Yes"),OFFSET('Hygiene Data'!$F$7,0,10*ROW('Hygiene Data'!F162)),NA())</f>
        <v>#N/A</v>
      </c>
      <c r="BH168" s="100" t="e">
        <f ca="true">+IF(AND(ISNUMBER(OFFSET('Hygiene Data'!$F$9,0,10*ROW('Hygiene Data'!F162))),'Data Summary'!DW168="Yes"),OFFSET('Hygiene Data'!$F$9,0,10*ROW('Hygiene Data'!F162)),NA())</f>
        <v>#N/A</v>
      </c>
      <c r="BI168" s="100" t="e">
        <f ca="true">+IF(AND(ISNUMBER(OFFSET('Hygiene Data'!$G$5,0,10*ROW('Hygiene Data'!G162))),'Data Summary'!DX168="Yes"),OFFSET('Hygiene Data'!$G$5,0,10*ROW('Hygiene Data'!G162)),NA())</f>
        <v>#N/A</v>
      </c>
      <c r="BJ168" s="100" t="e">
        <f ca="true">+IF(AND(ISNUMBER(OFFSET('Hygiene Data'!$G$7,0,10*ROW('Hygiene Data'!G162))),'Data Summary'!DY168="Yes"),OFFSET('Hygiene Data'!$G$7,0,10*ROW('Hygiene Data'!G162)),NA())</f>
        <v>#N/A</v>
      </c>
      <c r="BK168" s="100" t="e">
        <f ca="true">+IF(AND(ISNUMBER(OFFSET('Hygiene Data'!$G$9,0,10*ROW('Hygiene Data'!G162))),'Data Summary'!DZ168="Yes"),OFFSET('Hygiene Data'!$G$9,0,10*ROW('Hygiene Data'!G162)),NA())</f>
        <v>#N/A</v>
      </c>
      <c r="BL168" s="100" t="e">
        <f ca="true">+IF(AND(ISNUMBER(OFFSET('Hygiene Data'!$H$5,0,10*ROW('Hygiene Data'!H162))),'Data Summary'!EA168="Yes"),OFFSET('Hygiene Data'!$H$5,0,10*ROW('Hygiene Data'!H162)),NA())</f>
        <v>#N/A</v>
      </c>
      <c r="BM168" s="100" t="e">
        <f ca="true">+IF(AND(ISNUMBER(OFFSET('Hygiene Data'!$H$7,0,10*ROW('Hygiene Data'!H162))),'Data Summary'!EB168="Yes"),OFFSET('Hygiene Data'!$H$7,0,10*ROW('Hygiene Data'!H162)),NA())</f>
        <v>#N/A</v>
      </c>
      <c r="BN168" s="100" t="e">
        <f ca="true">+IF(AND(ISNUMBER(OFFSET('Hygiene Data'!$H$9,0,10*ROW('Hygiene Data'!H162))),'Data Summary'!EC168="Yes"),OFFSET('Hygiene Data'!$H$9,0,10*ROW('Hygiene Data'!H162)),NA())</f>
        <v>#N/A</v>
      </c>
      <c r="BO168" s="100" t="e">
        <f ca="true">+IF(AND(ISNUMBER(OFFSET('Hygiene Data'!$I$5,0,10*ROW('Hygiene Data'!I162))),'Data Summary'!ED168="Yes"),OFFSET('Hygiene Data'!$I$5,0,10*ROW('Hygiene Data'!I162)),NA())</f>
        <v>#N/A</v>
      </c>
      <c r="BP168" s="100" t="e">
        <f ca="true">+IF(AND(ISNUMBER(OFFSET('Hygiene Data'!$I$7,0,10*ROW('Hygiene Data'!I162))),'Data Summary'!EE168="Yes"),OFFSET('Hygiene Data'!$I$7,0,10*ROW('Hygiene Data'!I162)),NA())</f>
        <v>#N/A</v>
      </c>
      <c r="BQ168" s="100" t="e">
        <f ca="true">+IF(AND(ISNUMBER(OFFSET('Hygiene Data'!$I$9,0,10*ROW('Hygiene Data'!I162))),'Data Summary'!EF168="Yes"),OFFSET('Hygiene Data'!$I$9,0,10*ROW('Hygiene Data'!I162)),NA())</f>
        <v>#N/A</v>
      </c>
    </row>
    <row xmlns:x14ac="http://schemas.microsoft.com/office/spreadsheetml/2009/9/ac" r="169" x14ac:dyDescent="0.2">
      <c r="A169" s="363" t="e">
        <f ca="true">+RIGHT('Data Summary'!A169,LEN('Data Summary'!A169)-9)</f>
        <v>#VALUE!</v>
      </c>
      <c r="B169" s="38" t="str">
        <f ca="true">+IF(ISTEXT('Data Summary'!B169),'Data Summary'!B169,"")</f>
        <v/>
      </c>
      <c r="C169" s="362" t="e">
        <f ca="true">+VALUE('Data Summary'!C169)</f>
        <v>#VALUE!</v>
      </c>
      <c r="D169" s="98" t="e">
        <f ca="true">+IF(AND(ISNUMBER(OFFSET('Water Data'!$D$4,0,10*ROW('Water Data'!D163))),'Data Summary'!BS169="Yes"),100-OFFSET('Water Data'!$D$4,0,10*ROW('Water Data'!D163)),NA())</f>
        <v>#N/A</v>
      </c>
      <c r="E169" s="98" t="e">
        <f ca="true">+IF(AND(ISNUMBER(OFFSET('Water Data'!$D$6,0,10*ROW('Water Data'!D163))),'Data Summary'!BT169="Yes"),OFFSET('Water Data'!$D$6,0,10*ROW('Water Data'!D163)),NA())</f>
        <v>#N/A</v>
      </c>
      <c r="F169" s="98" t="e">
        <f ca="true">+IF(AND(ISNUMBER(OFFSET('Water Data'!$D$9,0,10*ROW('Water Data'!D163))),'Data Summary'!BU169="Yes"),OFFSET('Water Data'!$D$9,0,10*ROW('Water Data'!D163)),NA())</f>
        <v>#N/A</v>
      </c>
      <c r="G169" s="98" t="e">
        <f ca="true">+IF(AND(ISNUMBER(OFFSET('Water Data'!$E$4,0,10*ROW('Water Data'!E163))),'Data Summary'!BV169="Yes"),100-OFFSET('Water Data'!$E$4,0,10*ROW('Water Data'!E163)),NA())</f>
        <v>#N/A</v>
      </c>
      <c r="H169" s="98" t="e">
        <f ca="true">+IF(AND(ISNUMBER(OFFSET('Water Data'!$E$6,0,10*ROW('Water Data'!E163))),'Data Summary'!BW169="Yes"),OFFSET('Water Data'!$E$6,0,10*ROW('Water Data'!E163)),NA())</f>
        <v>#N/A</v>
      </c>
      <c r="I169" s="98" t="e">
        <f ca="true">+IF(AND(ISNUMBER(OFFSET('Water Data'!$E$9,0,10*ROW('Water Data'!E163))),'Data Summary'!BX169="Yes"),OFFSET('Water Data'!$E$9,0,10*ROW('Water Data'!E163)),NA())</f>
        <v>#N/A</v>
      </c>
      <c r="J169" s="98" t="e">
        <f ca="true">+IF(AND(ISNUMBER(OFFSET('Water Data'!$F$4,0,10*ROW('Water Data'!F163))),'Data Summary'!BY169="Yes"),100-OFFSET('Water Data'!$F$4,0,10*ROW('Water Data'!F163)),NA())</f>
        <v>#N/A</v>
      </c>
      <c r="K169" s="98" t="e">
        <f ca="true">+IF(AND(ISNUMBER(OFFSET('Water Data'!$F$6,0,10*ROW('Water Data'!F163))),'Data Summary'!BZ169="Yes"),OFFSET('Water Data'!$F$6,0,10*ROW('Water Data'!F163)),NA())</f>
        <v>#N/A</v>
      </c>
      <c r="L169" s="98" t="e">
        <f ca="true">+IF(AND(ISNUMBER(OFFSET('Water Data'!$F$9,0,10*ROW('Water Data'!F163))),'Data Summary'!CA169="Yes"),OFFSET('Water Data'!$F$9,0,10*ROW('Water Data'!F163)),NA())</f>
        <v>#N/A</v>
      </c>
      <c r="M169" s="98" t="e">
        <f ca="true">+IF(AND(ISNUMBER(OFFSET('Water Data'!$G$4,0,10*ROW('Water Data'!G163))),'Data Summary'!CB169="Yes"),100-OFFSET('Water Data'!$G$4,0,10*ROW('Water Data'!G163)),NA())</f>
        <v>#N/A</v>
      </c>
      <c r="N169" s="98" t="e">
        <f ca="true">+IF(AND(ISNUMBER(OFFSET('Water Data'!$G$6,0,10*ROW('Water Data'!G163))),'Data Summary'!CC169="Yes"),OFFSET('Water Data'!$G$6,0,10*ROW('Water Data'!G163)),NA())</f>
        <v>#N/A</v>
      </c>
      <c r="O169" s="98" t="e">
        <f ca="true">+IF(AND(ISNUMBER(OFFSET('Water Data'!$G$9,0,10*ROW('Water Data'!G163))),'Data Summary'!CD169="Yes"),OFFSET('Water Data'!$G$9,0,10*ROW('Water Data'!G163)),NA())</f>
        <v>#N/A</v>
      </c>
      <c r="P169" s="98" t="e">
        <f ca="true">+IF(AND(ISNUMBER(OFFSET('Water Data'!$H$4,0,10*ROW('Water Data'!H163))),'Data Summary'!CE169="Yes"),100-OFFSET('Water Data'!$H$4,0,10*ROW('Water Data'!H163)),NA())</f>
        <v>#N/A</v>
      </c>
      <c r="Q169" s="98" t="e">
        <f ca="true">+IF(AND(ISNUMBER(OFFSET('Water Data'!$H$6,0,10*ROW('Water Data'!H163))),'Data Summary'!CF169="Yes"),OFFSET('Water Data'!$H$6,0,10*ROW('Water Data'!H163)),NA())</f>
        <v>#N/A</v>
      </c>
      <c r="R169" s="98" t="e">
        <f ca="true">+IF(AND(ISNUMBER(OFFSET('Water Data'!$H$9,0,10*ROW('Water Data'!H163))),'Data Summary'!CG169="Yes"),OFFSET('Water Data'!$H$9,0,10*ROW('Water Data'!H163)),NA())</f>
        <v>#N/A</v>
      </c>
      <c r="S169" s="98" t="e">
        <f ca="true">+IF(AND(ISNUMBER(OFFSET('Water Data'!$I$4,0,10*ROW('Water Data'!I163))),'Data Summary'!CH169="Yes"),100-OFFSET('Water Data'!$I$4,0,10*ROW('Water Data'!I163)),NA())</f>
        <v>#N/A</v>
      </c>
      <c r="T169" s="98" t="e">
        <f ca="true">+IF(AND(ISNUMBER(OFFSET('Water Data'!$I$6,0,10*ROW('Water Data'!I163))),'Data Summary'!CI169="Yes"),OFFSET('Water Data'!$I$6,0,10*ROW('Water Data'!I163)),NA())</f>
        <v>#N/A</v>
      </c>
      <c r="U169" s="98" t="e">
        <f ca="true">+IF(AND(ISNUMBER(OFFSET('Water Data'!$I$9,0,10*ROW('Water Data'!I163))),'Data Summary'!CJ169="Yes"),OFFSET('Water Data'!$I$9,0,10*ROW('Water Data'!I163)),NA())</f>
        <v>#N/A</v>
      </c>
      <c r="V169" s="99" t="e">
        <f ca="true">+IF(AND(ISNUMBER(OFFSET('Sanitation Data'!$D$4,0,10*ROW('Sanitation Data'!D163))),'Data Summary'!CK169="Yes"),100-OFFSET('Sanitation Data'!$D$4,0,10*ROW('Sanitation Data'!D163)),NA())</f>
        <v>#N/A</v>
      </c>
      <c r="W169" s="99" t="e">
        <f ca="true">+IF(AND(ISNUMBER(OFFSET('Sanitation Data'!$D$6,0,10*ROW('Sanitation Data'!D163))),'Data Summary'!CL169="Yes"),OFFSET('Sanitation Data'!$D$6,0,10*ROW('Sanitation Data'!D163)),NA())</f>
        <v>#N/A</v>
      </c>
      <c r="X169" s="99" t="e">
        <f ca="true">+IF(AND(ISNUMBER(OFFSET('Sanitation Data'!$D$10,0,10*ROW('Sanitation Data'!D163))),'Data Summary'!CM169="Yes"),OFFSET('Sanitation Data'!$D$10,0,10*ROW('Sanitation Data'!D163)),NA())</f>
        <v>#N/A</v>
      </c>
      <c r="Y169" s="99" t="e">
        <f ca="true">+IF(AND(ISNUMBER(OFFSET('Sanitation Data'!$D$11,0,10*ROW('Sanitation Data'!D163))),'Data Summary'!CN169="Yes"),OFFSET('Sanitation Data'!$D$11,0,10*ROW('Sanitation Data'!D163)),NA())</f>
        <v>#N/A</v>
      </c>
      <c r="Z169" s="99" t="e">
        <f ca="true">+IF(AND(ISNUMBER(OFFSET('Sanitation Data'!$D$12,0,10*ROW('Sanitation Data'!D163))),'Data Summary'!CO169="Yes"),OFFSET('Sanitation Data'!$D$12,0,10*ROW('Sanitation Data'!D163)),NA())</f>
        <v>#N/A</v>
      </c>
      <c r="AA169" s="99" t="e">
        <f ca="true">+IF(AND(ISNUMBER(OFFSET('Sanitation Data'!$E$4,0,10*ROW('Sanitation Data'!E163))),'Data Summary'!CP169="Yes"),100-OFFSET('Sanitation Data'!$E$4,0,10*ROW('Sanitation Data'!E163)),NA())</f>
        <v>#N/A</v>
      </c>
      <c r="AB169" s="99" t="e">
        <f ca="true">+IF(AND(ISNUMBER(OFFSET('Sanitation Data'!$E$6,0,10*ROW('Sanitation Data'!E163))),'Data Summary'!CQ169="Yes"),OFFSET('Sanitation Data'!$E$6,0,10*ROW('Sanitation Data'!E163)),NA())</f>
        <v>#N/A</v>
      </c>
      <c r="AC169" s="99" t="e">
        <f ca="true">+IF(AND(ISNUMBER(OFFSET('Sanitation Data'!$E$10,0,10*ROW('Sanitation Data'!E163))),'Data Summary'!CR169="Yes"),OFFSET('Sanitation Data'!$E$10,0,10*ROW('Sanitation Data'!E163)),NA())</f>
        <v>#N/A</v>
      </c>
      <c r="AD169" s="99" t="e">
        <f ca="true">+IF(AND(ISNUMBER(OFFSET('Sanitation Data'!$E$11,0,10*ROW('Sanitation Data'!E163))),'Data Summary'!CS169="Yes"),OFFSET('Sanitation Data'!$E$11,0,10*ROW('Sanitation Data'!E163)),NA())</f>
        <v>#N/A</v>
      </c>
      <c r="AE169" s="99" t="e">
        <f ca="true">+IF(AND(ISNUMBER(OFFSET('Sanitation Data'!$E$12,0,10*ROW('Sanitation Data'!E163))),'Data Summary'!CT169="Yes"),OFFSET('Sanitation Data'!$E$12,0,10*ROW('Sanitation Data'!E163)),NA())</f>
        <v>#N/A</v>
      </c>
      <c r="AF169" s="99" t="e">
        <f ca="true">+IF(AND(ISNUMBER(OFFSET('Sanitation Data'!$F$4,0,10*ROW('Sanitation Data'!F163))),'Data Summary'!CU169="Yes"),100-OFFSET('Sanitation Data'!$F$4,0,10*ROW('Sanitation Data'!F163)),NA())</f>
        <v>#N/A</v>
      </c>
      <c r="AG169" s="99" t="e">
        <f ca="true">+IF(AND(ISNUMBER(OFFSET('Sanitation Data'!$F$6,0,10*ROW('Sanitation Data'!F163))),'Data Summary'!CV169="Yes"),OFFSET('Sanitation Data'!$F$6,0,10*ROW('Sanitation Data'!F163)),NA())</f>
        <v>#N/A</v>
      </c>
      <c r="AH169" s="99" t="e">
        <f ca="true">+IF(AND(ISNUMBER(OFFSET('Sanitation Data'!$F$10,0,10*ROW('Sanitation Data'!F163))),'Data Summary'!CW169="Yes"),OFFSET('Sanitation Data'!$F$10,0,10*ROW('Sanitation Data'!F163)),NA())</f>
        <v>#N/A</v>
      </c>
      <c r="AI169" s="99" t="e">
        <f ca="true">+IF(AND(ISNUMBER(OFFSET('Sanitation Data'!$F$11,0,10*ROW('Sanitation Data'!F163))),'Data Summary'!CX169="Yes"),OFFSET('Sanitation Data'!$F$11,0,10*ROW('Sanitation Data'!F163)),NA())</f>
        <v>#N/A</v>
      </c>
      <c r="AJ169" s="99" t="e">
        <f ca="true">+IF(AND(ISNUMBER(OFFSET('Sanitation Data'!$F$12,0,10*ROW('Sanitation Data'!F163))),'Data Summary'!CY169="Yes"),OFFSET('Sanitation Data'!$F$12,0,10*ROW('Sanitation Data'!F163)),NA())</f>
        <v>#N/A</v>
      </c>
      <c r="AK169" s="99" t="e">
        <f ca="true">+IF(AND(ISNUMBER(OFFSET('Sanitation Data'!$G$4,0,10*ROW('Sanitation Data'!G163))),'Data Summary'!CZ169="Yes"),100-OFFSET('Sanitation Data'!$G$4,0,10*ROW('Sanitation Data'!G163)),NA())</f>
        <v>#N/A</v>
      </c>
      <c r="AL169" s="99" t="e">
        <f ca="true">+IF(AND(ISNUMBER(OFFSET('Sanitation Data'!$G$6,0,10*ROW('Sanitation Data'!G163))),'Data Summary'!DA169="Yes"),OFFSET('Sanitation Data'!$G$6,0,10*ROW('Sanitation Data'!G163)),NA())</f>
        <v>#N/A</v>
      </c>
      <c r="AM169" s="99" t="e">
        <f ca="true">+IF(AND(ISNUMBER(OFFSET('Sanitation Data'!$G$10,0,10*ROW('Sanitation Data'!G163))),'Data Summary'!DB169="Yes"),OFFSET('Sanitation Data'!$G$10,0,10*ROW('Sanitation Data'!G163)),NA())</f>
        <v>#N/A</v>
      </c>
      <c r="AN169" s="99" t="e">
        <f ca="true">+IF(AND(ISNUMBER(OFFSET('Sanitation Data'!$G$11,0,10*ROW('Sanitation Data'!G163))),'Data Summary'!DC169="Yes"),OFFSET('Sanitation Data'!$G$11,0,10*ROW('Sanitation Data'!G163)),NA())</f>
        <v>#N/A</v>
      </c>
      <c r="AO169" s="99" t="e">
        <f ca="true">+IF(AND(ISNUMBER(OFFSET('Sanitation Data'!$G$12,0,10*ROW('Sanitation Data'!G163))),'Data Summary'!DD169="Yes"),OFFSET('Sanitation Data'!$G$12,0,10*ROW('Sanitation Data'!G163)),NA())</f>
        <v>#N/A</v>
      </c>
      <c r="AP169" s="99" t="e">
        <f ca="true">+IF(AND(ISNUMBER(OFFSET('Sanitation Data'!$H$4,0,10*ROW('Sanitation Data'!H163))),'Data Summary'!DE169="Yes"),100-OFFSET('Sanitation Data'!$H$4,0,10*ROW('Sanitation Data'!H163)),NA())</f>
        <v>#N/A</v>
      </c>
      <c r="AQ169" s="99" t="e">
        <f ca="true">+IF(AND(ISNUMBER(OFFSET('Sanitation Data'!$H$6,0,10*ROW('Sanitation Data'!H163))),'Data Summary'!DF169="Yes"),OFFSET('Sanitation Data'!$H$6,0,10*ROW('Sanitation Data'!H163)),NA())</f>
        <v>#N/A</v>
      </c>
      <c r="AR169" s="99" t="e">
        <f ca="true">+IF(AND(ISNUMBER(OFFSET('Sanitation Data'!$H$10,0,10*ROW('Sanitation Data'!H163))),'Data Summary'!DG169="Yes"),OFFSET('Sanitation Data'!$H$10,0,10*ROW('Sanitation Data'!H163)),NA())</f>
        <v>#N/A</v>
      </c>
      <c r="AS169" s="99" t="e">
        <f ca="true">+IF(AND(ISNUMBER(OFFSET('Sanitation Data'!$H$11,0,10*ROW('Sanitation Data'!H163))),'Data Summary'!DH169="Yes"),OFFSET('Sanitation Data'!$H$11,0,10*ROW('Sanitation Data'!H163)),NA())</f>
        <v>#N/A</v>
      </c>
      <c r="AT169" s="99" t="e">
        <f ca="true">+IF(AND(ISNUMBER(OFFSET('Sanitation Data'!$H$12,0,10*ROW('Sanitation Data'!H163))),'Data Summary'!DI169="Yes"),OFFSET('Sanitation Data'!$H$12,0,10*ROW('Sanitation Data'!H163)),NA())</f>
        <v>#N/A</v>
      </c>
      <c r="AU169" s="99" t="e">
        <f ca="true">+IF(AND(ISNUMBER(OFFSET('Sanitation Data'!$I$4,0,10*ROW('Sanitation Data'!I163))),'Data Summary'!DJ169="Yes"),100-OFFSET('Sanitation Data'!$I$4,0,10*ROW('Sanitation Data'!I163)),NA())</f>
        <v>#N/A</v>
      </c>
      <c r="AV169" s="99" t="e">
        <f ca="true">+IF(AND(ISNUMBER(OFFSET('Sanitation Data'!$I$6,0,10*ROW('Sanitation Data'!I163))),'Data Summary'!DK169="Yes"),OFFSET('Sanitation Data'!$I$6,0,10*ROW('Sanitation Data'!I163)),NA())</f>
        <v>#N/A</v>
      </c>
      <c r="AW169" s="99" t="e">
        <f ca="true">+IF(AND(ISNUMBER(OFFSET('Sanitation Data'!$I$10,0,10*ROW('Sanitation Data'!I163))),'Data Summary'!DL169="Yes"),OFFSET('Sanitation Data'!$I$10,0,10*ROW('Sanitation Data'!I163)),NA())</f>
        <v>#N/A</v>
      </c>
      <c r="AX169" s="99" t="e">
        <f ca="true">+IF(AND(ISNUMBER(OFFSET('Sanitation Data'!$I$11,0,10*ROW('Sanitation Data'!I163))),'Data Summary'!DM169="Yes"),OFFSET('Sanitation Data'!$I$11,0,10*ROW('Sanitation Data'!I163)),NA())</f>
        <v>#N/A</v>
      </c>
      <c r="AY169" s="99" t="e">
        <f ca="true">+IF(AND(ISNUMBER(OFFSET('Sanitation Data'!$I$12,0,10*ROW('Sanitation Data'!I163))),'Data Summary'!DN169="Yes"),OFFSET('Sanitation Data'!$I$12,0,10*ROW('Sanitation Data'!I163)),NA())</f>
        <v>#N/A</v>
      </c>
      <c r="AZ169" s="100" t="e">
        <f ca="true">+IF(AND(ISNUMBER(OFFSET('Hygiene Data'!$D$5,0,10*ROW('Hygiene Data'!D163))),'Data Summary'!DO169="Yes"),OFFSET('Hygiene Data'!$D$5,0,10*ROW('Hygiene Data'!D163)),NA())</f>
        <v>#N/A</v>
      </c>
      <c r="BA169" s="100" t="e">
        <f ca="true">+IF(AND(ISNUMBER(OFFSET('Hygiene Data'!$D$7,0,10*ROW('Hygiene Data'!D163))),'Data Summary'!DP169="Yes"),OFFSET('Hygiene Data'!$D$7,0,10*ROW('Hygiene Data'!D163)),NA())</f>
        <v>#N/A</v>
      </c>
      <c r="BB169" s="100" t="e">
        <f ca="true">+IF(AND(ISNUMBER(OFFSET('Hygiene Data'!$D$9,0,10*ROW('Hygiene Data'!D163))),'Data Summary'!DQ169="Yes"),OFFSET('Hygiene Data'!$D$9,0,10*ROW('Hygiene Data'!D163)),NA())</f>
        <v>#N/A</v>
      </c>
      <c r="BC169" s="100" t="e">
        <f ca="true">+IF(AND(ISNUMBER(OFFSET('Hygiene Data'!$E$5,0,10*ROW('Hygiene Data'!E163))),'Data Summary'!DR169="Yes"),OFFSET('Hygiene Data'!$E$5,0,10*ROW('Hygiene Data'!E163)),NA())</f>
        <v>#N/A</v>
      </c>
      <c r="BD169" s="100" t="e">
        <f ca="true">+IF(AND(ISNUMBER(OFFSET('Hygiene Data'!$E$7,0,10*ROW('Hygiene Data'!E163))),'Data Summary'!DS169="Yes"),OFFSET('Hygiene Data'!$E$7,0,10*ROW('Hygiene Data'!E163)),NA())</f>
        <v>#N/A</v>
      </c>
      <c r="BE169" s="100" t="e">
        <f ca="true">+IF(AND(ISNUMBER(OFFSET('Hygiene Data'!$E$9,0,10*ROW('Hygiene Data'!E163))),'Data Summary'!DT169="Yes"),OFFSET('Hygiene Data'!$E$9,0,10*ROW('Hygiene Data'!E163)),NA())</f>
        <v>#N/A</v>
      </c>
      <c r="BF169" s="100" t="e">
        <f ca="true">+IF(AND(ISNUMBER(OFFSET('Hygiene Data'!$F$5,0,10*ROW('Hygiene Data'!F163))),'Data Summary'!DU169="Yes"),OFFSET('Hygiene Data'!$F$5,0,10*ROW('Hygiene Data'!F163)),NA())</f>
        <v>#N/A</v>
      </c>
      <c r="BG169" s="100" t="e">
        <f ca="true">+IF(AND(ISNUMBER(OFFSET('Hygiene Data'!$F$7,0,10*ROW('Hygiene Data'!F163))),'Data Summary'!DV169="Yes"),OFFSET('Hygiene Data'!$F$7,0,10*ROW('Hygiene Data'!F163)),NA())</f>
        <v>#N/A</v>
      </c>
      <c r="BH169" s="100" t="e">
        <f ca="true">+IF(AND(ISNUMBER(OFFSET('Hygiene Data'!$F$9,0,10*ROW('Hygiene Data'!F163))),'Data Summary'!DW169="Yes"),OFFSET('Hygiene Data'!$F$9,0,10*ROW('Hygiene Data'!F163)),NA())</f>
        <v>#N/A</v>
      </c>
      <c r="BI169" s="100" t="e">
        <f ca="true">+IF(AND(ISNUMBER(OFFSET('Hygiene Data'!$G$5,0,10*ROW('Hygiene Data'!G163))),'Data Summary'!DX169="Yes"),OFFSET('Hygiene Data'!$G$5,0,10*ROW('Hygiene Data'!G163)),NA())</f>
        <v>#N/A</v>
      </c>
      <c r="BJ169" s="100" t="e">
        <f ca="true">+IF(AND(ISNUMBER(OFFSET('Hygiene Data'!$G$7,0,10*ROW('Hygiene Data'!G163))),'Data Summary'!DY169="Yes"),OFFSET('Hygiene Data'!$G$7,0,10*ROW('Hygiene Data'!G163)),NA())</f>
        <v>#N/A</v>
      </c>
      <c r="BK169" s="100" t="e">
        <f ca="true">+IF(AND(ISNUMBER(OFFSET('Hygiene Data'!$G$9,0,10*ROW('Hygiene Data'!G163))),'Data Summary'!DZ169="Yes"),OFFSET('Hygiene Data'!$G$9,0,10*ROW('Hygiene Data'!G163)),NA())</f>
        <v>#N/A</v>
      </c>
      <c r="BL169" s="100" t="e">
        <f ca="true">+IF(AND(ISNUMBER(OFFSET('Hygiene Data'!$H$5,0,10*ROW('Hygiene Data'!H163))),'Data Summary'!EA169="Yes"),OFFSET('Hygiene Data'!$H$5,0,10*ROW('Hygiene Data'!H163)),NA())</f>
        <v>#N/A</v>
      </c>
      <c r="BM169" s="100" t="e">
        <f ca="true">+IF(AND(ISNUMBER(OFFSET('Hygiene Data'!$H$7,0,10*ROW('Hygiene Data'!H163))),'Data Summary'!EB169="Yes"),OFFSET('Hygiene Data'!$H$7,0,10*ROW('Hygiene Data'!H163)),NA())</f>
        <v>#N/A</v>
      </c>
      <c r="BN169" s="100" t="e">
        <f ca="true">+IF(AND(ISNUMBER(OFFSET('Hygiene Data'!$H$9,0,10*ROW('Hygiene Data'!H163))),'Data Summary'!EC169="Yes"),OFFSET('Hygiene Data'!$H$9,0,10*ROW('Hygiene Data'!H163)),NA())</f>
        <v>#N/A</v>
      </c>
      <c r="BO169" s="100" t="e">
        <f ca="true">+IF(AND(ISNUMBER(OFFSET('Hygiene Data'!$I$5,0,10*ROW('Hygiene Data'!I163))),'Data Summary'!ED169="Yes"),OFFSET('Hygiene Data'!$I$5,0,10*ROW('Hygiene Data'!I163)),NA())</f>
        <v>#N/A</v>
      </c>
      <c r="BP169" s="100" t="e">
        <f ca="true">+IF(AND(ISNUMBER(OFFSET('Hygiene Data'!$I$7,0,10*ROW('Hygiene Data'!I163))),'Data Summary'!EE169="Yes"),OFFSET('Hygiene Data'!$I$7,0,10*ROW('Hygiene Data'!I163)),NA())</f>
        <v>#N/A</v>
      </c>
      <c r="BQ169" s="100" t="e">
        <f ca="true">+IF(AND(ISNUMBER(OFFSET('Hygiene Data'!$I$9,0,10*ROW('Hygiene Data'!I163))),'Data Summary'!EF169="Yes"),OFFSET('Hygiene Data'!$I$9,0,10*ROW('Hygiene Data'!I163)),NA())</f>
        <v>#N/A</v>
      </c>
    </row>
    <row xmlns:x14ac="http://schemas.microsoft.com/office/spreadsheetml/2009/9/ac" r="170" x14ac:dyDescent="0.2">
      <c r="A170" s="363" t="e">
        <f ca="true">+RIGHT('Data Summary'!A170,LEN('Data Summary'!A170)-9)</f>
        <v>#VALUE!</v>
      </c>
      <c r="B170" s="38" t="str">
        <f ca="true">+IF(ISTEXT('Data Summary'!B170),'Data Summary'!B170,"")</f>
        <v/>
      </c>
      <c r="C170" s="362" t="e">
        <f ca="true">+VALUE('Data Summary'!C170)</f>
        <v>#VALUE!</v>
      </c>
      <c r="D170" s="98" t="e">
        <f ca="true">+IF(AND(ISNUMBER(OFFSET('Water Data'!$D$4,0,10*ROW('Water Data'!D164))),'Data Summary'!BS170="Yes"),100-OFFSET('Water Data'!$D$4,0,10*ROW('Water Data'!D164)),NA())</f>
        <v>#N/A</v>
      </c>
      <c r="E170" s="98" t="e">
        <f ca="true">+IF(AND(ISNUMBER(OFFSET('Water Data'!$D$6,0,10*ROW('Water Data'!D164))),'Data Summary'!BT170="Yes"),OFFSET('Water Data'!$D$6,0,10*ROW('Water Data'!D164)),NA())</f>
        <v>#N/A</v>
      </c>
      <c r="F170" s="98" t="e">
        <f ca="true">+IF(AND(ISNUMBER(OFFSET('Water Data'!$D$9,0,10*ROW('Water Data'!D164))),'Data Summary'!BU170="Yes"),OFFSET('Water Data'!$D$9,0,10*ROW('Water Data'!D164)),NA())</f>
        <v>#N/A</v>
      </c>
      <c r="G170" s="98" t="e">
        <f ca="true">+IF(AND(ISNUMBER(OFFSET('Water Data'!$E$4,0,10*ROW('Water Data'!E164))),'Data Summary'!BV170="Yes"),100-OFFSET('Water Data'!$E$4,0,10*ROW('Water Data'!E164)),NA())</f>
        <v>#N/A</v>
      </c>
      <c r="H170" s="98" t="e">
        <f ca="true">+IF(AND(ISNUMBER(OFFSET('Water Data'!$E$6,0,10*ROW('Water Data'!E164))),'Data Summary'!BW170="Yes"),OFFSET('Water Data'!$E$6,0,10*ROW('Water Data'!E164)),NA())</f>
        <v>#N/A</v>
      </c>
      <c r="I170" s="98" t="e">
        <f ca="true">+IF(AND(ISNUMBER(OFFSET('Water Data'!$E$9,0,10*ROW('Water Data'!E164))),'Data Summary'!BX170="Yes"),OFFSET('Water Data'!$E$9,0,10*ROW('Water Data'!E164)),NA())</f>
        <v>#N/A</v>
      </c>
      <c r="J170" s="98" t="e">
        <f ca="true">+IF(AND(ISNUMBER(OFFSET('Water Data'!$F$4,0,10*ROW('Water Data'!F164))),'Data Summary'!BY170="Yes"),100-OFFSET('Water Data'!$F$4,0,10*ROW('Water Data'!F164)),NA())</f>
        <v>#N/A</v>
      </c>
      <c r="K170" s="98" t="e">
        <f ca="true">+IF(AND(ISNUMBER(OFFSET('Water Data'!$F$6,0,10*ROW('Water Data'!F164))),'Data Summary'!BZ170="Yes"),OFFSET('Water Data'!$F$6,0,10*ROW('Water Data'!F164)),NA())</f>
        <v>#N/A</v>
      </c>
      <c r="L170" s="98" t="e">
        <f ca="true">+IF(AND(ISNUMBER(OFFSET('Water Data'!$F$9,0,10*ROW('Water Data'!F164))),'Data Summary'!CA170="Yes"),OFFSET('Water Data'!$F$9,0,10*ROW('Water Data'!F164)),NA())</f>
        <v>#N/A</v>
      </c>
      <c r="M170" s="98" t="e">
        <f ca="true">+IF(AND(ISNUMBER(OFFSET('Water Data'!$G$4,0,10*ROW('Water Data'!G164))),'Data Summary'!CB170="Yes"),100-OFFSET('Water Data'!$G$4,0,10*ROW('Water Data'!G164)),NA())</f>
        <v>#N/A</v>
      </c>
      <c r="N170" s="98" t="e">
        <f ca="true">+IF(AND(ISNUMBER(OFFSET('Water Data'!$G$6,0,10*ROW('Water Data'!G164))),'Data Summary'!CC170="Yes"),OFFSET('Water Data'!$G$6,0,10*ROW('Water Data'!G164)),NA())</f>
        <v>#N/A</v>
      </c>
      <c r="O170" s="98" t="e">
        <f ca="true">+IF(AND(ISNUMBER(OFFSET('Water Data'!$G$9,0,10*ROW('Water Data'!G164))),'Data Summary'!CD170="Yes"),OFFSET('Water Data'!$G$9,0,10*ROW('Water Data'!G164)),NA())</f>
        <v>#N/A</v>
      </c>
      <c r="P170" s="98" t="e">
        <f ca="true">+IF(AND(ISNUMBER(OFFSET('Water Data'!$H$4,0,10*ROW('Water Data'!H164))),'Data Summary'!CE170="Yes"),100-OFFSET('Water Data'!$H$4,0,10*ROW('Water Data'!H164)),NA())</f>
        <v>#N/A</v>
      </c>
      <c r="Q170" s="98" t="e">
        <f ca="true">+IF(AND(ISNUMBER(OFFSET('Water Data'!$H$6,0,10*ROW('Water Data'!H164))),'Data Summary'!CF170="Yes"),OFFSET('Water Data'!$H$6,0,10*ROW('Water Data'!H164)),NA())</f>
        <v>#N/A</v>
      </c>
      <c r="R170" s="98" t="e">
        <f ca="true">+IF(AND(ISNUMBER(OFFSET('Water Data'!$H$9,0,10*ROW('Water Data'!H164))),'Data Summary'!CG170="Yes"),OFFSET('Water Data'!$H$9,0,10*ROW('Water Data'!H164)),NA())</f>
        <v>#N/A</v>
      </c>
      <c r="S170" s="98" t="e">
        <f ca="true">+IF(AND(ISNUMBER(OFFSET('Water Data'!$I$4,0,10*ROW('Water Data'!I164))),'Data Summary'!CH170="Yes"),100-OFFSET('Water Data'!$I$4,0,10*ROW('Water Data'!I164)),NA())</f>
        <v>#N/A</v>
      </c>
      <c r="T170" s="98" t="e">
        <f ca="true">+IF(AND(ISNUMBER(OFFSET('Water Data'!$I$6,0,10*ROW('Water Data'!I164))),'Data Summary'!CI170="Yes"),OFFSET('Water Data'!$I$6,0,10*ROW('Water Data'!I164)),NA())</f>
        <v>#N/A</v>
      </c>
      <c r="U170" s="98" t="e">
        <f ca="true">+IF(AND(ISNUMBER(OFFSET('Water Data'!$I$9,0,10*ROW('Water Data'!I164))),'Data Summary'!CJ170="Yes"),OFFSET('Water Data'!$I$9,0,10*ROW('Water Data'!I164)),NA())</f>
        <v>#N/A</v>
      </c>
      <c r="V170" s="99" t="e">
        <f ca="true">+IF(AND(ISNUMBER(OFFSET('Sanitation Data'!$D$4,0,10*ROW('Sanitation Data'!D164))),'Data Summary'!CK170="Yes"),100-OFFSET('Sanitation Data'!$D$4,0,10*ROW('Sanitation Data'!D164)),NA())</f>
        <v>#N/A</v>
      </c>
      <c r="W170" s="99" t="e">
        <f ca="true">+IF(AND(ISNUMBER(OFFSET('Sanitation Data'!$D$6,0,10*ROW('Sanitation Data'!D164))),'Data Summary'!CL170="Yes"),OFFSET('Sanitation Data'!$D$6,0,10*ROW('Sanitation Data'!D164)),NA())</f>
        <v>#N/A</v>
      </c>
      <c r="X170" s="99" t="e">
        <f ca="true">+IF(AND(ISNUMBER(OFFSET('Sanitation Data'!$D$10,0,10*ROW('Sanitation Data'!D164))),'Data Summary'!CM170="Yes"),OFFSET('Sanitation Data'!$D$10,0,10*ROW('Sanitation Data'!D164)),NA())</f>
        <v>#N/A</v>
      </c>
      <c r="Y170" s="99" t="e">
        <f ca="true">+IF(AND(ISNUMBER(OFFSET('Sanitation Data'!$D$11,0,10*ROW('Sanitation Data'!D164))),'Data Summary'!CN170="Yes"),OFFSET('Sanitation Data'!$D$11,0,10*ROW('Sanitation Data'!D164)),NA())</f>
        <v>#N/A</v>
      </c>
      <c r="Z170" s="99" t="e">
        <f ca="true">+IF(AND(ISNUMBER(OFFSET('Sanitation Data'!$D$12,0,10*ROW('Sanitation Data'!D164))),'Data Summary'!CO170="Yes"),OFFSET('Sanitation Data'!$D$12,0,10*ROW('Sanitation Data'!D164)),NA())</f>
        <v>#N/A</v>
      </c>
      <c r="AA170" s="99" t="e">
        <f ca="true">+IF(AND(ISNUMBER(OFFSET('Sanitation Data'!$E$4,0,10*ROW('Sanitation Data'!E164))),'Data Summary'!CP170="Yes"),100-OFFSET('Sanitation Data'!$E$4,0,10*ROW('Sanitation Data'!E164)),NA())</f>
        <v>#N/A</v>
      </c>
      <c r="AB170" s="99" t="e">
        <f ca="true">+IF(AND(ISNUMBER(OFFSET('Sanitation Data'!$E$6,0,10*ROW('Sanitation Data'!E164))),'Data Summary'!CQ170="Yes"),OFFSET('Sanitation Data'!$E$6,0,10*ROW('Sanitation Data'!E164)),NA())</f>
        <v>#N/A</v>
      </c>
      <c r="AC170" s="99" t="e">
        <f ca="true">+IF(AND(ISNUMBER(OFFSET('Sanitation Data'!$E$10,0,10*ROW('Sanitation Data'!E164))),'Data Summary'!CR170="Yes"),OFFSET('Sanitation Data'!$E$10,0,10*ROW('Sanitation Data'!E164)),NA())</f>
        <v>#N/A</v>
      </c>
      <c r="AD170" s="99" t="e">
        <f ca="true">+IF(AND(ISNUMBER(OFFSET('Sanitation Data'!$E$11,0,10*ROW('Sanitation Data'!E164))),'Data Summary'!CS170="Yes"),OFFSET('Sanitation Data'!$E$11,0,10*ROW('Sanitation Data'!E164)),NA())</f>
        <v>#N/A</v>
      </c>
      <c r="AE170" s="99" t="e">
        <f ca="true">+IF(AND(ISNUMBER(OFFSET('Sanitation Data'!$E$12,0,10*ROW('Sanitation Data'!E164))),'Data Summary'!CT170="Yes"),OFFSET('Sanitation Data'!$E$12,0,10*ROW('Sanitation Data'!E164)),NA())</f>
        <v>#N/A</v>
      </c>
      <c r="AF170" s="99" t="e">
        <f ca="true">+IF(AND(ISNUMBER(OFFSET('Sanitation Data'!$F$4,0,10*ROW('Sanitation Data'!F164))),'Data Summary'!CU170="Yes"),100-OFFSET('Sanitation Data'!$F$4,0,10*ROW('Sanitation Data'!F164)),NA())</f>
        <v>#N/A</v>
      </c>
      <c r="AG170" s="99" t="e">
        <f ca="true">+IF(AND(ISNUMBER(OFFSET('Sanitation Data'!$F$6,0,10*ROW('Sanitation Data'!F164))),'Data Summary'!CV170="Yes"),OFFSET('Sanitation Data'!$F$6,0,10*ROW('Sanitation Data'!F164)),NA())</f>
        <v>#N/A</v>
      </c>
      <c r="AH170" s="99" t="e">
        <f ca="true">+IF(AND(ISNUMBER(OFFSET('Sanitation Data'!$F$10,0,10*ROW('Sanitation Data'!F164))),'Data Summary'!CW170="Yes"),OFFSET('Sanitation Data'!$F$10,0,10*ROW('Sanitation Data'!F164)),NA())</f>
        <v>#N/A</v>
      </c>
      <c r="AI170" s="99" t="e">
        <f ca="true">+IF(AND(ISNUMBER(OFFSET('Sanitation Data'!$F$11,0,10*ROW('Sanitation Data'!F164))),'Data Summary'!CX170="Yes"),OFFSET('Sanitation Data'!$F$11,0,10*ROW('Sanitation Data'!F164)),NA())</f>
        <v>#N/A</v>
      </c>
      <c r="AJ170" s="99" t="e">
        <f ca="true">+IF(AND(ISNUMBER(OFFSET('Sanitation Data'!$F$12,0,10*ROW('Sanitation Data'!F164))),'Data Summary'!CY170="Yes"),OFFSET('Sanitation Data'!$F$12,0,10*ROW('Sanitation Data'!F164)),NA())</f>
        <v>#N/A</v>
      </c>
      <c r="AK170" s="99" t="e">
        <f ca="true">+IF(AND(ISNUMBER(OFFSET('Sanitation Data'!$G$4,0,10*ROW('Sanitation Data'!G164))),'Data Summary'!CZ170="Yes"),100-OFFSET('Sanitation Data'!$G$4,0,10*ROW('Sanitation Data'!G164)),NA())</f>
        <v>#N/A</v>
      </c>
      <c r="AL170" s="99" t="e">
        <f ca="true">+IF(AND(ISNUMBER(OFFSET('Sanitation Data'!$G$6,0,10*ROW('Sanitation Data'!G164))),'Data Summary'!DA170="Yes"),OFFSET('Sanitation Data'!$G$6,0,10*ROW('Sanitation Data'!G164)),NA())</f>
        <v>#N/A</v>
      </c>
      <c r="AM170" s="99" t="e">
        <f ca="true">+IF(AND(ISNUMBER(OFFSET('Sanitation Data'!$G$10,0,10*ROW('Sanitation Data'!G164))),'Data Summary'!DB170="Yes"),OFFSET('Sanitation Data'!$G$10,0,10*ROW('Sanitation Data'!G164)),NA())</f>
        <v>#N/A</v>
      </c>
      <c r="AN170" s="99" t="e">
        <f ca="true">+IF(AND(ISNUMBER(OFFSET('Sanitation Data'!$G$11,0,10*ROW('Sanitation Data'!G164))),'Data Summary'!DC170="Yes"),OFFSET('Sanitation Data'!$G$11,0,10*ROW('Sanitation Data'!G164)),NA())</f>
        <v>#N/A</v>
      </c>
      <c r="AO170" s="99" t="e">
        <f ca="true">+IF(AND(ISNUMBER(OFFSET('Sanitation Data'!$G$12,0,10*ROW('Sanitation Data'!G164))),'Data Summary'!DD170="Yes"),OFFSET('Sanitation Data'!$G$12,0,10*ROW('Sanitation Data'!G164)),NA())</f>
        <v>#N/A</v>
      </c>
      <c r="AP170" s="99" t="e">
        <f ca="true">+IF(AND(ISNUMBER(OFFSET('Sanitation Data'!$H$4,0,10*ROW('Sanitation Data'!H164))),'Data Summary'!DE170="Yes"),100-OFFSET('Sanitation Data'!$H$4,0,10*ROW('Sanitation Data'!H164)),NA())</f>
        <v>#N/A</v>
      </c>
      <c r="AQ170" s="99" t="e">
        <f ca="true">+IF(AND(ISNUMBER(OFFSET('Sanitation Data'!$H$6,0,10*ROW('Sanitation Data'!H164))),'Data Summary'!DF170="Yes"),OFFSET('Sanitation Data'!$H$6,0,10*ROW('Sanitation Data'!H164)),NA())</f>
        <v>#N/A</v>
      </c>
      <c r="AR170" s="99" t="e">
        <f ca="true">+IF(AND(ISNUMBER(OFFSET('Sanitation Data'!$H$10,0,10*ROW('Sanitation Data'!H164))),'Data Summary'!DG170="Yes"),OFFSET('Sanitation Data'!$H$10,0,10*ROW('Sanitation Data'!H164)),NA())</f>
        <v>#N/A</v>
      </c>
      <c r="AS170" s="99" t="e">
        <f ca="true">+IF(AND(ISNUMBER(OFFSET('Sanitation Data'!$H$11,0,10*ROW('Sanitation Data'!H164))),'Data Summary'!DH170="Yes"),OFFSET('Sanitation Data'!$H$11,0,10*ROW('Sanitation Data'!H164)),NA())</f>
        <v>#N/A</v>
      </c>
      <c r="AT170" s="99" t="e">
        <f ca="true">+IF(AND(ISNUMBER(OFFSET('Sanitation Data'!$H$12,0,10*ROW('Sanitation Data'!H164))),'Data Summary'!DI170="Yes"),OFFSET('Sanitation Data'!$H$12,0,10*ROW('Sanitation Data'!H164)),NA())</f>
        <v>#N/A</v>
      </c>
      <c r="AU170" s="99" t="e">
        <f ca="true">+IF(AND(ISNUMBER(OFFSET('Sanitation Data'!$I$4,0,10*ROW('Sanitation Data'!I164))),'Data Summary'!DJ170="Yes"),100-OFFSET('Sanitation Data'!$I$4,0,10*ROW('Sanitation Data'!I164)),NA())</f>
        <v>#N/A</v>
      </c>
      <c r="AV170" s="99" t="e">
        <f ca="true">+IF(AND(ISNUMBER(OFFSET('Sanitation Data'!$I$6,0,10*ROW('Sanitation Data'!I164))),'Data Summary'!DK170="Yes"),OFFSET('Sanitation Data'!$I$6,0,10*ROW('Sanitation Data'!I164)),NA())</f>
        <v>#N/A</v>
      </c>
      <c r="AW170" s="99" t="e">
        <f ca="true">+IF(AND(ISNUMBER(OFFSET('Sanitation Data'!$I$10,0,10*ROW('Sanitation Data'!I164))),'Data Summary'!DL170="Yes"),OFFSET('Sanitation Data'!$I$10,0,10*ROW('Sanitation Data'!I164)),NA())</f>
        <v>#N/A</v>
      </c>
      <c r="AX170" s="99" t="e">
        <f ca="true">+IF(AND(ISNUMBER(OFFSET('Sanitation Data'!$I$11,0,10*ROW('Sanitation Data'!I164))),'Data Summary'!DM170="Yes"),OFFSET('Sanitation Data'!$I$11,0,10*ROW('Sanitation Data'!I164)),NA())</f>
        <v>#N/A</v>
      </c>
      <c r="AY170" s="99" t="e">
        <f ca="true">+IF(AND(ISNUMBER(OFFSET('Sanitation Data'!$I$12,0,10*ROW('Sanitation Data'!I164))),'Data Summary'!DN170="Yes"),OFFSET('Sanitation Data'!$I$12,0,10*ROW('Sanitation Data'!I164)),NA())</f>
        <v>#N/A</v>
      </c>
      <c r="AZ170" s="100" t="e">
        <f ca="true">+IF(AND(ISNUMBER(OFFSET('Hygiene Data'!$D$5,0,10*ROW('Hygiene Data'!D164))),'Data Summary'!DO170="Yes"),OFFSET('Hygiene Data'!$D$5,0,10*ROW('Hygiene Data'!D164)),NA())</f>
        <v>#N/A</v>
      </c>
      <c r="BA170" s="100" t="e">
        <f ca="true">+IF(AND(ISNUMBER(OFFSET('Hygiene Data'!$D$7,0,10*ROW('Hygiene Data'!D164))),'Data Summary'!DP170="Yes"),OFFSET('Hygiene Data'!$D$7,0,10*ROW('Hygiene Data'!D164)),NA())</f>
        <v>#N/A</v>
      </c>
      <c r="BB170" s="100" t="e">
        <f ca="true">+IF(AND(ISNUMBER(OFFSET('Hygiene Data'!$D$9,0,10*ROW('Hygiene Data'!D164))),'Data Summary'!DQ170="Yes"),OFFSET('Hygiene Data'!$D$9,0,10*ROW('Hygiene Data'!D164)),NA())</f>
        <v>#N/A</v>
      </c>
      <c r="BC170" s="100" t="e">
        <f ca="true">+IF(AND(ISNUMBER(OFFSET('Hygiene Data'!$E$5,0,10*ROW('Hygiene Data'!E164))),'Data Summary'!DR170="Yes"),OFFSET('Hygiene Data'!$E$5,0,10*ROW('Hygiene Data'!E164)),NA())</f>
        <v>#N/A</v>
      </c>
      <c r="BD170" s="100" t="e">
        <f ca="true">+IF(AND(ISNUMBER(OFFSET('Hygiene Data'!$E$7,0,10*ROW('Hygiene Data'!E164))),'Data Summary'!DS170="Yes"),OFFSET('Hygiene Data'!$E$7,0,10*ROW('Hygiene Data'!E164)),NA())</f>
        <v>#N/A</v>
      </c>
      <c r="BE170" s="100" t="e">
        <f ca="true">+IF(AND(ISNUMBER(OFFSET('Hygiene Data'!$E$9,0,10*ROW('Hygiene Data'!E164))),'Data Summary'!DT170="Yes"),OFFSET('Hygiene Data'!$E$9,0,10*ROW('Hygiene Data'!E164)),NA())</f>
        <v>#N/A</v>
      </c>
      <c r="BF170" s="100" t="e">
        <f ca="true">+IF(AND(ISNUMBER(OFFSET('Hygiene Data'!$F$5,0,10*ROW('Hygiene Data'!F164))),'Data Summary'!DU170="Yes"),OFFSET('Hygiene Data'!$F$5,0,10*ROW('Hygiene Data'!F164)),NA())</f>
        <v>#N/A</v>
      </c>
      <c r="BG170" s="100" t="e">
        <f ca="true">+IF(AND(ISNUMBER(OFFSET('Hygiene Data'!$F$7,0,10*ROW('Hygiene Data'!F164))),'Data Summary'!DV170="Yes"),OFFSET('Hygiene Data'!$F$7,0,10*ROW('Hygiene Data'!F164)),NA())</f>
        <v>#N/A</v>
      </c>
      <c r="BH170" s="100" t="e">
        <f ca="true">+IF(AND(ISNUMBER(OFFSET('Hygiene Data'!$F$9,0,10*ROW('Hygiene Data'!F164))),'Data Summary'!DW170="Yes"),OFFSET('Hygiene Data'!$F$9,0,10*ROW('Hygiene Data'!F164)),NA())</f>
        <v>#N/A</v>
      </c>
      <c r="BI170" s="100" t="e">
        <f ca="true">+IF(AND(ISNUMBER(OFFSET('Hygiene Data'!$G$5,0,10*ROW('Hygiene Data'!G164))),'Data Summary'!DX170="Yes"),OFFSET('Hygiene Data'!$G$5,0,10*ROW('Hygiene Data'!G164)),NA())</f>
        <v>#N/A</v>
      </c>
      <c r="BJ170" s="100" t="e">
        <f ca="true">+IF(AND(ISNUMBER(OFFSET('Hygiene Data'!$G$7,0,10*ROW('Hygiene Data'!G164))),'Data Summary'!DY170="Yes"),OFFSET('Hygiene Data'!$G$7,0,10*ROW('Hygiene Data'!G164)),NA())</f>
        <v>#N/A</v>
      </c>
      <c r="BK170" s="100" t="e">
        <f ca="true">+IF(AND(ISNUMBER(OFFSET('Hygiene Data'!$G$9,0,10*ROW('Hygiene Data'!G164))),'Data Summary'!DZ170="Yes"),OFFSET('Hygiene Data'!$G$9,0,10*ROW('Hygiene Data'!G164)),NA())</f>
        <v>#N/A</v>
      </c>
      <c r="BL170" s="100" t="e">
        <f ca="true">+IF(AND(ISNUMBER(OFFSET('Hygiene Data'!$H$5,0,10*ROW('Hygiene Data'!H164))),'Data Summary'!EA170="Yes"),OFFSET('Hygiene Data'!$H$5,0,10*ROW('Hygiene Data'!H164)),NA())</f>
        <v>#N/A</v>
      </c>
      <c r="BM170" s="100" t="e">
        <f ca="true">+IF(AND(ISNUMBER(OFFSET('Hygiene Data'!$H$7,0,10*ROW('Hygiene Data'!H164))),'Data Summary'!EB170="Yes"),OFFSET('Hygiene Data'!$H$7,0,10*ROW('Hygiene Data'!H164)),NA())</f>
        <v>#N/A</v>
      </c>
      <c r="BN170" s="100" t="e">
        <f ca="true">+IF(AND(ISNUMBER(OFFSET('Hygiene Data'!$H$9,0,10*ROW('Hygiene Data'!H164))),'Data Summary'!EC170="Yes"),OFFSET('Hygiene Data'!$H$9,0,10*ROW('Hygiene Data'!H164)),NA())</f>
        <v>#N/A</v>
      </c>
      <c r="BO170" s="100" t="e">
        <f ca="true">+IF(AND(ISNUMBER(OFFSET('Hygiene Data'!$I$5,0,10*ROW('Hygiene Data'!I164))),'Data Summary'!ED170="Yes"),OFFSET('Hygiene Data'!$I$5,0,10*ROW('Hygiene Data'!I164)),NA())</f>
        <v>#N/A</v>
      </c>
      <c r="BP170" s="100" t="e">
        <f ca="true">+IF(AND(ISNUMBER(OFFSET('Hygiene Data'!$I$7,0,10*ROW('Hygiene Data'!I164))),'Data Summary'!EE170="Yes"),OFFSET('Hygiene Data'!$I$7,0,10*ROW('Hygiene Data'!I164)),NA())</f>
        <v>#N/A</v>
      </c>
      <c r="BQ170" s="100" t="e">
        <f ca="true">+IF(AND(ISNUMBER(OFFSET('Hygiene Data'!$I$9,0,10*ROW('Hygiene Data'!I164))),'Data Summary'!EF170="Yes"),OFFSET('Hygiene Data'!$I$9,0,10*ROW('Hygiene Data'!I164)),NA())</f>
        <v>#N/A</v>
      </c>
    </row>
    <row xmlns:x14ac="http://schemas.microsoft.com/office/spreadsheetml/2009/9/ac" r="171" x14ac:dyDescent="0.2">
      <c r="A171" s="363" t="e">
        <f ca="true">+RIGHT('Data Summary'!A171,LEN('Data Summary'!A171)-9)</f>
        <v>#VALUE!</v>
      </c>
      <c r="B171" s="38" t="str">
        <f ca="true">+IF(ISTEXT('Data Summary'!B171),'Data Summary'!B171,"")</f>
        <v/>
      </c>
      <c r="C171" s="362" t="e">
        <f ca="true">+VALUE('Data Summary'!C171)</f>
        <v>#VALUE!</v>
      </c>
      <c r="D171" s="98" t="e">
        <f ca="true">+IF(AND(ISNUMBER(OFFSET('Water Data'!$D$4,0,10*ROW('Water Data'!D165))),'Data Summary'!BS171="Yes"),100-OFFSET('Water Data'!$D$4,0,10*ROW('Water Data'!D165)),NA())</f>
        <v>#N/A</v>
      </c>
      <c r="E171" s="98" t="e">
        <f ca="true">+IF(AND(ISNUMBER(OFFSET('Water Data'!$D$6,0,10*ROW('Water Data'!D165))),'Data Summary'!BT171="Yes"),OFFSET('Water Data'!$D$6,0,10*ROW('Water Data'!D165)),NA())</f>
        <v>#N/A</v>
      </c>
      <c r="F171" s="98" t="e">
        <f ca="true">+IF(AND(ISNUMBER(OFFSET('Water Data'!$D$9,0,10*ROW('Water Data'!D165))),'Data Summary'!BU171="Yes"),OFFSET('Water Data'!$D$9,0,10*ROW('Water Data'!D165)),NA())</f>
        <v>#N/A</v>
      </c>
      <c r="G171" s="98" t="e">
        <f ca="true">+IF(AND(ISNUMBER(OFFSET('Water Data'!$E$4,0,10*ROW('Water Data'!E165))),'Data Summary'!BV171="Yes"),100-OFFSET('Water Data'!$E$4,0,10*ROW('Water Data'!E165)),NA())</f>
        <v>#N/A</v>
      </c>
      <c r="H171" s="98" t="e">
        <f ca="true">+IF(AND(ISNUMBER(OFFSET('Water Data'!$E$6,0,10*ROW('Water Data'!E165))),'Data Summary'!BW171="Yes"),OFFSET('Water Data'!$E$6,0,10*ROW('Water Data'!E165)),NA())</f>
        <v>#N/A</v>
      </c>
      <c r="I171" s="98" t="e">
        <f ca="true">+IF(AND(ISNUMBER(OFFSET('Water Data'!$E$9,0,10*ROW('Water Data'!E165))),'Data Summary'!BX171="Yes"),OFFSET('Water Data'!$E$9,0,10*ROW('Water Data'!E165)),NA())</f>
        <v>#N/A</v>
      </c>
      <c r="J171" s="98" t="e">
        <f ca="true">+IF(AND(ISNUMBER(OFFSET('Water Data'!$F$4,0,10*ROW('Water Data'!F165))),'Data Summary'!BY171="Yes"),100-OFFSET('Water Data'!$F$4,0,10*ROW('Water Data'!F165)),NA())</f>
        <v>#N/A</v>
      </c>
      <c r="K171" s="98" t="e">
        <f ca="true">+IF(AND(ISNUMBER(OFFSET('Water Data'!$F$6,0,10*ROW('Water Data'!F165))),'Data Summary'!BZ171="Yes"),OFFSET('Water Data'!$F$6,0,10*ROW('Water Data'!F165)),NA())</f>
        <v>#N/A</v>
      </c>
      <c r="L171" s="98" t="e">
        <f ca="true">+IF(AND(ISNUMBER(OFFSET('Water Data'!$F$9,0,10*ROW('Water Data'!F165))),'Data Summary'!CA171="Yes"),OFFSET('Water Data'!$F$9,0,10*ROW('Water Data'!F165)),NA())</f>
        <v>#N/A</v>
      </c>
      <c r="M171" s="98" t="e">
        <f ca="true">+IF(AND(ISNUMBER(OFFSET('Water Data'!$G$4,0,10*ROW('Water Data'!G165))),'Data Summary'!CB171="Yes"),100-OFFSET('Water Data'!$G$4,0,10*ROW('Water Data'!G165)),NA())</f>
        <v>#N/A</v>
      </c>
      <c r="N171" s="98" t="e">
        <f ca="true">+IF(AND(ISNUMBER(OFFSET('Water Data'!$G$6,0,10*ROW('Water Data'!G165))),'Data Summary'!CC171="Yes"),OFFSET('Water Data'!$G$6,0,10*ROW('Water Data'!G165)),NA())</f>
        <v>#N/A</v>
      </c>
      <c r="O171" s="98" t="e">
        <f ca="true">+IF(AND(ISNUMBER(OFFSET('Water Data'!$G$9,0,10*ROW('Water Data'!G165))),'Data Summary'!CD171="Yes"),OFFSET('Water Data'!$G$9,0,10*ROW('Water Data'!G165)),NA())</f>
        <v>#N/A</v>
      </c>
      <c r="P171" s="98" t="e">
        <f ca="true">+IF(AND(ISNUMBER(OFFSET('Water Data'!$H$4,0,10*ROW('Water Data'!H165))),'Data Summary'!CE171="Yes"),100-OFFSET('Water Data'!$H$4,0,10*ROW('Water Data'!H165)),NA())</f>
        <v>#N/A</v>
      </c>
      <c r="Q171" s="98" t="e">
        <f ca="true">+IF(AND(ISNUMBER(OFFSET('Water Data'!$H$6,0,10*ROW('Water Data'!H165))),'Data Summary'!CF171="Yes"),OFFSET('Water Data'!$H$6,0,10*ROW('Water Data'!H165)),NA())</f>
        <v>#N/A</v>
      </c>
      <c r="R171" s="98" t="e">
        <f ca="true">+IF(AND(ISNUMBER(OFFSET('Water Data'!$H$9,0,10*ROW('Water Data'!H165))),'Data Summary'!CG171="Yes"),OFFSET('Water Data'!$H$9,0,10*ROW('Water Data'!H165)),NA())</f>
        <v>#N/A</v>
      </c>
      <c r="S171" s="98" t="e">
        <f ca="true">+IF(AND(ISNUMBER(OFFSET('Water Data'!$I$4,0,10*ROW('Water Data'!I165))),'Data Summary'!CH171="Yes"),100-OFFSET('Water Data'!$I$4,0,10*ROW('Water Data'!I165)),NA())</f>
        <v>#N/A</v>
      </c>
      <c r="T171" s="98" t="e">
        <f ca="true">+IF(AND(ISNUMBER(OFFSET('Water Data'!$I$6,0,10*ROW('Water Data'!I165))),'Data Summary'!CI171="Yes"),OFFSET('Water Data'!$I$6,0,10*ROW('Water Data'!I165)),NA())</f>
        <v>#N/A</v>
      </c>
      <c r="U171" s="98" t="e">
        <f ca="true">+IF(AND(ISNUMBER(OFFSET('Water Data'!$I$9,0,10*ROW('Water Data'!I165))),'Data Summary'!CJ171="Yes"),OFFSET('Water Data'!$I$9,0,10*ROW('Water Data'!I165)),NA())</f>
        <v>#N/A</v>
      </c>
      <c r="V171" s="99" t="e">
        <f ca="true">+IF(AND(ISNUMBER(OFFSET('Sanitation Data'!$D$4,0,10*ROW('Sanitation Data'!D165))),'Data Summary'!CK171="Yes"),100-OFFSET('Sanitation Data'!$D$4,0,10*ROW('Sanitation Data'!D165)),NA())</f>
        <v>#N/A</v>
      </c>
      <c r="W171" s="99" t="e">
        <f ca="true">+IF(AND(ISNUMBER(OFFSET('Sanitation Data'!$D$6,0,10*ROW('Sanitation Data'!D165))),'Data Summary'!CL171="Yes"),OFFSET('Sanitation Data'!$D$6,0,10*ROW('Sanitation Data'!D165)),NA())</f>
        <v>#N/A</v>
      </c>
      <c r="X171" s="99" t="e">
        <f ca="true">+IF(AND(ISNUMBER(OFFSET('Sanitation Data'!$D$10,0,10*ROW('Sanitation Data'!D165))),'Data Summary'!CM171="Yes"),OFFSET('Sanitation Data'!$D$10,0,10*ROW('Sanitation Data'!D165)),NA())</f>
        <v>#N/A</v>
      </c>
      <c r="Y171" s="99" t="e">
        <f ca="true">+IF(AND(ISNUMBER(OFFSET('Sanitation Data'!$D$11,0,10*ROW('Sanitation Data'!D165))),'Data Summary'!CN171="Yes"),OFFSET('Sanitation Data'!$D$11,0,10*ROW('Sanitation Data'!D165)),NA())</f>
        <v>#N/A</v>
      </c>
      <c r="Z171" s="99" t="e">
        <f ca="true">+IF(AND(ISNUMBER(OFFSET('Sanitation Data'!$D$12,0,10*ROW('Sanitation Data'!D165))),'Data Summary'!CO171="Yes"),OFFSET('Sanitation Data'!$D$12,0,10*ROW('Sanitation Data'!D165)),NA())</f>
        <v>#N/A</v>
      </c>
      <c r="AA171" s="99" t="e">
        <f ca="true">+IF(AND(ISNUMBER(OFFSET('Sanitation Data'!$E$4,0,10*ROW('Sanitation Data'!E165))),'Data Summary'!CP171="Yes"),100-OFFSET('Sanitation Data'!$E$4,0,10*ROW('Sanitation Data'!E165)),NA())</f>
        <v>#N/A</v>
      </c>
      <c r="AB171" s="99" t="e">
        <f ca="true">+IF(AND(ISNUMBER(OFFSET('Sanitation Data'!$E$6,0,10*ROW('Sanitation Data'!E165))),'Data Summary'!CQ171="Yes"),OFFSET('Sanitation Data'!$E$6,0,10*ROW('Sanitation Data'!E165)),NA())</f>
        <v>#N/A</v>
      </c>
      <c r="AC171" s="99" t="e">
        <f ca="true">+IF(AND(ISNUMBER(OFFSET('Sanitation Data'!$E$10,0,10*ROW('Sanitation Data'!E165))),'Data Summary'!CR171="Yes"),OFFSET('Sanitation Data'!$E$10,0,10*ROW('Sanitation Data'!E165)),NA())</f>
        <v>#N/A</v>
      </c>
      <c r="AD171" s="99" t="e">
        <f ca="true">+IF(AND(ISNUMBER(OFFSET('Sanitation Data'!$E$11,0,10*ROW('Sanitation Data'!E165))),'Data Summary'!CS171="Yes"),OFFSET('Sanitation Data'!$E$11,0,10*ROW('Sanitation Data'!E165)),NA())</f>
        <v>#N/A</v>
      </c>
      <c r="AE171" s="99" t="e">
        <f ca="true">+IF(AND(ISNUMBER(OFFSET('Sanitation Data'!$E$12,0,10*ROW('Sanitation Data'!E165))),'Data Summary'!CT171="Yes"),OFFSET('Sanitation Data'!$E$12,0,10*ROW('Sanitation Data'!E165)),NA())</f>
        <v>#N/A</v>
      </c>
      <c r="AF171" s="99" t="e">
        <f ca="true">+IF(AND(ISNUMBER(OFFSET('Sanitation Data'!$F$4,0,10*ROW('Sanitation Data'!F165))),'Data Summary'!CU171="Yes"),100-OFFSET('Sanitation Data'!$F$4,0,10*ROW('Sanitation Data'!F165)),NA())</f>
        <v>#N/A</v>
      </c>
      <c r="AG171" s="99" t="e">
        <f ca="true">+IF(AND(ISNUMBER(OFFSET('Sanitation Data'!$F$6,0,10*ROW('Sanitation Data'!F165))),'Data Summary'!CV171="Yes"),OFFSET('Sanitation Data'!$F$6,0,10*ROW('Sanitation Data'!F165)),NA())</f>
        <v>#N/A</v>
      </c>
      <c r="AH171" s="99" t="e">
        <f ca="true">+IF(AND(ISNUMBER(OFFSET('Sanitation Data'!$F$10,0,10*ROW('Sanitation Data'!F165))),'Data Summary'!CW171="Yes"),OFFSET('Sanitation Data'!$F$10,0,10*ROW('Sanitation Data'!F165)),NA())</f>
        <v>#N/A</v>
      </c>
      <c r="AI171" s="99" t="e">
        <f ca="true">+IF(AND(ISNUMBER(OFFSET('Sanitation Data'!$F$11,0,10*ROW('Sanitation Data'!F165))),'Data Summary'!CX171="Yes"),OFFSET('Sanitation Data'!$F$11,0,10*ROW('Sanitation Data'!F165)),NA())</f>
        <v>#N/A</v>
      </c>
      <c r="AJ171" s="99" t="e">
        <f ca="true">+IF(AND(ISNUMBER(OFFSET('Sanitation Data'!$F$12,0,10*ROW('Sanitation Data'!F165))),'Data Summary'!CY171="Yes"),OFFSET('Sanitation Data'!$F$12,0,10*ROW('Sanitation Data'!F165)),NA())</f>
        <v>#N/A</v>
      </c>
      <c r="AK171" s="99" t="e">
        <f ca="true">+IF(AND(ISNUMBER(OFFSET('Sanitation Data'!$G$4,0,10*ROW('Sanitation Data'!G165))),'Data Summary'!CZ171="Yes"),100-OFFSET('Sanitation Data'!$G$4,0,10*ROW('Sanitation Data'!G165)),NA())</f>
        <v>#N/A</v>
      </c>
      <c r="AL171" s="99" t="e">
        <f ca="true">+IF(AND(ISNUMBER(OFFSET('Sanitation Data'!$G$6,0,10*ROW('Sanitation Data'!G165))),'Data Summary'!DA171="Yes"),OFFSET('Sanitation Data'!$G$6,0,10*ROW('Sanitation Data'!G165)),NA())</f>
        <v>#N/A</v>
      </c>
      <c r="AM171" s="99" t="e">
        <f ca="true">+IF(AND(ISNUMBER(OFFSET('Sanitation Data'!$G$10,0,10*ROW('Sanitation Data'!G165))),'Data Summary'!DB171="Yes"),OFFSET('Sanitation Data'!$G$10,0,10*ROW('Sanitation Data'!G165)),NA())</f>
        <v>#N/A</v>
      </c>
      <c r="AN171" s="99" t="e">
        <f ca="true">+IF(AND(ISNUMBER(OFFSET('Sanitation Data'!$G$11,0,10*ROW('Sanitation Data'!G165))),'Data Summary'!DC171="Yes"),OFFSET('Sanitation Data'!$G$11,0,10*ROW('Sanitation Data'!G165)),NA())</f>
        <v>#N/A</v>
      </c>
      <c r="AO171" s="99" t="e">
        <f ca="true">+IF(AND(ISNUMBER(OFFSET('Sanitation Data'!$G$12,0,10*ROW('Sanitation Data'!G165))),'Data Summary'!DD171="Yes"),OFFSET('Sanitation Data'!$G$12,0,10*ROW('Sanitation Data'!G165)),NA())</f>
        <v>#N/A</v>
      </c>
      <c r="AP171" s="99" t="e">
        <f ca="true">+IF(AND(ISNUMBER(OFFSET('Sanitation Data'!$H$4,0,10*ROW('Sanitation Data'!H165))),'Data Summary'!DE171="Yes"),100-OFFSET('Sanitation Data'!$H$4,0,10*ROW('Sanitation Data'!H165)),NA())</f>
        <v>#N/A</v>
      </c>
      <c r="AQ171" s="99" t="e">
        <f ca="true">+IF(AND(ISNUMBER(OFFSET('Sanitation Data'!$H$6,0,10*ROW('Sanitation Data'!H165))),'Data Summary'!DF171="Yes"),OFFSET('Sanitation Data'!$H$6,0,10*ROW('Sanitation Data'!H165)),NA())</f>
        <v>#N/A</v>
      </c>
      <c r="AR171" s="99" t="e">
        <f ca="true">+IF(AND(ISNUMBER(OFFSET('Sanitation Data'!$H$10,0,10*ROW('Sanitation Data'!H165))),'Data Summary'!DG171="Yes"),OFFSET('Sanitation Data'!$H$10,0,10*ROW('Sanitation Data'!H165)),NA())</f>
        <v>#N/A</v>
      </c>
      <c r="AS171" s="99" t="e">
        <f ca="true">+IF(AND(ISNUMBER(OFFSET('Sanitation Data'!$H$11,0,10*ROW('Sanitation Data'!H165))),'Data Summary'!DH171="Yes"),OFFSET('Sanitation Data'!$H$11,0,10*ROW('Sanitation Data'!H165)),NA())</f>
        <v>#N/A</v>
      </c>
      <c r="AT171" s="99" t="e">
        <f ca="true">+IF(AND(ISNUMBER(OFFSET('Sanitation Data'!$H$12,0,10*ROW('Sanitation Data'!H165))),'Data Summary'!DI171="Yes"),OFFSET('Sanitation Data'!$H$12,0,10*ROW('Sanitation Data'!H165)),NA())</f>
        <v>#N/A</v>
      </c>
      <c r="AU171" s="99" t="e">
        <f ca="true">+IF(AND(ISNUMBER(OFFSET('Sanitation Data'!$I$4,0,10*ROW('Sanitation Data'!I165))),'Data Summary'!DJ171="Yes"),100-OFFSET('Sanitation Data'!$I$4,0,10*ROW('Sanitation Data'!I165)),NA())</f>
        <v>#N/A</v>
      </c>
      <c r="AV171" s="99" t="e">
        <f ca="true">+IF(AND(ISNUMBER(OFFSET('Sanitation Data'!$I$6,0,10*ROW('Sanitation Data'!I165))),'Data Summary'!DK171="Yes"),OFFSET('Sanitation Data'!$I$6,0,10*ROW('Sanitation Data'!I165)),NA())</f>
        <v>#N/A</v>
      </c>
      <c r="AW171" s="99" t="e">
        <f ca="true">+IF(AND(ISNUMBER(OFFSET('Sanitation Data'!$I$10,0,10*ROW('Sanitation Data'!I165))),'Data Summary'!DL171="Yes"),OFFSET('Sanitation Data'!$I$10,0,10*ROW('Sanitation Data'!I165)),NA())</f>
        <v>#N/A</v>
      </c>
      <c r="AX171" s="99" t="e">
        <f ca="true">+IF(AND(ISNUMBER(OFFSET('Sanitation Data'!$I$11,0,10*ROW('Sanitation Data'!I165))),'Data Summary'!DM171="Yes"),OFFSET('Sanitation Data'!$I$11,0,10*ROW('Sanitation Data'!I165)),NA())</f>
        <v>#N/A</v>
      </c>
      <c r="AY171" s="99" t="e">
        <f ca="true">+IF(AND(ISNUMBER(OFFSET('Sanitation Data'!$I$12,0,10*ROW('Sanitation Data'!I165))),'Data Summary'!DN171="Yes"),OFFSET('Sanitation Data'!$I$12,0,10*ROW('Sanitation Data'!I165)),NA())</f>
        <v>#N/A</v>
      </c>
      <c r="AZ171" s="100" t="e">
        <f ca="true">+IF(AND(ISNUMBER(OFFSET('Hygiene Data'!$D$5,0,10*ROW('Hygiene Data'!D165))),'Data Summary'!DO171="Yes"),OFFSET('Hygiene Data'!$D$5,0,10*ROW('Hygiene Data'!D165)),NA())</f>
        <v>#N/A</v>
      </c>
      <c r="BA171" s="100" t="e">
        <f ca="true">+IF(AND(ISNUMBER(OFFSET('Hygiene Data'!$D$7,0,10*ROW('Hygiene Data'!D165))),'Data Summary'!DP171="Yes"),OFFSET('Hygiene Data'!$D$7,0,10*ROW('Hygiene Data'!D165)),NA())</f>
        <v>#N/A</v>
      </c>
      <c r="BB171" s="100" t="e">
        <f ca="true">+IF(AND(ISNUMBER(OFFSET('Hygiene Data'!$D$9,0,10*ROW('Hygiene Data'!D165))),'Data Summary'!DQ171="Yes"),OFFSET('Hygiene Data'!$D$9,0,10*ROW('Hygiene Data'!D165)),NA())</f>
        <v>#N/A</v>
      </c>
      <c r="BC171" s="100" t="e">
        <f ca="true">+IF(AND(ISNUMBER(OFFSET('Hygiene Data'!$E$5,0,10*ROW('Hygiene Data'!E165))),'Data Summary'!DR171="Yes"),OFFSET('Hygiene Data'!$E$5,0,10*ROW('Hygiene Data'!E165)),NA())</f>
        <v>#N/A</v>
      </c>
      <c r="BD171" s="100" t="e">
        <f ca="true">+IF(AND(ISNUMBER(OFFSET('Hygiene Data'!$E$7,0,10*ROW('Hygiene Data'!E165))),'Data Summary'!DS171="Yes"),OFFSET('Hygiene Data'!$E$7,0,10*ROW('Hygiene Data'!E165)),NA())</f>
        <v>#N/A</v>
      </c>
      <c r="BE171" s="100" t="e">
        <f ca="true">+IF(AND(ISNUMBER(OFFSET('Hygiene Data'!$E$9,0,10*ROW('Hygiene Data'!E165))),'Data Summary'!DT171="Yes"),OFFSET('Hygiene Data'!$E$9,0,10*ROW('Hygiene Data'!E165)),NA())</f>
        <v>#N/A</v>
      </c>
      <c r="BF171" s="100" t="e">
        <f ca="true">+IF(AND(ISNUMBER(OFFSET('Hygiene Data'!$F$5,0,10*ROW('Hygiene Data'!F165))),'Data Summary'!DU171="Yes"),OFFSET('Hygiene Data'!$F$5,0,10*ROW('Hygiene Data'!F165)),NA())</f>
        <v>#N/A</v>
      </c>
      <c r="BG171" s="100" t="e">
        <f ca="true">+IF(AND(ISNUMBER(OFFSET('Hygiene Data'!$F$7,0,10*ROW('Hygiene Data'!F165))),'Data Summary'!DV171="Yes"),OFFSET('Hygiene Data'!$F$7,0,10*ROW('Hygiene Data'!F165)),NA())</f>
        <v>#N/A</v>
      </c>
      <c r="BH171" s="100" t="e">
        <f ca="true">+IF(AND(ISNUMBER(OFFSET('Hygiene Data'!$F$9,0,10*ROW('Hygiene Data'!F165))),'Data Summary'!DW171="Yes"),OFFSET('Hygiene Data'!$F$9,0,10*ROW('Hygiene Data'!F165)),NA())</f>
        <v>#N/A</v>
      </c>
      <c r="BI171" s="100" t="e">
        <f ca="true">+IF(AND(ISNUMBER(OFFSET('Hygiene Data'!$G$5,0,10*ROW('Hygiene Data'!G165))),'Data Summary'!DX171="Yes"),OFFSET('Hygiene Data'!$G$5,0,10*ROW('Hygiene Data'!G165)),NA())</f>
        <v>#N/A</v>
      </c>
      <c r="BJ171" s="100" t="e">
        <f ca="true">+IF(AND(ISNUMBER(OFFSET('Hygiene Data'!$G$7,0,10*ROW('Hygiene Data'!G165))),'Data Summary'!DY171="Yes"),OFFSET('Hygiene Data'!$G$7,0,10*ROW('Hygiene Data'!G165)),NA())</f>
        <v>#N/A</v>
      </c>
      <c r="BK171" s="100" t="e">
        <f ca="true">+IF(AND(ISNUMBER(OFFSET('Hygiene Data'!$G$9,0,10*ROW('Hygiene Data'!G165))),'Data Summary'!DZ171="Yes"),OFFSET('Hygiene Data'!$G$9,0,10*ROW('Hygiene Data'!G165)),NA())</f>
        <v>#N/A</v>
      </c>
      <c r="BL171" s="100" t="e">
        <f ca="true">+IF(AND(ISNUMBER(OFFSET('Hygiene Data'!$H$5,0,10*ROW('Hygiene Data'!H165))),'Data Summary'!EA171="Yes"),OFFSET('Hygiene Data'!$H$5,0,10*ROW('Hygiene Data'!H165)),NA())</f>
        <v>#N/A</v>
      </c>
      <c r="BM171" s="100" t="e">
        <f ca="true">+IF(AND(ISNUMBER(OFFSET('Hygiene Data'!$H$7,0,10*ROW('Hygiene Data'!H165))),'Data Summary'!EB171="Yes"),OFFSET('Hygiene Data'!$H$7,0,10*ROW('Hygiene Data'!H165)),NA())</f>
        <v>#N/A</v>
      </c>
      <c r="BN171" s="100" t="e">
        <f ca="true">+IF(AND(ISNUMBER(OFFSET('Hygiene Data'!$H$9,0,10*ROW('Hygiene Data'!H165))),'Data Summary'!EC171="Yes"),OFFSET('Hygiene Data'!$H$9,0,10*ROW('Hygiene Data'!H165)),NA())</f>
        <v>#N/A</v>
      </c>
      <c r="BO171" s="100" t="e">
        <f ca="true">+IF(AND(ISNUMBER(OFFSET('Hygiene Data'!$I$5,0,10*ROW('Hygiene Data'!I165))),'Data Summary'!ED171="Yes"),OFFSET('Hygiene Data'!$I$5,0,10*ROW('Hygiene Data'!I165)),NA())</f>
        <v>#N/A</v>
      </c>
      <c r="BP171" s="100" t="e">
        <f ca="true">+IF(AND(ISNUMBER(OFFSET('Hygiene Data'!$I$7,0,10*ROW('Hygiene Data'!I165))),'Data Summary'!EE171="Yes"),OFFSET('Hygiene Data'!$I$7,0,10*ROW('Hygiene Data'!I165)),NA())</f>
        <v>#N/A</v>
      </c>
      <c r="BQ171" s="100" t="e">
        <f ca="true">+IF(AND(ISNUMBER(OFFSET('Hygiene Data'!$I$9,0,10*ROW('Hygiene Data'!I165))),'Data Summary'!EF171="Yes"),OFFSET('Hygiene Data'!$I$9,0,10*ROW('Hygiene Data'!I165)),NA())</f>
        <v>#N/A</v>
      </c>
    </row>
    <row xmlns:x14ac="http://schemas.microsoft.com/office/spreadsheetml/2009/9/ac" r="172" x14ac:dyDescent="0.2">
      <c r="A172" s="363" t="e">
        <f ca="true">+RIGHT('Data Summary'!A172,LEN('Data Summary'!A172)-9)</f>
        <v>#VALUE!</v>
      </c>
      <c r="B172" s="38" t="str">
        <f ca="true">+IF(ISTEXT('Data Summary'!B172),'Data Summary'!B172,"")</f>
        <v/>
      </c>
      <c r="C172" s="362" t="e">
        <f ca="true">+VALUE('Data Summary'!C172)</f>
        <v>#VALUE!</v>
      </c>
      <c r="D172" s="98" t="e">
        <f ca="true">+IF(AND(ISNUMBER(OFFSET('Water Data'!$D$4,0,10*ROW('Water Data'!D166))),'Data Summary'!BS172="Yes"),100-OFFSET('Water Data'!$D$4,0,10*ROW('Water Data'!D166)),NA())</f>
        <v>#N/A</v>
      </c>
      <c r="E172" s="98" t="e">
        <f ca="true">+IF(AND(ISNUMBER(OFFSET('Water Data'!$D$6,0,10*ROW('Water Data'!D166))),'Data Summary'!BT172="Yes"),OFFSET('Water Data'!$D$6,0,10*ROW('Water Data'!D166)),NA())</f>
        <v>#N/A</v>
      </c>
      <c r="F172" s="98" t="e">
        <f ca="true">+IF(AND(ISNUMBER(OFFSET('Water Data'!$D$9,0,10*ROW('Water Data'!D166))),'Data Summary'!BU172="Yes"),OFFSET('Water Data'!$D$9,0,10*ROW('Water Data'!D166)),NA())</f>
        <v>#N/A</v>
      </c>
      <c r="G172" s="98" t="e">
        <f ca="true">+IF(AND(ISNUMBER(OFFSET('Water Data'!$E$4,0,10*ROW('Water Data'!E166))),'Data Summary'!BV172="Yes"),100-OFFSET('Water Data'!$E$4,0,10*ROW('Water Data'!E166)),NA())</f>
        <v>#N/A</v>
      </c>
      <c r="H172" s="98" t="e">
        <f ca="true">+IF(AND(ISNUMBER(OFFSET('Water Data'!$E$6,0,10*ROW('Water Data'!E166))),'Data Summary'!BW172="Yes"),OFFSET('Water Data'!$E$6,0,10*ROW('Water Data'!E166)),NA())</f>
        <v>#N/A</v>
      </c>
      <c r="I172" s="98" t="e">
        <f ca="true">+IF(AND(ISNUMBER(OFFSET('Water Data'!$E$9,0,10*ROW('Water Data'!E166))),'Data Summary'!BX172="Yes"),OFFSET('Water Data'!$E$9,0,10*ROW('Water Data'!E166)),NA())</f>
        <v>#N/A</v>
      </c>
      <c r="J172" s="98" t="e">
        <f ca="true">+IF(AND(ISNUMBER(OFFSET('Water Data'!$F$4,0,10*ROW('Water Data'!F166))),'Data Summary'!BY172="Yes"),100-OFFSET('Water Data'!$F$4,0,10*ROW('Water Data'!F166)),NA())</f>
        <v>#N/A</v>
      </c>
      <c r="K172" s="98" t="e">
        <f ca="true">+IF(AND(ISNUMBER(OFFSET('Water Data'!$F$6,0,10*ROW('Water Data'!F166))),'Data Summary'!BZ172="Yes"),OFFSET('Water Data'!$F$6,0,10*ROW('Water Data'!F166)),NA())</f>
        <v>#N/A</v>
      </c>
      <c r="L172" s="98" t="e">
        <f ca="true">+IF(AND(ISNUMBER(OFFSET('Water Data'!$F$9,0,10*ROW('Water Data'!F166))),'Data Summary'!CA172="Yes"),OFFSET('Water Data'!$F$9,0,10*ROW('Water Data'!F166)),NA())</f>
        <v>#N/A</v>
      </c>
      <c r="M172" s="98" t="e">
        <f ca="true">+IF(AND(ISNUMBER(OFFSET('Water Data'!$G$4,0,10*ROW('Water Data'!G166))),'Data Summary'!CB172="Yes"),100-OFFSET('Water Data'!$G$4,0,10*ROW('Water Data'!G166)),NA())</f>
        <v>#N/A</v>
      </c>
      <c r="N172" s="98" t="e">
        <f ca="true">+IF(AND(ISNUMBER(OFFSET('Water Data'!$G$6,0,10*ROW('Water Data'!G166))),'Data Summary'!CC172="Yes"),OFFSET('Water Data'!$G$6,0,10*ROW('Water Data'!G166)),NA())</f>
        <v>#N/A</v>
      </c>
      <c r="O172" s="98" t="e">
        <f ca="true">+IF(AND(ISNUMBER(OFFSET('Water Data'!$G$9,0,10*ROW('Water Data'!G166))),'Data Summary'!CD172="Yes"),OFFSET('Water Data'!$G$9,0,10*ROW('Water Data'!G166)),NA())</f>
        <v>#N/A</v>
      </c>
      <c r="P172" s="98" t="e">
        <f ca="true">+IF(AND(ISNUMBER(OFFSET('Water Data'!$H$4,0,10*ROW('Water Data'!H166))),'Data Summary'!CE172="Yes"),100-OFFSET('Water Data'!$H$4,0,10*ROW('Water Data'!H166)),NA())</f>
        <v>#N/A</v>
      </c>
      <c r="Q172" s="98" t="e">
        <f ca="true">+IF(AND(ISNUMBER(OFFSET('Water Data'!$H$6,0,10*ROW('Water Data'!H166))),'Data Summary'!CF172="Yes"),OFFSET('Water Data'!$H$6,0,10*ROW('Water Data'!H166)),NA())</f>
        <v>#N/A</v>
      </c>
      <c r="R172" s="98" t="e">
        <f ca="true">+IF(AND(ISNUMBER(OFFSET('Water Data'!$H$9,0,10*ROW('Water Data'!H166))),'Data Summary'!CG172="Yes"),OFFSET('Water Data'!$H$9,0,10*ROW('Water Data'!H166)),NA())</f>
        <v>#N/A</v>
      </c>
      <c r="S172" s="98" t="e">
        <f ca="true">+IF(AND(ISNUMBER(OFFSET('Water Data'!$I$4,0,10*ROW('Water Data'!I166))),'Data Summary'!CH172="Yes"),100-OFFSET('Water Data'!$I$4,0,10*ROW('Water Data'!I166)),NA())</f>
        <v>#N/A</v>
      </c>
      <c r="T172" s="98" t="e">
        <f ca="true">+IF(AND(ISNUMBER(OFFSET('Water Data'!$I$6,0,10*ROW('Water Data'!I166))),'Data Summary'!CI172="Yes"),OFFSET('Water Data'!$I$6,0,10*ROW('Water Data'!I166)),NA())</f>
        <v>#N/A</v>
      </c>
      <c r="U172" s="98" t="e">
        <f ca="true">+IF(AND(ISNUMBER(OFFSET('Water Data'!$I$9,0,10*ROW('Water Data'!I166))),'Data Summary'!CJ172="Yes"),OFFSET('Water Data'!$I$9,0,10*ROW('Water Data'!I166)),NA())</f>
        <v>#N/A</v>
      </c>
      <c r="V172" s="99" t="e">
        <f ca="true">+IF(AND(ISNUMBER(OFFSET('Sanitation Data'!$D$4,0,10*ROW('Sanitation Data'!D166))),'Data Summary'!CK172="Yes"),100-OFFSET('Sanitation Data'!$D$4,0,10*ROW('Sanitation Data'!D166)),NA())</f>
        <v>#N/A</v>
      </c>
      <c r="W172" s="99" t="e">
        <f ca="true">+IF(AND(ISNUMBER(OFFSET('Sanitation Data'!$D$6,0,10*ROW('Sanitation Data'!D166))),'Data Summary'!CL172="Yes"),OFFSET('Sanitation Data'!$D$6,0,10*ROW('Sanitation Data'!D166)),NA())</f>
        <v>#N/A</v>
      </c>
      <c r="X172" s="99" t="e">
        <f ca="true">+IF(AND(ISNUMBER(OFFSET('Sanitation Data'!$D$10,0,10*ROW('Sanitation Data'!D166))),'Data Summary'!CM172="Yes"),OFFSET('Sanitation Data'!$D$10,0,10*ROW('Sanitation Data'!D166)),NA())</f>
        <v>#N/A</v>
      </c>
      <c r="Y172" s="99" t="e">
        <f ca="true">+IF(AND(ISNUMBER(OFFSET('Sanitation Data'!$D$11,0,10*ROW('Sanitation Data'!D166))),'Data Summary'!CN172="Yes"),OFFSET('Sanitation Data'!$D$11,0,10*ROW('Sanitation Data'!D166)),NA())</f>
        <v>#N/A</v>
      </c>
      <c r="Z172" s="99" t="e">
        <f ca="true">+IF(AND(ISNUMBER(OFFSET('Sanitation Data'!$D$12,0,10*ROW('Sanitation Data'!D166))),'Data Summary'!CO172="Yes"),OFFSET('Sanitation Data'!$D$12,0,10*ROW('Sanitation Data'!D166)),NA())</f>
        <v>#N/A</v>
      </c>
      <c r="AA172" s="99" t="e">
        <f ca="true">+IF(AND(ISNUMBER(OFFSET('Sanitation Data'!$E$4,0,10*ROW('Sanitation Data'!E166))),'Data Summary'!CP172="Yes"),100-OFFSET('Sanitation Data'!$E$4,0,10*ROW('Sanitation Data'!E166)),NA())</f>
        <v>#N/A</v>
      </c>
      <c r="AB172" s="99" t="e">
        <f ca="true">+IF(AND(ISNUMBER(OFFSET('Sanitation Data'!$E$6,0,10*ROW('Sanitation Data'!E166))),'Data Summary'!CQ172="Yes"),OFFSET('Sanitation Data'!$E$6,0,10*ROW('Sanitation Data'!E166)),NA())</f>
        <v>#N/A</v>
      </c>
      <c r="AC172" s="99" t="e">
        <f ca="true">+IF(AND(ISNUMBER(OFFSET('Sanitation Data'!$E$10,0,10*ROW('Sanitation Data'!E166))),'Data Summary'!CR172="Yes"),OFFSET('Sanitation Data'!$E$10,0,10*ROW('Sanitation Data'!E166)),NA())</f>
        <v>#N/A</v>
      </c>
      <c r="AD172" s="99" t="e">
        <f ca="true">+IF(AND(ISNUMBER(OFFSET('Sanitation Data'!$E$11,0,10*ROW('Sanitation Data'!E166))),'Data Summary'!CS172="Yes"),OFFSET('Sanitation Data'!$E$11,0,10*ROW('Sanitation Data'!E166)),NA())</f>
        <v>#N/A</v>
      </c>
      <c r="AE172" s="99" t="e">
        <f ca="true">+IF(AND(ISNUMBER(OFFSET('Sanitation Data'!$E$12,0,10*ROW('Sanitation Data'!E166))),'Data Summary'!CT172="Yes"),OFFSET('Sanitation Data'!$E$12,0,10*ROW('Sanitation Data'!E166)),NA())</f>
        <v>#N/A</v>
      </c>
      <c r="AF172" s="99" t="e">
        <f ca="true">+IF(AND(ISNUMBER(OFFSET('Sanitation Data'!$F$4,0,10*ROW('Sanitation Data'!F166))),'Data Summary'!CU172="Yes"),100-OFFSET('Sanitation Data'!$F$4,0,10*ROW('Sanitation Data'!F166)),NA())</f>
        <v>#N/A</v>
      </c>
      <c r="AG172" s="99" t="e">
        <f ca="true">+IF(AND(ISNUMBER(OFFSET('Sanitation Data'!$F$6,0,10*ROW('Sanitation Data'!F166))),'Data Summary'!CV172="Yes"),OFFSET('Sanitation Data'!$F$6,0,10*ROW('Sanitation Data'!F166)),NA())</f>
        <v>#N/A</v>
      </c>
      <c r="AH172" s="99" t="e">
        <f ca="true">+IF(AND(ISNUMBER(OFFSET('Sanitation Data'!$F$10,0,10*ROW('Sanitation Data'!F166))),'Data Summary'!CW172="Yes"),OFFSET('Sanitation Data'!$F$10,0,10*ROW('Sanitation Data'!F166)),NA())</f>
        <v>#N/A</v>
      </c>
      <c r="AI172" s="99" t="e">
        <f ca="true">+IF(AND(ISNUMBER(OFFSET('Sanitation Data'!$F$11,0,10*ROW('Sanitation Data'!F166))),'Data Summary'!CX172="Yes"),OFFSET('Sanitation Data'!$F$11,0,10*ROW('Sanitation Data'!F166)),NA())</f>
        <v>#N/A</v>
      </c>
      <c r="AJ172" s="99" t="e">
        <f ca="true">+IF(AND(ISNUMBER(OFFSET('Sanitation Data'!$F$12,0,10*ROW('Sanitation Data'!F166))),'Data Summary'!CY172="Yes"),OFFSET('Sanitation Data'!$F$12,0,10*ROW('Sanitation Data'!F166)),NA())</f>
        <v>#N/A</v>
      </c>
      <c r="AK172" s="99" t="e">
        <f ca="true">+IF(AND(ISNUMBER(OFFSET('Sanitation Data'!$G$4,0,10*ROW('Sanitation Data'!G166))),'Data Summary'!CZ172="Yes"),100-OFFSET('Sanitation Data'!$G$4,0,10*ROW('Sanitation Data'!G166)),NA())</f>
        <v>#N/A</v>
      </c>
      <c r="AL172" s="99" t="e">
        <f ca="true">+IF(AND(ISNUMBER(OFFSET('Sanitation Data'!$G$6,0,10*ROW('Sanitation Data'!G166))),'Data Summary'!DA172="Yes"),OFFSET('Sanitation Data'!$G$6,0,10*ROW('Sanitation Data'!G166)),NA())</f>
        <v>#N/A</v>
      </c>
      <c r="AM172" s="99" t="e">
        <f ca="true">+IF(AND(ISNUMBER(OFFSET('Sanitation Data'!$G$10,0,10*ROW('Sanitation Data'!G166))),'Data Summary'!DB172="Yes"),OFFSET('Sanitation Data'!$G$10,0,10*ROW('Sanitation Data'!G166)),NA())</f>
        <v>#N/A</v>
      </c>
      <c r="AN172" s="99" t="e">
        <f ca="true">+IF(AND(ISNUMBER(OFFSET('Sanitation Data'!$G$11,0,10*ROW('Sanitation Data'!G166))),'Data Summary'!DC172="Yes"),OFFSET('Sanitation Data'!$G$11,0,10*ROW('Sanitation Data'!G166)),NA())</f>
        <v>#N/A</v>
      </c>
      <c r="AO172" s="99" t="e">
        <f ca="true">+IF(AND(ISNUMBER(OFFSET('Sanitation Data'!$G$12,0,10*ROW('Sanitation Data'!G166))),'Data Summary'!DD172="Yes"),OFFSET('Sanitation Data'!$G$12,0,10*ROW('Sanitation Data'!G166)),NA())</f>
        <v>#N/A</v>
      </c>
      <c r="AP172" s="99" t="e">
        <f ca="true">+IF(AND(ISNUMBER(OFFSET('Sanitation Data'!$H$4,0,10*ROW('Sanitation Data'!H166))),'Data Summary'!DE172="Yes"),100-OFFSET('Sanitation Data'!$H$4,0,10*ROW('Sanitation Data'!H166)),NA())</f>
        <v>#N/A</v>
      </c>
      <c r="AQ172" s="99" t="e">
        <f ca="true">+IF(AND(ISNUMBER(OFFSET('Sanitation Data'!$H$6,0,10*ROW('Sanitation Data'!H166))),'Data Summary'!DF172="Yes"),OFFSET('Sanitation Data'!$H$6,0,10*ROW('Sanitation Data'!H166)),NA())</f>
        <v>#N/A</v>
      </c>
      <c r="AR172" s="99" t="e">
        <f ca="true">+IF(AND(ISNUMBER(OFFSET('Sanitation Data'!$H$10,0,10*ROW('Sanitation Data'!H166))),'Data Summary'!DG172="Yes"),OFFSET('Sanitation Data'!$H$10,0,10*ROW('Sanitation Data'!H166)),NA())</f>
        <v>#N/A</v>
      </c>
      <c r="AS172" s="99" t="e">
        <f ca="true">+IF(AND(ISNUMBER(OFFSET('Sanitation Data'!$H$11,0,10*ROW('Sanitation Data'!H166))),'Data Summary'!DH172="Yes"),OFFSET('Sanitation Data'!$H$11,0,10*ROW('Sanitation Data'!H166)),NA())</f>
        <v>#N/A</v>
      </c>
      <c r="AT172" s="99" t="e">
        <f ca="true">+IF(AND(ISNUMBER(OFFSET('Sanitation Data'!$H$12,0,10*ROW('Sanitation Data'!H166))),'Data Summary'!DI172="Yes"),OFFSET('Sanitation Data'!$H$12,0,10*ROW('Sanitation Data'!H166)),NA())</f>
        <v>#N/A</v>
      </c>
      <c r="AU172" s="99" t="e">
        <f ca="true">+IF(AND(ISNUMBER(OFFSET('Sanitation Data'!$I$4,0,10*ROW('Sanitation Data'!I166))),'Data Summary'!DJ172="Yes"),100-OFFSET('Sanitation Data'!$I$4,0,10*ROW('Sanitation Data'!I166)),NA())</f>
        <v>#N/A</v>
      </c>
      <c r="AV172" s="99" t="e">
        <f ca="true">+IF(AND(ISNUMBER(OFFSET('Sanitation Data'!$I$6,0,10*ROW('Sanitation Data'!I166))),'Data Summary'!DK172="Yes"),OFFSET('Sanitation Data'!$I$6,0,10*ROW('Sanitation Data'!I166)),NA())</f>
        <v>#N/A</v>
      </c>
      <c r="AW172" s="99" t="e">
        <f ca="true">+IF(AND(ISNUMBER(OFFSET('Sanitation Data'!$I$10,0,10*ROW('Sanitation Data'!I166))),'Data Summary'!DL172="Yes"),OFFSET('Sanitation Data'!$I$10,0,10*ROW('Sanitation Data'!I166)),NA())</f>
        <v>#N/A</v>
      </c>
      <c r="AX172" s="99" t="e">
        <f ca="true">+IF(AND(ISNUMBER(OFFSET('Sanitation Data'!$I$11,0,10*ROW('Sanitation Data'!I166))),'Data Summary'!DM172="Yes"),OFFSET('Sanitation Data'!$I$11,0,10*ROW('Sanitation Data'!I166)),NA())</f>
        <v>#N/A</v>
      </c>
      <c r="AY172" s="99" t="e">
        <f ca="true">+IF(AND(ISNUMBER(OFFSET('Sanitation Data'!$I$12,0,10*ROW('Sanitation Data'!I166))),'Data Summary'!DN172="Yes"),OFFSET('Sanitation Data'!$I$12,0,10*ROW('Sanitation Data'!I166)),NA())</f>
        <v>#N/A</v>
      </c>
      <c r="AZ172" s="100" t="e">
        <f ca="true">+IF(AND(ISNUMBER(OFFSET('Hygiene Data'!$D$5,0,10*ROW('Hygiene Data'!D166))),'Data Summary'!DO172="Yes"),OFFSET('Hygiene Data'!$D$5,0,10*ROW('Hygiene Data'!D166)),NA())</f>
        <v>#N/A</v>
      </c>
      <c r="BA172" s="100" t="e">
        <f ca="true">+IF(AND(ISNUMBER(OFFSET('Hygiene Data'!$D$7,0,10*ROW('Hygiene Data'!D166))),'Data Summary'!DP172="Yes"),OFFSET('Hygiene Data'!$D$7,0,10*ROW('Hygiene Data'!D166)),NA())</f>
        <v>#N/A</v>
      </c>
      <c r="BB172" s="100" t="e">
        <f ca="true">+IF(AND(ISNUMBER(OFFSET('Hygiene Data'!$D$9,0,10*ROW('Hygiene Data'!D166))),'Data Summary'!DQ172="Yes"),OFFSET('Hygiene Data'!$D$9,0,10*ROW('Hygiene Data'!D166)),NA())</f>
        <v>#N/A</v>
      </c>
      <c r="BC172" s="100" t="e">
        <f ca="true">+IF(AND(ISNUMBER(OFFSET('Hygiene Data'!$E$5,0,10*ROW('Hygiene Data'!E166))),'Data Summary'!DR172="Yes"),OFFSET('Hygiene Data'!$E$5,0,10*ROW('Hygiene Data'!E166)),NA())</f>
        <v>#N/A</v>
      </c>
      <c r="BD172" s="100" t="e">
        <f ca="true">+IF(AND(ISNUMBER(OFFSET('Hygiene Data'!$E$7,0,10*ROW('Hygiene Data'!E166))),'Data Summary'!DS172="Yes"),OFFSET('Hygiene Data'!$E$7,0,10*ROW('Hygiene Data'!E166)),NA())</f>
        <v>#N/A</v>
      </c>
      <c r="BE172" s="100" t="e">
        <f ca="true">+IF(AND(ISNUMBER(OFFSET('Hygiene Data'!$E$9,0,10*ROW('Hygiene Data'!E166))),'Data Summary'!DT172="Yes"),OFFSET('Hygiene Data'!$E$9,0,10*ROW('Hygiene Data'!E166)),NA())</f>
        <v>#N/A</v>
      </c>
      <c r="BF172" s="100" t="e">
        <f ca="true">+IF(AND(ISNUMBER(OFFSET('Hygiene Data'!$F$5,0,10*ROW('Hygiene Data'!F166))),'Data Summary'!DU172="Yes"),OFFSET('Hygiene Data'!$F$5,0,10*ROW('Hygiene Data'!F166)),NA())</f>
        <v>#N/A</v>
      </c>
      <c r="BG172" s="100" t="e">
        <f ca="true">+IF(AND(ISNUMBER(OFFSET('Hygiene Data'!$F$7,0,10*ROW('Hygiene Data'!F166))),'Data Summary'!DV172="Yes"),OFFSET('Hygiene Data'!$F$7,0,10*ROW('Hygiene Data'!F166)),NA())</f>
        <v>#N/A</v>
      </c>
      <c r="BH172" s="100" t="e">
        <f ca="true">+IF(AND(ISNUMBER(OFFSET('Hygiene Data'!$F$9,0,10*ROW('Hygiene Data'!F166))),'Data Summary'!DW172="Yes"),OFFSET('Hygiene Data'!$F$9,0,10*ROW('Hygiene Data'!F166)),NA())</f>
        <v>#N/A</v>
      </c>
      <c r="BI172" s="100" t="e">
        <f ca="true">+IF(AND(ISNUMBER(OFFSET('Hygiene Data'!$G$5,0,10*ROW('Hygiene Data'!G166))),'Data Summary'!DX172="Yes"),OFFSET('Hygiene Data'!$G$5,0,10*ROW('Hygiene Data'!G166)),NA())</f>
        <v>#N/A</v>
      </c>
      <c r="BJ172" s="100" t="e">
        <f ca="true">+IF(AND(ISNUMBER(OFFSET('Hygiene Data'!$G$7,0,10*ROW('Hygiene Data'!G166))),'Data Summary'!DY172="Yes"),OFFSET('Hygiene Data'!$G$7,0,10*ROW('Hygiene Data'!G166)),NA())</f>
        <v>#N/A</v>
      </c>
      <c r="BK172" s="100" t="e">
        <f ca="true">+IF(AND(ISNUMBER(OFFSET('Hygiene Data'!$G$9,0,10*ROW('Hygiene Data'!G166))),'Data Summary'!DZ172="Yes"),OFFSET('Hygiene Data'!$G$9,0,10*ROW('Hygiene Data'!G166)),NA())</f>
        <v>#N/A</v>
      </c>
      <c r="BL172" s="100" t="e">
        <f ca="true">+IF(AND(ISNUMBER(OFFSET('Hygiene Data'!$H$5,0,10*ROW('Hygiene Data'!H166))),'Data Summary'!EA172="Yes"),OFFSET('Hygiene Data'!$H$5,0,10*ROW('Hygiene Data'!H166)),NA())</f>
        <v>#N/A</v>
      </c>
      <c r="BM172" s="100" t="e">
        <f ca="true">+IF(AND(ISNUMBER(OFFSET('Hygiene Data'!$H$7,0,10*ROW('Hygiene Data'!H166))),'Data Summary'!EB172="Yes"),OFFSET('Hygiene Data'!$H$7,0,10*ROW('Hygiene Data'!H166)),NA())</f>
        <v>#N/A</v>
      </c>
      <c r="BN172" s="100" t="e">
        <f ca="true">+IF(AND(ISNUMBER(OFFSET('Hygiene Data'!$H$9,0,10*ROW('Hygiene Data'!H166))),'Data Summary'!EC172="Yes"),OFFSET('Hygiene Data'!$H$9,0,10*ROW('Hygiene Data'!H166)),NA())</f>
        <v>#N/A</v>
      </c>
      <c r="BO172" s="100" t="e">
        <f ca="true">+IF(AND(ISNUMBER(OFFSET('Hygiene Data'!$I$5,0,10*ROW('Hygiene Data'!I166))),'Data Summary'!ED172="Yes"),OFFSET('Hygiene Data'!$I$5,0,10*ROW('Hygiene Data'!I166)),NA())</f>
        <v>#N/A</v>
      </c>
      <c r="BP172" s="100" t="e">
        <f ca="true">+IF(AND(ISNUMBER(OFFSET('Hygiene Data'!$I$7,0,10*ROW('Hygiene Data'!I166))),'Data Summary'!EE172="Yes"),OFFSET('Hygiene Data'!$I$7,0,10*ROW('Hygiene Data'!I166)),NA())</f>
        <v>#N/A</v>
      </c>
      <c r="BQ172" s="100" t="e">
        <f ca="true">+IF(AND(ISNUMBER(OFFSET('Hygiene Data'!$I$9,0,10*ROW('Hygiene Data'!I166))),'Data Summary'!EF172="Yes"),OFFSET('Hygiene Data'!$I$9,0,10*ROW('Hygiene Data'!I166)),NA())</f>
        <v>#N/A</v>
      </c>
    </row>
    <row xmlns:x14ac="http://schemas.microsoft.com/office/spreadsheetml/2009/9/ac" r="173" x14ac:dyDescent="0.2">
      <c r="A173" s="363" t="e">
        <f ca="true">+RIGHT('Data Summary'!A173,LEN('Data Summary'!A173)-9)</f>
        <v>#VALUE!</v>
      </c>
      <c r="B173" s="38" t="str">
        <f ca="true">+IF(ISTEXT('Data Summary'!B173),'Data Summary'!B173,"")</f>
        <v/>
      </c>
      <c r="C173" s="362" t="e">
        <f ca="true">+VALUE('Data Summary'!C173)</f>
        <v>#VALUE!</v>
      </c>
      <c r="D173" s="98" t="e">
        <f ca="true">+IF(AND(ISNUMBER(OFFSET('Water Data'!$D$4,0,10*ROW('Water Data'!D167))),'Data Summary'!BS173="Yes"),100-OFFSET('Water Data'!$D$4,0,10*ROW('Water Data'!D167)),NA())</f>
        <v>#N/A</v>
      </c>
      <c r="E173" s="98" t="e">
        <f ca="true">+IF(AND(ISNUMBER(OFFSET('Water Data'!$D$6,0,10*ROW('Water Data'!D167))),'Data Summary'!BT173="Yes"),OFFSET('Water Data'!$D$6,0,10*ROW('Water Data'!D167)),NA())</f>
        <v>#N/A</v>
      </c>
      <c r="F173" s="98" t="e">
        <f ca="true">+IF(AND(ISNUMBER(OFFSET('Water Data'!$D$9,0,10*ROW('Water Data'!D167))),'Data Summary'!BU173="Yes"),OFFSET('Water Data'!$D$9,0,10*ROW('Water Data'!D167)),NA())</f>
        <v>#N/A</v>
      </c>
      <c r="G173" s="98" t="e">
        <f ca="true">+IF(AND(ISNUMBER(OFFSET('Water Data'!$E$4,0,10*ROW('Water Data'!E167))),'Data Summary'!BV173="Yes"),100-OFFSET('Water Data'!$E$4,0,10*ROW('Water Data'!E167)),NA())</f>
        <v>#N/A</v>
      </c>
      <c r="H173" s="98" t="e">
        <f ca="true">+IF(AND(ISNUMBER(OFFSET('Water Data'!$E$6,0,10*ROW('Water Data'!E167))),'Data Summary'!BW173="Yes"),OFFSET('Water Data'!$E$6,0,10*ROW('Water Data'!E167)),NA())</f>
        <v>#N/A</v>
      </c>
      <c r="I173" s="98" t="e">
        <f ca="true">+IF(AND(ISNUMBER(OFFSET('Water Data'!$E$9,0,10*ROW('Water Data'!E167))),'Data Summary'!BX173="Yes"),OFFSET('Water Data'!$E$9,0,10*ROW('Water Data'!E167)),NA())</f>
        <v>#N/A</v>
      </c>
      <c r="J173" s="98" t="e">
        <f ca="true">+IF(AND(ISNUMBER(OFFSET('Water Data'!$F$4,0,10*ROW('Water Data'!F167))),'Data Summary'!BY173="Yes"),100-OFFSET('Water Data'!$F$4,0,10*ROW('Water Data'!F167)),NA())</f>
        <v>#N/A</v>
      </c>
      <c r="K173" s="98" t="e">
        <f ca="true">+IF(AND(ISNUMBER(OFFSET('Water Data'!$F$6,0,10*ROW('Water Data'!F167))),'Data Summary'!BZ173="Yes"),OFFSET('Water Data'!$F$6,0,10*ROW('Water Data'!F167)),NA())</f>
        <v>#N/A</v>
      </c>
      <c r="L173" s="98" t="e">
        <f ca="true">+IF(AND(ISNUMBER(OFFSET('Water Data'!$F$9,0,10*ROW('Water Data'!F167))),'Data Summary'!CA173="Yes"),OFFSET('Water Data'!$F$9,0,10*ROW('Water Data'!F167)),NA())</f>
        <v>#N/A</v>
      </c>
      <c r="M173" s="98" t="e">
        <f ca="true">+IF(AND(ISNUMBER(OFFSET('Water Data'!$G$4,0,10*ROW('Water Data'!G167))),'Data Summary'!CB173="Yes"),100-OFFSET('Water Data'!$G$4,0,10*ROW('Water Data'!G167)),NA())</f>
        <v>#N/A</v>
      </c>
      <c r="N173" s="98" t="e">
        <f ca="true">+IF(AND(ISNUMBER(OFFSET('Water Data'!$G$6,0,10*ROW('Water Data'!G167))),'Data Summary'!CC173="Yes"),OFFSET('Water Data'!$G$6,0,10*ROW('Water Data'!G167)),NA())</f>
        <v>#N/A</v>
      </c>
      <c r="O173" s="98" t="e">
        <f ca="true">+IF(AND(ISNUMBER(OFFSET('Water Data'!$G$9,0,10*ROW('Water Data'!G167))),'Data Summary'!CD173="Yes"),OFFSET('Water Data'!$G$9,0,10*ROW('Water Data'!G167)),NA())</f>
        <v>#N/A</v>
      </c>
      <c r="P173" s="98" t="e">
        <f ca="true">+IF(AND(ISNUMBER(OFFSET('Water Data'!$H$4,0,10*ROW('Water Data'!H167))),'Data Summary'!CE173="Yes"),100-OFFSET('Water Data'!$H$4,0,10*ROW('Water Data'!H167)),NA())</f>
        <v>#N/A</v>
      </c>
      <c r="Q173" s="98" t="e">
        <f ca="true">+IF(AND(ISNUMBER(OFFSET('Water Data'!$H$6,0,10*ROW('Water Data'!H167))),'Data Summary'!CF173="Yes"),OFFSET('Water Data'!$H$6,0,10*ROW('Water Data'!H167)),NA())</f>
        <v>#N/A</v>
      </c>
      <c r="R173" s="98" t="e">
        <f ca="true">+IF(AND(ISNUMBER(OFFSET('Water Data'!$H$9,0,10*ROW('Water Data'!H167))),'Data Summary'!CG173="Yes"),OFFSET('Water Data'!$H$9,0,10*ROW('Water Data'!H167)),NA())</f>
        <v>#N/A</v>
      </c>
      <c r="S173" s="98" t="e">
        <f ca="true">+IF(AND(ISNUMBER(OFFSET('Water Data'!$I$4,0,10*ROW('Water Data'!I167))),'Data Summary'!CH173="Yes"),100-OFFSET('Water Data'!$I$4,0,10*ROW('Water Data'!I167)),NA())</f>
        <v>#N/A</v>
      </c>
      <c r="T173" s="98" t="e">
        <f ca="true">+IF(AND(ISNUMBER(OFFSET('Water Data'!$I$6,0,10*ROW('Water Data'!I167))),'Data Summary'!CI173="Yes"),OFFSET('Water Data'!$I$6,0,10*ROW('Water Data'!I167)),NA())</f>
        <v>#N/A</v>
      </c>
      <c r="U173" s="98" t="e">
        <f ca="true">+IF(AND(ISNUMBER(OFFSET('Water Data'!$I$9,0,10*ROW('Water Data'!I167))),'Data Summary'!CJ173="Yes"),OFFSET('Water Data'!$I$9,0,10*ROW('Water Data'!I167)),NA())</f>
        <v>#N/A</v>
      </c>
      <c r="V173" s="99" t="e">
        <f ca="true">+IF(AND(ISNUMBER(OFFSET('Sanitation Data'!$D$4,0,10*ROW('Sanitation Data'!D167))),'Data Summary'!CK173="Yes"),100-OFFSET('Sanitation Data'!$D$4,0,10*ROW('Sanitation Data'!D167)),NA())</f>
        <v>#N/A</v>
      </c>
      <c r="W173" s="99" t="e">
        <f ca="true">+IF(AND(ISNUMBER(OFFSET('Sanitation Data'!$D$6,0,10*ROW('Sanitation Data'!D167))),'Data Summary'!CL173="Yes"),OFFSET('Sanitation Data'!$D$6,0,10*ROW('Sanitation Data'!D167)),NA())</f>
        <v>#N/A</v>
      </c>
      <c r="X173" s="99" t="e">
        <f ca="true">+IF(AND(ISNUMBER(OFFSET('Sanitation Data'!$D$10,0,10*ROW('Sanitation Data'!D167))),'Data Summary'!CM173="Yes"),OFFSET('Sanitation Data'!$D$10,0,10*ROW('Sanitation Data'!D167)),NA())</f>
        <v>#N/A</v>
      </c>
      <c r="Y173" s="99" t="e">
        <f ca="true">+IF(AND(ISNUMBER(OFFSET('Sanitation Data'!$D$11,0,10*ROW('Sanitation Data'!D167))),'Data Summary'!CN173="Yes"),OFFSET('Sanitation Data'!$D$11,0,10*ROW('Sanitation Data'!D167)),NA())</f>
        <v>#N/A</v>
      </c>
      <c r="Z173" s="99" t="e">
        <f ca="true">+IF(AND(ISNUMBER(OFFSET('Sanitation Data'!$D$12,0,10*ROW('Sanitation Data'!D167))),'Data Summary'!CO173="Yes"),OFFSET('Sanitation Data'!$D$12,0,10*ROW('Sanitation Data'!D167)),NA())</f>
        <v>#N/A</v>
      </c>
      <c r="AA173" s="99" t="e">
        <f ca="true">+IF(AND(ISNUMBER(OFFSET('Sanitation Data'!$E$4,0,10*ROW('Sanitation Data'!E167))),'Data Summary'!CP173="Yes"),100-OFFSET('Sanitation Data'!$E$4,0,10*ROW('Sanitation Data'!E167)),NA())</f>
        <v>#N/A</v>
      </c>
      <c r="AB173" s="99" t="e">
        <f ca="true">+IF(AND(ISNUMBER(OFFSET('Sanitation Data'!$E$6,0,10*ROW('Sanitation Data'!E167))),'Data Summary'!CQ173="Yes"),OFFSET('Sanitation Data'!$E$6,0,10*ROW('Sanitation Data'!E167)),NA())</f>
        <v>#N/A</v>
      </c>
      <c r="AC173" s="99" t="e">
        <f ca="true">+IF(AND(ISNUMBER(OFFSET('Sanitation Data'!$E$10,0,10*ROW('Sanitation Data'!E167))),'Data Summary'!CR173="Yes"),OFFSET('Sanitation Data'!$E$10,0,10*ROW('Sanitation Data'!E167)),NA())</f>
        <v>#N/A</v>
      </c>
      <c r="AD173" s="99" t="e">
        <f ca="true">+IF(AND(ISNUMBER(OFFSET('Sanitation Data'!$E$11,0,10*ROW('Sanitation Data'!E167))),'Data Summary'!CS173="Yes"),OFFSET('Sanitation Data'!$E$11,0,10*ROW('Sanitation Data'!E167)),NA())</f>
        <v>#N/A</v>
      </c>
      <c r="AE173" s="99" t="e">
        <f ca="true">+IF(AND(ISNUMBER(OFFSET('Sanitation Data'!$E$12,0,10*ROW('Sanitation Data'!E167))),'Data Summary'!CT173="Yes"),OFFSET('Sanitation Data'!$E$12,0,10*ROW('Sanitation Data'!E167)),NA())</f>
        <v>#N/A</v>
      </c>
      <c r="AF173" s="99" t="e">
        <f ca="true">+IF(AND(ISNUMBER(OFFSET('Sanitation Data'!$F$4,0,10*ROW('Sanitation Data'!F167))),'Data Summary'!CU173="Yes"),100-OFFSET('Sanitation Data'!$F$4,0,10*ROW('Sanitation Data'!F167)),NA())</f>
        <v>#N/A</v>
      </c>
      <c r="AG173" s="99" t="e">
        <f ca="true">+IF(AND(ISNUMBER(OFFSET('Sanitation Data'!$F$6,0,10*ROW('Sanitation Data'!F167))),'Data Summary'!CV173="Yes"),OFFSET('Sanitation Data'!$F$6,0,10*ROW('Sanitation Data'!F167)),NA())</f>
        <v>#N/A</v>
      </c>
      <c r="AH173" s="99" t="e">
        <f ca="true">+IF(AND(ISNUMBER(OFFSET('Sanitation Data'!$F$10,0,10*ROW('Sanitation Data'!F167))),'Data Summary'!CW173="Yes"),OFFSET('Sanitation Data'!$F$10,0,10*ROW('Sanitation Data'!F167)),NA())</f>
        <v>#N/A</v>
      </c>
      <c r="AI173" s="99" t="e">
        <f ca="true">+IF(AND(ISNUMBER(OFFSET('Sanitation Data'!$F$11,0,10*ROW('Sanitation Data'!F167))),'Data Summary'!CX173="Yes"),OFFSET('Sanitation Data'!$F$11,0,10*ROW('Sanitation Data'!F167)),NA())</f>
        <v>#N/A</v>
      </c>
      <c r="AJ173" s="99" t="e">
        <f ca="true">+IF(AND(ISNUMBER(OFFSET('Sanitation Data'!$F$12,0,10*ROW('Sanitation Data'!F167))),'Data Summary'!CY173="Yes"),OFFSET('Sanitation Data'!$F$12,0,10*ROW('Sanitation Data'!F167)),NA())</f>
        <v>#N/A</v>
      </c>
      <c r="AK173" s="99" t="e">
        <f ca="true">+IF(AND(ISNUMBER(OFFSET('Sanitation Data'!$G$4,0,10*ROW('Sanitation Data'!G167))),'Data Summary'!CZ173="Yes"),100-OFFSET('Sanitation Data'!$G$4,0,10*ROW('Sanitation Data'!G167)),NA())</f>
        <v>#N/A</v>
      </c>
      <c r="AL173" s="99" t="e">
        <f ca="true">+IF(AND(ISNUMBER(OFFSET('Sanitation Data'!$G$6,0,10*ROW('Sanitation Data'!G167))),'Data Summary'!DA173="Yes"),OFFSET('Sanitation Data'!$G$6,0,10*ROW('Sanitation Data'!G167)),NA())</f>
        <v>#N/A</v>
      </c>
      <c r="AM173" s="99" t="e">
        <f ca="true">+IF(AND(ISNUMBER(OFFSET('Sanitation Data'!$G$10,0,10*ROW('Sanitation Data'!G167))),'Data Summary'!DB173="Yes"),OFFSET('Sanitation Data'!$G$10,0,10*ROW('Sanitation Data'!G167)),NA())</f>
        <v>#N/A</v>
      </c>
      <c r="AN173" s="99" t="e">
        <f ca="true">+IF(AND(ISNUMBER(OFFSET('Sanitation Data'!$G$11,0,10*ROW('Sanitation Data'!G167))),'Data Summary'!DC173="Yes"),OFFSET('Sanitation Data'!$G$11,0,10*ROW('Sanitation Data'!G167)),NA())</f>
        <v>#N/A</v>
      </c>
      <c r="AO173" s="99" t="e">
        <f ca="true">+IF(AND(ISNUMBER(OFFSET('Sanitation Data'!$G$12,0,10*ROW('Sanitation Data'!G167))),'Data Summary'!DD173="Yes"),OFFSET('Sanitation Data'!$G$12,0,10*ROW('Sanitation Data'!G167)),NA())</f>
        <v>#N/A</v>
      </c>
      <c r="AP173" s="99" t="e">
        <f ca="true">+IF(AND(ISNUMBER(OFFSET('Sanitation Data'!$H$4,0,10*ROW('Sanitation Data'!H167))),'Data Summary'!DE173="Yes"),100-OFFSET('Sanitation Data'!$H$4,0,10*ROW('Sanitation Data'!H167)),NA())</f>
        <v>#N/A</v>
      </c>
      <c r="AQ173" s="99" t="e">
        <f ca="true">+IF(AND(ISNUMBER(OFFSET('Sanitation Data'!$H$6,0,10*ROW('Sanitation Data'!H167))),'Data Summary'!DF173="Yes"),OFFSET('Sanitation Data'!$H$6,0,10*ROW('Sanitation Data'!H167)),NA())</f>
        <v>#N/A</v>
      </c>
      <c r="AR173" s="99" t="e">
        <f ca="true">+IF(AND(ISNUMBER(OFFSET('Sanitation Data'!$H$10,0,10*ROW('Sanitation Data'!H167))),'Data Summary'!DG173="Yes"),OFFSET('Sanitation Data'!$H$10,0,10*ROW('Sanitation Data'!H167)),NA())</f>
        <v>#N/A</v>
      </c>
      <c r="AS173" s="99" t="e">
        <f ca="true">+IF(AND(ISNUMBER(OFFSET('Sanitation Data'!$H$11,0,10*ROW('Sanitation Data'!H167))),'Data Summary'!DH173="Yes"),OFFSET('Sanitation Data'!$H$11,0,10*ROW('Sanitation Data'!H167)),NA())</f>
        <v>#N/A</v>
      </c>
      <c r="AT173" s="99" t="e">
        <f ca="true">+IF(AND(ISNUMBER(OFFSET('Sanitation Data'!$H$12,0,10*ROW('Sanitation Data'!H167))),'Data Summary'!DI173="Yes"),OFFSET('Sanitation Data'!$H$12,0,10*ROW('Sanitation Data'!H167)),NA())</f>
        <v>#N/A</v>
      </c>
      <c r="AU173" s="99" t="e">
        <f ca="true">+IF(AND(ISNUMBER(OFFSET('Sanitation Data'!$I$4,0,10*ROW('Sanitation Data'!I167))),'Data Summary'!DJ173="Yes"),100-OFFSET('Sanitation Data'!$I$4,0,10*ROW('Sanitation Data'!I167)),NA())</f>
        <v>#N/A</v>
      </c>
      <c r="AV173" s="99" t="e">
        <f ca="true">+IF(AND(ISNUMBER(OFFSET('Sanitation Data'!$I$6,0,10*ROW('Sanitation Data'!I167))),'Data Summary'!DK173="Yes"),OFFSET('Sanitation Data'!$I$6,0,10*ROW('Sanitation Data'!I167)),NA())</f>
        <v>#N/A</v>
      </c>
      <c r="AW173" s="99" t="e">
        <f ca="true">+IF(AND(ISNUMBER(OFFSET('Sanitation Data'!$I$10,0,10*ROW('Sanitation Data'!I167))),'Data Summary'!DL173="Yes"),OFFSET('Sanitation Data'!$I$10,0,10*ROW('Sanitation Data'!I167)),NA())</f>
        <v>#N/A</v>
      </c>
      <c r="AX173" s="99" t="e">
        <f ca="true">+IF(AND(ISNUMBER(OFFSET('Sanitation Data'!$I$11,0,10*ROW('Sanitation Data'!I167))),'Data Summary'!DM173="Yes"),OFFSET('Sanitation Data'!$I$11,0,10*ROW('Sanitation Data'!I167)),NA())</f>
        <v>#N/A</v>
      </c>
      <c r="AY173" s="99" t="e">
        <f ca="true">+IF(AND(ISNUMBER(OFFSET('Sanitation Data'!$I$12,0,10*ROW('Sanitation Data'!I167))),'Data Summary'!DN173="Yes"),OFFSET('Sanitation Data'!$I$12,0,10*ROW('Sanitation Data'!I167)),NA())</f>
        <v>#N/A</v>
      </c>
      <c r="AZ173" s="100" t="e">
        <f ca="true">+IF(AND(ISNUMBER(OFFSET('Hygiene Data'!$D$5,0,10*ROW('Hygiene Data'!D167))),'Data Summary'!DO173="Yes"),OFFSET('Hygiene Data'!$D$5,0,10*ROW('Hygiene Data'!D167)),NA())</f>
        <v>#N/A</v>
      </c>
      <c r="BA173" s="100" t="e">
        <f ca="true">+IF(AND(ISNUMBER(OFFSET('Hygiene Data'!$D$7,0,10*ROW('Hygiene Data'!D167))),'Data Summary'!DP173="Yes"),OFFSET('Hygiene Data'!$D$7,0,10*ROW('Hygiene Data'!D167)),NA())</f>
        <v>#N/A</v>
      </c>
      <c r="BB173" s="100" t="e">
        <f ca="true">+IF(AND(ISNUMBER(OFFSET('Hygiene Data'!$D$9,0,10*ROW('Hygiene Data'!D167))),'Data Summary'!DQ173="Yes"),OFFSET('Hygiene Data'!$D$9,0,10*ROW('Hygiene Data'!D167)),NA())</f>
        <v>#N/A</v>
      </c>
      <c r="BC173" s="100" t="e">
        <f ca="true">+IF(AND(ISNUMBER(OFFSET('Hygiene Data'!$E$5,0,10*ROW('Hygiene Data'!E167))),'Data Summary'!DR173="Yes"),OFFSET('Hygiene Data'!$E$5,0,10*ROW('Hygiene Data'!E167)),NA())</f>
        <v>#N/A</v>
      </c>
      <c r="BD173" s="100" t="e">
        <f ca="true">+IF(AND(ISNUMBER(OFFSET('Hygiene Data'!$E$7,0,10*ROW('Hygiene Data'!E167))),'Data Summary'!DS173="Yes"),OFFSET('Hygiene Data'!$E$7,0,10*ROW('Hygiene Data'!E167)),NA())</f>
        <v>#N/A</v>
      </c>
      <c r="BE173" s="100" t="e">
        <f ca="true">+IF(AND(ISNUMBER(OFFSET('Hygiene Data'!$E$9,0,10*ROW('Hygiene Data'!E167))),'Data Summary'!DT173="Yes"),OFFSET('Hygiene Data'!$E$9,0,10*ROW('Hygiene Data'!E167)),NA())</f>
        <v>#N/A</v>
      </c>
      <c r="BF173" s="100" t="e">
        <f ca="true">+IF(AND(ISNUMBER(OFFSET('Hygiene Data'!$F$5,0,10*ROW('Hygiene Data'!F167))),'Data Summary'!DU173="Yes"),OFFSET('Hygiene Data'!$F$5,0,10*ROW('Hygiene Data'!F167)),NA())</f>
        <v>#N/A</v>
      </c>
      <c r="BG173" s="100" t="e">
        <f ca="true">+IF(AND(ISNUMBER(OFFSET('Hygiene Data'!$F$7,0,10*ROW('Hygiene Data'!F167))),'Data Summary'!DV173="Yes"),OFFSET('Hygiene Data'!$F$7,0,10*ROW('Hygiene Data'!F167)),NA())</f>
        <v>#N/A</v>
      </c>
      <c r="BH173" s="100" t="e">
        <f ca="true">+IF(AND(ISNUMBER(OFFSET('Hygiene Data'!$F$9,0,10*ROW('Hygiene Data'!F167))),'Data Summary'!DW173="Yes"),OFFSET('Hygiene Data'!$F$9,0,10*ROW('Hygiene Data'!F167)),NA())</f>
        <v>#N/A</v>
      </c>
      <c r="BI173" s="100" t="e">
        <f ca="true">+IF(AND(ISNUMBER(OFFSET('Hygiene Data'!$G$5,0,10*ROW('Hygiene Data'!G167))),'Data Summary'!DX173="Yes"),OFFSET('Hygiene Data'!$G$5,0,10*ROW('Hygiene Data'!G167)),NA())</f>
        <v>#N/A</v>
      </c>
      <c r="BJ173" s="100" t="e">
        <f ca="true">+IF(AND(ISNUMBER(OFFSET('Hygiene Data'!$G$7,0,10*ROW('Hygiene Data'!G167))),'Data Summary'!DY173="Yes"),OFFSET('Hygiene Data'!$G$7,0,10*ROW('Hygiene Data'!G167)),NA())</f>
        <v>#N/A</v>
      </c>
      <c r="BK173" s="100" t="e">
        <f ca="true">+IF(AND(ISNUMBER(OFFSET('Hygiene Data'!$G$9,0,10*ROW('Hygiene Data'!G167))),'Data Summary'!DZ173="Yes"),OFFSET('Hygiene Data'!$G$9,0,10*ROW('Hygiene Data'!G167)),NA())</f>
        <v>#N/A</v>
      </c>
      <c r="BL173" s="100" t="e">
        <f ca="true">+IF(AND(ISNUMBER(OFFSET('Hygiene Data'!$H$5,0,10*ROW('Hygiene Data'!H167))),'Data Summary'!EA173="Yes"),OFFSET('Hygiene Data'!$H$5,0,10*ROW('Hygiene Data'!H167)),NA())</f>
        <v>#N/A</v>
      </c>
      <c r="BM173" s="100" t="e">
        <f ca="true">+IF(AND(ISNUMBER(OFFSET('Hygiene Data'!$H$7,0,10*ROW('Hygiene Data'!H167))),'Data Summary'!EB173="Yes"),OFFSET('Hygiene Data'!$H$7,0,10*ROW('Hygiene Data'!H167)),NA())</f>
        <v>#N/A</v>
      </c>
      <c r="BN173" s="100" t="e">
        <f ca="true">+IF(AND(ISNUMBER(OFFSET('Hygiene Data'!$H$9,0,10*ROW('Hygiene Data'!H167))),'Data Summary'!EC173="Yes"),OFFSET('Hygiene Data'!$H$9,0,10*ROW('Hygiene Data'!H167)),NA())</f>
        <v>#N/A</v>
      </c>
      <c r="BO173" s="100" t="e">
        <f ca="true">+IF(AND(ISNUMBER(OFFSET('Hygiene Data'!$I$5,0,10*ROW('Hygiene Data'!I167))),'Data Summary'!ED173="Yes"),OFFSET('Hygiene Data'!$I$5,0,10*ROW('Hygiene Data'!I167)),NA())</f>
        <v>#N/A</v>
      </c>
      <c r="BP173" s="100" t="e">
        <f ca="true">+IF(AND(ISNUMBER(OFFSET('Hygiene Data'!$I$7,0,10*ROW('Hygiene Data'!I167))),'Data Summary'!EE173="Yes"),OFFSET('Hygiene Data'!$I$7,0,10*ROW('Hygiene Data'!I167)),NA())</f>
        <v>#N/A</v>
      </c>
      <c r="BQ173" s="100" t="e">
        <f ca="true">+IF(AND(ISNUMBER(OFFSET('Hygiene Data'!$I$9,0,10*ROW('Hygiene Data'!I167))),'Data Summary'!EF173="Yes"),OFFSET('Hygiene Data'!$I$9,0,10*ROW('Hygiene Data'!I167)),NA())</f>
        <v>#N/A</v>
      </c>
    </row>
    <row xmlns:x14ac="http://schemas.microsoft.com/office/spreadsheetml/2009/9/ac" r="174" x14ac:dyDescent="0.2">
      <c r="A174" s="363" t="e">
        <f ca="true">+RIGHT('Data Summary'!A174,LEN('Data Summary'!A174)-9)</f>
        <v>#VALUE!</v>
      </c>
      <c r="B174" s="38" t="str">
        <f ca="true">+IF(ISTEXT('Data Summary'!B174),'Data Summary'!B174,"")</f>
        <v/>
      </c>
      <c r="C174" s="362" t="e">
        <f ca="true">+VALUE('Data Summary'!C174)</f>
        <v>#VALUE!</v>
      </c>
      <c r="D174" s="98" t="e">
        <f ca="true">+IF(AND(ISNUMBER(OFFSET('Water Data'!$D$4,0,10*ROW('Water Data'!D168))),'Data Summary'!BS174="Yes"),100-OFFSET('Water Data'!$D$4,0,10*ROW('Water Data'!D168)),NA())</f>
        <v>#N/A</v>
      </c>
      <c r="E174" s="98" t="e">
        <f ca="true">+IF(AND(ISNUMBER(OFFSET('Water Data'!$D$6,0,10*ROW('Water Data'!D168))),'Data Summary'!BT174="Yes"),OFFSET('Water Data'!$D$6,0,10*ROW('Water Data'!D168)),NA())</f>
        <v>#N/A</v>
      </c>
      <c r="F174" s="98" t="e">
        <f ca="true">+IF(AND(ISNUMBER(OFFSET('Water Data'!$D$9,0,10*ROW('Water Data'!D168))),'Data Summary'!BU174="Yes"),OFFSET('Water Data'!$D$9,0,10*ROW('Water Data'!D168)),NA())</f>
        <v>#N/A</v>
      </c>
      <c r="G174" s="98" t="e">
        <f ca="true">+IF(AND(ISNUMBER(OFFSET('Water Data'!$E$4,0,10*ROW('Water Data'!E168))),'Data Summary'!BV174="Yes"),100-OFFSET('Water Data'!$E$4,0,10*ROW('Water Data'!E168)),NA())</f>
        <v>#N/A</v>
      </c>
      <c r="H174" s="98" t="e">
        <f ca="true">+IF(AND(ISNUMBER(OFFSET('Water Data'!$E$6,0,10*ROW('Water Data'!E168))),'Data Summary'!BW174="Yes"),OFFSET('Water Data'!$E$6,0,10*ROW('Water Data'!E168)),NA())</f>
        <v>#N/A</v>
      </c>
      <c r="I174" s="98" t="e">
        <f ca="true">+IF(AND(ISNUMBER(OFFSET('Water Data'!$E$9,0,10*ROW('Water Data'!E168))),'Data Summary'!BX174="Yes"),OFFSET('Water Data'!$E$9,0,10*ROW('Water Data'!E168)),NA())</f>
        <v>#N/A</v>
      </c>
      <c r="J174" s="98" t="e">
        <f ca="true">+IF(AND(ISNUMBER(OFFSET('Water Data'!$F$4,0,10*ROW('Water Data'!F168))),'Data Summary'!BY174="Yes"),100-OFFSET('Water Data'!$F$4,0,10*ROW('Water Data'!F168)),NA())</f>
        <v>#N/A</v>
      </c>
      <c r="K174" s="98" t="e">
        <f ca="true">+IF(AND(ISNUMBER(OFFSET('Water Data'!$F$6,0,10*ROW('Water Data'!F168))),'Data Summary'!BZ174="Yes"),OFFSET('Water Data'!$F$6,0,10*ROW('Water Data'!F168)),NA())</f>
        <v>#N/A</v>
      </c>
      <c r="L174" s="98" t="e">
        <f ca="true">+IF(AND(ISNUMBER(OFFSET('Water Data'!$F$9,0,10*ROW('Water Data'!F168))),'Data Summary'!CA174="Yes"),OFFSET('Water Data'!$F$9,0,10*ROW('Water Data'!F168)),NA())</f>
        <v>#N/A</v>
      </c>
      <c r="M174" s="98" t="e">
        <f ca="true">+IF(AND(ISNUMBER(OFFSET('Water Data'!$G$4,0,10*ROW('Water Data'!G168))),'Data Summary'!CB174="Yes"),100-OFFSET('Water Data'!$G$4,0,10*ROW('Water Data'!G168)),NA())</f>
        <v>#N/A</v>
      </c>
      <c r="N174" s="98" t="e">
        <f ca="true">+IF(AND(ISNUMBER(OFFSET('Water Data'!$G$6,0,10*ROW('Water Data'!G168))),'Data Summary'!CC174="Yes"),OFFSET('Water Data'!$G$6,0,10*ROW('Water Data'!G168)),NA())</f>
        <v>#N/A</v>
      </c>
      <c r="O174" s="98" t="e">
        <f ca="true">+IF(AND(ISNUMBER(OFFSET('Water Data'!$G$9,0,10*ROW('Water Data'!G168))),'Data Summary'!CD174="Yes"),OFFSET('Water Data'!$G$9,0,10*ROW('Water Data'!G168)),NA())</f>
        <v>#N/A</v>
      </c>
      <c r="P174" s="98" t="e">
        <f ca="true">+IF(AND(ISNUMBER(OFFSET('Water Data'!$H$4,0,10*ROW('Water Data'!H168))),'Data Summary'!CE174="Yes"),100-OFFSET('Water Data'!$H$4,0,10*ROW('Water Data'!H168)),NA())</f>
        <v>#N/A</v>
      </c>
      <c r="Q174" s="98" t="e">
        <f ca="true">+IF(AND(ISNUMBER(OFFSET('Water Data'!$H$6,0,10*ROW('Water Data'!H168))),'Data Summary'!CF174="Yes"),OFFSET('Water Data'!$H$6,0,10*ROW('Water Data'!H168)),NA())</f>
        <v>#N/A</v>
      </c>
      <c r="R174" s="98" t="e">
        <f ca="true">+IF(AND(ISNUMBER(OFFSET('Water Data'!$H$9,0,10*ROW('Water Data'!H168))),'Data Summary'!CG174="Yes"),OFFSET('Water Data'!$H$9,0,10*ROW('Water Data'!H168)),NA())</f>
        <v>#N/A</v>
      </c>
      <c r="S174" s="98" t="e">
        <f ca="true">+IF(AND(ISNUMBER(OFFSET('Water Data'!$I$4,0,10*ROW('Water Data'!I168))),'Data Summary'!CH174="Yes"),100-OFFSET('Water Data'!$I$4,0,10*ROW('Water Data'!I168)),NA())</f>
        <v>#N/A</v>
      </c>
      <c r="T174" s="98" t="e">
        <f ca="true">+IF(AND(ISNUMBER(OFFSET('Water Data'!$I$6,0,10*ROW('Water Data'!I168))),'Data Summary'!CI174="Yes"),OFFSET('Water Data'!$I$6,0,10*ROW('Water Data'!I168)),NA())</f>
        <v>#N/A</v>
      </c>
      <c r="U174" s="98" t="e">
        <f ca="true">+IF(AND(ISNUMBER(OFFSET('Water Data'!$I$9,0,10*ROW('Water Data'!I168))),'Data Summary'!CJ174="Yes"),OFFSET('Water Data'!$I$9,0,10*ROW('Water Data'!I168)),NA())</f>
        <v>#N/A</v>
      </c>
      <c r="V174" s="99" t="e">
        <f ca="true">+IF(AND(ISNUMBER(OFFSET('Sanitation Data'!$D$4,0,10*ROW('Sanitation Data'!D168))),'Data Summary'!CK174="Yes"),100-OFFSET('Sanitation Data'!$D$4,0,10*ROW('Sanitation Data'!D168)),NA())</f>
        <v>#N/A</v>
      </c>
      <c r="W174" s="99" t="e">
        <f ca="true">+IF(AND(ISNUMBER(OFFSET('Sanitation Data'!$D$6,0,10*ROW('Sanitation Data'!D168))),'Data Summary'!CL174="Yes"),OFFSET('Sanitation Data'!$D$6,0,10*ROW('Sanitation Data'!D168)),NA())</f>
        <v>#N/A</v>
      </c>
      <c r="X174" s="99" t="e">
        <f ca="true">+IF(AND(ISNUMBER(OFFSET('Sanitation Data'!$D$10,0,10*ROW('Sanitation Data'!D168))),'Data Summary'!CM174="Yes"),OFFSET('Sanitation Data'!$D$10,0,10*ROW('Sanitation Data'!D168)),NA())</f>
        <v>#N/A</v>
      </c>
      <c r="Y174" s="99" t="e">
        <f ca="true">+IF(AND(ISNUMBER(OFFSET('Sanitation Data'!$D$11,0,10*ROW('Sanitation Data'!D168))),'Data Summary'!CN174="Yes"),OFFSET('Sanitation Data'!$D$11,0,10*ROW('Sanitation Data'!D168)),NA())</f>
        <v>#N/A</v>
      </c>
      <c r="Z174" s="99" t="e">
        <f ca="true">+IF(AND(ISNUMBER(OFFSET('Sanitation Data'!$D$12,0,10*ROW('Sanitation Data'!D168))),'Data Summary'!CO174="Yes"),OFFSET('Sanitation Data'!$D$12,0,10*ROW('Sanitation Data'!D168)),NA())</f>
        <v>#N/A</v>
      </c>
      <c r="AA174" s="99" t="e">
        <f ca="true">+IF(AND(ISNUMBER(OFFSET('Sanitation Data'!$E$4,0,10*ROW('Sanitation Data'!E168))),'Data Summary'!CP174="Yes"),100-OFFSET('Sanitation Data'!$E$4,0,10*ROW('Sanitation Data'!E168)),NA())</f>
        <v>#N/A</v>
      </c>
      <c r="AB174" s="99" t="e">
        <f ca="true">+IF(AND(ISNUMBER(OFFSET('Sanitation Data'!$E$6,0,10*ROW('Sanitation Data'!E168))),'Data Summary'!CQ174="Yes"),OFFSET('Sanitation Data'!$E$6,0,10*ROW('Sanitation Data'!E168)),NA())</f>
        <v>#N/A</v>
      </c>
      <c r="AC174" s="99" t="e">
        <f ca="true">+IF(AND(ISNUMBER(OFFSET('Sanitation Data'!$E$10,0,10*ROW('Sanitation Data'!E168))),'Data Summary'!CR174="Yes"),OFFSET('Sanitation Data'!$E$10,0,10*ROW('Sanitation Data'!E168)),NA())</f>
        <v>#N/A</v>
      </c>
      <c r="AD174" s="99" t="e">
        <f ca="true">+IF(AND(ISNUMBER(OFFSET('Sanitation Data'!$E$11,0,10*ROW('Sanitation Data'!E168))),'Data Summary'!CS174="Yes"),OFFSET('Sanitation Data'!$E$11,0,10*ROW('Sanitation Data'!E168)),NA())</f>
        <v>#N/A</v>
      </c>
      <c r="AE174" s="99" t="e">
        <f ca="true">+IF(AND(ISNUMBER(OFFSET('Sanitation Data'!$E$12,0,10*ROW('Sanitation Data'!E168))),'Data Summary'!CT174="Yes"),OFFSET('Sanitation Data'!$E$12,0,10*ROW('Sanitation Data'!E168)),NA())</f>
        <v>#N/A</v>
      </c>
      <c r="AF174" s="99" t="e">
        <f ca="true">+IF(AND(ISNUMBER(OFFSET('Sanitation Data'!$F$4,0,10*ROW('Sanitation Data'!F168))),'Data Summary'!CU174="Yes"),100-OFFSET('Sanitation Data'!$F$4,0,10*ROW('Sanitation Data'!F168)),NA())</f>
        <v>#N/A</v>
      </c>
      <c r="AG174" s="99" t="e">
        <f ca="true">+IF(AND(ISNUMBER(OFFSET('Sanitation Data'!$F$6,0,10*ROW('Sanitation Data'!F168))),'Data Summary'!CV174="Yes"),OFFSET('Sanitation Data'!$F$6,0,10*ROW('Sanitation Data'!F168)),NA())</f>
        <v>#N/A</v>
      </c>
      <c r="AH174" s="99" t="e">
        <f ca="true">+IF(AND(ISNUMBER(OFFSET('Sanitation Data'!$F$10,0,10*ROW('Sanitation Data'!F168))),'Data Summary'!CW174="Yes"),OFFSET('Sanitation Data'!$F$10,0,10*ROW('Sanitation Data'!F168)),NA())</f>
        <v>#N/A</v>
      </c>
      <c r="AI174" s="99" t="e">
        <f ca="true">+IF(AND(ISNUMBER(OFFSET('Sanitation Data'!$F$11,0,10*ROW('Sanitation Data'!F168))),'Data Summary'!CX174="Yes"),OFFSET('Sanitation Data'!$F$11,0,10*ROW('Sanitation Data'!F168)),NA())</f>
        <v>#N/A</v>
      </c>
      <c r="AJ174" s="99" t="e">
        <f ca="true">+IF(AND(ISNUMBER(OFFSET('Sanitation Data'!$F$12,0,10*ROW('Sanitation Data'!F168))),'Data Summary'!CY174="Yes"),OFFSET('Sanitation Data'!$F$12,0,10*ROW('Sanitation Data'!F168)),NA())</f>
        <v>#N/A</v>
      </c>
      <c r="AK174" s="99" t="e">
        <f ca="true">+IF(AND(ISNUMBER(OFFSET('Sanitation Data'!$G$4,0,10*ROW('Sanitation Data'!G168))),'Data Summary'!CZ174="Yes"),100-OFFSET('Sanitation Data'!$G$4,0,10*ROW('Sanitation Data'!G168)),NA())</f>
        <v>#N/A</v>
      </c>
      <c r="AL174" s="99" t="e">
        <f ca="true">+IF(AND(ISNUMBER(OFFSET('Sanitation Data'!$G$6,0,10*ROW('Sanitation Data'!G168))),'Data Summary'!DA174="Yes"),OFFSET('Sanitation Data'!$G$6,0,10*ROW('Sanitation Data'!G168)),NA())</f>
        <v>#N/A</v>
      </c>
      <c r="AM174" s="99" t="e">
        <f ca="true">+IF(AND(ISNUMBER(OFFSET('Sanitation Data'!$G$10,0,10*ROW('Sanitation Data'!G168))),'Data Summary'!DB174="Yes"),OFFSET('Sanitation Data'!$G$10,0,10*ROW('Sanitation Data'!G168)),NA())</f>
        <v>#N/A</v>
      </c>
      <c r="AN174" s="99" t="e">
        <f ca="true">+IF(AND(ISNUMBER(OFFSET('Sanitation Data'!$G$11,0,10*ROW('Sanitation Data'!G168))),'Data Summary'!DC174="Yes"),OFFSET('Sanitation Data'!$G$11,0,10*ROW('Sanitation Data'!G168)),NA())</f>
        <v>#N/A</v>
      </c>
      <c r="AO174" s="99" t="e">
        <f ca="true">+IF(AND(ISNUMBER(OFFSET('Sanitation Data'!$G$12,0,10*ROW('Sanitation Data'!G168))),'Data Summary'!DD174="Yes"),OFFSET('Sanitation Data'!$G$12,0,10*ROW('Sanitation Data'!G168)),NA())</f>
        <v>#N/A</v>
      </c>
      <c r="AP174" s="99" t="e">
        <f ca="true">+IF(AND(ISNUMBER(OFFSET('Sanitation Data'!$H$4,0,10*ROW('Sanitation Data'!H168))),'Data Summary'!DE174="Yes"),100-OFFSET('Sanitation Data'!$H$4,0,10*ROW('Sanitation Data'!H168)),NA())</f>
        <v>#N/A</v>
      </c>
      <c r="AQ174" s="99" t="e">
        <f ca="true">+IF(AND(ISNUMBER(OFFSET('Sanitation Data'!$H$6,0,10*ROW('Sanitation Data'!H168))),'Data Summary'!DF174="Yes"),OFFSET('Sanitation Data'!$H$6,0,10*ROW('Sanitation Data'!H168)),NA())</f>
        <v>#N/A</v>
      </c>
      <c r="AR174" s="99" t="e">
        <f ca="true">+IF(AND(ISNUMBER(OFFSET('Sanitation Data'!$H$10,0,10*ROW('Sanitation Data'!H168))),'Data Summary'!DG174="Yes"),OFFSET('Sanitation Data'!$H$10,0,10*ROW('Sanitation Data'!H168)),NA())</f>
        <v>#N/A</v>
      </c>
      <c r="AS174" s="99" t="e">
        <f ca="true">+IF(AND(ISNUMBER(OFFSET('Sanitation Data'!$H$11,0,10*ROW('Sanitation Data'!H168))),'Data Summary'!DH174="Yes"),OFFSET('Sanitation Data'!$H$11,0,10*ROW('Sanitation Data'!H168)),NA())</f>
        <v>#N/A</v>
      </c>
      <c r="AT174" s="99" t="e">
        <f ca="true">+IF(AND(ISNUMBER(OFFSET('Sanitation Data'!$H$12,0,10*ROW('Sanitation Data'!H168))),'Data Summary'!DI174="Yes"),OFFSET('Sanitation Data'!$H$12,0,10*ROW('Sanitation Data'!H168)),NA())</f>
        <v>#N/A</v>
      </c>
      <c r="AU174" s="99" t="e">
        <f ca="true">+IF(AND(ISNUMBER(OFFSET('Sanitation Data'!$I$4,0,10*ROW('Sanitation Data'!I168))),'Data Summary'!DJ174="Yes"),100-OFFSET('Sanitation Data'!$I$4,0,10*ROW('Sanitation Data'!I168)),NA())</f>
        <v>#N/A</v>
      </c>
      <c r="AV174" s="99" t="e">
        <f ca="true">+IF(AND(ISNUMBER(OFFSET('Sanitation Data'!$I$6,0,10*ROW('Sanitation Data'!I168))),'Data Summary'!DK174="Yes"),OFFSET('Sanitation Data'!$I$6,0,10*ROW('Sanitation Data'!I168)),NA())</f>
        <v>#N/A</v>
      </c>
      <c r="AW174" s="99" t="e">
        <f ca="true">+IF(AND(ISNUMBER(OFFSET('Sanitation Data'!$I$10,0,10*ROW('Sanitation Data'!I168))),'Data Summary'!DL174="Yes"),OFFSET('Sanitation Data'!$I$10,0,10*ROW('Sanitation Data'!I168)),NA())</f>
        <v>#N/A</v>
      </c>
      <c r="AX174" s="99" t="e">
        <f ca="true">+IF(AND(ISNUMBER(OFFSET('Sanitation Data'!$I$11,0,10*ROW('Sanitation Data'!I168))),'Data Summary'!DM174="Yes"),OFFSET('Sanitation Data'!$I$11,0,10*ROW('Sanitation Data'!I168)),NA())</f>
        <v>#N/A</v>
      </c>
      <c r="AY174" s="99" t="e">
        <f ca="true">+IF(AND(ISNUMBER(OFFSET('Sanitation Data'!$I$12,0,10*ROW('Sanitation Data'!I168))),'Data Summary'!DN174="Yes"),OFFSET('Sanitation Data'!$I$12,0,10*ROW('Sanitation Data'!I168)),NA())</f>
        <v>#N/A</v>
      </c>
      <c r="AZ174" s="100" t="e">
        <f ca="true">+IF(AND(ISNUMBER(OFFSET('Hygiene Data'!$D$5,0,10*ROW('Hygiene Data'!D168))),'Data Summary'!DO174="Yes"),OFFSET('Hygiene Data'!$D$5,0,10*ROW('Hygiene Data'!D168)),NA())</f>
        <v>#N/A</v>
      </c>
      <c r="BA174" s="100" t="e">
        <f ca="true">+IF(AND(ISNUMBER(OFFSET('Hygiene Data'!$D$7,0,10*ROW('Hygiene Data'!D168))),'Data Summary'!DP174="Yes"),OFFSET('Hygiene Data'!$D$7,0,10*ROW('Hygiene Data'!D168)),NA())</f>
        <v>#N/A</v>
      </c>
      <c r="BB174" s="100" t="e">
        <f ca="true">+IF(AND(ISNUMBER(OFFSET('Hygiene Data'!$D$9,0,10*ROW('Hygiene Data'!D168))),'Data Summary'!DQ174="Yes"),OFFSET('Hygiene Data'!$D$9,0,10*ROW('Hygiene Data'!D168)),NA())</f>
        <v>#N/A</v>
      </c>
      <c r="BC174" s="100" t="e">
        <f ca="true">+IF(AND(ISNUMBER(OFFSET('Hygiene Data'!$E$5,0,10*ROW('Hygiene Data'!E168))),'Data Summary'!DR174="Yes"),OFFSET('Hygiene Data'!$E$5,0,10*ROW('Hygiene Data'!E168)),NA())</f>
        <v>#N/A</v>
      </c>
      <c r="BD174" s="100" t="e">
        <f ca="true">+IF(AND(ISNUMBER(OFFSET('Hygiene Data'!$E$7,0,10*ROW('Hygiene Data'!E168))),'Data Summary'!DS174="Yes"),OFFSET('Hygiene Data'!$E$7,0,10*ROW('Hygiene Data'!E168)),NA())</f>
        <v>#N/A</v>
      </c>
      <c r="BE174" s="100" t="e">
        <f ca="true">+IF(AND(ISNUMBER(OFFSET('Hygiene Data'!$E$9,0,10*ROW('Hygiene Data'!E168))),'Data Summary'!DT174="Yes"),OFFSET('Hygiene Data'!$E$9,0,10*ROW('Hygiene Data'!E168)),NA())</f>
        <v>#N/A</v>
      </c>
      <c r="BF174" s="100" t="e">
        <f ca="true">+IF(AND(ISNUMBER(OFFSET('Hygiene Data'!$F$5,0,10*ROW('Hygiene Data'!F168))),'Data Summary'!DU174="Yes"),OFFSET('Hygiene Data'!$F$5,0,10*ROW('Hygiene Data'!F168)),NA())</f>
        <v>#N/A</v>
      </c>
      <c r="BG174" s="100" t="e">
        <f ca="true">+IF(AND(ISNUMBER(OFFSET('Hygiene Data'!$F$7,0,10*ROW('Hygiene Data'!F168))),'Data Summary'!DV174="Yes"),OFFSET('Hygiene Data'!$F$7,0,10*ROW('Hygiene Data'!F168)),NA())</f>
        <v>#N/A</v>
      </c>
      <c r="BH174" s="100" t="e">
        <f ca="true">+IF(AND(ISNUMBER(OFFSET('Hygiene Data'!$F$9,0,10*ROW('Hygiene Data'!F168))),'Data Summary'!DW174="Yes"),OFFSET('Hygiene Data'!$F$9,0,10*ROW('Hygiene Data'!F168)),NA())</f>
        <v>#N/A</v>
      </c>
      <c r="BI174" s="100" t="e">
        <f ca="true">+IF(AND(ISNUMBER(OFFSET('Hygiene Data'!$G$5,0,10*ROW('Hygiene Data'!G168))),'Data Summary'!DX174="Yes"),OFFSET('Hygiene Data'!$G$5,0,10*ROW('Hygiene Data'!G168)),NA())</f>
        <v>#N/A</v>
      </c>
      <c r="BJ174" s="100" t="e">
        <f ca="true">+IF(AND(ISNUMBER(OFFSET('Hygiene Data'!$G$7,0,10*ROW('Hygiene Data'!G168))),'Data Summary'!DY174="Yes"),OFFSET('Hygiene Data'!$G$7,0,10*ROW('Hygiene Data'!G168)),NA())</f>
        <v>#N/A</v>
      </c>
      <c r="BK174" s="100" t="e">
        <f ca="true">+IF(AND(ISNUMBER(OFFSET('Hygiene Data'!$G$9,0,10*ROW('Hygiene Data'!G168))),'Data Summary'!DZ174="Yes"),OFFSET('Hygiene Data'!$G$9,0,10*ROW('Hygiene Data'!G168)),NA())</f>
        <v>#N/A</v>
      </c>
      <c r="BL174" s="100" t="e">
        <f ca="true">+IF(AND(ISNUMBER(OFFSET('Hygiene Data'!$H$5,0,10*ROW('Hygiene Data'!H168))),'Data Summary'!EA174="Yes"),OFFSET('Hygiene Data'!$H$5,0,10*ROW('Hygiene Data'!H168)),NA())</f>
        <v>#N/A</v>
      </c>
      <c r="BM174" s="100" t="e">
        <f ca="true">+IF(AND(ISNUMBER(OFFSET('Hygiene Data'!$H$7,0,10*ROW('Hygiene Data'!H168))),'Data Summary'!EB174="Yes"),OFFSET('Hygiene Data'!$H$7,0,10*ROW('Hygiene Data'!H168)),NA())</f>
        <v>#N/A</v>
      </c>
      <c r="BN174" s="100" t="e">
        <f ca="true">+IF(AND(ISNUMBER(OFFSET('Hygiene Data'!$H$9,0,10*ROW('Hygiene Data'!H168))),'Data Summary'!EC174="Yes"),OFFSET('Hygiene Data'!$H$9,0,10*ROW('Hygiene Data'!H168)),NA())</f>
        <v>#N/A</v>
      </c>
      <c r="BO174" s="100" t="e">
        <f ca="true">+IF(AND(ISNUMBER(OFFSET('Hygiene Data'!$I$5,0,10*ROW('Hygiene Data'!I168))),'Data Summary'!ED174="Yes"),OFFSET('Hygiene Data'!$I$5,0,10*ROW('Hygiene Data'!I168)),NA())</f>
        <v>#N/A</v>
      </c>
      <c r="BP174" s="100" t="e">
        <f ca="true">+IF(AND(ISNUMBER(OFFSET('Hygiene Data'!$I$7,0,10*ROW('Hygiene Data'!I168))),'Data Summary'!EE174="Yes"),OFFSET('Hygiene Data'!$I$7,0,10*ROW('Hygiene Data'!I168)),NA())</f>
        <v>#N/A</v>
      </c>
      <c r="BQ174" s="100" t="e">
        <f ca="true">+IF(AND(ISNUMBER(OFFSET('Hygiene Data'!$I$9,0,10*ROW('Hygiene Data'!I168))),'Data Summary'!EF174="Yes"),OFFSET('Hygiene Data'!$I$9,0,10*ROW('Hygiene Data'!I168)),NA())</f>
        <v>#N/A</v>
      </c>
    </row>
    <row xmlns:x14ac="http://schemas.microsoft.com/office/spreadsheetml/2009/9/ac" r="175" x14ac:dyDescent="0.2">
      <c r="A175" s="363" t="e">
        <f ca="true">+RIGHT('Data Summary'!A175,LEN('Data Summary'!A175)-9)</f>
        <v>#VALUE!</v>
      </c>
      <c r="B175" s="38" t="str">
        <f ca="true">+IF(ISTEXT('Data Summary'!B175),'Data Summary'!B175,"")</f>
        <v/>
      </c>
      <c r="C175" s="362" t="e">
        <f ca="true">+VALUE('Data Summary'!C175)</f>
        <v>#VALUE!</v>
      </c>
      <c r="D175" s="98" t="e">
        <f ca="true">+IF(AND(ISNUMBER(OFFSET('Water Data'!$D$4,0,10*ROW('Water Data'!D169))),'Data Summary'!BS175="Yes"),100-OFFSET('Water Data'!$D$4,0,10*ROW('Water Data'!D169)),NA())</f>
        <v>#N/A</v>
      </c>
      <c r="E175" s="98" t="e">
        <f ca="true">+IF(AND(ISNUMBER(OFFSET('Water Data'!$D$6,0,10*ROW('Water Data'!D169))),'Data Summary'!BT175="Yes"),OFFSET('Water Data'!$D$6,0,10*ROW('Water Data'!D169)),NA())</f>
        <v>#N/A</v>
      </c>
      <c r="F175" s="98" t="e">
        <f ca="true">+IF(AND(ISNUMBER(OFFSET('Water Data'!$D$9,0,10*ROW('Water Data'!D169))),'Data Summary'!BU175="Yes"),OFFSET('Water Data'!$D$9,0,10*ROW('Water Data'!D169)),NA())</f>
        <v>#N/A</v>
      </c>
      <c r="G175" s="98" t="e">
        <f ca="true">+IF(AND(ISNUMBER(OFFSET('Water Data'!$E$4,0,10*ROW('Water Data'!E169))),'Data Summary'!BV175="Yes"),100-OFFSET('Water Data'!$E$4,0,10*ROW('Water Data'!E169)),NA())</f>
        <v>#N/A</v>
      </c>
      <c r="H175" s="98" t="e">
        <f ca="true">+IF(AND(ISNUMBER(OFFSET('Water Data'!$E$6,0,10*ROW('Water Data'!E169))),'Data Summary'!BW175="Yes"),OFFSET('Water Data'!$E$6,0,10*ROW('Water Data'!E169)),NA())</f>
        <v>#N/A</v>
      </c>
      <c r="I175" s="98" t="e">
        <f ca="true">+IF(AND(ISNUMBER(OFFSET('Water Data'!$E$9,0,10*ROW('Water Data'!E169))),'Data Summary'!BX175="Yes"),OFFSET('Water Data'!$E$9,0,10*ROW('Water Data'!E169)),NA())</f>
        <v>#N/A</v>
      </c>
      <c r="J175" s="98" t="e">
        <f ca="true">+IF(AND(ISNUMBER(OFFSET('Water Data'!$F$4,0,10*ROW('Water Data'!F169))),'Data Summary'!BY175="Yes"),100-OFFSET('Water Data'!$F$4,0,10*ROW('Water Data'!F169)),NA())</f>
        <v>#N/A</v>
      </c>
      <c r="K175" s="98" t="e">
        <f ca="true">+IF(AND(ISNUMBER(OFFSET('Water Data'!$F$6,0,10*ROW('Water Data'!F169))),'Data Summary'!BZ175="Yes"),OFFSET('Water Data'!$F$6,0,10*ROW('Water Data'!F169)),NA())</f>
        <v>#N/A</v>
      </c>
      <c r="L175" s="98" t="e">
        <f ca="true">+IF(AND(ISNUMBER(OFFSET('Water Data'!$F$9,0,10*ROW('Water Data'!F169))),'Data Summary'!CA175="Yes"),OFFSET('Water Data'!$F$9,0,10*ROW('Water Data'!F169)),NA())</f>
        <v>#N/A</v>
      </c>
      <c r="M175" s="98" t="e">
        <f ca="true">+IF(AND(ISNUMBER(OFFSET('Water Data'!$G$4,0,10*ROW('Water Data'!G169))),'Data Summary'!CB175="Yes"),100-OFFSET('Water Data'!$G$4,0,10*ROW('Water Data'!G169)),NA())</f>
        <v>#N/A</v>
      </c>
      <c r="N175" s="98" t="e">
        <f ca="true">+IF(AND(ISNUMBER(OFFSET('Water Data'!$G$6,0,10*ROW('Water Data'!G169))),'Data Summary'!CC175="Yes"),OFFSET('Water Data'!$G$6,0,10*ROW('Water Data'!G169)),NA())</f>
        <v>#N/A</v>
      </c>
      <c r="O175" s="98" t="e">
        <f ca="true">+IF(AND(ISNUMBER(OFFSET('Water Data'!$G$9,0,10*ROW('Water Data'!G169))),'Data Summary'!CD175="Yes"),OFFSET('Water Data'!$G$9,0,10*ROW('Water Data'!G169)),NA())</f>
        <v>#N/A</v>
      </c>
      <c r="P175" s="98" t="e">
        <f ca="true">+IF(AND(ISNUMBER(OFFSET('Water Data'!$H$4,0,10*ROW('Water Data'!H169))),'Data Summary'!CE175="Yes"),100-OFFSET('Water Data'!$H$4,0,10*ROW('Water Data'!H169)),NA())</f>
        <v>#N/A</v>
      </c>
      <c r="Q175" s="98" t="e">
        <f ca="true">+IF(AND(ISNUMBER(OFFSET('Water Data'!$H$6,0,10*ROW('Water Data'!H169))),'Data Summary'!CF175="Yes"),OFFSET('Water Data'!$H$6,0,10*ROW('Water Data'!H169)),NA())</f>
        <v>#N/A</v>
      </c>
      <c r="R175" s="98" t="e">
        <f ca="true">+IF(AND(ISNUMBER(OFFSET('Water Data'!$H$9,0,10*ROW('Water Data'!H169))),'Data Summary'!CG175="Yes"),OFFSET('Water Data'!$H$9,0,10*ROW('Water Data'!H169)),NA())</f>
        <v>#N/A</v>
      </c>
      <c r="S175" s="98" t="e">
        <f ca="true">+IF(AND(ISNUMBER(OFFSET('Water Data'!$I$4,0,10*ROW('Water Data'!I169))),'Data Summary'!CH175="Yes"),100-OFFSET('Water Data'!$I$4,0,10*ROW('Water Data'!I169)),NA())</f>
        <v>#N/A</v>
      </c>
      <c r="T175" s="98" t="e">
        <f ca="true">+IF(AND(ISNUMBER(OFFSET('Water Data'!$I$6,0,10*ROW('Water Data'!I169))),'Data Summary'!CI175="Yes"),OFFSET('Water Data'!$I$6,0,10*ROW('Water Data'!I169)),NA())</f>
        <v>#N/A</v>
      </c>
      <c r="U175" s="98" t="e">
        <f ca="true">+IF(AND(ISNUMBER(OFFSET('Water Data'!$I$9,0,10*ROW('Water Data'!I169))),'Data Summary'!CJ175="Yes"),OFFSET('Water Data'!$I$9,0,10*ROW('Water Data'!I169)),NA())</f>
        <v>#N/A</v>
      </c>
      <c r="V175" s="99" t="e">
        <f ca="true">+IF(AND(ISNUMBER(OFFSET('Sanitation Data'!$D$4,0,10*ROW('Sanitation Data'!D169))),'Data Summary'!CK175="Yes"),100-OFFSET('Sanitation Data'!$D$4,0,10*ROW('Sanitation Data'!D169)),NA())</f>
        <v>#N/A</v>
      </c>
      <c r="W175" s="99" t="e">
        <f ca="true">+IF(AND(ISNUMBER(OFFSET('Sanitation Data'!$D$6,0,10*ROW('Sanitation Data'!D169))),'Data Summary'!CL175="Yes"),OFFSET('Sanitation Data'!$D$6,0,10*ROW('Sanitation Data'!D169)),NA())</f>
        <v>#N/A</v>
      </c>
      <c r="X175" s="99" t="e">
        <f ca="true">+IF(AND(ISNUMBER(OFFSET('Sanitation Data'!$D$10,0,10*ROW('Sanitation Data'!D169))),'Data Summary'!CM175="Yes"),OFFSET('Sanitation Data'!$D$10,0,10*ROW('Sanitation Data'!D169)),NA())</f>
        <v>#N/A</v>
      </c>
      <c r="Y175" s="99" t="e">
        <f ca="true">+IF(AND(ISNUMBER(OFFSET('Sanitation Data'!$D$11,0,10*ROW('Sanitation Data'!D169))),'Data Summary'!CN175="Yes"),OFFSET('Sanitation Data'!$D$11,0,10*ROW('Sanitation Data'!D169)),NA())</f>
        <v>#N/A</v>
      </c>
      <c r="Z175" s="99" t="e">
        <f ca="true">+IF(AND(ISNUMBER(OFFSET('Sanitation Data'!$D$12,0,10*ROW('Sanitation Data'!D169))),'Data Summary'!CO175="Yes"),OFFSET('Sanitation Data'!$D$12,0,10*ROW('Sanitation Data'!D169)),NA())</f>
        <v>#N/A</v>
      </c>
      <c r="AA175" s="99" t="e">
        <f ca="true">+IF(AND(ISNUMBER(OFFSET('Sanitation Data'!$E$4,0,10*ROW('Sanitation Data'!E169))),'Data Summary'!CP175="Yes"),100-OFFSET('Sanitation Data'!$E$4,0,10*ROW('Sanitation Data'!E169)),NA())</f>
        <v>#N/A</v>
      </c>
      <c r="AB175" s="99" t="e">
        <f ca="true">+IF(AND(ISNUMBER(OFFSET('Sanitation Data'!$E$6,0,10*ROW('Sanitation Data'!E169))),'Data Summary'!CQ175="Yes"),OFFSET('Sanitation Data'!$E$6,0,10*ROW('Sanitation Data'!E169)),NA())</f>
        <v>#N/A</v>
      </c>
      <c r="AC175" s="99" t="e">
        <f ca="true">+IF(AND(ISNUMBER(OFFSET('Sanitation Data'!$E$10,0,10*ROW('Sanitation Data'!E169))),'Data Summary'!CR175="Yes"),OFFSET('Sanitation Data'!$E$10,0,10*ROW('Sanitation Data'!E169)),NA())</f>
        <v>#N/A</v>
      </c>
      <c r="AD175" s="99" t="e">
        <f ca="true">+IF(AND(ISNUMBER(OFFSET('Sanitation Data'!$E$11,0,10*ROW('Sanitation Data'!E169))),'Data Summary'!CS175="Yes"),OFFSET('Sanitation Data'!$E$11,0,10*ROW('Sanitation Data'!E169)),NA())</f>
        <v>#N/A</v>
      </c>
      <c r="AE175" s="99" t="e">
        <f ca="true">+IF(AND(ISNUMBER(OFFSET('Sanitation Data'!$E$12,0,10*ROW('Sanitation Data'!E169))),'Data Summary'!CT175="Yes"),OFFSET('Sanitation Data'!$E$12,0,10*ROW('Sanitation Data'!E169)),NA())</f>
        <v>#N/A</v>
      </c>
      <c r="AF175" s="99" t="e">
        <f ca="true">+IF(AND(ISNUMBER(OFFSET('Sanitation Data'!$F$4,0,10*ROW('Sanitation Data'!F169))),'Data Summary'!CU175="Yes"),100-OFFSET('Sanitation Data'!$F$4,0,10*ROW('Sanitation Data'!F169)),NA())</f>
        <v>#N/A</v>
      </c>
      <c r="AG175" s="99" t="e">
        <f ca="true">+IF(AND(ISNUMBER(OFFSET('Sanitation Data'!$F$6,0,10*ROW('Sanitation Data'!F169))),'Data Summary'!CV175="Yes"),OFFSET('Sanitation Data'!$F$6,0,10*ROW('Sanitation Data'!F169)),NA())</f>
        <v>#N/A</v>
      </c>
      <c r="AH175" s="99" t="e">
        <f ca="true">+IF(AND(ISNUMBER(OFFSET('Sanitation Data'!$F$10,0,10*ROW('Sanitation Data'!F169))),'Data Summary'!CW175="Yes"),OFFSET('Sanitation Data'!$F$10,0,10*ROW('Sanitation Data'!F169)),NA())</f>
        <v>#N/A</v>
      </c>
      <c r="AI175" s="99" t="e">
        <f ca="true">+IF(AND(ISNUMBER(OFFSET('Sanitation Data'!$F$11,0,10*ROW('Sanitation Data'!F169))),'Data Summary'!CX175="Yes"),OFFSET('Sanitation Data'!$F$11,0,10*ROW('Sanitation Data'!F169)),NA())</f>
        <v>#N/A</v>
      </c>
      <c r="AJ175" s="99" t="e">
        <f ca="true">+IF(AND(ISNUMBER(OFFSET('Sanitation Data'!$F$12,0,10*ROW('Sanitation Data'!F169))),'Data Summary'!CY175="Yes"),OFFSET('Sanitation Data'!$F$12,0,10*ROW('Sanitation Data'!F169)),NA())</f>
        <v>#N/A</v>
      </c>
      <c r="AK175" s="99" t="e">
        <f ca="true">+IF(AND(ISNUMBER(OFFSET('Sanitation Data'!$G$4,0,10*ROW('Sanitation Data'!G169))),'Data Summary'!CZ175="Yes"),100-OFFSET('Sanitation Data'!$G$4,0,10*ROW('Sanitation Data'!G169)),NA())</f>
        <v>#N/A</v>
      </c>
      <c r="AL175" s="99" t="e">
        <f ca="true">+IF(AND(ISNUMBER(OFFSET('Sanitation Data'!$G$6,0,10*ROW('Sanitation Data'!G169))),'Data Summary'!DA175="Yes"),OFFSET('Sanitation Data'!$G$6,0,10*ROW('Sanitation Data'!G169)),NA())</f>
        <v>#N/A</v>
      </c>
      <c r="AM175" s="99" t="e">
        <f ca="true">+IF(AND(ISNUMBER(OFFSET('Sanitation Data'!$G$10,0,10*ROW('Sanitation Data'!G169))),'Data Summary'!DB175="Yes"),OFFSET('Sanitation Data'!$G$10,0,10*ROW('Sanitation Data'!G169)),NA())</f>
        <v>#N/A</v>
      </c>
      <c r="AN175" s="99" t="e">
        <f ca="true">+IF(AND(ISNUMBER(OFFSET('Sanitation Data'!$G$11,0,10*ROW('Sanitation Data'!G169))),'Data Summary'!DC175="Yes"),OFFSET('Sanitation Data'!$G$11,0,10*ROW('Sanitation Data'!G169)),NA())</f>
        <v>#N/A</v>
      </c>
      <c r="AO175" s="99" t="e">
        <f ca="true">+IF(AND(ISNUMBER(OFFSET('Sanitation Data'!$G$12,0,10*ROW('Sanitation Data'!G169))),'Data Summary'!DD175="Yes"),OFFSET('Sanitation Data'!$G$12,0,10*ROW('Sanitation Data'!G169)),NA())</f>
        <v>#N/A</v>
      </c>
      <c r="AP175" s="99" t="e">
        <f ca="true">+IF(AND(ISNUMBER(OFFSET('Sanitation Data'!$H$4,0,10*ROW('Sanitation Data'!H169))),'Data Summary'!DE175="Yes"),100-OFFSET('Sanitation Data'!$H$4,0,10*ROW('Sanitation Data'!H169)),NA())</f>
        <v>#N/A</v>
      </c>
      <c r="AQ175" s="99" t="e">
        <f ca="true">+IF(AND(ISNUMBER(OFFSET('Sanitation Data'!$H$6,0,10*ROW('Sanitation Data'!H169))),'Data Summary'!DF175="Yes"),OFFSET('Sanitation Data'!$H$6,0,10*ROW('Sanitation Data'!H169)),NA())</f>
        <v>#N/A</v>
      </c>
      <c r="AR175" s="99" t="e">
        <f ca="true">+IF(AND(ISNUMBER(OFFSET('Sanitation Data'!$H$10,0,10*ROW('Sanitation Data'!H169))),'Data Summary'!DG175="Yes"),OFFSET('Sanitation Data'!$H$10,0,10*ROW('Sanitation Data'!H169)),NA())</f>
        <v>#N/A</v>
      </c>
      <c r="AS175" s="99" t="e">
        <f ca="true">+IF(AND(ISNUMBER(OFFSET('Sanitation Data'!$H$11,0,10*ROW('Sanitation Data'!H169))),'Data Summary'!DH175="Yes"),OFFSET('Sanitation Data'!$H$11,0,10*ROW('Sanitation Data'!H169)),NA())</f>
        <v>#N/A</v>
      </c>
      <c r="AT175" s="99" t="e">
        <f ca="true">+IF(AND(ISNUMBER(OFFSET('Sanitation Data'!$H$12,0,10*ROW('Sanitation Data'!H169))),'Data Summary'!DI175="Yes"),OFFSET('Sanitation Data'!$H$12,0,10*ROW('Sanitation Data'!H169)),NA())</f>
        <v>#N/A</v>
      </c>
      <c r="AU175" s="99" t="e">
        <f ca="true">+IF(AND(ISNUMBER(OFFSET('Sanitation Data'!$I$4,0,10*ROW('Sanitation Data'!I169))),'Data Summary'!DJ175="Yes"),100-OFFSET('Sanitation Data'!$I$4,0,10*ROW('Sanitation Data'!I169)),NA())</f>
        <v>#N/A</v>
      </c>
      <c r="AV175" s="99" t="e">
        <f ca="true">+IF(AND(ISNUMBER(OFFSET('Sanitation Data'!$I$6,0,10*ROW('Sanitation Data'!I169))),'Data Summary'!DK175="Yes"),OFFSET('Sanitation Data'!$I$6,0,10*ROW('Sanitation Data'!I169)),NA())</f>
        <v>#N/A</v>
      </c>
      <c r="AW175" s="99" t="e">
        <f ca="true">+IF(AND(ISNUMBER(OFFSET('Sanitation Data'!$I$10,0,10*ROW('Sanitation Data'!I169))),'Data Summary'!DL175="Yes"),OFFSET('Sanitation Data'!$I$10,0,10*ROW('Sanitation Data'!I169)),NA())</f>
        <v>#N/A</v>
      </c>
      <c r="AX175" s="99" t="e">
        <f ca="true">+IF(AND(ISNUMBER(OFFSET('Sanitation Data'!$I$11,0,10*ROW('Sanitation Data'!I169))),'Data Summary'!DM175="Yes"),OFFSET('Sanitation Data'!$I$11,0,10*ROW('Sanitation Data'!I169)),NA())</f>
        <v>#N/A</v>
      </c>
      <c r="AY175" s="99" t="e">
        <f ca="true">+IF(AND(ISNUMBER(OFFSET('Sanitation Data'!$I$12,0,10*ROW('Sanitation Data'!I169))),'Data Summary'!DN175="Yes"),OFFSET('Sanitation Data'!$I$12,0,10*ROW('Sanitation Data'!I169)),NA())</f>
        <v>#N/A</v>
      </c>
      <c r="AZ175" s="100" t="e">
        <f ca="true">+IF(AND(ISNUMBER(OFFSET('Hygiene Data'!$D$5,0,10*ROW('Hygiene Data'!D169))),'Data Summary'!DO175="Yes"),OFFSET('Hygiene Data'!$D$5,0,10*ROW('Hygiene Data'!D169)),NA())</f>
        <v>#N/A</v>
      </c>
      <c r="BA175" s="100" t="e">
        <f ca="true">+IF(AND(ISNUMBER(OFFSET('Hygiene Data'!$D$7,0,10*ROW('Hygiene Data'!D169))),'Data Summary'!DP175="Yes"),OFFSET('Hygiene Data'!$D$7,0,10*ROW('Hygiene Data'!D169)),NA())</f>
        <v>#N/A</v>
      </c>
      <c r="BB175" s="100" t="e">
        <f ca="true">+IF(AND(ISNUMBER(OFFSET('Hygiene Data'!$D$9,0,10*ROW('Hygiene Data'!D169))),'Data Summary'!DQ175="Yes"),OFFSET('Hygiene Data'!$D$9,0,10*ROW('Hygiene Data'!D169)),NA())</f>
        <v>#N/A</v>
      </c>
      <c r="BC175" s="100" t="e">
        <f ca="true">+IF(AND(ISNUMBER(OFFSET('Hygiene Data'!$E$5,0,10*ROW('Hygiene Data'!E169))),'Data Summary'!DR175="Yes"),OFFSET('Hygiene Data'!$E$5,0,10*ROW('Hygiene Data'!E169)),NA())</f>
        <v>#N/A</v>
      </c>
      <c r="BD175" s="100" t="e">
        <f ca="true">+IF(AND(ISNUMBER(OFFSET('Hygiene Data'!$E$7,0,10*ROW('Hygiene Data'!E169))),'Data Summary'!DS175="Yes"),OFFSET('Hygiene Data'!$E$7,0,10*ROW('Hygiene Data'!E169)),NA())</f>
        <v>#N/A</v>
      </c>
      <c r="BE175" s="100" t="e">
        <f ca="true">+IF(AND(ISNUMBER(OFFSET('Hygiene Data'!$E$9,0,10*ROW('Hygiene Data'!E169))),'Data Summary'!DT175="Yes"),OFFSET('Hygiene Data'!$E$9,0,10*ROW('Hygiene Data'!E169)),NA())</f>
        <v>#N/A</v>
      </c>
      <c r="BF175" s="100" t="e">
        <f ca="true">+IF(AND(ISNUMBER(OFFSET('Hygiene Data'!$F$5,0,10*ROW('Hygiene Data'!F169))),'Data Summary'!DU175="Yes"),OFFSET('Hygiene Data'!$F$5,0,10*ROW('Hygiene Data'!F169)),NA())</f>
        <v>#N/A</v>
      </c>
      <c r="BG175" s="100" t="e">
        <f ca="true">+IF(AND(ISNUMBER(OFFSET('Hygiene Data'!$F$7,0,10*ROW('Hygiene Data'!F169))),'Data Summary'!DV175="Yes"),OFFSET('Hygiene Data'!$F$7,0,10*ROW('Hygiene Data'!F169)),NA())</f>
        <v>#N/A</v>
      </c>
      <c r="BH175" s="100" t="e">
        <f ca="true">+IF(AND(ISNUMBER(OFFSET('Hygiene Data'!$F$9,0,10*ROW('Hygiene Data'!F169))),'Data Summary'!DW175="Yes"),OFFSET('Hygiene Data'!$F$9,0,10*ROW('Hygiene Data'!F169)),NA())</f>
        <v>#N/A</v>
      </c>
      <c r="BI175" s="100" t="e">
        <f ca="true">+IF(AND(ISNUMBER(OFFSET('Hygiene Data'!$G$5,0,10*ROW('Hygiene Data'!G169))),'Data Summary'!DX175="Yes"),OFFSET('Hygiene Data'!$G$5,0,10*ROW('Hygiene Data'!G169)),NA())</f>
        <v>#N/A</v>
      </c>
      <c r="BJ175" s="100" t="e">
        <f ca="true">+IF(AND(ISNUMBER(OFFSET('Hygiene Data'!$G$7,0,10*ROW('Hygiene Data'!G169))),'Data Summary'!DY175="Yes"),OFFSET('Hygiene Data'!$G$7,0,10*ROW('Hygiene Data'!G169)),NA())</f>
        <v>#N/A</v>
      </c>
      <c r="BK175" s="100" t="e">
        <f ca="true">+IF(AND(ISNUMBER(OFFSET('Hygiene Data'!$G$9,0,10*ROW('Hygiene Data'!G169))),'Data Summary'!DZ175="Yes"),OFFSET('Hygiene Data'!$G$9,0,10*ROW('Hygiene Data'!G169)),NA())</f>
        <v>#N/A</v>
      </c>
      <c r="BL175" s="100" t="e">
        <f ca="true">+IF(AND(ISNUMBER(OFFSET('Hygiene Data'!$H$5,0,10*ROW('Hygiene Data'!H169))),'Data Summary'!EA175="Yes"),OFFSET('Hygiene Data'!$H$5,0,10*ROW('Hygiene Data'!H169)),NA())</f>
        <v>#N/A</v>
      </c>
      <c r="BM175" s="100" t="e">
        <f ca="true">+IF(AND(ISNUMBER(OFFSET('Hygiene Data'!$H$7,0,10*ROW('Hygiene Data'!H169))),'Data Summary'!EB175="Yes"),OFFSET('Hygiene Data'!$H$7,0,10*ROW('Hygiene Data'!H169)),NA())</f>
        <v>#N/A</v>
      </c>
      <c r="BN175" s="100" t="e">
        <f ca="true">+IF(AND(ISNUMBER(OFFSET('Hygiene Data'!$H$9,0,10*ROW('Hygiene Data'!H169))),'Data Summary'!EC175="Yes"),OFFSET('Hygiene Data'!$H$9,0,10*ROW('Hygiene Data'!H169)),NA())</f>
        <v>#N/A</v>
      </c>
      <c r="BO175" s="100" t="e">
        <f ca="true">+IF(AND(ISNUMBER(OFFSET('Hygiene Data'!$I$5,0,10*ROW('Hygiene Data'!I169))),'Data Summary'!ED175="Yes"),OFFSET('Hygiene Data'!$I$5,0,10*ROW('Hygiene Data'!I169)),NA())</f>
        <v>#N/A</v>
      </c>
      <c r="BP175" s="100" t="e">
        <f ca="true">+IF(AND(ISNUMBER(OFFSET('Hygiene Data'!$I$7,0,10*ROW('Hygiene Data'!I169))),'Data Summary'!EE175="Yes"),OFFSET('Hygiene Data'!$I$7,0,10*ROW('Hygiene Data'!I169)),NA())</f>
        <v>#N/A</v>
      </c>
      <c r="BQ175" s="100" t="e">
        <f ca="true">+IF(AND(ISNUMBER(OFFSET('Hygiene Data'!$I$9,0,10*ROW('Hygiene Data'!I169))),'Data Summary'!EF175="Yes"),OFFSET('Hygiene Data'!$I$9,0,10*ROW('Hygiene Data'!I169)),NA())</f>
        <v>#N/A</v>
      </c>
    </row>
    <row xmlns:x14ac="http://schemas.microsoft.com/office/spreadsheetml/2009/9/ac" r="176" x14ac:dyDescent="0.2">
      <c r="A176" s="363" t="e">
        <f ca="true">+RIGHT('Data Summary'!A176,LEN('Data Summary'!A176)-9)</f>
        <v>#VALUE!</v>
      </c>
      <c r="B176" s="38" t="str">
        <f ca="true">+IF(ISTEXT('Data Summary'!B176),'Data Summary'!B176,"")</f>
        <v/>
      </c>
      <c r="C176" s="362" t="e">
        <f ca="true">+VALUE('Data Summary'!C176)</f>
        <v>#VALUE!</v>
      </c>
      <c r="D176" s="98" t="e">
        <f ca="true">+IF(AND(ISNUMBER(OFFSET('Water Data'!$D$4,0,10*ROW('Water Data'!D170))),'Data Summary'!BS176="Yes"),100-OFFSET('Water Data'!$D$4,0,10*ROW('Water Data'!D170)),NA())</f>
        <v>#N/A</v>
      </c>
      <c r="E176" s="98" t="e">
        <f ca="true">+IF(AND(ISNUMBER(OFFSET('Water Data'!$D$6,0,10*ROW('Water Data'!D170))),'Data Summary'!BT176="Yes"),OFFSET('Water Data'!$D$6,0,10*ROW('Water Data'!D170)),NA())</f>
        <v>#N/A</v>
      </c>
      <c r="F176" s="98" t="e">
        <f ca="true">+IF(AND(ISNUMBER(OFFSET('Water Data'!$D$9,0,10*ROW('Water Data'!D170))),'Data Summary'!BU176="Yes"),OFFSET('Water Data'!$D$9,0,10*ROW('Water Data'!D170)),NA())</f>
        <v>#N/A</v>
      </c>
      <c r="G176" s="98" t="e">
        <f ca="true">+IF(AND(ISNUMBER(OFFSET('Water Data'!$E$4,0,10*ROW('Water Data'!E170))),'Data Summary'!BV176="Yes"),100-OFFSET('Water Data'!$E$4,0,10*ROW('Water Data'!E170)),NA())</f>
        <v>#N/A</v>
      </c>
      <c r="H176" s="98" t="e">
        <f ca="true">+IF(AND(ISNUMBER(OFFSET('Water Data'!$E$6,0,10*ROW('Water Data'!E170))),'Data Summary'!BW176="Yes"),OFFSET('Water Data'!$E$6,0,10*ROW('Water Data'!E170)),NA())</f>
        <v>#N/A</v>
      </c>
      <c r="I176" s="98" t="e">
        <f ca="true">+IF(AND(ISNUMBER(OFFSET('Water Data'!$E$9,0,10*ROW('Water Data'!E170))),'Data Summary'!BX176="Yes"),OFFSET('Water Data'!$E$9,0,10*ROW('Water Data'!E170)),NA())</f>
        <v>#N/A</v>
      </c>
      <c r="J176" s="98" t="e">
        <f ca="true">+IF(AND(ISNUMBER(OFFSET('Water Data'!$F$4,0,10*ROW('Water Data'!F170))),'Data Summary'!BY176="Yes"),100-OFFSET('Water Data'!$F$4,0,10*ROW('Water Data'!F170)),NA())</f>
        <v>#N/A</v>
      </c>
      <c r="K176" s="98" t="e">
        <f ca="true">+IF(AND(ISNUMBER(OFFSET('Water Data'!$F$6,0,10*ROW('Water Data'!F170))),'Data Summary'!BZ176="Yes"),OFFSET('Water Data'!$F$6,0,10*ROW('Water Data'!F170)),NA())</f>
        <v>#N/A</v>
      </c>
      <c r="L176" s="98" t="e">
        <f ca="true">+IF(AND(ISNUMBER(OFFSET('Water Data'!$F$9,0,10*ROW('Water Data'!F170))),'Data Summary'!CA176="Yes"),OFFSET('Water Data'!$F$9,0,10*ROW('Water Data'!F170)),NA())</f>
        <v>#N/A</v>
      </c>
      <c r="M176" s="98" t="e">
        <f ca="true">+IF(AND(ISNUMBER(OFFSET('Water Data'!$G$4,0,10*ROW('Water Data'!G170))),'Data Summary'!CB176="Yes"),100-OFFSET('Water Data'!$G$4,0,10*ROW('Water Data'!G170)),NA())</f>
        <v>#N/A</v>
      </c>
      <c r="N176" s="98" t="e">
        <f ca="true">+IF(AND(ISNUMBER(OFFSET('Water Data'!$G$6,0,10*ROW('Water Data'!G170))),'Data Summary'!CC176="Yes"),OFFSET('Water Data'!$G$6,0,10*ROW('Water Data'!G170)),NA())</f>
        <v>#N/A</v>
      </c>
      <c r="O176" s="98" t="e">
        <f ca="true">+IF(AND(ISNUMBER(OFFSET('Water Data'!$G$9,0,10*ROW('Water Data'!G170))),'Data Summary'!CD176="Yes"),OFFSET('Water Data'!$G$9,0,10*ROW('Water Data'!G170)),NA())</f>
        <v>#N/A</v>
      </c>
      <c r="P176" s="98" t="e">
        <f ca="true">+IF(AND(ISNUMBER(OFFSET('Water Data'!$H$4,0,10*ROW('Water Data'!H170))),'Data Summary'!CE176="Yes"),100-OFFSET('Water Data'!$H$4,0,10*ROW('Water Data'!H170)),NA())</f>
        <v>#N/A</v>
      </c>
      <c r="Q176" s="98" t="e">
        <f ca="true">+IF(AND(ISNUMBER(OFFSET('Water Data'!$H$6,0,10*ROW('Water Data'!H170))),'Data Summary'!CF176="Yes"),OFFSET('Water Data'!$H$6,0,10*ROW('Water Data'!H170)),NA())</f>
        <v>#N/A</v>
      </c>
      <c r="R176" s="98" t="e">
        <f ca="true">+IF(AND(ISNUMBER(OFFSET('Water Data'!$H$9,0,10*ROW('Water Data'!H170))),'Data Summary'!CG176="Yes"),OFFSET('Water Data'!$H$9,0,10*ROW('Water Data'!H170)),NA())</f>
        <v>#N/A</v>
      </c>
      <c r="S176" s="98" t="e">
        <f ca="true">+IF(AND(ISNUMBER(OFFSET('Water Data'!$I$4,0,10*ROW('Water Data'!I170))),'Data Summary'!CH176="Yes"),100-OFFSET('Water Data'!$I$4,0,10*ROW('Water Data'!I170)),NA())</f>
        <v>#N/A</v>
      </c>
      <c r="T176" s="98" t="e">
        <f ca="true">+IF(AND(ISNUMBER(OFFSET('Water Data'!$I$6,0,10*ROW('Water Data'!I170))),'Data Summary'!CI176="Yes"),OFFSET('Water Data'!$I$6,0,10*ROW('Water Data'!I170)),NA())</f>
        <v>#N/A</v>
      </c>
      <c r="U176" s="98" t="e">
        <f ca="true">+IF(AND(ISNUMBER(OFFSET('Water Data'!$I$9,0,10*ROW('Water Data'!I170))),'Data Summary'!CJ176="Yes"),OFFSET('Water Data'!$I$9,0,10*ROW('Water Data'!I170)),NA())</f>
        <v>#N/A</v>
      </c>
      <c r="V176" s="99" t="e">
        <f ca="true">+IF(AND(ISNUMBER(OFFSET('Sanitation Data'!$D$4,0,10*ROW('Sanitation Data'!D170))),'Data Summary'!CK176="Yes"),100-OFFSET('Sanitation Data'!$D$4,0,10*ROW('Sanitation Data'!D170)),NA())</f>
        <v>#N/A</v>
      </c>
      <c r="W176" s="99" t="e">
        <f ca="true">+IF(AND(ISNUMBER(OFFSET('Sanitation Data'!$D$6,0,10*ROW('Sanitation Data'!D170))),'Data Summary'!CL176="Yes"),OFFSET('Sanitation Data'!$D$6,0,10*ROW('Sanitation Data'!D170)),NA())</f>
        <v>#N/A</v>
      </c>
      <c r="X176" s="99" t="e">
        <f ca="true">+IF(AND(ISNUMBER(OFFSET('Sanitation Data'!$D$10,0,10*ROW('Sanitation Data'!D170))),'Data Summary'!CM176="Yes"),OFFSET('Sanitation Data'!$D$10,0,10*ROW('Sanitation Data'!D170)),NA())</f>
        <v>#N/A</v>
      </c>
      <c r="Y176" s="99" t="e">
        <f ca="true">+IF(AND(ISNUMBER(OFFSET('Sanitation Data'!$D$11,0,10*ROW('Sanitation Data'!D170))),'Data Summary'!CN176="Yes"),OFFSET('Sanitation Data'!$D$11,0,10*ROW('Sanitation Data'!D170)),NA())</f>
        <v>#N/A</v>
      </c>
      <c r="Z176" s="99" t="e">
        <f ca="true">+IF(AND(ISNUMBER(OFFSET('Sanitation Data'!$D$12,0,10*ROW('Sanitation Data'!D170))),'Data Summary'!CO176="Yes"),OFFSET('Sanitation Data'!$D$12,0,10*ROW('Sanitation Data'!D170)),NA())</f>
        <v>#N/A</v>
      </c>
      <c r="AA176" s="99" t="e">
        <f ca="true">+IF(AND(ISNUMBER(OFFSET('Sanitation Data'!$E$4,0,10*ROW('Sanitation Data'!E170))),'Data Summary'!CP176="Yes"),100-OFFSET('Sanitation Data'!$E$4,0,10*ROW('Sanitation Data'!E170)),NA())</f>
        <v>#N/A</v>
      </c>
      <c r="AB176" s="99" t="e">
        <f ca="true">+IF(AND(ISNUMBER(OFFSET('Sanitation Data'!$E$6,0,10*ROW('Sanitation Data'!E170))),'Data Summary'!CQ176="Yes"),OFFSET('Sanitation Data'!$E$6,0,10*ROW('Sanitation Data'!E170)),NA())</f>
        <v>#N/A</v>
      </c>
      <c r="AC176" s="99" t="e">
        <f ca="true">+IF(AND(ISNUMBER(OFFSET('Sanitation Data'!$E$10,0,10*ROW('Sanitation Data'!E170))),'Data Summary'!CR176="Yes"),OFFSET('Sanitation Data'!$E$10,0,10*ROW('Sanitation Data'!E170)),NA())</f>
        <v>#N/A</v>
      </c>
      <c r="AD176" s="99" t="e">
        <f ca="true">+IF(AND(ISNUMBER(OFFSET('Sanitation Data'!$E$11,0,10*ROW('Sanitation Data'!E170))),'Data Summary'!CS176="Yes"),OFFSET('Sanitation Data'!$E$11,0,10*ROW('Sanitation Data'!E170)),NA())</f>
        <v>#N/A</v>
      </c>
      <c r="AE176" s="99" t="e">
        <f ca="true">+IF(AND(ISNUMBER(OFFSET('Sanitation Data'!$E$12,0,10*ROW('Sanitation Data'!E170))),'Data Summary'!CT176="Yes"),OFFSET('Sanitation Data'!$E$12,0,10*ROW('Sanitation Data'!E170)),NA())</f>
        <v>#N/A</v>
      </c>
      <c r="AF176" s="99" t="e">
        <f ca="true">+IF(AND(ISNUMBER(OFFSET('Sanitation Data'!$F$4,0,10*ROW('Sanitation Data'!F170))),'Data Summary'!CU176="Yes"),100-OFFSET('Sanitation Data'!$F$4,0,10*ROW('Sanitation Data'!F170)),NA())</f>
        <v>#N/A</v>
      </c>
      <c r="AG176" s="99" t="e">
        <f ca="true">+IF(AND(ISNUMBER(OFFSET('Sanitation Data'!$F$6,0,10*ROW('Sanitation Data'!F170))),'Data Summary'!CV176="Yes"),OFFSET('Sanitation Data'!$F$6,0,10*ROW('Sanitation Data'!F170)),NA())</f>
        <v>#N/A</v>
      </c>
      <c r="AH176" s="99" t="e">
        <f ca="true">+IF(AND(ISNUMBER(OFFSET('Sanitation Data'!$F$10,0,10*ROW('Sanitation Data'!F170))),'Data Summary'!CW176="Yes"),OFFSET('Sanitation Data'!$F$10,0,10*ROW('Sanitation Data'!F170)),NA())</f>
        <v>#N/A</v>
      </c>
      <c r="AI176" s="99" t="e">
        <f ca="true">+IF(AND(ISNUMBER(OFFSET('Sanitation Data'!$F$11,0,10*ROW('Sanitation Data'!F170))),'Data Summary'!CX176="Yes"),OFFSET('Sanitation Data'!$F$11,0,10*ROW('Sanitation Data'!F170)),NA())</f>
        <v>#N/A</v>
      </c>
      <c r="AJ176" s="99" t="e">
        <f ca="true">+IF(AND(ISNUMBER(OFFSET('Sanitation Data'!$F$12,0,10*ROW('Sanitation Data'!F170))),'Data Summary'!CY176="Yes"),OFFSET('Sanitation Data'!$F$12,0,10*ROW('Sanitation Data'!F170)),NA())</f>
        <v>#N/A</v>
      </c>
      <c r="AK176" s="99" t="e">
        <f ca="true">+IF(AND(ISNUMBER(OFFSET('Sanitation Data'!$G$4,0,10*ROW('Sanitation Data'!G170))),'Data Summary'!CZ176="Yes"),100-OFFSET('Sanitation Data'!$G$4,0,10*ROW('Sanitation Data'!G170)),NA())</f>
        <v>#N/A</v>
      </c>
      <c r="AL176" s="99" t="e">
        <f ca="true">+IF(AND(ISNUMBER(OFFSET('Sanitation Data'!$G$6,0,10*ROW('Sanitation Data'!G170))),'Data Summary'!DA176="Yes"),OFFSET('Sanitation Data'!$G$6,0,10*ROW('Sanitation Data'!G170)),NA())</f>
        <v>#N/A</v>
      </c>
      <c r="AM176" s="99" t="e">
        <f ca="true">+IF(AND(ISNUMBER(OFFSET('Sanitation Data'!$G$10,0,10*ROW('Sanitation Data'!G170))),'Data Summary'!DB176="Yes"),OFFSET('Sanitation Data'!$G$10,0,10*ROW('Sanitation Data'!G170)),NA())</f>
        <v>#N/A</v>
      </c>
      <c r="AN176" s="99" t="e">
        <f ca="true">+IF(AND(ISNUMBER(OFFSET('Sanitation Data'!$G$11,0,10*ROW('Sanitation Data'!G170))),'Data Summary'!DC176="Yes"),OFFSET('Sanitation Data'!$G$11,0,10*ROW('Sanitation Data'!G170)),NA())</f>
        <v>#N/A</v>
      </c>
      <c r="AO176" s="99" t="e">
        <f ca="true">+IF(AND(ISNUMBER(OFFSET('Sanitation Data'!$G$12,0,10*ROW('Sanitation Data'!G170))),'Data Summary'!DD176="Yes"),OFFSET('Sanitation Data'!$G$12,0,10*ROW('Sanitation Data'!G170)),NA())</f>
        <v>#N/A</v>
      </c>
      <c r="AP176" s="99" t="e">
        <f ca="true">+IF(AND(ISNUMBER(OFFSET('Sanitation Data'!$H$4,0,10*ROW('Sanitation Data'!H170))),'Data Summary'!DE176="Yes"),100-OFFSET('Sanitation Data'!$H$4,0,10*ROW('Sanitation Data'!H170)),NA())</f>
        <v>#N/A</v>
      </c>
      <c r="AQ176" s="99" t="e">
        <f ca="true">+IF(AND(ISNUMBER(OFFSET('Sanitation Data'!$H$6,0,10*ROW('Sanitation Data'!H170))),'Data Summary'!DF176="Yes"),OFFSET('Sanitation Data'!$H$6,0,10*ROW('Sanitation Data'!H170)),NA())</f>
        <v>#N/A</v>
      </c>
      <c r="AR176" s="99" t="e">
        <f ca="true">+IF(AND(ISNUMBER(OFFSET('Sanitation Data'!$H$10,0,10*ROW('Sanitation Data'!H170))),'Data Summary'!DG176="Yes"),OFFSET('Sanitation Data'!$H$10,0,10*ROW('Sanitation Data'!H170)),NA())</f>
        <v>#N/A</v>
      </c>
      <c r="AS176" s="99" t="e">
        <f ca="true">+IF(AND(ISNUMBER(OFFSET('Sanitation Data'!$H$11,0,10*ROW('Sanitation Data'!H170))),'Data Summary'!DH176="Yes"),OFFSET('Sanitation Data'!$H$11,0,10*ROW('Sanitation Data'!H170)),NA())</f>
        <v>#N/A</v>
      </c>
      <c r="AT176" s="99" t="e">
        <f ca="true">+IF(AND(ISNUMBER(OFFSET('Sanitation Data'!$H$12,0,10*ROW('Sanitation Data'!H170))),'Data Summary'!DI176="Yes"),OFFSET('Sanitation Data'!$H$12,0,10*ROW('Sanitation Data'!H170)),NA())</f>
        <v>#N/A</v>
      </c>
      <c r="AU176" s="99" t="e">
        <f ca="true">+IF(AND(ISNUMBER(OFFSET('Sanitation Data'!$I$4,0,10*ROW('Sanitation Data'!I170))),'Data Summary'!DJ176="Yes"),100-OFFSET('Sanitation Data'!$I$4,0,10*ROW('Sanitation Data'!I170)),NA())</f>
        <v>#N/A</v>
      </c>
      <c r="AV176" s="99" t="e">
        <f ca="true">+IF(AND(ISNUMBER(OFFSET('Sanitation Data'!$I$6,0,10*ROW('Sanitation Data'!I170))),'Data Summary'!DK176="Yes"),OFFSET('Sanitation Data'!$I$6,0,10*ROW('Sanitation Data'!I170)),NA())</f>
        <v>#N/A</v>
      </c>
      <c r="AW176" s="99" t="e">
        <f ca="true">+IF(AND(ISNUMBER(OFFSET('Sanitation Data'!$I$10,0,10*ROW('Sanitation Data'!I170))),'Data Summary'!DL176="Yes"),OFFSET('Sanitation Data'!$I$10,0,10*ROW('Sanitation Data'!I170)),NA())</f>
        <v>#N/A</v>
      </c>
      <c r="AX176" s="99" t="e">
        <f ca="true">+IF(AND(ISNUMBER(OFFSET('Sanitation Data'!$I$11,0,10*ROW('Sanitation Data'!I170))),'Data Summary'!DM176="Yes"),OFFSET('Sanitation Data'!$I$11,0,10*ROW('Sanitation Data'!I170)),NA())</f>
        <v>#N/A</v>
      </c>
      <c r="AY176" s="99" t="e">
        <f ca="true">+IF(AND(ISNUMBER(OFFSET('Sanitation Data'!$I$12,0,10*ROW('Sanitation Data'!I170))),'Data Summary'!DN176="Yes"),OFFSET('Sanitation Data'!$I$12,0,10*ROW('Sanitation Data'!I170)),NA())</f>
        <v>#N/A</v>
      </c>
      <c r="AZ176" s="100" t="e">
        <f ca="true">+IF(AND(ISNUMBER(OFFSET('Hygiene Data'!$D$5,0,10*ROW('Hygiene Data'!D170))),'Data Summary'!DO176="Yes"),OFFSET('Hygiene Data'!$D$5,0,10*ROW('Hygiene Data'!D170)),NA())</f>
        <v>#N/A</v>
      </c>
      <c r="BA176" s="100" t="e">
        <f ca="true">+IF(AND(ISNUMBER(OFFSET('Hygiene Data'!$D$7,0,10*ROW('Hygiene Data'!D170))),'Data Summary'!DP176="Yes"),OFFSET('Hygiene Data'!$D$7,0,10*ROW('Hygiene Data'!D170)),NA())</f>
        <v>#N/A</v>
      </c>
      <c r="BB176" s="100" t="e">
        <f ca="true">+IF(AND(ISNUMBER(OFFSET('Hygiene Data'!$D$9,0,10*ROW('Hygiene Data'!D170))),'Data Summary'!DQ176="Yes"),OFFSET('Hygiene Data'!$D$9,0,10*ROW('Hygiene Data'!D170)),NA())</f>
        <v>#N/A</v>
      </c>
      <c r="BC176" s="100" t="e">
        <f ca="true">+IF(AND(ISNUMBER(OFFSET('Hygiene Data'!$E$5,0,10*ROW('Hygiene Data'!E170))),'Data Summary'!DR176="Yes"),OFFSET('Hygiene Data'!$E$5,0,10*ROW('Hygiene Data'!E170)),NA())</f>
        <v>#N/A</v>
      </c>
      <c r="BD176" s="100" t="e">
        <f ca="true">+IF(AND(ISNUMBER(OFFSET('Hygiene Data'!$E$7,0,10*ROW('Hygiene Data'!E170))),'Data Summary'!DS176="Yes"),OFFSET('Hygiene Data'!$E$7,0,10*ROW('Hygiene Data'!E170)),NA())</f>
        <v>#N/A</v>
      </c>
      <c r="BE176" s="100" t="e">
        <f ca="true">+IF(AND(ISNUMBER(OFFSET('Hygiene Data'!$E$9,0,10*ROW('Hygiene Data'!E170))),'Data Summary'!DT176="Yes"),OFFSET('Hygiene Data'!$E$9,0,10*ROW('Hygiene Data'!E170)),NA())</f>
        <v>#N/A</v>
      </c>
      <c r="BF176" s="100" t="e">
        <f ca="true">+IF(AND(ISNUMBER(OFFSET('Hygiene Data'!$F$5,0,10*ROW('Hygiene Data'!F170))),'Data Summary'!DU176="Yes"),OFFSET('Hygiene Data'!$F$5,0,10*ROW('Hygiene Data'!F170)),NA())</f>
        <v>#N/A</v>
      </c>
      <c r="BG176" s="100" t="e">
        <f ca="true">+IF(AND(ISNUMBER(OFFSET('Hygiene Data'!$F$7,0,10*ROW('Hygiene Data'!F170))),'Data Summary'!DV176="Yes"),OFFSET('Hygiene Data'!$F$7,0,10*ROW('Hygiene Data'!F170)),NA())</f>
        <v>#N/A</v>
      </c>
      <c r="BH176" s="100" t="e">
        <f ca="true">+IF(AND(ISNUMBER(OFFSET('Hygiene Data'!$F$9,0,10*ROW('Hygiene Data'!F170))),'Data Summary'!DW176="Yes"),OFFSET('Hygiene Data'!$F$9,0,10*ROW('Hygiene Data'!F170)),NA())</f>
        <v>#N/A</v>
      </c>
      <c r="BI176" s="100" t="e">
        <f ca="true">+IF(AND(ISNUMBER(OFFSET('Hygiene Data'!$G$5,0,10*ROW('Hygiene Data'!G170))),'Data Summary'!DX176="Yes"),OFFSET('Hygiene Data'!$G$5,0,10*ROW('Hygiene Data'!G170)),NA())</f>
        <v>#N/A</v>
      </c>
      <c r="BJ176" s="100" t="e">
        <f ca="true">+IF(AND(ISNUMBER(OFFSET('Hygiene Data'!$G$7,0,10*ROW('Hygiene Data'!G170))),'Data Summary'!DY176="Yes"),OFFSET('Hygiene Data'!$G$7,0,10*ROW('Hygiene Data'!G170)),NA())</f>
        <v>#N/A</v>
      </c>
      <c r="BK176" s="100" t="e">
        <f ca="true">+IF(AND(ISNUMBER(OFFSET('Hygiene Data'!$G$9,0,10*ROW('Hygiene Data'!G170))),'Data Summary'!DZ176="Yes"),OFFSET('Hygiene Data'!$G$9,0,10*ROW('Hygiene Data'!G170)),NA())</f>
        <v>#N/A</v>
      </c>
      <c r="BL176" s="100" t="e">
        <f ca="true">+IF(AND(ISNUMBER(OFFSET('Hygiene Data'!$H$5,0,10*ROW('Hygiene Data'!H170))),'Data Summary'!EA176="Yes"),OFFSET('Hygiene Data'!$H$5,0,10*ROW('Hygiene Data'!H170)),NA())</f>
        <v>#N/A</v>
      </c>
      <c r="BM176" s="100" t="e">
        <f ca="true">+IF(AND(ISNUMBER(OFFSET('Hygiene Data'!$H$7,0,10*ROW('Hygiene Data'!H170))),'Data Summary'!EB176="Yes"),OFFSET('Hygiene Data'!$H$7,0,10*ROW('Hygiene Data'!H170)),NA())</f>
        <v>#N/A</v>
      </c>
      <c r="BN176" s="100" t="e">
        <f ca="true">+IF(AND(ISNUMBER(OFFSET('Hygiene Data'!$H$9,0,10*ROW('Hygiene Data'!H170))),'Data Summary'!EC176="Yes"),OFFSET('Hygiene Data'!$H$9,0,10*ROW('Hygiene Data'!H170)),NA())</f>
        <v>#N/A</v>
      </c>
      <c r="BO176" s="100" t="e">
        <f ca="true">+IF(AND(ISNUMBER(OFFSET('Hygiene Data'!$I$5,0,10*ROW('Hygiene Data'!I170))),'Data Summary'!ED176="Yes"),OFFSET('Hygiene Data'!$I$5,0,10*ROW('Hygiene Data'!I170)),NA())</f>
        <v>#N/A</v>
      </c>
      <c r="BP176" s="100" t="e">
        <f ca="true">+IF(AND(ISNUMBER(OFFSET('Hygiene Data'!$I$7,0,10*ROW('Hygiene Data'!I170))),'Data Summary'!EE176="Yes"),OFFSET('Hygiene Data'!$I$7,0,10*ROW('Hygiene Data'!I170)),NA())</f>
        <v>#N/A</v>
      </c>
      <c r="BQ176" s="100" t="e">
        <f ca="true">+IF(AND(ISNUMBER(OFFSET('Hygiene Data'!$I$9,0,10*ROW('Hygiene Data'!I170))),'Data Summary'!EF176="Yes"),OFFSET('Hygiene Data'!$I$9,0,10*ROW('Hygiene Data'!I170)),NA())</f>
        <v>#N/A</v>
      </c>
    </row>
    <row xmlns:x14ac="http://schemas.microsoft.com/office/spreadsheetml/2009/9/ac" r="177" x14ac:dyDescent="0.2">
      <c r="A177" s="363" t="e">
        <f ca="true">+RIGHT('Data Summary'!A177,LEN('Data Summary'!A177)-9)</f>
        <v>#VALUE!</v>
      </c>
      <c r="B177" s="38" t="str">
        <f ca="true">+IF(ISTEXT('Data Summary'!B177),'Data Summary'!B177,"")</f>
        <v/>
      </c>
      <c r="C177" s="362" t="e">
        <f ca="true">+VALUE('Data Summary'!C177)</f>
        <v>#VALUE!</v>
      </c>
      <c r="D177" s="98" t="e">
        <f ca="true">+IF(AND(ISNUMBER(OFFSET('Water Data'!$D$4,0,10*ROW('Water Data'!D171))),'Data Summary'!BS177="Yes"),100-OFFSET('Water Data'!$D$4,0,10*ROW('Water Data'!D171)),NA())</f>
        <v>#N/A</v>
      </c>
      <c r="E177" s="98" t="e">
        <f ca="true">+IF(AND(ISNUMBER(OFFSET('Water Data'!$D$6,0,10*ROW('Water Data'!D171))),'Data Summary'!BT177="Yes"),OFFSET('Water Data'!$D$6,0,10*ROW('Water Data'!D171)),NA())</f>
        <v>#N/A</v>
      </c>
      <c r="F177" s="98" t="e">
        <f ca="true">+IF(AND(ISNUMBER(OFFSET('Water Data'!$D$9,0,10*ROW('Water Data'!D171))),'Data Summary'!BU177="Yes"),OFFSET('Water Data'!$D$9,0,10*ROW('Water Data'!D171)),NA())</f>
        <v>#N/A</v>
      </c>
      <c r="G177" s="98" t="e">
        <f ca="true">+IF(AND(ISNUMBER(OFFSET('Water Data'!$E$4,0,10*ROW('Water Data'!E171))),'Data Summary'!BV177="Yes"),100-OFFSET('Water Data'!$E$4,0,10*ROW('Water Data'!E171)),NA())</f>
        <v>#N/A</v>
      </c>
      <c r="H177" s="98" t="e">
        <f ca="true">+IF(AND(ISNUMBER(OFFSET('Water Data'!$E$6,0,10*ROW('Water Data'!E171))),'Data Summary'!BW177="Yes"),OFFSET('Water Data'!$E$6,0,10*ROW('Water Data'!E171)),NA())</f>
        <v>#N/A</v>
      </c>
      <c r="I177" s="98" t="e">
        <f ca="true">+IF(AND(ISNUMBER(OFFSET('Water Data'!$E$9,0,10*ROW('Water Data'!E171))),'Data Summary'!BX177="Yes"),OFFSET('Water Data'!$E$9,0,10*ROW('Water Data'!E171)),NA())</f>
        <v>#N/A</v>
      </c>
      <c r="J177" s="98" t="e">
        <f ca="true">+IF(AND(ISNUMBER(OFFSET('Water Data'!$F$4,0,10*ROW('Water Data'!F171))),'Data Summary'!BY177="Yes"),100-OFFSET('Water Data'!$F$4,0,10*ROW('Water Data'!F171)),NA())</f>
        <v>#N/A</v>
      </c>
      <c r="K177" s="98" t="e">
        <f ca="true">+IF(AND(ISNUMBER(OFFSET('Water Data'!$F$6,0,10*ROW('Water Data'!F171))),'Data Summary'!BZ177="Yes"),OFFSET('Water Data'!$F$6,0,10*ROW('Water Data'!F171)),NA())</f>
        <v>#N/A</v>
      </c>
      <c r="L177" s="98" t="e">
        <f ca="true">+IF(AND(ISNUMBER(OFFSET('Water Data'!$F$9,0,10*ROW('Water Data'!F171))),'Data Summary'!CA177="Yes"),OFFSET('Water Data'!$F$9,0,10*ROW('Water Data'!F171)),NA())</f>
        <v>#N/A</v>
      </c>
      <c r="M177" s="98" t="e">
        <f ca="true">+IF(AND(ISNUMBER(OFFSET('Water Data'!$G$4,0,10*ROW('Water Data'!G171))),'Data Summary'!CB177="Yes"),100-OFFSET('Water Data'!$G$4,0,10*ROW('Water Data'!G171)),NA())</f>
        <v>#N/A</v>
      </c>
      <c r="N177" s="98" t="e">
        <f ca="true">+IF(AND(ISNUMBER(OFFSET('Water Data'!$G$6,0,10*ROW('Water Data'!G171))),'Data Summary'!CC177="Yes"),OFFSET('Water Data'!$G$6,0,10*ROW('Water Data'!G171)),NA())</f>
        <v>#N/A</v>
      </c>
      <c r="O177" s="98" t="e">
        <f ca="true">+IF(AND(ISNUMBER(OFFSET('Water Data'!$G$9,0,10*ROW('Water Data'!G171))),'Data Summary'!CD177="Yes"),OFFSET('Water Data'!$G$9,0,10*ROW('Water Data'!G171)),NA())</f>
        <v>#N/A</v>
      </c>
      <c r="P177" s="98" t="e">
        <f ca="true">+IF(AND(ISNUMBER(OFFSET('Water Data'!$H$4,0,10*ROW('Water Data'!H171))),'Data Summary'!CE177="Yes"),100-OFFSET('Water Data'!$H$4,0,10*ROW('Water Data'!H171)),NA())</f>
        <v>#N/A</v>
      </c>
      <c r="Q177" s="98" t="e">
        <f ca="true">+IF(AND(ISNUMBER(OFFSET('Water Data'!$H$6,0,10*ROW('Water Data'!H171))),'Data Summary'!CF177="Yes"),OFFSET('Water Data'!$H$6,0,10*ROW('Water Data'!H171)),NA())</f>
        <v>#N/A</v>
      </c>
      <c r="R177" s="98" t="e">
        <f ca="true">+IF(AND(ISNUMBER(OFFSET('Water Data'!$H$9,0,10*ROW('Water Data'!H171))),'Data Summary'!CG177="Yes"),OFFSET('Water Data'!$H$9,0,10*ROW('Water Data'!H171)),NA())</f>
        <v>#N/A</v>
      </c>
      <c r="S177" s="98" t="e">
        <f ca="true">+IF(AND(ISNUMBER(OFFSET('Water Data'!$I$4,0,10*ROW('Water Data'!I171))),'Data Summary'!CH177="Yes"),100-OFFSET('Water Data'!$I$4,0,10*ROW('Water Data'!I171)),NA())</f>
        <v>#N/A</v>
      </c>
      <c r="T177" s="98" t="e">
        <f ca="true">+IF(AND(ISNUMBER(OFFSET('Water Data'!$I$6,0,10*ROW('Water Data'!I171))),'Data Summary'!CI177="Yes"),OFFSET('Water Data'!$I$6,0,10*ROW('Water Data'!I171)),NA())</f>
        <v>#N/A</v>
      </c>
      <c r="U177" s="98" t="e">
        <f ca="true">+IF(AND(ISNUMBER(OFFSET('Water Data'!$I$9,0,10*ROW('Water Data'!I171))),'Data Summary'!CJ177="Yes"),OFFSET('Water Data'!$I$9,0,10*ROW('Water Data'!I171)),NA())</f>
        <v>#N/A</v>
      </c>
      <c r="V177" s="99" t="e">
        <f ca="true">+IF(AND(ISNUMBER(OFFSET('Sanitation Data'!$D$4,0,10*ROW('Sanitation Data'!D171))),'Data Summary'!CK177="Yes"),100-OFFSET('Sanitation Data'!$D$4,0,10*ROW('Sanitation Data'!D171)),NA())</f>
        <v>#N/A</v>
      </c>
      <c r="W177" s="99" t="e">
        <f ca="true">+IF(AND(ISNUMBER(OFFSET('Sanitation Data'!$D$6,0,10*ROW('Sanitation Data'!D171))),'Data Summary'!CL177="Yes"),OFFSET('Sanitation Data'!$D$6,0,10*ROW('Sanitation Data'!D171)),NA())</f>
        <v>#N/A</v>
      </c>
      <c r="X177" s="99" t="e">
        <f ca="true">+IF(AND(ISNUMBER(OFFSET('Sanitation Data'!$D$10,0,10*ROW('Sanitation Data'!D171))),'Data Summary'!CM177="Yes"),OFFSET('Sanitation Data'!$D$10,0,10*ROW('Sanitation Data'!D171)),NA())</f>
        <v>#N/A</v>
      </c>
      <c r="Y177" s="99" t="e">
        <f ca="true">+IF(AND(ISNUMBER(OFFSET('Sanitation Data'!$D$11,0,10*ROW('Sanitation Data'!D171))),'Data Summary'!CN177="Yes"),OFFSET('Sanitation Data'!$D$11,0,10*ROW('Sanitation Data'!D171)),NA())</f>
        <v>#N/A</v>
      </c>
      <c r="Z177" s="99" t="e">
        <f ca="true">+IF(AND(ISNUMBER(OFFSET('Sanitation Data'!$D$12,0,10*ROW('Sanitation Data'!D171))),'Data Summary'!CO177="Yes"),OFFSET('Sanitation Data'!$D$12,0,10*ROW('Sanitation Data'!D171)),NA())</f>
        <v>#N/A</v>
      </c>
      <c r="AA177" s="99" t="e">
        <f ca="true">+IF(AND(ISNUMBER(OFFSET('Sanitation Data'!$E$4,0,10*ROW('Sanitation Data'!E171))),'Data Summary'!CP177="Yes"),100-OFFSET('Sanitation Data'!$E$4,0,10*ROW('Sanitation Data'!E171)),NA())</f>
        <v>#N/A</v>
      </c>
      <c r="AB177" s="99" t="e">
        <f ca="true">+IF(AND(ISNUMBER(OFFSET('Sanitation Data'!$E$6,0,10*ROW('Sanitation Data'!E171))),'Data Summary'!CQ177="Yes"),OFFSET('Sanitation Data'!$E$6,0,10*ROW('Sanitation Data'!E171)),NA())</f>
        <v>#N/A</v>
      </c>
      <c r="AC177" s="99" t="e">
        <f ca="true">+IF(AND(ISNUMBER(OFFSET('Sanitation Data'!$E$10,0,10*ROW('Sanitation Data'!E171))),'Data Summary'!CR177="Yes"),OFFSET('Sanitation Data'!$E$10,0,10*ROW('Sanitation Data'!E171)),NA())</f>
        <v>#N/A</v>
      </c>
      <c r="AD177" s="99" t="e">
        <f ca="true">+IF(AND(ISNUMBER(OFFSET('Sanitation Data'!$E$11,0,10*ROW('Sanitation Data'!E171))),'Data Summary'!CS177="Yes"),OFFSET('Sanitation Data'!$E$11,0,10*ROW('Sanitation Data'!E171)),NA())</f>
        <v>#N/A</v>
      </c>
      <c r="AE177" s="99" t="e">
        <f ca="true">+IF(AND(ISNUMBER(OFFSET('Sanitation Data'!$E$12,0,10*ROW('Sanitation Data'!E171))),'Data Summary'!CT177="Yes"),OFFSET('Sanitation Data'!$E$12,0,10*ROW('Sanitation Data'!E171)),NA())</f>
        <v>#N/A</v>
      </c>
      <c r="AF177" s="99" t="e">
        <f ca="true">+IF(AND(ISNUMBER(OFFSET('Sanitation Data'!$F$4,0,10*ROW('Sanitation Data'!F171))),'Data Summary'!CU177="Yes"),100-OFFSET('Sanitation Data'!$F$4,0,10*ROW('Sanitation Data'!F171)),NA())</f>
        <v>#N/A</v>
      </c>
      <c r="AG177" s="99" t="e">
        <f ca="true">+IF(AND(ISNUMBER(OFFSET('Sanitation Data'!$F$6,0,10*ROW('Sanitation Data'!F171))),'Data Summary'!CV177="Yes"),OFFSET('Sanitation Data'!$F$6,0,10*ROW('Sanitation Data'!F171)),NA())</f>
        <v>#N/A</v>
      </c>
      <c r="AH177" s="99" t="e">
        <f ca="true">+IF(AND(ISNUMBER(OFFSET('Sanitation Data'!$F$10,0,10*ROW('Sanitation Data'!F171))),'Data Summary'!CW177="Yes"),OFFSET('Sanitation Data'!$F$10,0,10*ROW('Sanitation Data'!F171)),NA())</f>
        <v>#N/A</v>
      </c>
      <c r="AI177" s="99" t="e">
        <f ca="true">+IF(AND(ISNUMBER(OFFSET('Sanitation Data'!$F$11,0,10*ROW('Sanitation Data'!F171))),'Data Summary'!CX177="Yes"),OFFSET('Sanitation Data'!$F$11,0,10*ROW('Sanitation Data'!F171)),NA())</f>
        <v>#N/A</v>
      </c>
      <c r="AJ177" s="99" t="e">
        <f ca="true">+IF(AND(ISNUMBER(OFFSET('Sanitation Data'!$F$12,0,10*ROW('Sanitation Data'!F171))),'Data Summary'!CY177="Yes"),OFFSET('Sanitation Data'!$F$12,0,10*ROW('Sanitation Data'!F171)),NA())</f>
        <v>#N/A</v>
      </c>
      <c r="AK177" s="99" t="e">
        <f ca="true">+IF(AND(ISNUMBER(OFFSET('Sanitation Data'!$G$4,0,10*ROW('Sanitation Data'!G171))),'Data Summary'!CZ177="Yes"),100-OFFSET('Sanitation Data'!$G$4,0,10*ROW('Sanitation Data'!G171)),NA())</f>
        <v>#N/A</v>
      </c>
      <c r="AL177" s="99" t="e">
        <f ca="true">+IF(AND(ISNUMBER(OFFSET('Sanitation Data'!$G$6,0,10*ROW('Sanitation Data'!G171))),'Data Summary'!DA177="Yes"),OFFSET('Sanitation Data'!$G$6,0,10*ROW('Sanitation Data'!G171)),NA())</f>
        <v>#N/A</v>
      </c>
      <c r="AM177" s="99" t="e">
        <f ca="true">+IF(AND(ISNUMBER(OFFSET('Sanitation Data'!$G$10,0,10*ROW('Sanitation Data'!G171))),'Data Summary'!DB177="Yes"),OFFSET('Sanitation Data'!$G$10,0,10*ROW('Sanitation Data'!G171)),NA())</f>
        <v>#N/A</v>
      </c>
      <c r="AN177" s="99" t="e">
        <f ca="true">+IF(AND(ISNUMBER(OFFSET('Sanitation Data'!$G$11,0,10*ROW('Sanitation Data'!G171))),'Data Summary'!DC177="Yes"),OFFSET('Sanitation Data'!$G$11,0,10*ROW('Sanitation Data'!G171)),NA())</f>
        <v>#N/A</v>
      </c>
      <c r="AO177" s="99" t="e">
        <f ca="true">+IF(AND(ISNUMBER(OFFSET('Sanitation Data'!$G$12,0,10*ROW('Sanitation Data'!G171))),'Data Summary'!DD177="Yes"),OFFSET('Sanitation Data'!$G$12,0,10*ROW('Sanitation Data'!G171)),NA())</f>
        <v>#N/A</v>
      </c>
      <c r="AP177" s="99" t="e">
        <f ca="true">+IF(AND(ISNUMBER(OFFSET('Sanitation Data'!$H$4,0,10*ROW('Sanitation Data'!H171))),'Data Summary'!DE177="Yes"),100-OFFSET('Sanitation Data'!$H$4,0,10*ROW('Sanitation Data'!H171)),NA())</f>
        <v>#N/A</v>
      </c>
      <c r="AQ177" s="99" t="e">
        <f ca="true">+IF(AND(ISNUMBER(OFFSET('Sanitation Data'!$H$6,0,10*ROW('Sanitation Data'!H171))),'Data Summary'!DF177="Yes"),OFFSET('Sanitation Data'!$H$6,0,10*ROW('Sanitation Data'!H171)),NA())</f>
        <v>#N/A</v>
      </c>
      <c r="AR177" s="99" t="e">
        <f ca="true">+IF(AND(ISNUMBER(OFFSET('Sanitation Data'!$H$10,0,10*ROW('Sanitation Data'!H171))),'Data Summary'!DG177="Yes"),OFFSET('Sanitation Data'!$H$10,0,10*ROW('Sanitation Data'!H171)),NA())</f>
        <v>#N/A</v>
      </c>
      <c r="AS177" s="99" t="e">
        <f ca="true">+IF(AND(ISNUMBER(OFFSET('Sanitation Data'!$H$11,0,10*ROW('Sanitation Data'!H171))),'Data Summary'!DH177="Yes"),OFFSET('Sanitation Data'!$H$11,0,10*ROW('Sanitation Data'!H171)),NA())</f>
        <v>#N/A</v>
      </c>
      <c r="AT177" s="99" t="e">
        <f ca="true">+IF(AND(ISNUMBER(OFFSET('Sanitation Data'!$H$12,0,10*ROW('Sanitation Data'!H171))),'Data Summary'!DI177="Yes"),OFFSET('Sanitation Data'!$H$12,0,10*ROW('Sanitation Data'!H171)),NA())</f>
        <v>#N/A</v>
      </c>
      <c r="AU177" s="99" t="e">
        <f ca="true">+IF(AND(ISNUMBER(OFFSET('Sanitation Data'!$I$4,0,10*ROW('Sanitation Data'!I171))),'Data Summary'!DJ177="Yes"),100-OFFSET('Sanitation Data'!$I$4,0,10*ROW('Sanitation Data'!I171)),NA())</f>
        <v>#N/A</v>
      </c>
      <c r="AV177" s="99" t="e">
        <f ca="true">+IF(AND(ISNUMBER(OFFSET('Sanitation Data'!$I$6,0,10*ROW('Sanitation Data'!I171))),'Data Summary'!DK177="Yes"),OFFSET('Sanitation Data'!$I$6,0,10*ROW('Sanitation Data'!I171)),NA())</f>
        <v>#N/A</v>
      </c>
      <c r="AW177" s="99" t="e">
        <f ca="true">+IF(AND(ISNUMBER(OFFSET('Sanitation Data'!$I$10,0,10*ROW('Sanitation Data'!I171))),'Data Summary'!DL177="Yes"),OFFSET('Sanitation Data'!$I$10,0,10*ROW('Sanitation Data'!I171)),NA())</f>
        <v>#N/A</v>
      </c>
      <c r="AX177" s="99" t="e">
        <f ca="true">+IF(AND(ISNUMBER(OFFSET('Sanitation Data'!$I$11,0,10*ROW('Sanitation Data'!I171))),'Data Summary'!DM177="Yes"),OFFSET('Sanitation Data'!$I$11,0,10*ROW('Sanitation Data'!I171)),NA())</f>
        <v>#N/A</v>
      </c>
      <c r="AY177" s="99" t="e">
        <f ca="true">+IF(AND(ISNUMBER(OFFSET('Sanitation Data'!$I$12,0,10*ROW('Sanitation Data'!I171))),'Data Summary'!DN177="Yes"),OFFSET('Sanitation Data'!$I$12,0,10*ROW('Sanitation Data'!I171)),NA())</f>
        <v>#N/A</v>
      </c>
      <c r="AZ177" s="100" t="e">
        <f ca="true">+IF(AND(ISNUMBER(OFFSET('Hygiene Data'!$D$5,0,10*ROW('Hygiene Data'!D171))),'Data Summary'!DO177="Yes"),OFFSET('Hygiene Data'!$D$5,0,10*ROW('Hygiene Data'!D171)),NA())</f>
        <v>#N/A</v>
      </c>
      <c r="BA177" s="100" t="e">
        <f ca="true">+IF(AND(ISNUMBER(OFFSET('Hygiene Data'!$D$7,0,10*ROW('Hygiene Data'!D171))),'Data Summary'!DP177="Yes"),OFFSET('Hygiene Data'!$D$7,0,10*ROW('Hygiene Data'!D171)),NA())</f>
        <v>#N/A</v>
      </c>
      <c r="BB177" s="100" t="e">
        <f ca="true">+IF(AND(ISNUMBER(OFFSET('Hygiene Data'!$D$9,0,10*ROW('Hygiene Data'!D171))),'Data Summary'!DQ177="Yes"),OFFSET('Hygiene Data'!$D$9,0,10*ROW('Hygiene Data'!D171)),NA())</f>
        <v>#N/A</v>
      </c>
      <c r="BC177" s="100" t="e">
        <f ca="true">+IF(AND(ISNUMBER(OFFSET('Hygiene Data'!$E$5,0,10*ROW('Hygiene Data'!E171))),'Data Summary'!DR177="Yes"),OFFSET('Hygiene Data'!$E$5,0,10*ROW('Hygiene Data'!E171)),NA())</f>
        <v>#N/A</v>
      </c>
      <c r="BD177" s="100" t="e">
        <f ca="true">+IF(AND(ISNUMBER(OFFSET('Hygiene Data'!$E$7,0,10*ROW('Hygiene Data'!E171))),'Data Summary'!DS177="Yes"),OFFSET('Hygiene Data'!$E$7,0,10*ROW('Hygiene Data'!E171)),NA())</f>
        <v>#N/A</v>
      </c>
      <c r="BE177" s="100" t="e">
        <f ca="true">+IF(AND(ISNUMBER(OFFSET('Hygiene Data'!$E$9,0,10*ROW('Hygiene Data'!E171))),'Data Summary'!DT177="Yes"),OFFSET('Hygiene Data'!$E$9,0,10*ROW('Hygiene Data'!E171)),NA())</f>
        <v>#N/A</v>
      </c>
      <c r="BF177" s="100" t="e">
        <f ca="true">+IF(AND(ISNUMBER(OFFSET('Hygiene Data'!$F$5,0,10*ROW('Hygiene Data'!F171))),'Data Summary'!DU177="Yes"),OFFSET('Hygiene Data'!$F$5,0,10*ROW('Hygiene Data'!F171)),NA())</f>
        <v>#N/A</v>
      </c>
      <c r="BG177" s="100" t="e">
        <f ca="true">+IF(AND(ISNUMBER(OFFSET('Hygiene Data'!$F$7,0,10*ROW('Hygiene Data'!F171))),'Data Summary'!DV177="Yes"),OFFSET('Hygiene Data'!$F$7,0,10*ROW('Hygiene Data'!F171)),NA())</f>
        <v>#N/A</v>
      </c>
      <c r="BH177" s="100" t="e">
        <f ca="true">+IF(AND(ISNUMBER(OFFSET('Hygiene Data'!$F$9,0,10*ROW('Hygiene Data'!F171))),'Data Summary'!DW177="Yes"),OFFSET('Hygiene Data'!$F$9,0,10*ROW('Hygiene Data'!F171)),NA())</f>
        <v>#N/A</v>
      </c>
      <c r="BI177" s="100" t="e">
        <f ca="true">+IF(AND(ISNUMBER(OFFSET('Hygiene Data'!$G$5,0,10*ROW('Hygiene Data'!G171))),'Data Summary'!DX177="Yes"),OFFSET('Hygiene Data'!$G$5,0,10*ROW('Hygiene Data'!G171)),NA())</f>
        <v>#N/A</v>
      </c>
      <c r="BJ177" s="100" t="e">
        <f ca="true">+IF(AND(ISNUMBER(OFFSET('Hygiene Data'!$G$7,0,10*ROW('Hygiene Data'!G171))),'Data Summary'!DY177="Yes"),OFFSET('Hygiene Data'!$G$7,0,10*ROW('Hygiene Data'!G171)),NA())</f>
        <v>#N/A</v>
      </c>
      <c r="BK177" s="100" t="e">
        <f ca="true">+IF(AND(ISNUMBER(OFFSET('Hygiene Data'!$G$9,0,10*ROW('Hygiene Data'!G171))),'Data Summary'!DZ177="Yes"),OFFSET('Hygiene Data'!$G$9,0,10*ROW('Hygiene Data'!G171)),NA())</f>
        <v>#N/A</v>
      </c>
      <c r="BL177" s="100" t="e">
        <f ca="true">+IF(AND(ISNUMBER(OFFSET('Hygiene Data'!$H$5,0,10*ROW('Hygiene Data'!H171))),'Data Summary'!EA177="Yes"),OFFSET('Hygiene Data'!$H$5,0,10*ROW('Hygiene Data'!H171)),NA())</f>
        <v>#N/A</v>
      </c>
      <c r="BM177" s="100" t="e">
        <f ca="true">+IF(AND(ISNUMBER(OFFSET('Hygiene Data'!$H$7,0,10*ROW('Hygiene Data'!H171))),'Data Summary'!EB177="Yes"),OFFSET('Hygiene Data'!$H$7,0,10*ROW('Hygiene Data'!H171)),NA())</f>
        <v>#N/A</v>
      </c>
      <c r="BN177" s="100" t="e">
        <f ca="true">+IF(AND(ISNUMBER(OFFSET('Hygiene Data'!$H$9,0,10*ROW('Hygiene Data'!H171))),'Data Summary'!EC177="Yes"),OFFSET('Hygiene Data'!$H$9,0,10*ROW('Hygiene Data'!H171)),NA())</f>
        <v>#N/A</v>
      </c>
      <c r="BO177" s="100" t="e">
        <f ca="true">+IF(AND(ISNUMBER(OFFSET('Hygiene Data'!$I$5,0,10*ROW('Hygiene Data'!I171))),'Data Summary'!ED177="Yes"),OFFSET('Hygiene Data'!$I$5,0,10*ROW('Hygiene Data'!I171)),NA())</f>
        <v>#N/A</v>
      </c>
      <c r="BP177" s="100" t="e">
        <f ca="true">+IF(AND(ISNUMBER(OFFSET('Hygiene Data'!$I$7,0,10*ROW('Hygiene Data'!I171))),'Data Summary'!EE177="Yes"),OFFSET('Hygiene Data'!$I$7,0,10*ROW('Hygiene Data'!I171)),NA())</f>
        <v>#N/A</v>
      </c>
      <c r="BQ177" s="100" t="e">
        <f ca="true">+IF(AND(ISNUMBER(OFFSET('Hygiene Data'!$I$9,0,10*ROW('Hygiene Data'!I171))),'Data Summary'!EF177="Yes"),OFFSET('Hygiene Data'!$I$9,0,10*ROW('Hygiene Data'!I171)),NA())</f>
        <v>#N/A</v>
      </c>
    </row>
    <row xmlns:x14ac="http://schemas.microsoft.com/office/spreadsheetml/2009/9/ac" r="178" x14ac:dyDescent="0.2">
      <c r="A178" s="363" t="e">
        <f ca="true">+RIGHT('Data Summary'!A178,LEN('Data Summary'!A178)-9)</f>
        <v>#VALUE!</v>
      </c>
      <c r="B178" s="38" t="str">
        <f ca="true">+IF(ISTEXT('Data Summary'!B178),'Data Summary'!B178,"")</f>
        <v/>
      </c>
      <c r="C178" s="362" t="e">
        <f ca="true">+VALUE('Data Summary'!C178)</f>
        <v>#VALUE!</v>
      </c>
      <c r="D178" s="98" t="e">
        <f ca="true">+IF(AND(ISNUMBER(OFFSET('Water Data'!$D$4,0,10*ROW('Water Data'!D172))),'Data Summary'!BS178="Yes"),100-OFFSET('Water Data'!$D$4,0,10*ROW('Water Data'!D172)),NA())</f>
        <v>#N/A</v>
      </c>
      <c r="E178" s="98" t="e">
        <f ca="true">+IF(AND(ISNUMBER(OFFSET('Water Data'!$D$6,0,10*ROW('Water Data'!D172))),'Data Summary'!BT178="Yes"),OFFSET('Water Data'!$D$6,0,10*ROW('Water Data'!D172)),NA())</f>
        <v>#N/A</v>
      </c>
      <c r="F178" s="98" t="e">
        <f ca="true">+IF(AND(ISNUMBER(OFFSET('Water Data'!$D$9,0,10*ROW('Water Data'!D172))),'Data Summary'!BU178="Yes"),OFFSET('Water Data'!$D$9,0,10*ROW('Water Data'!D172)),NA())</f>
        <v>#N/A</v>
      </c>
      <c r="G178" s="98" t="e">
        <f ca="true">+IF(AND(ISNUMBER(OFFSET('Water Data'!$E$4,0,10*ROW('Water Data'!E172))),'Data Summary'!BV178="Yes"),100-OFFSET('Water Data'!$E$4,0,10*ROW('Water Data'!E172)),NA())</f>
        <v>#N/A</v>
      </c>
      <c r="H178" s="98" t="e">
        <f ca="true">+IF(AND(ISNUMBER(OFFSET('Water Data'!$E$6,0,10*ROW('Water Data'!E172))),'Data Summary'!BW178="Yes"),OFFSET('Water Data'!$E$6,0,10*ROW('Water Data'!E172)),NA())</f>
        <v>#N/A</v>
      </c>
      <c r="I178" s="98" t="e">
        <f ca="true">+IF(AND(ISNUMBER(OFFSET('Water Data'!$E$9,0,10*ROW('Water Data'!E172))),'Data Summary'!BX178="Yes"),OFFSET('Water Data'!$E$9,0,10*ROW('Water Data'!E172)),NA())</f>
        <v>#N/A</v>
      </c>
      <c r="J178" s="98" t="e">
        <f ca="true">+IF(AND(ISNUMBER(OFFSET('Water Data'!$F$4,0,10*ROW('Water Data'!F172))),'Data Summary'!BY178="Yes"),100-OFFSET('Water Data'!$F$4,0,10*ROW('Water Data'!F172)),NA())</f>
        <v>#N/A</v>
      </c>
      <c r="K178" s="98" t="e">
        <f ca="true">+IF(AND(ISNUMBER(OFFSET('Water Data'!$F$6,0,10*ROW('Water Data'!F172))),'Data Summary'!BZ178="Yes"),OFFSET('Water Data'!$F$6,0,10*ROW('Water Data'!F172)),NA())</f>
        <v>#N/A</v>
      </c>
      <c r="L178" s="98" t="e">
        <f ca="true">+IF(AND(ISNUMBER(OFFSET('Water Data'!$F$9,0,10*ROW('Water Data'!F172))),'Data Summary'!CA178="Yes"),OFFSET('Water Data'!$F$9,0,10*ROW('Water Data'!F172)),NA())</f>
        <v>#N/A</v>
      </c>
      <c r="M178" s="98" t="e">
        <f ca="true">+IF(AND(ISNUMBER(OFFSET('Water Data'!$G$4,0,10*ROW('Water Data'!G172))),'Data Summary'!CB178="Yes"),100-OFFSET('Water Data'!$G$4,0,10*ROW('Water Data'!G172)),NA())</f>
        <v>#N/A</v>
      </c>
      <c r="N178" s="98" t="e">
        <f ca="true">+IF(AND(ISNUMBER(OFFSET('Water Data'!$G$6,0,10*ROW('Water Data'!G172))),'Data Summary'!CC178="Yes"),OFFSET('Water Data'!$G$6,0,10*ROW('Water Data'!G172)),NA())</f>
        <v>#N/A</v>
      </c>
      <c r="O178" s="98" t="e">
        <f ca="true">+IF(AND(ISNUMBER(OFFSET('Water Data'!$G$9,0,10*ROW('Water Data'!G172))),'Data Summary'!CD178="Yes"),OFFSET('Water Data'!$G$9,0,10*ROW('Water Data'!G172)),NA())</f>
        <v>#N/A</v>
      </c>
      <c r="P178" s="98" t="e">
        <f ca="true">+IF(AND(ISNUMBER(OFFSET('Water Data'!$H$4,0,10*ROW('Water Data'!H172))),'Data Summary'!CE178="Yes"),100-OFFSET('Water Data'!$H$4,0,10*ROW('Water Data'!H172)),NA())</f>
        <v>#N/A</v>
      </c>
      <c r="Q178" s="98" t="e">
        <f ca="true">+IF(AND(ISNUMBER(OFFSET('Water Data'!$H$6,0,10*ROW('Water Data'!H172))),'Data Summary'!CF178="Yes"),OFFSET('Water Data'!$H$6,0,10*ROW('Water Data'!H172)),NA())</f>
        <v>#N/A</v>
      </c>
      <c r="R178" s="98" t="e">
        <f ca="true">+IF(AND(ISNUMBER(OFFSET('Water Data'!$H$9,0,10*ROW('Water Data'!H172))),'Data Summary'!CG178="Yes"),OFFSET('Water Data'!$H$9,0,10*ROW('Water Data'!H172)),NA())</f>
        <v>#N/A</v>
      </c>
      <c r="S178" s="98" t="e">
        <f ca="true">+IF(AND(ISNUMBER(OFFSET('Water Data'!$I$4,0,10*ROW('Water Data'!I172))),'Data Summary'!CH178="Yes"),100-OFFSET('Water Data'!$I$4,0,10*ROW('Water Data'!I172)),NA())</f>
        <v>#N/A</v>
      </c>
      <c r="T178" s="98" t="e">
        <f ca="true">+IF(AND(ISNUMBER(OFFSET('Water Data'!$I$6,0,10*ROW('Water Data'!I172))),'Data Summary'!CI178="Yes"),OFFSET('Water Data'!$I$6,0,10*ROW('Water Data'!I172)),NA())</f>
        <v>#N/A</v>
      </c>
      <c r="U178" s="98" t="e">
        <f ca="true">+IF(AND(ISNUMBER(OFFSET('Water Data'!$I$9,0,10*ROW('Water Data'!I172))),'Data Summary'!CJ178="Yes"),OFFSET('Water Data'!$I$9,0,10*ROW('Water Data'!I172)),NA())</f>
        <v>#N/A</v>
      </c>
      <c r="V178" s="99" t="e">
        <f ca="true">+IF(AND(ISNUMBER(OFFSET('Sanitation Data'!$D$4,0,10*ROW('Sanitation Data'!D172))),'Data Summary'!CK178="Yes"),100-OFFSET('Sanitation Data'!$D$4,0,10*ROW('Sanitation Data'!D172)),NA())</f>
        <v>#N/A</v>
      </c>
      <c r="W178" s="99" t="e">
        <f ca="true">+IF(AND(ISNUMBER(OFFSET('Sanitation Data'!$D$6,0,10*ROW('Sanitation Data'!D172))),'Data Summary'!CL178="Yes"),OFFSET('Sanitation Data'!$D$6,0,10*ROW('Sanitation Data'!D172)),NA())</f>
        <v>#N/A</v>
      </c>
      <c r="X178" s="99" t="e">
        <f ca="true">+IF(AND(ISNUMBER(OFFSET('Sanitation Data'!$D$10,0,10*ROW('Sanitation Data'!D172))),'Data Summary'!CM178="Yes"),OFFSET('Sanitation Data'!$D$10,0,10*ROW('Sanitation Data'!D172)),NA())</f>
        <v>#N/A</v>
      </c>
      <c r="Y178" s="99" t="e">
        <f ca="true">+IF(AND(ISNUMBER(OFFSET('Sanitation Data'!$D$11,0,10*ROW('Sanitation Data'!D172))),'Data Summary'!CN178="Yes"),OFFSET('Sanitation Data'!$D$11,0,10*ROW('Sanitation Data'!D172)),NA())</f>
        <v>#N/A</v>
      </c>
      <c r="Z178" s="99" t="e">
        <f ca="true">+IF(AND(ISNUMBER(OFFSET('Sanitation Data'!$D$12,0,10*ROW('Sanitation Data'!D172))),'Data Summary'!CO178="Yes"),OFFSET('Sanitation Data'!$D$12,0,10*ROW('Sanitation Data'!D172)),NA())</f>
        <v>#N/A</v>
      </c>
      <c r="AA178" s="99" t="e">
        <f ca="true">+IF(AND(ISNUMBER(OFFSET('Sanitation Data'!$E$4,0,10*ROW('Sanitation Data'!E172))),'Data Summary'!CP178="Yes"),100-OFFSET('Sanitation Data'!$E$4,0,10*ROW('Sanitation Data'!E172)),NA())</f>
        <v>#N/A</v>
      </c>
      <c r="AB178" s="99" t="e">
        <f ca="true">+IF(AND(ISNUMBER(OFFSET('Sanitation Data'!$E$6,0,10*ROW('Sanitation Data'!E172))),'Data Summary'!CQ178="Yes"),OFFSET('Sanitation Data'!$E$6,0,10*ROW('Sanitation Data'!E172)),NA())</f>
        <v>#N/A</v>
      </c>
      <c r="AC178" s="99" t="e">
        <f ca="true">+IF(AND(ISNUMBER(OFFSET('Sanitation Data'!$E$10,0,10*ROW('Sanitation Data'!E172))),'Data Summary'!CR178="Yes"),OFFSET('Sanitation Data'!$E$10,0,10*ROW('Sanitation Data'!E172)),NA())</f>
        <v>#N/A</v>
      </c>
      <c r="AD178" s="99" t="e">
        <f ca="true">+IF(AND(ISNUMBER(OFFSET('Sanitation Data'!$E$11,0,10*ROW('Sanitation Data'!E172))),'Data Summary'!CS178="Yes"),OFFSET('Sanitation Data'!$E$11,0,10*ROW('Sanitation Data'!E172)),NA())</f>
        <v>#N/A</v>
      </c>
      <c r="AE178" s="99" t="e">
        <f ca="true">+IF(AND(ISNUMBER(OFFSET('Sanitation Data'!$E$12,0,10*ROW('Sanitation Data'!E172))),'Data Summary'!CT178="Yes"),OFFSET('Sanitation Data'!$E$12,0,10*ROW('Sanitation Data'!E172)),NA())</f>
        <v>#N/A</v>
      </c>
      <c r="AF178" s="99" t="e">
        <f ca="true">+IF(AND(ISNUMBER(OFFSET('Sanitation Data'!$F$4,0,10*ROW('Sanitation Data'!F172))),'Data Summary'!CU178="Yes"),100-OFFSET('Sanitation Data'!$F$4,0,10*ROW('Sanitation Data'!F172)),NA())</f>
        <v>#N/A</v>
      </c>
      <c r="AG178" s="99" t="e">
        <f ca="true">+IF(AND(ISNUMBER(OFFSET('Sanitation Data'!$F$6,0,10*ROW('Sanitation Data'!F172))),'Data Summary'!CV178="Yes"),OFFSET('Sanitation Data'!$F$6,0,10*ROW('Sanitation Data'!F172)),NA())</f>
        <v>#N/A</v>
      </c>
      <c r="AH178" s="99" t="e">
        <f ca="true">+IF(AND(ISNUMBER(OFFSET('Sanitation Data'!$F$10,0,10*ROW('Sanitation Data'!F172))),'Data Summary'!CW178="Yes"),OFFSET('Sanitation Data'!$F$10,0,10*ROW('Sanitation Data'!F172)),NA())</f>
        <v>#N/A</v>
      </c>
      <c r="AI178" s="99" t="e">
        <f ca="true">+IF(AND(ISNUMBER(OFFSET('Sanitation Data'!$F$11,0,10*ROW('Sanitation Data'!F172))),'Data Summary'!CX178="Yes"),OFFSET('Sanitation Data'!$F$11,0,10*ROW('Sanitation Data'!F172)),NA())</f>
        <v>#N/A</v>
      </c>
      <c r="AJ178" s="99" t="e">
        <f ca="true">+IF(AND(ISNUMBER(OFFSET('Sanitation Data'!$F$12,0,10*ROW('Sanitation Data'!F172))),'Data Summary'!CY178="Yes"),OFFSET('Sanitation Data'!$F$12,0,10*ROW('Sanitation Data'!F172)),NA())</f>
        <v>#N/A</v>
      </c>
      <c r="AK178" s="99" t="e">
        <f ca="true">+IF(AND(ISNUMBER(OFFSET('Sanitation Data'!$G$4,0,10*ROW('Sanitation Data'!G172))),'Data Summary'!CZ178="Yes"),100-OFFSET('Sanitation Data'!$G$4,0,10*ROW('Sanitation Data'!G172)),NA())</f>
        <v>#N/A</v>
      </c>
      <c r="AL178" s="99" t="e">
        <f ca="true">+IF(AND(ISNUMBER(OFFSET('Sanitation Data'!$G$6,0,10*ROW('Sanitation Data'!G172))),'Data Summary'!DA178="Yes"),OFFSET('Sanitation Data'!$G$6,0,10*ROW('Sanitation Data'!G172)),NA())</f>
        <v>#N/A</v>
      </c>
      <c r="AM178" s="99" t="e">
        <f ca="true">+IF(AND(ISNUMBER(OFFSET('Sanitation Data'!$G$10,0,10*ROW('Sanitation Data'!G172))),'Data Summary'!DB178="Yes"),OFFSET('Sanitation Data'!$G$10,0,10*ROW('Sanitation Data'!G172)),NA())</f>
        <v>#N/A</v>
      </c>
      <c r="AN178" s="99" t="e">
        <f ca="true">+IF(AND(ISNUMBER(OFFSET('Sanitation Data'!$G$11,0,10*ROW('Sanitation Data'!G172))),'Data Summary'!DC178="Yes"),OFFSET('Sanitation Data'!$G$11,0,10*ROW('Sanitation Data'!G172)),NA())</f>
        <v>#N/A</v>
      </c>
      <c r="AO178" s="99" t="e">
        <f ca="true">+IF(AND(ISNUMBER(OFFSET('Sanitation Data'!$G$12,0,10*ROW('Sanitation Data'!G172))),'Data Summary'!DD178="Yes"),OFFSET('Sanitation Data'!$G$12,0,10*ROW('Sanitation Data'!G172)),NA())</f>
        <v>#N/A</v>
      </c>
      <c r="AP178" s="99" t="e">
        <f ca="true">+IF(AND(ISNUMBER(OFFSET('Sanitation Data'!$H$4,0,10*ROW('Sanitation Data'!H172))),'Data Summary'!DE178="Yes"),100-OFFSET('Sanitation Data'!$H$4,0,10*ROW('Sanitation Data'!H172)),NA())</f>
        <v>#N/A</v>
      </c>
      <c r="AQ178" s="99" t="e">
        <f ca="true">+IF(AND(ISNUMBER(OFFSET('Sanitation Data'!$H$6,0,10*ROW('Sanitation Data'!H172))),'Data Summary'!DF178="Yes"),OFFSET('Sanitation Data'!$H$6,0,10*ROW('Sanitation Data'!H172)),NA())</f>
        <v>#N/A</v>
      </c>
      <c r="AR178" s="99" t="e">
        <f ca="true">+IF(AND(ISNUMBER(OFFSET('Sanitation Data'!$H$10,0,10*ROW('Sanitation Data'!H172))),'Data Summary'!DG178="Yes"),OFFSET('Sanitation Data'!$H$10,0,10*ROW('Sanitation Data'!H172)),NA())</f>
        <v>#N/A</v>
      </c>
      <c r="AS178" s="99" t="e">
        <f ca="true">+IF(AND(ISNUMBER(OFFSET('Sanitation Data'!$H$11,0,10*ROW('Sanitation Data'!H172))),'Data Summary'!DH178="Yes"),OFFSET('Sanitation Data'!$H$11,0,10*ROW('Sanitation Data'!H172)),NA())</f>
        <v>#N/A</v>
      </c>
      <c r="AT178" s="99" t="e">
        <f ca="true">+IF(AND(ISNUMBER(OFFSET('Sanitation Data'!$H$12,0,10*ROW('Sanitation Data'!H172))),'Data Summary'!DI178="Yes"),OFFSET('Sanitation Data'!$H$12,0,10*ROW('Sanitation Data'!H172)),NA())</f>
        <v>#N/A</v>
      </c>
      <c r="AU178" s="99" t="e">
        <f ca="true">+IF(AND(ISNUMBER(OFFSET('Sanitation Data'!$I$4,0,10*ROW('Sanitation Data'!I172))),'Data Summary'!DJ178="Yes"),100-OFFSET('Sanitation Data'!$I$4,0,10*ROW('Sanitation Data'!I172)),NA())</f>
        <v>#N/A</v>
      </c>
      <c r="AV178" s="99" t="e">
        <f ca="true">+IF(AND(ISNUMBER(OFFSET('Sanitation Data'!$I$6,0,10*ROW('Sanitation Data'!I172))),'Data Summary'!DK178="Yes"),OFFSET('Sanitation Data'!$I$6,0,10*ROW('Sanitation Data'!I172)),NA())</f>
        <v>#N/A</v>
      </c>
      <c r="AW178" s="99" t="e">
        <f ca="true">+IF(AND(ISNUMBER(OFFSET('Sanitation Data'!$I$10,0,10*ROW('Sanitation Data'!I172))),'Data Summary'!DL178="Yes"),OFFSET('Sanitation Data'!$I$10,0,10*ROW('Sanitation Data'!I172)),NA())</f>
        <v>#N/A</v>
      </c>
      <c r="AX178" s="99" t="e">
        <f ca="true">+IF(AND(ISNUMBER(OFFSET('Sanitation Data'!$I$11,0,10*ROW('Sanitation Data'!I172))),'Data Summary'!DM178="Yes"),OFFSET('Sanitation Data'!$I$11,0,10*ROW('Sanitation Data'!I172)),NA())</f>
        <v>#N/A</v>
      </c>
      <c r="AY178" s="99" t="e">
        <f ca="true">+IF(AND(ISNUMBER(OFFSET('Sanitation Data'!$I$12,0,10*ROW('Sanitation Data'!I172))),'Data Summary'!DN178="Yes"),OFFSET('Sanitation Data'!$I$12,0,10*ROW('Sanitation Data'!I172)),NA())</f>
        <v>#N/A</v>
      </c>
      <c r="AZ178" s="100" t="e">
        <f ca="true">+IF(AND(ISNUMBER(OFFSET('Hygiene Data'!$D$5,0,10*ROW('Hygiene Data'!D172))),'Data Summary'!DO178="Yes"),OFFSET('Hygiene Data'!$D$5,0,10*ROW('Hygiene Data'!D172)),NA())</f>
        <v>#N/A</v>
      </c>
      <c r="BA178" s="100" t="e">
        <f ca="true">+IF(AND(ISNUMBER(OFFSET('Hygiene Data'!$D$7,0,10*ROW('Hygiene Data'!D172))),'Data Summary'!DP178="Yes"),OFFSET('Hygiene Data'!$D$7,0,10*ROW('Hygiene Data'!D172)),NA())</f>
        <v>#N/A</v>
      </c>
      <c r="BB178" s="100" t="e">
        <f ca="true">+IF(AND(ISNUMBER(OFFSET('Hygiene Data'!$D$9,0,10*ROW('Hygiene Data'!D172))),'Data Summary'!DQ178="Yes"),OFFSET('Hygiene Data'!$D$9,0,10*ROW('Hygiene Data'!D172)),NA())</f>
        <v>#N/A</v>
      </c>
      <c r="BC178" s="100" t="e">
        <f ca="true">+IF(AND(ISNUMBER(OFFSET('Hygiene Data'!$E$5,0,10*ROW('Hygiene Data'!E172))),'Data Summary'!DR178="Yes"),OFFSET('Hygiene Data'!$E$5,0,10*ROW('Hygiene Data'!E172)),NA())</f>
        <v>#N/A</v>
      </c>
      <c r="BD178" s="100" t="e">
        <f ca="true">+IF(AND(ISNUMBER(OFFSET('Hygiene Data'!$E$7,0,10*ROW('Hygiene Data'!E172))),'Data Summary'!DS178="Yes"),OFFSET('Hygiene Data'!$E$7,0,10*ROW('Hygiene Data'!E172)),NA())</f>
        <v>#N/A</v>
      </c>
      <c r="BE178" s="100" t="e">
        <f ca="true">+IF(AND(ISNUMBER(OFFSET('Hygiene Data'!$E$9,0,10*ROW('Hygiene Data'!E172))),'Data Summary'!DT178="Yes"),OFFSET('Hygiene Data'!$E$9,0,10*ROW('Hygiene Data'!E172)),NA())</f>
        <v>#N/A</v>
      </c>
      <c r="BF178" s="100" t="e">
        <f ca="true">+IF(AND(ISNUMBER(OFFSET('Hygiene Data'!$F$5,0,10*ROW('Hygiene Data'!F172))),'Data Summary'!DU178="Yes"),OFFSET('Hygiene Data'!$F$5,0,10*ROW('Hygiene Data'!F172)),NA())</f>
        <v>#N/A</v>
      </c>
      <c r="BG178" s="100" t="e">
        <f ca="true">+IF(AND(ISNUMBER(OFFSET('Hygiene Data'!$F$7,0,10*ROW('Hygiene Data'!F172))),'Data Summary'!DV178="Yes"),OFFSET('Hygiene Data'!$F$7,0,10*ROW('Hygiene Data'!F172)),NA())</f>
        <v>#N/A</v>
      </c>
      <c r="BH178" s="100" t="e">
        <f ca="true">+IF(AND(ISNUMBER(OFFSET('Hygiene Data'!$F$9,0,10*ROW('Hygiene Data'!F172))),'Data Summary'!DW178="Yes"),OFFSET('Hygiene Data'!$F$9,0,10*ROW('Hygiene Data'!F172)),NA())</f>
        <v>#N/A</v>
      </c>
      <c r="BI178" s="100" t="e">
        <f ca="true">+IF(AND(ISNUMBER(OFFSET('Hygiene Data'!$G$5,0,10*ROW('Hygiene Data'!G172))),'Data Summary'!DX178="Yes"),OFFSET('Hygiene Data'!$G$5,0,10*ROW('Hygiene Data'!G172)),NA())</f>
        <v>#N/A</v>
      </c>
      <c r="BJ178" s="100" t="e">
        <f ca="true">+IF(AND(ISNUMBER(OFFSET('Hygiene Data'!$G$7,0,10*ROW('Hygiene Data'!G172))),'Data Summary'!DY178="Yes"),OFFSET('Hygiene Data'!$G$7,0,10*ROW('Hygiene Data'!G172)),NA())</f>
        <v>#N/A</v>
      </c>
      <c r="BK178" s="100" t="e">
        <f ca="true">+IF(AND(ISNUMBER(OFFSET('Hygiene Data'!$G$9,0,10*ROW('Hygiene Data'!G172))),'Data Summary'!DZ178="Yes"),OFFSET('Hygiene Data'!$G$9,0,10*ROW('Hygiene Data'!G172)),NA())</f>
        <v>#N/A</v>
      </c>
      <c r="BL178" s="100" t="e">
        <f ca="true">+IF(AND(ISNUMBER(OFFSET('Hygiene Data'!$H$5,0,10*ROW('Hygiene Data'!H172))),'Data Summary'!EA178="Yes"),OFFSET('Hygiene Data'!$H$5,0,10*ROW('Hygiene Data'!H172)),NA())</f>
        <v>#N/A</v>
      </c>
      <c r="BM178" s="100" t="e">
        <f ca="true">+IF(AND(ISNUMBER(OFFSET('Hygiene Data'!$H$7,0,10*ROW('Hygiene Data'!H172))),'Data Summary'!EB178="Yes"),OFFSET('Hygiene Data'!$H$7,0,10*ROW('Hygiene Data'!H172)),NA())</f>
        <v>#N/A</v>
      </c>
      <c r="BN178" s="100" t="e">
        <f ca="true">+IF(AND(ISNUMBER(OFFSET('Hygiene Data'!$H$9,0,10*ROW('Hygiene Data'!H172))),'Data Summary'!EC178="Yes"),OFFSET('Hygiene Data'!$H$9,0,10*ROW('Hygiene Data'!H172)),NA())</f>
        <v>#N/A</v>
      </c>
      <c r="BO178" s="100" t="e">
        <f ca="true">+IF(AND(ISNUMBER(OFFSET('Hygiene Data'!$I$5,0,10*ROW('Hygiene Data'!I172))),'Data Summary'!ED178="Yes"),OFFSET('Hygiene Data'!$I$5,0,10*ROW('Hygiene Data'!I172)),NA())</f>
        <v>#N/A</v>
      </c>
      <c r="BP178" s="100" t="e">
        <f ca="true">+IF(AND(ISNUMBER(OFFSET('Hygiene Data'!$I$7,0,10*ROW('Hygiene Data'!I172))),'Data Summary'!EE178="Yes"),OFFSET('Hygiene Data'!$I$7,0,10*ROW('Hygiene Data'!I172)),NA())</f>
        <v>#N/A</v>
      </c>
      <c r="BQ178" s="100" t="e">
        <f ca="true">+IF(AND(ISNUMBER(OFFSET('Hygiene Data'!$I$9,0,10*ROW('Hygiene Data'!I172))),'Data Summary'!EF178="Yes"),OFFSET('Hygiene Data'!$I$9,0,10*ROW('Hygiene Data'!I172)),NA())</f>
        <v>#N/A</v>
      </c>
    </row>
    <row xmlns:x14ac="http://schemas.microsoft.com/office/spreadsheetml/2009/9/ac" r="179" x14ac:dyDescent="0.2">
      <c r="A179" s="363" t="e">
        <f ca="true">+RIGHT('Data Summary'!A179,LEN('Data Summary'!A179)-9)</f>
        <v>#VALUE!</v>
      </c>
      <c r="B179" s="38" t="str">
        <f ca="true">+IF(ISTEXT('Data Summary'!B179),'Data Summary'!B179,"")</f>
        <v/>
      </c>
      <c r="C179" s="362" t="e">
        <f ca="true">+VALUE('Data Summary'!C179)</f>
        <v>#VALUE!</v>
      </c>
      <c r="D179" s="98" t="e">
        <f ca="true">+IF(AND(ISNUMBER(OFFSET('Water Data'!$D$4,0,10*ROW('Water Data'!D173))),'Data Summary'!BS179="Yes"),100-OFFSET('Water Data'!$D$4,0,10*ROW('Water Data'!D173)),NA())</f>
        <v>#N/A</v>
      </c>
      <c r="E179" s="98" t="e">
        <f ca="true">+IF(AND(ISNUMBER(OFFSET('Water Data'!$D$6,0,10*ROW('Water Data'!D173))),'Data Summary'!BT179="Yes"),OFFSET('Water Data'!$D$6,0,10*ROW('Water Data'!D173)),NA())</f>
        <v>#N/A</v>
      </c>
      <c r="F179" s="98" t="e">
        <f ca="true">+IF(AND(ISNUMBER(OFFSET('Water Data'!$D$9,0,10*ROW('Water Data'!D173))),'Data Summary'!BU179="Yes"),OFFSET('Water Data'!$D$9,0,10*ROW('Water Data'!D173)),NA())</f>
        <v>#N/A</v>
      </c>
      <c r="G179" s="98" t="e">
        <f ca="true">+IF(AND(ISNUMBER(OFFSET('Water Data'!$E$4,0,10*ROW('Water Data'!E173))),'Data Summary'!BV179="Yes"),100-OFFSET('Water Data'!$E$4,0,10*ROW('Water Data'!E173)),NA())</f>
        <v>#N/A</v>
      </c>
      <c r="H179" s="98" t="e">
        <f ca="true">+IF(AND(ISNUMBER(OFFSET('Water Data'!$E$6,0,10*ROW('Water Data'!E173))),'Data Summary'!BW179="Yes"),OFFSET('Water Data'!$E$6,0,10*ROW('Water Data'!E173)),NA())</f>
        <v>#N/A</v>
      </c>
      <c r="I179" s="98" t="e">
        <f ca="true">+IF(AND(ISNUMBER(OFFSET('Water Data'!$E$9,0,10*ROW('Water Data'!E173))),'Data Summary'!BX179="Yes"),OFFSET('Water Data'!$E$9,0,10*ROW('Water Data'!E173)),NA())</f>
        <v>#N/A</v>
      </c>
      <c r="J179" s="98" t="e">
        <f ca="true">+IF(AND(ISNUMBER(OFFSET('Water Data'!$F$4,0,10*ROW('Water Data'!F173))),'Data Summary'!BY179="Yes"),100-OFFSET('Water Data'!$F$4,0,10*ROW('Water Data'!F173)),NA())</f>
        <v>#N/A</v>
      </c>
      <c r="K179" s="98" t="e">
        <f ca="true">+IF(AND(ISNUMBER(OFFSET('Water Data'!$F$6,0,10*ROW('Water Data'!F173))),'Data Summary'!BZ179="Yes"),OFFSET('Water Data'!$F$6,0,10*ROW('Water Data'!F173)),NA())</f>
        <v>#N/A</v>
      </c>
      <c r="L179" s="98" t="e">
        <f ca="true">+IF(AND(ISNUMBER(OFFSET('Water Data'!$F$9,0,10*ROW('Water Data'!F173))),'Data Summary'!CA179="Yes"),OFFSET('Water Data'!$F$9,0,10*ROW('Water Data'!F173)),NA())</f>
        <v>#N/A</v>
      </c>
      <c r="M179" s="98" t="e">
        <f ca="true">+IF(AND(ISNUMBER(OFFSET('Water Data'!$G$4,0,10*ROW('Water Data'!G173))),'Data Summary'!CB179="Yes"),100-OFFSET('Water Data'!$G$4,0,10*ROW('Water Data'!G173)),NA())</f>
        <v>#N/A</v>
      </c>
      <c r="N179" s="98" t="e">
        <f ca="true">+IF(AND(ISNUMBER(OFFSET('Water Data'!$G$6,0,10*ROW('Water Data'!G173))),'Data Summary'!CC179="Yes"),OFFSET('Water Data'!$G$6,0,10*ROW('Water Data'!G173)),NA())</f>
        <v>#N/A</v>
      </c>
      <c r="O179" s="98" t="e">
        <f ca="true">+IF(AND(ISNUMBER(OFFSET('Water Data'!$G$9,0,10*ROW('Water Data'!G173))),'Data Summary'!CD179="Yes"),OFFSET('Water Data'!$G$9,0,10*ROW('Water Data'!G173)),NA())</f>
        <v>#N/A</v>
      </c>
      <c r="P179" s="98" t="e">
        <f ca="true">+IF(AND(ISNUMBER(OFFSET('Water Data'!$H$4,0,10*ROW('Water Data'!H173))),'Data Summary'!CE179="Yes"),100-OFFSET('Water Data'!$H$4,0,10*ROW('Water Data'!H173)),NA())</f>
        <v>#N/A</v>
      </c>
      <c r="Q179" s="98" t="e">
        <f ca="true">+IF(AND(ISNUMBER(OFFSET('Water Data'!$H$6,0,10*ROW('Water Data'!H173))),'Data Summary'!CF179="Yes"),OFFSET('Water Data'!$H$6,0,10*ROW('Water Data'!H173)),NA())</f>
        <v>#N/A</v>
      </c>
      <c r="R179" s="98" t="e">
        <f ca="true">+IF(AND(ISNUMBER(OFFSET('Water Data'!$H$9,0,10*ROW('Water Data'!H173))),'Data Summary'!CG179="Yes"),OFFSET('Water Data'!$H$9,0,10*ROW('Water Data'!H173)),NA())</f>
        <v>#N/A</v>
      </c>
      <c r="S179" s="98" t="e">
        <f ca="true">+IF(AND(ISNUMBER(OFFSET('Water Data'!$I$4,0,10*ROW('Water Data'!I173))),'Data Summary'!CH179="Yes"),100-OFFSET('Water Data'!$I$4,0,10*ROW('Water Data'!I173)),NA())</f>
        <v>#N/A</v>
      </c>
      <c r="T179" s="98" t="e">
        <f ca="true">+IF(AND(ISNUMBER(OFFSET('Water Data'!$I$6,0,10*ROW('Water Data'!I173))),'Data Summary'!CI179="Yes"),OFFSET('Water Data'!$I$6,0,10*ROW('Water Data'!I173)),NA())</f>
        <v>#N/A</v>
      </c>
      <c r="U179" s="98" t="e">
        <f ca="true">+IF(AND(ISNUMBER(OFFSET('Water Data'!$I$9,0,10*ROW('Water Data'!I173))),'Data Summary'!CJ179="Yes"),OFFSET('Water Data'!$I$9,0,10*ROW('Water Data'!I173)),NA())</f>
        <v>#N/A</v>
      </c>
      <c r="V179" s="99" t="e">
        <f ca="true">+IF(AND(ISNUMBER(OFFSET('Sanitation Data'!$D$4,0,10*ROW('Sanitation Data'!D173))),'Data Summary'!CK179="Yes"),100-OFFSET('Sanitation Data'!$D$4,0,10*ROW('Sanitation Data'!D173)),NA())</f>
        <v>#N/A</v>
      </c>
      <c r="W179" s="99" t="e">
        <f ca="true">+IF(AND(ISNUMBER(OFFSET('Sanitation Data'!$D$6,0,10*ROW('Sanitation Data'!D173))),'Data Summary'!CL179="Yes"),OFFSET('Sanitation Data'!$D$6,0,10*ROW('Sanitation Data'!D173)),NA())</f>
        <v>#N/A</v>
      </c>
      <c r="X179" s="99" t="e">
        <f ca="true">+IF(AND(ISNUMBER(OFFSET('Sanitation Data'!$D$10,0,10*ROW('Sanitation Data'!D173))),'Data Summary'!CM179="Yes"),OFFSET('Sanitation Data'!$D$10,0,10*ROW('Sanitation Data'!D173)),NA())</f>
        <v>#N/A</v>
      </c>
      <c r="Y179" s="99" t="e">
        <f ca="true">+IF(AND(ISNUMBER(OFFSET('Sanitation Data'!$D$11,0,10*ROW('Sanitation Data'!D173))),'Data Summary'!CN179="Yes"),OFFSET('Sanitation Data'!$D$11,0,10*ROW('Sanitation Data'!D173)),NA())</f>
        <v>#N/A</v>
      </c>
      <c r="Z179" s="99" t="e">
        <f ca="true">+IF(AND(ISNUMBER(OFFSET('Sanitation Data'!$D$12,0,10*ROW('Sanitation Data'!D173))),'Data Summary'!CO179="Yes"),OFFSET('Sanitation Data'!$D$12,0,10*ROW('Sanitation Data'!D173)),NA())</f>
        <v>#N/A</v>
      </c>
      <c r="AA179" s="99" t="e">
        <f ca="true">+IF(AND(ISNUMBER(OFFSET('Sanitation Data'!$E$4,0,10*ROW('Sanitation Data'!E173))),'Data Summary'!CP179="Yes"),100-OFFSET('Sanitation Data'!$E$4,0,10*ROW('Sanitation Data'!E173)),NA())</f>
        <v>#N/A</v>
      </c>
      <c r="AB179" s="99" t="e">
        <f ca="true">+IF(AND(ISNUMBER(OFFSET('Sanitation Data'!$E$6,0,10*ROW('Sanitation Data'!E173))),'Data Summary'!CQ179="Yes"),OFFSET('Sanitation Data'!$E$6,0,10*ROW('Sanitation Data'!E173)),NA())</f>
        <v>#N/A</v>
      </c>
      <c r="AC179" s="99" t="e">
        <f ca="true">+IF(AND(ISNUMBER(OFFSET('Sanitation Data'!$E$10,0,10*ROW('Sanitation Data'!E173))),'Data Summary'!CR179="Yes"),OFFSET('Sanitation Data'!$E$10,0,10*ROW('Sanitation Data'!E173)),NA())</f>
        <v>#N/A</v>
      </c>
      <c r="AD179" s="99" t="e">
        <f ca="true">+IF(AND(ISNUMBER(OFFSET('Sanitation Data'!$E$11,0,10*ROW('Sanitation Data'!E173))),'Data Summary'!CS179="Yes"),OFFSET('Sanitation Data'!$E$11,0,10*ROW('Sanitation Data'!E173)),NA())</f>
        <v>#N/A</v>
      </c>
      <c r="AE179" s="99" t="e">
        <f ca="true">+IF(AND(ISNUMBER(OFFSET('Sanitation Data'!$E$12,0,10*ROW('Sanitation Data'!E173))),'Data Summary'!CT179="Yes"),OFFSET('Sanitation Data'!$E$12,0,10*ROW('Sanitation Data'!E173)),NA())</f>
        <v>#N/A</v>
      </c>
      <c r="AF179" s="99" t="e">
        <f ca="true">+IF(AND(ISNUMBER(OFFSET('Sanitation Data'!$F$4,0,10*ROW('Sanitation Data'!F173))),'Data Summary'!CU179="Yes"),100-OFFSET('Sanitation Data'!$F$4,0,10*ROW('Sanitation Data'!F173)),NA())</f>
        <v>#N/A</v>
      </c>
      <c r="AG179" s="99" t="e">
        <f ca="true">+IF(AND(ISNUMBER(OFFSET('Sanitation Data'!$F$6,0,10*ROW('Sanitation Data'!F173))),'Data Summary'!CV179="Yes"),OFFSET('Sanitation Data'!$F$6,0,10*ROW('Sanitation Data'!F173)),NA())</f>
        <v>#N/A</v>
      </c>
      <c r="AH179" s="99" t="e">
        <f ca="true">+IF(AND(ISNUMBER(OFFSET('Sanitation Data'!$F$10,0,10*ROW('Sanitation Data'!F173))),'Data Summary'!CW179="Yes"),OFFSET('Sanitation Data'!$F$10,0,10*ROW('Sanitation Data'!F173)),NA())</f>
        <v>#N/A</v>
      </c>
      <c r="AI179" s="99" t="e">
        <f ca="true">+IF(AND(ISNUMBER(OFFSET('Sanitation Data'!$F$11,0,10*ROW('Sanitation Data'!F173))),'Data Summary'!CX179="Yes"),OFFSET('Sanitation Data'!$F$11,0,10*ROW('Sanitation Data'!F173)),NA())</f>
        <v>#N/A</v>
      </c>
      <c r="AJ179" s="99" t="e">
        <f ca="true">+IF(AND(ISNUMBER(OFFSET('Sanitation Data'!$F$12,0,10*ROW('Sanitation Data'!F173))),'Data Summary'!CY179="Yes"),OFFSET('Sanitation Data'!$F$12,0,10*ROW('Sanitation Data'!F173)),NA())</f>
        <v>#N/A</v>
      </c>
      <c r="AK179" s="99" t="e">
        <f ca="true">+IF(AND(ISNUMBER(OFFSET('Sanitation Data'!$G$4,0,10*ROW('Sanitation Data'!G173))),'Data Summary'!CZ179="Yes"),100-OFFSET('Sanitation Data'!$G$4,0,10*ROW('Sanitation Data'!G173)),NA())</f>
        <v>#N/A</v>
      </c>
      <c r="AL179" s="99" t="e">
        <f ca="true">+IF(AND(ISNUMBER(OFFSET('Sanitation Data'!$G$6,0,10*ROW('Sanitation Data'!G173))),'Data Summary'!DA179="Yes"),OFFSET('Sanitation Data'!$G$6,0,10*ROW('Sanitation Data'!G173)),NA())</f>
        <v>#N/A</v>
      </c>
      <c r="AM179" s="99" t="e">
        <f ca="true">+IF(AND(ISNUMBER(OFFSET('Sanitation Data'!$G$10,0,10*ROW('Sanitation Data'!G173))),'Data Summary'!DB179="Yes"),OFFSET('Sanitation Data'!$G$10,0,10*ROW('Sanitation Data'!G173)),NA())</f>
        <v>#N/A</v>
      </c>
      <c r="AN179" s="99" t="e">
        <f ca="true">+IF(AND(ISNUMBER(OFFSET('Sanitation Data'!$G$11,0,10*ROW('Sanitation Data'!G173))),'Data Summary'!DC179="Yes"),OFFSET('Sanitation Data'!$G$11,0,10*ROW('Sanitation Data'!G173)),NA())</f>
        <v>#N/A</v>
      </c>
      <c r="AO179" s="99" t="e">
        <f ca="true">+IF(AND(ISNUMBER(OFFSET('Sanitation Data'!$G$12,0,10*ROW('Sanitation Data'!G173))),'Data Summary'!DD179="Yes"),OFFSET('Sanitation Data'!$G$12,0,10*ROW('Sanitation Data'!G173)),NA())</f>
        <v>#N/A</v>
      </c>
      <c r="AP179" s="99" t="e">
        <f ca="true">+IF(AND(ISNUMBER(OFFSET('Sanitation Data'!$H$4,0,10*ROW('Sanitation Data'!H173))),'Data Summary'!DE179="Yes"),100-OFFSET('Sanitation Data'!$H$4,0,10*ROW('Sanitation Data'!H173)),NA())</f>
        <v>#N/A</v>
      </c>
      <c r="AQ179" s="99" t="e">
        <f ca="true">+IF(AND(ISNUMBER(OFFSET('Sanitation Data'!$H$6,0,10*ROW('Sanitation Data'!H173))),'Data Summary'!DF179="Yes"),OFFSET('Sanitation Data'!$H$6,0,10*ROW('Sanitation Data'!H173)),NA())</f>
        <v>#N/A</v>
      </c>
      <c r="AR179" s="99" t="e">
        <f ca="true">+IF(AND(ISNUMBER(OFFSET('Sanitation Data'!$H$10,0,10*ROW('Sanitation Data'!H173))),'Data Summary'!DG179="Yes"),OFFSET('Sanitation Data'!$H$10,0,10*ROW('Sanitation Data'!H173)),NA())</f>
        <v>#N/A</v>
      </c>
      <c r="AS179" s="99" t="e">
        <f ca="true">+IF(AND(ISNUMBER(OFFSET('Sanitation Data'!$H$11,0,10*ROW('Sanitation Data'!H173))),'Data Summary'!DH179="Yes"),OFFSET('Sanitation Data'!$H$11,0,10*ROW('Sanitation Data'!H173)),NA())</f>
        <v>#N/A</v>
      </c>
      <c r="AT179" s="99" t="e">
        <f ca="true">+IF(AND(ISNUMBER(OFFSET('Sanitation Data'!$H$12,0,10*ROW('Sanitation Data'!H173))),'Data Summary'!DI179="Yes"),OFFSET('Sanitation Data'!$H$12,0,10*ROW('Sanitation Data'!H173)),NA())</f>
        <v>#N/A</v>
      </c>
      <c r="AU179" s="99" t="e">
        <f ca="true">+IF(AND(ISNUMBER(OFFSET('Sanitation Data'!$I$4,0,10*ROW('Sanitation Data'!I173))),'Data Summary'!DJ179="Yes"),100-OFFSET('Sanitation Data'!$I$4,0,10*ROW('Sanitation Data'!I173)),NA())</f>
        <v>#N/A</v>
      </c>
      <c r="AV179" s="99" t="e">
        <f ca="true">+IF(AND(ISNUMBER(OFFSET('Sanitation Data'!$I$6,0,10*ROW('Sanitation Data'!I173))),'Data Summary'!DK179="Yes"),OFFSET('Sanitation Data'!$I$6,0,10*ROW('Sanitation Data'!I173)),NA())</f>
        <v>#N/A</v>
      </c>
      <c r="AW179" s="99" t="e">
        <f ca="true">+IF(AND(ISNUMBER(OFFSET('Sanitation Data'!$I$10,0,10*ROW('Sanitation Data'!I173))),'Data Summary'!DL179="Yes"),OFFSET('Sanitation Data'!$I$10,0,10*ROW('Sanitation Data'!I173)),NA())</f>
        <v>#N/A</v>
      </c>
      <c r="AX179" s="99" t="e">
        <f ca="true">+IF(AND(ISNUMBER(OFFSET('Sanitation Data'!$I$11,0,10*ROW('Sanitation Data'!I173))),'Data Summary'!DM179="Yes"),OFFSET('Sanitation Data'!$I$11,0,10*ROW('Sanitation Data'!I173)),NA())</f>
        <v>#N/A</v>
      </c>
      <c r="AY179" s="99" t="e">
        <f ca="true">+IF(AND(ISNUMBER(OFFSET('Sanitation Data'!$I$12,0,10*ROW('Sanitation Data'!I173))),'Data Summary'!DN179="Yes"),OFFSET('Sanitation Data'!$I$12,0,10*ROW('Sanitation Data'!I173)),NA())</f>
        <v>#N/A</v>
      </c>
      <c r="AZ179" s="100" t="e">
        <f ca="true">+IF(AND(ISNUMBER(OFFSET('Hygiene Data'!$D$5,0,10*ROW('Hygiene Data'!D173))),'Data Summary'!DO179="Yes"),OFFSET('Hygiene Data'!$D$5,0,10*ROW('Hygiene Data'!D173)),NA())</f>
        <v>#N/A</v>
      </c>
      <c r="BA179" s="100" t="e">
        <f ca="true">+IF(AND(ISNUMBER(OFFSET('Hygiene Data'!$D$7,0,10*ROW('Hygiene Data'!D173))),'Data Summary'!DP179="Yes"),OFFSET('Hygiene Data'!$D$7,0,10*ROW('Hygiene Data'!D173)),NA())</f>
        <v>#N/A</v>
      </c>
      <c r="BB179" s="100" t="e">
        <f ca="true">+IF(AND(ISNUMBER(OFFSET('Hygiene Data'!$D$9,0,10*ROW('Hygiene Data'!D173))),'Data Summary'!DQ179="Yes"),OFFSET('Hygiene Data'!$D$9,0,10*ROW('Hygiene Data'!D173)),NA())</f>
        <v>#N/A</v>
      </c>
      <c r="BC179" s="100" t="e">
        <f ca="true">+IF(AND(ISNUMBER(OFFSET('Hygiene Data'!$E$5,0,10*ROW('Hygiene Data'!E173))),'Data Summary'!DR179="Yes"),OFFSET('Hygiene Data'!$E$5,0,10*ROW('Hygiene Data'!E173)),NA())</f>
        <v>#N/A</v>
      </c>
      <c r="BD179" s="100" t="e">
        <f ca="true">+IF(AND(ISNUMBER(OFFSET('Hygiene Data'!$E$7,0,10*ROW('Hygiene Data'!E173))),'Data Summary'!DS179="Yes"),OFFSET('Hygiene Data'!$E$7,0,10*ROW('Hygiene Data'!E173)),NA())</f>
        <v>#N/A</v>
      </c>
      <c r="BE179" s="100" t="e">
        <f ca="true">+IF(AND(ISNUMBER(OFFSET('Hygiene Data'!$E$9,0,10*ROW('Hygiene Data'!E173))),'Data Summary'!DT179="Yes"),OFFSET('Hygiene Data'!$E$9,0,10*ROW('Hygiene Data'!E173)),NA())</f>
        <v>#N/A</v>
      </c>
      <c r="BF179" s="100" t="e">
        <f ca="true">+IF(AND(ISNUMBER(OFFSET('Hygiene Data'!$F$5,0,10*ROW('Hygiene Data'!F173))),'Data Summary'!DU179="Yes"),OFFSET('Hygiene Data'!$F$5,0,10*ROW('Hygiene Data'!F173)),NA())</f>
        <v>#N/A</v>
      </c>
      <c r="BG179" s="100" t="e">
        <f ca="true">+IF(AND(ISNUMBER(OFFSET('Hygiene Data'!$F$7,0,10*ROW('Hygiene Data'!F173))),'Data Summary'!DV179="Yes"),OFFSET('Hygiene Data'!$F$7,0,10*ROW('Hygiene Data'!F173)),NA())</f>
        <v>#N/A</v>
      </c>
      <c r="BH179" s="100" t="e">
        <f ca="true">+IF(AND(ISNUMBER(OFFSET('Hygiene Data'!$F$9,0,10*ROW('Hygiene Data'!F173))),'Data Summary'!DW179="Yes"),OFFSET('Hygiene Data'!$F$9,0,10*ROW('Hygiene Data'!F173)),NA())</f>
        <v>#N/A</v>
      </c>
      <c r="BI179" s="100" t="e">
        <f ca="true">+IF(AND(ISNUMBER(OFFSET('Hygiene Data'!$G$5,0,10*ROW('Hygiene Data'!G173))),'Data Summary'!DX179="Yes"),OFFSET('Hygiene Data'!$G$5,0,10*ROW('Hygiene Data'!G173)),NA())</f>
        <v>#N/A</v>
      </c>
      <c r="BJ179" s="100" t="e">
        <f ca="true">+IF(AND(ISNUMBER(OFFSET('Hygiene Data'!$G$7,0,10*ROW('Hygiene Data'!G173))),'Data Summary'!DY179="Yes"),OFFSET('Hygiene Data'!$G$7,0,10*ROW('Hygiene Data'!G173)),NA())</f>
        <v>#N/A</v>
      </c>
      <c r="BK179" s="100" t="e">
        <f ca="true">+IF(AND(ISNUMBER(OFFSET('Hygiene Data'!$G$9,0,10*ROW('Hygiene Data'!G173))),'Data Summary'!DZ179="Yes"),OFFSET('Hygiene Data'!$G$9,0,10*ROW('Hygiene Data'!G173)),NA())</f>
        <v>#N/A</v>
      </c>
      <c r="BL179" s="100" t="e">
        <f ca="true">+IF(AND(ISNUMBER(OFFSET('Hygiene Data'!$H$5,0,10*ROW('Hygiene Data'!H173))),'Data Summary'!EA179="Yes"),OFFSET('Hygiene Data'!$H$5,0,10*ROW('Hygiene Data'!H173)),NA())</f>
        <v>#N/A</v>
      </c>
      <c r="BM179" s="100" t="e">
        <f ca="true">+IF(AND(ISNUMBER(OFFSET('Hygiene Data'!$H$7,0,10*ROW('Hygiene Data'!H173))),'Data Summary'!EB179="Yes"),OFFSET('Hygiene Data'!$H$7,0,10*ROW('Hygiene Data'!H173)),NA())</f>
        <v>#N/A</v>
      </c>
      <c r="BN179" s="100" t="e">
        <f ca="true">+IF(AND(ISNUMBER(OFFSET('Hygiene Data'!$H$9,0,10*ROW('Hygiene Data'!H173))),'Data Summary'!EC179="Yes"),OFFSET('Hygiene Data'!$H$9,0,10*ROW('Hygiene Data'!H173)),NA())</f>
        <v>#N/A</v>
      </c>
      <c r="BO179" s="100" t="e">
        <f ca="true">+IF(AND(ISNUMBER(OFFSET('Hygiene Data'!$I$5,0,10*ROW('Hygiene Data'!I173))),'Data Summary'!ED179="Yes"),OFFSET('Hygiene Data'!$I$5,0,10*ROW('Hygiene Data'!I173)),NA())</f>
        <v>#N/A</v>
      </c>
      <c r="BP179" s="100" t="e">
        <f ca="true">+IF(AND(ISNUMBER(OFFSET('Hygiene Data'!$I$7,0,10*ROW('Hygiene Data'!I173))),'Data Summary'!EE179="Yes"),OFFSET('Hygiene Data'!$I$7,0,10*ROW('Hygiene Data'!I173)),NA())</f>
        <v>#N/A</v>
      </c>
      <c r="BQ179" s="100" t="e">
        <f ca="true">+IF(AND(ISNUMBER(OFFSET('Hygiene Data'!$I$9,0,10*ROW('Hygiene Data'!I173))),'Data Summary'!EF179="Yes"),OFFSET('Hygiene Data'!$I$9,0,10*ROW('Hygiene Data'!I173)),NA())</f>
        <v>#N/A</v>
      </c>
    </row>
    <row xmlns:x14ac="http://schemas.microsoft.com/office/spreadsheetml/2009/9/ac" r="180" x14ac:dyDescent="0.2">
      <c r="A180" s="363" t="e">
        <f ca="true">+RIGHT('Data Summary'!A180,LEN('Data Summary'!A180)-9)</f>
        <v>#VALUE!</v>
      </c>
      <c r="B180" s="38" t="str">
        <f ca="true">+IF(ISTEXT('Data Summary'!B180),'Data Summary'!B180,"")</f>
        <v/>
      </c>
      <c r="C180" s="362" t="e">
        <f ca="true">+VALUE('Data Summary'!C180)</f>
        <v>#VALUE!</v>
      </c>
      <c r="D180" s="98" t="e">
        <f ca="true">+IF(AND(ISNUMBER(OFFSET('Water Data'!$D$4,0,10*ROW('Water Data'!D174))),'Data Summary'!BS180="Yes"),100-OFFSET('Water Data'!$D$4,0,10*ROW('Water Data'!D174)),NA())</f>
        <v>#N/A</v>
      </c>
      <c r="E180" s="98" t="e">
        <f ca="true">+IF(AND(ISNUMBER(OFFSET('Water Data'!$D$6,0,10*ROW('Water Data'!D174))),'Data Summary'!BT180="Yes"),OFFSET('Water Data'!$D$6,0,10*ROW('Water Data'!D174)),NA())</f>
        <v>#N/A</v>
      </c>
      <c r="F180" s="98" t="e">
        <f ca="true">+IF(AND(ISNUMBER(OFFSET('Water Data'!$D$9,0,10*ROW('Water Data'!D174))),'Data Summary'!BU180="Yes"),OFFSET('Water Data'!$D$9,0,10*ROW('Water Data'!D174)),NA())</f>
        <v>#N/A</v>
      </c>
      <c r="G180" s="98" t="e">
        <f ca="true">+IF(AND(ISNUMBER(OFFSET('Water Data'!$E$4,0,10*ROW('Water Data'!E174))),'Data Summary'!BV180="Yes"),100-OFFSET('Water Data'!$E$4,0,10*ROW('Water Data'!E174)),NA())</f>
        <v>#N/A</v>
      </c>
      <c r="H180" s="98" t="e">
        <f ca="true">+IF(AND(ISNUMBER(OFFSET('Water Data'!$E$6,0,10*ROW('Water Data'!E174))),'Data Summary'!BW180="Yes"),OFFSET('Water Data'!$E$6,0,10*ROW('Water Data'!E174)),NA())</f>
        <v>#N/A</v>
      </c>
      <c r="I180" s="98" t="e">
        <f ca="true">+IF(AND(ISNUMBER(OFFSET('Water Data'!$E$9,0,10*ROW('Water Data'!E174))),'Data Summary'!BX180="Yes"),OFFSET('Water Data'!$E$9,0,10*ROW('Water Data'!E174)),NA())</f>
        <v>#N/A</v>
      </c>
      <c r="J180" s="98" t="e">
        <f ca="true">+IF(AND(ISNUMBER(OFFSET('Water Data'!$F$4,0,10*ROW('Water Data'!F174))),'Data Summary'!BY180="Yes"),100-OFFSET('Water Data'!$F$4,0,10*ROW('Water Data'!F174)),NA())</f>
        <v>#N/A</v>
      </c>
      <c r="K180" s="98" t="e">
        <f ca="true">+IF(AND(ISNUMBER(OFFSET('Water Data'!$F$6,0,10*ROW('Water Data'!F174))),'Data Summary'!BZ180="Yes"),OFFSET('Water Data'!$F$6,0,10*ROW('Water Data'!F174)),NA())</f>
        <v>#N/A</v>
      </c>
      <c r="L180" s="98" t="e">
        <f ca="true">+IF(AND(ISNUMBER(OFFSET('Water Data'!$F$9,0,10*ROW('Water Data'!F174))),'Data Summary'!CA180="Yes"),OFFSET('Water Data'!$F$9,0,10*ROW('Water Data'!F174)),NA())</f>
        <v>#N/A</v>
      </c>
      <c r="M180" s="98" t="e">
        <f ca="true">+IF(AND(ISNUMBER(OFFSET('Water Data'!$G$4,0,10*ROW('Water Data'!G174))),'Data Summary'!CB180="Yes"),100-OFFSET('Water Data'!$G$4,0,10*ROW('Water Data'!G174)),NA())</f>
        <v>#N/A</v>
      </c>
      <c r="N180" s="98" t="e">
        <f ca="true">+IF(AND(ISNUMBER(OFFSET('Water Data'!$G$6,0,10*ROW('Water Data'!G174))),'Data Summary'!CC180="Yes"),OFFSET('Water Data'!$G$6,0,10*ROW('Water Data'!G174)),NA())</f>
        <v>#N/A</v>
      </c>
      <c r="O180" s="98" t="e">
        <f ca="true">+IF(AND(ISNUMBER(OFFSET('Water Data'!$G$9,0,10*ROW('Water Data'!G174))),'Data Summary'!CD180="Yes"),OFFSET('Water Data'!$G$9,0,10*ROW('Water Data'!G174)),NA())</f>
        <v>#N/A</v>
      </c>
      <c r="P180" s="98" t="e">
        <f ca="true">+IF(AND(ISNUMBER(OFFSET('Water Data'!$H$4,0,10*ROW('Water Data'!H174))),'Data Summary'!CE180="Yes"),100-OFFSET('Water Data'!$H$4,0,10*ROW('Water Data'!H174)),NA())</f>
        <v>#N/A</v>
      </c>
      <c r="Q180" s="98" t="e">
        <f ca="true">+IF(AND(ISNUMBER(OFFSET('Water Data'!$H$6,0,10*ROW('Water Data'!H174))),'Data Summary'!CF180="Yes"),OFFSET('Water Data'!$H$6,0,10*ROW('Water Data'!H174)),NA())</f>
        <v>#N/A</v>
      </c>
      <c r="R180" s="98" t="e">
        <f ca="true">+IF(AND(ISNUMBER(OFFSET('Water Data'!$H$9,0,10*ROW('Water Data'!H174))),'Data Summary'!CG180="Yes"),OFFSET('Water Data'!$H$9,0,10*ROW('Water Data'!H174)),NA())</f>
        <v>#N/A</v>
      </c>
      <c r="S180" s="98" t="e">
        <f ca="true">+IF(AND(ISNUMBER(OFFSET('Water Data'!$I$4,0,10*ROW('Water Data'!I174))),'Data Summary'!CH180="Yes"),100-OFFSET('Water Data'!$I$4,0,10*ROW('Water Data'!I174)),NA())</f>
        <v>#N/A</v>
      </c>
      <c r="T180" s="98" t="e">
        <f ca="true">+IF(AND(ISNUMBER(OFFSET('Water Data'!$I$6,0,10*ROW('Water Data'!I174))),'Data Summary'!CI180="Yes"),OFFSET('Water Data'!$I$6,0,10*ROW('Water Data'!I174)),NA())</f>
        <v>#N/A</v>
      </c>
      <c r="U180" s="98" t="e">
        <f ca="true">+IF(AND(ISNUMBER(OFFSET('Water Data'!$I$9,0,10*ROW('Water Data'!I174))),'Data Summary'!CJ180="Yes"),OFFSET('Water Data'!$I$9,0,10*ROW('Water Data'!I174)),NA())</f>
        <v>#N/A</v>
      </c>
      <c r="V180" s="99" t="e">
        <f ca="true">+IF(AND(ISNUMBER(OFFSET('Sanitation Data'!$D$4,0,10*ROW('Sanitation Data'!D174))),'Data Summary'!CK180="Yes"),100-OFFSET('Sanitation Data'!$D$4,0,10*ROW('Sanitation Data'!D174)),NA())</f>
        <v>#N/A</v>
      </c>
      <c r="W180" s="99" t="e">
        <f ca="true">+IF(AND(ISNUMBER(OFFSET('Sanitation Data'!$D$6,0,10*ROW('Sanitation Data'!D174))),'Data Summary'!CL180="Yes"),OFFSET('Sanitation Data'!$D$6,0,10*ROW('Sanitation Data'!D174)),NA())</f>
        <v>#N/A</v>
      </c>
      <c r="X180" s="99" t="e">
        <f ca="true">+IF(AND(ISNUMBER(OFFSET('Sanitation Data'!$D$10,0,10*ROW('Sanitation Data'!D174))),'Data Summary'!CM180="Yes"),OFFSET('Sanitation Data'!$D$10,0,10*ROW('Sanitation Data'!D174)),NA())</f>
        <v>#N/A</v>
      </c>
      <c r="Y180" s="99" t="e">
        <f ca="true">+IF(AND(ISNUMBER(OFFSET('Sanitation Data'!$D$11,0,10*ROW('Sanitation Data'!D174))),'Data Summary'!CN180="Yes"),OFFSET('Sanitation Data'!$D$11,0,10*ROW('Sanitation Data'!D174)),NA())</f>
        <v>#N/A</v>
      </c>
      <c r="Z180" s="99" t="e">
        <f ca="true">+IF(AND(ISNUMBER(OFFSET('Sanitation Data'!$D$12,0,10*ROW('Sanitation Data'!D174))),'Data Summary'!CO180="Yes"),OFFSET('Sanitation Data'!$D$12,0,10*ROW('Sanitation Data'!D174)),NA())</f>
        <v>#N/A</v>
      </c>
      <c r="AA180" s="99" t="e">
        <f ca="true">+IF(AND(ISNUMBER(OFFSET('Sanitation Data'!$E$4,0,10*ROW('Sanitation Data'!E174))),'Data Summary'!CP180="Yes"),100-OFFSET('Sanitation Data'!$E$4,0,10*ROW('Sanitation Data'!E174)),NA())</f>
        <v>#N/A</v>
      </c>
      <c r="AB180" s="99" t="e">
        <f ca="true">+IF(AND(ISNUMBER(OFFSET('Sanitation Data'!$E$6,0,10*ROW('Sanitation Data'!E174))),'Data Summary'!CQ180="Yes"),OFFSET('Sanitation Data'!$E$6,0,10*ROW('Sanitation Data'!E174)),NA())</f>
        <v>#N/A</v>
      </c>
      <c r="AC180" s="99" t="e">
        <f ca="true">+IF(AND(ISNUMBER(OFFSET('Sanitation Data'!$E$10,0,10*ROW('Sanitation Data'!E174))),'Data Summary'!CR180="Yes"),OFFSET('Sanitation Data'!$E$10,0,10*ROW('Sanitation Data'!E174)),NA())</f>
        <v>#N/A</v>
      </c>
      <c r="AD180" s="99" t="e">
        <f ca="true">+IF(AND(ISNUMBER(OFFSET('Sanitation Data'!$E$11,0,10*ROW('Sanitation Data'!E174))),'Data Summary'!CS180="Yes"),OFFSET('Sanitation Data'!$E$11,0,10*ROW('Sanitation Data'!E174)),NA())</f>
        <v>#N/A</v>
      </c>
      <c r="AE180" s="99" t="e">
        <f ca="true">+IF(AND(ISNUMBER(OFFSET('Sanitation Data'!$E$12,0,10*ROW('Sanitation Data'!E174))),'Data Summary'!CT180="Yes"),OFFSET('Sanitation Data'!$E$12,0,10*ROW('Sanitation Data'!E174)),NA())</f>
        <v>#N/A</v>
      </c>
      <c r="AF180" s="99" t="e">
        <f ca="true">+IF(AND(ISNUMBER(OFFSET('Sanitation Data'!$F$4,0,10*ROW('Sanitation Data'!F174))),'Data Summary'!CU180="Yes"),100-OFFSET('Sanitation Data'!$F$4,0,10*ROW('Sanitation Data'!F174)),NA())</f>
        <v>#N/A</v>
      </c>
      <c r="AG180" s="99" t="e">
        <f ca="true">+IF(AND(ISNUMBER(OFFSET('Sanitation Data'!$F$6,0,10*ROW('Sanitation Data'!F174))),'Data Summary'!CV180="Yes"),OFFSET('Sanitation Data'!$F$6,0,10*ROW('Sanitation Data'!F174)),NA())</f>
        <v>#N/A</v>
      </c>
      <c r="AH180" s="99" t="e">
        <f ca="true">+IF(AND(ISNUMBER(OFFSET('Sanitation Data'!$F$10,0,10*ROW('Sanitation Data'!F174))),'Data Summary'!CW180="Yes"),OFFSET('Sanitation Data'!$F$10,0,10*ROW('Sanitation Data'!F174)),NA())</f>
        <v>#N/A</v>
      </c>
      <c r="AI180" s="99" t="e">
        <f ca="true">+IF(AND(ISNUMBER(OFFSET('Sanitation Data'!$F$11,0,10*ROW('Sanitation Data'!F174))),'Data Summary'!CX180="Yes"),OFFSET('Sanitation Data'!$F$11,0,10*ROW('Sanitation Data'!F174)),NA())</f>
        <v>#N/A</v>
      </c>
      <c r="AJ180" s="99" t="e">
        <f ca="true">+IF(AND(ISNUMBER(OFFSET('Sanitation Data'!$F$12,0,10*ROW('Sanitation Data'!F174))),'Data Summary'!CY180="Yes"),OFFSET('Sanitation Data'!$F$12,0,10*ROW('Sanitation Data'!F174)),NA())</f>
        <v>#N/A</v>
      </c>
      <c r="AK180" s="99" t="e">
        <f ca="true">+IF(AND(ISNUMBER(OFFSET('Sanitation Data'!$G$4,0,10*ROW('Sanitation Data'!G174))),'Data Summary'!CZ180="Yes"),100-OFFSET('Sanitation Data'!$G$4,0,10*ROW('Sanitation Data'!G174)),NA())</f>
        <v>#N/A</v>
      </c>
      <c r="AL180" s="99" t="e">
        <f ca="true">+IF(AND(ISNUMBER(OFFSET('Sanitation Data'!$G$6,0,10*ROW('Sanitation Data'!G174))),'Data Summary'!DA180="Yes"),OFFSET('Sanitation Data'!$G$6,0,10*ROW('Sanitation Data'!G174)),NA())</f>
        <v>#N/A</v>
      </c>
      <c r="AM180" s="99" t="e">
        <f ca="true">+IF(AND(ISNUMBER(OFFSET('Sanitation Data'!$G$10,0,10*ROW('Sanitation Data'!G174))),'Data Summary'!DB180="Yes"),OFFSET('Sanitation Data'!$G$10,0,10*ROW('Sanitation Data'!G174)),NA())</f>
        <v>#N/A</v>
      </c>
      <c r="AN180" s="99" t="e">
        <f ca="true">+IF(AND(ISNUMBER(OFFSET('Sanitation Data'!$G$11,0,10*ROW('Sanitation Data'!G174))),'Data Summary'!DC180="Yes"),OFFSET('Sanitation Data'!$G$11,0,10*ROW('Sanitation Data'!G174)),NA())</f>
        <v>#N/A</v>
      </c>
      <c r="AO180" s="99" t="e">
        <f ca="true">+IF(AND(ISNUMBER(OFFSET('Sanitation Data'!$G$12,0,10*ROW('Sanitation Data'!G174))),'Data Summary'!DD180="Yes"),OFFSET('Sanitation Data'!$G$12,0,10*ROW('Sanitation Data'!G174)),NA())</f>
        <v>#N/A</v>
      </c>
      <c r="AP180" s="99" t="e">
        <f ca="true">+IF(AND(ISNUMBER(OFFSET('Sanitation Data'!$H$4,0,10*ROW('Sanitation Data'!H174))),'Data Summary'!DE180="Yes"),100-OFFSET('Sanitation Data'!$H$4,0,10*ROW('Sanitation Data'!H174)),NA())</f>
        <v>#N/A</v>
      </c>
      <c r="AQ180" s="99" t="e">
        <f ca="true">+IF(AND(ISNUMBER(OFFSET('Sanitation Data'!$H$6,0,10*ROW('Sanitation Data'!H174))),'Data Summary'!DF180="Yes"),OFFSET('Sanitation Data'!$H$6,0,10*ROW('Sanitation Data'!H174)),NA())</f>
        <v>#N/A</v>
      </c>
      <c r="AR180" s="99" t="e">
        <f ca="true">+IF(AND(ISNUMBER(OFFSET('Sanitation Data'!$H$10,0,10*ROW('Sanitation Data'!H174))),'Data Summary'!DG180="Yes"),OFFSET('Sanitation Data'!$H$10,0,10*ROW('Sanitation Data'!H174)),NA())</f>
        <v>#N/A</v>
      </c>
      <c r="AS180" s="99" t="e">
        <f ca="true">+IF(AND(ISNUMBER(OFFSET('Sanitation Data'!$H$11,0,10*ROW('Sanitation Data'!H174))),'Data Summary'!DH180="Yes"),OFFSET('Sanitation Data'!$H$11,0,10*ROW('Sanitation Data'!H174)),NA())</f>
        <v>#N/A</v>
      </c>
      <c r="AT180" s="99" t="e">
        <f ca="true">+IF(AND(ISNUMBER(OFFSET('Sanitation Data'!$H$12,0,10*ROW('Sanitation Data'!H174))),'Data Summary'!DI180="Yes"),OFFSET('Sanitation Data'!$H$12,0,10*ROW('Sanitation Data'!H174)),NA())</f>
        <v>#N/A</v>
      </c>
      <c r="AU180" s="99" t="e">
        <f ca="true">+IF(AND(ISNUMBER(OFFSET('Sanitation Data'!$I$4,0,10*ROW('Sanitation Data'!I174))),'Data Summary'!DJ180="Yes"),100-OFFSET('Sanitation Data'!$I$4,0,10*ROW('Sanitation Data'!I174)),NA())</f>
        <v>#N/A</v>
      </c>
      <c r="AV180" s="99" t="e">
        <f ca="true">+IF(AND(ISNUMBER(OFFSET('Sanitation Data'!$I$6,0,10*ROW('Sanitation Data'!I174))),'Data Summary'!DK180="Yes"),OFFSET('Sanitation Data'!$I$6,0,10*ROW('Sanitation Data'!I174)),NA())</f>
        <v>#N/A</v>
      </c>
      <c r="AW180" s="99" t="e">
        <f ca="true">+IF(AND(ISNUMBER(OFFSET('Sanitation Data'!$I$10,0,10*ROW('Sanitation Data'!I174))),'Data Summary'!DL180="Yes"),OFFSET('Sanitation Data'!$I$10,0,10*ROW('Sanitation Data'!I174)),NA())</f>
        <v>#N/A</v>
      </c>
      <c r="AX180" s="99" t="e">
        <f ca="true">+IF(AND(ISNUMBER(OFFSET('Sanitation Data'!$I$11,0,10*ROW('Sanitation Data'!I174))),'Data Summary'!DM180="Yes"),OFFSET('Sanitation Data'!$I$11,0,10*ROW('Sanitation Data'!I174)),NA())</f>
        <v>#N/A</v>
      </c>
      <c r="AY180" s="99" t="e">
        <f ca="true">+IF(AND(ISNUMBER(OFFSET('Sanitation Data'!$I$12,0,10*ROW('Sanitation Data'!I174))),'Data Summary'!DN180="Yes"),OFFSET('Sanitation Data'!$I$12,0,10*ROW('Sanitation Data'!I174)),NA())</f>
        <v>#N/A</v>
      </c>
      <c r="AZ180" s="100" t="e">
        <f ca="true">+IF(AND(ISNUMBER(OFFSET('Hygiene Data'!$D$5,0,10*ROW('Hygiene Data'!D174))),'Data Summary'!DO180="Yes"),OFFSET('Hygiene Data'!$D$5,0,10*ROW('Hygiene Data'!D174)),NA())</f>
        <v>#N/A</v>
      </c>
      <c r="BA180" s="100" t="e">
        <f ca="true">+IF(AND(ISNUMBER(OFFSET('Hygiene Data'!$D$7,0,10*ROW('Hygiene Data'!D174))),'Data Summary'!DP180="Yes"),OFFSET('Hygiene Data'!$D$7,0,10*ROW('Hygiene Data'!D174)),NA())</f>
        <v>#N/A</v>
      </c>
      <c r="BB180" s="100" t="e">
        <f ca="true">+IF(AND(ISNUMBER(OFFSET('Hygiene Data'!$D$9,0,10*ROW('Hygiene Data'!D174))),'Data Summary'!DQ180="Yes"),OFFSET('Hygiene Data'!$D$9,0,10*ROW('Hygiene Data'!D174)),NA())</f>
        <v>#N/A</v>
      </c>
      <c r="BC180" s="100" t="e">
        <f ca="true">+IF(AND(ISNUMBER(OFFSET('Hygiene Data'!$E$5,0,10*ROW('Hygiene Data'!E174))),'Data Summary'!DR180="Yes"),OFFSET('Hygiene Data'!$E$5,0,10*ROW('Hygiene Data'!E174)),NA())</f>
        <v>#N/A</v>
      </c>
      <c r="BD180" s="100" t="e">
        <f ca="true">+IF(AND(ISNUMBER(OFFSET('Hygiene Data'!$E$7,0,10*ROW('Hygiene Data'!E174))),'Data Summary'!DS180="Yes"),OFFSET('Hygiene Data'!$E$7,0,10*ROW('Hygiene Data'!E174)),NA())</f>
        <v>#N/A</v>
      </c>
      <c r="BE180" s="100" t="e">
        <f ca="true">+IF(AND(ISNUMBER(OFFSET('Hygiene Data'!$E$9,0,10*ROW('Hygiene Data'!E174))),'Data Summary'!DT180="Yes"),OFFSET('Hygiene Data'!$E$9,0,10*ROW('Hygiene Data'!E174)),NA())</f>
        <v>#N/A</v>
      </c>
      <c r="BF180" s="100" t="e">
        <f ca="true">+IF(AND(ISNUMBER(OFFSET('Hygiene Data'!$F$5,0,10*ROW('Hygiene Data'!F174))),'Data Summary'!DU180="Yes"),OFFSET('Hygiene Data'!$F$5,0,10*ROW('Hygiene Data'!F174)),NA())</f>
        <v>#N/A</v>
      </c>
      <c r="BG180" s="100" t="e">
        <f ca="true">+IF(AND(ISNUMBER(OFFSET('Hygiene Data'!$F$7,0,10*ROW('Hygiene Data'!F174))),'Data Summary'!DV180="Yes"),OFFSET('Hygiene Data'!$F$7,0,10*ROW('Hygiene Data'!F174)),NA())</f>
        <v>#N/A</v>
      </c>
      <c r="BH180" s="100" t="e">
        <f ca="true">+IF(AND(ISNUMBER(OFFSET('Hygiene Data'!$F$9,0,10*ROW('Hygiene Data'!F174))),'Data Summary'!DW180="Yes"),OFFSET('Hygiene Data'!$F$9,0,10*ROW('Hygiene Data'!F174)),NA())</f>
        <v>#N/A</v>
      </c>
      <c r="BI180" s="100" t="e">
        <f ca="true">+IF(AND(ISNUMBER(OFFSET('Hygiene Data'!$G$5,0,10*ROW('Hygiene Data'!G174))),'Data Summary'!DX180="Yes"),OFFSET('Hygiene Data'!$G$5,0,10*ROW('Hygiene Data'!G174)),NA())</f>
        <v>#N/A</v>
      </c>
      <c r="BJ180" s="100" t="e">
        <f ca="true">+IF(AND(ISNUMBER(OFFSET('Hygiene Data'!$G$7,0,10*ROW('Hygiene Data'!G174))),'Data Summary'!DY180="Yes"),OFFSET('Hygiene Data'!$G$7,0,10*ROW('Hygiene Data'!G174)),NA())</f>
        <v>#N/A</v>
      </c>
      <c r="BK180" s="100" t="e">
        <f ca="true">+IF(AND(ISNUMBER(OFFSET('Hygiene Data'!$G$9,0,10*ROW('Hygiene Data'!G174))),'Data Summary'!DZ180="Yes"),OFFSET('Hygiene Data'!$G$9,0,10*ROW('Hygiene Data'!G174)),NA())</f>
        <v>#N/A</v>
      </c>
      <c r="BL180" s="100" t="e">
        <f ca="true">+IF(AND(ISNUMBER(OFFSET('Hygiene Data'!$H$5,0,10*ROW('Hygiene Data'!H174))),'Data Summary'!EA180="Yes"),OFFSET('Hygiene Data'!$H$5,0,10*ROW('Hygiene Data'!H174)),NA())</f>
        <v>#N/A</v>
      </c>
      <c r="BM180" s="100" t="e">
        <f ca="true">+IF(AND(ISNUMBER(OFFSET('Hygiene Data'!$H$7,0,10*ROW('Hygiene Data'!H174))),'Data Summary'!EB180="Yes"),OFFSET('Hygiene Data'!$H$7,0,10*ROW('Hygiene Data'!H174)),NA())</f>
        <v>#N/A</v>
      </c>
      <c r="BN180" s="100" t="e">
        <f ca="true">+IF(AND(ISNUMBER(OFFSET('Hygiene Data'!$H$9,0,10*ROW('Hygiene Data'!H174))),'Data Summary'!EC180="Yes"),OFFSET('Hygiene Data'!$H$9,0,10*ROW('Hygiene Data'!H174)),NA())</f>
        <v>#N/A</v>
      </c>
      <c r="BO180" s="100" t="e">
        <f ca="true">+IF(AND(ISNUMBER(OFFSET('Hygiene Data'!$I$5,0,10*ROW('Hygiene Data'!I174))),'Data Summary'!ED180="Yes"),OFFSET('Hygiene Data'!$I$5,0,10*ROW('Hygiene Data'!I174)),NA())</f>
        <v>#N/A</v>
      </c>
      <c r="BP180" s="100" t="e">
        <f ca="true">+IF(AND(ISNUMBER(OFFSET('Hygiene Data'!$I$7,0,10*ROW('Hygiene Data'!I174))),'Data Summary'!EE180="Yes"),OFFSET('Hygiene Data'!$I$7,0,10*ROW('Hygiene Data'!I174)),NA())</f>
        <v>#N/A</v>
      </c>
      <c r="BQ180" s="100" t="e">
        <f ca="true">+IF(AND(ISNUMBER(OFFSET('Hygiene Data'!$I$9,0,10*ROW('Hygiene Data'!I174))),'Data Summary'!EF180="Yes"),OFFSET('Hygiene Data'!$I$9,0,10*ROW('Hygiene Data'!I174)),NA())</f>
        <v>#N/A</v>
      </c>
    </row>
    <row xmlns:x14ac="http://schemas.microsoft.com/office/spreadsheetml/2009/9/ac" r="181" x14ac:dyDescent="0.2">
      <c r="A181" s="363" t="e">
        <f ca="true">+RIGHT('Data Summary'!A181,LEN('Data Summary'!A181)-9)</f>
        <v>#VALUE!</v>
      </c>
      <c r="B181" s="38" t="str">
        <f ca="true">+IF(ISTEXT('Data Summary'!B181),'Data Summary'!B181,"")</f>
        <v/>
      </c>
      <c r="C181" s="362" t="e">
        <f ca="true">+VALUE('Data Summary'!C181)</f>
        <v>#VALUE!</v>
      </c>
      <c r="D181" s="98" t="e">
        <f ca="true">+IF(AND(ISNUMBER(OFFSET('Water Data'!$D$4,0,10*ROW('Water Data'!D175))),'Data Summary'!BS181="Yes"),100-OFFSET('Water Data'!$D$4,0,10*ROW('Water Data'!D175)),NA())</f>
        <v>#N/A</v>
      </c>
      <c r="E181" s="98" t="e">
        <f ca="true">+IF(AND(ISNUMBER(OFFSET('Water Data'!$D$6,0,10*ROW('Water Data'!D175))),'Data Summary'!BT181="Yes"),OFFSET('Water Data'!$D$6,0,10*ROW('Water Data'!D175)),NA())</f>
        <v>#N/A</v>
      </c>
      <c r="F181" s="98" t="e">
        <f ca="true">+IF(AND(ISNUMBER(OFFSET('Water Data'!$D$9,0,10*ROW('Water Data'!D175))),'Data Summary'!BU181="Yes"),OFFSET('Water Data'!$D$9,0,10*ROW('Water Data'!D175)),NA())</f>
        <v>#N/A</v>
      </c>
      <c r="G181" s="98" t="e">
        <f ca="true">+IF(AND(ISNUMBER(OFFSET('Water Data'!$E$4,0,10*ROW('Water Data'!E175))),'Data Summary'!BV181="Yes"),100-OFFSET('Water Data'!$E$4,0,10*ROW('Water Data'!E175)),NA())</f>
        <v>#N/A</v>
      </c>
      <c r="H181" s="98" t="e">
        <f ca="true">+IF(AND(ISNUMBER(OFFSET('Water Data'!$E$6,0,10*ROW('Water Data'!E175))),'Data Summary'!BW181="Yes"),OFFSET('Water Data'!$E$6,0,10*ROW('Water Data'!E175)),NA())</f>
        <v>#N/A</v>
      </c>
      <c r="I181" s="98" t="e">
        <f ca="true">+IF(AND(ISNUMBER(OFFSET('Water Data'!$E$9,0,10*ROW('Water Data'!E175))),'Data Summary'!BX181="Yes"),OFFSET('Water Data'!$E$9,0,10*ROW('Water Data'!E175)),NA())</f>
        <v>#N/A</v>
      </c>
      <c r="J181" s="98" t="e">
        <f ca="true">+IF(AND(ISNUMBER(OFFSET('Water Data'!$F$4,0,10*ROW('Water Data'!F175))),'Data Summary'!BY181="Yes"),100-OFFSET('Water Data'!$F$4,0,10*ROW('Water Data'!F175)),NA())</f>
        <v>#N/A</v>
      </c>
      <c r="K181" s="98" t="e">
        <f ca="true">+IF(AND(ISNUMBER(OFFSET('Water Data'!$F$6,0,10*ROW('Water Data'!F175))),'Data Summary'!BZ181="Yes"),OFFSET('Water Data'!$F$6,0,10*ROW('Water Data'!F175)),NA())</f>
        <v>#N/A</v>
      </c>
      <c r="L181" s="98" t="e">
        <f ca="true">+IF(AND(ISNUMBER(OFFSET('Water Data'!$F$9,0,10*ROW('Water Data'!F175))),'Data Summary'!CA181="Yes"),OFFSET('Water Data'!$F$9,0,10*ROW('Water Data'!F175)),NA())</f>
        <v>#N/A</v>
      </c>
      <c r="M181" s="98" t="e">
        <f ca="true">+IF(AND(ISNUMBER(OFFSET('Water Data'!$G$4,0,10*ROW('Water Data'!G175))),'Data Summary'!CB181="Yes"),100-OFFSET('Water Data'!$G$4,0,10*ROW('Water Data'!G175)),NA())</f>
        <v>#N/A</v>
      </c>
      <c r="N181" s="98" t="e">
        <f ca="true">+IF(AND(ISNUMBER(OFFSET('Water Data'!$G$6,0,10*ROW('Water Data'!G175))),'Data Summary'!CC181="Yes"),OFFSET('Water Data'!$G$6,0,10*ROW('Water Data'!G175)),NA())</f>
        <v>#N/A</v>
      </c>
      <c r="O181" s="98" t="e">
        <f ca="true">+IF(AND(ISNUMBER(OFFSET('Water Data'!$G$9,0,10*ROW('Water Data'!G175))),'Data Summary'!CD181="Yes"),OFFSET('Water Data'!$G$9,0,10*ROW('Water Data'!G175)),NA())</f>
        <v>#N/A</v>
      </c>
      <c r="P181" s="98" t="e">
        <f ca="true">+IF(AND(ISNUMBER(OFFSET('Water Data'!$H$4,0,10*ROW('Water Data'!H175))),'Data Summary'!CE181="Yes"),100-OFFSET('Water Data'!$H$4,0,10*ROW('Water Data'!H175)),NA())</f>
        <v>#N/A</v>
      </c>
      <c r="Q181" s="98" t="e">
        <f ca="true">+IF(AND(ISNUMBER(OFFSET('Water Data'!$H$6,0,10*ROW('Water Data'!H175))),'Data Summary'!CF181="Yes"),OFFSET('Water Data'!$H$6,0,10*ROW('Water Data'!H175)),NA())</f>
        <v>#N/A</v>
      </c>
      <c r="R181" s="98" t="e">
        <f ca="true">+IF(AND(ISNUMBER(OFFSET('Water Data'!$H$9,0,10*ROW('Water Data'!H175))),'Data Summary'!CG181="Yes"),OFFSET('Water Data'!$H$9,0,10*ROW('Water Data'!H175)),NA())</f>
        <v>#N/A</v>
      </c>
      <c r="S181" s="98" t="e">
        <f ca="true">+IF(AND(ISNUMBER(OFFSET('Water Data'!$I$4,0,10*ROW('Water Data'!I175))),'Data Summary'!CH181="Yes"),100-OFFSET('Water Data'!$I$4,0,10*ROW('Water Data'!I175)),NA())</f>
        <v>#N/A</v>
      </c>
      <c r="T181" s="98" t="e">
        <f ca="true">+IF(AND(ISNUMBER(OFFSET('Water Data'!$I$6,0,10*ROW('Water Data'!I175))),'Data Summary'!CI181="Yes"),OFFSET('Water Data'!$I$6,0,10*ROW('Water Data'!I175)),NA())</f>
        <v>#N/A</v>
      </c>
      <c r="U181" s="98" t="e">
        <f ca="true">+IF(AND(ISNUMBER(OFFSET('Water Data'!$I$9,0,10*ROW('Water Data'!I175))),'Data Summary'!CJ181="Yes"),OFFSET('Water Data'!$I$9,0,10*ROW('Water Data'!I175)),NA())</f>
        <v>#N/A</v>
      </c>
      <c r="V181" s="99" t="e">
        <f ca="true">+IF(AND(ISNUMBER(OFFSET('Sanitation Data'!$D$4,0,10*ROW('Sanitation Data'!D175))),'Data Summary'!CK181="Yes"),100-OFFSET('Sanitation Data'!$D$4,0,10*ROW('Sanitation Data'!D175)),NA())</f>
        <v>#N/A</v>
      </c>
      <c r="W181" s="99" t="e">
        <f ca="true">+IF(AND(ISNUMBER(OFFSET('Sanitation Data'!$D$6,0,10*ROW('Sanitation Data'!D175))),'Data Summary'!CL181="Yes"),OFFSET('Sanitation Data'!$D$6,0,10*ROW('Sanitation Data'!D175)),NA())</f>
        <v>#N/A</v>
      </c>
      <c r="X181" s="99" t="e">
        <f ca="true">+IF(AND(ISNUMBER(OFFSET('Sanitation Data'!$D$10,0,10*ROW('Sanitation Data'!D175))),'Data Summary'!CM181="Yes"),OFFSET('Sanitation Data'!$D$10,0,10*ROW('Sanitation Data'!D175)),NA())</f>
        <v>#N/A</v>
      </c>
      <c r="Y181" s="99" t="e">
        <f ca="true">+IF(AND(ISNUMBER(OFFSET('Sanitation Data'!$D$11,0,10*ROW('Sanitation Data'!D175))),'Data Summary'!CN181="Yes"),OFFSET('Sanitation Data'!$D$11,0,10*ROW('Sanitation Data'!D175)),NA())</f>
        <v>#N/A</v>
      </c>
      <c r="Z181" s="99" t="e">
        <f ca="true">+IF(AND(ISNUMBER(OFFSET('Sanitation Data'!$D$12,0,10*ROW('Sanitation Data'!D175))),'Data Summary'!CO181="Yes"),OFFSET('Sanitation Data'!$D$12,0,10*ROW('Sanitation Data'!D175)),NA())</f>
        <v>#N/A</v>
      </c>
      <c r="AA181" s="99" t="e">
        <f ca="true">+IF(AND(ISNUMBER(OFFSET('Sanitation Data'!$E$4,0,10*ROW('Sanitation Data'!E175))),'Data Summary'!CP181="Yes"),100-OFFSET('Sanitation Data'!$E$4,0,10*ROW('Sanitation Data'!E175)),NA())</f>
        <v>#N/A</v>
      </c>
      <c r="AB181" s="99" t="e">
        <f ca="true">+IF(AND(ISNUMBER(OFFSET('Sanitation Data'!$E$6,0,10*ROW('Sanitation Data'!E175))),'Data Summary'!CQ181="Yes"),OFFSET('Sanitation Data'!$E$6,0,10*ROW('Sanitation Data'!E175)),NA())</f>
        <v>#N/A</v>
      </c>
      <c r="AC181" s="99" t="e">
        <f ca="true">+IF(AND(ISNUMBER(OFFSET('Sanitation Data'!$E$10,0,10*ROW('Sanitation Data'!E175))),'Data Summary'!CR181="Yes"),OFFSET('Sanitation Data'!$E$10,0,10*ROW('Sanitation Data'!E175)),NA())</f>
        <v>#N/A</v>
      </c>
      <c r="AD181" s="99" t="e">
        <f ca="true">+IF(AND(ISNUMBER(OFFSET('Sanitation Data'!$E$11,0,10*ROW('Sanitation Data'!E175))),'Data Summary'!CS181="Yes"),OFFSET('Sanitation Data'!$E$11,0,10*ROW('Sanitation Data'!E175)),NA())</f>
        <v>#N/A</v>
      </c>
      <c r="AE181" s="99" t="e">
        <f ca="true">+IF(AND(ISNUMBER(OFFSET('Sanitation Data'!$E$12,0,10*ROW('Sanitation Data'!E175))),'Data Summary'!CT181="Yes"),OFFSET('Sanitation Data'!$E$12,0,10*ROW('Sanitation Data'!E175)),NA())</f>
        <v>#N/A</v>
      </c>
      <c r="AF181" s="99" t="e">
        <f ca="true">+IF(AND(ISNUMBER(OFFSET('Sanitation Data'!$F$4,0,10*ROW('Sanitation Data'!F175))),'Data Summary'!CU181="Yes"),100-OFFSET('Sanitation Data'!$F$4,0,10*ROW('Sanitation Data'!F175)),NA())</f>
        <v>#N/A</v>
      </c>
      <c r="AG181" s="99" t="e">
        <f ca="true">+IF(AND(ISNUMBER(OFFSET('Sanitation Data'!$F$6,0,10*ROW('Sanitation Data'!F175))),'Data Summary'!CV181="Yes"),OFFSET('Sanitation Data'!$F$6,0,10*ROW('Sanitation Data'!F175)),NA())</f>
        <v>#N/A</v>
      </c>
      <c r="AH181" s="99" t="e">
        <f ca="true">+IF(AND(ISNUMBER(OFFSET('Sanitation Data'!$F$10,0,10*ROW('Sanitation Data'!F175))),'Data Summary'!CW181="Yes"),OFFSET('Sanitation Data'!$F$10,0,10*ROW('Sanitation Data'!F175)),NA())</f>
        <v>#N/A</v>
      </c>
      <c r="AI181" s="99" t="e">
        <f ca="true">+IF(AND(ISNUMBER(OFFSET('Sanitation Data'!$F$11,0,10*ROW('Sanitation Data'!F175))),'Data Summary'!CX181="Yes"),OFFSET('Sanitation Data'!$F$11,0,10*ROW('Sanitation Data'!F175)),NA())</f>
        <v>#N/A</v>
      </c>
      <c r="AJ181" s="99" t="e">
        <f ca="true">+IF(AND(ISNUMBER(OFFSET('Sanitation Data'!$F$12,0,10*ROW('Sanitation Data'!F175))),'Data Summary'!CY181="Yes"),OFFSET('Sanitation Data'!$F$12,0,10*ROW('Sanitation Data'!F175)),NA())</f>
        <v>#N/A</v>
      </c>
      <c r="AK181" s="99" t="e">
        <f ca="true">+IF(AND(ISNUMBER(OFFSET('Sanitation Data'!$G$4,0,10*ROW('Sanitation Data'!G175))),'Data Summary'!CZ181="Yes"),100-OFFSET('Sanitation Data'!$G$4,0,10*ROW('Sanitation Data'!G175)),NA())</f>
        <v>#N/A</v>
      </c>
      <c r="AL181" s="99" t="e">
        <f ca="true">+IF(AND(ISNUMBER(OFFSET('Sanitation Data'!$G$6,0,10*ROW('Sanitation Data'!G175))),'Data Summary'!DA181="Yes"),OFFSET('Sanitation Data'!$G$6,0,10*ROW('Sanitation Data'!G175)),NA())</f>
        <v>#N/A</v>
      </c>
      <c r="AM181" s="99" t="e">
        <f ca="true">+IF(AND(ISNUMBER(OFFSET('Sanitation Data'!$G$10,0,10*ROW('Sanitation Data'!G175))),'Data Summary'!DB181="Yes"),OFFSET('Sanitation Data'!$G$10,0,10*ROW('Sanitation Data'!G175)),NA())</f>
        <v>#N/A</v>
      </c>
      <c r="AN181" s="99" t="e">
        <f ca="true">+IF(AND(ISNUMBER(OFFSET('Sanitation Data'!$G$11,0,10*ROW('Sanitation Data'!G175))),'Data Summary'!DC181="Yes"),OFFSET('Sanitation Data'!$G$11,0,10*ROW('Sanitation Data'!G175)),NA())</f>
        <v>#N/A</v>
      </c>
      <c r="AO181" s="99" t="e">
        <f ca="true">+IF(AND(ISNUMBER(OFFSET('Sanitation Data'!$G$12,0,10*ROW('Sanitation Data'!G175))),'Data Summary'!DD181="Yes"),OFFSET('Sanitation Data'!$G$12,0,10*ROW('Sanitation Data'!G175)),NA())</f>
        <v>#N/A</v>
      </c>
      <c r="AP181" s="99" t="e">
        <f ca="true">+IF(AND(ISNUMBER(OFFSET('Sanitation Data'!$H$4,0,10*ROW('Sanitation Data'!H175))),'Data Summary'!DE181="Yes"),100-OFFSET('Sanitation Data'!$H$4,0,10*ROW('Sanitation Data'!H175)),NA())</f>
        <v>#N/A</v>
      </c>
      <c r="AQ181" s="99" t="e">
        <f ca="true">+IF(AND(ISNUMBER(OFFSET('Sanitation Data'!$H$6,0,10*ROW('Sanitation Data'!H175))),'Data Summary'!DF181="Yes"),OFFSET('Sanitation Data'!$H$6,0,10*ROW('Sanitation Data'!H175)),NA())</f>
        <v>#N/A</v>
      </c>
      <c r="AR181" s="99" t="e">
        <f ca="true">+IF(AND(ISNUMBER(OFFSET('Sanitation Data'!$H$10,0,10*ROW('Sanitation Data'!H175))),'Data Summary'!DG181="Yes"),OFFSET('Sanitation Data'!$H$10,0,10*ROW('Sanitation Data'!H175)),NA())</f>
        <v>#N/A</v>
      </c>
      <c r="AS181" s="99" t="e">
        <f ca="true">+IF(AND(ISNUMBER(OFFSET('Sanitation Data'!$H$11,0,10*ROW('Sanitation Data'!H175))),'Data Summary'!DH181="Yes"),OFFSET('Sanitation Data'!$H$11,0,10*ROW('Sanitation Data'!H175)),NA())</f>
        <v>#N/A</v>
      </c>
      <c r="AT181" s="99" t="e">
        <f ca="true">+IF(AND(ISNUMBER(OFFSET('Sanitation Data'!$H$12,0,10*ROW('Sanitation Data'!H175))),'Data Summary'!DI181="Yes"),OFFSET('Sanitation Data'!$H$12,0,10*ROW('Sanitation Data'!H175)),NA())</f>
        <v>#N/A</v>
      </c>
      <c r="AU181" s="99" t="e">
        <f ca="true">+IF(AND(ISNUMBER(OFFSET('Sanitation Data'!$I$4,0,10*ROW('Sanitation Data'!I175))),'Data Summary'!DJ181="Yes"),100-OFFSET('Sanitation Data'!$I$4,0,10*ROW('Sanitation Data'!I175)),NA())</f>
        <v>#N/A</v>
      </c>
      <c r="AV181" s="99" t="e">
        <f ca="true">+IF(AND(ISNUMBER(OFFSET('Sanitation Data'!$I$6,0,10*ROW('Sanitation Data'!I175))),'Data Summary'!DK181="Yes"),OFFSET('Sanitation Data'!$I$6,0,10*ROW('Sanitation Data'!I175)),NA())</f>
        <v>#N/A</v>
      </c>
      <c r="AW181" s="99" t="e">
        <f ca="true">+IF(AND(ISNUMBER(OFFSET('Sanitation Data'!$I$10,0,10*ROW('Sanitation Data'!I175))),'Data Summary'!DL181="Yes"),OFFSET('Sanitation Data'!$I$10,0,10*ROW('Sanitation Data'!I175)),NA())</f>
        <v>#N/A</v>
      </c>
      <c r="AX181" s="99" t="e">
        <f ca="true">+IF(AND(ISNUMBER(OFFSET('Sanitation Data'!$I$11,0,10*ROW('Sanitation Data'!I175))),'Data Summary'!DM181="Yes"),OFFSET('Sanitation Data'!$I$11,0,10*ROW('Sanitation Data'!I175)),NA())</f>
        <v>#N/A</v>
      </c>
      <c r="AY181" s="99" t="e">
        <f ca="true">+IF(AND(ISNUMBER(OFFSET('Sanitation Data'!$I$12,0,10*ROW('Sanitation Data'!I175))),'Data Summary'!DN181="Yes"),OFFSET('Sanitation Data'!$I$12,0,10*ROW('Sanitation Data'!I175)),NA())</f>
        <v>#N/A</v>
      </c>
      <c r="AZ181" s="100" t="e">
        <f ca="true">+IF(AND(ISNUMBER(OFFSET('Hygiene Data'!$D$5,0,10*ROW('Hygiene Data'!D175))),'Data Summary'!DO181="Yes"),OFFSET('Hygiene Data'!$D$5,0,10*ROW('Hygiene Data'!D175)),NA())</f>
        <v>#N/A</v>
      </c>
      <c r="BA181" s="100" t="e">
        <f ca="true">+IF(AND(ISNUMBER(OFFSET('Hygiene Data'!$D$7,0,10*ROW('Hygiene Data'!D175))),'Data Summary'!DP181="Yes"),OFFSET('Hygiene Data'!$D$7,0,10*ROW('Hygiene Data'!D175)),NA())</f>
        <v>#N/A</v>
      </c>
      <c r="BB181" s="100" t="e">
        <f ca="true">+IF(AND(ISNUMBER(OFFSET('Hygiene Data'!$D$9,0,10*ROW('Hygiene Data'!D175))),'Data Summary'!DQ181="Yes"),OFFSET('Hygiene Data'!$D$9,0,10*ROW('Hygiene Data'!D175)),NA())</f>
        <v>#N/A</v>
      </c>
      <c r="BC181" s="100" t="e">
        <f ca="true">+IF(AND(ISNUMBER(OFFSET('Hygiene Data'!$E$5,0,10*ROW('Hygiene Data'!E175))),'Data Summary'!DR181="Yes"),OFFSET('Hygiene Data'!$E$5,0,10*ROW('Hygiene Data'!E175)),NA())</f>
        <v>#N/A</v>
      </c>
      <c r="BD181" s="100" t="e">
        <f ca="true">+IF(AND(ISNUMBER(OFFSET('Hygiene Data'!$E$7,0,10*ROW('Hygiene Data'!E175))),'Data Summary'!DS181="Yes"),OFFSET('Hygiene Data'!$E$7,0,10*ROW('Hygiene Data'!E175)),NA())</f>
        <v>#N/A</v>
      </c>
      <c r="BE181" s="100" t="e">
        <f ca="true">+IF(AND(ISNUMBER(OFFSET('Hygiene Data'!$E$9,0,10*ROW('Hygiene Data'!E175))),'Data Summary'!DT181="Yes"),OFFSET('Hygiene Data'!$E$9,0,10*ROW('Hygiene Data'!E175)),NA())</f>
        <v>#N/A</v>
      </c>
      <c r="BF181" s="100" t="e">
        <f ca="true">+IF(AND(ISNUMBER(OFFSET('Hygiene Data'!$F$5,0,10*ROW('Hygiene Data'!F175))),'Data Summary'!DU181="Yes"),OFFSET('Hygiene Data'!$F$5,0,10*ROW('Hygiene Data'!F175)),NA())</f>
        <v>#N/A</v>
      </c>
      <c r="BG181" s="100" t="e">
        <f ca="true">+IF(AND(ISNUMBER(OFFSET('Hygiene Data'!$F$7,0,10*ROW('Hygiene Data'!F175))),'Data Summary'!DV181="Yes"),OFFSET('Hygiene Data'!$F$7,0,10*ROW('Hygiene Data'!F175)),NA())</f>
        <v>#N/A</v>
      </c>
      <c r="BH181" s="100" t="e">
        <f ca="true">+IF(AND(ISNUMBER(OFFSET('Hygiene Data'!$F$9,0,10*ROW('Hygiene Data'!F175))),'Data Summary'!DW181="Yes"),OFFSET('Hygiene Data'!$F$9,0,10*ROW('Hygiene Data'!F175)),NA())</f>
        <v>#N/A</v>
      </c>
      <c r="BI181" s="100" t="e">
        <f ca="true">+IF(AND(ISNUMBER(OFFSET('Hygiene Data'!$G$5,0,10*ROW('Hygiene Data'!G175))),'Data Summary'!DX181="Yes"),OFFSET('Hygiene Data'!$G$5,0,10*ROW('Hygiene Data'!G175)),NA())</f>
        <v>#N/A</v>
      </c>
      <c r="BJ181" s="100" t="e">
        <f ca="true">+IF(AND(ISNUMBER(OFFSET('Hygiene Data'!$G$7,0,10*ROW('Hygiene Data'!G175))),'Data Summary'!DY181="Yes"),OFFSET('Hygiene Data'!$G$7,0,10*ROW('Hygiene Data'!G175)),NA())</f>
        <v>#N/A</v>
      </c>
      <c r="BK181" s="100" t="e">
        <f ca="true">+IF(AND(ISNUMBER(OFFSET('Hygiene Data'!$G$9,0,10*ROW('Hygiene Data'!G175))),'Data Summary'!DZ181="Yes"),OFFSET('Hygiene Data'!$G$9,0,10*ROW('Hygiene Data'!G175)),NA())</f>
        <v>#N/A</v>
      </c>
      <c r="BL181" s="100" t="e">
        <f ca="true">+IF(AND(ISNUMBER(OFFSET('Hygiene Data'!$H$5,0,10*ROW('Hygiene Data'!H175))),'Data Summary'!EA181="Yes"),OFFSET('Hygiene Data'!$H$5,0,10*ROW('Hygiene Data'!H175)),NA())</f>
        <v>#N/A</v>
      </c>
      <c r="BM181" s="100" t="e">
        <f ca="true">+IF(AND(ISNUMBER(OFFSET('Hygiene Data'!$H$7,0,10*ROW('Hygiene Data'!H175))),'Data Summary'!EB181="Yes"),OFFSET('Hygiene Data'!$H$7,0,10*ROW('Hygiene Data'!H175)),NA())</f>
        <v>#N/A</v>
      </c>
      <c r="BN181" s="100" t="e">
        <f ca="true">+IF(AND(ISNUMBER(OFFSET('Hygiene Data'!$H$9,0,10*ROW('Hygiene Data'!H175))),'Data Summary'!EC181="Yes"),OFFSET('Hygiene Data'!$H$9,0,10*ROW('Hygiene Data'!H175)),NA())</f>
        <v>#N/A</v>
      </c>
      <c r="BO181" s="100" t="e">
        <f ca="true">+IF(AND(ISNUMBER(OFFSET('Hygiene Data'!$I$5,0,10*ROW('Hygiene Data'!I175))),'Data Summary'!ED181="Yes"),OFFSET('Hygiene Data'!$I$5,0,10*ROW('Hygiene Data'!I175)),NA())</f>
        <v>#N/A</v>
      </c>
      <c r="BP181" s="100" t="e">
        <f ca="true">+IF(AND(ISNUMBER(OFFSET('Hygiene Data'!$I$7,0,10*ROW('Hygiene Data'!I175))),'Data Summary'!EE181="Yes"),OFFSET('Hygiene Data'!$I$7,0,10*ROW('Hygiene Data'!I175)),NA())</f>
        <v>#N/A</v>
      </c>
      <c r="BQ181" s="100" t="e">
        <f ca="true">+IF(AND(ISNUMBER(OFFSET('Hygiene Data'!$I$9,0,10*ROW('Hygiene Data'!I175))),'Data Summary'!EF181="Yes"),OFFSET('Hygiene Data'!$I$9,0,10*ROW('Hygiene Data'!I175)),NA())</f>
        <v>#N/A</v>
      </c>
    </row>
    <row xmlns:x14ac="http://schemas.microsoft.com/office/spreadsheetml/2009/9/ac" r="182" x14ac:dyDescent="0.2">
      <c r="A182" s="363" t="e">
        <f ca="true">+RIGHT('Data Summary'!A182,LEN('Data Summary'!A182)-9)</f>
        <v>#VALUE!</v>
      </c>
      <c r="B182" s="38" t="str">
        <f ca="true">+IF(ISTEXT('Data Summary'!B182),'Data Summary'!B182,"")</f>
        <v/>
      </c>
      <c r="C182" s="362" t="e">
        <f ca="true">+VALUE('Data Summary'!C182)</f>
        <v>#VALUE!</v>
      </c>
      <c r="D182" s="98" t="e">
        <f ca="true">+IF(AND(ISNUMBER(OFFSET('Water Data'!$D$4,0,10*ROW('Water Data'!D176))),'Data Summary'!BS182="Yes"),100-OFFSET('Water Data'!$D$4,0,10*ROW('Water Data'!D176)),NA())</f>
        <v>#N/A</v>
      </c>
      <c r="E182" s="98" t="e">
        <f ca="true">+IF(AND(ISNUMBER(OFFSET('Water Data'!$D$6,0,10*ROW('Water Data'!D176))),'Data Summary'!BT182="Yes"),OFFSET('Water Data'!$D$6,0,10*ROW('Water Data'!D176)),NA())</f>
        <v>#N/A</v>
      </c>
      <c r="F182" s="98" t="e">
        <f ca="true">+IF(AND(ISNUMBER(OFFSET('Water Data'!$D$9,0,10*ROW('Water Data'!D176))),'Data Summary'!BU182="Yes"),OFFSET('Water Data'!$D$9,0,10*ROW('Water Data'!D176)),NA())</f>
        <v>#N/A</v>
      </c>
      <c r="G182" s="98" t="e">
        <f ca="true">+IF(AND(ISNUMBER(OFFSET('Water Data'!$E$4,0,10*ROW('Water Data'!E176))),'Data Summary'!BV182="Yes"),100-OFFSET('Water Data'!$E$4,0,10*ROW('Water Data'!E176)),NA())</f>
        <v>#N/A</v>
      </c>
      <c r="H182" s="98" t="e">
        <f ca="true">+IF(AND(ISNUMBER(OFFSET('Water Data'!$E$6,0,10*ROW('Water Data'!E176))),'Data Summary'!BW182="Yes"),OFFSET('Water Data'!$E$6,0,10*ROW('Water Data'!E176)),NA())</f>
        <v>#N/A</v>
      </c>
      <c r="I182" s="98" t="e">
        <f ca="true">+IF(AND(ISNUMBER(OFFSET('Water Data'!$E$9,0,10*ROW('Water Data'!E176))),'Data Summary'!BX182="Yes"),OFFSET('Water Data'!$E$9,0,10*ROW('Water Data'!E176)),NA())</f>
        <v>#N/A</v>
      </c>
      <c r="J182" s="98" t="e">
        <f ca="true">+IF(AND(ISNUMBER(OFFSET('Water Data'!$F$4,0,10*ROW('Water Data'!F176))),'Data Summary'!BY182="Yes"),100-OFFSET('Water Data'!$F$4,0,10*ROW('Water Data'!F176)),NA())</f>
        <v>#N/A</v>
      </c>
      <c r="K182" s="98" t="e">
        <f ca="true">+IF(AND(ISNUMBER(OFFSET('Water Data'!$F$6,0,10*ROW('Water Data'!F176))),'Data Summary'!BZ182="Yes"),OFFSET('Water Data'!$F$6,0,10*ROW('Water Data'!F176)),NA())</f>
        <v>#N/A</v>
      </c>
      <c r="L182" s="98" t="e">
        <f ca="true">+IF(AND(ISNUMBER(OFFSET('Water Data'!$F$9,0,10*ROW('Water Data'!F176))),'Data Summary'!CA182="Yes"),OFFSET('Water Data'!$F$9,0,10*ROW('Water Data'!F176)),NA())</f>
        <v>#N/A</v>
      </c>
      <c r="M182" s="98" t="e">
        <f ca="true">+IF(AND(ISNUMBER(OFFSET('Water Data'!$G$4,0,10*ROW('Water Data'!G176))),'Data Summary'!CB182="Yes"),100-OFFSET('Water Data'!$G$4,0,10*ROW('Water Data'!G176)),NA())</f>
        <v>#N/A</v>
      </c>
      <c r="N182" s="98" t="e">
        <f ca="true">+IF(AND(ISNUMBER(OFFSET('Water Data'!$G$6,0,10*ROW('Water Data'!G176))),'Data Summary'!CC182="Yes"),OFFSET('Water Data'!$G$6,0,10*ROW('Water Data'!G176)),NA())</f>
        <v>#N/A</v>
      </c>
      <c r="O182" s="98" t="e">
        <f ca="true">+IF(AND(ISNUMBER(OFFSET('Water Data'!$G$9,0,10*ROW('Water Data'!G176))),'Data Summary'!CD182="Yes"),OFFSET('Water Data'!$G$9,0,10*ROW('Water Data'!G176)),NA())</f>
        <v>#N/A</v>
      </c>
      <c r="P182" s="98" t="e">
        <f ca="true">+IF(AND(ISNUMBER(OFFSET('Water Data'!$H$4,0,10*ROW('Water Data'!H176))),'Data Summary'!CE182="Yes"),100-OFFSET('Water Data'!$H$4,0,10*ROW('Water Data'!H176)),NA())</f>
        <v>#N/A</v>
      </c>
      <c r="Q182" s="98" t="e">
        <f ca="true">+IF(AND(ISNUMBER(OFFSET('Water Data'!$H$6,0,10*ROW('Water Data'!H176))),'Data Summary'!CF182="Yes"),OFFSET('Water Data'!$H$6,0,10*ROW('Water Data'!H176)),NA())</f>
        <v>#N/A</v>
      </c>
      <c r="R182" s="98" t="e">
        <f ca="true">+IF(AND(ISNUMBER(OFFSET('Water Data'!$H$9,0,10*ROW('Water Data'!H176))),'Data Summary'!CG182="Yes"),OFFSET('Water Data'!$H$9,0,10*ROW('Water Data'!H176)),NA())</f>
        <v>#N/A</v>
      </c>
      <c r="S182" s="98" t="e">
        <f ca="true">+IF(AND(ISNUMBER(OFFSET('Water Data'!$I$4,0,10*ROW('Water Data'!I176))),'Data Summary'!CH182="Yes"),100-OFFSET('Water Data'!$I$4,0,10*ROW('Water Data'!I176)),NA())</f>
        <v>#N/A</v>
      </c>
      <c r="T182" s="98" t="e">
        <f ca="true">+IF(AND(ISNUMBER(OFFSET('Water Data'!$I$6,0,10*ROW('Water Data'!I176))),'Data Summary'!CI182="Yes"),OFFSET('Water Data'!$I$6,0,10*ROW('Water Data'!I176)),NA())</f>
        <v>#N/A</v>
      </c>
      <c r="U182" s="98" t="e">
        <f ca="true">+IF(AND(ISNUMBER(OFFSET('Water Data'!$I$9,0,10*ROW('Water Data'!I176))),'Data Summary'!CJ182="Yes"),OFFSET('Water Data'!$I$9,0,10*ROW('Water Data'!I176)),NA())</f>
        <v>#N/A</v>
      </c>
      <c r="V182" s="99" t="e">
        <f ca="true">+IF(AND(ISNUMBER(OFFSET('Sanitation Data'!$D$4,0,10*ROW('Sanitation Data'!D176))),'Data Summary'!CK182="Yes"),100-OFFSET('Sanitation Data'!$D$4,0,10*ROW('Sanitation Data'!D176)),NA())</f>
        <v>#N/A</v>
      </c>
      <c r="W182" s="99" t="e">
        <f ca="true">+IF(AND(ISNUMBER(OFFSET('Sanitation Data'!$D$6,0,10*ROW('Sanitation Data'!D176))),'Data Summary'!CL182="Yes"),OFFSET('Sanitation Data'!$D$6,0,10*ROW('Sanitation Data'!D176)),NA())</f>
        <v>#N/A</v>
      </c>
      <c r="X182" s="99" t="e">
        <f ca="true">+IF(AND(ISNUMBER(OFFSET('Sanitation Data'!$D$10,0,10*ROW('Sanitation Data'!D176))),'Data Summary'!CM182="Yes"),OFFSET('Sanitation Data'!$D$10,0,10*ROW('Sanitation Data'!D176)),NA())</f>
        <v>#N/A</v>
      </c>
      <c r="Y182" s="99" t="e">
        <f ca="true">+IF(AND(ISNUMBER(OFFSET('Sanitation Data'!$D$11,0,10*ROW('Sanitation Data'!D176))),'Data Summary'!CN182="Yes"),OFFSET('Sanitation Data'!$D$11,0,10*ROW('Sanitation Data'!D176)),NA())</f>
        <v>#N/A</v>
      </c>
      <c r="Z182" s="99" t="e">
        <f ca="true">+IF(AND(ISNUMBER(OFFSET('Sanitation Data'!$D$12,0,10*ROW('Sanitation Data'!D176))),'Data Summary'!CO182="Yes"),OFFSET('Sanitation Data'!$D$12,0,10*ROW('Sanitation Data'!D176)),NA())</f>
        <v>#N/A</v>
      </c>
      <c r="AA182" s="99" t="e">
        <f ca="true">+IF(AND(ISNUMBER(OFFSET('Sanitation Data'!$E$4,0,10*ROW('Sanitation Data'!E176))),'Data Summary'!CP182="Yes"),100-OFFSET('Sanitation Data'!$E$4,0,10*ROW('Sanitation Data'!E176)),NA())</f>
        <v>#N/A</v>
      </c>
      <c r="AB182" s="99" t="e">
        <f ca="true">+IF(AND(ISNUMBER(OFFSET('Sanitation Data'!$E$6,0,10*ROW('Sanitation Data'!E176))),'Data Summary'!CQ182="Yes"),OFFSET('Sanitation Data'!$E$6,0,10*ROW('Sanitation Data'!E176)),NA())</f>
        <v>#N/A</v>
      </c>
      <c r="AC182" s="99" t="e">
        <f ca="true">+IF(AND(ISNUMBER(OFFSET('Sanitation Data'!$E$10,0,10*ROW('Sanitation Data'!E176))),'Data Summary'!CR182="Yes"),OFFSET('Sanitation Data'!$E$10,0,10*ROW('Sanitation Data'!E176)),NA())</f>
        <v>#N/A</v>
      </c>
      <c r="AD182" s="99" t="e">
        <f ca="true">+IF(AND(ISNUMBER(OFFSET('Sanitation Data'!$E$11,0,10*ROW('Sanitation Data'!E176))),'Data Summary'!CS182="Yes"),OFFSET('Sanitation Data'!$E$11,0,10*ROW('Sanitation Data'!E176)),NA())</f>
        <v>#N/A</v>
      </c>
      <c r="AE182" s="99" t="e">
        <f ca="true">+IF(AND(ISNUMBER(OFFSET('Sanitation Data'!$E$12,0,10*ROW('Sanitation Data'!E176))),'Data Summary'!CT182="Yes"),OFFSET('Sanitation Data'!$E$12,0,10*ROW('Sanitation Data'!E176)),NA())</f>
        <v>#N/A</v>
      </c>
      <c r="AF182" s="99" t="e">
        <f ca="true">+IF(AND(ISNUMBER(OFFSET('Sanitation Data'!$F$4,0,10*ROW('Sanitation Data'!F176))),'Data Summary'!CU182="Yes"),100-OFFSET('Sanitation Data'!$F$4,0,10*ROW('Sanitation Data'!F176)),NA())</f>
        <v>#N/A</v>
      </c>
      <c r="AG182" s="99" t="e">
        <f ca="true">+IF(AND(ISNUMBER(OFFSET('Sanitation Data'!$F$6,0,10*ROW('Sanitation Data'!F176))),'Data Summary'!CV182="Yes"),OFFSET('Sanitation Data'!$F$6,0,10*ROW('Sanitation Data'!F176)),NA())</f>
        <v>#N/A</v>
      </c>
      <c r="AH182" s="99" t="e">
        <f ca="true">+IF(AND(ISNUMBER(OFFSET('Sanitation Data'!$F$10,0,10*ROW('Sanitation Data'!F176))),'Data Summary'!CW182="Yes"),OFFSET('Sanitation Data'!$F$10,0,10*ROW('Sanitation Data'!F176)),NA())</f>
        <v>#N/A</v>
      </c>
      <c r="AI182" s="99" t="e">
        <f ca="true">+IF(AND(ISNUMBER(OFFSET('Sanitation Data'!$F$11,0,10*ROW('Sanitation Data'!F176))),'Data Summary'!CX182="Yes"),OFFSET('Sanitation Data'!$F$11,0,10*ROW('Sanitation Data'!F176)),NA())</f>
        <v>#N/A</v>
      </c>
      <c r="AJ182" s="99" t="e">
        <f ca="true">+IF(AND(ISNUMBER(OFFSET('Sanitation Data'!$F$12,0,10*ROW('Sanitation Data'!F176))),'Data Summary'!CY182="Yes"),OFFSET('Sanitation Data'!$F$12,0,10*ROW('Sanitation Data'!F176)),NA())</f>
        <v>#N/A</v>
      </c>
      <c r="AK182" s="99" t="e">
        <f ca="true">+IF(AND(ISNUMBER(OFFSET('Sanitation Data'!$G$4,0,10*ROW('Sanitation Data'!G176))),'Data Summary'!CZ182="Yes"),100-OFFSET('Sanitation Data'!$G$4,0,10*ROW('Sanitation Data'!G176)),NA())</f>
        <v>#N/A</v>
      </c>
      <c r="AL182" s="99" t="e">
        <f ca="true">+IF(AND(ISNUMBER(OFFSET('Sanitation Data'!$G$6,0,10*ROW('Sanitation Data'!G176))),'Data Summary'!DA182="Yes"),OFFSET('Sanitation Data'!$G$6,0,10*ROW('Sanitation Data'!G176)),NA())</f>
        <v>#N/A</v>
      </c>
      <c r="AM182" s="99" t="e">
        <f ca="true">+IF(AND(ISNUMBER(OFFSET('Sanitation Data'!$G$10,0,10*ROW('Sanitation Data'!G176))),'Data Summary'!DB182="Yes"),OFFSET('Sanitation Data'!$G$10,0,10*ROW('Sanitation Data'!G176)),NA())</f>
        <v>#N/A</v>
      </c>
      <c r="AN182" s="99" t="e">
        <f ca="true">+IF(AND(ISNUMBER(OFFSET('Sanitation Data'!$G$11,0,10*ROW('Sanitation Data'!G176))),'Data Summary'!DC182="Yes"),OFFSET('Sanitation Data'!$G$11,0,10*ROW('Sanitation Data'!G176)),NA())</f>
        <v>#N/A</v>
      </c>
      <c r="AO182" s="99" t="e">
        <f ca="true">+IF(AND(ISNUMBER(OFFSET('Sanitation Data'!$G$12,0,10*ROW('Sanitation Data'!G176))),'Data Summary'!DD182="Yes"),OFFSET('Sanitation Data'!$G$12,0,10*ROW('Sanitation Data'!G176)),NA())</f>
        <v>#N/A</v>
      </c>
      <c r="AP182" s="99" t="e">
        <f ca="true">+IF(AND(ISNUMBER(OFFSET('Sanitation Data'!$H$4,0,10*ROW('Sanitation Data'!H176))),'Data Summary'!DE182="Yes"),100-OFFSET('Sanitation Data'!$H$4,0,10*ROW('Sanitation Data'!H176)),NA())</f>
        <v>#N/A</v>
      </c>
      <c r="AQ182" s="99" t="e">
        <f ca="true">+IF(AND(ISNUMBER(OFFSET('Sanitation Data'!$H$6,0,10*ROW('Sanitation Data'!H176))),'Data Summary'!DF182="Yes"),OFFSET('Sanitation Data'!$H$6,0,10*ROW('Sanitation Data'!H176)),NA())</f>
        <v>#N/A</v>
      </c>
      <c r="AR182" s="99" t="e">
        <f ca="true">+IF(AND(ISNUMBER(OFFSET('Sanitation Data'!$H$10,0,10*ROW('Sanitation Data'!H176))),'Data Summary'!DG182="Yes"),OFFSET('Sanitation Data'!$H$10,0,10*ROW('Sanitation Data'!H176)),NA())</f>
        <v>#N/A</v>
      </c>
      <c r="AS182" s="99" t="e">
        <f ca="true">+IF(AND(ISNUMBER(OFFSET('Sanitation Data'!$H$11,0,10*ROW('Sanitation Data'!H176))),'Data Summary'!DH182="Yes"),OFFSET('Sanitation Data'!$H$11,0,10*ROW('Sanitation Data'!H176)),NA())</f>
        <v>#N/A</v>
      </c>
      <c r="AT182" s="99" t="e">
        <f ca="true">+IF(AND(ISNUMBER(OFFSET('Sanitation Data'!$H$12,0,10*ROW('Sanitation Data'!H176))),'Data Summary'!DI182="Yes"),OFFSET('Sanitation Data'!$H$12,0,10*ROW('Sanitation Data'!H176)),NA())</f>
        <v>#N/A</v>
      </c>
      <c r="AU182" s="99" t="e">
        <f ca="true">+IF(AND(ISNUMBER(OFFSET('Sanitation Data'!$I$4,0,10*ROW('Sanitation Data'!I176))),'Data Summary'!DJ182="Yes"),100-OFFSET('Sanitation Data'!$I$4,0,10*ROW('Sanitation Data'!I176)),NA())</f>
        <v>#N/A</v>
      </c>
      <c r="AV182" s="99" t="e">
        <f ca="true">+IF(AND(ISNUMBER(OFFSET('Sanitation Data'!$I$6,0,10*ROW('Sanitation Data'!I176))),'Data Summary'!DK182="Yes"),OFFSET('Sanitation Data'!$I$6,0,10*ROW('Sanitation Data'!I176)),NA())</f>
        <v>#N/A</v>
      </c>
      <c r="AW182" s="99" t="e">
        <f ca="true">+IF(AND(ISNUMBER(OFFSET('Sanitation Data'!$I$10,0,10*ROW('Sanitation Data'!I176))),'Data Summary'!DL182="Yes"),OFFSET('Sanitation Data'!$I$10,0,10*ROW('Sanitation Data'!I176)),NA())</f>
        <v>#N/A</v>
      </c>
      <c r="AX182" s="99" t="e">
        <f ca="true">+IF(AND(ISNUMBER(OFFSET('Sanitation Data'!$I$11,0,10*ROW('Sanitation Data'!I176))),'Data Summary'!DM182="Yes"),OFFSET('Sanitation Data'!$I$11,0,10*ROW('Sanitation Data'!I176)),NA())</f>
        <v>#N/A</v>
      </c>
      <c r="AY182" s="99" t="e">
        <f ca="true">+IF(AND(ISNUMBER(OFFSET('Sanitation Data'!$I$12,0,10*ROW('Sanitation Data'!I176))),'Data Summary'!DN182="Yes"),OFFSET('Sanitation Data'!$I$12,0,10*ROW('Sanitation Data'!I176)),NA())</f>
        <v>#N/A</v>
      </c>
      <c r="AZ182" s="100" t="e">
        <f ca="true">+IF(AND(ISNUMBER(OFFSET('Hygiene Data'!$D$5,0,10*ROW('Hygiene Data'!D176))),'Data Summary'!DO182="Yes"),OFFSET('Hygiene Data'!$D$5,0,10*ROW('Hygiene Data'!D176)),NA())</f>
        <v>#N/A</v>
      </c>
      <c r="BA182" s="100" t="e">
        <f ca="true">+IF(AND(ISNUMBER(OFFSET('Hygiene Data'!$D$7,0,10*ROW('Hygiene Data'!D176))),'Data Summary'!DP182="Yes"),OFFSET('Hygiene Data'!$D$7,0,10*ROW('Hygiene Data'!D176)),NA())</f>
        <v>#N/A</v>
      </c>
      <c r="BB182" s="100" t="e">
        <f ca="true">+IF(AND(ISNUMBER(OFFSET('Hygiene Data'!$D$9,0,10*ROW('Hygiene Data'!D176))),'Data Summary'!DQ182="Yes"),OFFSET('Hygiene Data'!$D$9,0,10*ROW('Hygiene Data'!D176)),NA())</f>
        <v>#N/A</v>
      </c>
      <c r="BC182" s="100" t="e">
        <f ca="true">+IF(AND(ISNUMBER(OFFSET('Hygiene Data'!$E$5,0,10*ROW('Hygiene Data'!E176))),'Data Summary'!DR182="Yes"),OFFSET('Hygiene Data'!$E$5,0,10*ROW('Hygiene Data'!E176)),NA())</f>
        <v>#N/A</v>
      </c>
      <c r="BD182" s="100" t="e">
        <f ca="true">+IF(AND(ISNUMBER(OFFSET('Hygiene Data'!$E$7,0,10*ROW('Hygiene Data'!E176))),'Data Summary'!DS182="Yes"),OFFSET('Hygiene Data'!$E$7,0,10*ROW('Hygiene Data'!E176)),NA())</f>
        <v>#N/A</v>
      </c>
      <c r="BE182" s="100" t="e">
        <f ca="true">+IF(AND(ISNUMBER(OFFSET('Hygiene Data'!$E$9,0,10*ROW('Hygiene Data'!E176))),'Data Summary'!DT182="Yes"),OFFSET('Hygiene Data'!$E$9,0,10*ROW('Hygiene Data'!E176)),NA())</f>
        <v>#N/A</v>
      </c>
      <c r="BF182" s="100" t="e">
        <f ca="true">+IF(AND(ISNUMBER(OFFSET('Hygiene Data'!$F$5,0,10*ROW('Hygiene Data'!F176))),'Data Summary'!DU182="Yes"),OFFSET('Hygiene Data'!$F$5,0,10*ROW('Hygiene Data'!F176)),NA())</f>
        <v>#N/A</v>
      </c>
      <c r="BG182" s="100" t="e">
        <f ca="true">+IF(AND(ISNUMBER(OFFSET('Hygiene Data'!$F$7,0,10*ROW('Hygiene Data'!F176))),'Data Summary'!DV182="Yes"),OFFSET('Hygiene Data'!$F$7,0,10*ROW('Hygiene Data'!F176)),NA())</f>
        <v>#N/A</v>
      </c>
      <c r="BH182" s="100" t="e">
        <f ca="true">+IF(AND(ISNUMBER(OFFSET('Hygiene Data'!$F$9,0,10*ROW('Hygiene Data'!F176))),'Data Summary'!DW182="Yes"),OFFSET('Hygiene Data'!$F$9,0,10*ROW('Hygiene Data'!F176)),NA())</f>
        <v>#N/A</v>
      </c>
      <c r="BI182" s="100" t="e">
        <f ca="true">+IF(AND(ISNUMBER(OFFSET('Hygiene Data'!$G$5,0,10*ROW('Hygiene Data'!G176))),'Data Summary'!DX182="Yes"),OFFSET('Hygiene Data'!$G$5,0,10*ROW('Hygiene Data'!G176)),NA())</f>
        <v>#N/A</v>
      </c>
      <c r="BJ182" s="100" t="e">
        <f ca="true">+IF(AND(ISNUMBER(OFFSET('Hygiene Data'!$G$7,0,10*ROW('Hygiene Data'!G176))),'Data Summary'!DY182="Yes"),OFFSET('Hygiene Data'!$G$7,0,10*ROW('Hygiene Data'!G176)),NA())</f>
        <v>#N/A</v>
      </c>
      <c r="BK182" s="100" t="e">
        <f ca="true">+IF(AND(ISNUMBER(OFFSET('Hygiene Data'!$G$9,0,10*ROW('Hygiene Data'!G176))),'Data Summary'!DZ182="Yes"),OFFSET('Hygiene Data'!$G$9,0,10*ROW('Hygiene Data'!G176)),NA())</f>
        <v>#N/A</v>
      </c>
      <c r="BL182" s="100" t="e">
        <f ca="true">+IF(AND(ISNUMBER(OFFSET('Hygiene Data'!$H$5,0,10*ROW('Hygiene Data'!H176))),'Data Summary'!EA182="Yes"),OFFSET('Hygiene Data'!$H$5,0,10*ROW('Hygiene Data'!H176)),NA())</f>
        <v>#N/A</v>
      </c>
      <c r="BM182" s="100" t="e">
        <f ca="true">+IF(AND(ISNUMBER(OFFSET('Hygiene Data'!$H$7,0,10*ROW('Hygiene Data'!H176))),'Data Summary'!EB182="Yes"),OFFSET('Hygiene Data'!$H$7,0,10*ROW('Hygiene Data'!H176)),NA())</f>
        <v>#N/A</v>
      </c>
      <c r="BN182" s="100" t="e">
        <f ca="true">+IF(AND(ISNUMBER(OFFSET('Hygiene Data'!$H$9,0,10*ROW('Hygiene Data'!H176))),'Data Summary'!EC182="Yes"),OFFSET('Hygiene Data'!$H$9,0,10*ROW('Hygiene Data'!H176)),NA())</f>
        <v>#N/A</v>
      </c>
      <c r="BO182" s="100" t="e">
        <f ca="true">+IF(AND(ISNUMBER(OFFSET('Hygiene Data'!$I$5,0,10*ROW('Hygiene Data'!I176))),'Data Summary'!ED182="Yes"),OFFSET('Hygiene Data'!$I$5,0,10*ROW('Hygiene Data'!I176)),NA())</f>
        <v>#N/A</v>
      </c>
      <c r="BP182" s="100" t="e">
        <f ca="true">+IF(AND(ISNUMBER(OFFSET('Hygiene Data'!$I$7,0,10*ROW('Hygiene Data'!I176))),'Data Summary'!EE182="Yes"),OFFSET('Hygiene Data'!$I$7,0,10*ROW('Hygiene Data'!I176)),NA())</f>
        <v>#N/A</v>
      </c>
      <c r="BQ182" s="100" t="e">
        <f ca="true">+IF(AND(ISNUMBER(OFFSET('Hygiene Data'!$I$9,0,10*ROW('Hygiene Data'!I176))),'Data Summary'!EF182="Yes"),OFFSET('Hygiene Data'!$I$9,0,10*ROW('Hygiene Data'!I176)),NA())</f>
        <v>#N/A</v>
      </c>
    </row>
    <row xmlns:x14ac="http://schemas.microsoft.com/office/spreadsheetml/2009/9/ac" r="183" x14ac:dyDescent="0.2">
      <c r="A183" s="363" t="e">
        <f ca="true">+RIGHT('Data Summary'!A183,LEN('Data Summary'!A183)-9)</f>
        <v>#VALUE!</v>
      </c>
      <c r="B183" s="38" t="str">
        <f ca="true">+IF(ISTEXT('Data Summary'!B183),'Data Summary'!B183,"")</f>
        <v/>
      </c>
      <c r="C183" s="362" t="e">
        <f ca="true">+VALUE('Data Summary'!C183)</f>
        <v>#VALUE!</v>
      </c>
      <c r="D183" s="98" t="e">
        <f ca="true">+IF(AND(ISNUMBER(OFFSET('Water Data'!$D$4,0,10*ROW('Water Data'!D177))),'Data Summary'!BS183="Yes"),100-OFFSET('Water Data'!$D$4,0,10*ROW('Water Data'!D177)),NA())</f>
        <v>#N/A</v>
      </c>
      <c r="E183" s="98" t="e">
        <f ca="true">+IF(AND(ISNUMBER(OFFSET('Water Data'!$D$6,0,10*ROW('Water Data'!D177))),'Data Summary'!BT183="Yes"),OFFSET('Water Data'!$D$6,0,10*ROW('Water Data'!D177)),NA())</f>
        <v>#N/A</v>
      </c>
      <c r="F183" s="98" t="e">
        <f ca="true">+IF(AND(ISNUMBER(OFFSET('Water Data'!$D$9,0,10*ROW('Water Data'!D177))),'Data Summary'!BU183="Yes"),OFFSET('Water Data'!$D$9,0,10*ROW('Water Data'!D177)),NA())</f>
        <v>#N/A</v>
      </c>
      <c r="G183" s="98" t="e">
        <f ca="true">+IF(AND(ISNUMBER(OFFSET('Water Data'!$E$4,0,10*ROW('Water Data'!E177))),'Data Summary'!BV183="Yes"),100-OFFSET('Water Data'!$E$4,0,10*ROW('Water Data'!E177)),NA())</f>
        <v>#N/A</v>
      </c>
      <c r="H183" s="98" t="e">
        <f ca="true">+IF(AND(ISNUMBER(OFFSET('Water Data'!$E$6,0,10*ROW('Water Data'!E177))),'Data Summary'!BW183="Yes"),OFFSET('Water Data'!$E$6,0,10*ROW('Water Data'!E177)),NA())</f>
        <v>#N/A</v>
      </c>
      <c r="I183" s="98" t="e">
        <f ca="true">+IF(AND(ISNUMBER(OFFSET('Water Data'!$E$9,0,10*ROW('Water Data'!E177))),'Data Summary'!BX183="Yes"),OFFSET('Water Data'!$E$9,0,10*ROW('Water Data'!E177)),NA())</f>
        <v>#N/A</v>
      </c>
      <c r="J183" s="98" t="e">
        <f ca="true">+IF(AND(ISNUMBER(OFFSET('Water Data'!$F$4,0,10*ROW('Water Data'!F177))),'Data Summary'!BY183="Yes"),100-OFFSET('Water Data'!$F$4,0,10*ROW('Water Data'!F177)),NA())</f>
        <v>#N/A</v>
      </c>
      <c r="K183" s="98" t="e">
        <f ca="true">+IF(AND(ISNUMBER(OFFSET('Water Data'!$F$6,0,10*ROW('Water Data'!F177))),'Data Summary'!BZ183="Yes"),OFFSET('Water Data'!$F$6,0,10*ROW('Water Data'!F177)),NA())</f>
        <v>#N/A</v>
      </c>
      <c r="L183" s="98" t="e">
        <f ca="true">+IF(AND(ISNUMBER(OFFSET('Water Data'!$F$9,0,10*ROW('Water Data'!F177))),'Data Summary'!CA183="Yes"),OFFSET('Water Data'!$F$9,0,10*ROW('Water Data'!F177)),NA())</f>
        <v>#N/A</v>
      </c>
      <c r="M183" s="98" t="e">
        <f ca="true">+IF(AND(ISNUMBER(OFFSET('Water Data'!$G$4,0,10*ROW('Water Data'!G177))),'Data Summary'!CB183="Yes"),100-OFFSET('Water Data'!$G$4,0,10*ROW('Water Data'!G177)),NA())</f>
        <v>#N/A</v>
      </c>
      <c r="N183" s="98" t="e">
        <f ca="true">+IF(AND(ISNUMBER(OFFSET('Water Data'!$G$6,0,10*ROW('Water Data'!G177))),'Data Summary'!CC183="Yes"),OFFSET('Water Data'!$G$6,0,10*ROW('Water Data'!G177)),NA())</f>
        <v>#N/A</v>
      </c>
      <c r="O183" s="98" t="e">
        <f ca="true">+IF(AND(ISNUMBER(OFFSET('Water Data'!$G$9,0,10*ROW('Water Data'!G177))),'Data Summary'!CD183="Yes"),OFFSET('Water Data'!$G$9,0,10*ROW('Water Data'!G177)),NA())</f>
        <v>#N/A</v>
      </c>
      <c r="P183" s="98" t="e">
        <f ca="true">+IF(AND(ISNUMBER(OFFSET('Water Data'!$H$4,0,10*ROW('Water Data'!H177))),'Data Summary'!CE183="Yes"),100-OFFSET('Water Data'!$H$4,0,10*ROW('Water Data'!H177)),NA())</f>
        <v>#N/A</v>
      </c>
      <c r="Q183" s="98" t="e">
        <f ca="true">+IF(AND(ISNUMBER(OFFSET('Water Data'!$H$6,0,10*ROW('Water Data'!H177))),'Data Summary'!CF183="Yes"),OFFSET('Water Data'!$H$6,0,10*ROW('Water Data'!H177)),NA())</f>
        <v>#N/A</v>
      </c>
      <c r="R183" s="98" t="e">
        <f ca="true">+IF(AND(ISNUMBER(OFFSET('Water Data'!$H$9,0,10*ROW('Water Data'!H177))),'Data Summary'!CG183="Yes"),OFFSET('Water Data'!$H$9,0,10*ROW('Water Data'!H177)),NA())</f>
        <v>#N/A</v>
      </c>
      <c r="S183" s="98" t="e">
        <f ca="true">+IF(AND(ISNUMBER(OFFSET('Water Data'!$I$4,0,10*ROW('Water Data'!I177))),'Data Summary'!CH183="Yes"),100-OFFSET('Water Data'!$I$4,0,10*ROW('Water Data'!I177)),NA())</f>
        <v>#N/A</v>
      </c>
      <c r="T183" s="98" t="e">
        <f ca="true">+IF(AND(ISNUMBER(OFFSET('Water Data'!$I$6,0,10*ROW('Water Data'!I177))),'Data Summary'!CI183="Yes"),OFFSET('Water Data'!$I$6,0,10*ROW('Water Data'!I177)),NA())</f>
        <v>#N/A</v>
      </c>
      <c r="U183" s="98" t="e">
        <f ca="true">+IF(AND(ISNUMBER(OFFSET('Water Data'!$I$9,0,10*ROW('Water Data'!I177))),'Data Summary'!CJ183="Yes"),OFFSET('Water Data'!$I$9,0,10*ROW('Water Data'!I177)),NA())</f>
        <v>#N/A</v>
      </c>
      <c r="V183" s="99" t="e">
        <f ca="true">+IF(AND(ISNUMBER(OFFSET('Sanitation Data'!$D$4,0,10*ROW('Sanitation Data'!D177))),'Data Summary'!CK183="Yes"),100-OFFSET('Sanitation Data'!$D$4,0,10*ROW('Sanitation Data'!D177)),NA())</f>
        <v>#N/A</v>
      </c>
      <c r="W183" s="99" t="e">
        <f ca="true">+IF(AND(ISNUMBER(OFFSET('Sanitation Data'!$D$6,0,10*ROW('Sanitation Data'!D177))),'Data Summary'!CL183="Yes"),OFFSET('Sanitation Data'!$D$6,0,10*ROW('Sanitation Data'!D177)),NA())</f>
        <v>#N/A</v>
      </c>
      <c r="X183" s="99" t="e">
        <f ca="true">+IF(AND(ISNUMBER(OFFSET('Sanitation Data'!$D$10,0,10*ROW('Sanitation Data'!D177))),'Data Summary'!CM183="Yes"),OFFSET('Sanitation Data'!$D$10,0,10*ROW('Sanitation Data'!D177)),NA())</f>
        <v>#N/A</v>
      </c>
      <c r="Y183" s="99" t="e">
        <f ca="true">+IF(AND(ISNUMBER(OFFSET('Sanitation Data'!$D$11,0,10*ROW('Sanitation Data'!D177))),'Data Summary'!CN183="Yes"),OFFSET('Sanitation Data'!$D$11,0,10*ROW('Sanitation Data'!D177)),NA())</f>
        <v>#N/A</v>
      </c>
      <c r="Z183" s="99" t="e">
        <f ca="true">+IF(AND(ISNUMBER(OFFSET('Sanitation Data'!$D$12,0,10*ROW('Sanitation Data'!D177))),'Data Summary'!CO183="Yes"),OFFSET('Sanitation Data'!$D$12,0,10*ROW('Sanitation Data'!D177)),NA())</f>
        <v>#N/A</v>
      </c>
      <c r="AA183" s="99" t="e">
        <f ca="true">+IF(AND(ISNUMBER(OFFSET('Sanitation Data'!$E$4,0,10*ROW('Sanitation Data'!E177))),'Data Summary'!CP183="Yes"),100-OFFSET('Sanitation Data'!$E$4,0,10*ROW('Sanitation Data'!E177)),NA())</f>
        <v>#N/A</v>
      </c>
      <c r="AB183" s="99" t="e">
        <f ca="true">+IF(AND(ISNUMBER(OFFSET('Sanitation Data'!$E$6,0,10*ROW('Sanitation Data'!E177))),'Data Summary'!CQ183="Yes"),OFFSET('Sanitation Data'!$E$6,0,10*ROW('Sanitation Data'!E177)),NA())</f>
        <v>#N/A</v>
      </c>
      <c r="AC183" s="99" t="e">
        <f ca="true">+IF(AND(ISNUMBER(OFFSET('Sanitation Data'!$E$10,0,10*ROW('Sanitation Data'!E177))),'Data Summary'!CR183="Yes"),OFFSET('Sanitation Data'!$E$10,0,10*ROW('Sanitation Data'!E177)),NA())</f>
        <v>#N/A</v>
      </c>
      <c r="AD183" s="99" t="e">
        <f ca="true">+IF(AND(ISNUMBER(OFFSET('Sanitation Data'!$E$11,0,10*ROW('Sanitation Data'!E177))),'Data Summary'!CS183="Yes"),OFFSET('Sanitation Data'!$E$11,0,10*ROW('Sanitation Data'!E177)),NA())</f>
        <v>#N/A</v>
      </c>
      <c r="AE183" s="99" t="e">
        <f ca="true">+IF(AND(ISNUMBER(OFFSET('Sanitation Data'!$E$12,0,10*ROW('Sanitation Data'!E177))),'Data Summary'!CT183="Yes"),OFFSET('Sanitation Data'!$E$12,0,10*ROW('Sanitation Data'!E177)),NA())</f>
        <v>#N/A</v>
      </c>
      <c r="AF183" s="99" t="e">
        <f ca="true">+IF(AND(ISNUMBER(OFFSET('Sanitation Data'!$F$4,0,10*ROW('Sanitation Data'!F177))),'Data Summary'!CU183="Yes"),100-OFFSET('Sanitation Data'!$F$4,0,10*ROW('Sanitation Data'!F177)),NA())</f>
        <v>#N/A</v>
      </c>
      <c r="AG183" s="99" t="e">
        <f ca="true">+IF(AND(ISNUMBER(OFFSET('Sanitation Data'!$F$6,0,10*ROW('Sanitation Data'!F177))),'Data Summary'!CV183="Yes"),OFFSET('Sanitation Data'!$F$6,0,10*ROW('Sanitation Data'!F177)),NA())</f>
        <v>#N/A</v>
      </c>
      <c r="AH183" s="99" t="e">
        <f ca="true">+IF(AND(ISNUMBER(OFFSET('Sanitation Data'!$F$10,0,10*ROW('Sanitation Data'!F177))),'Data Summary'!CW183="Yes"),OFFSET('Sanitation Data'!$F$10,0,10*ROW('Sanitation Data'!F177)),NA())</f>
        <v>#N/A</v>
      </c>
      <c r="AI183" s="99" t="e">
        <f ca="true">+IF(AND(ISNUMBER(OFFSET('Sanitation Data'!$F$11,0,10*ROW('Sanitation Data'!F177))),'Data Summary'!CX183="Yes"),OFFSET('Sanitation Data'!$F$11,0,10*ROW('Sanitation Data'!F177)),NA())</f>
        <v>#N/A</v>
      </c>
      <c r="AJ183" s="99" t="e">
        <f ca="true">+IF(AND(ISNUMBER(OFFSET('Sanitation Data'!$F$12,0,10*ROW('Sanitation Data'!F177))),'Data Summary'!CY183="Yes"),OFFSET('Sanitation Data'!$F$12,0,10*ROW('Sanitation Data'!F177)),NA())</f>
        <v>#N/A</v>
      </c>
      <c r="AK183" s="99" t="e">
        <f ca="true">+IF(AND(ISNUMBER(OFFSET('Sanitation Data'!$G$4,0,10*ROW('Sanitation Data'!G177))),'Data Summary'!CZ183="Yes"),100-OFFSET('Sanitation Data'!$G$4,0,10*ROW('Sanitation Data'!G177)),NA())</f>
        <v>#N/A</v>
      </c>
      <c r="AL183" s="99" t="e">
        <f ca="true">+IF(AND(ISNUMBER(OFFSET('Sanitation Data'!$G$6,0,10*ROW('Sanitation Data'!G177))),'Data Summary'!DA183="Yes"),OFFSET('Sanitation Data'!$G$6,0,10*ROW('Sanitation Data'!G177)),NA())</f>
        <v>#N/A</v>
      </c>
      <c r="AM183" s="99" t="e">
        <f ca="true">+IF(AND(ISNUMBER(OFFSET('Sanitation Data'!$G$10,0,10*ROW('Sanitation Data'!G177))),'Data Summary'!DB183="Yes"),OFFSET('Sanitation Data'!$G$10,0,10*ROW('Sanitation Data'!G177)),NA())</f>
        <v>#N/A</v>
      </c>
      <c r="AN183" s="99" t="e">
        <f ca="true">+IF(AND(ISNUMBER(OFFSET('Sanitation Data'!$G$11,0,10*ROW('Sanitation Data'!G177))),'Data Summary'!DC183="Yes"),OFFSET('Sanitation Data'!$G$11,0,10*ROW('Sanitation Data'!G177)),NA())</f>
        <v>#N/A</v>
      </c>
      <c r="AO183" s="99" t="e">
        <f ca="true">+IF(AND(ISNUMBER(OFFSET('Sanitation Data'!$G$12,0,10*ROW('Sanitation Data'!G177))),'Data Summary'!DD183="Yes"),OFFSET('Sanitation Data'!$G$12,0,10*ROW('Sanitation Data'!G177)),NA())</f>
        <v>#N/A</v>
      </c>
      <c r="AP183" s="99" t="e">
        <f ca="true">+IF(AND(ISNUMBER(OFFSET('Sanitation Data'!$H$4,0,10*ROW('Sanitation Data'!H177))),'Data Summary'!DE183="Yes"),100-OFFSET('Sanitation Data'!$H$4,0,10*ROW('Sanitation Data'!H177)),NA())</f>
        <v>#N/A</v>
      </c>
      <c r="AQ183" s="99" t="e">
        <f ca="true">+IF(AND(ISNUMBER(OFFSET('Sanitation Data'!$H$6,0,10*ROW('Sanitation Data'!H177))),'Data Summary'!DF183="Yes"),OFFSET('Sanitation Data'!$H$6,0,10*ROW('Sanitation Data'!H177)),NA())</f>
        <v>#N/A</v>
      </c>
      <c r="AR183" s="99" t="e">
        <f ca="true">+IF(AND(ISNUMBER(OFFSET('Sanitation Data'!$H$10,0,10*ROW('Sanitation Data'!H177))),'Data Summary'!DG183="Yes"),OFFSET('Sanitation Data'!$H$10,0,10*ROW('Sanitation Data'!H177)),NA())</f>
        <v>#N/A</v>
      </c>
      <c r="AS183" s="99" t="e">
        <f ca="true">+IF(AND(ISNUMBER(OFFSET('Sanitation Data'!$H$11,0,10*ROW('Sanitation Data'!H177))),'Data Summary'!DH183="Yes"),OFFSET('Sanitation Data'!$H$11,0,10*ROW('Sanitation Data'!H177)),NA())</f>
        <v>#N/A</v>
      </c>
      <c r="AT183" s="99" t="e">
        <f ca="true">+IF(AND(ISNUMBER(OFFSET('Sanitation Data'!$H$12,0,10*ROW('Sanitation Data'!H177))),'Data Summary'!DI183="Yes"),OFFSET('Sanitation Data'!$H$12,0,10*ROW('Sanitation Data'!H177)),NA())</f>
        <v>#N/A</v>
      </c>
      <c r="AU183" s="99" t="e">
        <f ca="true">+IF(AND(ISNUMBER(OFFSET('Sanitation Data'!$I$4,0,10*ROW('Sanitation Data'!I177))),'Data Summary'!DJ183="Yes"),100-OFFSET('Sanitation Data'!$I$4,0,10*ROW('Sanitation Data'!I177)),NA())</f>
        <v>#N/A</v>
      </c>
      <c r="AV183" s="99" t="e">
        <f ca="true">+IF(AND(ISNUMBER(OFFSET('Sanitation Data'!$I$6,0,10*ROW('Sanitation Data'!I177))),'Data Summary'!DK183="Yes"),OFFSET('Sanitation Data'!$I$6,0,10*ROW('Sanitation Data'!I177)),NA())</f>
        <v>#N/A</v>
      </c>
      <c r="AW183" s="99" t="e">
        <f ca="true">+IF(AND(ISNUMBER(OFFSET('Sanitation Data'!$I$10,0,10*ROW('Sanitation Data'!I177))),'Data Summary'!DL183="Yes"),OFFSET('Sanitation Data'!$I$10,0,10*ROW('Sanitation Data'!I177)),NA())</f>
        <v>#N/A</v>
      </c>
      <c r="AX183" s="99" t="e">
        <f ca="true">+IF(AND(ISNUMBER(OFFSET('Sanitation Data'!$I$11,0,10*ROW('Sanitation Data'!I177))),'Data Summary'!DM183="Yes"),OFFSET('Sanitation Data'!$I$11,0,10*ROW('Sanitation Data'!I177)),NA())</f>
        <v>#N/A</v>
      </c>
      <c r="AY183" s="99" t="e">
        <f ca="true">+IF(AND(ISNUMBER(OFFSET('Sanitation Data'!$I$12,0,10*ROW('Sanitation Data'!I177))),'Data Summary'!DN183="Yes"),OFFSET('Sanitation Data'!$I$12,0,10*ROW('Sanitation Data'!I177)),NA())</f>
        <v>#N/A</v>
      </c>
      <c r="AZ183" s="100" t="e">
        <f ca="true">+IF(AND(ISNUMBER(OFFSET('Hygiene Data'!$D$5,0,10*ROW('Hygiene Data'!D177))),'Data Summary'!DO183="Yes"),OFFSET('Hygiene Data'!$D$5,0,10*ROW('Hygiene Data'!D177)),NA())</f>
        <v>#N/A</v>
      </c>
      <c r="BA183" s="100" t="e">
        <f ca="true">+IF(AND(ISNUMBER(OFFSET('Hygiene Data'!$D$7,0,10*ROW('Hygiene Data'!D177))),'Data Summary'!DP183="Yes"),OFFSET('Hygiene Data'!$D$7,0,10*ROW('Hygiene Data'!D177)),NA())</f>
        <v>#N/A</v>
      </c>
      <c r="BB183" s="100" t="e">
        <f ca="true">+IF(AND(ISNUMBER(OFFSET('Hygiene Data'!$D$9,0,10*ROW('Hygiene Data'!D177))),'Data Summary'!DQ183="Yes"),OFFSET('Hygiene Data'!$D$9,0,10*ROW('Hygiene Data'!D177)),NA())</f>
        <v>#N/A</v>
      </c>
      <c r="BC183" s="100" t="e">
        <f ca="true">+IF(AND(ISNUMBER(OFFSET('Hygiene Data'!$E$5,0,10*ROW('Hygiene Data'!E177))),'Data Summary'!DR183="Yes"),OFFSET('Hygiene Data'!$E$5,0,10*ROW('Hygiene Data'!E177)),NA())</f>
        <v>#N/A</v>
      </c>
      <c r="BD183" s="100" t="e">
        <f ca="true">+IF(AND(ISNUMBER(OFFSET('Hygiene Data'!$E$7,0,10*ROW('Hygiene Data'!E177))),'Data Summary'!DS183="Yes"),OFFSET('Hygiene Data'!$E$7,0,10*ROW('Hygiene Data'!E177)),NA())</f>
        <v>#N/A</v>
      </c>
      <c r="BE183" s="100" t="e">
        <f ca="true">+IF(AND(ISNUMBER(OFFSET('Hygiene Data'!$E$9,0,10*ROW('Hygiene Data'!E177))),'Data Summary'!DT183="Yes"),OFFSET('Hygiene Data'!$E$9,0,10*ROW('Hygiene Data'!E177)),NA())</f>
        <v>#N/A</v>
      </c>
      <c r="BF183" s="100" t="e">
        <f ca="true">+IF(AND(ISNUMBER(OFFSET('Hygiene Data'!$F$5,0,10*ROW('Hygiene Data'!F177))),'Data Summary'!DU183="Yes"),OFFSET('Hygiene Data'!$F$5,0,10*ROW('Hygiene Data'!F177)),NA())</f>
        <v>#N/A</v>
      </c>
      <c r="BG183" s="100" t="e">
        <f ca="true">+IF(AND(ISNUMBER(OFFSET('Hygiene Data'!$F$7,0,10*ROW('Hygiene Data'!F177))),'Data Summary'!DV183="Yes"),OFFSET('Hygiene Data'!$F$7,0,10*ROW('Hygiene Data'!F177)),NA())</f>
        <v>#N/A</v>
      </c>
      <c r="BH183" s="100" t="e">
        <f ca="true">+IF(AND(ISNUMBER(OFFSET('Hygiene Data'!$F$9,0,10*ROW('Hygiene Data'!F177))),'Data Summary'!DW183="Yes"),OFFSET('Hygiene Data'!$F$9,0,10*ROW('Hygiene Data'!F177)),NA())</f>
        <v>#N/A</v>
      </c>
      <c r="BI183" s="100" t="e">
        <f ca="true">+IF(AND(ISNUMBER(OFFSET('Hygiene Data'!$G$5,0,10*ROW('Hygiene Data'!G177))),'Data Summary'!DX183="Yes"),OFFSET('Hygiene Data'!$G$5,0,10*ROW('Hygiene Data'!G177)),NA())</f>
        <v>#N/A</v>
      </c>
      <c r="BJ183" s="100" t="e">
        <f ca="true">+IF(AND(ISNUMBER(OFFSET('Hygiene Data'!$G$7,0,10*ROW('Hygiene Data'!G177))),'Data Summary'!DY183="Yes"),OFFSET('Hygiene Data'!$G$7,0,10*ROW('Hygiene Data'!G177)),NA())</f>
        <v>#N/A</v>
      </c>
      <c r="BK183" s="100" t="e">
        <f ca="true">+IF(AND(ISNUMBER(OFFSET('Hygiene Data'!$G$9,0,10*ROW('Hygiene Data'!G177))),'Data Summary'!DZ183="Yes"),OFFSET('Hygiene Data'!$G$9,0,10*ROW('Hygiene Data'!G177)),NA())</f>
        <v>#N/A</v>
      </c>
      <c r="BL183" s="100" t="e">
        <f ca="true">+IF(AND(ISNUMBER(OFFSET('Hygiene Data'!$H$5,0,10*ROW('Hygiene Data'!H177))),'Data Summary'!EA183="Yes"),OFFSET('Hygiene Data'!$H$5,0,10*ROW('Hygiene Data'!H177)),NA())</f>
        <v>#N/A</v>
      </c>
      <c r="BM183" s="100" t="e">
        <f ca="true">+IF(AND(ISNUMBER(OFFSET('Hygiene Data'!$H$7,0,10*ROW('Hygiene Data'!H177))),'Data Summary'!EB183="Yes"),OFFSET('Hygiene Data'!$H$7,0,10*ROW('Hygiene Data'!H177)),NA())</f>
        <v>#N/A</v>
      </c>
      <c r="BN183" s="100" t="e">
        <f ca="true">+IF(AND(ISNUMBER(OFFSET('Hygiene Data'!$H$9,0,10*ROW('Hygiene Data'!H177))),'Data Summary'!EC183="Yes"),OFFSET('Hygiene Data'!$H$9,0,10*ROW('Hygiene Data'!H177)),NA())</f>
        <v>#N/A</v>
      </c>
      <c r="BO183" s="100" t="e">
        <f ca="true">+IF(AND(ISNUMBER(OFFSET('Hygiene Data'!$I$5,0,10*ROW('Hygiene Data'!I177))),'Data Summary'!ED183="Yes"),OFFSET('Hygiene Data'!$I$5,0,10*ROW('Hygiene Data'!I177)),NA())</f>
        <v>#N/A</v>
      </c>
      <c r="BP183" s="100" t="e">
        <f ca="true">+IF(AND(ISNUMBER(OFFSET('Hygiene Data'!$I$7,0,10*ROW('Hygiene Data'!I177))),'Data Summary'!EE183="Yes"),OFFSET('Hygiene Data'!$I$7,0,10*ROW('Hygiene Data'!I177)),NA())</f>
        <v>#N/A</v>
      </c>
      <c r="BQ183" s="100" t="e">
        <f ca="true">+IF(AND(ISNUMBER(OFFSET('Hygiene Data'!$I$9,0,10*ROW('Hygiene Data'!I177))),'Data Summary'!EF183="Yes"),OFFSET('Hygiene Data'!$I$9,0,10*ROW('Hygiene Data'!I177)),NA())</f>
        <v>#N/A</v>
      </c>
    </row>
    <row xmlns:x14ac="http://schemas.microsoft.com/office/spreadsheetml/2009/9/ac" r="184" x14ac:dyDescent="0.2">
      <c r="A184" s="363" t="e">
        <f ca="true">+RIGHT('Data Summary'!A184,LEN('Data Summary'!A184)-9)</f>
        <v>#VALUE!</v>
      </c>
      <c r="B184" s="38" t="str">
        <f ca="true">+IF(ISTEXT('Data Summary'!B184),'Data Summary'!B184,"")</f>
        <v/>
      </c>
      <c r="C184" s="362" t="e">
        <f ca="true">+VALUE('Data Summary'!C184)</f>
        <v>#VALUE!</v>
      </c>
      <c r="D184" s="98" t="e">
        <f ca="true">+IF(AND(ISNUMBER(OFFSET('Water Data'!$D$4,0,10*ROW('Water Data'!D178))),'Data Summary'!BS184="Yes"),100-OFFSET('Water Data'!$D$4,0,10*ROW('Water Data'!D178)),NA())</f>
        <v>#N/A</v>
      </c>
      <c r="E184" s="98" t="e">
        <f ca="true">+IF(AND(ISNUMBER(OFFSET('Water Data'!$D$6,0,10*ROW('Water Data'!D178))),'Data Summary'!BT184="Yes"),OFFSET('Water Data'!$D$6,0,10*ROW('Water Data'!D178)),NA())</f>
        <v>#N/A</v>
      </c>
      <c r="F184" s="98" t="e">
        <f ca="true">+IF(AND(ISNUMBER(OFFSET('Water Data'!$D$9,0,10*ROW('Water Data'!D178))),'Data Summary'!BU184="Yes"),OFFSET('Water Data'!$D$9,0,10*ROW('Water Data'!D178)),NA())</f>
        <v>#N/A</v>
      </c>
      <c r="G184" s="98" t="e">
        <f ca="true">+IF(AND(ISNUMBER(OFFSET('Water Data'!$E$4,0,10*ROW('Water Data'!E178))),'Data Summary'!BV184="Yes"),100-OFFSET('Water Data'!$E$4,0,10*ROW('Water Data'!E178)),NA())</f>
        <v>#N/A</v>
      </c>
      <c r="H184" s="98" t="e">
        <f ca="true">+IF(AND(ISNUMBER(OFFSET('Water Data'!$E$6,0,10*ROW('Water Data'!E178))),'Data Summary'!BW184="Yes"),OFFSET('Water Data'!$E$6,0,10*ROW('Water Data'!E178)),NA())</f>
        <v>#N/A</v>
      </c>
      <c r="I184" s="98" t="e">
        <f ca="true">+IF(AND(ISNUMBER(OFFSET('Water Data'!$E$9,0,10*ROW('Water Data'!E178))),'Data Summary'!BX184="Yes"),OFFSET('Water Data'!$E$9,0,10*ROW('Water Data'!E178)),NA())</f>
        <v>#N/A</v>
      </c>
      <c r="J184" s="98" t="e">
        <f ca="true">+IF(AND(ISNUMBER(OFFSET('Water Data'!$F$4,0,10*ROW('Water Data'!F178))),'Data Summary'!BY184="Yes"),100-OFFSET('Water Data'!$F$4,0,10*ROW('Water Data'!F178)),NA())</f>
        <v>#N/A</v>
      </c>
      <c r="K184" s="98" t="e">
        <f ca="true">+IF(AND(ISNUMBER(OFFSET('Water Data'!$F$6,0,10*ROW('Water Data'!F178))),'Data Summary'!BZ184="Yes"),OFFSET('Water Data'!$F$6,0,10*ROW('Water Data'!F178)),NA())</f>
        <v>#N/A</v>
      </c>
      <c r="L184" s="98" t="e">
        <f ca="true">+IF(AND(ISNUMBER(OFFSET('Water Data'!$F$9,0,10*ROW('Water Data'!F178))),'Data Summary'!CA184="Yes"),OFFSET('Water Data'!$F$9,0,10*ROW('Water Data'!F178)),NA())</f>
        <v>#N/A</v>
      </c>
      <c r="M184" s="98" t="e">
        <f ca="true">+IF(AND(ISNUMBER(OFFSET('Water Data'!$G$4,0,10*ROW('Water Data'!G178))),'Data Summary'!CB184="Yes"),100-OFFSET('Water Data'!$G$4,0,10*ROW('Water Data'!G178)),NA())</f>
        <v>#N/A</v>
      </c>
      <c r="N184" s="98" t="e">
        <f ca="true">+IF(AND(ISNUMBER(OFFSET('Water Data'!$G$6,0,10*ROW('Water Data'!G178))),'Data Summary'!CC184="Yes"),OFFSET('Water Data'!$G$6,0,10*ROW('Water Data'!G178)),NA())</f>
        <v>#N/A</v>
      </c>
      <c r="O184" s="98" t="e">
        <f ca="true">+IF(AND(ISNUMBER(OFFSET('Water Data'!$G$9,0,10*ROW('Water Data'!G178))),'Data Summary'!CD184="Yes"),OFFSET('Water Data'!$G$9,0,10*ROW('Water Data'!G178)),NA())</f>
        <v>#N/A</v>
      </c>
      <c r="P184" s="98" t="e">
        <f ca="true">+IF(AND(ISNUMBER(OFFSET('Water Data'!$H$4,0,10*ROW('Water Data'!H178))),'Data Summary'!CE184="Yes"),100-OFFSET('Water Data'!$H$4,0,10*ROW('Water Data'!H178)),NA())</f>
        <v>#N/A</v>
      </c>
      <c r="Q184" s="98" t="e">
        <f ca="true">+IF(AND(ISNUMBER(OFFSET('Water Data'!$H$6,0,10*ROW('Water Data'!H178))),'Data Summary'!CF184="Yes"),OFFSET('Water Data'!$H$6,0,10*ROW('Water Data'!H178)),NA())</f>
        <v>#N/A</v>
      </c>
      <c r="R184" s="98" t="e">
        <f ca="true">+IF(AND(ISNUMBER(OFFSET('Water Data'!$H$9,0,10*ROW('Water Data'!H178))),'Data Summary'!CG184="Yes"),OFFSET('Water Data'!$H$9,0,10*ROW('Water Data'!H178)),NA())</f>
        <v>#N/A</v>
      </c>
      <c r="S184" s="98" t="e">
        <f ca="true">+IF(AND(ISNUMBER(OFFSET('Water Data'!$I$4,0,10*ROW('Water Data'!I178))),'Data Summary'!CH184="Yes"),100-OFFSET('Water Data'!$I$4,0,10*ROW('Water Data'!I178)),NA())</f>
        <v>#N/A</v>
      </c>
      <c r="T184" s="98" t="e">
        <f ca="true">+IF(AND(ISNUMBER(OFFSET('Water Data'!$I$6,0,10*ROW('Water Data'!I178))),'Data Summary'!CI184="Yes"),OFFSET('Water Data'!$I$6,0,10*ROW('Water Data'!I178)),NA())</f>
        <v>#N/A</v>
      </c>
      <c r="U184" s="98" t="e">
        <f ca="true">+IF(AND(ISNUMBER(OFFSET('Water Data'!$I$9,0,10*ROW('Water Data'!I178))),'Data Summary'!CJ184="Yes"),OFFSET('Water Data'!$I$9,0,10*ROW('Water Data'!I178)),NA())</f>
        <v>#N/A</v>
      </c>
      <c r="V184" s="99" t="e">
        <f ca="true">+IF(AND(ISNUMBER(OFFSET('Sanitation Data'!$D$4,0,10*ROW('Sanitation Data'!D178))),'Data Summary'!CK184="Yes"),100-OFFSET('Sanitation Data'!$D$4,0,10*ROW('Sanitation Data'!D178)),NA())</f>
        <v>#N/A</v>
      </c>
      <c r="W184" s="99" t="e">
        <f ca="true">+IF(AND(ISNUMBER(OFFSET('Sanitation Data'!$D$6,0,10*ROW('Sanitation Data'!D178))),'Data Summary'!CL184="Yes"),OFFSET('Sanitation Data'!$D$6,0,10*ROW('Sanitation Data'!D178)),NA())</f>
        <v>#N/A</v>
      </c>
      <c r="X184" s="99" t="e">
        <f ca="true">+IF(AND(ISNUMBER(OFFSET('Sanitation Data'!$D$10,0,10*ROW('Sanitation Data'!D178))),'Data Summary'!CM184="Yes"),OFFSET('Sanitation Data'!$D$10,0,10*ROW('Sanitation Data'!D178)),NA())</f>
        <v>#N/A</v>
      </c>
      <c r="Y184" s="99" t="e">
        <f ca="true">+IF(AND(ISNUMBER(OFFSET('Sanitation Data'!$D$11,0,10*ROW('Sanitation Data'!D178))),'Data Summary'!CN184="Yes"),OFFSET('Sanitation Data'!$D$11,0,10*ROW('Sanitation Data'!D178)),NA())</f>
        <v>#N/A</v>
      </c>
      <c r="Z184" s="99" t="e">
        <f ca="true">+IF(AND(ISNUMBER(OFFSET('Sanitation Data'!$D$12,0,10*ROW('Sanitation Data'!D178))),'Data Summary'!CO184="Yes"),OFFSET('Sanitation Data'!$D$12,0,10*ROW('Sanitation Data'!D178)),NA())</f>
        <v>#N/A</v>
      </c>
      <c r="AA184" s="99" t="e">
        <f ca="true">+IF(AND(ISNUMBER(OFFSET('Sanitation Data'!$E$4,0,10*ROW('Sanitation Data'!E178))),'Data Summary'!CP184="Yes"),100-OFFSET('Sanitation Data'!$E$4,0,10*ROW('Sanitation Data'!E178)),NA())</f>
        <v>#N/A</v>
      </c>
      <c r="AB184" s="99" t="e">
        <f ca="true">+IF(AND(ISNUMBER(OFFSET('Sanitation Data'!$E$6,0,10*ROW('Sanitation Data'!E178))),'Data Summary'!CQ184="Yes"),OFFSET('Sanitation Data'!$E$6,0,10*ROW('Sanitation Data'!E178)),NA())</f>
        <v>#N/A</v>
      </c>
      <c r="AC184" s="99" t="e">
        <f ca="true">+IF(AND(ISNUMBER(OFFSET('Sanitation Data'!$E$10,0,10*ROW('Sanitation Data'!E178))),'Data Summary'!CR184="Yes"),OFFSET('Sanitation Data'!$E$10,0,10*ROW('Sanitation Data'!E178)),NA())</f>
        <v>#N/A</v>
      </c>
      <c r="AD184" s="99" t="e">
        <f ca="true">+IF(AND(ISNUMBER(OFFSET('Sanitation Data'!$E$11,0,10*ROW('Sanitation Data'!E178))),'Data Summary'!CS184="Yes"),OFFSET('Sanitation Data'!$E$11,0,10*ROW('Sanitation Data'!E178)),NA())</f>
        <v>#N/A</v>
      </c>
      <c r="AE184" s="99" t="e">
        <f ca="true">+IF(AND(ISNUMBER(OFFSET('Sanitation Data'!$E$12,0,10*ROW('Sanitation Data'!E178))),'Data Summary'!CT184="Yes"),OFFSET('Sanitation Data'!$E$12,0,10*ROW('Sanitation Data'!E178)),NA())</f>
        <v>#N/A</v>
      </c>
      <c r="AF184" s="99" t="e">
        <f ca="true">+IF(AND(ISNUMBER(OFFSET('Sanitation Data'!$F$4,0,10*ROW('Sanitation Data'!F178))),'Data Summary'!CU184="Yes"),100-OFFSET('Sanitation Data'!$F$4,0,10*ROW('Sanitation Data'!F178)),NA())</f>
        <v>#N/A</v>
      </c>
      <c r="AG184" s="99" t="e">
        <f ca="true">+IF(AND(ISNUMBER(OFFSET('Sanitation Data'!$F$6,0,10*ROW('Sanitation Data'!F178))),'Data Summary'!CV184="Yes"),OFFSET('Sanitation Data'!$F$6,0,10*ROW('Sanitation Data'!F178)),NA())</f>
        <v>#N/A</v>
      </c>
      <c r="AH184" s="99" t="e">
        <f ca="true">+IF(AND(ISNUMBER(OFFSET('Sanitation Data'!$F$10,0,10*ROW('Sanitation Data'!F178))),'Data Summary'!CW184="Yes"),OFFSET('Sanitation Data'!$F$10,0,10*ROW('Sanitation Data'!F178)),NA())</f>
        <v>#N/A</v>
      </c>
      <c r="AI184" s="99" t="e">
        <f ca="true">+IF(AND(ISNUMBER(OFFSET('Sanitation Data'!$F$11,0,10*ROW('Sanitation Data'!F178))),'Data Summary'!CX184="Yes"),OFFSET('Sanitation Data'!$F$11,0,10*ROW('Sanitation Data'!F178)),NA())</f>
        <v>#N/A</v>
      </c>
      <c r="AJ184" s="99" t="e">
        <f ca="true">+IF(AND(ISNUMBER(OFFSET('Sanitation Data'!$F$12,0,10*ROW('Sanitation Data'!F178))),'Data Summary'!CY184="Yes"),OFFSET('Sanitation Data'!$F$12,0,10*ROW('Sanitation Data'!F178)),NA())</f>
        <v>#N/A</v>
      </c>
      <c r="AK184" s="99" t="e">
        <f ca="true">+IF(AND(ISNUMBER(OFFSET('Sanitation Data'!$G$4,0,10*ROW('Sanitation Data'!G178))),'Data Summary'!CZ184="Yes"),100-OFFSET('Sanitation Data'!$G$4,0,10*ROW('Sanitation Data'!G178)),NA())</f>
        <v>#N/A</v>
      </c>
      <c r="AL184" s="99" t="e">
        <f ca="true">+IF(AND(ISNUMBER(OFFSET('Sanitation Data'!$G$6,0,10*ROW('Sanitation Data'!G178))),'Data Summary'!DA184="Yes"),OFFSET('Sanitation Data'!$G$6,0,10*ROW('Sanitation Data'!G178)),NA())</f>
        <v>#N/A</v>
      </c>
      <c r="AM184" s="99" t="e">
        <f ca="true">+IF(AND(ISNUMBER(OFFSET('Sanitation Data'!$G$10,0,10*ROW('Sanitation Data'!G178))),'Data Summary'!DB184="Yes"),OFFSET('Sanitation Data'!$G$10,0,10*ROW('Sanitation Data'!G178)),NA())</f>
        <v>#N/A</v>
      </c>
      <c r="AN184" s="99" t="e">
        <f ca="true">+IF(AND(ISNUMBER(OFFSET('Sanitation Data'!$G$11,0,10*ROW('Sanitation Data'!G178))),'Data Summary'!DC184="Yes"),OFFSET('Sanitation Data'!$G$11,0,10*ROW('Sanitation Data'!G178)),NA())</f>
        <v>#N/A</v>
      </c>
      <c r="AO184" s="99" t="e">
        <f ca="true">+IF(AND(ISNUMBER(OFFSET('Sanitation Data'!$G$12,0,10*ROW('Sanitation Data'!G178))),'Data Summary'!DD184="Yes"),OFFSET('Sanitation Data'!$G$12,0,10*ROW('Sanitation Data'!G178)),NA())</f>
        <v>#N/A</v>
      </c>
      <c r="AP184" s="99" t="e">
        <f ca="true">+IF(AND(ISNUMBER(OFFSET('Sanitation Data'!$H$4,0,10*ROW('Sanitation Data'!H178))),'Data Summary'!DE184="Yes"),100-OFFSET('Sanitation Data'!$H$4,0,10*ROW('Sanitation Data'!H178)),NA())</f>
        <v>#N/A</v>
      </c>
      <c r="AQ184" s="99" t="e">
        <f ca="true">+IF(AND(ISNUMBER(OFFSET('Sanitation Data'!$H$6,0,10*ROW('Sanitation Data'!H178))),'Data Summary'!DF184="Yes"),OFFSET('Sanitation Data'!$H$6,0,10*ROW('Sanitation Data'!H178)),NA())</f>
        <v>#N/A</v>
      </c>
      <c r="AR184" s="99" t="e">
        <f ca="true">+IF(AND(ISNUMBER(OFFSET('Sanitation Data'!$H$10,0,10*ROW('Sanitation Data'!H178))),'Data Summary'!DG184="Yes"),OFFSET('Sanitation Data'!$H$10,0,10*ROW('Sanitation Data'!H178)),NA())</f>
        <v>#N/A</v>
      </c>
      <c r="AS184" s="99" t="e">
        <f ca="true">+IF(AND(ISNUMBER(OFFSET('Sanitation Data'!$H$11,0,10*ROW('Sanitation Data'!H178))),'Data Summary'!DH184="Yes"),OFFSET('Sanitation Data'!$H$11,0,10*ROW('Sanitation Data'!H178)),NA())</f>
        <v>#N/A</v>
      </c>
      <c r="AT184" s="99" t="e">
        <f ca="true">+IF(AND(ISNUMBER(OFFSET('Sanitation Data'!$H$12,0,10*ROW('Sanitation Data'!H178))),'Data Summary'!DI184="Yes"),OFFSET('Sanitation Data'!$H$12,0,10*ROW('Sanitation Data'!H178)),NA())</f>
        <v>#N/A</v>
      </c>
      <c r="AU184" s="99" t="e">
        <f ca="true">+IF(AND(ISNUMBER(OFFSET('Sanitation Data'!$I$4,0,10*ROW('Sanitation Data'!I178))),'Data Summary'!DJ184="Yes"),100-OFFSET('Sanitation Data'!$I$4,0,10*ROW('Sanitation Data'!I178)),NA())</f>
        <v>#N/A</v>
      </c>
      <c r="AV184" s="99" t="e">
        <f ca="true">+IF(AND(ISNUMBER(OFFSET('Sanitation Data'!$I$6,0,10*ROW('Sanitation Data'!I178))),'Data Summary'!DK184="Yes"),OFFSET('Sanitation Data'!$I$6,0,10*ROW('Sanitation Data'!I178)),NA())</f>
        <v>#N/A</v>
      </c>
      <c r="AW184" s="99" t="e">
        <f ca="true">+IF(AND(ISNUMBER(OFFSET('Sanitation Data'!$I$10,0,10*ROW('Sanitation Data'!I178))),'Data Summary'!DL184="Yes"),OFFSET('Sanitation Data'!$I$10,0,10*ROW('Sanitation Data'!I178)),NA())</f>
        <v>#N/A</v>
      </c>
      <c r="AX184" s="99" t="e">
        <f ca="true">+IF(AND(ISNUMBER(OFFSET('Sanitation Data'!$I$11,0,10*ROW('Sanitation Data'!I178))),'Data Summary'!DM184="Yes"),OFFSET('Sanitation Data'!$I$11,0,10*ROW('Sanitation Data'!I178)),NA())</f>
        <v>#N/A</v>
      </c>
      <c r="AY184" s="99" t="e">
        <f ca="true">+IF(AND(ISNUMBER(OFFSET('Sanitation Data'!$I$12,0,10*ROW('Sanitation Data'!I178))),'Data Summary'!DN184="Yes"),OFFSET('Sanitation Data'!$I$12,0,10*ROW('Sanitation Data'!I178)),NA())</f>
        <v>#N/A</v>
      </c>
      <c r="AZ184" s="100" t="e">
        <f ca="true">+IF(AND(ISNUMBER(OFFSET('Hygiene Data'!$D$5,0,10*ROW('Hygiene Data'!D178))),'Data Summary'!DO184="Yes"),OFFSET('Hygiene Data'!$D$5,0,10*ROW('Hygiene Data'!D178)),NA())</f>
        <v>#N/A</v>
      </c>
      <c r="BA184" s="100" t="e">
        <f ca="true">+IF(AND(ISNUMBER(OFFSET('Hygiene Data'!$D$7,0,10*ROW('Hygiene Data'!D178))),'Data Summary'!DP184="Yes"),OFFSET('Hygiene Data'!$D$7,0,10*ROW('Hygiene Data'!D178)),NA())</f>
        <v>#N/A</v>
      </c>
      <c r="BB184" s="100" t="e">
        <f ca="true">+IF(AND(ISNUMBER(OFFSET('Hygiene Data'!$D$9,0,10*ROW('Hygiene Data'!D178))),'Data Summary'!DQ184="Yes"),OFFSET('Hygiene Data'!$D$9,0,10*ROW('Hygiene Data'!D178)),NA())</f>
        <v>#N/A</v>
      </c>
      <c r="BC184" s="100" t="e">
        <f ca="true">+IF(AND(ISNUMBER(OFFSET('Hygiene Data'!$E$5,0,10*ROW('Hygiene Data'!E178))),'Data Summary'!DR184="Yes"),OFFSET('Hygiene Data'!$E$5,0,10*ROW('Hygiene Data'!E178)),NA())</f>
        <v>#N/A</v>
      </c>
      <c r="BD184" s="100" t="e">
        <f ca="true">+IF(AND(ISNUMBER(OFFSET('Hygiene Data'!$E$7,0,10*ROW('Hygiene Data'!E178))),'Data Summary'!DS184="Yes"),OFFSET('Hygiene Data'!$E$7,0,10*ROW('Hygiene Data'!E178)),NA())</f>
        <v>#N/A</v>
      </c>
      <c r="BE184" s="100" t="e">
        <f ca="true">+IF(AND(ISNUMBER(OFFSET('Hygiene Data'!$E$9,0,10*ROW('Hygiene Data'!E178))),'Data Summary'!DT184="Yes"),OFFSET('Hygiene Data'!$E$9,0,10*ROW('Hygiene Data'!E178)),NA())</f>
        <v>#N/A</v>
      </c>
      <c r="BF184" s="100" t="e">
        <f ca="true">+IF(AND(ISNUMBER(OFFSET('Hygiene Data'!$F$5,0,10*ROW('Hygiene Data'!F178))),'Data Summary'!DU184="Yes"),OFFSET('Hygiene Data'!$F$5,0,10*ROW('Hygiene Data'!F178)),NA())</f>
        <v>#N/A</v>
      </c>
      <c r="BG184" s="100" t="e">
        <f ca="true">+IF(AND(ISNUMBER(OFFSET('Hygiene Data'!$F$7,0,10*ROW('Hygiene Data'!F178))),'Data Summary'!DV184="Yes"),OFFSET('Hygiene Data'!$F$7,0,10*ROW('Hygiene Data'!F178)),NA())</f>
        <v>#N/A</v>
      </c>
      <c r="BH184" s="100" t="e">
        <f ca="true">+IF(AND(ISNUMBER(OFFSET('Hygiene Data'!$F$9,0,10*ROW('Hygiene Data'!F178))),'Data Summary'!DW184="Yes"),OFFSET('Hygiene Data'!$F$9,0,10*ROW('Hygiene Data'!F178)),NA())</f>
        <v>#N/A</v>
      </c>
      <c r="BI184" s="100" t="e">
        <f ca="true">+IF(AND(ISNUMBER(OFFSET('Hygiene Data'!$G$5,0,10*ROW('Hygiene Data'!G178))),'Data Summary'!DX184="Yes"),OFFSET('Hygiene Data'!$G$5,0,10*ROW('Hygiene Data'!G178)),NA())</f>
        <v>#N/A</v>
      </c>
      <c r="BJ184" s="100" t="e">
        <f ca="true">+IF(AND(ISNUMBER(OFFSET('Hygiene Data'!$G$7,0,10*ROW('Hygiene Data'!G178))),'Data Summary'!DY184="Yes"),OFFSET('Hygiene Data'!$G$7,0,10*ROW('Hygiene Data'!G178)),NA())</f>
        <v>#N/A</v>
      </c>
      <c r="BK184" s="100" t="e">
        <f ca="true">+IF(AND(ISNUMBER(OFFSET('Hygiene Data'!$G$9,0,10*ROW('Hygiene Data'!G178))),'Data Summary'!DZ184="Yes"),OFFSET('Hygiene Data'!$G$9,0,10*ROW('Hygiene Data'!G178)),NA())</f>
        <v>#N/A</v>
      </c>
      <c r="BL184" s="100" t="e">
        <f ca="true">+IF(AND(ISNUMBER(OFFSET('Hygiene Data'!$H$5,0,10*ROW('Hygiene Data'!H178))),'Data Summary'!EA184="Yes"),OFFSET('Hygiene Data'!$H$5,0,10*ROW('Hygiene Data'!H178)),NA())</f>
        <v>#N/A</v>
      </c>
      <c r="BM184" s="100" t="e">
        <f ca="true">+IF(AND(ISNUMBER(OFFSET('Hygiene Data'!$H$7,0,10*ROW('Hygiene Data'!H178))),'Data Summary'!EB184="Yes"),OFFSET('Hygiene Data'!$H$7,0,10*ROW('Hygiene Data'!H178)),NA())</f>
        <v>#N/A</v>
      </c>
      <c r="BN184" s="100" t="e">
        <f ca="true">+IF(AND(ISNUMBER(OFFSET('Hygiene Data'!$H$9,0,10*ROW('Hygiene Data'!H178))),'Data Summary'!EC184="Yes"),OFFSET('Hygiene Data'!$H$9,0,10*ROW('Hygiene Data'!H178)),NA())</f>
        <v>#N/A</v>
      </c>
      <c r="BO184" s="100" t="e">
        <f ca="true">+IF(AND(ISNUMBER(OFFSET('Hygiene Data'!$I$5,0,10*ROW('Hygiene Data'!I178))),'Data Summary'!ED184="Yes"),OFFSET('Hygiene Data'!$I$5,0,10*ROW('Hygiene Data'!I178)),NA())</f>
        <v>#N/A</v>
      </c>
      <c r="BP184" s="100" t="e">
        <f ca="true">+IF(AND(ISNUMBER(OFFSET('Hygiene Data'!$I$7,0,10*ROW('Hygiene Data'!I178))),'Data Summary'!EE184="Yes"),OFFSET('Hygiene Data'!$I$7,0,10*ROW('Hygiene Data'!I178)),NA())</f>
        <v>#N/A</v>
      </c>
      <c r="BQ184" s="100" t="e">
        <f ca="true">+IF(AND(ISNUMBER(OFFSET('Hygiene Data'!$I$9,0,10*ROW('Hygiene Data'!I178))),'Data Summary'!EF184="Yes"),OFFSET('Hygiene Data'!$I$9,0,10*ROW('Hygiene Data'!I178)),NA())</f>
        <v>#N/A</v>
      </c>
    </row>
    <row xmlns:x14ac="http://schemas.microsoft.com/office/spreadsheetml/2009/9/ac" r="185" x14ac:dyDescent="0.2">
      <c r="A185" s="363" t="e">
        <f ca="true">+RIGHT('Data Summary'!A185,LEN('Data Summary'!A185)-9)</f>
        <v>#VALUE!</v>
      </c>
      <c r="B185" s="38" t="str">
        <f ca="true">+IF(ISTEXT('Data Summary'!B185),'Data Summary'!B185,"")</f>
        <v/>
      </c>
      <c r="C185" s="362" t="e">
        <f ca="true">+VALUE('Data Summary'!C185)</f>
        <v>#VALUE!</v>
      </c>
      <c r="D185" s="98" t="e">
        <f ca="true">+IF(AND(ISNUMBER(OFFSET('Water Data'!$D$4,0,10*ROW('Water Data'!D179))),'Data Summary'!BS185="Yes"),100-OFFSET('Water Data'!$D$4,0,10*ROW('Water Data'!D179)),NA())</f>
        <v>#N/A</v>
      </c>
      <c r="E185" s="98" t="e">
        <f ca="true">+IF(AND(ISNUMBER(OFFSET('Water Data'!$D$6,0,10*ROW('Water Data'!D179))),'Data Summary'!BT185="Yes"),OFFSET('Water Data'!$D$6,0,10*ROW('Water Data'!D179)),NA())</f>
        <v>#N/A</v>
      </c>
      <c r="F185" s="98" t="e">
        <f ca="true">+IF(AND(ISNUMBER(OFFSET('Water Data'!$D$9,0,10*ROW('Water Data'!D179))),'Data Summary'!BU185="Yes"),OFFSET('Water Data'!$D$9,0,10*ROW('Water Data'!D179)),NA())</f>
        <v>#N/A</v>
      </c>
      <c r="G185" s="98" t="e">
        <f ca="true">+IF(AND(ISNUMBER(OFFSET('Water Data'!$E$4,0,10*ROW('Water Data'!E179))),'Data Summary'!BV185="Yes"),100-OFFSET('Water Data'!$E$4,0,10*ROW('Water Data'!E179)),NA())</f>
        <v>#N/A</v>
      </c>
      <c r="H185" s="98" t="e">
        <f ca="true">+IF(AND(ISNUMBER(OFFSET('Water Data'!$E$6,0,10*ROW('Water Data'!E179))),'Data Summary'!BW185="Yes"),OFFSET('Water Data'!$E$6,0,10*ROW('Water Data'!E179)),NA())</f>
        <v>#N/A</v>
      </c>
      <c r="I185" s="98" t="e">
        <f ca="true">+IF(AND(ISNUMBER(OFFSET('Water Data'!$E$9,0,10*ROW('Water Data'!E179))),'Data Summary'!BX185="Yes"),OFFSET('Water Data'!$E$9,0,10*ROW('Water Data'!E179)),NA())</f>
        <v>#N/A</v>
      </c>
      <c r="J185" s="98" t="e">
        <f ca="true">+IF(AND(ISNUMBER(OFFSET('Water Data'!$F$4,0,10*ROW('Water Data'!F179))),'Data Summary'!BY185="Yes"),100-OFFSET('Water Data'!$F$4,0,10*ROW('Water Data'!F179)),NA())</f>
        <v>#N/A</v>
      </c>
      <c r="K185" s="98" t="e">
        <f ca="true">+IF(AND(ISNUMBER(OFFSET('Water Data'!$F$6,0,10*ROW('Water Data'!F179))),'Data Summary'!BZ185="Yes"),OFFSET('Water Data'!$F$6,0,10*ROW('Water Data'!F179)),NA())</f>
        <v>#N/A</v>
      </c>
      <c r="L185" s="98" t="e">
        <f ca="true">+IF(AND(ISNUMBER(OFFSET('Water Data'!$F$9,0,10*ROW('Water Data'!F179))),'Data Summary'!CA185="Yes"),OFFSET('Water Data'!$F$9,0,10*ROW('Water Data'!F179)),NA())</f>
        <v>#N/A</v>
      </c>
      <c r="M185" s="98" t="e">
        <f ca="true">+IF(AND(ISNUMBER(OFFSET('Water Data'!$G$4,0,10*ROW('Water Data'!G179))),'Data Summary'!CB185="Yes"),100-OFFSET('Water Data'!$G$4,0,10*ROW('Water Data'!G179)),NA())</f>
        <v>#N/A</v>
      </c>
      <c r="N185" s="98" t="e">
        <f ca="true">+IF(AND(ISNUMBER(OFFSET('Water Data'!$G$6,0,10*ROW('Water Data'!G179))),'Data Summary'!CC185="Yes"),OFFSET('Water Data'!$G$6,0,10*ROW('Water Data'!G179)),NA())</f>
        <v>#N/A</v>
      </c>
      <c r="O185" s="98" t="e">
        <f ca="true">+IF(AND(ISNUMBER(OFFSET('Water Data'!$G$9,0,10*ROW('Water Data'!G179))),'Data Summary'!CD185="Yes"),OFFSET('Water Data'!$G$9,0,10*ROW('Water Data'!G179)),NA())</f>
        <v>#N/A</v>
      </c>
      <c r="P185" s="98" t="e">
        <f ca="true">+IF(AND(ISNUMBER(OFFSET('Water Data'!$H$4,0,10*ROW('Water Data'!H179))),'Data Summary'!CE185="Yes"),100-OFFSET('Water Data'!$H$4,0,10*ROW('Water Data'!H179)),NA())</f>
        <v>#N/A</v>
      </c>
      <c r="Q185" s="98" t="e">
        <f ca="true">+IF(AND(ISNUMBER(OFFSET('Water Data'!$H$6,0,10*ROW('Water Data'!H179))),'Data Summary'!CF185="Yes"),OFFSET('Water Data'!$H$6,0,10*ROW('Water Data'!H179)),NA())</f>
        <v>#N/A</v>
      </c>
      <c r="R185" s="98" t="e">
        <f ca="true">+IF(AND(ISNUMBER(OFFSET('Water Data'!$H$9,0,10*ROW('Water Data'!H179))),'Data Summary'!CG185="Yes"),OFFSET('Water Data'!$H$9,0,10*ROW('Water Data'!H179)),NA())</f>
        <v>#N/A</v>
      </c>
      <c r="S185" s="98" t="e">
        <f ca="true">+IF(AND(ISNUMBER(OFFSET('Water Data'!$I$4,0,10*ROW('Water Data'!I179))),'Data Summary'!CH185="Yes"),100-OFFSET('Water Data'!$I$4,0,10*ROW('Water Data'!I179)),NA())</f>
        <v>#N/A</v>
      </c>
      <c r="T185" s="98" t="e">
        <f ca="true">+IF(AND(ISNUMBER(OFFSET('Water Data'!$I$6,0,10*ROW('Water Data'!I179))),'Data Summary'!CI185="Yes"),OFFSET('Water Data'!$I$6,0,10*ROW('Water Data'!I179)),NA())</f>
        <v>#N/A</v>
      </c>
      <c r="U185" s="98" t="e">
        <f ca="true">+IF(AND(ISNUMBER(OFFSET('Water Data'!$I$9,0,10*ROW('Water Data'!I179))),'Data Summary'!CJ185="Yes"),OFFSET('Water Data'!$I$9,0,10*ROW('Water Data'!I179)),NA())</f>
        <v>#N/A</v>
      </c>
      <c r="V185" s="99" t="e">
        <f ca="true">+IF(AND(ISNUMBER(OFFSET('Sanitation Data'!$D$4,0,10*ROW('Sanitation Data'!D179))),'Data Summary'!CK185="Yes"),100-OFFSET('Sanitation Data'!$D$4,0,10*ROW('Sanitation Data'!D179)),NA())</f>
        <v>#N/A</v>
      </c>
      <c r="W185" s="99" t="e">
        <f ca="true">+IF(AND(ISNUMBER(OFFSET('Sanitation Data'!$D$6,0,10*ROW('Sanitation Data'!D179))),'Data Summary'!CL185="Yes"),OFFSET('Sanitation Data'!$D$6,0,10*ROW('Sanitation Data'!D179)),NA())</f>
        <v>#N/A</v>
      </c>
      <c r="X185" s="99" t="e">
        <f ca="true">+IF(AND(ISNUMBER(OFFSET('Sanitation Data'!$D$10,0,10*ROW('Sanitation Data'!D179))),'Data Summary'!CM185="Yes"),OFFSET('Sanitation Data'!$D$10,0,10*ROW('Sanitation Data'!D179)),NA())</f>
        <v>#N/A</v>
      </c>
      <c r="Y185" s="99" t="e">
        <f ca="true">+IF(AND(ISNUMBER(OFFSET('Sanitation Data'!$D$11,0,10*ROW('Sanitation Data'!D179))),'Data Summary'!CN185="Yes"),OFFSET('Sanitation Data'!$D$11,0,10*ROW('Sanitation Data'!D179)),NA())</f>
        <v>#N/A</v>
      </c>
      <c r="Z185" s="99" t="e">
        <f ca="true">+IF(AND(ISNUMBER(OFFSET('Sanitation Data'!$D$12,0,10*ROW('Sanitation Data'!D179))),'Data Summary'!CO185="Yes"),OFFSET('Sanitation Data'!$D$12,0,10*ROW('Sanitation Data'!D179)),NA())</f>
        <v>#N/A</v>
      </c>
      <c r="AA185" s="99" t="e">
        <f ca="true">+IF(AND(ISNUMBER(OFFSET('Sanitation Data'!$E$4,0,10*ROW('Sanitation Data'!E179))),'Data Summary'!CP185="Yes"),100-OFFSET('Sanitation Data'!$E$4,0,10*ROW('Sanitation Data'!E179)),NA())</f>
        <v>#N/A</v>
      </c>
      <c r="AB185" s="99" t="e">
        <f ca="true">+IF(AND(ISNUMBER(OFFSET('Sanitation Data'!$E$6,0,10*ROW('Sanitation Data'!E179))),'Data Summary'!CQ185="Yes"),OFFSET('Sanitation Data'!$E$6,0,10*ROW('Sanitation Data'!E179)),NA())</f>
        <v>#N/A</v>
      </c>
      <c r="AC185" s="99" t="e">
        <f ca="true">+IF(AND(ISNUMBER(OFFSET('Sanitation Data'!$E$10,0,10*ROW('Sanitation Data'!E179))),'Data Summary'!CR185="Yes"),OFFSET('Sanitation Data'!$E$10,0,10*ROW('Sanitation Data'!E179)),NA())</f>
        <v>#N/A</v>
      </c>
      <c r="AD185" s="99" t="e">
        <f ca="true">+IF(AND(ISNUMBER(OFFSET('Sanitation Data'!$E$11,0,10*ROW('Sanitation Data'!E179))),'Data Summary'!CS185="Yes"),OFFSET('Sanitation Data'!$E$11,0,10*ROW('Sanitation Data'!E179)),NA())</f>
        <v>#N/A</v>
      </c>
      <c r="AE185" s="99" t="e">
        <f ca="true">+IF(AND(ISNUMBER(OFFSET('Sanitation Data'!$E$12,0,10*ROW('Sanitation Data'!E179))),'Data Summary'!CT185="Yes"),OFFSET('Sanitation Data'!$E$12,0,10*ROW('Sanitation Data'!E179)),NA())</f>
        <v>#N/A</v>
      </c>
      <c r="AF185" s="99" t="e">
        <f ca="true">+IF(AND(ISNUMBER(OFFSET('Sanitation Data'!$F$4,0,10*ROW('Sanitation Data'!F179))),'Data Summary'!CU185="Yes"),100-OFFSET('Sanitation Data'!$F$4,0,10*ROW('Sanitation Data'!F179)),NA())</f>
        <v>#N/A</v>
      </c>
      <c r="AG185" s="99" t="e">
        <f ca="true">+IF(AND(ISNUMBER(OFFSET('Sanitation Data'!$F$6,0,10*ROW('Sanitation Data'!F179))),'Data Summary'!CV185="Yes"),OFFSET('Sanitation Data'!$F$6,0,10*ROW('Sanitation Data'!F179)),NA())</f>
        <v>#N/A</v>
      </c>
      <c r="AH185" s="99" t="e">
        <f ca="true">+IF(AND(ISNUMBER(OFFSET('Sanitation Data'!$F$10,0,10*ROW('Sanitation Data'!F179))),'Data Summary'!CW185="Yes"),OFFSET('Sanitation Data'!$F$10,0,10*ROW('Sanitation Data'!F179)),NA())</f>
        <v>#N/A</v>
      </c>
      <c r="AI185" s="99" t="e">
        <f ca="true">+IF(AND(ISNUMBER(OFFSET('Sanitation Data'!$F$11,0,10*ROW('Sanitation Data'!F179))),'Data Summary'!CX185="Yes"),OFFSET('Sanitation Data'!$F$11,0,10*ROW('Sanitation Data'!F179)),NA())</f>
        <v>#N/A</v>
      </c>
      <c r="AJ185" s="99" t="e">
        <f ca="true">+IF(AND(ISNUMBER(OFFSET('Sanitation Data'!$F$12,0,10*ROW('Sanitation Data'!F179))),'Data Summary'!CY185="Yes"),OFFSET('Sanitation Data'!$F$12,0,10*ROW('Sanitation Data'!F179)),NA())</f>
        <v>#N/A</v>
      </c>
      <c r="AK185" s="99" t="e">
        <f ca="true">+IF(AND(ISNUMBER(OFFSET('Sanitation Data'!$G$4,0,10*ROW('Sanitation Data'!G179))),'Data Summary'!CZ185="Yes"),100-OFFSET('Sanitation Data'!$G$4,0,10*ROW('Sanitation Data'!G179)),NA())</f>
        <v>#N/A</v>
      </c>
      <c r="AL185" s="99" t="e">
        <f ca="true">+IF(AND(ISNUMBER(OFFSET('Sanitation Data'!$G$6,0,10*ROW('Sanitation Data'!G179))),'Data Summary'!DA185="Yes"),OFFSET('Sanitation Data'!$G$6,0,10*ROW('Sanitation Data'!G179)),NA())</f>
        <v>#N/A</v>
      </c>
      <c r="AM185" s="99" t="e">
        <f ca="true">+IF(AND(ISNUMBER(OFFSET('Sanitation Data'!$G$10,0,10*ROW('Sanitation Data'!G179))),'Data Summary'!DB185="Yes"),OFFSET('Sanitation Data'!$G$10,0,10*ROW('Sanitation Data'!G179)),NA())</f>
        <v>#N/A</v>
      </c>
      <c r="AN185" s="99" t="e">
        <f ca="true">+IF(AND(ISNUMBER(OFFSET('Sanitation Data'!$G$11,0,10*ROW('Sanitation Data'!G179))),'Data Summary'!DC185="Yes"),OFFSET('Sanitation Data'!$G$11,0,10*ROW('Sanitation Data'!G179)),NA())</f>
        <v>#N/A</v>
      </c>
      <c r="AO185" s="99" t="e">
        <f ca="true">+IF(AND(ISNUMBER(OFFSET('Sanitation Data'!$G$12,0,10*ROW('Sanitation Data'!G179))),'Data Summary'!DD185="Yes"),OFFSET('Sanitation Data'!$G$12,0,10*ROW('Sanitation Data'!G179)),NA())</f>
        <v>#N/A</v>
      </c>
      <c r="AP185" s="99" t="e">
        <f ca="true">+IF(AND(ISNUMBER(OFFSET('Sanitation Data'!$H$4,0,10*ROW('Sanitation Data'!H179))),'Data Summary'!DE185="Yes"),100-OFFSET('Sanitation Data'!$H$4,0,10*ROW('Sanitation Data'!H179)),NA())</f>
        <v>#N/A</v>
      </c>
      <c r="AQ185" s="99" t="e">
        <f ca="true">+IF(AND(ISNUMBER(OFFSET('Sanitation Data'!$H$6,0,10*ROW('Sanitation Data'!H179))),'Data Summary'!DF185="Yes"),OFFSET('Sanitation Data'!$H$6,0,10*ROW('Sanitation Data'!H179)),NA())</f>
        <v>#N/A</v>
      </c>
      <c r="AR185" s="99" t="e">
        <f ca="true">+IF(AND(ISNUMBER(OFFSET('Sanitation Data'!$H$10,0,10*ROW('Sanitation Data'!H179))),'Data Summary'!DG185="Yes"),OFFSET('Sanitation Data'!$H$10,0,10*ROW('Sanitation Data'!H179)),NA())</f>
        <v>#N/A</v>
      </c>
      <c r="AS185" s="99" t="e">
        <f ca="true">+IF(AND(ISNUMBER(OFFSET('Sanitation Data'!$H$11,0,10*ROW('Sanitation Data'!H179))),'Data Summary'!DH185="Yes"),OFFSET('Sanitation Data'!$H$11,0,10*ROW('Sanitation Data'!H179)),NA())</f>
        <v>#N/A</v>
      </c>
      <c r="AT185" s="99" t="e">
        <f ca="true">+IF(AND(ISNUMBER(OFFSET('Sanitation Data'!$H$12,0,10*ROW('Sanitation Data'!H179))),'Data Summary'!DI185="Yes"),OFFSET('Sanitation Data'!$H$12,0,10*ROW('Sanitation Data'!H179)),NA())</f>
        <v>#N/A</v>
      </c>
      <c r="AU185" s="99" t="e">
        <f ca="true">+IF(AND(ISNUMBER(OFFSET('Sanitation Data'!$I$4,0,10*ROW('Sanitation Data'!I179))),'Data Summary'!DJ185="Yes"),100-OFFSET('Sanitation Data'!$I$4,0,10*ROW('Sanitation Data'!I179)),NA())</f>
        <v>#N/A</v>
      </c>
      <c r="AV185" s="99" t="e">
        <f ca="true">+IF(AND(ISNUMBER(OFFSET('Sanitation Data'!$I$6,0,10*ROW('Sanitation Data'!I179))),'Data Summary'!DK185="Yes"),OFFSET('Sanitation Data'!$I$6,0,10*ROW('Sanitation Data'!I179)),NA())</f>
        <v>#N/A</v>
      </c>
      <c r="AW185" s="99" t="e">
        <f ca="true">+IF(AND(ISNUMBER(OFFSET('Sanitation Data'!$I$10,0,10*ROW('Sanitation Data'!I179))),'Data Summary'!DL185="Yes"),OFFSET('Sanitation Data'!$I$10,0,10*ROW('Sanitation Data'!I179)),NA())</f>
        <v>#N/A</v>
      </c>
      <c r="AX185" s="99" t="e">
        <f ca="true">+IF(AND(ISNUMBER(OFFSET('Sanitation Data'!$I$11,0,10*ROW('Sanitation Data'!I179))),'Data Summary'!DM185="Yes"),OFFSET('Sanitation Data'!$I$11,0,10*ROW('Sanitation Data'!I179)),NA())</f>
        <v>#N/A</v>
      </c>
      <c r="AY185" s="99" t="e">
        <f ca="true">+IF(AND(ISNUMBER(OFFSET('Sanitation Data'!$I$12,0,10*ROW('Sanitation Data'!I179))),'Data Summary'!DN185="Yes"),OFFSET('Sanitation Data'!$I$12,0,10*ROW('Sanitation Data'!I179)),NA())</f>
        <v>#N/A</v>
      </c>
      <c r="AZ185" s="100" t="e">
        <f ca="true">+IF(AND(ISNUMBER(OFFSET('Hygiene Data'!$D$5,0,10*ROW('Hygiene Data'!D179))),'Data Summary'!DO185="Yes"),OFFSET('Hygiene Data'!$D$5,0,10*ROW('Hygiene Data'!D179)),NA())</f>
        <v>#N/A</v>
      </c>
      <c r="BA185" s="100" t="e">
        <f ca="true">+IF(AND(ISNUMBER(OFFSET('Hygiene Data'!$D$7,0,10*ROW('Hygiene Data'!D179))),'Data Summary'!DP185="Yes"),OFFSET('Hygiene Data'!$D$7,0,10*ROW('Hygiene Data'!D179)),NA())</f>
        <v>#N/A</v>
      </c>
      <c r="BB185" s="100" t="e">
        <f ca="true">+IF(AND(ISNUMBER(OFFSET('Hygiene Data'!$D$9,0,10*ROW('Hygiene Data'!D179))),'Data Summary'!DQ185="Yes"),OFFSET('Hygiene Data'!$D$9,0,10*ROW('Hygiene Data'!D179)),NA())</f>
        <v>#N/A</v>
      </c>
      <c r="BC185" s="100" t="e">
        <f ca="true">+IF(AND(ISNUMBER(OFFSET('Hygiene Data'!$E$5,0,10*ROW('Hygiene Data'!E179))),'Data Summary'!DR185="Yes"),OFFSET('Hygiene Data'!$E$5,0,10*ROW('Hygiene Data'!E179)),NA())</f>
        <v>#N/A</v>
      </c>
      <c r="BD185" s="100" t="e">
        <f ca="true">+IF(AND(ISNUMBER(OFFSET('Hygiene Data'!$E$7,0,10*ROW('Hygiene Data'!E179))),'Data Summary'!DS185="Yes"),OFFSET('Hygiene Data'!$E$7,0,10*ROW('Hygiene Data'!E179)),NA())</f>
        <v>#N/A</v>
      </c>
      <c r="BE185" s="100" t="e">
        <f ca="true">+IF(AND(ISNUMBER(OFFSET('Hygiene Data'!$E$9,0,10*ROW('Hygiene Data'!E179))),'Data Summary'!DT185="Yes"),OFFSET('Hygiene Data'!$E$9,0,10*ROW('Hygiene Data'!E179)),NA())</f>
        <v>#N/A</v>
      </c>
      <c r="BF185" s="100" t="e">
        <f ca="true">+IF(AND(ISNUMBER(OFFSET('Hygiene Data'!$F$5,0,10*ROW('Hygiene Data'!F179))),'Data Summary'!DU185="Yes"),OFFSET('Hygiene Data'!$F$5,0,10*ROW('Hygiene Data'!F179)),NA())</f>
        <v>#N/A</v>
      </c>
      <c r="BG185" s="100" t="e">
        <f ca="true">+IF(AND(ISNUMBER(OFFSET('Hygiene Data'!$F$7,0,10*ROW('Hygiene Data'!F179))),'Data Summary'!DV185="Yes"),OFFSET('Hygiene Data'!$F$7,0,10*ROW('Hygiene Data'!F179)),NA())</f>
        <v>#N/A</v>
      </c>
      <c r="BH185" s="100" t="e">
        <f ca="true">+IF(AND(ISNUMBER(OFFSET('Hygiene Data'!$F$9,0,10*ROW('Hygiene Data'!F179))),'Data Summary'!DW185="Yes"),OFFSET('Hygiene Data'!$F$9,0,10*ROW('Hygiene Data'!F179)),NA())</f>
        <v>#N/A</v>
      </c>
      <c r="BI185" s="100" t="e">
        <f ca="true">+IF(AND(ISNUMBER(OFFSET('Hygiene Data'!$G$5,0,10*ROW('Hygiene Data'!G179))),'Data Summary'!DX185="Yes"),OFFSET('Hygiene Data'!$G$5,0,10*ROW('Hygiene Data'!G179)),NA())</f>
        <v>#N/A</v>
      </c>
      <c r="BJ185" s="100" t="e">
        <f ca="true">+IF(AND(ISNUMBER(OFFSET('Hygiene Data'!$G$7,0,10*ROW('Hygiene Data'!G179))),'Data Summary'!DY185="Yes"),OFFSET('Hygiene Data'!$G$7,0,10*ROW('Hygiene Data'!G179)),NA())</f>
        <v>#N/A</v>
      </c>
      <c r="BK185" s="100" t="e">
        <f ca="true">+IF(AND(ISNUMBER(OFFSET('Hygiene Data'!$G$9,0,10*ROW('Hygiene Data'!G179))),'Data Summary'!DZ185="Yes"),OFFSET('Hygiene Data'!$G$9,0,10*ROW('Hygiene Data'!G179)),NA())</f>
        <v>#N/A</v>
      </c>
      <c r="BL185" s="100" t="e">
        <f ca="true">+IF(AND(ISNUMBER(OFFSET('Hygiene Data'!$H$5,0,10*ROW('Hygiene Data'!H179))),'Data Summary'!EA185="Yes"),OFFSET('Hygiene Data'!$H$5,0,10*ROW('Hygiene Data'!H179)),NA())</f>
        <v>#N/A</v>
      </c>
      <c r="BM185" s="100" t="e">
        <f ca="true">+IF(AND(ISNUMBER(OFFSET('Hygiene Data'!$H$7,0,10*ROW('Hygiene Data'!H179))),'Data Summary'!EB185="Yes"),OFFSET('Hygiene Data'!$H$7,0,10*ROW('Hygiene Data'!H179)),NA())</f>
        <v>#N/A</v>
      </c>
      <c r="BN185" s="100" t="e">
        <f ca="true">+IF(AND(ISNUMBER(OFFSET('Hygiene Data'!$H$9,0,10*ROW('Hygiene Data'!H179))),'Data Summary'!EC185="Yes"),OFFSET('Hygiene Data'!$H$9,0,10*ROW('Hygiene Data'!H179)),NA())</f>
        <v>#N/A</v>
      </c>
      <c r="BO185" s="100" t="e">
        <f ca="true">+IF(AND(ISNUMBER(OFFSET('Hygiene Data'!$I$5,0,10*ROW('Hygiene Data'!I179))),'Data Summary'!ED185="Yes"),OFFSET('Hygiene Data'!$I$5,0,10*ROW('Hygiene Data'!I179)),NA())</f>
        <v>#N/A</v>
      </c>
      <c r="BP185" s="100" t="e">
        <f ca="true">+IF(AND(ISNUMBER(OFFSET('Hygiene Data'!$I$7,0,10*ROW('Hygiene Data'!I179))),'Data Summary'!EE185="Yes"),OFFSET('Hygiene Data'!$I$7,0,10*ROW('Hygiene Data'!I179)),NA())</f>
        <v>#N/A</v>
      </c>
      <c r="BQ185" s="100" t="e">
        <f ca="true">+IF(AND(ISNUMBER(OFFSET('Hygiene Data'!$I$9,0,10*ROW('Hygiene Data'!I179))),'Data Summary'!EF185="Yes"),OFFSET('Hygiene Data'!$I$9,0,10*ROW('Hygiene Data'!I179)),NA())</f>
        <v>#N/A</v>
      </c>
    </row>
    <row xmlns:x14ac="http://schemas.microsoft.com/office/spreadsheetml/2009/9/ac" r="186" x14ac:dyDescent="0.2">
      <c r="A186" s="363" t="e">
        <f ca="true">+RIGHT('Data Summary'!A186,LEN('Data Summary'!A186)-9)</f>
        <v>#VALUE!</v>
      </c>
      <c r="B186" s="38" t="str">
        <f ca="true">+IF(ISTEXT('Data Summary'!B186),'Data Summary'!B186,"")</f>
        <v/>
      </c>
      <c r="C186" s="362" t="e">
        <f ca="true">+VALUE('Data Summary'!C186)</f>
        <v>#VALUE!</v>
      </c>
      <c r="D186" s="98" t="e">
        <f ca="true">+IF(AND(ISNUMBER(OFFSET('Water Data'!$D$4,0,10*ROW('Water Data'!D180))),'Data Summary'!BS186="Yes"),100-OFFSET('Water Data'!$D$4,0,10*ROW('Water Data'!D180)),NA())</f>
        <v>#N/A</v>
      </c>
      <c r="E186" s="98" t="e">
        <f ca="true">+IF(AND(ISNUMBER(OFFSET('Water Data'!$D$6,0,10*ROW('Water Data'!D180))),'Data Summary'!BT186="Yes"),OFFSET('Water Data'!$D$6,0,10*ROW('Water Data'!D180)),NA())</f>
        <v>#N/A</v>
      </c>
      <c r="F186" s="98" t="e">
        <f ca="true">+IF(AND(ISNUMBER(OFFSET('Water Data'!$D$9,0,10*ROW('Water Data'!D180))),'Data Summary'!BU186="Yes"),OFFSET('Water Data'!$D$9,0,10*ROW('Water Data'!D180)),NA())</f>
        <v>#N/A</v>
      </c>
      <c r="G186" s="98" t="e">
        <f ca="true">+IF(AND(ISNUMBER(OFFSET('Water Data'!$E$4,0,10*ROW('Water Data'!E180))),'Data Summary'!BV186="Yes"),100-OFFSET('Water Data'!$E$4,0,10*ROW('Water Data'!E180)),NA())</f>
        <v>#N/A</v>
      </c>
      <c r="H186" s="98" t="e">
        <f ca="true">+IF(AND(ISNUMBER(OFFSET('Water Data'!$E$6,0,10*ROW('Water Data'!E180))),'Data Summary'!BW186="Yes"),OFFSET('Water Data'!$E$6,0,10*ROW('Water Data'!E180)),NA())</f>
        <v>#N/A</v>
      </c>
      <c r="I186" s="98" t="e">
        <f ca="true">+IF(AND(ISNUMBER(OFFSET('Water Data'!$E$9,0,10*ROW('Water Data'!E180))),'Data Summary'!BX186="Yes"),OFFSET('Water Data'!$E$9,0,10*ROW('Water Data'!E180)),NA())</f>
        <v>#N/A</v>
      </c>
      <c r="J186" s="98" t="e">
        <f ca="true">+IF(AND(ISNUMBER(OFFSET('Water Data'!$F$4,0,10*ROW('Water Data'!F180))),'Data Summary'!BY186="Yes"),100-OFFSET('Water Data'!$F$4,0,10*ROW('Water Data'!F180)),NA())</f>
        <v>#N/A</v>
      </c>
      <c r="K186" s="98" t="e">
        <f ca="true">+IF(AND(ISNUMBER(OFFSET('Water Data'!$F$6,0,10*ROW('Water Data'!F180))),'Data Summary'!BZ186="Yes"),OFFSET('Water Data'!$F$6,0,10*ROW('Water Data'!F180)),NA())</f>
        <v>#N/A</v>
      </c>
      <c r="L186" s="98" t="e">
        <f ca="true">+IF(AND(ISNUMBER(OFFSET('Water Data'!$F$9,0,10*ROW('Water Data'!F180))),'Data Summary'!CA186="Yes"),OFFSET('Water Data'!$F$9,0,10*ROW('Water Data'!F180)),NA())</f>
        <v>#N/A</v>
      </c>
      <c r="M186" s="98" t="e">
        <f ca="true">+IF(AND(ISNUMBER(OFFSET('Water Data'!$G$4,0,10*ROW('Water Data'!G180))),'Data Summary'!CB186="Yes"),100-OFFSET('Water Data'!$G$4,0,10*ROW('Water Data'!G180)),NA())</f>
        <v>#N/A</v>
      </c>
      <c r="N186" s="98" t="e">
        <f ca="true">+IF(AND(ISNUMBER(OFFSET('Water Data'!$G$6,0,10*ROW('Water Data'!G180))),'Data Summary'!CC186="Yes"),OFFSET('Water Data'!$G$6,0,10*ROW('Water Data'!G180)),NA())</f>
        <v>#N/A</v>
      </c>
      <c r="O186" s="98" t="e">
        <f ca="true">+IF(AND(ISNUMBER(OFFSET('Water Data'!$G$9,0,10*ROW('Water Data'!G180))),'Data Summary'!CD186="Yes"),OFFSET('Water Data'!$G$9,0,10*ROW('Water Data'!G180)),NA())</f>
        <v>#N/A</v>
      </c>
      <c r="P186" s="98" t="e">
        <f ca="true">+IF(AND(ISNUMBER(OFFSET('Water Data'!$H$4,0,10*ROW('Water Data'!H180))),'Data Summary'!CE186="Yes"),100-OFFSET('Water Data'!$H$4,0,10*ROW('Water Data'!H180)),NA())</f>
        <v>#N/A</v>
      </c>
      <c r="Q186" s="98" t="e">
        <f ca="true">+IF(AND(ISNUMBER(OFFSET('Water Data'!$H$6,0,10*ROW('Water Data'!H180))),'Data Summary'!CF186="Yes"),OFFSET('Water Data'!$H$6,0,10*ROW('Water Data'!H180)),NA())</f>
        <v>#N/A</v>
      </c>
      <c r="R186" s="98" t="e">
        <f ca="true">+IF(AND(ISNUMBER(OFFSET('Water Data'!$H$9,0,10*ROW('Water Data'!H180))),'Data Summary'!CG186="Yes"),OFFSET('Water Data'!$H$9,0,10*ROW('Water Data'!H180)),NA())</f>
        <v>#N/A</v>
      </c>
      <c r="S186" s="98" t="e">
        <f ca="true">+IF(AND(ISNUMBER(OFFSET('Water Data'!$I$4,0,10*ROW('Water Data'!I180))),'Data Summary'!CH186="Yes"),100-OFFSET('Water Data'!$I$4,0,10*ROW('Water Data'!I180)),NA())</f>
        <v>#N/A</v>
      </c>
      <c r="T186" s="98" t="e">
        <f ca="true">+IF(AND(ISNUMBER(OFFSET('Water Data'!$I$6,0,10*ROW('Water Data'!I180))),'Data Summary'!CI186="Yes"),OFFSET('Water Data'!$I$6,0,10*ROW('Water Data'!I180)),NA())</f>
        <v>#N/A</v>
      </c>
      <c r="U186" s="98" t="e">
        <f ca="true">+IF(AND(ISNUMBER(OFFSET('Water Data'!$I$9,0,10*ROW('Water Data'!I180))),'Data Summary'!CJ186="Yes"),OFFSET('Water Data'!$I$9,0,10*ROW('Water Data'!I180)),NA())</f>
        <v>#N/A</v>
      </c>
      <c r="V186" s="99" t="e">
        <f ca="true">+IF(AND(ISNUMBER(OFFSET('Sanitation Data'!$D$4,0,10*ROW('Sanitation Data'!D180))),'Data Summary'!CK186="Yes"),100-OFFSET('Sanitation Data'!$D$4,0,10*ROW('Sanitation Data'!D180)),NA())</f>
        <v>#N/A</v>
      </c>
      <c r="W186" s="99" t="e">
        <f ca="true">+IF(AND(ISNUMBER(OFFSET('Sanitation Data'!$D$6,0,10*ROW('Sanitation Data'!D180))),'Data Summary'!CL186="Yes"),OFFSET('Sanitation Data'!$D$6,0,10*ROW('Sanitation Data'!D180)),NA())</f>
        <v>#N/A</v>
      </c>
      <c r="X186" s="99" t="e">
        <f ca="true">+IF(AND(ISNUMBER(OFFSET('Sanitation Data'!$D$10,0,10*ROW('Sanitation Data'!D180))),'Data Summary'!CM186="Yes"),OFFSET('Sanitation Data'!$D$10,0,10*ROW('Sanitation Data'!D180)),NA())</f>
        <v>#N/A</v>
      </c>
      <c r="Y186" s="99" t="e">
        <f ca="true">+IF(AND(ISNUMBER(OFFSET('Sanitation Data'!$D$11,0,10*ROW('Sanitation Data'!D180))),'Data Summary'!CN186="Yes"),OFFSET('Sanitation Data'!$D$11,0,10*ROW('Sanitation Data'!D180)),NA())</f>
        <v>#N/A</v>
      </c>
      <c r="Z186" s="99" t="e">
        <f ca="true">+IF(AND(ISNUMBER(OFFSET('Sanitation Data'!$D$12,0,10*ROW('Sanitation Data'!D180))),'Data Summary'!CO186="Yes"),OFFSET('Sanitation Data'!$D$12,0,10*ROW('Sanitation Data'!D180)),NA())</f>
        <v>#N/A</v>
      </c>
      <c r="AA186" s="99" t="e">
        <f ca="true">+IF(AND(ISNUMBER(OFFSET('Sanitation Data'!$E$4,0,10*ROW('Sanitation Data'!E180))),'Data Summary'!CP186="Yes"),100-OFFSET('Sanitation Data'!$E$4,0,10*ROW('Sanitation Data'!E180)),NA())</f>
        <v>#N/A</v>
      </c>
      <c r="AB186" s="99" t="e">
        <f ca="true">+IF(AND(ISNUMBER(OFFSET('Sanitation Data'!$E$6,0,10*ROW('Sanitation Data'!E180))),'Data Summary'!CQ186="Yes"),OFFSET('Sanitation Data'!$E$6,0,10*ROW('Sanitation Data'!E180)),NA())</f>
        <v>#N/A</v>
      </c>
      <c r="AC186" s="99" t="e">
        <f ca="true">+IF(AND(ISNUMBER(OFFSET('Sanitation Data'!$E$10,0,10*ROW('Sanitation Data'!E180))),'Data Summary'!CR186="Yes"),OFFSET('Sanitation Data'!$E$10,0,10*ROW('Sanitation Data'!E180)),NA())</f>
        <v>#N/A</v>
      </c>
      <c r="AD186" s="99" t="e">
        <f ca="true">+IF(AND(ISNUMBER(OFFSET('Sanitation Data'!$E$11,0,10*ROW('Sanitation Data'!E180))),'Data Summary'!CS186="Yes"),OFFSET('Sanitation Data'!$E$11,0,10*ROW('Sanitation Data'!E180)),NA())</f>
        <v>#N/A</v>
      </c>
      <c r="AE186" s="99" t="e">
        <f ca="true">+IF(AND(ISNUMBER(OFFSET('Sanitation Data'!$E$12,0,10*ROW('Sanitation Data'!E180))),'Data Summary'!CT186="Yes"),OFFSET('Sanitation Data'!$E$12,0,10*ROW('Sanitation Data'!E180)),NA())</f>
        <v>#N/A</v>
      </c>
      <c r="AF186" s="99" t="e">
        <f ca="true">+IF(AND(ISNUMBER(OFFSET('Sanitation Data'!$F$4,0,10*ROW('Sanitation Data'!F180))),'Data Summary'!CU186="Yes"),100-OFFSET('Sanitation Data'!$F$4,0,10*ROW('Sanitation Data'!F180)),NA())</f>
        <v>#N/A</v>
      </c>
      <c r="AG186" s="99" t="e">
        <f ca="true">+IF(AND(ISNUMBER(OFFSET('Sanitation Data'!$F$6,0,10*ROW('Sanitation Data'!F180))),'Data Summary'!CV186="Yes"),OFFSET('Sanitation Data'!$F$6,0,10*ROW('Sanitation Data'!F180)),NA())</f>
        <v>#N/A</v>
      </c>
      <c r="AH186" s="99" t="e">
        <f ca="true">+IF(AND(ISNUMBER(OFFSET('Sanitation Data'!$F$10,0,10*ROW('Sanitation Data'!F180))),'Data Summary'!CW186="Yes"),OFFSET('Sanitation Data'!$F$10,0,10*ROW('Sanitation Data'!F180)),NA())</f>
        <v>#N/A</v>
      </c>
      <c r="AI186" s="99" t="e">
        <f ca="true">+IF(AND(ISNUMBER(OFFSET('Sanitation Data'!$F$11,0,10*ROW('Sanitation Data'!F180))),'Data Summary'!CX186="Yes"),OFFSET('Sanitation Data'!$F$11,0,10*ROW('Sanitation Data'!F180)),NA())</f>
        <v>#N/A</v>
      </c>
      <c r="AJ186" s="99" t="e">
        <f ca="true">+IF(AND(ISNUMBER(OFFSET('Sanitation Data'!$F$12,0,10*ROW('Sanitation Data'!F180))),'Data Summary'!CY186="Yes"),OFFSET('Sanitation Data'!$F$12,0,10*ROW('Sanitation Data'!F180)),NA())</f>
        <v>#N/A</v>
      </c>
      <c r="AK186" s="99" t="e">
        <f ca="true">+IF(AND(ISNUMBER(OFFSET('Sanitation Data'!$G$4,0,10*ROW('Sanitation Data'!G180))),'Data Summary'!CZ186="Yes"),100-OFFSET('Sanitation Data'!$G$4,0,10*ROW('Sanitation Data'!G180)),NA())</f>
        <v>#N/A</v>
      </c>
      <c r="AL186" s="99" t="e">
        <f ca="true">+IF(AND(ISNUMBER(OFFSET('Sanitation Data'!$G$6,0,10*ROW('Sanitation Data'!G180))),'Data Summary'!DA186="Yes"),OFFSET('Sanitation Data'!$G$6,0,10*ROW('Sanitation Data'!G180)),NA())</f>
        <v>#N/A</v>
      </c>
      <c r="AM186" s="99" t="e">
        <f ca="true">+IF(AND(ISNUMBER(OFFSET('Sanitation Data'!$G$10,0,10*ROW('Sanitation Data'!G180))),'Data Summary'!DB186="Yes"),OFFSET('Sanitation Data'!$G$10,0,10*ROW('Sanitation Data'!G180)),NA())</f>
        <v>#N/A</v>
      </c>
      <c r="AN186" s="99" t="e">
        <f ca="true">+IF(AND(ISNUMBER(OFFSET('Sanitation Data'!$G$11,0,10*ROW('Sanitation Data'!G180))),'Data Summary'!DC186="Yes"),OFFSET('Sanitation Data'!$G$11,0,10*ROW('Sanitation Data'!G180)),NA())</f>
        <v>#N/A</v>
      </c>
      <c r="AO186" s="99" t="e">
        <f ca="true">+IF(AND(ISNUMBER(OFFSET('Sanitation Data'!$G$12,0,10*ROW('Sanitation Data'!G180))),'Data Summary'!DD186="Yes"),OFFSET('Sanitation Data'!$G$12,0,10*ROW('Sanitation Data'!G180)),NA())</f>
        <v>#N/A</v>
      </c>
      <c r="AP186" s="99" t="e">
        <f ca="true">+IF(AND(ISNUMBER(OFFSET('Sanitation Data'!$H$4,0,10*ROW('Sanitation Data'!H180))),'Data Summary'!DE186="Yes"),100-OFFSET('Sanitation Data'!$H$4,0,10*ROW('Sanitation Data'!H180)),NA())</f>
        <v>#N/A</v>
      </c>
      <c r="AQ186" s="99" t="e">
        <f ca="true">+IF(AND(ISNUMBER(OFFSET('Sanitation Data'!$H$6,0,10*ROW('Sanitation Data'!H180))),'Data Summary'!DF186="Yes"),OFFSET('Sanitation Data'!$H$6,0,10*ROW('Sanitation Data'!H180)),NA())</f>
        <v>#N/A</v>
      </c>
      <c r="AR186" s="99" t="e">
        <f ca="true">+IF(AND(ISNUMBER(OFFSET('Sanitation Data'!$H$10,0,10*ROW('Sanitation Data'!H180))),'Data Summary'!DG186="Yes"),OFFSET('Sanitation Data'!$H$10,0,10*ROW('Sanitation Data'!H180)),NA())</f>
        <v>#N/A</v>
      </c>
      <c r="AS186" s="99" t="e">
        <f ca="true">+IF(AND(ISNUMBER(OFFSET('Sanitation Data'!$H$11,0,10*ROW('Sanitation Data'!H180))),'Data Summary'!DH186="Yes"),OFFSET('Sanitation Data'!$H$11,0,10*ROW('Sanitation Data'!H180)),NA())</f>
        <v>#N/A</v>
      </c>
      <c r="AT186" s="99" t="e">
        <f ca="true">+IF(AND(ISNUMBER(OFFSET('Sanitation Data'!$H$12,0,10*ROW('Sanitation Data'!H180))),'Data Summary'!DI186="Yes"),OFFSET('Sanitation Data'!$H$12,0,10*ROW('Sanitation Data'!H180)),NA())</f>
        <v>#N/A</v>
      </c>
      <c r="AU186" s="99" t="e">
        <f ca="true">+IF(AND(ISNUMBER(OFFSET('Sanitation Data'!$I$4,0,10*ROW('Sanitation Data'!I180))),'Data Summary'!DJ186="Yes"),100-OFFSET('Sanitation Data'!$I$4,0,10*ROW('Sanitation Data'!I180)),NA())</f>
        <v>#N/A</v>
      </c>
      <c r="AV186" s="99" t="e">
        <f ca="true">+IF(AND(ISNUMBER(OFFSET('Sanitation Data'!$I$6,0,10*ROW('Sanitation Data'!I180))),'Data Summary'!DK186="Yes"),OFFSET('Sanitation Data'!$I$6,0,10*ROW('Sanitation Data'!I180)),NA())</f>
        <v>#N/A</v>
      </c>
      <c r="AW186" s="99" t="e">
        <f ca="true">+IF(AND(ISNUMBER(OFFSET('Sanitation Data'!$I$10,0,10*ROW('Sanitation Data'!I180))),'Data Summary'!DL186="Yes"),OFFSET('Sanitation Data'!$I$10,0,10*ROW('Sanitation Data'!I180)),NA())</f>
        <v>#N/A</v>
      </c>
      <c r="AX186" s="99" t="e">
        <f ca="true">+IF(AND(ISNUMBER(OFFSET('Sanitation Data'!$I$11,0,10*ROW('Sanitation Data'!I180))),'Data Summary'!DM186="Yes"),OFFSET('Sanitation Data'!$I$11,0,10*ROW('Sanitation Data'!I180)),NA())</f>
        <v>#N/A</v>
      </c>
      <c r="AY186" s="99" t="e">
        <f ca="true">+IF(AND(ISNUMBER(OFFSET('Sanitation Data'!$I$12,0,10*ROW('Sanitation Data'!I180))),'Data Summary'!DN186="Yes"),OFFSET('Sanitation Data'!$I$12,0,10*ROW('Sanitation Data'!I180)),NA())</f>
        <v>#N/A</v>
      </c>
      <c r="AZ186" s="100" t="e">
        <f ca="true">+IF(AND(ISNUMBER(OFFSET('Hygiene Data'!$D$5,0,10*ROW('Hygiene Data'!D180))),'Data Summary'!DO186="Yes"),OFFSET('Hygiene Data'!$D$5,0,10*ROW('Hygiene Data'!D180)),NA())</f>
        <v>#N/A</v>
      </c>
      <c r="BA186" s="100" t="e">
        <f ca="true">+IF(AND(ISNUMBER(OFFSET('Hygiene Data'!$D$7,0,10*ROW('Hygiene Data'!D180))),'Data Summary'!DP186="Yes"),OFFSET('Hygiene Data'!$D$7,0,10*ROW('Hygiene Data'!D180)),NA())</f>
        <v>#N/A</v>
      </c>
      <c r="BB186" s="100" t="e">
        <f ca="true">+IF(AND(ISNUMBER(OFFSET('Hygiene Data'!$D$9,0,10*ROW('Hygiene Data'!D180))),'Data Summary'!DQ186="Yes"),OFFSET('Hygiene Data'!$D$9,0,10*ROW('Hygiene Data'!D180)),NA())</f>
        <v>#N/A</v>
      </c>
      <c r="BC186" s="100" t="e">
        <f ca="true">+IF(AND(ISNUMBER(OFFSET('Hygiene Data'!$E$5,0,10*ROW('Hygiene Data'!E180))),'Data Summary'!DR186="Yes"),OFFSET('Hygiene Data'!$E$5,0,10*ROW('Hygiene Data'!E180)),NA())</f>
        <v>#N/A</v>
      </c>
      <c r="BD186" s="100" t="e">
        <f ca="true">+IF(AND(ISNUMBER(OFFSET('Hygiene Data'!$E$7,0,10*ROW('Hygiene Data'!E180))),'Data Summary'!DS186="Yes"),OFFSET('Hygiene Data'!$E$7,0,10*ROW('Hygiene Data'!E180)),NA())</f>
        <v>#N/A</v>
      </c>
      <c r="BE186" s="100" t="e">
        <f ca="true">+IF(AND(ISNUMBER(OFFSET('Hygiene Data'!$E$9,0,10*ROW('Hygiene Data'!E180))),'Data Summary'!DT186="Yes"),OFFSET('Hygiene Data'!$E$9,0,10*ROW('Hygiene Data'!E180)),NA())</f>
        <v>#N/A</v>
      </c>
      <c r="BF186" s="100" t="e">
        <f ca="true">+IF(AND(ISNUMBER(OFFSET('Hygiene Data'!$F$5,0,10*ROW('Hygiene Data'!F180))),'Data Summary'!DU186="Yes"),OFFSET('Hygiene Data'!$F$5,0,10*ROW('Hygiene Data'!F180)),NA())</f>
        <v>#N/A</v>
      </c>
      <c r="BG186" s="100" t="e">
        <f ca="true">+IF(AND(ISNUMBER(OFFSET('Hygiene Data'!$F$7,0,10*ROW('Hygiene Data'!F180))),'Data Summary'!DV186="Yes"),OFFSET('Hygiene Data'!$F$7,0,10*ROW('Hygiene Data'!F180)),NA())</f>
        <v>#N/A</v>
      </c>
      <c r="BH186" s="100" t="e">
        <f ca="true">+IF(AND(ISNUMBER(OFFSET('Hygiene Data'!$F$9,0,10*ROW('Hygiene Data'!F180))),'Data Summary'!DW186="Yes"),OFFSET('Hygiene Data'!$F$9,0,10*ROW('Hygiene Data'!F180)),NA())</f>
        <v>#N/A</v>
      </c>
      <c r="BI186" s="100" t="e">
        <f ca="true">+IF(AND(ISNUMBER(OFFSET('Hygiene Data'!$G$5,0,10*ROW('Hygiene Data'!G180))),'Data Summary'!DX186="Yes"),OFFSET('Hygiene Data'!$G$5,0,10*ROW('Hygiene Data'!G180)),NA())</f>
        <v>#N/A</v>
      </c>
      <c r="BJ186" s="100" t="e">
        <f ca="true">+IF(AND(ISNUMBER(OFFSET('Hygiene Data'!$G$7,0,10*ROW('Hygiene Data'!G180))),'Data Summary'!DY186="Yes"),OFFSET('Hygiene Data'!$G$7,0,10*ROW('Hygiene Data'!G180)),NA())</f>
        <v>#N/A</v>
      </c>
      <c r="BK186" s="100" t="e">
        <f ca="true">+IF(AND(ISNUMBER(OFFSET('Hygiene Data'!$G$9,0,10*ROW('Hygiene Data'!G180))),'Data Summary'!DZ186="Yes"),OFFSET('Hygiene Data'!$G$9,0,10*ROW('Hygiene Data'!G180)),NA())</f>
        <v>#N/A</v>
      </c>
      <c r="BL186" s="100" t="e">
        <f ca="true">+IF(AND(ISNUMBER(OFFSET('Hygiene Data'!$H$5,0,10*ROW('Hygiene Data'!H180))),'Data Summary'!EA186="Yes"),OFFSET('Hygiene Data'!$H$5,0,10*ROW('Hygiene Data'!H180)),NA())</f>
        <v>#N/A</v>
      </c>
      <c r="BM186" s="100" t="e">
        <f ca="true">+IF(AND(ISNUMBER(OFFSET('Hygiene Data'!$H$7,0,10*ROW('Hygiene Data'!H180))),'Data Summary'!EB186="Yes"),OFFSET('Hygiene Data'!$H$7,0,10*ROW('Hygiene Data'!H180)),NA())</f>
        <v>#N/A</v>
      </c>
      <c r="BN186" s="100" t="e">
        <f ca="true">+IF(AND(ISNUMBER(OFFSET('Hygiene Data'!$H$9,0,10*ROW('Hygiene Data'!H180))),'Data Summary'!EC186="Yes"),OFFSET('Hygiene Data'!$H$9,0,10*ROW('Hygiene Data'!H180)),NA())</f>
        <v>#N/A</v>
      </c>
      <c r="BO186" s="100" t="e">
        <f ca="true">+IF(AND(ISNUMBER(OFFSET('Hygiene Data'!$I$5,0,10*ROW('Hygiene Data'!I180))),'Data Summary'!ED186="Yes"),OFFSET('Hygiene Data'!$I$5,0,10*ROW('Hygiene Data'!I180)),NA())</f>
        <v>#N/A</v>
      </c>
      <c r="BP186" s="100" t="e">
        <f ca="true">+IF(AND(ISNUMBER(OFFSET('Hygiene Data'!$I$7,0,10*ROW('Hygiene Data'!I180))),'Data Summary'!EE186="Yes"),OFFSET('Hygiene Data'!$I$7,0,10*ROW('Hygiene Data'!I180)),NA())</f>
        <v>#N/A</v>
      </c>
      <c r="BQ186" s="100" t="e">
        <f ca="true">+IF(AND(ISNUMBER(OFFSET('Hygiene Data'!$I$9,0,10*ROW('Hygiene Data'!I180))),'Data Summary'!EF186="Yes"),OFFSET('Hygiene Data'!$I$9,0,10*ROW('Hygiene Data'!I180)),NA())</f>
        <v>#N/A</v>
      </c>
    </row>
    <row xmlns:x14ac="http://schemas.microsoft.com/office/spreadsheetml/2009/9/ac" r="187" x14ac:dyDescent="0.2">
      <c r="A187" s="363" t="e">
        <f ca="true">+RIGHT('Data Summary'!A187,LEN('Data Summary'!A187)-9)</f>
        <v>#VALUE!</v>
      </c>
      <c r="B187" s="38" t="str">
        <f ca="true">+IF(ISTEXT('Data Summary'!B187),'Data Summary'!B187,"")</f>
        <v/>
      </c>
      <c r="C187" s="362" t="e">
        <f ca="true">+VALUE('Data Summary'!C187)</f>
        <v>#VALUE!</v>
      </c>
      <c r="D187" s="98" t="e">
        <f ca="true">+IF(AND(ISNUMBER(OFFSET('Water Data'!$D$4,0,10*ROW('Water Data'!D181))),'Data Summary'!BS187="Yes"),100-OFFSET('Water Data'!$D$4,0,10*ROW('Water Data'!D181)),NA())</f>
        <v>#N/A</v>
      </c>
      <c r="E187" s="98" t="e">
        <f ca="true">+IF(AND(ISNUMBER(OFFSET('Water Data'!$D$6,0,10*ROW('Water Data'!D181))),'Data Summary'!BT187="Yes"),OFFSET('Water Data'!$D$6,0,10*ROW('Water Data'!D181)),NA())</f>
        <v>#N/A</v>
      </c>
      <c r="F187" s="98" t="e">
        <f ca="true">+IF(AND(ISNUMBER(OFFSET('Water Data'!$D$9,0,10*ROW('Water Data'!D181))),'Data Summary'!BU187="Yes"),OFFSET('Water Data'!$D$9,0,10*ROW('Water Data'!D181)),NA())</f>
        <v>#N/A</v>
      </c>
      <c r="G187" s="98" t="e">
        <f ca="true">+IF(AND(ISNUMBER(OFFSET('Water Data'!$E$4,0,10*ROW('Water Data'!E181))),'Data Summary'!BV187="Yes"),100-OFFSET('Water Data'!$E$4,0,10*ROW('Water Data'!E181)),NA())</f>
        <v>#N/A</v>
      </c>
      <c r="H187" s="98" t="e">
        <f ca="true">+IF(AND(ISNUMBER(OFFSET('Water Data'!$E$6,0,10*ROW('Water Data'!E181))),'Data Summary'!BW187="Yes"),OFFSET('Water Data'!$E$6,0,10*ROW('Water Data'!E181)),NA())</f>
        <v>#N/A</v>
      </c>
      <c r="I187" s="98" t="e">
        <f ca="true">+IF(AND(ISNUMBER(OFFSET('Water Data'!$E$9,0,10*ROW('Water Data'!E181))),'Data Summary'!BX187="Yes"),OFFSET('Water Data'!$E$9,0,10*ROW('Water Data'!E181)),NA())</f>
        <v>#N/A</v>
      </c>
      <c r="J187" s="98" t="e">
        <f ca="true">+IF(AND(ISNUMBER(OFFSET('Water Data'!$F$4,0,10*ROW('Water Data'!F181))),'Data Summary'!BY187="Yes"),100-OFFSET('Water Data'!$F$4,0,10*ROW('Water Data'!F181)),NA())</f>
        <v>#N/A</v>
      </c>
      <c r="K187" s="98" t="e">
        <f ca="true">+IF(AND(ISNUMBER(OFFSET('Water Data'!$F$6,0,10*ROW('Water Data'!F181))),'Data Summary'!BZ187="Yes"),OFFSET('Water Data'!$F$6,0,10*ROW('Water Data'!F181)),NA())</f>
        <v>#N/A</v>
      </c>
      <c r="L187" s="98" t="e">
        <f ca="true">+IF(AND(ISNUMBER(OFFSET('Water Data'!$F$9,0,10*ROW('Water Data'!F181))),'Data Summary'!CA187="Yes"),OFFSET('Water Data'!$F$9,0,10*ROW('Water Data'!F181)),NA())</f>
        <v>#N/A</v>
      </c>
      <c r="M187" s="98" t="e">
        <f ca="true">+IF(AND(ISNUMBER(OFFSET('Water Data'!$G$4,0,10*ROW('Water Data'!G181))),'Data Summary'!CB187="Yes"),100-OFFSET('Water Data'!$G$4,0,10*ROW('Water Data'!G181)),NA())</f>
        <v>#N/A</v>
      </c>
      <c r="N187" s="98" t="e">
        <f ca="true">+IF(AND(ISNUMBER(OFFSET('Water Data'!$G$6,0,10*ROW('Water Data'!G181))),'Data Summary'!CC187="Yes"),OFFSET('Water Data'!$G$6,0,10*ROW('Water Data'!G181)),NA())</f>
        <v>#N/A</v>
      </c>
      <c r="O187" s="98" t="e">
        <f ca="true">+IF(AND(ISNUMBER(OFFSET('Water Data'!$G$9,0,10*ROW('Water Data'!G181))),'Data Summary'!CD187="Yes"),OFFSET('Water Data'!$G$9,0,10*ROW('Water Data'!G181)),NA())</f>
        <v>#N/A</v>
      </c>
      <c r="P187" s="98" t="e">
        <f ca="true">+IF(AND(ISNUMBER(OFFSET('Water Data'!$H$4,0,10*ROW('Water Data'!H181))),'Data Summary'!CE187="Yes"),100-OFFSET('Water Data'!$H$4,0,10*ROW('Water Data'!H181)),NA())</f>
        <v>#N/A</v>
      </c>
      <c r="Q187" s="98" t="e">
        <f ca="true">+IF(AND(ISNUMBER(OFFSET('Water Data'!$H$6,0,10*ROW('Water Data'!H181))),'Data Summary'!CF187="Yes"),OFFSET('Water Data'!$H$6,0,10*ROW('Water Data'!H181)),NA())</f>
        <v>#N/A</v>
      </c>
      <c r="R187" s="98" t="e">
        <f ca="true">+IF(AND(ISNUMBER(OFFSET('Water Data'!$H$9,0,10*ROW('Water Data'!H181))),'Data Summary'!CG187="Yes"),OFFSET('Water Data'!$H$9,0,10*ROW('Water Data'!H181)),NA())</f>
        <v>#N/A</v>
      </c>
      <c r="S187" s="98" t="e">
        <f ca="true">+IF(AND(ISNUMBER(OFFSET('Water Data'!$I$4,0,10*ROW('Water Data'!I181))),'Data Summary'!CH187="Yes"),100-OFFSET('Water Data'!$I$4,0,10*ROW('Water Data'!I181)),NA())</f>
        <v>#N/A</v>
      </c>
      <c r="T187" s="98" t="e">
        <f ca="true">+IF(AND(ISNUMBER(OFFSET('Water Data'!$I$6,0,10*ROW('Water Data'!I181))),'Data Summary'!CI187="Yes"),OFFSET('Water Data'!$I$6,0,10*ROW('Water Data'!I181)),NA())</f>
        <v>#N/A</v>
      </c>
      <c r="U187" s="98" t="e">
        <f ca="true">+IF(AND(ISNUMBER(OFFSET('Water Data'!$I$9,0,10*ROW('Water Data'!I181))),'Data Summary'!CJ187="Yes"),OFFSET('Water Data'!$I$9,0,10*ROW('Water Data'!I181)),NA())</f>
        <v>#N/A</v>
      </c>
      <c r="V187" s="99" t="e">
        <f ca="true">+IF(AND(ISNUMBER(OFFSET('Sanitation Data'!$D$4,0,10*ROW('Sanitation Data'!D181))),'Data Summary'!CK187="Yes"),100-OFFSET('Sanitation Data'!$D$4,0,10*ROW('Sanitation Data'!D181)),NA())</f>
        <v>#N/A</v>
      </c>
      <c r="W187" s="99" t="e">
        <f ca="true">+IF(AND(ISNUMBER(OFFSET('Sanitation Data'!$D$6,0,10*ROW('Sanitation Data'!D181))),'Data Summary'!CL187="Yes"),OFFSET('Sanitation Data'!$D$6,0,10*ROW('Sanitation Data'!D181)),NA())</f>
        <v>#N/A</v>
      </c>
      <c r="X187" s="99" t="e">
        <f ca="true">+IF(AND(ISNUMBER(OFFSET('Sanitation Data'!$D$10,0,10*ROW('Sanitation Data'!D181))),'Data Summary'!CM187="Yes"),OFFSET('Sanitation Data'!$D$10,0,10*ROW('Sanitation Data'!D181)),NA())</f>
        <v>#N/A</v>
      </c>
      <c r="Y187" s="99" t="e">
        <f ca="true">+IF(AND(ISNUMBER(OFFSET('Sanitation Data'!$D$11,0,10*ROW('Sanitation Data'!D181))),'Data Summary'!CN187="Yes"),OFFSET('Sanitation Data'!$D$11,0,10*ROW('Sanitation Data'!D181)),NA())</f>
        <v>#N/A</v>
      </c>
      <c r="Z187" s="99" t="e">
        <f ca="true">+IF(AND(ISNUMBER(OFFSET('Sanitation Data'!$D$12,0,10*ROW('Sanitation Data'!D181))),'Data Summary'!CO187="Yes"),OFFSET('Sanitation Data'!$D$12,0,10*ROW('Sanitation Data'!D181)),NA())</f>
        <v>#N/A</v>
      </c>
      <c r="AA187" s="99" t="e">
        <f ca="true">+IF(AND(ISNUMBER(OFFSET('Sanitation Data'!$E$4,0,10*ROW('Sanitation Data'!E181))),'Data Summary'!CP187="Yes"),100-OFFSET('Sanitation Data'!$E$4,0,10*ROW('Sanitation Data'!E181)),NA())</f>
        <v>#N/A</v>
      </c>
      <c r="AB187" s="99" t="e">
        <f ca="true">+IF(AND(ISNUMBER(OFFSET('Sanitation Data'!$E$6,0,10*ROW('Sanitation Data'!E181))),'Data Summary'!CQ187="Yes"),OFFSET('Sanitation Data'!$E$6,0,10*ROW('Sanitation Data'!E181)),NA())</f>
        <v>#N/A</v>
      </c>
      <c r="AC187" s="99" t="e">
        <f ca="true">+IF(AND(ISNUMBER(OFFSET('Sanitation Data'!$E$10,0,10*ROW('Sanitation Data'!E181))),'Data Summary'!CR187="Yes"),OFFSET('Sanitation Data'!$E$10,0,10*ROW('Sanitation Data'!E181)),NA())</f>
        <v>#N/A</v>
      </c>
      <c r="AD187" s="99" t="e">
        <f ca="true">+IF(AND(ISNUMBER(OFFSET('Sanitation Data'!$E$11,0,10*ROW('Sanitation Data'!E181))),'Data Summary'!CS187="Yes"),OFFSET('Sanitation Data'!$E$11,0,10*ROW('Sanitation Data'!E181)),NA())</f>
        <v>#N/A</v>
      </c>
      <c r="AE187" s="99" t="e">
        <f ca="true">+IF(AND(ISNUMBER(OFFSET('Sanitation Data'!$E$12,0,10*ROW('Sanitation Data'!E181))),'Data Summary'!CT187="Yes"),OFFSET('Sanitation Data'!$E$12,0,10*ROW('Sanitation Data'!E181)),NA())</f>
        <v>#N/A</v>
      </c>
      <c r="AF187" s="99" t="e">
        <f ca="true">+IF(AND(ISNUMBER(OFFSET('Sanitation Data'!$F$4,0,10*ROW('Sanitation Data'!F181))),'Data Summary'!CU187="Yes"),100-OFFSET('Sanitation Data'!$F$4,0,10*ROW('Sanitation Data'!F181)),NA())</f>
        <v>#N/A</v>
      </c>
      <c r="AG187" s="99" t="e">
        <f ca="true">+IF(AND(ISNUMBER(OFFSET('Sanitation Data'!$F$6,0,10*ROW('Sanitation Data'!F181))),'Data Summary'!CV187="Yes"),OFFSET('Sanitation Data'!$F$6,0,10*ROW('Sanitation Data'!F181)),NA())</f>
        <v>#N/A</v>
      </c>
      <c r="AH187" s="99" t="e">
        <f ca="true">+IF(AND(ISNUMBER(OFFSET('Sanitation Data'!$F$10,0,10*ROW('Sanitation Data'!F181))),'Data Summary'!CW187="Yes"),OFFSET('Sanitation Data'!$F$10,0,10*ROW('Sanitation Data'!F181)),NA())</f>
        <v>#N/A</v>
      </c>
      <c r="AI187" s="99" t="e">
        <f ca="true">+IF(AND(ISNUMBER(OFFSET('Sanitation Data'!$F$11,0,10*ROW('Sanitation Data'!F181))),'Data Summary'!CX187="Yes"),OFFSET('Sanitation Data'!$F$11,0,10*ROW('Sanitation Data'!F181)),NA())</f>
        <v>#N/A</v>
      </c>
      <c r="AJ187" s="99" t="e">
        <f ca="true">+IF(AND(ISNUMBER(OFFSET('Sanitation Data'!$F$12,0,10*ROW('Sanitation Data'!F181))),'Data Summary'!CY187="Yes"),OFFSET('Sanitation Data'!$F$12,0,10*ROW('Sanitation Data'!F181)),NA())</f>
        <v>#N/A</v>
      </c>
      <c r="AK187" s="99" t="e">
        <f ca="true">+IF(AND(ISNUMBER(OFFSET('Sanitation Data'!$G$4,0,10*ROW('Sanitation Data'!G181))),'Data Summary'!CZ187="Yes"),100-OFFSET('Sanitation Data'!$G$4,0,10*ROW('Sanitation Data'!G181)),NA())</f>
        <v>#N/A</v>
      </c>
      <c r="AL187" s="99" t="e">
        <f ca="true">+IF(AND(ISNUMBER(OFFSET('Sanitation Data'!$G$6,0,10*ROW('Sanitation Data'!G181))),'Data Summary'!DA187="Yes"),OFFSET('Sanitation Data'!$G$6,0,10*ROW('Sanitation Data'!G181)),NA())</f>
        <v>#N/A</v>
      </c>
      <c r="AM187" s="99" t="e">
        <f ca="true">+IF(AND(ISNUMBER(OFFSET('Sanitation Data'!$G$10,0,10*ROW('Sanitation Data'!G181))),'Data Summary'!DB187="Yes"),OFFSET('Sanitation Data'!$G$10,0,10*ROW('Sanitation Data'!G181)),NA())</f>
        <v>#N/A</v>
      </c>
      <c r="AN187" s="99" t="e">
        <f ca="true">+IF(AND(ISNUMBER(OFFSET('Sanitation Data'!$G$11,0,10*ROW('Sanitation Data'!G181))),'Data Summary'!DC187="Yes"),OFFSET('Sanitation Data'!$G$11,0,10*ROW('Sanitation Data'!G181)),NA())</f>
        <v>#N/A</v>
      </c>
      <c r="AO187" s="99" t="e">
        <f ca="true">+IF(AND(ISNUMBER(OFFSET('Sanitation Data'!$G$12,0,10*ROW('Sanitation Data'!G181))),'Data Summary'!DD187="Yes"),OFFSET('Sanitation Data'!$G$12,0,10*ROW('Sanitation Data'!G181)),NA())</f>
        <v>#N/A</v>
      </c>
      <c r="AP187" s="99" t="e">
        <f ca="true">+IF(AND(ISNUMBER(OFFSET('Sanitation Data'!$H$4,0,10*ROW('Sanitation Data'!H181))),'Data Summary'!DE187="Yes"),100-OFFSET('Sanitation Data'!$H$4,0,10*ROW('Sanitation Data'!H181)),NA())</f>
        <v>#N/A</v>
      </c>
      <c r="AQ187" s="99" t="e">
        <f ca="true">+IF(AND(ISNUMBER(OFFSET('Sanitation Data'!$H$6,0,10*ROW('Sanitation Data'!H181))),'Data Summary'!DF187="Yes"),OFFSET('Sanitation Data'!$H$6,0,10*ROW('Sanitation Data'!H181)),NA())</f>
        <v>#N/A</v>
      </c>
      <c r="AR187" s="99" t="e">
        <f ca="true">+IF(AND(ISNUMBER(OFFSET('Sanitation Data'!$H$10,0,10*ROW('Sanitation Data'!H181))),'Data Summary'!DG187="Yes"),OFFSET('Sanitation Data'!$H$10,0,10*ROW('Sanitation Data'!H181)),NA())</f>
        <v>#N/A</v>
      </c>
      <c r="AS187" s="99" t="e">
        <f ca="true">+IF(AND(ISNUMBER(OFFSET('Sanitation Data'!$H$11,0,10*ROW('Sanitation Data'!H181))),'Data Summary'!DH187="Yes"),OFFSET('Sanitation Data'!$H$11,0,10*ROW('Sanitation Data'!H181)),NA())</f>
        <v>#N/A</v>
      </c>
      <c r="AT187" s="99" t="e">
        <f ca="true">+IF(AND(ISNUMBER(OFFSET('Sanitation Data'!$H$12,0,10*ROW('Sanitation Data'!H181))),'Data Summary'!DI187="Yes"),OFFSET('Sanitation Data'!$H$12,0,10*ROW('Sanitation Data'!H181)),NA())</f>
        <v>#N/A</v>
      </c>
      <c r="AU187" s="99" t="e">
        <f ca="true">+IF(AND(ISNUMBER(OFFSET('Sanitation Data'!$I$4,0,10*ROW('Sanitation Data'!I181))),'Data Summary'!DJ187="Yes"),100-OFFSET('Sanitation Data'!$I$4,0,10*ROW('Sanitation Data'!I181)),NA())</f>
        <v>#N/A</v>
      </c>
      <c r="AV187" s="99" t="e">
        <f ca="true">+IF(AND(ISNUMBER(OFFSET('Sanitation Data'!$I$6,0,10*ROW('Sanitation Data'!I181))),'Data Summary'!DK187="Yes"),OFFSET('Sanitation Data'!$I$6,0,10*ROW('Sanitation Data'!I181)),NA())</f>
        <v>#N/A</v>
      </c>
      <c r="AW187" s="99" t="e">
        <f ca="true">+IF(AND(ISNUMBER(OFFSET('Sanitation Data'!$I$10,0,10*ROW('Sanitation Data'!I181))),'Data Summary'!DL187="Yes"),OFFSET('Sanitation Data'!$I$10,0,10*ROW('Sanitation Data'!I181)),NA())</f>
        <v>#N/A</v>
      </c>
      <c r="AX187" s="99" t="e">
        <f ca="true">+IF(AND(ISNUMBER(OFFSET('Sanitation Data'!$I$11,0,10*ROW('Sanitation Data'!I181))),'Data Summary'!DM187="Yes"),OFFSET('Sanitation Data'!$I$11,0,10*ROW('Sanitation Data'!I181)),NA())</f>
        <v>#N/A</v>
      </c>
      <c r="AY187" s="99" t="e">
        <f ca="true">+IF(AND(ISNUMBER(OFFSET('Sanitation Data'!$I$12,0,10*ROW('Sanitation Data'!I181))),'Data Summary'!DN187="Yes"),OFFSET('Sanitation Data'!$I$12,0,10*ROW('Sanitation Data'!I181)),NA())</f>
        <v>#N/A</v>
      </c>
      <c r="AZ187" s="100" t="e">
        <f ca="true">+IF(AND(ISNUMBER(OFFSET('Hygiene Data'!$D$5,0,10*ROW('Hygiene Data'!D181))),'Data Summary'!DO187="Yes"),OFFSET('Hygiene Data'!$D$5,0,10*ROW('Hygiene Data'!D181)),NA())</f>
        <v>#N/A</v>
      </c>
      <c r="BA187" s="100" t="e">
        <f ca="true">+IF(AND(ISNUMBER(OFFSET('Hygiene Data'!$D$7,0,10*ROW('Hygiene Data'!D181))),'Data Summary'!DP187="Yes"),OFFSET('Hygiene Data'!$D$7,0,10*ROW('Hygiene Data'!D181)),NA())</f>
        <v>#N/A</v>
      </c>
      <c r="BB187" s="100" t="e">
        <f ca="true">+IF(AND(ISNUMBER(OFFSET('Hygiene Data'!$D$9,0,10*ROW('Hygiene Data'!D181))),'Data Summary'!DQ187="Yes"),OFFSET('Hygiene Data'!$D$9,0,10*ROW('Hygiene Data'!D181)),NA())</f>
        <v>#N/A</v>
      </c>
      <c r="BC187" s="100" t="e">
        <f ca="true">+IF(AND(ISNUMBER(OFFSET('Hygiene Data'!$E$5,0,10*ROW('Hygiene Data'!E181))),'Data Summary'!DR187="Yes"),OFFSET('Hygiene Data'!$E$5,0,10*ROW('Hygiene Data'!E181)),NA())</f>
        <v>#N/A</v>
      </c>
      <c r="BD187" s="100" t="e">
        <f ca="true">+IF(AND(ISNUMBER(OFFSET('Hygiene Data'!$E$7,0,10*ROW('Hygiene Data'!E181))),'Data Summary'!DS187="Yes"),OFFSET('Hygiene Data'!$E$7,0,10*ROW('Hygiene Data'!E181)),NA())</f>
        <v>#N/A</v>
      </c>
      <c r="BE187" s="100" t="e">
        <f ca="true">+IF(AND(ISNUMBER(OFFSET('Hygiene Data'!$E$9,0,10*ROW('Hygiene Data'!E181))),'Data Summary'!DT187="Yes"),OFFSET('Hygiene Data'!$E$9,0,10*ROW('Hygiene Data'!E181)),NA())</f>
        <v>#N/A</v>
      </c>
      <c r="BF187" s="100" t="e">
        <f ca="true">+IF(AND(ISNUMBER(OFFSET('Hygiene Data'!$F$5,0,10*ROW('Hygiene Data'!F181))),'Data Summary'!DU187="Yes"),OFFSET('Hygiene Data'!$F$5,0,10*ROW('Hygiene Data'!F181)),NA())</f>
        <v>#N/A</v>
      </c>
      <c r="BG187" s="100" t="e">
        <f ca="true">+IF(AND(ISNUMBER(OFFSET('Hygiene Data'!$F$7,0,10*ROW('Hygiene Data'!F181))),'Data Summary'!DV187="Yes"),OFFSET('Hygiene Data'!$F$7,0,10*ROW('Hygiene Data'!F181)),NA())</f>
        <v>#N/A</v>
      </c>
      <c r="BH187" s="100" t="e">
        <f ca="true">+IF(AND(ISNUMBER(OFFSET('Hygiene Data'!$F$9,0,10*ROW('Hygiene Data'!F181))),'Data Summary'!DW187="Yes"),OFFSET('Hygiene Data'!$F$9,0,10*ROW('Hygiene Data'!F181)),NA())</f>
        <v>#N/A</v>
      </c>
      <c r="BI187" s="100" t="e">
        <f ca="true">+IF(AND(ISNUMBER(OFFSET('Hygiene Data'!$G$5,0,10*ROW('Hygiene Data'!G181))),'Data Summary'!DX187="Yes"),OFFSET('Hygiene Data'!$G$5,0,10*ROW('Hygiene Data'!G181)),NA())</f>
        <v>#N/A</v>
      </c>
      <c r="BJ187" s="100" t="e">
        <f ca="true">+IF(AND(ISNUMBER(OFFSET('Hygiene Data'!$G$7,0,10*ROW('Hygiene Data'!G181))),'Data Summary'!DY187="Yes"),OFFSET('Hygiene Data'!$G$7,0,10*ROW('Hygiene Data'!G181)),NA())</f>
        <v>#N/A</v>
      </c>
      <c r="BK187" s="100" t="e">
        <f ca="true">+IF(AND(ISNUMBER(OFFSET('Hygiene Data'!$G$9,0,10*ROW('Hygiene Data'!G181))),'Data Summary'!DZ187="Yes"),OFFSET('Hygiene Data'!$G$9,0,10*ROW('Hygiene Data'!G181)),NA())</f>
        <v>#N/A</v>
      </c>
      <c r="BL187" s="100" t="e">
        <f ca="true">+IF(AND(ISNUMBER(OFFSET('Hygiene Data'!$H$5,0,10*ROW('Hygiene Data'!H181))),'Data Summary'!EA187="Yes"),OFFSET('Hygiene Data'!$H$5,0,10*ROW('Hygiene Data'!H181)),NA())</f>
        <v>#N/A</v>
      </c>
      <c r="BM187" s="100" t="e">
        <f ca="true">+IF(AND(ISNUMBER(OFFSET('Hygiene Data'!$H$7,0,10*ROW('Hygiene Data'!H181))),'Data Summary'!EB187="Yes"),OFFSET('Hygiene Data'!$H$7,0,10*ROW('Hygiene Data'!H181)),NA())</f>
        <v>#N/A</v>
      </c>
      <c r="BN187" s="100" t="e">
        <f ca="true">+IF(AND(ISNUMBER(OFFSET('Hygiene Data'!$H$9,0,10*ROW('Hygiene Data'!H181))),'Data Summary'!EC187="Yes"),OFFSET('Hygiene Data'!$H$9,0,10*ROW('Hygiene Data'!H181)),NA())</f>
        <v>#N/A</v>
      </c>
      <c r="BO187" s="100" t="e">
        <f ca="true">+IF(AND(ISNUMBER(OFFSET('Hygiene Data'!$I$5,0,10*ROW('Hygiene Data'!I181))),'Data Summary'!ED187="Yes"),OFFSET('Hygiene Data'!$I$5,0,10*ROW('Hygiene Data'!I181)),NA())</f>
        <v>#N/A</v>
      </c>
      <c r="BP187" s="100" t="e">
        <f ca="true">+IF(AND(ISNUMBER(OFFSET('Hygiene Data'!$I$7,0,10*ROW('Hygiene Data'!I181))),'Data Summary'!EE187="Yes"),OFFSET('Hygiene Data'!$I$7,0,10*ROW('Hygiene Data'!I181)),NA())</f>
        <v>#N/A</v>
      </c>
      <c r="BQ187" s="100" t="e">
        <f ca="true">+IF(AND(ISNUMBER(OFFSET('Hygiene Data'!$I$9,0,10*ROW('Hygiene Data'!I181))),'Data Summary'!EF187="Yes"),OFFSET('Hygiene Data'!$I$9,0,10*ROW('Hygiene Data'!I181)),NA())</f>
        <v>#N/A</v>
      </c>
    </row>
    <row xmlns:x14ac="http://schemas.microsoft.com/office/spreadsheetml/2009/9/ac" r="188" x14ac:dyDescent="0.2">
      <c r="A188" s="363" t="e">
        <f ca="true">+RIGHT('Data Summary'!A188,LEN('Data Summary'!A188)-9)</f>
        <v>#VALUE!</v>
      </c>
      <c r="B188" s="38" t="str">
        <f ca="true">+IF(ISTEXT('Data Summary'!B188),'Data Summary'!B188,"")</f>
        <v/>
      </c>
      <c r="C188" s="362" t="e">
        <f ca="true">+VALUE('Data Summary'!C188)</f>
        <v>#VALUE!</v>
      </c>
      <c r="D188" s="98" t="e">
        <f ca="true">+IF(AND(ISNUMBER(OFFSET('Water Data'!$D$4,0,10*ROW('Water Data'!D182))),'Data Summary'!BS188="Yes"),100-OFFSET('Water Data'!$D$4,0,10*ROW('Water Data'!D182)),NA())</f>
        <v>#N/A</v>
      </c>
      <c r="E188" s="98" t="e">
        <f ca="true">+IF(AND(ISNUMBER(OFFSET('Water Data'!$D$6,0,10*ROW('Water Data'!D182))),'Data Summary'!BT188="Yes"),OFFSET('Water Data'!$D$6,0,10*ROW('Water Data'!D182)),NA())</f>
        <v>#N/A</v>
      </c>
      <c r="F188" s="98" t="e">
        <f ca="true">+IF(AND(ISNUMBER(OFFSET('Water Data'!$D$9,0,10*ROW('Water Data'!D182))),'Data Summary'!BU188="Yes"),OFFSET('Water Data'!$D$9,0,10*ROW('Water Data'!D182)),NA())</f>
        <v>#N/A</v>
      </c>
      <c r="G188" s="98" t="e">
        <f ca="true">+IF(AND(ISNUMBER(OFFSET('Water Data'!$E$4,0,10*ROW('Water Data'!E182))),'Data Summary'!BV188="Yes"),100-OFFSET('Water Data'!$E$4,0,10*ROW('Water Data'!E182)),NA())</f>
        <v>#N/A</v>
      </c>
      <c r="H188" s="98" t="e">
        <f ca="true">+IF(AND(ISNUMBER(OFFSET('Water Data'!$E$6,0,10*ROW('Water Data'!E182))),'Data Summary'!BW188="Yes"),OFFSET('Water Data'!$E$6,0,10*ROW('Water Data'!E182)),NA())</f>
        <v>#N/A</v>
      </c>
      <c r="I188" s="98" t="e">
        <f ca="true">+IF(AND(ISNUMBER(OFFSET('Water Data'!$E$9,0,10*ROW('Water Data'!E182))),'Data Summary'!BX188="Yes"),OFFSET('Water Data'!$E$9,0,10*ROW('Water Data'!E182)),NA())</f>
        <v>#N/A</v>
      </c>
      <c r="J188" s="98" t="e">
        <f ca="true">+IF(AND(ISNUMBER(OFFSET('Water Data'!$F$4,0,10*ROW('Water Data'!F182))),'Data Summary'!BY188="Yes"),100-OFFSET('Water Data'!$F$4,0,10*ROW('Water Data'!F182)),NA())</f>
        <v>#N/A</v>
      </c>
      <c r="K188" s="98" t="e">
        <f ca="true">+IF(AND(ISNUMBER(OFFSET('Water Data'!$F$6,0,10*ROW('Water Data'!F182))),'Data Summary'!BZ188="Yes"),OFFSET('Water Data'!$F$6,0,10*ROW('Water Data'!F182)),NA())</f>
        <v>#N/A</v>
      </c>
      <c r="L188" s="98" t="e">
        <f ca="true">+IF(AND(ISNUMBER(OFFSET('Water Data'!$F$9,0,10*ROW('Water Data'!F182))),'Data Summary'!CA188="Yes"),OFFSET('Water Data'!$F$9,0,10*ROW('Water Data'!F182)),NA())</f>
        <v>#N/A</v>
      </c>
      <c r="M188" s="98" t="e">
        <f ca="true">+IF(AND(ISNUMBER(OFFSET('Water Data'!$G$4,0,10*ROW('Water Data'!G182))),'Data Summary'!CB188="Yes"),100-OFFSET('Water Data'!$G$4,0,10*ROW('Water Data'!G182)),NA())</f>
        <v>#N/A</v>
      </c>
      <c r="N188" s="98" t="e">
        <f ca="true">+IF(AND(ISNUMBER(OFFSET('Water Data'!$G$6,0,10*ROW('Water Data'!G182))),'Data Summary'!CC188="Yes"),OFFSET('Water Data'!$G$6,0,10*ROW('Water Data'!G182)),NA())</f>
        <v>#N/A</v>
      </c>
      <c r="O188" s="98" t="e">
        <f ca="true">+IF(AND(ISNUMBER(OFFSET('Water Data'!$G$9,0,10*ROW('Water Data'!G182))),'Data Summary'!CD188="Yes"),OFFSET('Water Data'!$G$9,0,10*ROW('Water Data'!G182)),NA())</f>
        <v>#N/A</v>
      </c>
      <c r="P188" s="98" t="e">
        <f ca="true">+IF(AND(ISNUMBER(OFFSET('Water Data'!$H$4,0,10*ROW('Water Data'!H182))),'Data Summary'!CE188="Yes"),100-OFFSET('Water Data'!$H$4,0,10*ROW('Water Data'!H182)),NA())</f>
        <v>#N/A</v>
      </c>
      <c r="Q188" s="98" t="e">
        <f ca="true">+IF(AND(ISNUMBER(OFFSET('Water Data'!$H$6,0,10*ROW('Water Data'!H182))),'Data Summary'!CF188="Yes"),OFFSET('Water Data'!$H$6,0,10*ROW('Water Data'!H182)),NA())</f>
        <v>#N/A</v>
      </c>
      <c r="R188" s="98" t="e">
        <f ca="true">+IF(AND(ISNUMBER(OFFSET('Water Data'!$H$9,0,10*ROW('Water Data'!H182))),'Data Summary'!CG188="Yes"),OFFSET('Water Data'!$H$9,0,10*ROW('Water Data'!H182)),NA())</f>
        <v>#N/A</v>
      </c>
      <c r="S188" s="98" t="e">
        <f ca="true">+IF(AND(ISNUMBER(OFFSET('Water Data'!$I$4,0,10*ROW('Water Data'!I182))),'Data Summary'!CH188="Yes"),100-OFFSET('Water Data'!$I$4,0,10*ROW('Water Data'!I182)),NA())</f>
        <v>#N/A</v>
      </c>
      <c r="T188" s="98" t="e">
        <f ca="true">+IF(AND(ISNUMBER(OFFSET('Water Data'!$I$6,0,10*ROW('Water Data'!I182))),'Data Summary'!CI188="Yes"),OFFSET('Water Data'!$I$6,0,10*ROW('Water Data'!I182)),NA())</f>
        <v>#N/A</v>
      </c>
      <c r="U188" s="98" t="e">
        <f ca="true">+IF(AND(ISNUMBER(OFFSET('Water Data'!$I$9,0,10*ROW('Water Data'!I182))),'Data Summary'!CJ188="Yes"),OFFSET('Water Data'!$I$9,0,10*ROW('Water Data'!I182)),NA())</f>
        <v>#N/A</v>
      </c>
      <c r="V188" s="99" t="e">
        <f ca="true">+IF(AND(ISNUMBER(OFFSET('Sanitation Data'!$D$4,0,10*ROW('Sanitation Data'!D182))),'Data Summary'!CK188="Yes"),100-OFFSET('Sanitation Data'!$D$4,0,10*ROW('Sanitation Data'!D182)),NA())</f>
        <v>#N/A</v>
      </c>
      <c r="W188" s="99" t="e">
        <f ca="true">+IF(AND(ISNUMBER(OFFSET('Sanitation Data'!$D$6,0,10*ROW('Sanitation Data'!D182))),'Data Summary'!CL188="Yes"),OFFSET('Sanitation Data'!$D$6,0,10*ROW('Sanitation Data'!D182)),NA())</f>
        <v>#N/A</v>
      </c>
      <c r="X188" s="99" t="e">
        <f ca="true">+IF(AND(ISNUMBER(OFFSET('Sanitation Data'!$D$10,0,10*ROW('Sanitation Data'!D182))),'Data Summary'!CM188="Yes"),OFFSET('Sanitation Data'!$D$10,0,10*ROW('Sanitation Data'!D182)),NA())</f>
        <v>#N/A</v>
      </c>
      <c r="Y188" s="99" t="e">
        <f ca="true">+IF(AND(ISNUMBER(OFFSET('Sanitation Data'!$D$11,0,10*ROW('Sanitation Data'!D182))),'Data Summary'!CN188="Yes"),OFFSET('Sanitation Data'!$D$11,0,10*ROW('Sanitation Data'!D182)),NA())</f>
        <v>#N/A</v>
      </c>
      <c r="Z188" s="99" t="e">
        <f ca="true">+IF(AND(ISNUMBER(OFFSET('Sanitation Data'!$D$12,0,10*ROW('Sanitation Data'!D182))),'Data Summary'!CO188="Yes"),OFFSET('Sanitation Data'!$D$12,0,10*ROW('Sanitation Data'!D182)),NA())</f>
        <v>#N/A</v>
      </c>
      <c r="AA188" s="99" t="e">
        <f ca="true">+IF(AND(ISNUMBER(OFFSET('Sanitation Data'!$E$4,0,10*ROW('Sanitation Data'!E182))),'Data Summary'!CP188="Yes"),100-OFFSET('Sanitation Data'!$E$4,0,10*ROW('Sanitation Data'!E182)),NA())</f>
        <v>#N/A</v>
      </c>
      <c r="AB188" s="99" t="e">
        <f ca="true">+IF(AND(ISNUMBER(OFFSET('Sanitation Data'!$E$6,0,10*ROW('Sanitation Data'!E182))),'Data Summary'!CQ188="Yes"),OFFSET('Sanitation Data'!$E$6,0,10*ROW('Sanitation Data'!E182)),NA())</f>
        <v>#N/A</v>
      </c>
      <c r="AC188" s="99" t="e">
        <f ca="true">+IF(AND(ISNUMBER(OFFSET('Sanitation Data'!$E$10,0,10*ROW('Sanitation Data'!E182))),'Data Summary'!CR188="Yes"),OFFSET('Sanitation Data'!$E$10,0,10*ROW('Sanitation Data'!E182)),NA())</f>
        <v>#N/A</v>
      </c>
      <c r="AD188" s="99" t="e">
        <f ca="true">+IF(AND(ISNUMBER(OFFSET('Sanitation Data'!$E$11,0,10*ROW('Sanitation Data'!E182))),'Data Summary'!CS188="Yes"),OFFSET('Sanitation Data'!$E$11,0,10*ROW('Sanitation Data'!E182)),NA())</f>
        <v>#N/A</v>
      </c>
      <c r="AE188" s="99" t="e">
        <f ca="true">+IF(AND(ISNUMBER(OFFSET('Sanitation Data'!$E$12,0,10*ROW('Sanitation Data'!E182))),'Data Summary'!CT188="Yes"),OFFSET('Sanitation Data'!$E$12,0,10*ROW('Sanitation Data'!E182)),NA())</f>
        <v>#N/A</v>
      </c>
      <c r="AF188" s="99" t="e">
        <f ca="true">+IF(AND(ISNUMBER(OFFSET('Sanitation Data'!$F$4,0,10*ROW('Sanitation Data'!F182))),'Data Summary'!CU188="Yes"),100-OFFSET('Sanitation Data'!$F$4,0,10*ROW('Sanitation Data'!F182)),NA())</f>
        <v>#N/A</v>
      </c>
      <c r="AG188" s="99" t="e">
        <f ca="true">+IF(AND(ISNUMBER(OFFSET('Sanitation Data'!$F$6,0,10*ROW('Sanitation Data'!F182))),'Data Summary'!CV188="Yes"),OFFSET('Sanitation Data'!$F$6,0,10*ROW('Sanitation Data'!F182)),NA())</f>
        <v>#N/A</v>
      </c>
      <c r="AH188" s="99" t="e">
        <f ca="true">+IF(AND(ISNUMBER(OFFSET('Sanitation Data'!$F$10,0,10*ROW('Sanitation Data'!F182))),'Data Summary'!CW188="Yes"),OFFSET('Sanitation Data'!$F$10,0,10*ROW('Sanitation Data'!F182)),NA())</f>
        <v>#N/A</v>
      </c>
      <c r="AI188" s="99" t="e">
        <f ca="true">+IF(AND(ISNUMBER(OFFSET('Sanitation Data'!$F$11,0,10*ROW('Sanitation Data'!F182))),'Data Summary'!CX188="Yes"),OFFSET('Sanitation Data'!$F$11,0,10*ROW('Sanitation Data'!F182)),NA())</f>
        <v>#N/A</v>
      </c>
      <c r="AJ188" s="99" t="e">
        <f ca="true">+IF(AND(ISNUMBER(OFFSET('Sanitation Data'!$F$12,0,10*ROW('Sanitation Data'!F182))),'Data Summary'!CY188="Yes"),OFFSET('Sanitation Data'!$F$12,0,10*ROW('Sanitation Data'!F182)),NA())</f>
        <v>#N/A</v>
      </c>
      <c r="AK188" s="99" t="e">
        <f ca="true">+IF(AND(ISNUMBER(OFFSET('Sanitation Data'!$G$4,0,10*ROW('Sanitation Data'!G182))),'Data Summary'!CZ188="Yes"),100-OFFSET('Sanitation Data'!$G$4,0,10*ROW('Sanitation Data'!G182)),NA())</f>
        <v>#N/A</v>
      </c>
      <c r="AL188" s="99" t="e">
        <f ca="true">+IF(AND(ISNUMBER(OFFSET('Sanitation Data'!$G$6,0,10*ROW('Sanitation Data'!G182))),'Data Summary'!DA188="Yes"),OFFSET('Sanitation Data'!$G$6,0,10*ROW('Sanitation Data'!G182)),NA())</f>
        <v>#N/A</v>
      </c>
      <c r="AM188" s="99" t="e">
        <f ca="true">+IF(AND(ISNUMBER(OFFSET('Sanitation Data'!$G$10,0,10*ROW('Sanitation Data'!G182))),'Data Summary'!DB188="Yes"),OFFSET('Sanitation Data'!$G$10,0,10*ROW('Sanitation Data'!G182)),NA())</f>
        <v>#N/A</v>
      </c>
      <c r="AN188" s="99" t="e">
        <f ca="true">+IF(AND(ISNUMBER(OFFSET('Sanitation Data'!$G$11,0,10*ROW('Sanitation Data'!G182))),'Data Summary'!DC188="Yes"),OFFSET('Sanitation Data'!$G$11,0,10*ROW('Sanitation Data'!G182)),NA())</f>
        <v>#N/A</v>
      </c>
      <c r="AO188" s="99" t="e">
        <f ca="true">+IF(AND(ISNUMBER(OFFSET('Sanitation Data'!$G$12,0,10*ROW('Sanitation Data'!G182))),'Data Summary'!DD188="Yes"),OFFSET('Sanitation Data'!$G$12,0,10*ROW('Sanitation Data'!G182)),NA())</f>
        <v>#N/A</v>
      </c>
      <c r="AP188" s="99" t="e">
        <f ca="true">+IF(AND(ISNUMBER(OFFSET('Sanitation Data'!$H$4,0,10*ROW('Sanitation Data'!H182))),'Data Summary'!DE188="Yes"),100-OFFSET('Sanitation Data'!$H$4,0,10*ROW('Sanitation Data'!H182)),NA())</f>
        <v>#N/A</v>
      </c>
      <c r="AQ188" s="99" t="e">
        <f ca="true">+IF(AND(ISNUMBER(OFFSET('Sanitation Data'!$H$6,0,10*ROW('Sanitation Data'!H182))),'Data Summary'!DF188="Yes"),OFFSET('Sanitation Data'!$H$6,0,10*ROW('Sanitation Data'!H182)),NA())</f>
        <v>#N/A</v>
      </c>
      <c r="AR188" s="99" t="e">
        <f ca="true">+IF(AND(ISNUMBER(OFFSET('Sanitation Data'!$H$10,0,10*ROW('Sanitation Data'!H182))),'Data Summary'!DG188="Yes"),OFFSET('Sanitation Data'!$H$10,0,10*ROW('Sanitation Data'!H182)),NA())</f>
        <v>#N/A</v>
      </c>
      <c r="AS188" s="99" t="e">
        <f ca="true">+IF(AND(ISNUMBER(OFFSET('Sanitation Data'!$H$11,0,10*ROW('Sanitation Data'!H182))),'Data Summary'!DH188="Yes"),OFFSET('Sanitation Data'!$H$11,0,10*ROW('Sanitation Data'!H182)),NA())</f>
        <v>#N/A</v>
      </c>
      <c r="AT188" s="99" t="e">
        <f ca="true">+IF(AND(ISNUMBER(OFFSET('Sanitation Data'!$H$12,0,10*ROW('Sanitation Data'!H182))),'Data Summary'!DI188="Yes"),OFFSET('Sanitation Data'!$H$12,0,10*ROW('Sanitation Data'!H182)),NA())</f>
        <v>#N/A</v>
      </c>
      <c r="AU188" s="99" t="e">
        <f ca="true">+IF(AND(ISNUMBER(OFFSET('Sanitation Data'!$I$4,0,10*ROW('Sanitation Data'!I182))),'Data Summary'!DJ188="Yes"),100-OFFSET('Sanitation Data'!$I$4,0,10*ROW('Sanitation Data'!I182)),NA())</f>
        <v>#N/A</v>
      </c>
      <c r="AV188" s="99" t="e">
        <f ca="true">+IF(AND(ISNUMBER(OFFSET('Sanitation Data'!$I$6,0,10*ROW('Sanitation Data'!I182))),'Data Summary'!DK188="Yes"),OFFSET('Sanitation Data'!$I$6,0,10*ROW('Sanitation Data'!I182)),NA())</f>
        <v>#N/A</v>
      </c>
      <c r="AW188" s="99" t="e">
        <f ca="true">+IF(AND(ISNUMBER(OFFSET('Sanitation Data'!$I$10,0,10*ROW('Sanitation Data'!I182))),'Data Summary'!DL188="Yes"),OFFSET('Sanitation Data'!$I$10,0,10*ROW('Sanitation Data'!I182)),NA())</f>
        <v>#N/A</v>
      </c>
      <c r="AX188" s="99" t="e">
        <f ca="true">+IF(AND(ISNUMBER(OFFSET('Sanitation Data'!$I$11,0,10*ROW('Sanitation Data'!I182))),'Data Summary'!DM188="Yes"),OFFSET('Sanitation Data'!$I$11,0,10*ROW('Sanitation Data'!I182)),NA())</f>
        <v>#N/A</v>
      </c>
      <c r="AY188" s="99" t="e">
        <f ca="true">+IF(AND(ISNUMBER(OFFSET('Sanitation Data'!$I$12,0,10*ROW('Sanitation Data'!I182))),'Data Summary'!DN188="Yes"),OFFSET('Sanitation Data'!$I$12,0,10*ROW('Sanitation Data'!I182)),NA())</f>
        <v>#N/A</v>
      </c>
      <c r="AZ188" s="100" t="e">
        <f ca="true">+IF(AND(ISNUMBER(OFFSET('Hygiene Data'!$D$5,0,10*ROW('Hygiene Data'!D182))),'Data Summary'!DO188="Yes"),OFFSET('Hygiene Data'!$D$5,0,10*ROW('Hygiene Data'!D182)),NA())</f>
        <v>#N/A</v>
      </c>
      <c r="BA188" s="100" t="e">
        <f ca="true">+IF(AND(ISNUMBER(OFFSET('Hygiene Data'!$D$7,0,10*ROW('Hygiene Data'!D182))),'Data Summary'!DP188="Yes"),OFFSET('Hygiene Data'!$D$7,0,10*ROW('Hygiene Data'!D182)),NA())</f>
        <v>#N/A</v>
      </c>
      <c r="BB188" s="100" t="e">
        <f ca="true">+IF(AND(ISNUMBER(OFFSET('Hygiene Data'!$D$9,0,10*ROW('Hygiene Data'!D182))),'Data Summary'!DQ188="Yes"),OFFSET('Hygiene Data'!$D$9,0,10*ROW('Hygiene Data'!D182)),NA())</f>
        <v>#N/A</v>
      </c>
      <c r="BC188" s="100" t="e">
        <f ca="true">+IF(AND(ISNUMBER(OFFSET('Hygiene Data'!$E$5,0,10*ROW('Hygiene Data'!E182))),'Data Summary'!DR188="Yes"),OFFSET('Hygiene Data'!$E$5,0,10*ROW('Hygiene Data'!E182)),NA())</f>
        <v>#N/A</v>
      </c>
      <c r="BD188" s="100" t="e">
        <f ca="true">+IF(AND(ISNUMBER(OFFSET('Hygiene Data'!$E$7,0,10*ROW('Hygiene Data'!E182))),'Data Summary'!DS188="Yes"),OFFSET('Hygiene Data'!$E$7,0,10*ROW('Hygiene Data'!E182)),NA())</f>
        <v>#N/A</v>
      </c>
      <c r="BE188" s="100" t="e">
        <f ca="true">+IF(AND(ISNUMBER(OFFSET('Hygiene Data'!$E$9,0,10*ROW('Hygiene Data'!E182))),'Data Summary'!DT188="Yes"),OFFSET('Hygiene Data'!$E$9,0,10*ROW('Hygiene Data'!E182)),NA())</f>
        <v>#N/A</v>
      </c>
      <c r="BF188" s="100" t="e">
        <f ca="true">+IF(AND(ISNUMBER(OFFSET('Hygiene Data'!$F$5,0,10*ROW('Hygiene Data'!F182))),'Data Summary'!DU188="Yes"),OFFSET('Hygiene Data'!$F$5,0,10*ROW('Hygiene Data'!F182)),NA())</f>
        <v>#N/A</v>
      </c>
      <c r="BG188" s="100" t="e">
        <f ca="true">+IF(AND(ISNUMBER(OFFSET('Hygiene Data'!$F$7,0,10*ROW('Hygiene Data'!F182))),'Data Summary'!DV188="Yes"),OFFSET('Hygiene Data'!$F$7,0,10*ROW('Hygiene Data'!F182)),NA())</f>
        <v>#N/A</v>
      </c>
      <c r="BH188" s="100" t="e">
        <f ca="true">+IF(AND(ISNUMBER(OFFSET('Hygiene Data'!$F$9,0,10*ROW('Hygiene Data'!F182))),'Data Summary'!DW188="Yes"),OFFSET('Hygiene Data'!$F$9,0,10*ROW('Hygiene Data'!F182)),NA())</f>
        <v>#N/A</v>
      </c>
      <c r="BI188" s="100" t="e">
        <f ca="true">+IF(AND(ISNUMBER(OFFSET('Hygiene Data'!$G$5,0,10*ROW('Hygiene Data'!G182))),'Data Summary'!DX188="Yes"),OFFSET('Hygiene Data'!$G$5,0,10*ROW('Hygiene Data'!G182)),NA())</f>
        <v>#N/A</v>
      </c>
      <c r="BJ188" s="100" t="e">
        <f ca="true">+IF(AND(ISNUMBER(OFFSET('Hygiene Data'!$G$7,0,10*ROW('Hygiene Data'!G182))),'Data Summary'!DY188="Yes"),OFFSET('Hygiene Data'!$G$7,0,10*ROW('Hygiene Data'!G182)),NA())</f>
        <v>#N/A</v>
      </c>
      <c r="BK188" s="100" t="e">
        <f ca="true">+IF(AND(ISNUMBER(OFFSET('Hygiene Data'!$G$9,0,10*ROW('Hygiene Data'!G182))),'Data Summary'!DZ188="Yes"),OFFSET('Hygiene Data'!$G$9,0,10*ROW('Hygiene Data'!G182)),NA())</f>
        <v>#N/A</v>
      </c>
      <c r="BL188" s="100" t="e">
        <f ca="true">+IF(AND(ISNUMBER(OFFSET('Hygiene Data'!$H$5,0,10*ROW('Hygiene Data'!H182))),'Data Summary'!EA188="Yes"),OFFSET('Hygiene Data'!$H$5,0,10*ROW('Hygiene Data'!H182)),NA())</f>
        <v>#N/A</v>
      </c>
      <c r="BM188" s="100" t="e">
        <f ca="true">+IF(AND(ISNUMBER(OFFSET('Hygiene Data'!$H$7,0,10*ROW('Hygiene Data'!H182))),'Data Summary'!EB188="Yes"),OFFSET('Hygiene Data'!$H$7,0,10*ROW('Hygiene Data'!H182)),NA())</f>
        <v>#N/A</v>
      </c>
      <c r="BN188" s="100" t="e">
        <f ca="true">+IF(AND(ISNUMBER(OFFSET('Hygiene Data'!$H$9,0,10*ROW('Hygiene Data'!H182))),'Data Summary'!EC188="Yes"),OFFSET('Hygiene Data'!$H$9,0,10*ROW('Hygiene Data'!H182)),NA())</f>
        <v>#N/A</v>
      </c>
      <c r="BO188" s="100" t="e">
        <f ca="true">+IF(AND(ISNUMBER(OFFSET('Hygiene Data'!$I$5,0,10*ROW('Hygiene Data'!I182))),'Data Summary'!ED188="Yes"),OFFSET('Hygiene Data'!$I$5,0,10*ROW('Hygiene Data'!I182)),NA())</f>
        <v>#N/A</v>
      </c>
      <c r="BP188" s="100" t="e">
        <f ca="true">+IF(AND(ISNUMBER(OFFSET('Hygiene Data'!$I$7,0,10*ROW('Hygiene Data'!I182))),'Data Summary'!EE188="Yes"),OFFSET('Hygiene Data'!$I$7,0,10*ROW('Hygiene Data'!I182)),NA())</f>
        <v>#N/A</v>
      </c>
      <c r="BQ188" s="100" t="e">
        <f ca="true">+IF(AND(ISNUMBER(OFFSET('Hygiene Data'!$I$9,0,10*ROW('Hygiene Data'!I182))),'Data Summary'!EF188="Yes"),OFFSET('Hygiene Data'!$I$9,0,10*ROW('Hygiene Data'!I182)),NA())</f>
        <v>#N/A</v>
      </c>
    </row>
    <row xmlns:x14ac="http://schemas.microsoft.com/office/spreadsheetml/2009/9/ac" r="189" x14ac:dyDescent="0.2">
      <c r="A189" s="363" t="e">
        <f ca="true">+RIGHT('Data Summary'!A189,LEN('Data Summary'!A189)-9)</f>
        <v>#VALUE!</v>
      </c>
      <c r="B189" s="38" t="str">
        <f ca="true">+IF(ISTEXT('Data Summary'!B189),'Data Summary'!B189,"")</f>
        <v/>
      </c>
      <c r="C189" s="362" t="e">
        <f ca="true">+VALUE('Data Summary'!C189)</f>
        <v>#VALUE!</v>
      </c>
      <c r="D189" s="98" t="e">
        <f ca="true">+IF(AND(ISNUMBER(OFFSET('Water Data'!$D$4,0,10*ROW('Water Data'!D183))),'Data Summary'!BS189="Yes"),100-OFFSET('Water Data'!$D$4,0,10*ROW('Water Data'!D183)),NA())</f>
        <v>#N/A</v>
      </c>
      <c r="E189" s="98" t="e">
        <f ca="true">+IF(AND(ISNUMBER(OFFSET('Water Data'!$D$6,0,10*ROW('Water Data'!D183))),'Data Summary'!BT189="Yes"),OFFSET('Water Data'!$D$6,0,10*ROW('Water Data'!D183)),NA())</f>
        <v>#N/A</v>
      </c>
      <c r="F189" s="98" t="e">
        <f ca="true">+IF(AND(ISNUMBER(OFFSET('Water Data'!$D$9,0,10*ROW('Water Data'!D183))),'Data Summary'!BU189="Yes"),OFFSET('Water Data'!$D$9,0,10*ROW('Water Data'!D183)),NA())</f>
        <v>#N/A</v>
      </c>
      <c r="G189" s="98" t="e">
        <f ca="true">+IF(AND(ISNUMBER(OFFSET('Water Data'!$E$4,0,10*ROW('Water Data'!E183))),'Data Summary'!BV189="Yes"),100-OFFSET('Water Data'!$E$4,0,10*ROW('Water Data'!E183)),NA())</f>
        <v>#N/A</v>
      </c>
      <c r="H189" s="98" t="e">
        <f ca="true">+IF(AND(ISNUMBER(OFFSET('Water Data'!$E$6,0,10*ROW('Water Data'!E183))),'Data Summary'!BW189="Yes"),OFFSET('Water Data'!$E$6,0,10*ROW('Water Data'!E183)),NA())</f>
        <v>#N/A</v>
      </c>
      <c r="I189" s="98" t="e">
        <f ca="true">+IF(AND(ISNUMBER(OFFSET('Water Data'!$E$9,0,10*ROW('Water Data'!E183))),'Data Summary'!BX189="Yes"),OFFSET('Water Data'!$E$9,0,10*ROW('Water Data'!E183)),NA())</f>
        <v>#N/A</v>
      </c>
      <c r="J189" s="98" t="e">
        <f ca="true">+IF(AND(ISNUMBER(OFFSET('Water Data'!$F$4,0,10*ROW('Water Data'!F183))),'Data Summary'!BY189="Yes"),100-OFFSET('Water Data'!$F$4,0,10*ROW('Water Data'!F183)),NA())</f>
        <v>#N/A</v>
      </c>
      <c r="K189" s="98" t="e">
        <f ca="true">+IF(AND(ISNUMBER(OFFSET('Water Data'!$F$6,0,10*ROW('Water Data'!F183))),'Data Summary'!BZ189="Yes"),OFFSET('Water Data'!$F$6,0,10*ROW('Water Data'!F183)),NA())</f>
        <v>#N/A</v>
      </c>
      <c r="L189" s="98" t="e">
        <f ca="true">+IF(AND(ISNUMBER(OFFSET('Water Data'!$F$9,0,10*ROW('Water Data'!F183))),'Data Summary'!CA189="Yes"),OFFSET('Water Data'!$F$9,0,10*ROW('Water Data'!F183)),NA())</f>
        <v>#N/A</v>
      </c>
      <c r="M189" s="98" t="e">
        <f ca="true">+IF(AND(ISNUMBER(OFFSET('Water Data'!$G$4,0,10*ROW('Water Data'!G183))),'Data Summary'!CB189="Yes"),100-OFFSET('Water Data'!$G$4,0,10*ROW('Water Data'!G183)),NA())</f>
        <v>#N/A</v>
      </c>
      <c r="N189" s="98" t="e">
        <f ca="true">+IF(AND(ISNUMBER(OFFSET('Water Data'!$G$6,0,10*ROW('Water Data'!G183))),'Data Summary'!CC189="Yes"),OFFSET('Water Data'!$G$6,0,10*ROW('Water Data'!G183)),NA())</f>
        <v>#N/A</v>
      </c>
      <c r="O189" s="98" t="e">
        <f ca="true">+IF(AND(ISNUMBER(OFFSET('Water Data'!$G$9,0,10*ROW('Water Data'!G183))),'Data Summary'!CD189="Yes"),OFFSET('Water Data'!$G$9,0,10*ROW('Water Data'!G183)),NA())</f>
        <v>#N/A</v>
      </c>
      <c r="P189" s="98" t="e">
        <f ca="true">+IF(AND(ISNUMBER(OFFSET('Water Data'!$H$4,0,10*ROW('Water Data'!H183))),'Data Summary'!CE189="Yes"),100-OFFSET('Water Data'!$H$4,0,10*ROW('Water Data'!H183)),NA())</f>
        <v>#N/A</v>
      </c>
      <c r="Q189" s="98" t="e">
        <f ca="true">+IF(AND(ISNUMBER(OFFSET('Water Data'!$H$6,0,10*ROW('Water Data'!H183))),'Data Summary'!CF189="Yes"),OFFSET('Water Data'!$H$6,0,10*ROW('Water Data'!H183)),NA())</f>
        <v>#N/A</v>
      </c>
      <c r="R189" s="98" t="e">
        <f ca="true">+IF(AND(ISNUMBER(OFFSET('Water Data'!$H$9,0,10*ROW('Water Data'!H183))),'Data Summary'!CG189="Yes"),OFFSET('Water Data'!$H$9,0,10*ROW('Water Data'!H183)),NA())</f>
        <v>#N/A</v>
      </c>
      <c r="S189" s="98" t="e">
        <f ca="true">+IF(AND(ISNUMBER(OFFSET('Water Data'!$I$4,0,10*ROW('Water Data'!I183))),'Data Summary'!CH189="Yes"),100-OFFSET('Water Data'!$I$4,0,10*ROW('Water Data'!I183)),NA())</f>
        <v>#N/A</v>
      </c>
      <c r="T189" s="98" t="e">
        <f ca="true">+IF(AND(ISNUMBER(OFFSET('Water Data'!$I$6,0,10*ROW('Water Data'!I183))),'Data Summary'!CI189="Yes"),OFFSET('Water Data'!$I$6,0,10*ROW('Water Data'!I183)),NA())</f>
        <v>#N/A</v>
      </c>
      <c r="U189" s="98" t="e">
        <f ca="true">+IF(AND(ISNUMBER(OFFSET('Water Data'!$I$9,0,10*ROW('Water Data'!I183))),'Data Summary'!CJ189="Yes"),OFFSET('Water Data'!$I$9,0,10*ROW('Water Data'!I183)),NA())</f>
        <v>#N/A</v>
      </c>
      <c r="V189" s="99" t="e">
        <f ca="true">+IF(AND(ISNUMBER(OFFSET('Sanitation Data'!$D$4,0,10*ROW('Sanitation Data'!D183))),'Data Summary'!CK189="Yes"),100-OFFSET('Sanitation Data'!$D$4,0,10*ROW('Sanitation Data'!D183)),NA())</f>
        <v>#N/A</v>
      </c>
      <c r="W189" s="99" t="e">
        <f ca="true">+IF(AND(ISNUMBER(OFFSET('Sanitation Data'!$D$6,0,10*ROW('Sanitation Data'!D183))),'Data Summary'!CL189="Yes"),OFFSET('Sanitation Data'!$D$6,0,10*ROW('Sanitation Data'!D183)),NA())</f>
        <v>#N/A</v>
      </c>
      <c r="X189" s="99" t="e">
        <f ca="true">+IF(AND(ISNUMBER(OFFSET('Sanitation Data'!$D$10,0,10*ROW('Sanitation Data'!D183))),'Data Summary'!CM189="Yes"),OFFSET('Sanitation Data'!$D$10,0,10*ROW('Sanitation Data'!D183)),NA())</f>
        <v>#N/A</v>
      </c>
      <c r="Y189" s="99" t="e">
        <f ca="true">+IF(AND(ISNUMBER(OFFSET('Sanitation Data'!$D$11,0,10*ROW('Sanitation Data'!D183))),'Data Summary'!CN189="Yes"),OFFSET('Sanitation Data'!$D$11,0,10*ROW('Sanitation Data'!D183)),NA())</f>
        <v>#N/A</v>
      </c>
      <c r="Z189" s="99" t="e">
        <f ca="true">+IF(AND(ISNUMBER(OFFSET('Sanitation Data'!$D$12,0,10*ROW('Sanitation Data'!D183))),'Data Summary'!CO189="Yes"),OFFSET('Sanitation Data'!$D$12,0,10*ROW('Sanitation Data'!D183)),NA())</f>
        <v>#N/A</v>
      </c>
      <c r="AA189" s="99" t="e">
        <f ca="true">+IF(AND(ISNUMBER(OFFSET('Sanitation Data'!$E$4,0,10*ROW('Sanitation Data'!E183))),'Data Summary'!CP189="Yes"),100-OFFSET('Sanitation Data'!$E$4,0,10*ROW('Sanitation Data'!E183)),NA())</f>
        <v>#N/A</v>
      </c>
      <c r="AB189" s="99" t="e">
        <f ca="true">+IF(AND(ISNUMBER(OFFSET('Sanitation Data'!$E$6,0,10*ROW('Sanitation Data'!E183))),'Data Summary'!CQ189="Yes"),OFFSET('Sanitation Data'!$E$6,0,10*ROW('Sanitation Data'!E183)),NA())</f>
        <v>#N/A</v>
      </c>
      <c r="AC189" s="99" t="e">
        <f ca="true">+IF(AND(ISNUMBER(OFFSET('Sanitation Data'!$E$10,0,10*ROW('Sanitation Data'!E183))),'Data Summary'!CR189="Yes"),OFFSET('Sanitation Data'!$E$10,0,10*ROW('Sanitation Data'!E183)),NA())</f>
        <v>#N/A</v>
      </c>
      <c r="AD189" s="99" t="e">
        <f ca="true">+IF(AND(ISNUMBER(OFFSET('Sanitation Data'!$E$11,0,10*ROW('Sanitation Data'!E183))),'Data Summary'!CS189="Yes"),OFFSET('Sanitation Data'!$E$11,0,10*ROW('Sanitation Data'!E183)),NA())</f>
        <v>#N/A</v>
      </c>
      <c r="AE189" s="99" t="e">
        <f ca="true">+IF(AND(ISNUMBER(OFFSET('Sanitation Data'!$E$12,0,10*ROW('Sanitation Data'!E183))),'Data Summary'!CT189="Yes"),OFFSET('Sanitation Data'!$E$12,0,10*ROW('Sanitation Data'!E183)),NA())</f>
        <v>#N/A</v>
      </c>
      <c r="AF189" s="99" t="e">
        <f ca="true">+IF(AND(ISNUMBER(OFFSET('Sanitation Data'!$F$4,0,10*ROW('Sanitation Data'!F183))),'Data Summary'!CU189="Yes"),100-OFFSET('Sanitation Data'!$F$4,0,10*ROW('Sanitation Data'!F183)),NA())</f>
        <v>#N/A</v>
      </c>
      <c r="AG189" s="99" t="e">
        <f ca="true">+IF(AND(ISNUMBER(OFFSET('Sanitation Data'!$F$6,0,10*ROW('Sanitation Data'!F183))),'Data Summary'!CV189="Yes"),OFFSET('Sanitation Data'!$F$6,0,10*ROW('Sanitation Data'!F183)),NA())</f>
        <v>#N/A</v>
      </c>
      <c r="AH189" s="99" t="e">
        <f ca="true">+IF(AND(ISNUMBER(OFFSET('Sanitation Data'!$F$10,0,10*ROW('Sanitation Data'!F183))),'Data Summary'!CW189="Yes"),OFFSET('Sanitation Data'!$F$10,0,10*ROW('Sanitation Data'!F183)),NA())</f>
        <v>#N/A</v>
      </c>
      <c r="AI189" s="99" t="e">
        <f ca="true">+IF(AND(ISNUMBER(OFFSET('Sanitation Data'!$F$11,0,10*ROW('Sanitation Data'!F183))),'Data Summary'!CX189="Yes"),OFFSET('Sanitation Data'!$F$11,0,10*ROW('Sanitation Data'!F183)),NA())</f>
        <v>#N/A</v>
      </c>
      <c r="AJ189" s="99" t="e">
        <f ca="true">+IF(AND(ISNUMBER(OFFSET('Sanitation Data'!$F$12,0,10*ROW('Sanitation Data'!F183))),'Data Summary'!CY189="Yes"),OFFSET('Sanitation Data'!$F$12,0,10*ROW('Sanitation Data'!F183)),NA())</f>
        <v>#N/A</v>
      </c>
      <c r="AK189" s="99" t="e">
        <f ca="true">+IF(AND(ISNUMBER(OFFSET('Sanitation Data'!$G$4,0,10*ROW('Sanitation Data'!G183))),'Data Summary'!CZ189="Yes"),100-OFFSET('Sanitation Data'!$G$4,0,10*ROW('Sanitation Data'!G183)),NA())</f>
        <v>#N/A</v>
      </c>
      <c r="AL189" s="99" t="e">
        <f ca="true">+IF(AND(ISNUMBER(OFFSET('Sanitation Data'!$G$6,0,10*ROW('Sanitation Data'!G183))),'Data Summary'!DA189="Yes"),OFFSET('Sanitation Data'!$G$6,0,10*ROW('Sanitation Data'!G183)),NA())</f>
        <v>#N/A</v>
      </c>
      <c r="AM189" s="99" t="e">
        <f ca="true">+IF(AND(ISNUMBER(OFFSET('Sanitation Data'!$G$10,0,10*ROW('Sanitation Data'!G183))),'Data Summary'!DB189="Yes"),OFFSET('Sanitation Data'!$G$10,0,10*ROW('Sanitation Data'!G183)),NA())</f>
        <v>#N/A</v>
      </c>
      <c r="AN189" s="99" t="e">
        <f ca="true">+IF(AND(ISNUMBER(OFFSET('Sanitation Data'!$G$11,0,10*ROW('Sanitation Data'!G183))),'Data Summary'!DC189="Yes"),OFFSET('Sanitation Data'!$G$11,0,10*ROW('Sanitation Data'!G183)),NA())</f>
        <v>#N/A</v>
      </c>
      <c r="AO189" s="99" t="e">
        <f ca="true">+IF(AND(ISNUMBER(OFFSET('Sanitation Data'!$G$12,0,10*ROW('Sanitation Data'!G183))),'Data Summary'!DD189="Yes"),OFFSET('Sanitation Data'!$G$12,0,10*ROW('Sanitation Data'!G183)),NA())</f>
        <v>#N/A</v>
      </c>
      <c r="AP189" s="99" t="e">
        <f ca="true">+IF(AND(ISNUMBER(OFFSET('Sanitation Data'!$H$4,0,10*ROW('Sanitation Data'!H183))),'Data Summary'!DE189="Yes"),100-OFFSET('Sanitation Data'!$H$4,0,10*ROW('Sanitation Data'!H183)),NA())</f>
        <v>#N/A</v>
      </c>
      <c r="AQ189" s="99" t="e">
        <f ca="true">+IF(AND(ISNUMBER(OFFSET('Sanitation Data'!$H$6,0,10*ROW('Sanitation Data'!H183))),'Data Summary'!DF189="Yes"),OFFSET('Sanitation Data'!$H$6,0,10*ROW('Sanitation Data'!H183)),NA())</f>
        <v>#N/A</v>
      </c>
      <c r="AR189" s="99" t="e">
        <f ca="true">+IF(AND(ISNUMBER(OFFSET('Sanitation Data'!$H$10,0,10*ROW('Sanitation Data'!H183))),'Data Summary'!DG189="Yes"),OFFSET('Sanitation Data'!$H$10,0,10*ROW('Sanitation Data'!H183)),NA())</f>
        <v>#N/A</v>
      </c>
      <c r="AS189" s="99" t="e">
        <f ca="true">+IF(AND(ISNUMBER(OFFSET('Sanitation Data'!$H$11,0,10*ROW('Sanitation Data'!H183))),'Data Summary'!DH189="Yes"),OFFSET('Sanitation Data'!$H$11,0,10*ROW('Sanitation Data'!H183)),NA())</f>
        <v>#N/A</v>
      </c>
      <c r="AT189" s="99" t="e">
        <f ca="true">+IF(AND(ISNUMBER(OFFSET('Sanitation Data'!$H$12,0,10*ROW('Sanitation Data'!H183))),'Data Summary'!DI189="Yes"),OFFSET('Sanitation Data'!$H$12,0,10*ROW('Sanitation Data'!H183)),NA())</f>
        <v>#N/A</v>
      </c>
      <c r="AU189" s="99" t="e">
        <f ca="true">+IF(AND(ISNUMBER(OFFSET('Sanitation Data'!$I$4,0,10*ROW('Sanitation Data'!I183))),'Data Summary'!DJ189="Yes"),100-OFFSET('Sanitation Data'!$I$4,0,10*ROW('Sanitation Data'!I183)),NA())</f>
        <v>#N/A</v>
      </c>
      <c r="AV189" s="99" t="e">
        <f ca="true">+IF(AND(ISNUMBER(OFFSET('Sanitation Data'!$I$6,0,10*ROW('Sanitation Data'!I183))),'Data Summary'!DK189="Yes"),OFFSET('Sanitation Data'!$I$6,0,10*ROW('Sanitation Data'!I183)),NA())</f>
        <v>#N/A</v>
      </c>
      <c r="AW189" s="99" t="e">
        <f ca="true">+IF(AND(ISNUMBER(OFFSET('Sanitation Data'!$I$10,0,10*ROW('Sanitation Data'!I183))),'Data Summary'!DL189="Yes"),OFFSET('Sanitation Data'!$I$10,0,10*ROW('Sanitation Data'!I183)),NA())</f>
        <v>#N/A</v>
      </c>
      <c r="AX189" s="99" t="e">
        <f ca="true">+IF(AND(ISNUMBER(OFFSET('Sanitation Data'!$I$11,0,10*ROW('Sanitation Data'!I183))),'Data Summary'!DM189="Yes"),OFFSET('Sanitation Data'!$I$11,0,10*ROW('Sanitation Data'!I183)),NA())</f>
        <v>#N/A</v>
      </c>
      <c r="AY189" s="99" t="e">
        <f ca="true">+IF(AND(ISNUMBER(OFFSET('Sanitation Data'!$I$12,0,10*ROW('Sanitation Data'!I183))),'Data Summary'!DN189="Yes"),OFFSET('Sanitation Data'!$I$12,0,10*ROW('Sanitation Data'!I183)),NA())</f>
        <v>#N/A</v>
      </c>
      <c r="AZ189" s="100" t="e">
        <f ca="true">+IF(AND(ISNUMBER(OFFSET('Hygiene Data'!$D$5,0,10*ROW('Hygiene Data'!D183))),'Data Summary'!DO189="Yes"),OFFSET('Hygiene Data'!$D$5,0,10*ROW('Hygiene Data'!D183)),NA())</f>
        <v>#N/A</v>
      </c>
      <c r="BA189" s="100" t="e">
        <f ca="true">+IF(AND(ISNUMBER(OFFSET('Hygiene Data'!$D$7,0,10*ROW('Hygiene Data'!D183))),'Data Summary'!DP189="Yes"),OFFSET('Hygiene Data'!$D$7,0,10*ROW('Hygiene Data'!D183)),NA())</f>
        <v>#N/A</v>
      </c>
      <c r="BB189" s="100" t="e">
        <f ca="true">+IF(AND(ISNUMBER(OFFSET('Hygiene Data'!$D$9,0,10*ROW('Hygiene Data'!D183))),'Data Summary'!DQ189="Yes"),OFFSET('Hygiene Data'!$D$9,0,10*ROW('Hygiene Data'!D183)),NA())</f>
        <v>#N/A</v>
      </c>
      <c r="BC189" s="100" t="e">
        <f ca="true">+IF(AND(ISNUMBER(OFFSET('Hygiene Data'!$E$5,0,10*ROW('Hygiene Data'!E183))),'Data Summary'!DR189="Yes"),OFFSET('Hygiene Data'!$E$5,0,10*ROW('Hygiene Data'!E183)),NA())</f>
        <v>#N/A</v>
      </c>
      <c r="BD189" s="100" t="e">
        <f ca="true">+IF(AND(ISNUMBER(OFFSET('Hygiene Data'!$E$7,0,10*ROW('Hygiene Data'!E183))),'Data Summary'!DS189="Yes"),OFFSET('Hygiene Data'!$E$7,0,10*ROW('Hygiene Data'!E183)),NA())</f>
        <v>#N/A</v>
      </c>
      <c r="BE189" s="100" t="e">
        <f ca="true">+IF(AND(ISNUMBER(OFFSET('Hygiene Data'!$E$9,0,10*ROW('Hygiene Data'!E183))),'Data Summary'!DT189="Yes"),OFFSET('Hygiene Data'!$E$9,0,10*ROW('Hygiene Data'!E183)),NA())</f>
        <v>#N/A</v>
      </c>
      <c r="BF189" s="100" t="e">
        <f ca="true">+IF(AND(ISNUMBER(OFFSET('Hygiene Data'!$F$5,0,10*ROW('Hygiene Data'!F183))),'Data Summary'!DU189="Yes"),OFFSET('Hygiene Data'!$F$5,0,10*ROW('Hygiene Data'!F183)),NA())</f>
        <v>#N/A</v>
      </c>
      <c r="BG189" s="100" t="e">
        <f ca="true">+IF(AND(ISNUMBER(OFFSET('Hygiene Data'!$F$7,0,10*ROW('Hygiene Data'!F183))),'Data Summary'!DV189="Yes"),OFFSET('Hygiene Data'!$F$7,0,10*ROW('Hygiene Data'!F183)),NA())</f>
        <v>#N/A</v>
      </c>
      <c r="BH189" s="100" t="e">
        <f ca="true">+IF(AND(ISNUMBER(OFFSET('Hygiene Data'!$F$9,0,10*ROW('Hygiene Data'!F183))),'Data Summary'!DW189="Yes"),OFFSET('Hygiene Data'!$F$9,0,10*ROW('Hygiene Data'!F183)),NA())</f>
        <v>#N/A</v>
      </c>
      <c r="BI189" s="100" t="e">
        <f ca="true">+IF(AND(ISNUMBER(OFFSET('Hygiene Data'!$G$5,0,10*ROW('Hygiene Data'!G183))),'Data Summary'!DX189="Yes"),OFFSET('Hygiene Data'!$G$5,0,10*ROW('Hygiene Data'!G183)),NA())</f>
        <v>#N/A</v>
      </c>
      <c r="BJ189" s="100" t="e">
        <f ca="true">+IF(AND(ISNUMBER(OFFSET('Hygiene Data'!$G$7,0,10*ROW('Hygiene Data'!G183))),'Data Summary'!DY189="Yes"),OFFSET('Hygiene Data'!$G$7,0,10*ROW('Hygiene Data'!G183)),NA())</f>
        <v>#N/A</v>
      </c>
      <c r="BK189" s="100" t="e">
        <f ca="true">+IF(AND(ISNUMBER(OFFSET('Hygiene Data'!$G$9,0,10*ROW('Hygiene Data'!G183))),'Data Summary'!DZ189="Yes"),OFFSET('Hygiene Data'!$G$9,0,10*ROW('Hygiene Data'!G183)),NA())</f>
        <v>#N/A</v>
      </c>
      <c r="BL189" s="100" t="e">
        <f ca="true">+IF(AND(ISNUMBER(OFFSET('Hygiene Data'!$H$5,0,10*ROW('Hygiene Data'!H183))),'Data Summary'!EA189="Yes"),OFFSET('Hygiene Data'!$H$5,0,10*ROW('Hygiene Data'!H183)),NA())</f>
        <v>#N/A</v>
      </c>
      <c r="BM189" s="100" t="e">
        <f ca="true">+IF(AND(ISNUMBER(OFFSET('Hygiene Data'!$H$7,0,10*ROW('Hygiene Data'!H183))),'Data Summary'!EB189="Yes"),OFFSET('Hygiene Data'!$H$7,0,10*ROW('Hygiene Data'!H183)),NA())</f>
        <v>#N/A</v>
      </c>
      <c r="BN189" s="100" t="e">
        <f ca="true">+IF(AND(ISNUMBER(OFFSET('Hygiene Data'!$H$9,0,10*ROW('Hygiene Data'!H183))),'Data Summary'!EC189="Yes"),OFFSET('Hygiene Data'!$H$9,0,10*ROW('Hygiene Data'!H183)),NA())</f>
        <v>#N/A</v>
      </c>
      <c r="BO189" s="100" t="e">
        <f ca="true">+IF(AND(ISNUMBER(OFFSET('Hygiene Data'!$I$5,0,10*ROW('Hygiene Data'!I183))),'Data Summary'!ED189="Yes"),OFFSET('Hygiene Data'!$I$5,0,10*ROW('Hygiene Data'!I183)),NA())</f>
        <v>#N/A</v>
      </c>
      <c r="BP189" s="100" t="e">
        <f ca="true">+IF(AND(ISNUMBER(OFFSET('Hygiene Data'!$I$7,0,10*ROW('Hygiene Data'!I183))),'Data Summary'!EE189="Yes"),OFFSET('Hygiene Data'!$I$7,0,10*ROW('Hygiene Data'!I183)),NA())</f>
        <v>#N/A</v>
      </c>
      <c r="BQ189" s="100" t="e">
        <f ca="true">+IF(AND(ISNUMBER(OFFSET('Hygiene Data'!$I$9,0,10*ROW('Hygiene Data'!I183))),'Data Summary'!EF189="Yes"),OFFSET('Hygiene Data'!$I$9,0,10*ROW('Hygiene Data'!I183)),NA())</f>
        <v>#N/A</v>
      </c>
    </row>
    <row xmlns:x14ac="http://schemas.microsoft.com/office/spreadsheetml/2009/9/ac" r="190" x14ac:dyDescent="0.2">
      <c r="A190" s="363" t="e">
        <f ca="true">+RIGHT('Data Summary'!A190,LEN('Data Summary'!A190)-9)</f>
        <v>#VALUE!</v>
      </c>
      <c r="B190" s="38" t="str">
        <f ca="true">+IF(ISTEXT('Data Summary'!B190),'Data Summary'!B190,"")</f>
        <v/>
      </c>
      <c r="C190" s="362" t="e">
        <f ca="true">+VALUE('Data Summary'!C190)</f>
        <v>#VALUE!</v>
      </c>
      <c r="D190" s="98" t="e">
        <f ca="true">+IF(AND(ISNUMBER(OFFSET('Water Data'!$D$4,0,10*ROW('Water Data'!D184))),'Data Summary'!BS190="Yes"),100-OFFSET('Water Data'!$D$4,0,10*ROW('Water Data'!D184)),NA())</f>
        <v>#N/A</v>
      </c>
      <c r="E190" s="98" t="e">
        <f ca="true">+IF(AND(ISNUMBER(OFFSET('Water Data'!$D$6,0,10*ROW('Water Data'!D184))),'Data Summary'!BT190="Yes"),OFFSET('Water Data'!$D$6,0,10*ROW('Water Data'!D184)),NA())</f>
        <v>#N/A</v>
      </c>
      <c r="F190" s="98" t="e">
        <f ca="true">+IF(AND(ISNUMBER(OFFSET('Water Data'!$D$9,0,10*ROW('Water Data'!D184))),'Data Summary'!BU190="Yes"),OFFSET('Water Data'!$D$9,0,10*ROW('Water Data'!D184)),NA())</f>
        <v>#N/A</v>
      </c>
      <c r="G190" s="98" t="e">
        <f ca="true">+IF(AND(ISNUMBER(OFFSET('Water Data'!$E$4,0,10*ROW('Water Data'!E184))),'Data Summary'!BV190="Yes"),100-OFFSET('Water Data'!$E$4,0,10*ROW('Water Data'!E184)),NA())</f>
        <v>#N/A</v>
      </c>
      <c r="H190" s="98" t="e">
        <f ca="true">+IF(AND(ISNUMBER(OFFSET('Water Data'!$E$6,0,10*ROW('Water Data'!E184))),'Data Summary'!BW190="Yes"),OFFSET('Water Data'!$E$6,0,10*ROW('Water Data'!E184)),NA())</f>
        <v>#N/A</v>
      </c>
      <c r="I190" s="98" t="e">
        <f ca="true">+IF(AND(ISNUMBER(OFFSET('Water Data'!$E$9,0,10*ROW('Water Data'!E184))),'Data Summary'!BX190="Yes"),OFFSET('Water Data'!$E$9,0,10*ROW('Water Data'!E184)),NA())</f>
        <v>#N/A</v>
      </c>
      <c r="J190" s="98" t="e">
        <f ca="true">+IF(AND(ISNUMBER(OFFSET('Water Data'!$F$4,0,10*ROW('Water Data'!F184))),'Data Summary'!BY190="Yes"),100-OFFSET('Water Data'!$F$4,0,10*ROW('Water Data'!F184)),NA())</f>
        <v>#N/A</v>
      </c>
      <c r="K190" s="98" t="e">
        <f ca="true">+IF(AND(ISNUMBER(OFFSET('Water Data'!$F$6,0,10*ROW('Water Data'!F184))),'Data Summary'!BZ190="Yes"),OFFSET('Water Data'!$F$6,0,10*ROW('Water Data'!F184)),NA())</f>
        <v>#N/A</v>
      </c>
      <c r="L190" s="98" t="e">
        <f ca="true">+IF(AND(ISNUMBER(OFFSET('Water Data'!$F$9,0,10*ROW('Water Data'!F184))),'Data Summary'!CA190="Yes"),OFFSET('Water Data'!$F$9,0,10*ROW('Water Data'!F184)),NA())</f>
        <v>#N/A</v>
      </c>
      <c r="M190" s="98" t="e">
        <f ca="true">+IF(AND(ISNUMBER(OFFSET('Water Data'!$G$4,0,10*ROW('Water Data'!G184))),'Data Summary'!CB190="Yes"),100-OFFSET('Water Data'!$G$4,0,10*ROW('Water Data'!G184)),NA())</f>
        <v>#N/A</v>
      </c>
      <c r="N190" s="98" t="e">
        <f ca="true">+IF(AND(ISNUMBER(OFFSET('Water Data'!$G$6,0,10*ROW('Water Data'!G184))),'Data Summary'!CC190="Yes"),OFFSET('Water Data'!$G$6,0,10*ROW('Water Data'!G184)),NA())</f>
        <v>#N/A</v>
      </c>
      <c r="O190" s="98" t="e">
        <f ca="true">+IF(AND(ISNUMBER(OFFSET('Water Data'!$G$9,0,10*ROW('Water Data'!G184))),'Data Summary'!CD190="Yes"),OFFSET('Water Data'!$G$9,0,10*ROW('Water Data'!G184)),NA())</f>
        <v>#N/A</v>
      </c>
      <c r="P190" s="98" t="e">
        <f ca="true">+IF(AND(ISNUMBER(OFFSET('Water Data'!$H$4,0,10*ROW('Water Data'!H184))),'Data Summary'!CE190="Yes"),100-OFFSET('Water Data'!$H$4,0,10*ROW('Water Data'!H184)),NA())</f>
        <v>#N/A</v>
      </c>
      <c r="Q190" s="98" t="e">
        <f ca="true">+IF(AND(ISNUMBER(OFFSET('Water Data'!$H$6,0,10*ROW('Water Data'!H184))),'Data Summary'!CF190="Yes"),OFFSET('Water Data'!$H$6,0,10*ROW('Water Data'!H184)),NA())</f>
        <v>#N/A</v>
      </c>
      <c r="R190" s="98" t="e">
        <f ca="true">+IF(AND(ISNUMBER(OFFSET('Water Data'!$H$9,0,10*ROW('Water Data'!H184))),'Data Summary'!CG190="Yes"),OFFSET('Water Data'!$H$9,0,10*ROW('Water Data'!H184)),NA())</f>
        <v>#N/A</v>
      </c>
      <c r="S190" s="98" t="e">
        <f ca="true">+IF(AND(ISNUMBER(OFFSET('Water Data'!$I$4,0,10*ROW('Water Data'!I184))),'Data Summary'!CH190="Yes"),100-OFFSET('Water Data'!$I$4,0,10*ROW('Water Data'!I184)),NA())</f>
        <v>#N/A</v>
      </c>
      <c r="T190" s="98" t="e">
        <f ca="true">+IF(AND(ISNUMBER(OFFSET('Water Data'!$I$6,0,10*ROW('Water Data'!I184))),'Data Summary'!CI190="Yes"),OFFSET('Water Data'!$I$6,0,10*ROW('Water Data'!I184)),NA())</f>
        <v>#N/A</v>
      </c>
      <c r="U190" s="98" t="e">
        <f ca="true">+IF(AND(ISNUMBER(OFFSET('Water Data'!$I$9,0,10*ROW('Water Data'!I184))),'Data Summary'!CJ190="Yes"),OFFSET('Water Data'!$I$9,0,10*ROW('Water Data'!I184)),NA())</f>
        <v>#N/A</v>
      </c>
      <c r="V190" s="99" t="e">
        <f ca="true">+IF(AND(ISNUMBER(OFFSET('Sanitation Data'!$D$4,0,10*ROW('Sanitation Data'!D184))),'Data Summary'!CK190="Yes"),100-OFFSET('Sanitation Data'!$D$4,0,10*ROW('Sanitation Data'!D184)),NA())</f>
        <v>#N/A</v>
      </c>
      <c r="W190" s="99" t="e">
        <f ca="true">+IF(AND(ISNUMBER(OFFSET('Sanitation Data'!$D$6,0,10*ROW('Sanitation Data'!D184))),'Data Summary'!CL190="Yes"),OFFSET('Sanitation Data'!$D$6,0,10*ROW('Sanitation Data'!D184)),NA())</f>
        <v>#N/A</v>
      </c>
      <c r="X190" s="99" t="e">
        <f ca="true">+IF(AND(ISNUMBER(OFFSET('Sanitation Data'!$D$10,0,10*ROW('Sanitation Data'!D184))),'Data Summary'!CM190="Yes"),OFFSET('Sanitation Data'!$D$10,0,10*ROW('Sanitation Data'!D184)),NA())</f>
        <v>#N/A</v>
      </c>
      <c r="Y190" s="99" t="e">
        <f ca="true">+IF(AND(ISNUMBER(OFFSET('Sanitation Data'!$D$11,0,10*ROW('Sanitation Data'!D184))),'Data Summary'!CN190="Yes"),OFFSET('Sanitation Data'!$D$11,0,10*ROW('Sanitation Data'!D184)),NA())</f>
        <v>#N/A</v>
      </c>
      <c r="Z190" s="99" t="e">
        <f ca="true">+IF(AND(ISNUMBER(OFFSET('Sanitation Data'!$D$12,0,10*ROW('Sanitation Data'!D184))),'Data Summary'!CO190="Yes"),OFFSET('Sanitation Data'!$D$12,0,10*ROW('Sanitation Data'!D184)),NA())</f>
        <v>#N/A</v>
      </c>
      <c r="AA190" s="99" t="e">
        <f ca="true">+IF(AND(ISNUMBER(OFFSET('Sanitation Data'!$E$4,0,10*ROW('Sanitation Data'!E184))),'Data Summary'!CP190="Yes"),100-OFFSET('Sanitation Data'!$E$4,0,10*ROW('Sanitation Data'!E184)),NA())</f>
        <v>#N/A</v>
      </c>
      <c r="AB190" s="99" t="e">
        <f ca="true">+IF(AND(ISNUMBER(OFFSET('Sanitation Data'!$E$6,0,10*ROW('Sanitation Data'!E184))),'Data Summary'!CQ190="Yes"),OFFSET('Sanitation Data'!$E$6,0,10*ROW('Sanitation Data'!E184)),NA())</f>
        <v>#N/A</v>
      </c>
      <c r="AC190" s="99" t="e">
        <f ca="true">+IF(AND(ISNUMBER(OFFSET('Sanitation Data'!$E$10,0,10*ROW('Sanitation Data'!E184))),'Data Summary'!CR190="Yes"),OFFSET('Sanitation Data'!$E$10,0,10*ROW('Sanitation Data'!E184)),NA())</f>
        <v>#N/A</v>
      </c>
      <c r="AD190" s="99" t="e">
        <f ca="true">+IF(AND(ISNUMBER(OFFSET('Sanitation Data'!$E$11,0,10*ROW('Sanitation Data'!E184))),'Data Summary'!CS190="Yes"),OFFSET('Sanitation Data'!$E$11,0,10*ROW('Sanitation Data'!E184)),NA())</f>
        <v>#N/A</v>
      </c>
      <c r="AE190" s="99" t="e">
        <f ca="true">+IF(AND(ISNUMBER(OFFSET('Sanitation Data'!$E$12,0,10*ROW('Sanitation Data'!E184))),'Data Summary'!CT190="Yes"),OFFSET('Sanitation Data'!$E$12,0,10*ROW('Sanitation Data'!E184)),NA())</f>
        <v>#N/A</v>
      </c>
      <c r="AF190" s="99" t="e">
        <f ca="true">+IF(AND(ISNUMBER(OFFSET('Sanitation Data'!$F$4,0,10*ROW('Sanitation Data'!F184))),'Data Summary'!CU190="Yes"),100-OFFSET('Sanitation Data'!$F$4,0,10*ROW('Sanitation Data'!F184)),NA())</f>
        <v>#N/A</v>
      </c>
      <c r="AG190" s="99" t="e">
        <f ca="true">+IF(AND(ISNUMBER(OFFSET('Sanitation Data'!$F$6,0,10*ROW('Sanitation Data'!F184))),'Data Summary'!CV190="Yes"),OFFSET('Sanitation Data'!$F$6,0,10*ROW('Sanitation Data'!F184)),NA())</f>
        <v>#N/A</v>
      </c>
      <c r="AH190" s="99" t="e">
        <f ca="true">+IF(AND(ISNUMBER(OFFSET('Sanitation Data'!$F$10,0,10*ROW('Sanitation Data'!F184))),'Data Summary'!CW190="Yes"),OFFSET('Sanitation Data'!$F$10,0,10*ROW('Sanitation Data'!F184)),NA())</f>
        <v>#N/A</v>
      </c>
      <c r="AI190" s="99" t="e">
        <f ca="true">+IF(AND(ISNUMBER(OFFSET('Sanitation Data'!$F$11,0,10*ROW('Sanitation Data'!F184))),'Data Summary'!CX190="Yes"),OFFSET('Sanitation Data'!$F$11,0,10*ROW('Sanitation Data'!F184)),NA())</f>
        <v>#N/A</v>
      </c>
      <c r="AJ190" s="99" t="e">
        <f ca="true">+IF(AND(ISNUMBER(OFFSET('Sanitation Data'!$F$12,0,10*ROW('Sanitation Data'!F184))),'Data Summary'!CY190="Yes"),OFFSET('Sanitation Data'!$F$12,0,10*ROW('Sanitation Data'!F184)),NA())</f>
        <v>#N/A</v>
      </c>
      <c r="AK190" s="99" t="e">
        <f ca="true">+IF(AND(ISNUMBER(OFFSET('Sanitation Data'!$G$4,0,10*ROW('Sanitation Data'!G184))),'Data Summary'!CZ190="Yes"),100-OFFSET('Sanitation Data'!$G$4,0,10*ROW('Sanitation Data'!G184)),NA())</f>
        <v>#N/A</v>
      </c>
      <c r="AL190" s="99" t="e">
        <f ca="true">+IF(AND(ISNUMBER(OFFSET('Sanitation Data'!$G$6,0,10*ROW('Sanitation Data'!G184))),'Data Summary'!DA190="Yes"),OFFSET('Sanitation Data'!$G$6,0,10*ROW('Sanitation Data'!G184)),NA())</f>
        <v>#N/A</v>
      </c>
      <c r="AM190" s="99" t="e">
        <f ca="true">+IF(AND(ISNUMBER(OFFSET('Sanitation Data'!$G$10,0,10*ROW('Sanitation Data'!G184))),'Data Summary'!DB190="Yes"),OFFSET('Sanitation Data'!$G$10,0,10*ROW('Sanitation Data'!G184)),NA())</f>
        <v>#N/A</v>
      </c>
      <c r="AN190" s="99" t="e">
        <f ca="true">+IF(AND(ISNUMBER(OFFSET('Sanitation Data'!$G$11,0,10*ROW('Sanitation Data'!G184))),'Data Summary'!DC190="Yes"),OFFSET('Sanitation Data'!$G$11,0,10*ROW('Sanitation Data'!G184)),NA())</f>
        <v>#N/A</v>
      </c>
      <c r="AO190" s="99" t="e">
        <f ca="true">+IF(AND(ISNUMBER(OFFSET('Sanitation Data'!$G$12,0,10*ROW('Sanitation Data'!G184))),'Data Summary'!DD190="Yes"),OFFSET('Sanitation Data'!$G$12,0,10*ROW('Sanitation Data'!G184)),NA())</f>
        <v>#N/A</v>
      </c>
      <c r="AP190" s="99" t="e">
        <f ca="true">+IF(AND(ISNUMBER(OFFSET('Sanitation Data'!$H$4,0,10*ROW('Sanitation Data'!H184))),'Data Summary'!DE190="Yes"),100-OFFSET('Sanitation Data'!$H$4,0,10*ROW('Sanitation Data'!H184)),NA())</f>
        <v>#N/A</v>
      </c>
      <c r="AQ190" s="99" t="e">
        <f ca="true">+IF(AND(ISNUMBER(OFFSET('Sanitation Data'!$H$6,0,10*ROW('Sanitation Data'!H184))),'Data Summary'!DF190="Yes"),OFFSET('Sanitation Data'!$H$6,0,10*ROW('Sanitation Data'!H184)),NA())</f>
        <v>#N/A</v>
      </c>
      <c r="AR190" s="99" t="e">
        <f ca="true">+IF(AND(ISNUMBER(OFFSET('Sanitation Data'!$H$10,0,10*ROW('Sanitation Data'!H184))),'Data Summary'!DG190="Yes"),OFFSET('Sanitation Data'!$H$10,0,10*ROW('Sanitation Data'!H184)),NA())</f>
        <v>#N/A</v>
      </c>
      <c r="AS190" s="99" t="e">
        <f ca="true">+IF(AND(ISNUMBER(OFFSET('Sanitation Data'!$H$11,0,10*ROW('Sanitation Data'!H184))),'Data Summary'!DH190="Yes"),OFFSET('Sanitation Data'!$H$11,0,10*ROW('Sanitation Data'!H184)),NA())</f>
        <v>#N/A</v>
      </c>
      <c r="AT190" s="99" t="e">
        <f ca="true">+IF(AND(ISNUMBER(OFFSET('Sanitation Data'!$H$12,0,10*ROW('Sanitation Data'!H184))),'Data Summary'!DI190="Yes"),OFFSET('Sanitation Data'!$H$12,0,10*ROW('Sanitation Data'!H184)),NA())</f>
        <v>#N/A</v>
      </c>
      <c r="AU190" s="99" t="e">
        <f ca="true">+IF(AND(ISNUMBER(OFFSET('Sanitation Data'!$I$4,0,10*ROW('Sanitation Data'!I184))),'Data Summary'!DJ190="Yes"),100-OFFSET('Sanitation Data'!$I$4,0,10*ROW('Sanitation Data'!I184)),NA())</f>
        <v>#N/A</v>
      </c>
      <c r="AV190" s="99" t="e">
        <f ca="true">+IF(AND(ISNUMBER(OFFSET('Sanitation Data'!$I$6,0,10*ROW('Sanitation Data'!I184))),'Data Summary'!DK190="Yes"),OFFSET('Sanitation Data'!$I$6,0,10*ROW('Sanitation Data'!I184)),NA())</f>
        <v>#N/A</v>
      </c>
      <c r="AW190" s="99" t="e">
        <f ca="true">+IF(AND(ISNUMBER(OFFSET('Sanitation Data'!$I$10,0,10*ROW('Sanitation Data'!I184))),'Data Summary'!DL190="Yes"),OFFSET('Sanitation Data'!$I$10,0,10*ROW('Sanitation Data'!I184)),NA())</f>
        <v>#N/A</v>
      </c>
      <c r="AX190" s="99" t="e">
        <f ca="true">+IF(AND(ISNUMBER(OFFSET('Sanitation Data'!$I$11,0,10*ROW('Sanitation Data'!I184))),'Data Summary'!DM190="Yes"),OFFSET('Sanitation Data'!$I$11,0,10*ROW('Sanitation Data'!I184)),NA())</f>
        <v>#N/A</v>
      </c>
      <c r="AY190" s="99" t="e">
        <f ca="true">+IF(AND(ISNUMBER(OFFSET('Sanitation Data'!$I$12,0,10*ROW('Sanitation Data'!I184))),'Data Summary'!DN190="Yes"),OFFSET('Sanitation Data'!$I$12,0,10*ROW('Sanitation Data'!I184)),NA())</f>
        <v>#N/A</v>
      </c>
      <c r="AZ190" s="100" t="e">
        <f ca="true">+IF(AND(ISNUMBER(OFFSET('Hygiene Data'!$D$5,0,10*ROW('Hygiene Data'!D184))),'Data Summary'!DO190="Yes"),OFFSET('Hygiene Data'!$D$5,0,10*ROW('Hygiene Data'!D184)),NA())</f>
        <v>#N/A</v>
      </c>
      <c r="BA190" s="100" t="e">
        <f ca="true">+IF(AND(ISNUMBER(OFFSET('Hygiene Data'!$D$7,0,10*ROW('Hygiene Data'!D184))),'Data Summary'!DP190="Yes"),OFFSET('Hygiene Data'!$D$7,0,10*ROW('Hygiene Data'!D184)),NA())</f>
        <v>#N/A</v>
      </c>
      <c r="BB190" s="100" t="e">
        <f ca="true">+IF(AND(ISNUMBER(OFFSET('Hygiene Data'!$D$9,0,10*ROW('Hygiene Data'!D184))),'Data Summary'!DQ190="Yes"),OFFSET('Hygiene Data'!$D$9,0,10*ROW('Hygiene Data'!D184)),NA())</f>
        <v>#N/A</v>
      </c>
      <c r="BC190" s="100" t="e">
        <f ca="true">+IF(AND(ISNUMBER(OFFSET('Hygiene Data'!$E$5,0,10*ROW('Hygiene Data'!E184))),'Data Summary'!DR190="Yes"),OFFSET('Hygiene Data'!$E$5,0,10*ROW('Hygiene Data'!E184)),NA())</f>
        <v>#N/A</v>
      </c>
      <c r="BD190" s="100" t="e">
        <f ca="true">+IF(AND(ISNUMBER(OFFSET('Hygiene Data'!$E$7,0,10*ROW('Hygiene Data'!E184))),'Data Summary'!DS190="Yes"),OFFSET('Hygiene Data'!$E$7,0,10*ROW('Hygiene Data'!E184)),NA())</f>
        <v>#N/A</v>
      </c>
      <c r="BE190" s="100" t="e">
        <f ca="true">+IF(AND(ISNUMBER(OFFSET('Hygiene Data'!$E$9,0,10*ROW('Hygiene Data'!E184))),'Data Summary'!DT190="Yes"),OFFSET('Hygiene Data'!$E$9,0,10*ROW('Hygiene Data'!E184)),NA())</f>
        <v>#N/A</v>
      </c>
      <c r="BF190" s="100" t="e">
        <f ca="true">+IF(AND(ISNUMBER(OFFSET('Hygiene Data'!$F$5,0,10*ROW('Hygiene Data'!F184))),'Data Summary'!DU190="Yes"),OFFSET('Hygiene Data'!$F$5,0,10*ROW('Hygiene Data'!F184)),NA())</f>
        <v>#N/A</v>
      </c>
      <c r="BG190" s="100" t="e">
        <f ca="true">+IF(AND(ISNUMBER(OFFSET('Hygiene Data'!$F$7,0,10*ROW('Hygiene Data'!F184))),'Data Summary'!DV190="Yes"),OFFSET('Hygiene Data'!$F$7,0,10*ROW('Hygiene Data'!F184)),NA())</f>
        <v>#N/A</v>
      </c>
      <c r="BH190" s="100" t="e">
        <f ca="true">+IF(AND(ISNUMBER(OFFSET('Hygiene Data'!$F$9,0,10*ROW('Hygiene Data'!F184))),'Data Summary'!DW190="Yes"),OFFSET('Hygiene Data'!$F$9,0,10*ROW('Hygiene Data'!F184)),NA())</f>
        <v>#N/A</v>
      </c>
      <c r="BI190" s="100" t="e">
        <f ca="true">+IF(AND(ISNUMBER(OFFSET('Hygiene Data'!$G$5,0,10*ROW('Hygiene Data'!G184))),'Data Summary'!DX190="Yes"),OFFSET('Hygiene Data'!$G$5,0,10*ROW('Hygiene Data'!G184)),NA())</f>
        <v>#N/A</v>
      </c>
      <c r="BJ190" s="100" t="e">
        <f ca="true">+IF(AND(ISNUMBER(OFFSET('Hygiene Data'!$G$7,0,10*ROW('Hygiene Data'!G184))),'Data Summary'!DY190="Yes"),OFFSET('Hygiene Data'!$G$7,0,10*ROW('Hygiene Data'!G184)),NA())</f>
        <v>#N/A</v>
      </c>
      <c r="BK190" s="100" t="e">
        <f ca="true">+IF(AND(ISNUMBER(OFFSET('Hygiene Data'!$G$9,0,10*ROW('Hygiene Data'!G184))),'Data Summary'!DZ190="Yes"),OFFSET('Hygiene Data'!$G$9,0,10*ROW('Hygiene Data'!G184)),NA())</f>
        <v>#N/A</v>
      </c>
      <c r="BL190" s="100" t="e">
        <f ca="true">+IF(AND(ISNUMBER(OFFSET('Hygiene Data'!$H$5,0,10*ROW('Hygiene Data'!H184))),'Data Summary'!EA190="Yes"),OFFSET('Hygiene Data'!$H$5,0,10*ROW('Hygiene Data'!H184)),NA())</f>
        <v>#N/A</v>
      </c>
      <c r="BM190" s="100" t="e">
        <f ca="true">+IF(AND(ISNUMBER(OFFSET('Hygiene Data'!$H$7,0,10*ROW('Hygiene Data'!H184))),'Data Summary'!EB190="Yes"),OFFSET('Hygiene Data'!$H$7,0,10*ROW('Hygiene Data'!H184)),NA())</f>
        <v>#N/A</v>
      </c>
      <c r="BN190" s="100" t="e">
        <f ca="true">+IF(AND(ISNUMBER(OFFSET('Hygiene Data'!$H$9,0,10*ROW('Hygiene Data'!H184))),'Data Summary'!EC190="Yes"),OFFSET('Hygiene Data'!$H$9,0,10*ROW('Hygiene Data'!H184)),NA())</f>
        <v>#N/A</v>
      </c>
      <c r="BO190" s="100" t="e">
        <f ca="true">+IF(AND(ISNUMBER(OFFSET('Hygiene Data'!$I$5,0,10*ROW('Hygiene Data'!I184))),'Data Summary'!ED190="Yes"),OFFSET('Hygiene Data'!$I$5,0,10*ROW('Hygiene Data'!I184)),NA())</f>
        <v>#N/A</v>
      </c>
      <c r="BP190" s="100" t="e">
        <f ca="true">+IF(AND(ISNUMBER(OFFSET('Hygiene Data'!$I$7,0,10*ROW('Hygiene Data'!I184))),'Data Summary'!EE190="Yes"),OFFSET('Hygiene Data'!$I$7,0,10*ROW('Hygiene Data'!I184)),NA())</f>
        <v>#N/A</v>
      </c>
      <c r="BQ190" s="100" t="e">
        <f ca="true">+IF(AND(ISNUMBER(OFFSET('Hygiene Data'!$I$9,0,10*ROW('Hygiene Data'!I184))),'Data Summary'!EF190="Yes"),OFFSET('Hygiene Data'!$I$9,0,10*ROW('Hygiene Data'!I184)),NA())</f>
        <v>#N/A</v>
      </c>
    </row>
    <row xmlns:x14ac="http://schemas.microsoft.com/office/spreadsheetml/2009/9/ac" r="191" x14ac:dyDescent="0.2">
      <c r="A191" s="363" t="e">
        <f ca="true">+RIGHT('Data Summary'!A191,LEN('Data Summary'!A191)-9)</f>
        <v>#VALUE!</v>
      </c>
      <c r="B191" s="38" t="str">
        <f ca="true">+IF(ISTEXT('Data Summary'!B191),'Data Summary'!B191,"")</f>
        <v/>
      </c>
      <c r="C191" s="362" t="e">
        <f ca="true">+VALUE('Data Summary'!C191)</f>
        <v>#VALUE!</v>
      </c>
      <c r="D191" s="98" t="e">
        <f ca="true">+IF(AND(ISNUMBER(OFFSET('Water Data'!$D$4,0,10*ROW('Water Data'!D185))),'Data Summary'!BS191="Yes"),100-OFFSET('Water Data'!$D$4,0,10*ROW('Water Data'!D185)),NA())</f>
        <v>#N/A</v>
      </c>
      <c r="E191" s="98" t="e">
        <f ca="true">+IF(AND(ISNUMBER(OFFSET('Water Data'!$D$6,0,10*ROW('Water Data'!D185))),'Data Summary'!BT191="Yes"),OFFSET('Water Data'!$D$6,0,10*ROW('Water Data'!D185)),NA())</f>
        <v>#N/A</v>
      </c>
      <c r="F191" s="98" t="e">
        <f ca="true">+IF(AND(ISNUMBER(OFFSET('Water Data'!$D$9,0,10*ROW('Water Data'!D185))),'Data Summary'!BU191="Yes"),OFFSET('Water Data'!$D$9,0,10*ROW('Water Data'!D185)),NA())</f>
        <v>#N/A</v>
      </c>
      <c r="G191" s="98" t="e">
        <f ca="true">+IF(AND(ISNUMBER(OFFSET('Water Data'!$E$4,0,10*ROW('Water Data'!E185))),'Data Summary'!BV191="Yes"),100-OFFSET('Water Data'!$E$4,0,10*ROW('Water Data'!E185)),NA())</f>
        <v>#N/A</v>
      </c>
      <c r="H191" s="98" t="e">
        <f ca="true">+IF(AND(ISNUMBER(OFFSET('Water Data'!$E$6,0,10*ROW('Water Data'!E185))),'Data Summary'!BW191="Yes"),OFFSET('Water Data'!$E$6,0,10*ROW('Water Data'!E185)),NA())</f>
        <v>#N/A</v>
      </c>
      <c r="I191" s="98" t="e">
        <f ca="true">+IF(AND(ISNUMBER(OFFSET('Water Data'!$E$9,0,10*ROW('Water Data'!E185))),'Data Summary'!BX191="Yes"),OFFSET('Water Data'!$E$9,0,10*ROW('Water Data'!E185)),NA())</f>
        <v>#N/A</v>
      </c>
      <c r="J191" s="98" t="e">
        <f ca="true">+IF(AND(ISNUMBER(OFFSET('Water Data'!$F$4,0,10*ROW('Water Data'!F185))),'Data Summary'!BY191="Yes"),100-OFFSET('Water Data'!$F$4,0,10*ROW('Water Data'!F185)),NA())</f>
        <v>#N/A</v>
      </c>
      <c r="K191" s="98" t="e">
        <f ca="true">+IF(AND(ISNUMBER(OFFSET('Water Data'!$F$6,0,10*ROW('Water Data'!F185))),'Data Summary'!BZ191="Yes"),OFFSET('Water Data'!$F$6,0,10*ROW('Water Data'!F185)),NA())</f>
        <v>#N/A</v>
      </c>
      <c r="L191" s="98" t="e">
        <f ca="true">+IF(AND(ISNUMBER(OFFSET('Water Data'!$F$9,0,10*ROW('Water Data'!F185))),'Data Summary'!CA191="Yes"),OFFSET('Water Data'!$F$9,0,10*ROW('Water Data'!F185)),NA())</f>
        <v>#N/A</v>
      </c>
      <c r="M191" s="98" t="e">
        <f ca="true">+IF(AND(ISNUMBER(OFFSET('Water Data'!$G$4,0,10*ROW('Water Data'!G185))),'Data Summary'!CB191="Yes"),100-OFFSET('Water Data'!$G$4,0,10*ROW('Water Data'!G185)),NA())</f>
        <v>#N/A</v>
      </c>
      <c r="N191" s="98" t="e">
        <f ca="true">+IF(AND(ISNUMBER(OFFSET('Water Data'!$G$6,0,10*ROW('Water Data'!G185))),'Data Summary'!CC191="Yes"),OFFSET('Water Data'!$G$6,0,10*ROW('Water Data'!G185)),NA())</f>
        <v>#N/A</v>
      </c>
      <c r="O191" s="98" t="e">
        <f ca="true">+IF(AND(ISNUMBER(OFFSET('Water Data'!$G$9,0,10*ROW('Water Data'!G185))),'Data Summary'!CD191="Yes"),OFFSET('Water Data'!$G$9,0,10*ROW('Water Data'!G185)),NA())</f>
        <v>#N/A</v>
      </c>
      <c r="P191" s="98" t="e">
        <f ca="true">+IF(AND(ISNUMBER(OFFSET('Water Data'!$H$4,0,10*ROW('Water Data'!H185))),'Data Summary'!CE191="Yes"),100-OFFSET('Water Data'!$H$4,0,10*ROW('Water Data'!H185)),NA())</f>
        <v>#N/A</v>
      </c>
      <c r="Q191" s="98" t="e">
        <f ca="true">+IF(AND(ISNUMBER(OFFSET('Water Data'!$H$6,0,10*ROW('Water Data'!H185))),'Data Summary'!CF191="Yes"),OFFSET('Water Data'!$H$6,0,10*ROW('Water Data'!H185)),NA())</f>
        <v>#N/A</v>
      </c>
      <c r="R191" s="98" t="e">
        <f ca="true">+IF(AND(ISNUMBER(OFFSET('Water Data'!$H$9,0,10*ROW('Water Data'!H185))),'Data Summary'!CG191="Yes"),OFFSET('Water Data'!$H$9,0,10*ROW('Water Data'!H185)),NA())</f>
        <v>#N/A</v>
      </c>
      <c r="S191" s="98" t="e">
        <f ca="true">+IF(AND(ISNUMBER(OFFSET('Water Data'!$I$4,0,10*ROW('Water Data'!I185))),'Data Summary'!CH191="Yes"),100-OFFSET('Water Data'!$I$4,0,10*ROW('Water Data'!I185)),NA())</f>
        <v>#N/A</v>
      </c>
      <c r="T191" s="98" t="e">
        <f ca="true">+IF(AND(ISNUMBER(OFFSET('Water Data'!$I$6,0,10*ROW('Water Data'!I185))),'Data Summary'!CI191="Yes"),OFFSET('Water Data'!$I$6,0,10*ROW('Water Data'!I185)),NA())</f>
        <v>#N/A</v>
      </c>
      <c r="U191" s="98" t="e">
        <f ca="true">+IF(AND(ISNUMBER(OFFSET('Water Data'!$I$9,0,10*ROW('Water Data'!I185))),'Data Summary'!CJ191="Yes"),OFFSET('Water Data'!$I$9,0,10*ROW('Water Data'!I185)),NA())</f>
        <v>#N/A</v>
      </c>
      <c r="V191" s="99" t="e">
        <f ca="true">+IF(AND(ISNUMBER(OFFSET('Sanitation Data'!$D$4,0,10*ROW('Sanitation Data'!D185))),'Data Summary'!CK191="Yes"),100-OFFSET('Sanitation Data'!$D$4,0,10*ROW('Sanitation Data'!D185)),NA())</f>
        <v>#N/A</v>
      </c>
      <c r="W191" s="99" t="e">
        <f ca="true">+IF(AND(ISNUMBER(OFFSET('Sanitation Data'!$D$6,0,10*ROW('Sanitation Data'!D185))),'Data Summary'!CL191="Yes"),OFFSET('Sanitation Data'!$D$6,0,10*ROW('Sanitation Data'!D185)),NA())</f>
        <v>#N/A</v>
      </c>
      <c r="X191" s="99" t="e">
        <f ca="true">+IF(AND(ISNUMBER(OFFSET('Sanitation Data'!$D$10,0,10*ROW('Sanitation Data'!D185))),'Data Summary'!CM191="Yes"),OFFSET('Sanitation Data'!$D$10,0,10*ROW('Sanitation Data'!D185)),NA())</f>
        <v>#N/A</v>
      </c>
      <c r="Y191" s="99" t="e">
        <f ca="true">+IF(AND(ISNUMBER(OFFSET('Sanitation Data'!$D$11,0,10*ROW('Sanitation Data'!D185))),'Data Summary'!CN191="Yes"),OFFSET('Sanitation Data'!$D$11,0,10*ROW('Sanitation Data'!D185)),NA())</f>
        <v>#N/A</v>
      </c>
      <c r="Z191" s="99" t="e">
        <f ca="true">+IF(AND(ISNUMBER(OFFSET('Sanitation Data'!$D$12,0,10*ROW('Sanitation Data'!D185))),'Data Summary'!CO191="Yes"),OFFSET('Sanitation Data'!$D$12,0,10*ROW('Sanitation Data'!D185)),NA())</f>
        <v>#N/A</v>
      </c>
      <c r="AA191" s="99" t="e">
        <f ca="true">+IF(AND(ISNUMBER(OFFSET('Sanitation Data'!$E$4,0,10*ROW('Sanitation Data'!E185))),'Data Summary'!CP191="Yes"),100-OFFSET('Sanitation Data'!$E$4,0,10*ROW('Sanitation Data'!E185)),NA())</f>
        <v>#N/A</v>
      </c>
      <c r="AB191" s="99" t="e">
        <f ca="true">+IF(AND(ISNUMBER(OFFSET('Sanitation Data'!$E$6,0,10*ROW('Sanitation Data'!E185))),'Data Summary'!CQ191="Yes"),OFFSET('Sanitation Data'!$E$6,0,10*ROW('Sanitation Data'!E185)),NA())</f>
        <v>#N/A</v>
      </c>
      <c r="AC191" s="99" t="e">
        <f ca="true">+IF(AND(ISNUMBER(OFFSET('Sanitation Data'!$E$10,0,10*ROW('Sanitation Data'!E185))),'Data Summary'!CR191="Yes"),OFFSET('Sanitation Data'!$E$10,0,10*ROW('Sanitation Data'!E185)),NA())</f>
        <v>#N/A</v>
      </c>
      <c r="AD191" s="99" t="e">
        <f ca="true">+IF(AND(ISNUMBER(OFFSET('Sanitation Data'!$E$11,0,10*ROW('Sanitation Data'!E185))),'Data Summary'!CS191="Yes"),OFFSET('Sanitation Data'!$E$11,0,10*ROW('Sanitation Data'!E185)),NA())</f>
        <v>#N/A</v>
      </c>
      <c r="AE191" s="99" t="e">
        <f ca="true">+IF(AND(ISNUMBER(OFFSET('Sanitation Data'!$E$12,0,10*ROW('Sanitation Data'!E185))),'Data Summary'!CT191="Yes"),OFFSET('Sanitation Data'!$E$12,0,10*ROW('Sanitation Data'!E185)),NA())</f>
        <v>#N/A</v>
      </c>
      <c r="AF191" s="99" t="e">
        <f ca="true">+IF(AND(ISNUMBER(OFFSET('Sanitation Data'!$F$4,0,10*ROW('Sanitation Data'!F185))),'Data Summary'!CU191="Yes"),100-OFFSET('Sanitation Data'!$F$4,0,10*ROW('Sanitation Data'!F185)),NA())</f>
        <v>#N/A</v>
      </c>
      <c r="AG191" s="99" t="e">
        <f ca="true">+IF(AND(ISNUMBER(OFFSET('Sanitation Data'!$F$6,0,10*ROW('Sanitation Data'!F185))),'Data Summary'!CV191="Yes"),OFFSET('Sanitation Data'!$F$6,0,10*ROW('Sanitation Data'!F185)),NA())</f>
        <v>#N/A</v>
      </c>
      <c r="AH191" s="99" t="e">
        <f ca="true">+IF(AND(ISNUMBER(OFFSET('Sanitation Data'!$F$10,0,10*ROW('Sanitation Data'!F185))),'Data Summary'!CW191="Yes"),OFFSET('Sanitation Data'!$F$10,0,10*ROW('Sanitation Data'!F185)),NA())</f>
        <v>#N/A</v>
      </c>
      <c r="AI191" s="99" t="e">
        <f ca="true">+IF(AND(ISNUMBER(OFFSET('Sanitation Data'!$F$11,0,10*ROW('Sanitation Data'!F185))),'Data Summary'!CX191="Yes"),OFFSET('Sanitation Data'!$F$11,0,10*ROW('Sanitation Data'!F185)),NA())</f>
        <v>#N/A</v>
      </c>
      <c r="AJ191" s="99" t="e">
        <f ca="true">+IF(AND(ISNUMBER(OFFSET('Sanitation Data'!$F$12,0,10*ROW('Sanitation Data'!F185))),'Data Summary'!CY191="Yes"),OFFSET('Sanitation Data'!$F$12,0,10*ROW('Sanitation Data'!F185)),NA())</f>
        <v>#N/A</v>
      </c>
      <c r="AK191" s="99" t="e">
        <f ca="true">+IF(AND(ISNUMBER(OFFSET('Sanitation Data'!$G$4,0,10*ROW('Sanitation Data'!G185))),'Data Summary'!CZ191="Yes"),100-OFFSET('Sanitation Data'!$G$4,0,10*ROW('Sanitation Data'!G185)),NA())</f>
        <v>#N/A</v>
      </c>
      <c r="AL191" s="99" t="e">
        <f ca="true">+IF(AND(ISNUMBER(OFFSET('Sanitation Data'!$G$6,0,10*ROW('Sanitation Data'!G185))),'Data Summary'!DA191="Yes"),OFFSET('Sanitation Data'!$G$6,0,10*ROW('Sanitation Data'!G185)),NA())</f>
        <v>#N/A</v>
      </c>
      <c r="AM191" s="99" t="e">
        <f ca="true">+IF(AND(ISNUMBER(OFFSET('Sanitation Data'!$G$10,0,10*ROW('Sanitation Data'!G185))),'Data Summary'!DB191="Yes"),OFFSET('Sanitation Data'!$G$10,0,10*ROW('Sanitation Data'!G185)),NA())</f>
        <v>#N/A</v>
      </c>
      <c r="AN191" s="99" t="e">
        <f ca="true">+IF(AND(ISNUMBER(OFFSET('Sanitation Data'!$G$11,0,10*ROW('Sanitation Data'!G185))),'Data Summary'!DC191="Yes"),OFFSET('Sanitation Data'!$G$11,0,10*ROW('Sanitation Data'!G185)),NA())</f>
        <v>#N/A</v>
      </c>
      <c r="AO191" s="99" t="e">
        <f ca="true">+IF(AND(ISNUMBER(OFFSET('Sanitation Data'!$G$12,0,10*ROW('Sanitation Data'!G185))),'Data Summary'!DD191="Yes"),OFFSET('Sanitation Data'!$G$12,0,10*ROW('Sanitation Data'!G185)),NA())</f>
        <v>#N/A</v>
      </c>
      <c r="AP191" s="99" t="e">
        <f ca="true">+IF(AND(ISNUMBER(OFFSET('Sanitation Data'!$H$4,0,10*ROW('Sanitation Data'!H185))),'Data Summary'!DE191="Yes"),100-OFFSET('Sanitation Data'!$H$4,0,10*ROW('Sanitation Data'!H185)),NA())</f>
        <v>#N/A</v>
      </c>
      <c r="AQ191" s="99" t="e">
        <f ca="true">+IF(AND(ISNUMBER(OFFSET('Sanitation Data'!$H$6,0,10*ROW('Sanitation Data'!H185))),'Data Summary'!DF191="Yes"),OFFSET('Sanitation Data'!$H$6,0,10*ROW('Sanitation Data'!H185)),NA())</f>
        <v>#N/A</v>
      </c>
      <c r="AR191" s="99" t="e">
        <f ca="true">+IF(AND(ISNUMBER(OFFSET('Sanitation Data'!$H$10,0,10*ROW('Sanitation Data'!H185))),'Data Summary'!DG191="Yes"),OFFSET('Sanitation Data'!$H$10,0,10*ROW('Sanitation Data'!H185)),NA())</f>
        <v>#N/A</v>
      </c>
      <c r="AS191" s="99" t="e">
        <f ca="true">+IF(AND(ISNUMBER(OFFSET('Sanitation Data'!$H$11,0,10*ROW('Sanitation Data'!H185))),'Data Summary'!DH191="Yes"),OFFSET('Sanitation Data'!$H$11,0,10*ROW('Sanitation Data'!H185)),NA())</f>
        <v>#N/A</v>
      </c>
      <c r="AT191" s="99" t="e">
        <f ca="true">+IF(AND(ISNUMBER(OFFSET('Sanitation Data'!$H$12,0,10*ROW('Sanitation Data'!H185))),'Data Summary'!DI191="Yes"),OFFSET('Sanitation Data'!$H$12,0,10*ROW('Sanitation Data'!H185)),NA())</f>
        <v>#N/A</v>
      </c>
      <c r="AU191" s="99" t="e">
        <f ca="true">+IF(AND(ISNUMBER(OFFSET('Sanitation Data'!$I$4,0,10*ROW('Sanitation Data'!I185))),'Data Summary'!DJ191="Yes"),100-OFFSET('Sanitation Data'!$I$4,0,10*ROW('Sanitation Data'!I185)),NA())</f>
        <v>#N/A</v>
      </c>
      <c r="AV191" s="99" t="e">
        <f ca="true">+IF(AND(ISNUMBER(OFFSET('Sanitation Data'!$I$6,0,10*ROW('Sanitation Data'!I185))),'Data Summary'!DK191="Yes"),OFFSET('Sanitation Data'!$I$6,0,10*ROW('Sanitation Data'!I185)),NA())</f>
        <v>#N/A</v>
      </c>
      <c r="AW191" s="99" t="e">
        <f ca="true">+IF(AND(ISNUMBER(OFFSET('Sanitation Data'!$I$10,0,10*ROW('Sanitation Data'!I185))),'Data Summary'!DL191="Yes"),OFFSET('Sanitation Data'!$I$10,0,10*ROW('Sanitation Data'!I185)),NA())</f>
        <v>#N/A</v>
      </c>
      <c r="AX191" s="99" t="e">
        <f ca="true">+IF(AND(ISNUMBER(OFFSET('Sanitation Data'!$I$11,0,10*ROW('Sanitation Data'!I185))),'Data Summary'!DM191="Yes"),OFFSET('Sanitation Data'!$I$11,0,10*ROW('Sanitation Data'!I185)),NA())</f>
        <v>#N/A</v>
      </c>
      <c r="AY191" s="99" t="e">
        <f ca="true">+IF(AND(ISNUMBER(OFFSET('Sanitation Data'!$I$12,0,10*ROW('Sanitation Data'!I185))),'Data Summary'!DN191="Yes"),OFFSET('Sanitation Data'!$I$12,0,10*ROW('Sanitation Data'!I185)),NA())</f>
        <v>#N/A</v>
      </c>
      <c r="AZ191" s="100" t="e">
        <f ca="true">+IF(AND(ISNUMBER(OFFSET('Hygiene Data'!$D$5,0,10*ROW('Hygiene Data'!D185))),'Data Summary'!DO191="Yes"),OFFSET('Hygiene Data'!$D$5,0,10*ROW('Hygiene Data'!D185)),NA())</f>
        <v>#N/A</v>
      </c>
      <c r="BA191" s="100" t="e">
        <f ca="true">+IF(AND(ISNUMBER(OFFSET('Hygiene Data'!$D$7,0,10*ROW('Hygiene Data'!D185))),'Data Summary'!DP191="Yes"),OFFSET('Hygiene Data'!$D$7,0,10*ROW('Hygiene Data'!D185)),NA())</f>
        <v>#N/A</v>
      </c>
      <c r="BB191" s="100" t="e">
        <f ca="true">+IF(AND(ISNUMBER(OFFSET('Hygiene Data'!$D$9,0,10*ROW('Hygiene Data'!D185))),'Data Summary'!DQ191="Yes"),OFFSET('Hygiene Data'!$D$9,0,10*ROW('Hygiene Data'!D185)),NA())</f>
        <v>#N/A</v>
      </c>
      <c r="BC191" s="100" t="e">
        <f ca="true">+IF(AND(ISNUMBER(OFFSET('Hygiene Data'!$E$5,0,10*ROW('Hygiene Data'!E185))),'Data Summary'!DR191="Yes"),OFFSET('Hygiene Data'!$E$5,0,10*ROW('Hygiene Data'!E185)),NA())</f>
        <v>#N/A</v>
      </c>
      <c r="BD191" s="100" t="e">
        <f ca="true">+IF(AND(ISNUMBER(OFFSET('Hygiene Data'!$E$7,0,10*ROW('Hygiene Data'!E185))),'Data Summary'!DS191="Yes"),OFFSET('Hygiene Data'!$E$7,0,10*ROW('Hygiene Data'!E185)),NA())</f>
        <v>#N/A</v>
      </c>
      <c r="BE191" s="100" t="e">
        <f ca="true">+IF(AND(ISNUMBER(OFFSET('Hygiene Data'!$E$9,0,10*ROW('Hygiene Data'!E185))),'Data Summary'!DT191="Yes"),OFFSET('Hygiene Data'!$E$9,0,10*ROW('Hygiene Data'!E185)),NA())</f>
        <v>#N/A</v>
      </c>
      <c r="BF191" s="100" t="e">
        <f ca="true">+IF(AND(ISNUMBER(OFFSET('Hygiene Data'!$F$5,0,10*ROW('Hygiene Data'!F185))),'Data Summary'!DU191="Yes"),OFFSET('Hygiene Data'!$F$5,0,10*ROW('Hygiene Data'!F185)),NA())</f>
        <v>#N/A</v>
      </c>
      <c r="BG191" s="100" t="e">
        <f ca="true">+IF(AND(ISNUMBER(OFFSET('Hygiene Data'!$F$7,0,10*ROW('Hygiene Data'!F185))),'Data Summary'!DV191="Yes"),OFFSET('Hygiene Data'!$F$7,0,10*ROW('Hygiene Data'!F185)),NA())</f>
        <v>#N/A</v>
      </c>
      <c r="BH191" s="100" t="e">
        <f ca="true">+IF(AND(ISNUMBER(OFFSET('Hygiene Data'!$F$9,0,10*ROW('Hygiene Data'!F185))),'Data Summary'!DW191="Yes"),OFFSET('Hygiene Data'!$F$9,0,10*ROW('Hygiene Data'!F185)),NA())</f>
        <v>#N/A</v>
      </c>
      <c r="BI191" s="100" t="e">
        <f ca="true">+IF(AND(ISNUMBER(OFFSET('Hygiene Data'!$G$5,0,10*ROW('Hygiene Data'!G185))),'Data Summary'!DX191="Yes"),OFFSET('Hygiene Data'!$G$5,0,10*ROW('Hygiene Data'!G185)),NA())</f>
        <v>#N/A</v>
      </c>
      <c r="BJ191" s="100" t="e">
        <f ca="true">+IF(AND(ISNUMBER(OFFSET('Hygiene Data'!$G$7,0,10*ROW('Hygiene Data'!G185))),'Data Summary'!DY191="Yes"),OFFSET('Hygiene Data'!$G$7,0,10*ROW('Hygiene Data'!G185)),NA())</f>
        <v>#N/A</v>
      </c>
      <c r="BK191" s="100" t="e">
        <f ca="true">+IF(AND(ISNUMBER(OFFSET('Hygiene Data'!$G$9,0,10*ROW('Hygiene Data'!G185))),'Data Summary'!DZ191="Yes"),OFFSET('Hygiene Data'!$G$9,0,10*ROW('Hygiene Data'!G185)),NA())</f>
        <v>#N/A</v>
      </c>
      <c r="BL191" s="100" t="e">
        <f ca="true">+IF(AND(ISNUMBER(OFFSET('Hygiene Data'!$H$5,0,10*ROW('Hygiene Data'!H185))),'Data Summary'!EA191="Yes"),OFFSET('Hygiene Data'!$H$5,0,10*ROW('Hygiene Data'!H185)),NA())</f>
        <v>#N/A</v>
      </c>
      <c r="BM191" s="100" t="e">
        <f ca="true">+IF(AND(ISNUMBER(OFFSET('Hygiene Data'!$H$7,0,10*ROW('Hygiene Data'!H185))),'Data Summary'!EB191="Yes"),OFFSET('Hygiene Data'!$H$7,0,10*ROW('Hygiene Data'!H185)),NA())</f>
        <v>#N/A</v>
      </c>
      <c r="BN191" s="100" t="e">
        <f ca="true">+IF(AND(ISNUMBER(OFFSET('Hygiene Data'!$H$9,0,10*ROW('Hygiene Data'!H185))),'Data Summary'!EC191="Yes"),OFFSET('Hygiene Data'!$H$9,0,10*ROW('Hygiene Data'!H185)),NA())</f>
        <v>#N/A</v>
      </c>
      <c r="BO191" s="100" t="e">
        <f ca="true">+IF(AND(ISNUMBER(OFFSET('Hygiene Data'!$I$5,0,10*ROW('Hygiene Data'!I185))),'Data Summary'!ED191="Yes"),OFFSET('Hygiene Data'!$I$5,0,10*ROW('Hygiene Data'!I185)),NA())</f>
        <v>#N/A</v>
      </c>
      <c r="BP191" s="100" t="e">
        <f ca="true">+IF(AND(ISNUMBER(OFFSET('Hygiene Data'!$I$7,0,10*ROW('Hygiene Data'!I185))),'Data Summary'!EE191="Yes"),OFFSET('Hygiene Data'!$I$7,0,10*ROW('Hygiene Data'!I185)),NA())</f>
        <v>#N/A</v>
      </c>
      <c r="BQ191" s="100" t="e">
        <f ca="true">+IF(AND(ISNUMBER(OFFSET('Hygiene Data'!$I$9,0,10*ROW('Hygiene Data'!I185))),'Data Summary'!EF191="Yes"),OFFSET('Hygiene Data'!$I$9,0,10*ROW('Hygiene Data'!I185)),NA())</f>
        <v>#N/A</v>
      </c>
    </row>
    <row xmlns:x14ac="http://schemas.microsoft.com/office/spreadsheetml/2009/9/ac" r="192" x14ac:dyDescent="0.2">
      <c r="A192" s="363" t="e">
        <f ca="true">+RIGHT('Data Summary'!A192,LEN('Data Summary'!A192)-9)</f>
        <v>#VALUE!</v>
      </c>
      <c r="B192" s="38" t="str">
        <f ca="true">+IF(ISTEXT('Data Summary'!B192),'Data Summary'!B192,"")</f>
        <v/>
      </c>
      <c r="C192" s="362" t="e">
        <f ca="true">+VALUE('Data Summary'!C192)</f>
        <v>#VALUE!</v>
      </c>
      <c r="D192" s="98" t="e">
        <f ca="true">+IF(AND(ISNUMBER(OFFSET('Water Data'!$D$4,0,10*ROW('Water Data'!D186))),'Data Summary'!BS192="Yes"),100-OFFSET('Water Data'!$D$4,0,10*ROW('Water Data'!D186)),NA())</f>
        <v>#N/A</v>
      </c>
      <c r="E192" s="98" t="e">
        <f ca="true">+IF(AND(ISNUMBER(OFFSET('Water Data'!$D$6,0,10*ROW('Water Data'!D186))),'Data Summary'!BT192="Yes"),OFFSET('Water Data'!$D$6,0,10*ROW('Water Data'!D186)),NA())</f>
        <v>#N/A</v>
      </c>
      <c r="F192" s="98" t="e">
        <f ca="true">+IF(AND(ISNUMBER(OFFSET('Water Data'!$D$9,0,10*ROW('Water Data'!D186))),'Data Summary'!BU192="Yes"),OFFSET('Water Data'!$D$9,0,10*ROW('Water Data'!D186)),NA())</f>
        <v>#N/A</v>
      </c>
      <c r="G192" s="98" t="e">
        <f ca="true">+IF(AND(ISNUMBER(OFFSET('Water Data'!$E$4,0,10*ROW('Water Data'!E186))),'Data Summary'!BV192="Yes"),100-OFFSET('Water Data'!$E$4,0,10*ROW('Water Data'!E186)),NA())</f>
        <v>#N/A</v>
      </c>
      <c r="H192" s="98" t="e">
        <f ca="true">+IF(AND(ISNUMBER(OFFSET('Water Data'!$E$6,0,10*ROW('Water Data'!E186))),'Data Summary'!BW192="Yes"),OFFSET('Water Data'!$E$6,0,10*ROW('Water Data'!E186)),NA())</f>
        <v>#N/A</v>
      </c>
      <c r="I192" s="98" t="e">
        <f ca="true">+IF(AND(ISNUMBER(OFFSET('Water Data'!$E$9,0,10*ROW('Water Data'!E186))),'Data Summary'!BX192="Yes"),OFFSET('Water Data'!$E$9,0,10*ROW('Water Data'!E186)),NA())</f>
        <v>#N/A</v>
      </c>
      <c r="J192" s="98" t="e">
        <f ca="true">+IF(AND(ISNUMBER(OFFSET('Water Data'!$F$4,0,10*ROW('Water Data'!F186))),'Data Summary'!BY192="Yes"),100-OFFSET('Water Data'!$F$4,0,10*ROW('Water Data'!F186)),NA())</f>
        <v>#N/A</v>
      </c>
      <c r="K192" s="98" t="e">
        <f ca="true">+IF(AND(ISNUMBER(OFFSET('Water Data'!$F$6,0,10*ROW('Water Data'!F186))),'Data Summary'!BZ192="Yes"),OFFSET('Water Data'!$F$6,0,10*ROW('Water Data'!F186)),NA())</f>
        <v>#N/A</v>
      </c>
      <c r="L192" s="98" t="e">
        <f ca="true">+IF(AND(ISNUMBER(OFFSET('Water Data'!$F$9,0,10*ROW('Water Data'!F186))),'Data Summary'!CA192="Yes"),OFFSET('Water Data'!$F$9,0,10*ROW('Water Data'!F186)),NA())</f>
        <v>#N/A</v>
      </c>
      <c r="M192" s="98" t="e">
        <f ca="true">+IF(AND(ISNUMBER(OFFSET('Water Data'!$G$4,0,10*ROW('Water Data'!G186))),'Data Summary'!CB192="Yes"),100-OFFSET('Water Data'!$G$4,0,10*ROW('Water Data'!G186)),NA())</f>
        <v>#N/A</v>
      </c>
      <c r="N192" s="98" t="e">
        <f ca="true">+IF(AND(ISNUMBER(OFFSET('Water Data'!$G$6,0,10*ROW('Water Data'!G186))),'Data Summary'!CC192="Yes"),OFFSET('Water Data'!$G$6,0,10*ROW('Water Data'!G186)),NA())</f>
        <v>#N/A</v>
      </c>
      <c r="O192" s="98" t="e">
        <f ca="true">+IF(AND(ISNUMBER(OFFSET('Water Data'!$G$9,0,10*ROW('Water Data'!G186))),'Data Summary'!CD192="Yes"),OFFSET('Water Data'!$G$9,0,10*ROW('Water Data'!G186)),NA())</f>
        <v>#N/A</v>
      </c>
      <c r="P192" s="98" t="e">
        <f ca="true">+IF(AND(ISNUMBER(OFFSET('Water Data'!$H$4,0,10*ROW('Water Data'!H186))),'Data Summary'!CE192="Yes"),100-OFFSET('Water Data'!$H$4,0,10*ROW('Water Data'!H186)),NA())</f>
        <v>#N/A</v>
      </c>
      <c r="Q192" s="98" t="e">
        <f ca="true">+IF(AND(ISNUMBER(OFFSET('Water Data'!$H$6,0,10*ROW('Water Data'!H186))),'Data Summary'!CF192="Yes"),OFFSET('Water Data'!$H$6,0,10*ROW('Water Data'!H186)),NA())</f>
        <v>#N/A</v>
      </c>
      <c r="R192" s="98" t="e">
        <f ca="true">+IF(AND(ISNUMBER(OFFSET('Water Data'!$H$9,0,10*ROW('Water Data'!H186))),'Data Summary'!CG192="Yes"),OFFSET('Water Data'!$H$9,0,10*ROW('Water Data'!H186)),NA())</f>
        <v>#N/A</v>
      </c>
      <c r="S192" s="98" t="e">
        <f ca="true">+IF(AND(ISNUMBER(OFFSET('Water Data'!$I$4,0,10*ROW('Water Data'!I186))),'Data Summary'!CH192="Yes"),100-OFFSET('Water Data'!$I$4,0,10*ROW('Water Data'!I186)),NA())</f>
        <v>#N/A</v>
      </c>
      <c r="T192" s="98" t="e">
        <f ca="true">+IF(AND(ISNUMBER(OFFSET('Water Data'!$I$6,0,10*ROW('Water Data'!I186))),'Data Summary'!CI192="Yes"),OFFSET('Water Data'!$I$6,0,10*ROW('Water Data'!I186)),NA())</f>
        <v>#N/A</v>
      </c>
      <c r="U192" s="98" t="e">
        <f ca="true">+IF(AND(ISNUMBER(OFFSET('Water Data'!$I$9,0,10*ROW('Water Data'!I186))),'Data Summary'!CJ192="Yes"),OFFSET('Water Data'!$I$9,0,10*ROW('Water Data'!I186)),NA())</f>
        <v>#N/A</v>
      </c>
      <c r="V192" s="99" t="e">
        <f ca="true">+IF(AND(ISNUMBER(OFFSET('Sanitation Data'!$D$4,0,10*ROW('Sanitation Data'!D186))),'Data Summary'!CK192="Yes"),100-OFFSET('Sanitation Data'!$D$4,0,10*ROW('Sanitation Data'!D186)),NA())</f>
        <v>#N/A</v>
      </c>
      <c r="W192" s="99" t="e">
        <f ca="true">+IF(AND(ISNUMBER(OFFSET('Sanitation Data'!$D$6,0,10*ROW('Sanitation Data'!D186))),'Data Summary'!CL192="Yes"),OFFSET('Sanitation Data'!$D$6,0,10*ROW('Sanitation Data'!D186)),NA())</f>
        <v>#N/A</v>
      </c>
      <c r="X192" s="99" t="e">
        <f ca="true">+IF(AND(ISNUMBER(OFFSET('Sanitation Data'!$D$10,0,10*ROW('Sanitation Data'!D186))),'Data Summary'!CM192="Yes"),OFFSET('Sanitation Data'!$D$10,0,10*ROW('Sanitation Data'!D186)),NA())</f>
        <v>#N/A</v>
      </c>
      <c r="Y192" s="99" t="e">
        <f ca="true">+IF(AND(ISNUMBER(OFFSET('Sanitation Data'!$D$11,0,10*ROW('Sanitation Data'!D186))),'Data Summary'!CN192="Yes"),OFFSET('Sanitation Data'!$D$11,0,10*ROW('Sanitation Data'!D186)),NA())</f>
        <v>#N/A</v>
      </c>
      <c r="Z192" s="99" t="e">
        <f ca="true">+IF(AND(ISNUMBER(OFFSET('Sanitation Data'!$D$12,0,10*ROW('Sanitation Data'!D186))),'Data Summary'!CO192="Yes"),OFFSET('Sanitation Data'!$D$12,0,10*ROW('Sanitation Data'!D186)),NA())</f>
        <v>#N/A</v>
      </c>
      <c r="AA192" s="99" t="e">
        <f ca="true">+IF(AND(ISNUMBER(OFFSET('Sanitation Data'!$E$4,0,10*ROW('Sanitation Data'!E186))),'Data Summary'!CP192="Yes"),100-OFFSET('Sanitation Data'!$E$4,0,10*ROW('Sanitation Data'!E186)),NA())</f>
        <v>#N/A</v>
      </c>
      <c r="AB192" s="99" t="e">
        <f ca="true">+IF(AND(ISNUMBER(OFFSET('Sanitation Data'!$E$6,0,10*ROW('Sanitation Data'!E186))),'Data Summary'!CQ192="Yes"),OFFSET('Sanitation Data'!$E$6,0,10*ROW('Sanitation Data'!E186)),NA())</f>
        <v>#N/A</v>
      </c>
      <c r="AC192" s="99" t="e">
        <f ca="true">+IF(AND(ISNUMBER(OFFSET('Sanitation Data'!$E$10,0,10*ROW('Sanitation Data'!E186))),'Data Summary'!CR192="Yes"),OFFSET('Sanitation Data'!$E$10,0,10*ROW('Sanitation Data'!E186)),NA())</f>
        <v>#N/A</v>
      </c>
      <c r="AD192" s="99" t="e">
        <f ca="true">+IF(AND(ISNUMBER(OFFSET('Sanitation Data'!$E$11,0,10*ROW('Sanitation Data'!E186))),'Data Summary'!CS192="Yes"),OFFSET('Sanitation Data'!$E$11,0,10*ROW('Sanitation Data'!E186)),NA())</f>
        <v>#N/A</v>
      </c>
      <c r="AE192" s="99" t="e">
        <f ca="true">+IF(AND(ISNUMBER(OFFSET('Sanitation Data'!$E$12,0,10*ROW('Sanitation Data'!E186))),'Data Summary'!CT192="Yes"),OFFSET('Sanitation Data'!$E$12,0,10*ROW('Sanitation Data'!E186)),NA())</f>
        <v>#N/A</v>
      </c>
      <c r="AF192" s="99" t="e">
        <f ca="true">+IF(AND(ISNUMBER(OFFSET('Sanitation Data'!$F$4,0,10*ROW('Sanitation Data'!F186))),'Data Summary'!CU192="Yes"),100-OFFSET('Sanitation Data'!$F$4,0,10*ROW('Sanitation Data'!F186)),NA())</f>
        <v>#N/A</v>
      </c>
      <c r="AG192" s="99" t="e">
        <f ca="true">+IF(AND(ISNUMBER(OFFSET('Sanitation Data'!$F$6,0,10*ROW('Sanitation Data'!F186))),'Data Summary'!CV192="Yes"),OFFSET('Sanitation Data'!$F$6,0,10*ROW('Sanitation Data'!F186)),NA())</f>
        <v>#N/A</v>
      </c>
      <c r="AH192" s="99" t="e">
        <f ca="true">+IF(AND(ISNUMBER(OFFSET('Sanitation Data'!$F$10,0,10*ROW('Sanitation Data'!F186))),'Data Summary'!CW192="Yes"),OFFSET('Sanitation Data'!$F$10,0,10*ROW('Sanitation Data'!F186)),NA())</f>
        <v>#N/A</v>
      </c>
      <c r="AI192" s="99" t="e">
        <f ca="true">+IF(AND(ISNUMBER(OFFSET('Sanitation Data'!$F$11,0,10*ROW('Sanitation Data'!F186))),'Data Summary'!CX192="Yes"),OFFSET('Sanitation Data'!$F$11,0,10*ROW('Sanitation Data'!F186)),NA())</f>
        <v>#N/A</v>
      </c>
      <c r="AJ192" s="99" t="e">
        <f ca="true">+IF(AND(ISNUMBER(OFFSET('Sanitation Data'!$F$12,0,10*ROW('Sanitation Data'!F186))),'Data Summary'!CY192="Yes"),OFFSET('Sanitation Data'!$F$12,0,10*ROW('Sanitation Data'!F186)),NA())</f>
        <v>#N/A</v>
      </c>
      <c r="AK192" s="99" t="e">
        <f ca="true">+IF(AND(ISNUMBER(OFFSET('Sanitation Data'!$G$4,0,10*ROW('Sanitation Data'!G186))),'Data Summary'!CZ192="Yes"),100-OFFSET('Sanitation Data'!$G$4,0,10*ROW('Sanitation Data'!G186)),NA())</f>
        <v>#N/A</v>
      </c>
      <c r="AL192" s="99" t="e">
        <f ca="true">+IF(AND(ISNUMBER(OFFSET('Sanitation Data'!$G$6,0,10*ROW('Sanitation Data'!G186))),'Data Summary'!DA192="Yes"),OFFSET('Sanitation Data'!$G$6,0,10*ROW('Sanitation Data'!G186)),NA())</f>
        <v>#N/A</v>
      </c>
      <c r="AM192" s="99" t="e">
        <f ca="true">+IF(AND(ISNUMBER(OFFSET('Sanitation Data'!$G$10,0,10*ROW('Sanitation Data'!G186))),'Data Summary'!DB192="Yes"),OFFSET('Sanitation Data'!$G$10,0,10*ROW('Sanitation Data'!G186)),NA())</f>
        <v>#N/A</v>
      </c>
      <c r="AN192" s="99" t="e">
        <f ca="true">+IF(AND(ISNUMBER(OFFSET('Sanitation Data'!$G$11,0,10*ROW('Sanitation Data'!G186))),'Data Summary'!DC192="Yes"),OFFSET('Sanitation Data'!$G$11,0,10*ROW('Sanitation Data'!G186)),NA())</f>
        <v>#N/A</v>
      </c>
      <c r="AO192" s="99" t="e">
        <f ca="true">+IF(AND(ISNUMBER(OFFSET('Sanitation Data'!$G$12,0,10*ROW('Sanitation Data'!G186))),'Data Summary'!DD192="Yes"),OFFSET('Sanitation Data'!$G$12,0,10*ROW('Sanitation Data'!G186)),NA())</f>
        <v>#N/A</v>
      </c>
      <c r="AP192" s="99" t="e">
        <f ca="true">+IF(AND(ISNUMBER(OFFSET('Sanitation Data'!$H$4,0,10*ROW('Sanitation Data'!H186))),'Data Summary'!DE192="Yes"),100-OFFSET('Sanitation Data'!$H$4,0,10*ROW('Sanitation Data'!H186)),NA())</f>
        <v>#N/A</v>
      </c>
      <c r="AQ192" s="99" t="e">
        <f ca="true">+IF(AND(ISNUMBER(OFFSET('Sanitation Data'!$H$6,0,10*ROW('Sanitation Data'!H186))),'Data Summary'!DF192="Yes"),OFFSET('Sanitation Data'!$H$6,0,10*ROW('Sanitation Data'!H186)),NA())</f>
        <v>#N/A</v>
      </c>
      <c r="AR192" s="99" t="e">
        <f ca="true">+IF(AND(ISNUMBER(OFFSET('Sanitation Data'!$H$10,0,10*ROW('Sanitation Data'!H186))),'Data Summary'!DG192="Yes"),OFFSET('Sanitation Data'!$H$10,0,10*ROW('Sanitation Data'!H186)),NA())</f>
        <v>#N/A</v>
      </c>
      <c r="AS192" s="99" t="e">
        <f ca="true">+IF(AND(ISNUMBER(OFFSET('Sanitation Data'!$H$11,0,10*ROW('Sanitation Data'!H186))),'Data Summary'!DH192="Yes"),OFFSET('Sanitation Data'!$H$11,0,10*ROW('Sanitation Data'!H186)),NA())</f>
        <v>#N/A</v>
      </c>
      <c r="AT192" s="99" t="e">
        <f ca="true">+IF(AND(ISNUMBER(OFFSET('Sanitation Data'!$H$12,0,10*ROW('Sanitation Data'!H186))),'Data Summary'!DI192="Yes"),OFFSET('Sanitation Data'!$H$12,0,10*ROW('Sanitation Data'!H186)),NA())</f>
        <v>#N/A</v>
      </c>
      <c r="AU192" s="99" t="e">
        <f ca="true">+IF(AND(ISNUMBER(OFFSET('Sanitation Data'!$I$4,0,10*ROW('Sanitation Data'!I186))),'Data Summary'!DJ192="Yes"),100-OFFSET('Sanitation Data'!$I$4,0,10*ROW('Sanitation Data'!I186)),NA())</f>
        <v>#N/A</v>
      </c>
      <c r="AV192" s="99" t="e">
        <f ca="true">+IF(AND(ISNUMBER(OFFSET('Sanitation Data'!$I$6,0,10*ROW('Sanitation Data'!I186))),'Data Summary'!DK192="Yes"),OFFSET('Sanitation Data'!$I$6,0,10*ROW('Sanitation Data'!I186)),NA())</f>
        <v>#N/A</v>
      </c>
      <c r="AW192" s="99" t="e">
        <f ca="true">+IF(AND(ISNUMBER(OFFSET('Sanitation Data'!$I$10,0,10*ROW('Sanitation Data'!I186))),'Data Summary'!DL192="Yes"),OFFSET('Sanitation Data'!$I$10,0,10*ROW('Sanitation Data'!I186)),NA())</f>
        <v>#N/A</v>
      </c>
      <c r="AX192" s="99" t="e">
        <f ca="true">+IF(AND(ISNUMBER(OFFSET('Sanitation Data'!$I$11,0,10*ROW('Sanitation Data'!I186))),'Data Summary'!DM192="Yes"),OFFSET('Sanitation Data'!$I$11,0,10*ROW('Sanitation Data'!I186)),NA())</f>
        <v>#N/A</v>
      </c>
      <c r="AY192" s="99" t="e">
        <f ca="true">+IF(AND(ISNUMBER(OFFSET('Sanitation Data'!$I$12,0,10*ROW('Sanitation Data'!I186))),'Data Summary'!DN192="Yes"),OFFSET('Sanitation Data'!$I$12,0,10*ROW('Sanitation Data'!I186)),NA())</f>
        <v>#N/A</v>
      </c>
      <c r="AZ192" s="100" t="e">
        <f ca="true">+IF(AND(ISNUMBER(OFFSET('Hygiene Data'!$D$5,0,10*ROW('Hygiene Data'!D186))),'Data Summary'!DO192="Yes"),OFFSET('Hygiene Data'!$D$5,0,10*ROW('Hygiene Data'!D186)),NA())</f>
        <v>#N/A</v>
      </c>
      <c r="BA192" s="100" t="e">
        <f ca="true">+IF(AND(ISNUMBER(OFFSET('Hygiene Data'!$D$7,0,10*ROW('Hygiene Data'!D186))),'Data Summary'!DP192="Yes"),OFFSET('Hygiene Data'!$D$7,0,10*ROW('Hygiene Data'!D186)),NA())</f>
        <v>#N/A</v>
      </c>
      <c r="BB192" s="100" t="e">
        <f ca="true">+IF(AND(ISNUMBER(OFFSET('Hygiene Data'!$D$9,0,10*ROW('Hygiene Data'!D186))),'Data Summary'!DQ192="Yes"),OFFSET('Hygiene Data'!$D$9,0,10*ROW('Hygiene Data'!D186)),NA())</f>
        <v>#N/A</v>
      </c>
      <c r="BC192" s="100" t="e">
        <f ca="true">+IF(AND(ISNUMBER(OFFSET('Hygiene Data'!$E$5,0,10*ROW('Hygiene Data'!E186))),'Data Summary'!DR192="Yes"),OFFSET('Hygiene Data'!$E$5,0,10*ROW('Hygiene Data'!E186)),NA())</f>
        <v>#N/A</v>
      </c>
      <c r="BD192" s="100" t="e">
        <f ca="true">+IF(AND(ISNUMBER(OFFSET('Hygiene Data'!$E$7,0,10*ROW('Hygiene Data'!E186))),'Data Summary'!DS192="Yes"),OFFSET('Hygiene Data'!$E$7,0,10*ROW('Hygiene Data'!E186)),NA())</f>
        <v>#N/A</v>
      </c>
      <c r="BE192" s="100" t="e">
        <f ca="true">+IF(AND(ISNUMBER(OFFSET('Hygiene Data'!$E$9,0,10*ROW('Hygiene Data'!E186))),'Data Summary'!DT192="Yes"),OFFSET('Hygiene Data'!$E$9,0,10*ROW('Hygiene Data'!E186)),NA())</f>
        <v>#N/A</v>
      </c>
      <c r="BF192" s="100" t="e">
        <f ca="true">+IF(AND(ISNUMBER(OFFSET('Hygiene Data'!$F$5,0,10*ROW('Hygiene Data'!F186))),'Data Summary'!DU192="Yes"),OFFSET('Hygiene Data'!$F$5,0,10*ROW('Hygiene Data'!F186)),NA())</f>
        <v>#N/A</v>
      </c>
      <c r="BG192" s="100" t="e">
        <f ca="true">+IF(AND(ISNUMBER(OFFSET('Hygiene Data'!$F$7,0,10*ROW('Hygiene Data'!F186))),'Data Summary'!DV192="Yes"),OFFSET('Hygiene Data'!$F$7,0,10*ROW('Hygiene Data'!F186)),NA())</f>
        <v>#N/A</v>
      </c>
      <c r="BH192" s="100" t="e">
        <f ca="true">+IF(AND(ISNUMBER(OFFSET('Hygiene Data'!$F$9,0,10*ROW('Hygiene Data'!F186))),'Data Summary'!DW192="Yes"),OFFSET('Hygiene Data'!$F$9,0,10*ROW('Hygiene Data'!F186)),NA())</f>
        <v>#N/A</v>
      </c>
      <c r="BI192" s="100" t="e">
        <f ca="true">+IF(AND(ISNUMBER(OFFSET('Hygiene Data'!$G$5,0,10*ROW('Hygiene Data'!G186))),'Data Summary'!DX192="Yes"),OFFSET('Hygiene Data'!$G$5,0,10*ROW('Hygiene Data'!G186)),NA())</f>
        <v>#N/A</v>
      </c>
      <c r="BJ192" s="100" t="e">
        <f ca="true">+IF(AND(ISNUMBER(OFFSET('Hygiene Data'!$G$7,0,10*ROW('Hygiene Data'!G186))),'Data Summary'!DY192="Yes"),OFFSET('Hygiene Data'!$G$7,0,10*ROW('Hygiene Data'!G186)),NA())</f>
        <v>#N/A</v>
      </c>
      <c r="BK192" s="100" t="e">
        <f ca="true">+IF(AND(ISNUMBER(OFFSET('Hygiene Data'!$G$9,0,10*ROW('Hygiene Data'!G186))),'Data Summary'!DZ192="Yes"),OFFSET('Hygiene Data'!$G$9,0,10*ROW('Hygiene Data'!G186)),NA())</f>
        <v>#N/A</v>
      </c>
      <c r="BL192" s="100" t="e">
        <f ca="true">+IF(AND(ISNUMBER(OFFSET('Hygiene Data'!$H$5,0,10*ROW('Hygiene Data'!H186))),'Data Summary'!EA192="Yes"),OFFSET('Hygiene Data'!$H$5,0,10*ROW('Hygiene Data'!H186)),NA())</f>
        <v>#N/A</v>
      </c>
      <c r="BM192" s="100" t="e">
        <f ca="true">+IF(AND(ISNUMBER(OFFSET('Hygiene Data'!$H$7,0,10*ROW('Hygiene Data'!H186))),'Data Summary'!EB192="Yes"),OFFSET('Hygiene Data'!$H$7,0,10*ROW('Hygiene Data'!H186)),NA())</f>
        <v>#N/A</v>
      </c>
      <c r="BN192" s="100" t="e">
        <f ca="true">+IF(AND(ISNUMBER(OFFSET('Hygiene Data'!$H$9,0,10*ROW('Hygiene Data'!H186))),'Data Summary'!EC192="Yes"),OFFSET('Hygiene Data'!$H$9,0,10*ROW('Hygiene Data'!H186)),NA())</f>
        <v>#N/A</v>
      </c>
      <c r="BO192" s="100" t="e">
        <f ca="true">+IF(AND(ISNUMBER(OFFSET('Hygiene Data'!$I$5,0,10*ROW('Hygiene Data'!I186))),'Data Summary'!ED192="Yes"),OFFSET('Hygiene Data'!$I$5,0,10*ROW('Hygiene Data'!I186)),NA())</f>
        <v>#N/A</v>
      </c>
      <c r="BP192" s="100" t="e">
        <f ca="true">+IF(AND(ISNUMBER(OFFSET('Hygiene Data'!$I$7,0,10*ROW('Hygiene Data'!I186))),'Data Summary'!EE192="Yes"),OFFSET('Hygiene Data'!$I$7,0,10*ROW('Hygiene Data'!I186)),NA())</f>
        <v>#N/A</v>
      </c>
      <c r="BQ192" s="100" t="e">
        <f ca="true">+IF(AND(ISNUMBER(OFFSET('Hygiene Data'!$I$9,0,10*ROW('Hygiene Data'!I186))),'Data Summary'!EF192="Yes"),OFFSET('Hygiene Data'!$I$9,0,10*ROW('Hygiene Data'!I186)),NA())</f>
        <v>#N/A</v>
      </c>
    </row>
    <row xmlns:x14ac="http://schemas.microsoft.com/office/spreadsheetml/2009/9/ac" r="193" x14ac:dyDescent="0.2">
      <c r="A193" s="363" t="e">
        <f ca="true">+RIGHT('Data Summary'!A193,LEN('Data Summary'!A193)-9)</f>
        <v>#VALUE!</v>
      </c>
      <c r="B193" s="38" t="str">
        <f ca="true">+IF(ISTEXT('Data Summary'!B193),'Data Summary'!B193,"")</f>
        <v/>
      </c>
      <c r="C193" s="362" t="e">
        <f ca="true">+VALUE('Data Summary'!C193)</f>
        <v>#VALUE!</v>
      </c>
      <c r="D193" s="98" t="e">
        <f ca="true">+IF(AND(ISNUMBER(OFFSET('Water Data'!$D$4,0,10*ROW('Water Data'!D187))),'Data Summary'!BS193="Yes"),100-OFFSET('Water Data'!$D$4,0,10*ROW('Water Data'!D187)),NA())</f>
        <v>#N/A</v>
      </c>
      <c r="E193" s="98" t="e">
        <f ca="true">+IF(AND(ISNUMBER(OFFSET('Water Data'!$D$6,0,10*ROW('Water Data'!D187))),'Data Summary'!BT193="Yes"),OFFSET('Water Data'!$D$6,0,10*ROW('Water Data'!D187)),NA())</f>
        <v>#N/A</v>
      </c>
      <c r="F193" s="98" t="e">
        <f ca="true">+IF(AND(ISNUMBER(OFFSET('Water Data'!$D$9,0,10*ROW('Water Data'!D187))),'Data Summary'!BU193="Yes"),OFFSET('Water Data'!$D$9,0,10*ROW('Water Data'!D187)),NA())</f>
        <v>#N/A</v>
      </c>
      <c r="G193" s="98" t="e">
        <f ca="true">+IF(AND(ISNUMBER(OFFSET('Water Data'!$E$4,0,10*ROW('Water Data'!E187))),'Data Summary'!BV193="Yes"),100-OFFSET('Water Data'!$E$4,0,10*ROW('Water Data'!E187)),NA())</f>
        <v>#N/A</v>
      </c>
      <c r="H193" s="98" t="e">
        <f ca="true">+IF(AND(ISNUMBER(OFFSET('Water Data'!$E$6,0,10*ROW('Water Data'!E187))),'Data Summary'!BW193="Yes"),OFFSET('Water Data'!$E$6,0,10*ROW('Water Data'!E187)),NA())</f>
        <v>#N/A</v>
      </c>
      <c r="I193" s="98" t="e">
        <f ca="true">+IF(AND(ISNUMBER(OFFSET('Water Data'!$E$9,0,10*ROW('Water Data'!E187))),'Data Summary'!BX193="Yes"),OFFSET('Water Data'!$E$9,0,10*ROW('Water Data'!E187)),NA())</f>
        <v>#N/A</v>
      </c>
      <c r="J193" s="98" t="e">
        <f ca="true">+IF(AND(ISNUMBER(OFFSET('Water Data'!$F$4,0,10*ROW('Water Data'!F187))),'Data Summary'!BY193="Yes"),100-OFFSET('Water Data'!$F$4,0,10*ROW('Water Data'!F187)),NA())</f>
        <v>#N/A</v>
      </c>
      <c r="K193" s="98" t="e">
        <f ca="true">+IF(AND(ISNUMBER(OFFSET('Water Data'!$F$6,0,10*ROW('Water Data'!F187))),'Data Summary'!BZ193="Yes"),OFFSET('Water Data'!$F$6,0,10*ROW('Water Data'!F187)),NA())</f>
        <v>#N/A</v>
      </c>
      <c r="L193" s="98" t="e">
        <f ca="true">+IF(AND(ISNUMBER(OFFSET('Water Data'!$F$9,0,10*ROW('Water Data'!F187))),'Data Summary'!CA193="Yes"),OFFSET('Water Data'!$F$9,0,10*ROW('Water Data'!F187)),NA())</f>
        <v>#N/A</v>
      </c>
      <c r="M193" s="98" t="e">
        <f ca="true">+IF(AND(ISNUMBER(OFFSET('Water Data'!$G$4,0,10*ROW('Water Data'!G187))),'Data Summary'!CB193="Yes"),100-OFFSET('Water Data'!$G$4,0,10*ROW('Water Data'!G187)),NA())</f>
        <v>#N/A</v>
      </c>
      <c r="N193" s="98" t="e">
        <f ca="true">+IF(AND(ISNUMBER(OFFSET('Water Data'!$G$6,0,10*ROW('Water Data'!G187))),'Data Summary'!CC193="Yes"),OFFSET('Water Data'!$G$6,0,10*ROW('Water Data'!G187)),NA())</f>
        <v>#N/A</v>
      </c>
      <c r="O193" s="98" t="e">
        <f ca="true">+IF(AND(ISNUMBER(OFFSET('Water Data'!$G$9,0,10*ROW('Water Data'!G187))),'Data Summary'!CD193="Yes"),OFFSET('Water Data'!$G$9,0,10*ROW('Water Data'!G187)),NA())</f>
        <v>#N/A</v>
      </c>
      <c r="P193" s="98" t="e">
        <f ca="true">+IF(AND(ISNUMBER(OFFSET('Water Data'!$H$4,0,10*ROW('Water Data'!H187))),'Data Summary'!CE193="Yes"),100-OFFSET('Water Data'!$H$4,0,10*ROW('Water Data'!H187)),NA())</f>
        <v>#N/A</v>
      </c>
      <c r="Q193" s="98" t="e">
        <f ca="true">+IF(AND(ISNUMBER(OFFSET('Water Data'!$H$6,0,10*ROW('Water Data'!H187))),'Data Summary'!CF193="Yes"),OFFSET('Water Data'!$H$6,0,10*ROW('Water Data'!H187)),NA())</f>
        <v>#N/A</v>
      </c>
      <c r="R193" s="98" t="e">
        <f ca="true">+IF(AND(ISNUMBER(OFFSET('Water Data'!$H$9,0,10*ROW('Water Data'!H187))),'Data Summary'!CG193="Yes"),OFFSET('Water Data'!$H$9,0,10*ROW('Water Data'!H187)),NA())</f>
        <v>#N/A</v>
      </c>
      <c r="S193" s="98" t="e">
        <f ca="true">+IF(AND(ISNUMBER(OFFSET('Water Data'!$I$4,0,10*ROW('Water Data'!I187))),'Data Summary'!CH193="Yes"),100-OFFSET('Water Data'!$I$4,0,10*ROW('Water Data'!I187)),NA())</f>
        <v>#N/A</v>
      </c>
      <c r="T193" s="98" t="e">
        <f ca="true">+IF(AND(ISNUMBER(OFFSET('Water Data'!$I$6,0,10*ROW('Water Data'!I187))),'Data Summary'!CI193="Yes"),OFFSET('Water Data'!$I$6,0,10*ROW('Water Data'!I187)),NA())</f>
        <v>#N/A</v>
      </c>
      <c r="U193" s="98" t="e">
        <f ca="true">+IF(AND(ISNUMBER(OFFSET('Water Data'!$I$9,0,10*ROW('Water Data'!I187))),'Data Summary'!CJ193="Yes"),OFFSET('Water Data'!$I$9,0,10*ROW('Water Data'!I187)),NA())</f>
        <v>#N/A</v>
      </c>
      <c r="V193" s="99" t="e">
        <f ca="true">+IF(AND(ISNUMBER(OFFSET('Sanitation Data'!$D$4,0,10*ROW('Sanitation Data'!D187))),'Data Summary'!CK193="Yes"),100-OFFSET('Sanitation Data'!$D$4,0,10*ROW('Sanitation Data'!D187)),NA())</f>
        <v>#N/A</v>
      </c>
      <c r="W193" s="99" t="e">
        <f ca="true">+IF(AND(ISNUMBER(OFFSET('Sanitation Data'!$D$6,0,10*ROW('Sanitation Data'!D187))),'Data Summary'!CL193="Yes"),OFFSET('Sanitation Data'!$D$6,0,10*ROW('Sanitation Data'!D187)),NA())</f>
        <v>#N/A</v>
      </c>
      <c r="X193" s="99" t="e">
        <f ca="true">+IF(AND(ISNUMBER(OFFSET('Sanitation Data'!$D$10,0,10*ROW('Sanitation Data'!D187))),'Data Summary'!CM193="Yes"),OFFSET('Sanitation Data'!$D$10,0,10*ROW('Sanitation Data'!D187)),NA())</f>
        <v>#N/A</v>
      </c>
      <c r="Y193" s="99" t="e">
        <f ca="true">+IF(AND(ISNUMBER(OFFSET('Sanitation Data'!$D$11,0,10*ROW('Sanitation Data'!D187))),'Data Summary'!CN193="Yes"),OFFSET('Sanitation Data'!$D$11,0,10*ROW('Sanitation Data'!D187)),NA())</f>
        <v>#N/A</v>
      </c>
      <c r="Z193" s="99" t="e">
        <f ca="true">+IF(AND(ISNUMBER(OFFSET('Sanitation Data'!$D$12,0,10*ROW('Sanitation Data'!D187))),'Data Summary'!CO193="Yes"),OFFSET('Sanitation Data'!$D$12,0,10*ROW('Sanitation Data'!D187)),NA())</f>
        <v>#N/A</v>
      </c>
      <c r="AA193" s="99" t="e">
        <f ca="true">+IF(AND(ISNUMBER(OFFSET('Sanitation Data'!$E$4,0,10*ROW('Sanitation Data'!E187))),'Data Summary'!CP193="Yes"),100-OFFSET('Sanitation Data'!$E$4,0,10*ROW('Sanitation Data'!E187)),NA())</f>
        <v>#N/A</v>
      </c>
      <c r="AB193" s="99" t="e">
        <f ca="true">+IF(AND(ISNUMBER(OFFSET('Sanitation Data'!$E$6,0,10*ROW('Sanitation Data'!E187))),'Data Summary'!CQ193="Yes"),OFFSET('Sanitation Data'!$E$6,0,10*ROW('Sanitation Data'!E187)),NA())</f>
        <v>#N/A</v>
      </c>
      <c r="AC193" s="99" t="e">
        <f ca="true">+IF(AND(ISNUMBER(OFFSET('Sanitation Data'!$E$10,0,10*ROW('Sanitation Data'!E187))),'Data Summary'!CR193="Yes"),OFFSET('Sanitation Data'!$E$10,0,10*ROW('Sanitation Data'!E187)),NA())</f>
        <v>#N/A</v>
      </c>
      <c r="AD193" s="99" t="e">
        <f ca="true">+IF(AND(ISNUMBER(OFFSET('Sanitation Data'!$E$11,0,10*ROW('Sanitation Data'!E187))),'Data Summary'!CS193="Yes"),OFFSET('Sanitation Data'!$E$11,0,10*ROW('Sanitation Data'!E187)),NA())</f>
        <v>#N/A</v>
      </c>
      <c r="AE193" s="99" t="e">
        <f ca="true">+IF(AND(ISNUMBER(OFFSET('Sanitation Data'!$E$12,0,10*ROW('Sanitation Data'!E187))),'Data Summary'!CT193="Yes"),OFFSET('Sanitation Data'!$E$12,0,10*ROW('Sanitation Data'!E187)),NA())</f>
        <v>#N/A</v>
      </c>
      <c r="AF193" s="99" t="e">
        <f ca="true">+IF(AND(ISNUMBER(OFFSET('Sanitation Data'!$F$4,0,10*ROW('Sanitation Data'!F187))),'Data Summary'!CU193="Yes"),100-OFFSET('Sanitation Data'!$F$4,0,10*ROW('Sanitation Data'!F187)),NA())</f>
        <v>#N/A</v>
      </c>
      <c r="AG193" s="99" t="e">
        <f ca="true">+IF(AND(ISNUMBER(OFFSET('Sanitation Data'!$F$6,0,10*ROW('Sanitation Data'!F187))),'Data Summary'!CV193="Yes"),OFFSET('Sanitation Data'!$F$6,0,10*ROW('Sanitation Data'!F187)),NA())</f>
        <v>#N/A</v>
      </c>
      <c r="AH193" s="99" t="e">
        <f ca="true">+IF(AND(ISNUMBER(OFFSET('Sanitation Data'!$F$10,0,10*ROW('Sanitation Data'!F187))),'Data Summary'!CW193="Yes"),OFFSET('Sanitation Data'!$F$10,0,10*ROW('Sanitation Data'!F187)),NA())</f>
        <v>#N/A</v>
      </c>
      <c r="AI193" s="99" t="e">
        <f ca="true">+IF(AND(ISNUMBER(OFFSET('Sanitation Data'!$F$11,0,10*ROW('Sanitation Data'!F187))),'Data Summary'!CX193="Yes"),OFFSET('Sanitation Data'!$F$11,0,10*ROW('Sanitation Data'!F187)),NA())</f>
        <v>#N/A</v>
      </c>
      <c r="AJ193" s="99" t="e">
        <f ca="true">+IF(AND(ISNUMBER(OFFSET('Sanitation Data'!$F$12,0,10*ROW('Sanitation Data'!F187))),'Data Summary'!CY193="Yes"),OFFSET('Sanitation Data'!$F$12,0,10*ROW('Sanitation Data'!F187)),NA())</f>
        <v>#N/A</v>
      </c>
      <c r="AK193" s="99" t="e">
        <f ca="true">+IF(AND(ISNUMBER(OFFSET('Sanitation Data'!$G$4,0,10*ROW('Sanitation Data'!G187))),'Data Summary'!CZ193="Yes"),100-OFFSET('Sanitation Data'!$G$4,0,10*ROW('Sanitation Data'!G187)),NA())</f>
        <v>#N/A</v>
      </c>
      <c r="AL193" s="99" t="e">
        <f ca="true">+IF(AND(ISNUMBER(OFFSET('Sanitation Data'!$G$6,0,10*ROW('Sanitation Data'!G187))),'Data Summary'!DA193="Yes"),OFFSET('Sanitation Data'!$G$6,0,10*ROW('Sanitation Data'!G187)),NA())</f>
        <v>#N/A</v>
      </c>
      <c r="AM193" s="99" t="e">
        <f ca="true">+IF(AND(ISNUMBER(OFFSET('Sanitation Data'!$G$10,0,10*ROW('Sanitation Data'!G187))),'Data Summary'!DB193="Yes"),OFFSET('Sanitation Data'!$G$10,0,10*ROW('Sanitation Data'!G187)),NA())</f>
        <v>#N/A</v>
      </c>
      <c r="AN193" s="99" t="e">
        <f ca="true">+IF(AND(ISNUMBER(OFFSET('Sanitation Data'!$G$11,0,10*ROW('Sanitation Data'!G187))),'Data Summary'!DC193="Yes"),OFFSET('Sanitation Data'!$G$11,0,10*ROW('Sanitation Data'!G187)),NA())</f>
        <v>#N/A</v>
      </c>
      <c r="AO193" s="99" t="e">
        <f ca="true">+IF(AND(ISNUMBER(OFFSET('Sanitation Data'!$G$12,0,10*ROW('Sanitation Data'!G187))),'Data Summary'!DD193="Yes"),OFFSET('Sanitation Data'!$G$12,0,10*ROW('Sanitation Data'!G187)),NA())</f>
        <v>#N/A</v>
      </c>
      <c r="AP193" s="99" t="e">
        <f ca="true">+IF(AND(ISNUMBER(OFFSET('Sanitation Data'!$H$4,0,10*ROW('Sanitation Data'!H187))),'Data Summary'!DE193="Yes"),100-OFFSET('Sanitation Data'!$H$4,0,10*ROW('Sanitation Data'!H187)),NA())</f>
        <v>#N/A</v>
      </c>
      <c r="AQ193" s="99" t="e">
        <f ca="true">+IF(AND(ISNUMBER(OFFSET('Sanitation Data'!$H$6,0,10*ROW('Sanitation Data'!H187))),'Data Summary'!DF193="Yes"),OFFSET('Sanitation Data'!$H$6,0,10*ROW('Sanitation Data'!H187)),NA())</f>
        <v>#N/A</v>
      </c>
      <c r="AR193" s="99" t="e">
        <f ca="true">+IF(AND(ISNUMBER(OFFSET('Sanitation Data'!$H$10,0,10*ROW('Sanitation Data'!H187))),'Data Summary'!DG193="Yes"),OFFSET('Sanitation Data'!$H$10,0,10*ROW('Sanitation Data'!H187)),NA())</f>
        <v>#N/A</v>
      </c>
      <c r="AS193" s="99" t="e">
        <f ca="true">+IF(AND(ISNUMBER(OFFSET('Sanitation Data'!$H$11,0,10*ROW('Sanitation Data'!H187))),'Data Summary'!DH193="Yes"),OFFSET('Sanitation Data'!$H$11,0,10*ROW('Sanitation Data'!H187)),NA())</f>
        <v>#N/A</v>
      </c>
      <c r="AT193" s="99" t="e">
        <f ca="true">+IF(AND(ISNUMBER(OFFSET('Sanitation Data'!$H$12,0,10*ROW('Sanitation Data'!H187))),'Data Summary'!DI193="Yes"),OFFSET('Sanitation Data'!$H$12,0,10*ROW('Sanitation Data'!H187)),NA())</f>
        <v>#N/A</v>
      </c>
      <c r="AU193" s="99" t="e">
        <f ca="true">+IF(AND(ISNUMBER(OFFSET('Sanitation Data'!$I$4,0,10*ROW('Sanitation Data'!I187))),'Data Summary'!DJ193="Yes"),100-OFFSET('Sanitation Data'!$I$4,0,10*ROW('Sanitation Data'!I187)),NA())</f>
        <v>#N/A</v>
      </c>
      <c r="AV193" s="99" t="e">
        <f ca="true">+IF(AND(ISNUMBER(OFFSET('Sanitation Data'!$I$6,0,10*ROW('Sanitation Data'!I187))),'Data Summary'!DK193="Yes"),OFFSET('Sanitation Data'!$I$6,0,10*ROW('Sanitation Data'!I187)),NA())</f>
        <v>#N/A</v>
      </c>
      <c r="AW193" s="99" t="e">
        <f ca="true">+IF(AND(ISNUMBER(OFFSET('Sanitation Data'!$I$10,0,10*ROW('Sanitation Data'!I187))),'Data Summary'!DL193="Yes"),OFFSET('Sanitation Data'!$I$10,0,10*ROW('Sanitation Data'!I187)),NA())</f>
        <v>#N/A</v>
      </c>
      <c r="AX193" s="99" t="e">
        <f ca="true">+IF(AND(ISNUMBER(OFFSET('Sanitation Data'!$I$11,0,10*ROW('Sanitation Data'!I187))),'Data Summary'!DM193="Yes"),OFFSET('Sanitation Data'!$I$11,0,10*ROW('Sanitation Data'!I187)),NA())</f>
        <v>#N/A</v>
      </c>
      <c r="AY193" s="99" t="e">
        <f ca="true">+IF(AND(ISNUMBER(OFFSET('Sanitation Data'!$I$12,0,10*ROW('Sanitation Data'!I187))),'Data Summary'!DN193="Yes"),OFFSET('Sanitation Data'!$I$12,0,10*ROW('Sanitation Data'!I187)),NA())</f>
        <v>#N/A</v>
      </c>
      <c r="AZ193" s="100" t="e">
        <f ca="true">+IF(AND(ISNUMBER(OFFSET('Hygiene Data'!$D$5,0,10*ROW('Hygiene Data'!D187))),'Data Summary'!DO193="Yes"),OFFSET('Hygiene Data'!$D$5,0,10*ROW('Hygiene Data'!D187)),NA())</f>
        <v>#N/A</v>
      </c>
      <c r="BA193" s="100" t="e">
        <f ca="true">+IF(AND(ISNUMBER(OFFSET('Hygiene Data'!$D$7,0,10*ROW('Hygiene Data'!D187))),'Data Summary'!DP193="Yes"),OFFSET('Hygiene Data'!$D$7,0,10*ROW('Hygiene Data'!D187)),NA())</f>
        <v>#N/A</v>
      </c>
      <c r="BB193" s="100" t="e">
        <f ca="true">+IF(AND(ISNUMBER(OFFSET('Hygiene Data'!$D$9,0,10*ROW('Hygiene Data'!D187))),'Data Summary'!DQ193="Yes"),OFFSET('Hygiene Data'!$D$9,0,10*ROW('Hygiene Data'!D187)),NA())</f>
        <v>#N/A</v>
      </c>
      <c r="BC193" s="100" t="e">
        <f ca="true">+IF(AND(ISNUMBER(OFFSET('Hygiene Data'!$E$5,0,10*ROW('Hygiene Data'!E187))),'Data Summary'!DR193="Yes"),OFFSET('Hygiene Data'!$E$5,0,10*ROW('Hygiene Data'!E187)),NA())</f>
        <v>#N/A</v>
      </c>
      <c r="BD193" s="100" t="e">
        <f ca="true">+IF(AND(ISNUMBER(OFFSET('Hygiene Data'!$E$7,0,10*ROW('Hygiene Data'!E187))),'Data Summary'!DS193="Yes"),OFFSET('Hygiene Data'!$E$7,0,10*ROW('Hygiene Data'!E187)),NA())</f>
        <v>#N/A</v>
      </c>
      <c r="BE193" s="100" t="e">
        <f ca="true">+IF(AND(ISNUMBER(OFFSET('Hygiene Data'!$E$9,0,10*ROW('Hygiene Data'!E187))),'Data Summary'!DT193="Yes"),OFFSET('Hygiene Data'!$E$9,0,10*ROW('Hygiene Data'!E187)),NA())</f>
        <v>#N/A</v>
      </c>
      <c r="BF193" s="100" t="e">
        <f ca="true">+IF(AND(ISNUMBER(OFFSET('Hygiene Data'!$F$5,0,10*ROW('Hygiene Data'!F187))),'Data Summary'!DU193="Yes"),OFFSET('Hygiene Data'!$F$5,0,10*ROW('Hygiene Data'!F187)),NA())</f>
        <v>#N/A</v>
      </c>
      <c r="BG193" s="100" t="e">
        <f ca="true">+IF(AND(ISNUMBER(OFFSET('Hygiene Data'!$F$7,0,10*ROW('Hygiene Data'!F187))),'Data Summary'!DV193="Yes"),OFFSET('Hygiene Data'!$F$7,0,10*ROW('Hygiene Data'!F187)),NA())</f>
        <v>#N/A</v>
      </c>
      <c r="BH193" s="100" t="e">
        <f ca="true">+IF(AND(ISNUMBER(OFFSET('Hygiene Data'!$F$9,0,10*ROW('Hygiene Data'!F187))),'Data Summary'!DW193="Yes"),OFFSET('Hygiene Data'!$F$9,0,10*ROW('Hygiene Data'!F187)),NA())</f>
        <v>#N/A</v>
      </c>
      <c r="BI193" s="100" t="e">
        <f ca="true">+IF(AND(ISNUMBER(OFFSET('Hygiene Data'!$G$5,0,10*ROW('Hygiene Data'!G187))),'Data Summary'!DX193="Yes"),OFFSET('Hygiene Data'!$G$5,0,10*ROW('Hygiene Data'!G187)),NA())</f>
        <v>#N/A</v>
      </c>
      <c r="BJ193" s="100" t="e">
        <f ca="true">+IF(AND(ISNUMBER(OFFSET('Hygiene Data'!$G$7,0,10*ROW('Hygiene Data'!G187))),'Data Summary'!DY193="Yes"),OFFSET('Hygiene Data'!$G$7,0,10*ROW('Hygiene Data'!G187)),NA())</f>
        <v>#N/A</v>
      </c>
      <c r="BK193" s="100" t="e">
        <f ca="true">+IF(AND(ISNUMBER(OFFSET('Hygiene Data'!$G$9,0,10*ROW('Hygiene Data'!G187))),'Data Summary'!DZ193="Yes"),OFFSET('Hygiene Data'!$G$9,0,10*ROW('Hygiene Data'!G187)),NA())</f>
        <v>#N/A</v>
      </c>
      <c r="BL193" s="100" t="e">
        <f ca="true">+IF(AND(ISNUMBER(OFFSET('Hygiene Data'!$H$5,0,10*ROW('Hygiene Data'!H187))),'Data Summary'!EA193="Yes"),OFFSET('Hygiene Data'!$H$5,0,10*ROW('Hygiene Data'!H187)),NA())</f>
        <v>#N/A</v>
      </c>
      <c r="BM193" s="100" t="e">
        <f ca="true">+IF(AND(ISNUMBER(OFFSET('Hygiene Data'!$H$7,0,10*ROW('Hygiene Data'!H187))),'Data Summary'!EB193="Yes"),OFFSET('Hygiene Data'!$H$7,0,10*ROW('Hygiene Data'!H187)),NA())</f>
        <v>#N/A</v>
      </c>
      <c r="BN193" s="100" t="e">
        <f ca="true">+IF(AND(ISNUMBER(OFFSET('Hygiene Data'!$H$9,0,10*ROW('Hygiene Data'!H187))),'Data Summary'!EC193="Yes"),OFFSET('Hygiene Data'!$H$9,0,10*ROW('Hygiene Data'!H187)),NA())</f>
        <v>#N/A</v>
      </c>
      <c r="BO193" s="100" t="e">
        <f ca="true">+IF(AND(ISNUMBER(OFFSET('Hygiene Data'!$I$5,0,10*ROW('Hygiene Data'!I187))),'Data Summary'!ED193="Yes"),OFFSET('Hygiene Data'!$I$5,0,10*ROW('Hygiene Data'!I187)),NA())</f>
        <v>#N/A</v>
      </c>
      <c r="BP193" s="100" t="e">
        <f ca="true">+IF(AND(ISNUMBER(OFFSET('Hygiene Data'!$I$7,0,10*ROW('Hygiene Data'!I187))),'Data Summary'!EE193="Yes"),OFFSET('Hygiene Data'!$I$7,0,10*ROW('Hygiene Data'!I187)),NA())</f>
        <v>#N/A</v>
      </c>
      <c r="BQ193" s="100" t="e">
        <f ca="true">+IF(AND(ISNUMBER(OFFSET('Hygiene Data'!$I$9,0,10*ROW('Hygiene Data'!I187))),'Data Summary'!EF193="Yes"),OFFSET('Hygiene Data'!$I$9,0,10*ROW('Hygiene Data'!I187)),NA())</f>
        <v>#N/A</v>
      </c>
    </row>
    <row xmlns:x14ac="http://schemas.microsoft.com/office/spreadsheetml/2009/9/ac" r="194" x14ac:dyDescent="0.2">
      <c r="A194" s="363" t="e">
        <f ca="true">+RIGHT('Data Summary'!A194,LEN('Data Summary'!A194)-9)</f>
        <v>#VALUE!</v>
      </c>
      <c r="B194" s="38" t="str">
        <f ca="true">+IF(ISTEXT('Data Summary'!B194),'Data Summary'!B194,"")</f>
        <v/>
      </c>
      <c r="C194" s="362" t="e">
        <f ca="true">+VALUE('Data Summary'!C194)</f>
        <v>#VALUE!</v>
      </c>
      <c r="D194" s="98" t="e">
        <f ca="true">+IF(AND(ISNUMBER(OFFSET('Water Data'!$D$4,0,10*ROW('Water Data'!D188))),'Data Summary'!BS194="Yes"),100-OFFSET('Water Data'!$D$4,0,10*ROW('Water Data'!D188)),NA())</f>
        <v>#N/A</v>
      </c>
      <c r="E194" s="98" t="e">
        <f ca="true">+IF(AND(ISNUMBER(OFFSET('Water Data'!$D$6,0,10*ROW('Water Data'!D188))),'Data Summary'!BT194="Yes"),OFFSET('Water Data'!$D$6,0,10*ROW('Water Data'!D188)),NA())</f>
        <v>#N/A</v>
      </c>
      <c r="F194" s="98" t="e">
        <f ca="true">+IF(AND(ISNUMBER(OFFSET('Water Data'!$D$9,0,10*ROW('Water Data'!D188))),'Data Summary'!BU194="Yes"),OFFSET('Water Data'!$D$9,0,10*ROW('Water Data'!D188)),NA())</f>
        <v>#N/A</v>
      </c>
      <c r="G194" s="98" t="e">
        <f ca="true">+IF(AND(ISNUMBER(OFFSET('Water Data'!$E$4,0,10*ROW('Water Data'!E188))),'Data Summary'!BV194="Yes"),100-OFFSET('Water Data'!$E$4,0,10*ROW('Water Data'!E188)),NA())</f>
        <v>#N/A</v>
      </c>
      <c r="H194" s="98" t="e">
        <f ca="true">+IF(AND(ISNUMBER(OFFSET('Water Data'!$E$6,0,10*ROW('Water Data'!E188))),'Data Summary'!BW194="Yes"),OFFSET('Water Data'!$E$6,0,10*ROW('Water Data'!E188)),NA())</f>
        <v>#N/A</v>
      </c>
      <c r="I194" s="98" t="e">
        <f ca="true">+IF(AND(ISNUMBER(OFFSET('Water Data'!$E$9,0,10*ROW('Water Data'!E188))),'Data Summary'!BX194="Yes"),OFFSET('Water Data'!$E$9,0,10*ROW('Water Data'!E188)),NA())</f>
        <v>#N/A</v>
      </c>
      <c r="J194" s="98" t="e">
        <f ca="true">+IF(AND(ISNUMBER(OFFSET('Water Data'!$F$4,0,10*ROW('Water Data'!F188))),'Data Summary'!BY194="Yes"),100-OFFSET('Water Data'!$F$4,0,10*ROW('Water Data'!F188)),NA())</f>
        <v>#N/A</v>
      </c>
      <c r="K194" s="98" t="e">
        <f ca="true">+IF(AND(ISNUMBER(OFFSET('Water Data'!$F$6,0,10*ROW('Water Data'!F188))),'Data Summary'!BZ194="Yes"),OFFSET('Water Data'!$F$6,0,10*ROW('Water Data'!F188)),NA())</f>
        <v>#N/A</v>
      </c>
      <c r="L194" s="98" t="e">
        <f ca="true">+IF(AND(ISNUMBER(OFFSET('Water Data'!$F$9,0,10*ROW('Water Data'!F188))),'Data Summary'!CA194="Yes"),OFFSET('Water Data'!$F$9,0,10*ROW('Water Data'!F188)),NA())</f>
        <v>#N/A</v>
      </c>
      <c r="M194" s="98" t="e">
        <f ca="true">+IF(AND(ISNUMBER(OFFSET('Water Data'!$G$4,0,10*ROW('Water Data'!G188))),'Data Summary'!CB194="Yes"),100-OFFSET('Water Data'!$G$4,0,10*ROW('Water Data'!G188)),NA())</f>
        <v>#N/A</v>
      </c>
      <c r="N194" s="98" t="e">
        <f ca="true">+IF(AND(ISNUMBER(OFFSET('Water Data'!$G$6,0,10*ROW('Water Data'!G188))),'Data Summary'!CC194="Yes"),OFFSET('Water Data'!$G$6,0,10*ROW('Water Data'!G188)),NA())</f>
        <v>#N/A</v>
      </c>
      <c r="O194" s="98" t="e">
        <f ca="true">+IF(AND(ISNUMBER(OFFSET('Water Data'!$G$9,0,10*ROW('Water Data'!G188))),'Data Summary'!CD194="Yes"),OFFSET('Water Data'!$G$9,0,10*ROW('Water Data'!G188)),NA())</f>
        <v>#N/A</v>
      </c>
      <c r="P194" s="98" t="e">
        <f ca="true">+IF(AND(ISNUMBER(OFFSET('Water Data'!$H$4,0,10*ROW('Water Data'!H188))),'Data Summary'!CE194="Yes"),100-OFFSET('Water Data'!$H$4,0,10*ROW('Water Data'!H188)),NA())</f>
        <v>#N/A</v>
      </c>
      <c r="Q194" s="98" t="e">
        <f ca="true">+IF(AND(ISNUMBER(OFFSET('Water Data'!$H$6,0,10*ROW('Water Data'!H188))),'Data Summary'!CF194="Yes"),OFFSET('Water Data'!$H$6,0,10*ROW('Water Data'!H188)),NA())</f>
        <v>#N/A</v>
      </c>
      <c r="R194" s="98" t="e">
        <f ca="true">+IF(AND(ISNUMBER(OFFSET('Water Data'!$H$9,0,10*ROW('Water Data'!H188))),'Data Summary'!CG194="Yes"),OFFSET('Water Data'!$H$9,0,10*ROW('Water Data'!H188)),NA())</f>
        <v>#N/A</v>
      </c>
      <c r="S194" s="98" t="e">
        <f ca="true">+IF(AND(ISNUMBER(OFFSET('Water Data'!$I$4,0,10*ROW('Water Data'!I188))),'Data Summary'!CH194="Yes"),100-OFFSET('Water Data'!$I$4,0,10*ROW('Water Data'!I188)),NA())</f>
        <v>#N/A</v>
      </c>
      <c r="T194" s="98" t="e">
        <f ca="true">+IF(AND(ISNUMBER(OFFSET('Water Data'!$I$6,0,10*ROW('Water Data'!I188))),'Data Summary'!CI194="Yes"),OFFSET('Water Data'!$I$6,0,10*ROW('Water Data'!I188)),NA())</f>
        <v>#N/A</v>
      </c>
      <c r="U194" s="98" t="e">
        <f ca="true">+IF(AND(ISNUMBER(OFFSET('Water Data'!$I$9,0,10*ROW('Water Data'!I188))),'Data Summary'!CJ194="Yes"),OFFSET('Water Data'!$I$9,0,10*ROW('Water Data'!I188)),NA())</f>
        <v>#N/A</v>
      </c>
      <c r="V194" s="99" t="e">
        <f ca="true">+IF(AND(ISNUMBER(OFFSET('Sanitation Data'!$D$4,0,10*ROW('Sanitation Data'!D188))),'Data Summary'!CK194="Yes"),100-OFFSET('Sanitation Data'!$D$4,0,10*ROW('Sanitation Data'!D188)),NA())</f>
        <v>#N/A</v>
      </c>
      <c r="W194" s="99" t="e">
        <f ca="true">+IF(AND(ISNUMBER(OFFSET('Sanitation Data'!$D$6,0,10*ROW('Sanitation Data'!D188))),'Data Summary'!CL194="Yes"),OFFSET('Sanitation Data'!$D$6,0,10*ROW('Sanitation Data'!D188)),NA())</f>
        <v>#N/A</v>
      </c>
      <c r="X194" s="99" t="e">
        <f ca="true">+IF(AND(ISNUMBER(OFFSET('Sanitation Data'!$D$10,0,10*ROW('Sanitation Data'!D188))),'Data Summary'!CM194="Yes"),OFFSET('Sanitation Data'!$D$10,0,10*ROW('Sanitation Data'!D188)),NA())</f>
        <v>#N/A</v>
      </c>
      <c r="Y194" s="99" t="e">
        <f ca="true">+IF(AND(ISNUMBER(OFFSET('Sanitation Data'!$D$11,0,10*ROW('Sanitation Data'!D188))),'Data Summary'!CN194="Yes"),OFFSET('Sanitation Data'!$D$11,0,10*ROW('Sanitation Data'!D188)),NA())</f>
        <v>#N/A</v>
      </c>
      <c r="Z194" s="99" t="e">
        <f ca="true">+IF(AND(ISNUMBER(OFFSET('Sanitation Data'!$D$12,0,10*ROW('Sanitation Data'!D188))),'Data Summary'!CO194="Yes"),OFFSET('Sanitation Data'!$D$12,0,10*ROW('Sanitation Data'!D188)),NA())</f>
        <v>#N/A</v>
      </c>
      <c r="AA194" s="99" t="e">
        <f ca="true">+IF(AND(ISNUMBER(OFFSET('Sanitation Data'!$E$4,0,10*ROW('Sanitation Data'!E188))),'Data Summary'!CP194="Yes"),100-OFFSET('Sanitation Data'!$E$4,0,10*ROW('Sanitation Data'!E188)),NA())</f>
        <v>#N/A</v>
      </c>
      <c r="AB194" s="99" t="e">
        <f ca="true">+IF(AND(ISNUMBER(OFFSET('Sanitation Data'!$E$6,0,10*ROW('Sanitation Data'!E188))),'Data Summary'!CQ194="Yes"),OFFSET('Sanitation Data'!$E$6,0,10*ROW('Sanitation Data'!E188)),NA())</f>
        <v>#N/A</v>
      </c>
      <c r="AC194" s="99" t="e">
        <f ca="true">+IF(AND(ISNUMBER(OFFSET('Sanitation Data'!$E$10,0,10*ROW('Sanitation Data'!E188))),'Data Summary'!CR194="Yes"),OFFSET('Sanitation Data'!$E$10,0,10*ROW('Sanitation Data'!E188)),NA())</f>
        <v>#N/A</v>
      </c>
      <c r="AD194" s="99" t="e">
        <f ca="true">+IF(AND(ISNUMBER(OFFSET('Sanitation Data'!$E$11,0,10*ROW('Sanitation Data'!E188))),'Data Summary'!CS194="Yes"),OFFSET('Sanitation Data'!$E$11,0,10*ROW('Sanitation Data'!E188)),NA())</f>
        <v>#N/A</v>
      </c>
      <c r="AE194" s="99" t="e">
        <f ca="true">+IF(AND(ISNUMBER(OFFSET('Sanitation Data'!$E$12,0,10*ROW('Sanitation Data'!E188))),'Data Summary'!CT194="Yes"),OFFSET('Sanitation Data'!$E$12,0,10*ROW('Sanitation Data'!E188)),NA())</f>
        <v>#N/A</v>
      </c>
      <c r="AF194" s="99" t="e">
        <f ca="true">+IF(AND(ISNUMBER(OFFSET('Sanitation Data'!$F$4,0,10*ROW('Sanitation Data'!F188))),'Data Summary'!CU194="Yes"),100-OFFSET('Sanitation Data'!$F$4,0,10*ROW('Sanitation Data'!F188)),NA())</f>
        <v>#N/A</v>
      </c>
      <c r="AG194" s="99" t="e">
        <f ca="true">+IF(AND(ISNUMBER(OFFSET('Sanitation Data'!$F$6,0,10*ROW('Sanitation Data'!F188))),'Data Summary'!CV194="Yes"),OFFSET('Sanitation Data'!$F$6,0,10*ROW('Sanitation Data'!F188)),NA())</f>
        <v>#N/A</v>
      </c>
      <c r="AH194" s="99" t="e">
        <f ca="true">+IF(AND(ISNUMBER(OFFSET('Sanitation Data'!$F$10,0,10*ROW('Sanitation Data'!F188))),'Data Summary'!CW194="Yes"),OFFSET('Sanitation Data'!$F$10,0,10*ROW('Sanitation Data'!F188)),NA())</f>
        <v>#N/A</v>
      </c>
      <c r="AI194" s="99" t="e">
        <f ca="true">+IF(AND(ISNUMBER(OFFSET('Sanitation Data'!$F$11,0,10*ROW('Sanitation Data'!F188))),'Data Summary'!CX194="Yes"),OFFSET('Sanitation Data'!$F$11,0,10*ROW('Sanitation Data'!F188)),NA())</f>
        <v>#N/A</v>
      </c>
      <c r="AJ194" s="99" t="e">
        <f ca="true">+IF(AND(ISNUMBER(OFFSET('Sanitation Data'!$F$12,0,10*ROW('Sanitation Data'!F188))),'Data Summary'!CY194="Yes"),OFFSET('Sanitation Data'!$F$12,0,10*ROW('Sanitation Data'!F188)),NA())</f>
        <v>#N/A</v>
      </c>
      <c r="AK194" s="99" t="e">
        <f ca="true">+IF(AND(ISNUMBER(OFFSET('Sanitation Data'!$G$4,0,10*ROW('Sanitation Data'!G188))),'Data Summary'!CZ194="Yes"),100-OFFSET('Sanitation Data'!$G$4,0,10*ROW('Sanitation Data'!G188)),NA())</f>
        <v>#N/A</v>
      </c>
      <c r="AL194" s="99" t="e">
        <f ca="true">+IF(AND(ISNUMBER(OFFSET('Sanitation Data'!$G$6,0,10*ROW('Sanitation Data'!G188))),'Data Summary'!DA194="Yes"),OFFSET('Sanitation Data'!$G$6,0,10*ROW('Sanitation Data'!G188)),NA())</f>
        <v>#N/A</v>
      </c>
      <c r="AM194" s="99" t="e">
        <f ca="true">+IF(AND(ISNUMBER(OFFSET('Sanitation Data'!$G$10,0,10*ROW('Sanitation Data'!G188))),'Data Summary'!DB194="Yes"),OFFSET('Sanitation Data'!$G$10,0,10*ROW('Sanitation Data'!G188)),NA())</f>
        <v>#N/A</v>
      </c>
      <c r="AN194" s="99" t="e">
        <f ca="true">+IF(AND(ISNUMBER(OFFSET('Sanitation Data'!$G$11,0,10*ROW('Sanitation Data'!G188))),'Data Summary'!DC194="Yes"),OFFSET('Sanitation Data'!$G$11,0,10*ROW('Sanitation Data'!G188)),NA())</f>
        <v>#N/A</v>
      </c>
      <c r="AO194" s="99" t="e">
        <f ca="true">+IF(AND(ISNUMBER(OFFSET('Sanitation Data'!$G$12,0,10*ROW('Sanitation Data'!G188))),'Data Summary'!DD194="Yes"),OFFSET('Sanitation Data'!$G$12,0,10*ROW('Sanitation Data'!G188)),NA())</f>
        <v>#N/A</v>
      </c>
      <c r="AP194" s="99" t="e">
        <f ca="true">+IF(AND(ISNUMBER(OFFSET('Sanitation Data'!$H$4,0,10*ROW('Sanitation Data'!H188))),'Data Summary'!DE194="Yes"),100-OFFSET('Sanitation Data'!$H$4,0,10*ROW('Sanitation Data'!H188)),NA())</f>
        <v>#N/A</v>
      </c>
      <c r="AQ194" s="99" t="e">
        <f ca="true">+IF(AND(ISNUMBER(OFFSET('Sanitation Data'!$H$6,0,10*ROW('Sanitation Data'!H188))),'Data Summary'!DF194="Yes"),OFFSET('Sanitation Data'!$H$6,0,10*ROW('Sanitation Data'!H188)),NA())</f>
        <v>#N/A</v>
      </c>
      <c r="AR194" s="99" t="e">
        <f ca="true">+IF(AND(ISNUMBER(OFFSET('Sanitation Data'!$H$10,0,10*ROW('Sanitation Data'!H188))),'Data Summary'!DG194="Yes"),OFFSET('Sanitation Data'!$H$10,0,10*ROW('Sanitation Data'!H188)),NA())</f>
        <v>#N/A</v>
      </c>
      <c r="AS194" s="99" t="e">
        <f ca="true">+IF(AND(ISNUMBER(OFFSET('Sanitation Data'!$H$11,0,10*ROW('Sanitation Data'!H188))),'Data Summary'!DH194="Yes"),OFFSET('Sanitation Data'!$H$11,0,10*ROW('Sanitation Data'!H188)),NA())</f>
        <v>#N/A</v>
      </c>
      <c r="AT194" s="99" t="e">
        <f ca="true">+IF(AND(ISNUMBER(OFFSET('Sanitation Data'!$H$12,0,10*ROW('Sanitation Data'!H188))),'Data Summary'!DI194="Yes"),OFFSET('Sanitation Data'!$H$12,0,10*ROW('Sanitation Data'!H188)),NA())</f>
        <v>#N/A</v>
      </c>
      <c r="AU194" s="99" t="e">
        <f ca="true">+IF(AND(ISNUMBER(OFFSET('Sanitation Data'!$I$4,0,10*ROW('Sanitation Data'!I188))),'Data Summary'!DJ194="Yes"),100-OFFSET('Sanitation Data'!$I$4,0,10*ROW('Sanitation Data'!I188)),NA())</f>
        <v>#N/A</v>
      </c>
      <c r="AV194" s="99" t="e">
        <f ca="true">+IF(AND(ISNUMBER(OFFSET('Sanitation Data'!$I$6,0,10*ROW('Sanitation Data'!I188))),'Data Summary'!DK194="Yes"),OFFSET('Sanitation Data'!$I$6,0,10*ROW('Sanitation Data'!I188)),NA())</f>
        <v>#N/A</v>
      </c>
      <c r="AW194" s="99" t="e">
        <f ca="true">+IF(AND(ISNUMBER(OFFSET('Sanitation Data'!$I$10,0,10*ROW('Sanitation Data'!I188))),'Data Summary'!DL194="Yes"),OFFSET('Sanitation Data'!$I$10,0,10*ROW('Sanitation Data'!I188)),NA())</f>
        <v>#N/A</v>
      </c>
      <c r="AX194" s="99" t="e">
        <f ca="true">+IF(AND(ISNUMBER(OFFSET('Sanitation Data'!$I$11,0,10*ROW('Sanitation Data'!I188))),'Data Summary'!DM194="Yes"),OFFSET('Sanitation Data'!$I$11,0,10*ROW('Sanitation Data'!I188)),NA())</f>
        <v>#N/A</v>
      </c>
      <c r="AY194" s="99" t="e">
        <f ca="true">+IF(AND(ISNUMBER(OFFSET('Sanitation Data'!$I$12,0,10*ROW('Sanitation Data'!I188))),'Data Summary'!DN194="Yes"),OFFSET('Sanitation Data'!$I$12,0,10*ROW('Sanitation Data'!I188)),NA())</f>
        <v>#N/A</v>
      </c>
      <c r="AZ194" s="100" t="e">
        <f ca="true">+IF(AND(ISNUMBER(OFFSET('Hygiene Data'!$D$5,0,10*ROW('Hygiene Data'!D188))),'Data Summary'!DO194="Yes"),OFFSET('Hygiene Data'!$D$5,0,10*ROW('Hygiene Data'!D188)),NA())</f>
        <v>#N/A</v>
      </c>
      <c r="BA194" s="100" t="e">
        <f ca="true">+IF(AND(ISNUMBER(OFFSET('Hygiene Data'!$D$7,0,10*ROW('Hygiene Data'!D188))),'Data Summary'!DP194="Yes"),OFFSET('Hygiene Data'!$D$7,0,10*ROW('Hygiene Data'!D188)),NA())</f>
        <v>#N/A</v>
      </c>
      <c r="BB194" s="100" t="e">
        <f ca="true">+IF(AND(ISNUMBER(OFFSET('Hygiene Data'!$D$9,0,10*ROW('Hygiene Data'!D188))),'Data Summary'!DQ194="Yes"),OFFSET('Hygiene Data'!$D$9,0,10*ROW('Hygiene Data'!D188)),NA())</f>
        <v>#N/A</v>
      </c>
      <c r="BC194" s="100" t="e">
        <f ca="true">+IF(AND(ISNUMBER(OFFSET('Hygiene Data'!$E$5,0,10*ROW('Hygiene Data'!E188))),'Data Summary'!DR194="Yes"),OFFSET('Hygiene Data'!$E$5,0,10*ROW('Hygiene Data'!E188)),NA())</f>
        <v>#N/A</v>
      </c>
      <c r="BD194" s="100" t="e">
        <f ca="true">+IF(AND(ISNUMBER(OFFSET('Hygiene Data'!$E$7,0,10*ROW('Hygiene Data'!E188))),'Data Summary'!DS194="Yes"),OFFSET('Hygiene Data'!$E$7,0,10*ROW('Hygiene Data'!E188)),NA())</f>
        <v>#N/A</v>
      </c>
      <c r="BE194" s="100" t="e">
        <f ca="true">+IF(AND(ISNUMBER(OFFSET('Hygiene Data'!$E$9,0,10*ROW('Hygiene Data'!E188))),'Data Summary'!DT194="Yes"),OFFSET('Hygiene Data'!$E$9,0,10*ROW('Hygiene Data'!E188)),NA())</f>
        <v>#N/A</v>
      </c>
      <c r="BF194" s="100" t="e">
        <f ca="true">+IF(AND(ISNUMBER(OFFSET('Hygiene Data'!$F$5,0,10*ROW('Hygiene Data'!F188))),'Data Summary'!DU194="Yes"),OFFSET('Hygiene Data'!$F$5,0,10*ROW('Hygiene Data'!F188)),NA())</f>
        <v>#N/A</v>
      </c>
      <c r="BG194" s="100" t="e">
        <f ca="true">+IF(AND(ISNUMBER(OFFSET('Hygiene Data'!$F$7,0,10*ROW('Hygiene Data'!F188))),'Data Summary'!DV194="Yes"),OFFSET('Hygiene Data'!$F$7,0,10*ROW('Hygiene Data'!F188)),NA())</f>
        <v>#N/A</v>
      </c>
      <c r="BH194" s="100" t="e">
        <f ca="true">+IF(AND(ISNUMBER(OFFSET('Hygiene Data'!$F$9,0,10*ROW('Hygiene Data'!F188))),'Data Summary'!DW194="Yes"),OFFSET('Hygiene Data'!$F$9,0,10*ROW('Hygiene Data'!F188)),NA())</f>
        <v>#N/A</v>
      </c>
      <c r="BI194" s="100" t="e">
        <f ca="true">+IF(AND(ISNUMBER(OFFSET('Hygiene Data'!$G$5,0,10*ROW('Hygiene Data'!G188))),'Data Summary'!DX194="Yes"),OFFSET('Hygiene Data'!$G$5,0,10*ROW('Hygiene Data'!G188)),NA())</f>
        <v>#N/A</v>
      </c>
      <c r="BJ194" s="100" t="e">
        <f ca="true">+IF(AND(ISNUMBER(OFFSET('Hygiene Data'!$G$7,0,10*ROW('Hygiene Data'!G188))),'Data Summary'!DY194="Yes"),OFFSET('Hygiene Data'!$G$7,0,10*ROW('Hygiene Data'!G188)),NA())</f>
        <v>#N/A</v>
      </c>
      <c r="BK194" s="100" t="e">
        <f ca="true">+IF(AND(ISNUMBER(OFFSET('Hygiene Data'!$G$9,0,10*ROW('Hygiene Data'!G188))),'Data Summary'!DZ194="Yes"),OFFSET('Hygiene Data'!$G$9,0,10*ROW('Hygiene Data'!G188)),NA())</f>
        <v>#N/A</v>
      </c>
      <c r="BL194" s="100" t="e">
        <f ca="true">+IF(AND(ISNUMBER(OFFSET('Hygiene Data'!$H$5,0,10*ROW('Hygiene Data'!H188))),'Data Summary'!EA194="Yes"),OFFSET('Hygiene Data'!$H$5,0,10*ROW('Hygiene Data'!H188)),NA())</f>
        <v>#N/A</v>
      </c>
      <c r="BM194" s="100" t="e">
        <f ca="true">+IF(AND(ISNUMBER(OFFSET('Hygiene Data'!$H$7,0,10*ROW('Hygiene Data'!H188))),'Data Summary'!EB194="Yes"),OFFSET('Hygiene Data'!$H$7,0,10*ROW('Hygiene Data'!H188)),NA())</f>
        <v>#N/A</v>
      </c>
      <c r="BN194" s="100" t="e">
        <f ca="true">+IF(AND(ISNUMBER(OFFSET('Hygiene Data'!$H$9,0,10*ROW('Hygiene Data'!H188))),'Data Summary'!EC194="Yes"),OFFSET('Hygiene Data'!$H$9,0,10*ROW('Hygiene Data'!H188)),NA())</f>
        <v>#N/A</v>
      </c>
      <c r="BO194" s="100" t="e">
        <f ca="true">+IF(AND(ISNUMBER(OFFSET('Hygiene Data'!$I$5,0,10*ROW('Hygiene Data'!I188))),'Data Summary'!ED194="Yes"),OFFSET('Hygiene Data'!$I$5,0,10*ROW('Hygiene Data'!I188)),NA())</f>
        <v>#N/A</v>
      </c>
      <c r="BP194" s="100" t="e">
        <f ca="true">+IF(AND(ISNUMBER(OFFSET('Hygiene Data'!$I$7,0,10*ROW('Hygiene Data'!I188))),'Data Summary'!EE194="Yes"),OFFSET('Hygiene Data'!$I$7,0,10*ROW('Hygiene Data'!I188)),NA())</f>
        <v>#N/A</v>
      </c>
      <c r="BQ194" s="100" t="e">
        <f ca="true">+IF(AND(ISNUMBER(OFFSET('Hygiene Data'!$I$9,0,10*ROW('Hygiene Data'!I188))),'Data Summary'!EF194="Yes"),OFFSET('Hygiene Data'!$I$9,0,10*ROW('Hygiene Data'!I188)),NA())</f>
        <v>#N/A</v>
      </c>
    </row>
    <row xmlns:x14ac="http://schemas.microsoft.com/office/spreadsheetml/2009/9/ac" r="195" x14ac:dyDescent="0.2">
      <c r="A195" s="363" t="e">
        <f ca="true">+RIGHT('Data Summary'!A195,LEN('Data Summary'!A195)-9)</f>
        <v>#VALUE!</v>
      </c>
      <c r="B195" s="38" t="str">
        <f ca="true">+IF(ISTEXT('Data Summary'!B195),'Data Summary'!B195,"")</f>
        <v/>
      </c>
      <c r="C195" s="362" t="e">
        <f ca="true">+VALUE('Data Summary'!C195)</f>
        <v>#VALUE!</v>
      </c>
      <c r="D195" s="98" t="e">
        <f ca="true">+IF(AND(ISNUMBER(OFFSET('Water Data'!$D$4,0,10*ROW('Water Data'!D189))),'Data Summary'!BS195="Yes"),100-OFFSET('Water Data'!$D$4,0,10*ROW('Water Data'!D189)),NA())</f>
        <v>#N/A</v>
      </c>
      <c r="E195" s="98" t="e">
        <f ca="true">+IF(AND(ISNUMBER(OFFSET('Water Data'!$D$6,0,10*ROW('Water Data'!D189))),'Data Summary'!BT195="Yes"),OFFSET('Water Data'!$D$6,0,10*ROW('Water Data'!D189)),NA())</f>
        <v>#N/A</v>
      </c>
      <c r="F195" s="98" t="e">
        <f ca="true">+IF(AND(ISNUMBER(OFFSET('Water Data'!$D$9,0,10*ROW('Water Data'!D189))),'Data Summary'!BU195="Yes"),OFFSET('Water Data'!$D$9,0,10*ROW('Water Data'!D189)),NA())</f>
        <v>#N/A</v>
      </c>
      <c r="G195" s="98" t="e">
        <f ca="true">+IF(AND(ISNUMBER(OFFSET('Water Data'!$E$4,0,10*ROW('Water Data'!E189))),'Data Summary'!BV195="Yes"),100-OFFSET('Water Data'!$E$4,0,10*ROW('Water Data'!E189)),NA())</f>
        <v>#N/A</v>
      </c>
      <c r="H195" s="98" t="e">
        <f ca="true">+IF(AND(ISNUMBER(OFFSET('Water Data'!$E$6,0,10*ROW('Water Data'!E189))),'Data Summary'!BW195="Yes"),OFFSET('Water Data'!$E$6,0,10*ROW('Water Data'!E189)),NA())</f>
        <v>#N/A</v>
      </c>
      <c r="I195" s="98" t="e">
        <f ca="true">+IF(AND(ISNUMBER(OFFSET('Water Data'!$E$9,0,10*ROW('Water Data'!E189))),'Data Summary'!BX195="Yes"),OFFSET('Water Data'!$E$9,0,10*ROW('Water Data'!E189)),NA())</f>
        <v>#N/A</v>
      </c>
      <c r="J195" s="98" t="e">
        <f ca="true">+IF(AND(ISNUMBER(OFFSET('Water Data'!$F$4,0,10*ROW('Water Data'!F189))),'Data Summary'!BY195="Yes"),100-OFFSET('Water Data'!$F$4,0,10*ROW('Water Data'!F189)),NA())</f>
        <v>#N/A</v>
      </c>
      <c r="K195" s="98" t="e">
        <f ca="true">+IF(AND(ISNUMBER(OFFSET('Water Data'!$F$6,0,10*ROW('Water Data'!F189))),'Data Summary'!BZ195="Yes"),OFFSET('Water Data'!$F$6,0,10*ROW('Water Data'!F189)),NA())</f>
        <v>#N/A</v>
      </c>
      <c r="L195" s="98" t="e">
        <f ca="true">+IF(AND(ISNUMBER(OFFSET('Water Data'!$F$9,0,10*ROW('Water Data'!F189))),'Data Summary'!CA195="Yes"),OFFSET('Water Data'!$F$9,0,10*ROW('Water Data'!F189)),NA())</f>
        <v>#N/A</v>
      </c>
      <c r="M195" s="98" t="e">
        <f ca="true">+IF(AND(ISNUMBER(OFFSET('Water Data'!$G$4,0,10*ROW('Water Data'!G189))),'Data Summary'!CB195="Yes"),100-OFFSET('Water Data'!$G$4,0,10*ROW('Water Data'!G189)),NA())</f>
        <v>#N/A</v>
      </c>
      <c r="N195" s="98" t="e">
        <f ca="true">+IF(AND(ISNUMBER(OFFSET('Water Data'!$G$6,0,10*ROW('Water Data'!G189))),'Data Summary'!CC195="Yes"),OFFSET('Water Data'!$G$6,0,10*ROW('Water Data'!G189)),NA())</f>
        <v>#N/A</v>
      </c>
      <c r="O195" s="98" t="e">
        <f ca="true">+IF(AND(ISNUMBER(OFFSET('Water Data'!$G$9,0,10*ROW('Water Data'!G189))),'Data Summary'!CD195="Yes"),OFFSET('Water Data'!$G$9,0,10*ROW('Water Data'!G189)),NA())</f>
        <v>#N/A</v>
      </c>
      <c r="P195" s="98" t="e">
        <f ca="true">+IF(AND(ISNUMBER(OFFSET('Water Data'!$H$4,0,10*ROW('Water Data'!H189))),'Data Summary'!CE195="Yes"),100-OFFSET('Water Data'!$H$4,0,10*ROW('Water Data'!H189)),NA())</f>
        <v>#N/A</v>
      </c>
      <c r="Q195" s="98" t="e">
        <f ca="true">+IF(AND(ISNUMBER(OFFSET('Water Data'!$H$6,0,10*ROW('Water Data'!H189))),'Data Summary'!CF195="Yes"),OFFSET('Water Data'!$H$6,0,10*ROW('Water Data'!H189)),NA())</f>
        <v>#N/A</v>
      </c>
      <c r="R195" s="98" t="e">
        <f ca="true">+IF(AND(ISNUMBER(OFFSET('Water Data'!$H$9,0,10*ROW('Water Data'!H189))),'Data Summary'!CG195="Yes"),OFFSET('Water Data'!$H$9,0,10*ROW('Water Data'!H189)),NA())</f>
        <v>#N/A</v>
      </c>
      <c r="S195" s="98" t="e">
        <f ca="true">+IF(AND(ISNUMBER(OFFSET('Water Data'!$I$4,0,10*ROW('Water Data'!I189))),'Data Summary'!CH195="Yes"),100-OFFSET('Water Data'!$I$4,0,10*ROW('Water Data'!I189)),NA())</f>
        <v>#N/A</v>
      </c>
      <c r="T195" s="98" t="e">
        <f ca="true">+IF(AND(ISNUMBER(OFFSET('Water Data'!$I$6,0,10*ROW('Water Data'!I189))),'Data Summary'!CI195="Yes"),OFFSET('Water Data'!$I$6,0,10*ROW('Water Data'!I189)),NA())</f>
        <v>#N/A</v>
      </c>
      <c r="U195" s="98" t="e">
        <f ca="true">+IF(AND(ISNUMBER(OFFSET('Water Data'!$I$9,0,10*ROW('Water Data'!I189))),'Data Summary'!CJ195="Yes"),OFFSET('Water Data'!$I$9,0,10*ROW('Water Data'!I189)),NA())</f>
        <v>#N/A</v>
      </c>
      <c r="V195" s="99" t="e">
        <f ca="true">+IF(AND(ISNUMBER(OFFSET('Sanitation Data'!$D$4,0,10*ROW('Sanitation Data'!D189))),'Data Summary'!CK195="Yes"),100-OFFSET('Sanitation Data'!$D$4,0,10*ROW('Sanitation Data'!D189)),NA())</f>
        <v>#N/A</v>
      </c>
      <c r="W195" s="99" t="e">
        <f ca="true">+IF(AND(ISNUMBER(OFFSET('Sanitation Data'!$D$6,0,10*ROW('Sanitation Data'!D189))),'Data Summary'!CL195="Yes"),OFFSET('Sanitation Data'!$D$6,0,10*ROW('Sanitation Data'!D189)),NA())</f>
        <v>#N/A</v>
      </c>
      <c r="X195" s="99" t="e">
        <f ca="true">+IF(AND(ISNUMBER(OFFSET('Sanitation Data'!$D$10,0,10*ROW('Sanitation Data'!D189))),'Data Summary'!CM195="Yes"),OFFSET('Sanitation Data'!$D$10,0,10*ROW('Sanitation Data'!D189)),NA())</f>
        <v>#N/A</v>
      </c>
      <c r="Y195" s="99" t="e">
        <f ca="true">+IF(AND(ISNUMBER(OFFSET('Sanitation Data'!$D$11,0,10*ROW('Sanitation Data'!D189))),'Data Summary'!CN195="Yes"),OFFSET('Sanitation Data'!$D$11,0,10*ROW('Sanitation Data'!D189)),NA())</f>
        <v>#N/A</v>
      </c>
      <c r="Z195" s="99" t="e">
        <f ca="true">+IF(AND(ISNUMBER(OFFSET('Sanitation Data'!$D$12,0,10*ROW('Sanitation Data'!D189))),'Data Summary'!CO195="Yes"),OFFSET('Sanitation Data'!$D$12,0,10*ROW('Sanitation Data'!D189)),NA())</f>
        <v>#N/A</v>
      </c>
      <c r="AA195" s="99" t="e">
        <f ca="true">+IF(AND(ISNUMBER(OFFSET('Sanitation Data'!$E$4,0,10*ROW('Sanitation Data'!E189))),'Data Summary'!CP195="Yes"),100-OFFSET('Sanitation Data'!$E$4,0,10*ROW('Sanitation Data'!E189)),NA())</f>
        <v>#N/A</v>
      </c>
      <c r="AB195" s="99" t="e">
        <f ca="true">+IF(AND(ISNUMBER(OFFSET('Sanitation Data'!$E$6,0,10*ROW('Sanitation Data'!E189))),'Data Summary'!CQ195="Yes"),OFFSET('Sanitation Data'!$E$6,0,10*ROW('Sanitation Data'!E189)),NA())</f>
        <v>#N/A</v>
      </c>
      <c r="AC195" s="99" t="e">
        <f ca="true">+IF(AND(ISNUMBER(OFFSET('Sanitation Data'!$E$10,0,10*ROW('Sanitation Data'!E189))),'Data Summary'!CR195="Yes"),OFFSET('Sanitation Data'!$E$10,0,10*ROW('Sanitation Data'!E189)),NA())</f>
        <v>#N/A</v>
      </c>
      <c r="AD195" s="99" t="e">
        <f ca="true">+IF(AND(ISNUMBER(OFFSET('Sanitation Data'!$E$11,0,10*ROW('Sanitation Data'!E189))),'Data Summary'!CS195="Yes"),OFFSET('Sanitation Data'!$E$11,0,10*ROW('Sanitation Data'!E189)),NA())</f>
        <v>#N/A</v>
      </c>
      <c r="AE195" s="99" t="e">
        <f ca="true">+IF(AND(ISNUMBER(OFFSET('Sanitation Data'!$E$12,0,10*ROW('Sanitation Data'!E189))),'Data Summary'!CT195="Yes"),OFFSET('Sanitation Data'!$E$12,0,10*ROW('Sanitation Data'!E189)),NA())</f>
        <v>#N/A</v>
      </c>
      <c r="AF195" s="99" t="e">
        <f ca="true">+IF(AND(ISNUMBER(OFFSET('Sanitation Data'!$F$4,0,10*ROW('Sanitation Data'!F189))),'Data Summary'!CU195="Yes"),100-OFFSET('Sanitation Data'!$F$4,0,10*ROW('Sanitation Data'!F189)),NA())</f>
        <v>#N/A</v>
      </c>
      <c r="AG195" s="99" t="e">
        <f ca="true">+IF(AND(ISNUMBER(OFFSET('Sanitation Data'!$F$6,0,10*ROW('Sanitation Data'!F189))),'Data Summary'!CV195="Yes"),OFFSET('Sanitation Data'!$F$6,0,10*ROW('Sanitation Data'!F189)),NA())</f>
        <v>#N/A</v>
      </c>
      <c r="AH195" s="99" t="e">
        <f ca="true">+IF(AND(ISNUMBER(OFFSET('Sanitation Data'!$F$10,0,10*ROW('Sanitation Data'!F189))),'Data Summary'!CW195="Yes"),OFFSET('Sanitation Data'!$F$10,0,10*ROW('Sanitation Data'!F189)),NA())</f>
        <v>#N/A</v>
      </c>
      <c r="AI195" s="99" t="e">
        <f ca="true">+IF(AND(ISNUMBER(OFFSET('Sanitation Data'!$F$11,0,10*ROW('Sanitation Data'!F189))),'Data Summary'!CX195="Yes"),OFFSET('Sanitation Data'!$F$11,0,10*ROW('Sanitation Data'!F189)),NA())</f>
        <v>#N/A</v>
      </c>
      <c r="AJ195" s="99" t="e">
        <f ca="true">+IF(AND(ISNUMBER(OFFSET('Sanitation Data'!$F$12,0,10*ROW('Sanitation Data'!F189))),'Data Summary'!CY195="Yes"),OFFSET('Sanitation Data'!$F$12,0,10*ROW('Sanitation Data'!F189)),NA())</f>
        <v>#N/A</v>
      </c>
      <c r="AK195" s="99" t="e">
        <f ca="true">+IF(AND(ISNUMBER(OFFSET('Sanitation Data'!$G$4,0,10*ROW('Sanitation Data'!G189))),'Data Summary'!CZ195="Yes"),100-OFFSET('Sanitation Data'!$G$4,0,10*ROW('Sanitation Data'!G189)),NA())</f>
        <v>#N/A</v>
      </c>
      <c r="AL195" s="99" t="e">
        <f ca="true">+IF(AND(ISNUMBER(OFFSET('Sanitation Data'!$G$6,0,10*ROW('Sanitation Data'!G189))),'Data Summary'!DA195="Yes"),OFFSET('Sanitation Data'!$G$6,0,10*ROW('Sanitation Data'!G189)),NA())</f>
        <v>#N/A</v>
      </c>
      <c r="AM195" s="99" t="e">
        <f ca="true">+IF(AND(ISNUMBER(OFFSET('Sanitation Data'!$G$10,0,10*ROW('Sanitation Data'!G189))),'Data Summary'!DB195="Yes"),OFFSET('Sanitation Data'!$G$10,0,10*ROW('Sanitation Data'!G189)),NA())</f>
        <v>#N/A</v>
      </c>
      <c r="AN195" s="99" t="e">
        <f ca="true">+IF(AND(ISNUMBER(OFFSET('Sanitation Data'!$G$11,0,10*ROW('Sanitation Data'!G189))),'Data Summary'!DC195="Yes"),OFFSET('Sanitation Data'!$G$11,0,10*ROW('Sanitation Data'!G189)),NA())</f>
        <v>#N/A</v>
      </c>
      <c r="AO195" s="99" t="e">
        <f ca="true">+IF(AND(ISNUMBER(OFFSET('Sanitation Data'!$G$12,0,10*ROW('Sanitation Data'!G189))),'Data Summary'!DD195="Yes"),OFFSET('Sanitation Data'!$G$12,0,10*ROW('Sanitation Data'!G189)),NA())</f>
        <v>#N/A</v>
      </c>
      <c r="AP195" s="99" t="e">
        <f ca="true">+IF(AND(ISNUMBER(OFFSET('Sanitation Data'!$H$4,0,10*ROW('Sanitation Data'!H189))),'Data Summary'!DE195="Yes"),100-OFFSET('Sanitation Data'!$H$4,0,10*ROW('Sanitation Data'!H189)),NA())</f>
        <v>#N/A</v>
      </c>
      <c r="AQ195" s="99" t="e">
        <f ca="true">+IF(AND(ISNUMBER(OFFSET('Sanitation Data'!$H$6,0,10*ROW('Sanitation Data'!H189))),'Data Summary'!DF195="Yes"),OFFSET('Sanitation Data'!$H$6,0,10*ROW('Sanitation Data'!H189)),NA())</f>
        <v>#N/A</v>
      </c>
      <c r="AR195" s="99" t="e">
        <f ca="true">+IF(AND(ISNUMBER(OFFSET('Sanitation Data'!$H$10,0,10*ROW('Sanitation Data'!H189))),'Data Summary'!DG195="Yes"),OFFSET('Sanitation Data'!$H$10,0,10*ROW('Sanitation Data'!H189)),NA())</f>
        <v>#N/A</v>
      </c>
      <c r="AS195" s="99" t="e">
        <f ca="true">+IF(AND(ISNUMBER(OFFSET('Sanitation Data'!$H$11,0,10*ROW('Sanitation Data'!H189))),'Data Summary'!DH195="Yes"),OFFSET('Sanitation Data'!$H$11,0,10*ROW('Sanitation Data'!H189)),NA())</f>
        <v>#N/A</v>
      </c>
      <c r="AT195" s="99" t="e">
        <f ca="true">+IF(AND(ISNUMBER(OFFSET('Sanitation Data'!$H$12,0,10*ROW('Sanitation Data'!H189))),'Data Summary'!DI195="Yes"),OFFSET('Sanitation Data'!$H$12,0,10*ROW('Sanitation Data'!H189)),NA())</f>
        <v>#N/A</v>
      </c>
      <c r="AU195" s="99" t="e">
        <f ca="true">+IF(AND(ISNUMBER(OFFSET('Sanitation Data'!$I$4,0,10*ROW('Sanitation Data'!I189))),'Data Summary'!DJ195="Yes"),100-OFFSET('Sanitation Data'!$I$4,0,10*ROW('Sanitation Data'!I189)),NA())</f>
        <v>#N/A</v>
      </c>
      <c r="AV195" s="99" t="e">
        <f ca="true">+IF(AND(ISNUMBER(OFFSET('Sanitation Data'!$I$6,0,10*ROW('Sanitation Data'!I189))),'Data Summary'!DK195="Yes"),OFFSET('Sanitation Data'!$I$6,0,10*ROW('Sanitation Data'!I189)),NA())</f>
        <v>#N/A</v>
      </c>
      <c r="AW195" s="99" t="e">
        <f ca="true">+IF(AND(ISNUMBER(OFFSET('Sanitation Data'!$I$10,0,10*ROW('Sanitation Data'!I189))),'Data Summary'!DL195="Yes"),OFFSET('Sanitation Data'!$I$10,0,10*ROW('Sanitation Data'!I189)),NA())</f>
        <v>#N/A</v>
      </c>
      <c r="AX195" s="99" t="e">
        <f ca="true">+IF(AND(ISNUMBER(OFFSET('Sanitation Data'!$I$11,0,10*ROW('Sanitation Data'!I189))),'Data Summary'!DM195="Yes"),OFFSET('Sanitation Data'!$I$11,0,10*ROW('Sanitation Data'!I189)),NA())</f>
        <v>#N/A</v>
      </c>
      <c r="AY195" s="99" t="e">
        <f ca="true">+IF(AND(ISNUMBER(OFFSET('Sanitation Data'!$I$12,0,10*ROW('Sanitation Data'!I189))),'Data Summary'!DN195="Yes"),OFFSET('Sanitation Data'!$I$12,0,10*ROW('Sanitation Data'!I189)),NA())</f>
        <v>#N/A</v>
      </c>
      <c r="AZ195" s="100" t="e">
        <f ca="true">+IF(AND(ISNUMBER(OFFSET('Hygiene Data'!$D$5,0,10*ROW('Hygiene Data'!D189))),'Data Summary'!DO195="Yes"),OFFSET('Hygiene Data'!$D$5,0,10*ROW('Hygiene Data'!D189)),NA())</f>
        <v>#N/A</v>
      </c>
      <c r="BA195" s="100" t="e">
        <f ca="true">+IF(AND(ISNUMBER(OFFSET('Hygiene Data'!$D$7,0,10*ROW('Hygiene Data'!D189))),'Data Summary'!DP195="Yes"),OFFSET('Hygiene Data'!$D$7,0,10*ROW('Hygiene Data'!D189)),NA())</f>
        <v>#N/A</v>
      </c>
      <c r="BB195" s="100" t="e">
        <f ca="true">+IF(AND(ISNUMBER(OFFSET('Hygiene Data'!$D$9,0,10*ROW('Hygiene Data'!D189))),'Data Summary'!DQ195="Yes"),OFFSET('Hygiene Data'!$D$9,0,10*ROW('Hygiene Data'!D189)),NA())</f>
        <v>#N/A</v>
      </c>
      <c r="BC195" s="100" t="e">
        <f ca="true">+IF(AND(ISNUMBER(OFFSET('Hygiene Data'!$E$5,0,10*ROW('Hygiene Data'!E189))),'Data Summary'!DR195="Yes"),OFFSET('Hygiene Data'!$E$5,0,10*ROW('Hygiene Data'!E189)),NA())</f>
        <v>#N/A</v>
      </c>
      <c r="BD195" s="100" t="e">
        <f ca="true">+IF(AND(ISNUMBER(OFFSET('Hygiene Data'!$E$7,0,10*ROW('Hygiene Data'!E189))),'Data Summary'!DS195="Yes"),OFFSET('Hygiene Data'!$E$7,0,10*ROW('Hygiene Data'!E189)),NA())</f>
        <v>#N/A</v>
      </c>
      <c r="BE195" s="100" t="e">
        <f ca="true">+IF(AND(ISNUMBER(OFFSET('Hygiene Data'!$E$9,0,10*ROW('Hygiene Data'!E189))),'Data Summary'!DT195="Yes"),OFFSET('Hygiene Data'!$E$9,0,10*ROW('Hygiene Data'!E189)),NA())</f>
        <v>#N/A</v>
      </c>
      <c r="BF195" s="100" t="e">
        <f ca="true">+IF(AND(ISNUMBER(OFFSET('Hygiene Data'!$F$5,0,10*ROW('Hygiene Data'!F189))),'Data Summary'!DU195="Yes"),OFFSET('Hygiene Data'!$F$5,0,10*ROW('Hygiene Data'!F189)),NA())</f>
        <v>#N/A</v>
      </c>
      <c r="BG195" s="100" t="e">
        <f ca="true">+IF(AND(ISNUMBER(OFFSET('Hygiene Data'!$F$7,0,10*ROW('Hygiene Data'!F189))),'Data Summary'!DV195="Yes"),OFFSET('Hygiene Data'!$F$7,0,10*ROW('Hygiene Data'!F189)),NA())</f>
        <v>#N/A</v>
      </c>
      <c r="BH195" s="100" t="e">
        <f ca="true">+IF(AND(ISNUMBER(OFFSET('Hygiene Data'!$F$9,0,10*ROW('Hygiene Data'!F189))),'Data Summary'!DW195="Yes"),OFFSET('Hygiene Data'!$F$9,0,10*ROW('Hygiene Data'!F189)),NA())</f>
        <v>#N/A</v>
      </c>
      <c r="BI195" s="100" t="e">
        <f ca="true">+IF(AND(ISNUMBER(OFFSET('Hygiene Data'!$G$5,0,10*ROW('Hygiene Data'!G189))),'Data Summary'!DX195="Yes"),OFFSET('Hygiene Data'!$G$5,0,10*ROW('Hygiene Data'!G189)),NA())</f>
        <v>#N/A</v>
      </c>
      <c r="BJ195" s="100" t="e">
        <f ca="true">+IF(AND(ISNUMBER(OFFSET('Hygiene Data'!$G$7,0,10*ROW('Hygiene Data'!G189))),'Data Summary'!DY195="Yes"),OFFSET('Hygiene Data'!$G$7,0,10*ROW('Hygiene Data'!G189)),NA())</f>
        <v>#N/A</v>
      </c>
      <c r="BK195" s="100" t="e">
        <f ca="true">+IF(AND(ISNUMBER(OFFSET('Hygiene Data'!$G$9,0,10*ROW('Hygiene Data'!G189))),'Data Summary'!DZ195="Yes"),OFFSET('Hygiene Data'!$G$9,0,10*ROW('Hygiene Data'!G189)),NA())</f>
        <v>#N/A</v>
      </c>
      <c r="BL195" s="100" t="e">
        <f ca="true">+IF(AND(ISNUMBER(OFFSET('Hygiene Data'!$H$5,0,10*ROW('Hygiene Data'!H189))),'Data Summary'!EA195="Yes"),OFFSET('Hygiene Data'!$H$5,0,10*ROW('Hygiene Data'!H189)),NA())</f>
        <v>#N/A</v>
      </c>
      <c r="BM195" s="100" t="e">
        <f ca="true">+IF(AND(ISNUMBER(OFFSET('Hygiene Data'!$H$7,0,10*ROW('Hygiene Data'!H189))),'Data Summary'!EB195="Yes"),OFFSET('Hygiene Data'!$H$7,0,10*ROW('Hygiene Data'!H189)),NA())</f>
        <v>#N/A</v>
      </c>
      <c r="BN195" s="100" t="e">
        <f ca="true">+IF(AND(ISNUMBER(OFFSET('Hygiene Data'!$H$9,0,10*ROW('Hygiene Data'!H189))),'Data Summary'!EC195="Yes"),OFFSET('Hygiene Data'!$H$9,0,10*ROW('Hygiene Data'!H189)),NA())</f>
        <v>#N/A</v>
      </c>
      <c r="BO195" s="100" t="e">
        <f ca="true">+IF(AND(ISNUMBER(OFFSET('Hygiene Data'!$I$5,0,10*ROW('Hygiene Data'!I189))),'Data Summary'!ED195="Yes"),OFFSET('Hygiene Data'!$I$5,0,10*ROW('Hygiene Data'!I189)),NA())</f>
        <v>#N/A</v>
      </c>
      <c r="BP195" s="100" t="e">
        <f ca="true">+IF(AND(ISNUMBER(OFFSET('Hygiene Data'!$I$7,0,10*ROW('Hygiene Data'!I189))),'Data Summary'!EE195="Yes"),OFFSET('Hygiene Data'!$I$7,0,10*ROW('Hygiene Data'!I189)),NA())</f>
        <v>#N/A</v>
      </c>
      <c r="BQ195" s="100" t="e">
        <f ca="true">+IF(AND(ISNUMBER(OFFSET('Hygiene Data'!$I$9,0,10*ROW('Hygiene Data'!I189))),'Data Summary'!EF195="Yes"),OFFSET('Hygiene Data'!$I$9,0,10*ROW('Hygiene Data'!I189)),NA())</f>
        <v>#N/A</v>
      </c>
    </row>
    <row xmlns:x14ac="http://schemas.microsoft.com/office/spreadsheetml/2009/9/ac" r="196" x14ac:dyDescent="0.2">
      <c r="A196" s="363" t="e">
        <f ca="true">+RIGHT('Data Summary'!A196,LEN('Data Summary'!A196)-9)</f>
        <v>#VALUE!</v>
      </c>
      <c r="B196" s="38" t="str">
        <f ca="true">+IF(ISTEXT('Data Summary'!B196),'Data Summary'!B196,"")</f>
        <v/>
      </c>
      <c r="C196" s="362" t="e">
        <f ca="true">+VALUE('Data Summary'!C196)</f>
        <v>#VALUE!</v>
      </c>
      <c r="D196" s="98" t="e">
        <f ca="true">+IF(AND(ISNUMBER(OFFSET('Water Data'!$D$4,0,10*ROW('Water Data'!D190))),'Data Summary'!BS196="Yes"),100-OFFSET('Water Data'!$D$4,0,10*ROW('Water Data'!D190)),NA())</f>
        <v>#N/A</v>
      </c>
      <c r="E196" s="98" t="e">
        <f ca="true">+IF(AND(ISNUMBER(OFFSET('Water Data'!$D$6,0,10*ROW('Water Data'!D190))),'Data Summary'!BT196="Yes"),OFFSET('Water Data'!$D$6,0,10*ROW('Water Data'!D190)),NA())</f>
        <v>#N/A</v>
      </c>
      <c r="F196" s="98" t="e">
        <f ca="true">+IF(AND(ISNUMBER(OFFSET('Water Data'!$D$9,0,10*ROW('Water Data'!D190))),'Data Summary'!BU196="Yes"),OFFSET('Water Data'!$D$9,0,10*ROW('Water Data'!D190)),NA())</f>
        <v>#N/A</v>
      </c>
      <c r="G196" s="98" t="e">
        <f ca="true">+IF(AND(ISNUMBER(OFFSET('Water Data'!$E$4,0,10*ROW('Water Data'!E190))),'Data Summary'!BV196="Yes"),100-OFFSET('Water Data'!$E$4,0,10*ROW('Water Data'!E190)),NA())</f>
        <v>#N/A</v>
      </c>
      <c r="H196" s="98" t="e">
        <f ca="true">+IF(AND(ISNUMBER(OFFSET('Water Data'!$E$6,0,10*ROW('Water Data'!E190))),'Data Summary'!BW196="Yes"),OFFSET('Water Data'!$E$6,0,10*ROW('Water Data'!E190)),NA())</f>
        <v>#N/A</v>
      </c>
      <c r="I196" s="98" t="e">
        <f ca="true">+IF(AND(ISNUMBER(OFFSET('Water Data'!$E$9,0,10*ROW('Water Data'!E190))),'Data Summary'!BX196="Yes"),OFFSET('Water Data'!$E$9,0,10*ROW('Water Data'!E190)),NA())</f>
        <v>#N/A</v>
      </c>
      <c r="J196" s="98" t="e">
        <f ca="true">+IF(AND(ISNUMBER(OFFSET('Water Data'!$F$4,0,10*ROW('Water Data'!F190))),'Data Summary'!BY196="Yes"),100-OFFSET('Water Data'!$F$4,0,10*ROW('Water Data'!F190)),NA())</f>
        <v>#N/A</v>
      </c>
      <c r="K196" s="98" t="e">
        <f ca="true">+IF(AND(ISNUMBER(OFFSET('Water Data'!$F$6,0,10*ROW('Water Data'!F190))),'Data Summary'!BZ196="Yes"),OFFSET('Water Data'!$F$6,0,10*ROW('Water Data'!F190)),NA())</f>
        <v>#N/A</v>
      </c>
      <c r="L196" s="98" t="e">
        <f ca="true">+IF(AND(ISNUMBER(OFFSET('Water Data'!$F$9,0,10*ROW('Water Data'!F190))),'Data Summary'!CA196="Yes"),OFFSET('Water Data'!$F$9,0,10*ROW('Water Data'!F190)),NA())</f>
        <v>#N/A</v>
      </c>
      <c r="M196" s="98" t="e">
        <f ca="true">+IF(AND(ISNUMBER(OFFSET('Water Data'!$G$4,0,10*ROW('Water Data'!G190))),'Data Summary'!CB196="Yes"),100-OFFSET('Water Data'!$G$4,0,10*ROW('Water Data'!G190)),NA())</f>
        <v>#N/A</v>
      </c>
      <c r="N196" s="98" t="e">
        <f ca="true">+IF(AND(ISNUMBER(OFFSET('Water Data'!$G$6,0,10*ROW('Water Data'!G190))),'Data Summary'!CC196="Yes"),OFFSET('Water Data'!$G$6,0,10*ROW('Water Data'!G190)),NA())</f>
        <v>#N/A</v>
      </c>
      <c r="O196" s="98" t="e">
        <f ca="true">+IF(AND(ISNUMBER(OFFSET('Water Data'!$G$9,0,10*ROW('Water Data'!G190))),'Data Summary'!CD196="Yes"),OFFSET('Water Data'!$G$9,0,10*ROW('Water Data'!G190)),NA())</f>
        <v>#N/A</v>
      </c>
      <c r="P196" s="98" t="e">
        <f ca="true">+IF(AND(ISNUMBER(OFFSET('Water Data'!$H$4,0,10*ROW('Water Data'!H190))),'Data Summary'!CE196="Yes"),100-OFFSET('Water Data'!$H$4,0,10*ROW('Water Data'!H190)),NA())</f>
        <v>#N/A</v>
      </c>
      <c r="Q196" s="98" t="e">
        <f ca="true">+IF(AND(ISNUMBER(OFFSET('Water Data'!$H$6,0,10*ROW('Water Data'!H190))),'Data Summary'!CF196="Yes"),OFFSET('Water Data'!$H$6,0,10*ROW('Water Data'!H190)),NA())</f>
        <v>#N/A</v>
      </c>
      <c r="R196" s="98" t="e">
        <f ca="true">+IF(AND(ISNUMBER(OFFSET('Water Data'!$H$9,0,10*ROW('Water Data'!H190))),'Data Summary'!CG196="Yes"),OFFSET('Water Data'!$H$9,0,10*ROW('Water Data'!H190)),NA())</f>
        <v>#N/A</v>
      </c>
      <c r="S196" s="98" t="e">
        <f ca="true">+IF(AND(ISNUMBER(OFFSET('Water Data'!$I$4,0,10*ROW('Water Data'!I190))),'Data Summary'!CH196="Yes"),100-OFFSET('Water Data'!$I$4,0,10*ROW('Water Data'!I190)),NA())</f>
        <v>#N/A</v>
      </c>
      <c r="T196" s="98" t="e">
        <f ca="true">+IF(AND(ISNUMBER(OFFSET('Water Data'!$I$6,0,10*ROW('Water Data'!I190))),'Data Summary'!CI196="Yes"),OFFSET('Water Data'!$I$6,0,10*ROW('Water Data'!I190)),NA())</f>
        <v>#N/A</v>
      </c>
      <c r="U196" s="98" t="e">
        <f ca="true">+IF(AND(ISNUMBER(OFFSET('Water Data'!$I$9,0,10*ROW('Water Data'!I190))),'Data Summary'!CJ196="Yes"),OFFSET('Water Data'!$I$9,0,10*ROW('Water Data'!I190)),NA())</f>
        <v>#N/A</v>
      </c>
      <c r="V196" s="99" t="e">
        <f ca="true">+IF(AND(ISNUMBER(OFFSET('Sanitation Data'!$D$4,0,10*ROW('Sanitation Data'!D190))),'Data Summary'!CK196="Yes"),100-OFFSET('Sanitation Data'!$D$4,0,10*ROW('Sanitation Data'!D190)),NA())</f>
        <v>#N/A</v>
      </c>
      <c r="W196" s="99" t="e">
        <f ca="true">+IF(AND(ISNUMBER(OFFSET('Sanitation Data'!$D$6,0,10*ROW('Sanitation Data'!D190))),'Data Summary'!CL196="Yes"),OFFSET('Sanitation Data'!$D$6,0,10*ROW('Sanitation Data'!D190)),NA())</f>
        <v>#N/A</v>
      </c>
      <c r="X196" s="99" t="e">
        <f ca="true">+IF(AND(ISNUMBER(OFFSET('Sanitation Data'!$D$10,0,10*ROW('Sanitation Data'!D190))),'Data Summary'!CM196="Yes"),OFFSET('Sanitation Data'!$D$10,0,10*ROW('Sanitation Data'!D190)),NA())</f>
        <v>#N/A</v>
      </c>
      <c r="Y196" s="99" t="e">
        <f ca="true">+IF(AND(ISNUMBER(OFFSET('Sanitation Data'!$D$11,0,10*ROW('Sanitation Data'!D190))),'Data Summary'!CN196="Yes"),OFFSET('Sanitation Data'!$D$11,0,10*ROW('Sanitation Data'!D190)),NA())</f>
        <v>#N/A</v>
      </c>
      <c r="Z196" s="99" t="e">
        <f ca="true">+IF(AND(ISNUMBER(OFFSET('Sanitation Data'!$D$12,0,10*ROW('Sanitation Data'!D190))),'Data Summary'!CO196="Yes"),OFFSET('Sanitation Data'!$D$12,0,10*ROW('Sanitation Data'!D190)),NA())</f>
        <v>#N/A</v>
      </c>
      <c r="AA196" s="99" t="e">
        <f ca="true">+IF(AND(ISNUMBER(OFFSET('Sanitation Data'!$E$4,0,10*ROW('Sanitation Data'!E190))),'Data Summary'!CP196="Yes"),100-OFFSET('Sanitation Data'!$E$4,0,10*ROW('Sanitation Data'!E190)),NA())</f>
        <v>#N/A</v>
      </c>
      <c r="AB196" s="99" t="e">
        <f ca="true">+IF(AND(ISNUMBER(OFFSET('Sanitation Data'!$E$6,0,10*ROW('Sanitation Data'!E190))),'Data Summary'!CQ196="Yes"),OFFSET('Sanitation Data'!$E$6,0,10*ROW('Sanitation Data'!E190)),NA())</f>
        <v>#N/A</v>
      </c>
      <c r="AC196" s="99" t="e">
        <f ca="true">+IF(AND(ISNUMBER(OFFSET('Sanitation Data'!$E$10,0,10*ROW('Sanitation Data'!E190))),'Data Summary'!CR196="Yes"),OFFSET('Sanitation Data'!$E$10,0,10*ROW('Sanitation Data'!E190)),NA())</f>
        <v>#N/A</v>
      </c>
      <c r="AD196" s="99" t="e">
        <f ca="true">+IF(AND(ISNUMBER(OFFSET('Sanitation Data'!$E$11,0,10*ROW('Sanitation Data'!E190))),'Data Summary'!CS196="Yes"),OFFSET('Sanitation Data'!$E$11,0,10*ROW('Sanitation Data'!E190)),NA())</f>
        <v>#N/A</v>
      </c>
      <c r="AE196" s="99" t="e">
        <f ca="true">+IF(AND(ISNUMBER(OFFSET('Sanitation Data'!$E$12,0,10*ROW('Sanitation Data'!E190))),'Data Summary'!CT196="Yes"),OFFSET('Sanitation Data'!$E$12,0,10*ROW('Sanitation Data'!E190)),NA())</f>
        <v>#N/A</v>
      </c>
      <c r="AF196" s="99" t="e">
        <f ca="true">+IF(AND(ISNUMBER(OFFSET('Sanitation Data'!$F$4,0,10*ROW('Sanitation Data'!F190))),'Data Summary'!CU196="Yes"),100-OFFSET('Sanitation Data'!$F$4,0,10*ROW('Sanitation Data'!F190)),NA())</f>
        <v>#N/A</v>
      </c>
      <c r="AG196" s="99" t="e">
        <f ca="true">+IF(AND(ISNUMBER(OFFSET('Sanitation Data'!$F$6,0,10*ROW('Sanitation Data'!F190))),'Data Summary'!CV196="Yes"),OFFSET('Sanitation Data'!$F$6,0,10*ROW('Sanitation Data'!F190)),NA())</f>
        <v>#N/A</v>
      </c>
      <c r="AH196" s="99" t="e">
        <f ca="true">+IF(AND(ISNUMBER(OFFSET('Sanitation Data'!$F$10,0,10*ROW('Sanitation Data'!F190))),'Data Summary'!CW196="Yes"),OFFSET('Sanitation Data'!$F$10,0,10*ROW('Sanitation Data'!F190)),NA())</f>
        <v>#N/A</v>
      </c>
      <c r="AI196" s="99" t="e">
        <f ca="true">+IF(AND(ISNUMBER(OFFSET('Sanitation Data'!$F$11,0,10*ROW('Sanitation Data'!F190))),'Data Summary'!CX196="Yes"),OFFSET('Sanitation Data'!$F$11,0,10*ROW('Sanitation Data'!F190)),NA())</f>
        <v>#N/A</v>
      </c>
      <c r="AJ196" s="99" t="e">
        <f ca="true">+IF(AND(ISNUMBER(OFFSET('Sanitation Data'!$F$12,0,10*ROW('Sanitation Data'!F190))),'Data Summary'!CY196="Yes"),OFFSET('Sanitation Data'!$F$12,0,10*ROW('Sanitation Data'!F190)),NA())</f>
        <v>#N/A</v>
      </c>
      <c r="AK196" s="99" t="e">
        <f ca="true">+IF(AND(ISNUMBER(OFFSET('Sanitation Data'!$G$4,0,10*ROW('Sanitation Data'!G190))),'Data Summary'!CZ196="Yes"),100-OFFSET('Sanitation Data'!$G$4,0,10*ROW('Sanitation Data'!G190)),NA())</f>
        <v>#N/A</v>
      </c>
      <c r="AL196" s="99" t="e">
        <f ca="true">+IF(AND(ISNUMBER(OFFSET('Sanitation Data'!$G$6,0,10*ROW('Sanitation Data'!G190))),'Data Summary'!DA196="Yes"),OFFSET('Sanitation Data'!$G$6,0,10*ROW('Sanitation Data'!G190)),NA())</f>
        <v>#N/A</v>
      </c>
      <c r="AM196" s="99" t="e">
        <f ca="true">+IF(AND(ISNUMBER(OFFSET('Sanitation Data'!$G$10,0,10*ROW('Sanitation Data'!G190))),'Data Summary'!DB196="Yes"),OFFSET('Sanitation Data'!$G$10,0,10*ROW('Sanitation Data'!G190)),NA())</f>
        <v>#N/A</v>
      </c>
      <c r="AN196" s="99" t="e">
        <f ca="true">+IF(AND(ISNUMBER(OFFSET('Sanitation Data'!$G$11,0,10*ROW('Sanitation Data'!G190))),'Data Summary'!DC196="Yes"),OFFSET('Sanitation Data'!$G$11,0,10*ROW('Sanitation Data'!G190)),NA())</f>
        <v>#N/A</v>
      </c>
      <c r="AO196" s="99" t="e">
        <f ca="true">+IF(AND(ISNUMBER(OFFSET('Sanitation Data'!$G$12,0,10*ROW('Sanitation Data'!G190))),'Data Summary'!DD196="Yes"),OFFSET('Sanitation Data'!$G$12,0,10*ROW('Sanitation Data'!G190)),NA())</f>
        <v>#N/A</v>
      </c>
      <c r="AP196" s="99" t="e">
        <f ca="true">+IF(AND(ISNUMBER(OFFSET('Sanitation Data'!$H$4,0,10*ROW('Sanitation Data'!H190))),'Data Summary'!DE196="Yes"),100-OFFSET('Sanitation Data'!$H$4,0,10*ROW('Sanitation Data'!H190)),NA())</f>
        <v>#N/A</v>
      </c>
      <c r="AQ196" s="99" t="e">
        <f ca="true">+IF(AND(ISNUMBER(OFFSET('Sanitation Data'!$H$6,0,10*ROW('Sanitation Data'!H190))),'Data Summary'!DF196="Yes"),OFFSET('Sanitation Data'!$H$6,0,10*ROW('Sanitation Data'!H190)),NA())</f>
        <v>#N/A</v>
      </c>
      <c r="AR196" s="99" t="e">
        <f ca="true">+IF(AND(ISNUMBER(OFFSET('Sanitation Data'!$H$10,0,10*ROW('Sanitation Data'!H190))),'Data Summary'!DG196="Yes"),OFFSET('Sanitation Data'!$H$10,0,10*ROW('Sanitation Data'!H190)),NA())</f>
        <v>#N/A</v>
      </c>
      <c r="AS196" s="99" t="e">
        <f ca="true">+IF(AND(ISNUMBER(OFFSET('Sanitation Data'!$H$11,0,10*ROW('Sanitation Data'!H190))),'Data Summary'!DH196="Yes"),OFFSET('Sanitation Data'!$H$11,0,10*ROW('Sanitation Data'!H190)),NA())</f>
        <v>#N/A</v>
      </c>
      <c r="AT196" s="99" t="e">
        <f ca="true">+IF(AND(ISNUMBER(OFFSET('Sanitation Data'!$H$12,0,10*ROW('Sanitation Data'!H190))),'Data Summary'!DI196="Yes"),OFFSET('Sanitation Data'!$H$12,0,10*ROW('Sanitation Data'!H190)),NA())</f>
        <v>#N/A</v>
      </c>
      <c r="AU196" s="99" t="e">
        <f ca="true">+IF(AND(ISNUMBER(OFFSET('Sanitation Data'!$I$4,0,10*ROW('Sanitation Data'!I190))),'Data Summary'!DJ196="Yes"),100-OFFSET('Sanitation Data'!$I$4,0,10*ROW('Sanitation Data'!I190)),NA())</f>
        <v>#N/A</v>
      </c>
      <c r="AV196" s="99" t="e">
        <f ca="true">+IF(AND(ISNUMBER(OFFSET('Sanitation Data'!$I$6,0,10*ROW('Sanitation Data'!I190))),'Data Summary'!DK196="Yes"),OFFSET('Sanitation Data'!$I$6,0,10*ROW('Sanitation Data'!I190)),NA())</f>
        <v>#N/A</v>
      </c>
      <c r="AW196" s="99" t="e">
        <f ca="true">+IF(AND(ISNUMBER(OFFSET('Sanitation Data'!$I$10,0,10*ROW('Sanitation Data'!I190))),'Data Summary'!DL196="Yes"),OFFSET('Sanitation Data'!$I$10,0,10*ROW('Sanitation Data'!I190)),NA())</f>
        <v>#N/A</v>
      </c>
      <c r="AX196" s="99" t="e">
        <f ca="true">+IF(AND(ISNUMBER(OFFSET('Sanitation Data'!$I$11,0,10*ROW('Sanitation Data'!I190))),'Data Summary'!DM196="Yes"),OFFSET('Sanitation Data'!$I$11,0,10*ROW('Sanitation Data'!I190)),NA())</f>
        <v>#N/A</v>
      </c>
      <c r="AY196" s="99" t="e">
        <f ca="true">+IF(AND(ISNUMBER(OFFSET('Sanitation Data'!$I$12,0,10*ROW('Sanitation Data'!I190))),'Data Summary'!DN196="Yes"),OFFSET('Sanitation Data'!$I$12,0,10*ROW('Sanitation Data'!I190)),NA())</f>
        <v>#N/A</v>
      </c>
      <c r="AZ196" s="100" t="e">
        <f ca="true">+IF(AND(ISNUMBER(OFFSET('Hygiene Data'!$D$5,0,10*ROW('Hygiene Data'!D190))),'Data Summary'!DO196="Yes"),OFFSET('Hygiene Data'!$D$5,0,10*ROW('Hygiene Data'!D190)),NA())</f>
        <v>#N/A</v>
      </c>
      <c r="BA196" s="100" t="e">
        <f ca="true">+IF(AND(ISNUMBER(OFFSET('Hygiene Data'!$D$7,0,10*ROW('Hygiene Data'!D190))),'Data Summary'!DP196="Yes"),OFFSET('Hygiene Data'!$D$7,0,10*ROW('Hygiene Data'!D190)),NA())</f>
        <v>#N/A</v>
      </c>
      <c r="BB196" s="100" t="e">
        <f ca="true">+IF(AND(ISNUMBER(OFFSET('Hygiene Data'!$D$9,0,10*ROW('Hygiene Data'!D190))),'Data Summary'!DQ196="Yes"),OFFSET('Hygiene Data'!$D$9,0,10*ROW('Hygiene Data'!D190)),NA())</f>
        <v>#N/A</v>
      </c>
      <c r="BC196" s="100" t="e">
        <f ca="true">+IF(AND(ISNUMBER(OFFSET('Hygiene Data'!$E$5,0,10*ROW('Hygiene Data'!E190))),'Data Summary'!DR196="Yes"),OFFSET('Hygiene Data'!$E$5,0,10*ROW('Hygiene Data'!E190)),NA())</f>
        <v>#N/A</v>
      </c>
      <c r="BD196" s="100" t="e">
        <f ca="true">+IF(AND(ISNUMBER(OFFSET('Hygiene Data'!$E$7,0,10*ROW('Hygiene Data'!E190))),'Data Summary'!DS196="Yes"),OFFSET('Hygiene Data'!$E$7,0,10*ROW('Hygiene Data'!E190)),NA())</f>
        <v>#N/A</v>
      </c>
      <c r="BE196" s="100" t="e">
        <f ca="true">+IF(AND(ISNUMBER(OFFSET('Hygiene Data'!$E$9,0,10*ROW('Hygiene Data'!E190))),'Data Summary'!DT196="Yes"),OFFSET('Hygiene Data'!$E$9,0,10*ROW('Hygiene Data'!E190)),NA())</f>
        <v>#N/A</v>
      </c>
      <c r="BF196" s="100" t="e">
        <f ca="true">+IF(AND(ISNUMBER(OFFSET('Hygiene Data'!$F$5,0,10*ROW('Hygiene Data'!F190))),'Data Summary'!DU196="Yes"),OFFSET('Hygiene Data'!$F$5,0,10*ROW('Hygiene Data'!F190)),NA())</f>
        <v>#N/A</v>
      </c>
      <c r="BG196" s="100" t="e">
        <f ca="true">+IF(AND(ISNUMBER(OFFSET('Hygiene Data'!$F$7,0,10*ROW('Hygiene Data'!F190))),'Data Summary'!DV196="Yes"),OFFSET('Hygiene Data'!$F$7,0,10*ROW('Hygiene Data'!F190)),NA())</f>
        <v>#N/A</v>
      </c>
      <c r="BH196" s="100" t="e">
        <f ca="true">+IF(AND(ISNUMBER(OFFSET('Hygiene Data'!$F$9,0,10*ROW('Hygiene Data'!F190))),'Data Summary'!DW196="Yes"),OFFSET('Hygiene Data'!$F$9,0,10*ROW('Hygiene Data'!F190)),NA())</f>
        <v>#N/A</v>
      </c>
      <c r="BI196" s="100" t="e">
        <f ca="true">+IF(AND(ISNUMBER(OFFSET('Hygiene Data'!$G$5,0,10*ROW('Hygiene Data'!G190))),'Data Summary'!DX196="Yes"),OFFSET('Hygiene Data'!$G$5,0,10*ROW('Hygiene Data'!G190)),NA())</f>
        <v>#N/A</v>
      </c>
      <c r="BJ196" s="100" t="e">
        <f ca="true">+IF(AND(ISNUMBER(OFFSET('Hygiene Data'!$G$7,0,10*ROW('Hygiene Data'!G190))),'Data Summary'!DY196="Yes"),OFFSET('Hygiene Data'!$G$7,0,10*ROW('Hygiene Data'!G190)),NA())</f>
        <v>#N/A</v>
      </c>
      <c r="BK196" s="100" t="e">
        <f ca="true">+IF(AND(ISNUMBER(OFFSET('Hygiene Data'!$G$9,0,10*ROW('Hygiene Data'!G190))),'Data Summary'!DZ196="Yes"),OFFSET('Hygiene Data'!$G$9,0,10*ROW('Hygiene Data'!G190)),NA())</f>
        <v>#N/A</v>
      </c>
      <c r="BL196" s="100" t="e">
        <f ca="true">+IF(AND(ISNUMBER(OFFSET('Hygiene Data'!$H$5,0,10*ROW('Hygiene Data'!H190))),'Data Summary'!EA196="Yes"),OFFSET('Hygiene Data'!$H$5,0,10*ROW('Hygiene Data'!H190)),NA())</f>
        <v>#N/A</v>
      </c>
      <c r="BM196" s="100" t="e">
        <f ca="true">+IF(AND(ISNUMBER(OFFSET('Hygiene Data'!$H$7,0,10*ROW('Hygiene Data'!H190))),'Data Summary'!EB196="Yes"),OFFSET('Hygiene Data'!$H$7,0,10*ROW('Hygiene Data'!H190)),NA())</f>
        <v>#N/A</v>
      </c>
      <c r="BN196" s="100" t="e">
        <f ca="true">+IF(AND(ISNUMBER(OFFSET('Hygiene Data'!$H$9,0,10*ROW('Hygiene Data'!H190))),'Data Summary'!EC196="Yes"),OFFSET('Hygiene Data'!$H$9,0,10*ROW('Hygiene Data'!H190)),NA())</f>
        <v>#N/A</v>
      </c>
      <c r="BO196" s="100" t="e">
        <f ca="true">+IF(AND(ISNUMBER(OFFSET('Hygiene Data'!$I$5,0,10*ROW('Hygiene Data'!I190))),'Data Summary'!ED196="Yes"),OFFSET('Hygiene Data'!$I$5,0,10*ROW('Hygiene Data'!I190)),NA())</f>
        <v>#N/A</v>
      </c>
      <c r="BP196" s="100" t="e">
        <f ca="true">+IF(AND(ISNUMBER(OFFSET('Hygiene Data'!$I$7,0,10*ROW('Hygiene Data'!I190))),'Data Summary'!EE196="Yes"),OFFSET('Hygiene Data'!$I$7,0,10*ROW('Hygiene Data'!I190)),NA())</f>
        <v>#N/A</v>
      </c>
      <c r="BQ196" s="100" t="e">
        <f ca="true">+IF(AND(ISNUMBER(OFFSET('Hygiene Data'!$I$9,0,10*ROW('Hygiene Data'!I190))),'Data Summary'!EF196="Yes"),OFFSET('Hygiene Data'!$I$9,0,10*ROW('Hygiene Data'!I190)),NA())</f>
        <v>#N/A</v>
      </c>
    </row>
    <row xmlns:x14ac="http://schemas.microsoft.com/office/spreadsheetml/2009/9/ac" r="197" x14ac:dyDescent="0.2">
      <c r="A197" s="363" t="e">
        <f ca="true">+RIGHT('Data Summary'!A197,LEN('Data Summary'!A197)-9)</f>
        <v>#VALUE!</v>
      </c>
      <c r="B197" s="38" t="str">
        <f ca="true">+IF(ISTEXT('Data Summary'!B197),'Data Summary'!B197,"")</f>
        <v/>
      </c>
      <c r="C197" s="362" t="e">
        <f ca="true">+VALUE('Data Summary'!C197)</f>
        <v>#VALUE!</v>
      </c>
      <c r="D197" s="98" t="e">
        <f ca="true">+IF(AND(ISNUMBER(OFFSET('Water Data'!$D$4,0,10*ROW('Water Data'!D191))),'Data Summary'!BS197="Yes"),100-OFFSET('Water Data'!$D$4,0,10*ROW('Water Data'!D191)),NA())</f>
        <v>#N/A</v>
      </c>
      <c r="E197" s="98" t="e">
        <f ca="true">+IF(AND(ISNUMBER(OFFSET('Water Data'!$D$6,0,10*ROW('Water Data'!D191))),'Data Summary'!BT197="Yes"),OFFSET('Water Data'!$D$6,0,10*ROW('Water Data'!D191)),NA())</f>
        <v>#N/A</v>
      </c>
      <c r="F197" s="98" t="e">
        <f ca="true">+IF(AND(ISNUMBER(OFFSET('Water Data'!$D$9,0,10*ROW('Water Data'!D191))),'Data Summary'!BU197="Yes"),OFFSET('Water Data'!$D$9,0,10*ROW('Water Data'!D191)),NA())</f>
        <v>#N/A</v>
      </c>
      <c r="G197" s="98" t="e">
        <f ca="true">+IF(AND(ISNUMBER(OFFSET('Water Data'!$E$4,0,10*ROW('Water Data'!E191))),'Data Summary'!BV197="Yes"),100-OFFSET('Water Data'!$E$4,0,10*ROW('Water Data'!E191)),NA())</f>
        <v>#N/A</v>
      </c>
      <c r="H197" s="98" t="e">
        <f ca="true">+IF(AND(ISNUMBER(OFFSET('Water Data'!$E$6,0,10*ROW('Water Data'!E191))),'Data Summary'!BW197="Yes"),OFFSET('Water Data'!$E$6,0,10*ROW('Water Data'!E191)),NA())</f>
        <v>#N/A</v>
      </c>
      <c r="I197" s="98" t="e">
        <f ca="true">+IF(AND(ISNUMBER(OFFSET('Water Data'!$E$9,0,10*ROW('Water Data'!E191))),'Data Summary'!BX197="Yes"),OFFSET('Water Data'!$E$9,0,10*ROW('Water Data'!E191)),NA())</f>
        <v>#N/A</v>
      </c>
      <c r="J197" s="98" t="e">
        <f ca="true">+IF(AND(ISNUMBER(OFFSET('Water Data'!$F$4,0,10*ROW('Water Data'!F191))),'Data Summary'!BY197="Yes"),100-OFFSET('Water Data'!$F$4,0,10*ROW('Water Data'!F191)),NA())</f>
        <v>#N/A</v>
      </c>
      <c r="K197" s="98" t="e">
        <f ca="true">+IF(AND(ISNUMBER(OFFSET('Water Data'!$F$6,0,10*ROW('Water Data'!F191))),'Data Summary'!BZ197="Yes"),OFFSET('Water Data'!$F$6,0,10*ROW('Water Data'!F191)),NA())</f>
        <v>#N/A</v>
      </c>
      <c r="L197" s="98" t="e">
        <f ca="true">+IF(AND(ISNUMBER(OFFSET('Water Data'!$F$9,0,10*ROW('Water Data'!F191))),'Data Summary'!CA197="Yes"),OFFSET('Water Data'!$F$9,0,10*ROW('Water Data'!F191)),NA())</f>
        <v>#N/A</v>
      </c>
      <c r="M197" s="98" t="e">
        <f ca="true">+IF(AND(ISNUMBER(OFFSET('Water Data'!$G$4,0,10*ROW('Water Data'!G191))),'Data Summary'!CB197="Yes"),100-OFFSET('Water Data'!$G$4,0,10*ROW('Water Data'!G191)),NA())</f>
        <v>#N/A</v>
      </c>
      <c r="N197" s="98" t="e">
        <f ca="true">+IF(AND(ISNUMBER(OFFSET('Water Data'!$G$6,0,10*ROW('Water Data'!G191))),'Data Summary'!CC197="Yes"),OFFSET('Water Data'!$G$6,0,10*ROW('Water Data'!G191)),NA())</f>
        <v>#N/A</v>
      </c>
      <c r="O197" s="98" t="e">
        <f ca="true">+IF(AND(ISNUMBER(OFFSET('Water Data'!$G$9,0,10*ROW('Water Data'!G191))),'Data Summary'!CD197="Yes"),OFFSET('Water Data'!$G$9,0,10*ROW('Water Data'!G191)),NA())</f>
        <v>#N/A</v>
      </c>
      <c r="P197" s="98" t="e">
        <f ca="true">+IF(AND(ISNUMBER(OFFSET('Water Data'!$H$4,0,10*ROW('Water Data'!H191))),'Data Summary'!CE197="Yes"),100-OFFSET('Water Data'!$H$4,0,10*ROW('Water Data'!H191)),NA())</f>
        <v>#N/A</v>
      </c>
      <c r="Q197" s="98" t="e">
        <f ca="true">+IF(AND(ISNUMBER(OFFSET('Water Data'!$H$6,0,10*ROW('Water Data'!H191))),'Data Summary'!CF197="Yes"),OFFSET('Water Data'!$H$6,0,10*ROW('Water Data'!H191)),NA())</f>
        <v>#N/A</v>
      </c>
      <c r="R197" s="98" t="e">
        <f ca="true">+IF(AND(ISNUMBER(OFFSET('Water Data'!$H$9,0,10*ROW('Water Data'!H191))),'Data Summary'!CG197="Yes"),OFFSET('Water Data'!$H$9,0,10*ROW('Water Data'!H191)),NA())</f>
        <v>#N/A</v>
      </c>
      <c r="S197" s="98" t="e">
        <f ca="true">+IF(AND(ISNUMBER(OFFSET('Water Data'!$I$4,0,10*ROW('Water Data'!I191))),'Data Summary'!CH197="Yes"),100-OFFSET('Water Data'!$I$4,0,10*ROW('Water Data'!I191)),NA())</f>
        <v>#N/A</v>
      </c>
      <c r="T197" s="98" t="e">
        <f ca="true">+IF(AND(ISNUMBER(OFFSET('Water Data'!$I$6,0,10*ROW('Water Data'!I191))),'Data Summary'!CI197="Yes"),OFFSET('Water Data'!$I$6,0,10*ROW('Water Data'!I191)),NA())</f>
        <v>#N/A</v>
      </c>
      <c r="U197" s="98" t="e">
        <f ca="true">+IF(AND(ISNUMBER(OFFSET('Water Data'!$I$9,0,10*ROW('Water Data'!I191))),'Data Summary'!CJ197="Yes"),OFFSET('Water Data'!$I$9,0,10*ROW('Water Data'!I191)),NA())</f>
        <v>#N/A</v>
      </c>
      <c r="V197" s="99" t="e">
        <f ca="true">+IF(AND(ISNUMBER(OFFSET('Sanitation Data'!$D$4,0,10*ROW('Sanitation Data'!D191))),'Data Summary'!CK197="Yes"),100-OFFSET('Sanitation Data'!$D$4,0,10*ROW('Sanitation Data'!D191)),NA())</f>
        <v>#N/A</v>
      </c>
      <c r="W197" s="99" t="e">
        <f ca="true">+IF(AND(ISNUMBER(OFFSET('Sanitation Data'!$D$6,0,10*ROW('Sanitation Data'!D191))),'Data Summary'!CL197="Yes"),OFFSET('Sanitation Data'!$D$6,0,10*ROW('Sanitation Data'!D191)),NA())</f>
        <v>#N/A</v>
      </c>
      <c r="X197" s="99" t="e">
        <f ca="true">+IF(AND(ISNUMBER(OFFSET('Sanitation Data'!$D$10,0,10*ROW('Sanitation Data'!D191))),'Data Summary'!CM197="Yes"),OFFSET('Sanitation Data'!$D$10,0,10*ROW('Sanitation Data'!D191)),NA())</f>
        <v>#N/A</v>
      </c>
      <c r="Y197" s="99" t="e">
        <f ca="true">+IF(AND(ISNUMBER(OFFSET('Sanitation Data'!$D$11,0,10*ROW('Sanitation Data'!D191))),'Data Summary'!CN197="Yes"),OFFSET('Sanitation Data'!$D$11,0,10*ROW('Sanitation Data'!D191)),NA())</f>
        <v>#N/A</v>
      </c>
      <c r="Z197" s="99" t="e">
        <f ca="true">+IF(AND(ISNUMBER(OFFSET('Sanitation Data'!$D$12,0,10*ROW('Sanitation Data'!D191))),'Data Summary'!CO197="Yes"),OFFSET('Sanitation Data'!$D$12,0,10*ROW('Sanitation Data'!D191)),NA())</f>
        <v>#N/A</v>
      </c>
      <c r="AA197" s="99" t="e">
        <f ca="true">+IF(AND(ISNUMBER(OFFSET('Sanitation Data'!$E$4,0,10*ROW('Sanitation Data'!E191))),'Data Summary'!CP197="Yes"),100-OFFSET('Sanitation Data'!$E$4,0,10*ROW('Sanitation Data'!E191)),NA())</f>
        <v>#N/A</v>
      </c>
      <c r="AB197" s="99" t="e">
        <f ca="true">+IF(AND(ISNUMBER(OFFSET('Sanitation Data'!$E$6,0,10*ROW('Sanitation Data'!E191))),'Data Summary'!CQ197="Yes"),OFFSET('Sanitation Data'!$E$6,0,10*ROW('Sanitation Data'!E191)),NA())</f>
        <v>#N/A</v>
      </c>
      <c r="AC197" s="99" t="e">
        <f ca="true">+IF(AND(ISNUMBER(OFFSET('Sanitation Data'!$E$10,0,10*ROW('Sanitation Data'!E191))),'Data Summary'!CR197="Yes"),OFFSET('Sanitation Data'!$E$10,0,10*ROW('Sanitation Data'!E191)),NA())</f>
        <v>#N/A</v>
      </c>
      <c r="AD197" s="99" t="e">
        <f ca="true">+IF(AND(ISNUMBER(OFFSET('Sanitation Data'!$E$11,0,10*ROW('Sanitation Data'!E191))),'Data Summary'!CS197="Yes"),OFFSET('Sanitation Data'!$E$11,0,10*ROW('Sanitation Data'!E191)),NA())</f>
        <v>#N/A</v>
      </c>
      <c r="AE197" s="99" t="e">
        <f ca="true">+IF(AND(ISNUMBER(OFFSET('Sanitation Data'!$E$12,0,10*ROW('Sanitation Data'!E191))),'Data Summary'!CT197="Yes"),OFFSET('Sanitation Data'!$E$12,0,10*ROW('Sanitation Data'!E191)),NA())</f>
        <v>#N/A</v>
      </c>
      <c r="AF197" s="99" t="e">
        <f ca="true">+IF(AND(ISNUMBER(OFFSET('Sanitation Data'!$F$4,0,10*ROW('Sanitation Data'!F191))),'Data Summary'!CU197="Yes"),100-OFFSET('Sanitation Data'!$F$4,0,10*ROW('Sanitation Data'!F191)),NA())</f>
        <v>#N/A</v>
      </c>
      <c r="AG197" s="99" t="e">
        <f ca="true">+IF(AND(ISNUMBER(OFFSET('Sanitation Data'!$F$6,0,10*ROW('Sanitation Data'!F191))),'Data Summary'!CV197="Yes"),OFFSET('Sanitation Data'!$F$6,0,10*ROW('Sanitation Data'!F191)),NA())</f>
        <v>#N/A</v>
      </c>
      <c r="AH197" s="99" t="e">
        <f ca="true">+IF(AND(ISNUMBER(OFFSET('Sanitation Data'!$F$10,0,10*ROW('Sanitation Data'!F191))),'Data Summary'!CW197="Yes"),OFFSET('Sanitation Data'!$F$10,0,10*ROW('Sanitation Data'!F191)),NA())</f>
        <v>#N/A</v>
      </c>
      <c r="AI197" s="99" t="e">
        <f ca="true">+IF(AND(ISNUMBER(OFFSET('Sanitation Data'!$F$11,0,10*ROW('Sanitation Data'!F191))),'Data Summary'!CX197="Yes"),OFFSET('Sanitation Data'!$F$11,0,10*ROW('Sanitation Data'!F191)),NA())</f>
        <v>#N/A</v>
      </c>
      <c r="AJ197" s="99" t="e">
        <f ca="true">+IF(AND(ISNUMBER(OFFSET('Sanitation Data'!$F$12,0,10*ROW('Sanitation Data'!F191))),'Data Summary'!CY197="Yes"),OFFSET('Sanitation Data'!$F$12,0,10*ROW('Sanitation Data'!F191)),NA())</f>
        <v>#N/A</v>
      </c>
      <c r="AK197" s="99" t="e">
        <f ca="true">+IF(AND(ISNUMBER(OFFSET('Sanitation Data'!$G$4,0,10*ROW('Sanitation Data'!G191))),'Data Summary'!CZ197="Yes"),100-OFFSET('Sanitation Data'!$G$4,0,10*ROW('Sanitation Data'!G191)),NA())</f>
        <v>#N/A</v>
      </c>
      <c r="AL197" s="99" t="e">
        <f ca="true">+IF(AND(ISNUMBER(OFFSET('Sanitation Data'!$G$6,0,10*ROW('Sanitation Data'!G191))),'Data Summary'!DA197="Yes"),OFFSET('Sanitation Data'!$G$6,0,10*ROW('Sanitation Data'!G191)),NA())</f>
        <v>#N/A</v>
      </c>
      <c r="AM197" s="99" t="e">
        <f ca="true">+IF(AND(ISNUMBER(OFFSET('Sanitation Data'!$G$10,0,10*ROW('Sanitation Data'!G191))),'Data Summary'!DB197="Yes"),OFFSET('Sanitation Data'!$G$10,0,10*ROW('Sanitation Data'!G191)),NA())</f>
        <v>#N/A</v>
      </c>
      <c r="AN197" s="99" t="e">
        <f ca="true">+IF(AND(ISNUMBER(OFFSET('Sanitation Data'!$G$11,0,10*ROW('Sanitation Data'!G191))),'Data Summary'!DC197="Yes"),OFFSET('Sanitation Data'!$G$11,0,10*ROW('Sanitation Data'!G191)),NA())</f>
        <v>#N/A</v>
      </c>
      <c r="AO197" s="99" t="e">
        <f ca="true">+IF(AND(ISNUMBER(OFFSET('Sanitation Data'!$G$12,0,10*ROW('Sanitation Data'!G191))),'Data Summary'!DD197="Yes"),OFFSET('Sanitation Data'!$G$12,0,10*ROW('Sanitation Data'!G191)),NA())</f>
        <v>#N/A</v>
      </c>
      <c r="AP197" s="99" t="e">
        <f ca="true">+IF(AND(ISNUMBER(OFFSET('Sanitation Data'!$H$4,0,10*ROW('Sanitation Data'!H191))),'Data Summary'!DE197="Yes"),100-OFFSET('Sanitation Data'!$H$4,0,10*ROW('Sanitation Data'!H191)),NA())</f>
        <v>#N/A</v>
      </c>
      <c r="AQ197" s="99" t="e">
        <f ca="true">+IF(AND(ISNUMBER(OFFSET('Sanitation Data'!$H$6,0,10*ROW('Sanitation Data'!H191))),'Data Summary'!DF197="Yes"),OFFSET('Sanitation Data'!$H$6,0,10*ROW('Sanitation Data'!H191)),NA())</f>
        <v>#N/A</v>
      </c>
      <c r="AR197" s="99" t="e">
        <f ca="true">+IF(AND(ISNUMBER(OFFSET('Sanitation Data'!$H$10,0,10*ROW('Sanitation Data'!H191))),'Data Summary'!DG197="Yes"),OFFSET('Sanitation Data'!$H$10,0,10*ROW('Sanitation Data'!H191)),NA())</f>
        <v>#N/A</v>
      </c>
      <c r="AS197" s="99" t="e">
        <f ca="true">+IF(AND(ISNUMBER(OFFSET('Sanitation Data'!$H$11,0,10*ROW('Sanitation Data'!H191))),'Data Summary'!DH197="Yes"),OFFSET('Sanitation Data'!$H$11,0,10*ROW('Sanitation Data'!H191)),NA())</f>
        <v>#N/A</v>
      </c>
      <c r="AT197" s="99" t="e">
        <f ca="true">+IF(AND(ISNUMBER(OFFSET('Sanitation Data'!$H$12,0,10*ROW('Sanitation Data'!H191))),'Data Summary'!DI197="Yes"),OFFSET('Sanitation Data'!$H$12,0,10*ROW('Sanitation Data'!H191)),NA())</f>
        <v>#N/A</v>
      </c>
      <c r="AU197" s="99" t="e">
        <f ca="true">+IF(AND(ISNUMBER(OFFSET('Sanitation Data'!$I$4,0,10*ROW('Sanitation Data'!I191))),'Data Summary'!DJ197="Yes"),100-OFFSET('Sanitation Data'!$I$4,0,10*ROW('Sanitation Data'!I191)),NA())</f>
        <v>#N/A</v>
      </c>
      <c r="AV197" s="99" t="e">
        <f ca="true">+IF(AND(ISNUMBER(OFFSET('Sanitation Data'!$I$6,0,10*ROW('Sanitation Data'!I191))),'Data Summary'!DK197="Yes"),OFFSET('Sanitation Data'!$I$6,0,10*ROW('Sanitation Data'!I191)),NA())</f>
        <v>#N/A</v>
      </c>
      <c r="AW197" s="99" t="e">
        <f ca="true">+IF(AND(ISNUMBER(OFFSET('Sanitation Data'!$I$10,0,10*ROW('Sanitation Data'!I191))),'Data Summary'!DL197="Yes"),OFFSET('Sanitation Data'!$I$10,0,10*ROW('Sanitation Data'!I191)),NA())</f>
        <v>#N/A</v>
      </c>
      <c r="AX197" s="99" t="e">
        <f ca="true">+IF(AND(ISNUMBER(OFFSET('Sanitation Data'!$I$11,0,10*ROW('Sanitation Data'!I191))),'Data Summary'!DM197="Yes"),OFFSET('Sanitation Data'!$I$11,0,10*ROW('Sanitation Data'!I191)),NA())</f>
        <v>#N/A</v>
      </c>
      <c r="AY197" s="99" t="e">
        <f ca="true">+IF(AND(ISNUMBER(OFFSET('Sanitation Data'!$I$12,0,10*ROW('Sanitation Data'!I191))),'Data Summary'!DN197="Yes"),OFFSET('Sanitation Data'!$I$12,0,10*ROW('Sanitation Data'!I191)),NA())</f>
        <v>#N/A</v>
      </c>
      <c r="AZ197" s="100" t="e">
        <f ca="true">+IF(AND(ISNUMBER(OFFSET('Hygiene Data'!$D$5,0,10*ROW('Hygiene Data'!D191))),'Data Summary'!DO197="Yes"),OFFSET('Hygiene Data'!$D$5,0,10*ROW('Hygiene Data'!D191)),NA())</f>
        <v>#N/A</v>
      </c>
      <c r="BA197" s="100" t="e">
        <f ca="true">+IF(AND(ISNUMBER(OFFSET('Hygiene Data'!$D$7,0,10*ROW('Hygiene Data'!D191))),'Data Summary'!DP197="Yes"),OFFSET('Hygiene Data'!$D$7,0,10*ROW('Hygiene Data'!D191)),NA())</f>
        <v>#N/A</v>
      </c>
      <c r="BB197" s="100" t="e">
        <f ca="true">+IF(AND(ISNUMBER(OFFSET('Hygiene Data'!$D$9,0,10*ROW('Hygiene Data'!D191))),'Data Summary'!DQ197="Yes"),OFFSET('Hygiene Data'!$D$9,0,10*ROW('Hygiene Data'!D191)),NA())</f>
        <v>#N/A</v>
      </c>
      <c r="BC197" s="100" t="e">
        <f ca="true">+IF(AND(ISNUMBER(OFFSET('Hygiene Data'!$E$5,0,10*ROW('Hygiene Data'!E191))),'Data Summary'!DR197="Yes"),OFFSET('Hygiene Data'!$E$5,0,10*ROW('Hygiene Data'!E191)),NA())</f>
        <v>#N/A</v>
      </c>
      <c r="BD197" s="100" t="e">
        <f ca="true">+IF(AND(ISNUMBER(OFFSET('Hygiene Data'!$E$7,0,10*ROW('Hygiene Data'!E191))),'Data Summary'!DS197="Yes"),OFFSET('Hygiene Data'!$E$7,0,10*ROW('Hygiene Data'!E191)),NA())</f>
        <v>#N/A</v>
      </c>
      <c r="BE197" s="100" t="e">
        <f ca="true">+IF(AND(ISNUMBER(OFFSET('Hygiene Data'!$E$9,0,10*ROW('Hygiene Data'!E191))),'Data Summary'!DT197="Yes"),OFFSET('Hygiene Data'!$E$9,0,10*ROW('Hygiene Data'!E191)),NA())</f>
        <v>#N/A</v>
      </c>
      <c r="BF197" s="100" t="e">
        <f ca="true">+IF(AND(ISNUMBER(OFFSET('Hygiene Data'!$F$5,0,10*ROW('Hygiene Data'!F191))),'Data Summary'!DU197="Yes"),OFFSET('Hygiene Data'!$F$5,0,10*ROW('Hygiene Data'!F191)),NA())</f>
        <v>#N/A</v>
      </c>
      <c r="BG197" s="100" t="e">
        <f ca="true">+IF(AND(ISNUMBER(OFFSET('Hygiene Data'!$F$7,0,10*ROW('Hygiene Data'!F191))),'Data Summary'!DV197="Yes"),OFFSET('Hygiene Data'!$F$7,0,10*ROW('Hygiene Data'!F191)),NA())</f>
        <v>#N/A</v>
      </c>
      <c r="BH197" s="100" t="e">
        <f ca="true">+IF(AND(ISNUMBER(OFFSET('Hygiene Data'!$F$9,0,10*ROW('Hygiene Data'!F191))),'Data Summary'!DW197="Yes"),OFFSET('Hygiene Data'!$F$9,0,10*ROW('Hygiene Data'!F191)),NA())</f>
        <v>#N/A</v>
      </c>
      <c r="BI197" s="100" t="e">
        <f ca="true">+IF(AND(ISNUMBER(OFFSET('Hygiene Data'!$G$5,0,10*ROW('Hygiene Data'!G191))),'Data Summary'!DX197="Yes"),OFFSET('Hygiene Data'!$G$5,0,10*ROW('Hygiene Data'!G191)),NA())</f>
        <v>#N/A</v>
      </c>
      <c r="BJ197" s="100" t="e">
        <f ca="true">+IF(AND(ISNUMBER(OFFSET('Hygiene Data'!$G$7,0,10*ROW('Hygiene Data'!G191))),'Data Summary'!DY197="Yes"),OFFSET('Hygiene Data'!$G$7,0,10*ROW('Hygiene Data'!G191)),NA())</f>
        <v>#N/A</v>
      </c>
      <c r="BK197" s="100" t="e">
        <f ca="true">+IF(AND(ISNUMBER(OFFSET('Hygiene Data'!$G$9,0,10*ROW('Hygiene Data'!G191))),'Data Summary'!DZ197="Yes"),OFFSET('Hygiene Data'!$G$9,0,10*ROW('Hygiene Data'!G191)),NA())</f>
        <v>#N/A</v>
      </c>
      <c r="BL197" s="100" t="e">
        <f ca="true">+IF(AND(ISNUMBER(OFFSET('Hygiene Data'!$H$5,0,10*ROW('Hygiene Data'!H191))),'Data Summary'!EA197="Yes"),OFFSET('Hygiene Data'!$H$5,0,10*ROW('Hygiene Data'!H191)),NA())</f>
        <v>#N/A</v>
      </c>
      <c r="BM197" s="100" t="e">
        <f ca="true">+IF(AND(ISNUMBER(OFFSET('Hygiene Data'!$H$7,0,10*ROW('Hygiene Data'!H191))),'Data Summary'!EB197="Yes"),OFFSET('Hygiene Data'!$H$7,0,10*ROW('Hygiene Data'!H191)),NA())</f>
        <v>#N/A</v>
      </c>
      <c r="BN197" s="100" t="e">
        <f ca="true">+IF(AND(ISNUMBER(OFFSET('Hygiene Data'!$H$9,0,10*ROW('Hygiene Data'!H191))),'Data Summary'!EC197="Yes"),OFFSET('Hygiene Data'!$H$9,0,10*ROW('Hygiene Data'!H191)),NA())</f>
        <v>#N/A</v>
      </c>
      <c r="BO197" s="100" t="e">
        <f ca="true">+IF(AND(ISNUMBER(OFFSET('Hygiene Data'!$I$5,0,10*ROW('Hygiene Data'!I191))),'Data Summary'!ED197="Yes"),OFFSET('Hygiene Data'!$I$5,0,10*ROW('Hygiene Data'!I191)),NA())</f>
        <v>#N/A</v>
      </c>
      <c r="BP197" s="100" t="e">
        <f ca="true">+IF(AND(ISNUMBER(OFFSET('Hygiene Data'!$I$7,0,10*ROW('Hygiene Data'!I191))),'Data Summary'!EE197="Yes"),OFFSET('Hygiene Data'!$I$7,0,10*ROW('Hygiene Data'!I191)),NA())</f>
        <v>#N/A</v>
      </c>
      <c r="BQ197" s="100" t="e">
        <f ca="true">+IF(AND(ISNUMBER(OFFSET('Hygiene Data'!$I$9,0,10*ROW('Hygiene Data'!I191))),'Data Summary'!EF197="Yes"),OFFSET('Hygiene Data'!$I$9,0,10*ROW('Hygiene Data'!I191)),NA())</f>
        <v>#N/A</v>
      </c>
    </row>
    <row xmlns:x14ac="http://schemas.microsoft.com/office/spreadsheetml/2009/9/ac" r="198" x14ac:dyDescent="0.2">
      <c r="A198" s="363" t="e">
        <f ca="true">+RIGHT('Data Summary'!A198,LEN('Data Summary'!A198)-9)</f>
        <v>#VALUE!</v>
      </c>
      <c r="B198" s="38" t="str">
        <f ca="true">+IF(ISTEXT('Data Summary'!B198),'Data Summary'!B198,"")</f>
        <v/>
      </c>
      <c r="C198" s="362" t="e">
        <f ca="true">+VALUE('Data Summary'!C198)</f>
        <v>#VALUE!</v>
      </c>
      <c r="D198" s="98" t="e">
        <f ca="true">+IF(AND(ISNUMBER(OFFSET('Water Data'!$D$4,0,10*ROW('Water Data'!D192))),'Data Summary'!BS198="Yes"),100-OFFSET('Water Data'!$D$4,0,10*ROW('Water Data'!D192)),NA())</f>
        <v>#N/A</v>
      </c>
      <c r="E198" s="98" t="e">
        <f ca="true">+IF(AND(ISNUMBER(OFFSET('Water Data'!$D$6,0,10*ROW('Water Data'!D192))),'Data Summary'!BT198="Yes"),OFFSET('Water Data'!$D$6,0,10*ROW('Water Data'!D192)),NA())</f>
        <v>#N/A</v>
      </c>
      <c r="F198" s="98" t="e">
        <f ca="true">+IF(AND(ISNUMBER(OFFSET('Water Data'!$D$9,0,10*ROW('Water Data'!D192))),'Data Summary'!BU198="Yes"),OFFSET('Water Data'!$D$9,0,10*ROW('Water Data'!D192)),NA())</f>
        <v>#N/A</v>
      </c>
      <c r="G198" s="98" t="e">
        <f ca="true">+IF(AND(ISNUMBER(OFFSET('Water Data'!$E$4,0,10*ROW('Water Data'!E192))),'Data Summary'!BV198="Yes"),100-OFFSET('Water Data'!$E$4,0,10*ROW('Water Data'!E192)),NA())</f>
        <v>#N/A</v>
      </c>
      <c r="H198" s="98" t="e">
        <f ca="true">+IF(AND(ISNUMBER(OFFSET('Water Data'!$E$6,0,10*ROW('Water Data'!E192))),'Data Summary'!BW198="Yes"),OFFSET('Water Data'!$E$6,0,10*ROW('Water Data'!E192)),NA())</f>
        <v>#N/A</v>
      </c>
      <c r="I198" s="98" t="e">
        <f ca="true">+IF(AND(ISNUMBER(OFFSET('Water Data'!$E$9,0,10*ROW('Water Data'!E192))),'Data Summary'!BX198="Yes"),OFFSET('Water Data'!$E$9,0,10*ROW('Water Data'!E192)),NA())</f>
        <v>#N/A</v>
      </c>
      <c r="J198" s="98" t="e">
        <f ca="true">+IF(AND(ISNUMBER(OFFSET('Water Data'!$F$4,0,10*ROW('Water Data'!F192))),'Data Summary'!BY198="Yes"),100-OFFSET('Water Data'!$F$4,0,10*ROW('Water Data'!F192)),NA())</f>
        <v>#N/A</v>
      </c>
      <c r="K198" s="98" t="e">
        <f ca="true">+IF(AND(ISNUMBER(OFFSET('Water Data'!$F$6,0,10*ROW('Water Data'!F192))),'Data Summary'!BZ198="Yes"),OFFSET('Water Data'!$F$6,0,10*ROW('Water Data'!F192)),NA())</f>
        <v>#N/A</v>
      </c>
      <c r="L198" s="98" t="e">
        <f ca="true">+IF(AND(ISNUMBER(OFFSET('Water Data'!$F$9,0,10*ROW('Water Data'!F192))),'Data Summary'!CA198="Yes"),OFFSET('Water Data'!$F$9,0,10*ROW('Water Data'!F192)),NA())</f>
        <v>#N/A</v>
      </c>
      <c r="M198" s="98" t="e">
        <f ca="true">+IF(AND(ISNUMBER(OFFSET('Water Data'!$G$4,0,10*ROW('Water Data'!G192))),'Data Summary'!CB198="Yes"),100-OFFSET('Water Data'!$G$4,0,10*ROW('Water Data'!G192)),NA())</f>
        <v>#N/A</v>
      </c>
      <c r="N198" s="98" t="e">
        <f ca="true">+IF(AND(ISNUMBER(OFFSET('Water Data'!$G$6,0,10*ROW('Water Data'!G192))),'Data Summary'!CC198="Yes"),OFFSET('Water Data'!$G$6,0,10*ROW('Water Data'!G192)),NA())</f>
        <v>#N/A</v>
      </c>
      <c r="O198" s="98" t="e">
        <f ca="true">+IF(AND(ISNUMBER(OFFSET('Water Data'!$G$9,0,10*ROW('Water Data'!G192))),'Data Summary'!CD198="Yes"),OFFSET('Water Data'!$G$9,0,10*ROW('Water Data'!G192)),NA())</f>
        <v>#N/A</v>
      </c>
      <c r="P198" s="98" t="e">
        <f ca="true">+IF(AND(ISNUMBER(OFFSET('Water Data'!$H$4,0,10*ROW('Water Data'!H192))),'Data Summary'!CE198="Yes"),100-OFFSET('Water Data'!$H$4,0,10*ROW('Water Data'!H192)),NA())</f>
        <v>#N/A</v>
      </c>
      <c r="Q198" s="98" t="e">
        <f ca="true">+IF(AND(ISNUMBER(OFFSET('Water Data'!$H$6,0,10*ROW('Water Data'!H192))),'Data Summary'!CF198="Yes"),OFFSET('Water Data'!$H$6,0,10*ROW('Water Data'!H192)),NA())</f>
        <v>#N/A</v>
      </c>
      <c r="R198" s="98" t="e">
        <f ca="true">+IF(AND(ISNUMBER(OFFSET('Water Data'!$H$9,0,10*ROW('Water Data'!H192))),'Data Summary'!CG198="Yes"),OFFSET('Water Data'!$H$9,0,10*ROW('Water Data'!H192)),NA())</f>
        <v>#N/A</v>
      </c>
      <c r="S198" s="98" t="e">
        <f ca="true">+IF(AND(ISNUMBER(OFFSET('Water Data'!$I$4,0,10*ROW('Water Data'!I192))),'Data Summary'!CH198="Yes"),100-OFFSET('Water Data'!$I$4,0,10*ROW('Water Data'!I192)),NA())</f>
        <v>#N/A</v>
      </c>
      <c r="T198" s="98" t="e">
        <f ca="true">+IF(AND(ISNUMBER(OFFSET('Water Data'!$I$6,0,10*ROW('Water Data'!I192))),'Data Summary'!CI198="Yes"),OFFSET('Water Data'!$I$6,0,10*ROW('Water Data'!I192)),NA())</f>
        <v>#N/A</v>
      </c>
      <c r="U198" s="98" t="e">
        <f ca="true">+IF(AND(ISNUMBER(OFFSET('Water Data'!$I$9,0,10*ROW('Water Data'!I192))),'Data Summary'!CJ198="Yes"),OFFSET('Water Data'!$I$9,0,10*ROW('Water Data'!I192)),NA())</f>
        <v>#N/A</v>
      </c>
      <c r="V198" s="99" t="e">
        <f ca="true">+IF(AND(ISNUMBER(OFFSET('Sanitation Data'!$D$4,0,10*ROW('Sanitation Data'!D192))),'Data Summary'!CK198="Yes"),100-OFFSET('Sanitation Data'!$D$4,0,10*ROW('Sanitation Data'!D192)),NA())</f>
        <v>#N/A</v>
      </c>
      <c r="W198" s="99" t="e">
        <f ca="true">+IF(AND(ISNUMBER(OFFSET('Sanitation Data'!$D$6,0,10*ROW('Sanitation Data'!D192))),'Data Summary'!CL198="Yes"),OFFSET('Sanitation Data'!$D$6,0,10*ROW('Sanitation Data'!D192)),NA())</f>
        <v>#N/A</v>
      </c>
      <c r="X198" s="99" t="e">
        <f ca="true">+IF(AND(ISNUMBER(OFFSET('Sanitation Data'!$D$10,0,10*ROW('Sanitation Data'!D192))),'Data Summary'!CM198="Yes"),OFFSET('Sanitation Data'!$D$10,0,10*ROW('Sanitation Data'!D192)),NA())</f>
        <v>#N/A</v>
      </c>
      <c r="Y198" s="99" t="e">
        <f ca="true">+IF(AND(ISNUMBER(OFFSET('Sanitation Data'!$D$11,0,10*ROW('Sanitation Data'!D192))),'Data Summary'!CN198="Yes"),OFFSET('Sanitation Data'!$D$11,0,10*ROW('Sanitation Data'!D192)),NA())</f>
        <v>#N/A</v>
      </c>
      <c r="Z198" s="99" t="e">
        <f ca="true">+IF(AND(ISNUMBER(OFFSET('Sanitation Data'!$D$12,0,10*ROW('Sanitation Data'!D192))),'Data Summary'!CO198="Yes"),OFFSET('Sanitation Data'!$D$12,0,10*ROW('Sanitation Data'!D192)),NA())</f>
        <v>#N/A</v>
      </c>
      <c r="AA198" s="99" t="e">
        <f ca="true">+IF(AND(ISNUMBER(OFFSET('Sanitation Data'!$E$4,0,10*ROW('Sanitation Data'!E192))),'Data Summary'!CP198="Yes"),100-OFFSET('Sanitation Data'!$E$4,0,10*ROW('Sanitation Data'!E192)),NA())</f>
        <v>#N/A</v>
      </c>
      <c r="AB198" s="99" t="e">
        <f ca="true">+IF(AND(ISNUMBER(OFFSET('Sanitation Data'!$E$6,0,10*ROW('Sanitation Data'!E192))),'Data Summary'!CQ198="Yes"),OFFSET('Sanitation Data'!$E$6,0,10*ROW('Sanitation Data'!E192)),NA())</f>
        <v>#N/A</v>
      </c>
      <c r="AC198" s="99" t="e">
        <f ca="true">+IF(AND(ISNUMBER(OFFSET('Sanitation Data'!$E$10,0,10*ROW('Sanitation Data'!E192))),'Data Summary'!CR198="Yes"),OFFSET('Sanitation Data'!$E$10,0,10*ROW('Sanitation Data'!E192)),NA())</f>
        <v>#N/A</v>
      </c>
      <c r="AD198" s="99" t="e">
        <f ca="true">+IF(AND(ISNUMBER(OFFSET('Sanitation Data'!$E$11,0,10*ROW('Sanitation Data'!E192))),'Data Summary'!CS198="Yes"),OFFSET('Sanitation Data'!$E$11,0,10*ROW('Sanitation Data'!E192)),NA())</f>
        <v>#N/A</v>
      </c>
      <c r="AE198" s="99" t="e">
        <f ca="true">+IF(AND(ISNUMBER(OFFSET('Sanitation Data'!$E$12,0,10*ROW('Sanitation Data'!E192))),'Data Summary'!CT198="Yes"),OFFSET('Sanitation Data'!$E$12,0,10*ROW('Sanitation Data'!E192)),NA())</f>
        <v>#N/A</v>
      </c>
      <c r="AF198" s="99" t="e">
        <f ca="true">+IF(AND(ISNUMBER(OFFSET('Sanitation Data'!$F$4,0,10*ROW('Sanitation Data'!F192))),'Data Summary'!CU198="Yes"),100-OFFSET('Sanitation Data'!$F$4,0,10*ROW('Sanitation Data'!F192)),NA())</f>
        <v>#N/A</v>
      </c>
      <c r="AG198" s="99" t="e">
        <f ca="true">+IF(AND(ISNUMBER(OFFSET('Sanitation Data'!$F$6,0,10*ROW('Sanitation Data'!F192))),'Data Summary'!CV198="Yes"),OFFSET('Sanitation Data'!$F$6,0,10*ROW('Sanitation Data'!F192)),NA())</f>
        <v>#N/A</v>
      </c>
      <c r="AH198" s="99" t="e">
        <f ca="true">+IF(AND(ISNUMBER(OFFSET('Sanitation Data'!$F$10,0,10*ROW('Sanitation Data'!F192))),'Data Summary'!CW198="Yes"),OFFSET('Sanitation Data'!$F$10,0,10*ROW('Sanitation Data'!F192)),NA())</f>
        <v>#N/A</v>
      </c>
      <c r="AI198" s="99" t="e">
        <f ca="true">+IF(AND(ISNUMBER(OFFSET('Sanitation Data'!$F$11,0,10*ROW('Sanitation Data'!F192))),'Data Summary'!CX198="Yes"),OFFSET('Sanitation Data'!$F$11,0,10*ROW('Sanitation Data'!F192)),NA())</f>
        <v>#N/A</v>
      </c>
      <c r="AJ198" s="99" t="e">
        <f ca="true">+IF(AND(ISNUMBER(OFFSET('Sanitation Data'!$F$12,0,10*ROW('Sanitation Data'!F192))),'Data Summary'!CY198="Yes"),OFFSET('Sanitation Data'!$F$12,0,10*ROW('Sanitation Data'!F192)),NA())</f>
        <v>#N/A</v>
      </c>
      <c r="AK198" s="99" t="e">
        <f ca="true">+IF(AND(ISNUMBER(OFFSET('Sanitation Data'!$G$4,0,10*ROW('Sanitation Data'!G192))),'Data Summary'!CZ198="Yes"),100-OFFSET('Sanitation Data'!$G$4,0,10*ROW('Sanitation Data'!G192)),NA())</f>
        <v>#N/A</v>
      </c>
      <c r="AL198" s="99" t="e">
        <f ca="true">+IF(AND(ISNUMBER(OFFSET('Sanitation Data'!$G$6,0,10*ROW('Sanitation Data'!G192))),'Data Summary'!DA198="Yes"),OFFSET('Sanitation Data'!$G$6,0,10*ROW('Sanitation Data'!G192)),NA())</f>
        <v>#N/A</v>
      </c>
      <c r="AM198" s="99" t="e">
        <f ca="true">+IF(AND(ISNUMBER(OFFSET('Sanitation Data'!$G$10,0,10*ROW('Sanitation Data'!G192))),'Data Summary'!DB198="Yes"),OFFSET('Sanitation Data'!$G$10,0,10*ROW('Sanitation Data'!G192)),NA())</f>
        <v>#N/A</v>
      </c>
      <c r="AN198" s="99" t="e">
        <f ca="true">+IF(AND(ISNUMBER(OFFSET('Sanitation Data'!$G$11,0,10*ROW('Sanitation Data'!G192))),'Data Summary'!DC198="Yes"),OFFSET('Sanitation Data'!$G$11,0,10*ROW('Sanitation Data'!G192)),NA())</f>
        <v>#N/A</v>
      </c>
      <c r="AO198" s="99" t="e">
        <f ca="true">+IF(AND(ISNUMBER(OFFSET('Sanitation Data'!$G$12,0,10*ROW('Sanitation Data'!G192))),'Data Summary'!DD198="Yes"),OFFSET('Sanitation Data'!$G$12,0,10*ROW('Sanitation Data'!G192)),NA())</f>
        <v>#N/A</v>
      </c>
      <c r="AP198" s="99" t="e">
        <f ca="true">+IF(AND(ISNUMBER(OFFSET('Sanitation Data'!$H$4,0,10*ROW('Sanitation Data'!H192))),'Data Summary'!DE198="Yes"),100-OFFSET('Sanitation Data'!$H$4,0,10*ROW('Sanitation Data'!H192)),NA())</f>
        <v>#N/A</v>
      </c>
      <c r="AQ198" s="99" t="e">
        <f ca="true">+IF(AND(ISNUMBER(OFFSET('Sanitation Data'!$H$6,0,10*ROW('Sanitation Data'!H192))),'Data Summary'!DF198="Yes"),OFFSET('Sanitation Data'!$H$6,0,10*ROW('Sanitation Data'!H192)),NA())</f>
        <v>#N/A</v>
      </c>
      <c r="AR198" s="99" t="e">
        <f ca="true">+IF(AND(ISNUMBER(OFFSET('Sanitation Data'!$H$10,0,10*ROW('Sanitation Data'!H192))),'Data Summary'!DG198="Yes"),OFFSET('Sanitation Data'!$H$10,0,10*ROW('Sanitation Data'!H192)),NA())</f>
        <v>#N/A</v>
      </c>
      <c r="AS198" s="99" t="e">
        <f ca="true">+IF(AND(ISNUMBER(OFFSET('Sanitation Data'!$H$11,0,10*ROW('Sanitation Data'!H192))),'Data Summary'!DH198="Yes"),OFFSET('Sanitation Data'!$H$11,0,10*ROW('Sanitation Data'!H192)),NA())</f>
        <v>#N/A</v>
      </c>
      <c r="AT198" s="99" t="e">
        <f ca="true">+IF(AND(ISNUMBER(OFFSET('Sanitation Data'!$H$12,0,10*ROW('Sanitation Data'!H192))),'Data Summary'!DI198="Yes"),OFFSET('Sanitation Data'!$H$12,0,10*ROW('Sanitation Data'!H192)),NA())</f>
        <v>#N/A</v>
      </c>
      <c r="AU198" s="99" t="e">
        <f ca="true">+IF(AND(ISNUMBER(OFFSET('Sanitation Data'!$I$4,0,10*ROW('Sanitation Data'!I192))),'Data Summary'!DJ198="Yes"),100-OFFSET('Sanitation Data'!$I$4,0,10*ROW('Sanitation Data'!I192)),NA())</f>
        <v>#N/A</v>
      </c>
      <c r="AV198" s="99" t="e">
        <f ca="true">+IF(AND(ISNUMBER(OFFSET('Sanitation Data'!$I$6,0,10*ROW('Sanitation Data'!I192))),'Data Summary'!DK198="Yes"),OFFSET('Sanitation Data'!$I$6,0,10*ROW('Sanitation Data'!I192)),NA())</f>
        <v>#N/A</v>
      </c>
      <c r="AW198" s="99" t="e">
        <f ca="true">+IF(AND(ISNUMBER(OFFSET('Sanitation Data'!$I$10,0,10*ROW('Sanitation Data'!I192))),'Data Summary'!DL198="Yes"),OFFSET('Sanitation Data'!$I$10,0,10*ROW('Sanitation Data'!I192)),NA())</f>
        <v>#N/A</v>
      </c>
      <c r="AX198" s="99" t="e">
        <f ca="true">+IF(AND(ISNUMBER(OFFSET('Sanitation Data'!$I$11,0,10*ROW('Sanitation Data'!I192))),'Data Summary'!DM198="Yes"),OFFSET('Sanitation Data'!$I$11,0,10*ROW('Sanitation Data'!I192)),NA())</f>
        <v>#N/A</v>
      </c>
      <c r="AY198" s="99" t="e">
        <f ca="true">+IF(AND(ISNUMBER(OFFSET('Sanitation Data'!$I$12,0,10*ROW('Sanitation Data'!I192))),'Data Summary'!DN198="Yes"),OFFSET('Sanitation Data'!$I$12,0,10*ROW('Sanitation Data'!I192)),NA())</f>
        <v>#N/A</v>
      </c>
      <c r="AZ198" s="100" t="e">
        <f ca="true">+IF(AND(ISNUMBER(OFFSET('Hygiene Data'!$D$5,0,10*ROW('Hygiene Data'!D192))),'Data Summary'!DO198="Yes"),OFFSET('Hygiene Data'!$D$5,0,10*ROW('Hygiene Data'!D192)),NA())</f>
        <v>#N/A</v>
      </c>
      <c r="BA198" s="100" t="e">
        <f ca="true">+IF(AND(ISNUMBER(OFFSET('Hygiene Data'!$D$7,0,10*ROW('Hygiene Data'!D192))),'Data Summary'!DP198="Yes"),OFFSET('Hygiene Data'!$D$7,0,10*ROW('Hygiene Data'!D192)),NA())</f>
        <v>#N/A</v>
      </c>
      <c r="BB198" s="100" t="e">
        <f ca="true">+IF(AND(ISNUMBER(OFFSET('Hygiene Data'!$D$9,0,10*ROW('Hygiene Data'!D192))),'Data Summary'!DQ198="Yes"),OFFSET('Hygiene Data'!$D$9,0,10*ROW('Hygiene Data'!D192)),NA())</f>
        <v>#N/A</v>
      </c>
      <c r="BC198" s="100" t="e">
        <f ca="true">+IF(AND(ISNUMBER(OFFSET('Hygiene Data'!$E$5,0,10*ROW('Hygiene Data'!E192))),'Data Summary'!DR198="Yes"),OFFSET('Hygiene Data'!$E$5,0,10*ROW('Hygiene Data'!E192)),NA())</f>
        <v>#N/A</v>
      </c>
      <c r="BD198" s="100" t="e">
        <f ca="true">+IF(AND(ISNUMBER(OFFSET('Hygiene Data'!$E$7,0,10*ROW('Hygiene Data'!E192))),'Data Summary'!DS198="Yes"),OFFSET('Hygiene Data'!$E$7,0,10*ROW('Hygiene Data'!E192)),NA())</f>
        <v>#N/A</v>
      </c>
      <c r="BE198" s="100" t="e">
        <f ca="true">+IF(AND(ISNUMBER(OFFSET('Hygiene Data'!$E$9,0,10*ROW('Hygiene Data'!E192))),'Data Summary'!DT198="Yes"),OFFSET('Hygiene Data'!$E$9,0,10*ROW('Hygiene Data'!E192)),NA())</f>
        <v>#N/A</v>
      </c>
      <c r="BF198" s="100" t="e">
        <f ca="true">+IF(AND(ISNUMBER(OFFSET('Hygiene Data'!$F$5,0,10*ROW('Hygiene Data'!F192))),'Data Summary'!DU198="Yes"),OFFSET('Hygiene Data'!$F$5,0,10*ROW('Hygiene Data'!F192)),NA())</f>
        <v>#N/A</v>
      </c>
      <c r="BG198" s="100" t="e">
        <f ca="true">+IF(AND(ISNUMBER(OFFSET('Hygiene Data'!$F$7,0,10*ROW('Hygiene Data'!F192))),'Data Summary'!DV198="Yes"),OFFSET('Hygiene Data'!$F$7,0,10*ROW('Hygiene Data'!F192)),NA())</f>
        <v>#N/A</v>
      </c>
      <c r="BH198" s="100" t="e">
        <f ca="true">+IF(AND(ISNUMBER(OFFSET('Hygiene Data'!$F$9,0,10*ROW('Hygiene Data'!F192))),'Data Summary'!DW198="Yes"),OFFSET('Hygiene Data'!$F$9,0,10*ROW('Hygiene Data'!F192)),NA())</f>
        <v>#N/A</v>
      </c>
      <c r="BI198" s="100" t="e">
        <f ca="true">+IF(AND(ISNUMBER(OFFSET('Hygiene Data'!$G$5,0,10*ROW('Hygiene Data'!G192))),'Data Summary'!DX198="Yes"),OFFSET('Hygiene Data'!$G$5,0,10*ROW('Hygiene Data'!G192)),NA())</f>
        <v>#N/A</v>
      </c>
      <c r="BJ198" s="100" t="e">
        <f ca="true">+IF(AND(ISNUMBER(OFFSET('Hygiene Data'!$G$7,0,10*ROW('Hygiene Data'!G192))),'Data Summary'!DY198="Yes"),OFFSET('Hygiene Data'!$G$7,0,10*ROW('Hygiene Data'!G192)),NA())</f>
        <v>#N/A</v>
      </c>
      <c r="BK198" s="100" t="e">
        <f ca="true">+IF(AND(ISNUMBER(OFFSET('Hygiene Data'!$G$9,0,10*ROW('Hygiene Data'!G192))),'Data Summary'!DZ198="Yes"),OFFSET('Hygiene Data'!$G$9,0,10*ROW('Hygiene Data'!G192)),NA())</f>
        <v>#N/A</v>
      </c>
      <c r="BL198" s="100" t="e">
        <f ca="true">+IF(AND(ISNUMBER(OFFSET('Hygiene Data'!$H$5,0,10*ROW('Hygiene Data'!H192))),'Data Summary'!EA198="Yes"),OFFSET('Hygiene Data'!$H$5,0,10*ROW('Hygiene Data'!H192)),NA())</f>
        <v>#N/A</v>
      </c>
      <c r="BM198" s="100" t="e">
        <f ca="true">+IF(AND(ISNUMBER(OFFSET('Hygiene Data'!$H$7,0,10*ROW('Hygiene Data'!H192))),'Data Summary'!EB198="Yes"),OFFSET('Hygiene Data'!$H$7,0,10*ROW('Hygiene Data'!H192)),NA())</f>
        <v>#N/A</v>
      </c>
      <c r="BN198" s="100" t="e">
        <f ca="true">+IF(AND(ISNUMBER(OFFSET('Hygiene Data'!$H$9,0,10*ROW('Hygiene Data'!H192))),'Data Summary'!EC198="Yes"),OFFSET('Hygiene Data'!$H$9,0,10*ROW('Hygiene Data'!H192)),NA())</f>
        <v>#N/A</v>
      </c>
      <c r="BO198" s="100" t="e">
        <f ca="true">+IF(AND(ISNUMBER(OFFSET('Hygiene Data'!$I$5,0,10*ROW('Hygiene Data'!I192))),'Data Summary'!ED198="Yes"),OFFSET('Hygiene Data'!$I$5,0,10*ROW('Hygiene Data'!I192)),NA())</f>
        <v>#N/A</v>
      </c>
      <c r="BP198" s="100" t="e">
        <f ca="true">+IF(AND(ISNUMBER(OFFSET('Hygiene Data'!$I$7,0,10*ROW('Hygiene Data'!I192))),'Data Summary'!EE198="Yes"),OFFSET('Hygiene Data'!$I$7,0,10*ROW('Hygiene Data'!I192)),NA())</f>
        <v>#N/A</v>
      </c>
      <c r="BQ198" s="100" t="e">
        <f ca="true">+IF(AND(ISNUMBER(OFFSET('Hygiene Data'!$I$9,0,10*ROW('Hygiene Data'!I192))),'Data Summary'!EF198="Yes"),OFFSET('Hygiene Data'!$I$9,0,10*ROW('Hygiene Data'!I192)),NA())</f>
        <v>#N/A</v>
      </c>
    </row>
    <row xmlns:x14ac="http://schemas.microsoft.com/office/spreadsheetml/2009/9/ac" r="199" x14ac:dyDescent="0.2">
      <c r="A199" s="363" t="e">
        <f ca="true">+RIGHT('Data Summary'!A199,LEN('Data Summary'!A199)-9)</f>
        <v>#VALUE!</v>
      </c>
      <c r="B199" s="38" t="str">
        <f ca="true">+IF(ISTEXT('Data Summary'!B199),'Data Summary'!B199,"")</f>
        <v/>
      </c>
      <c r="C199" s="362" t="e">
        <f ca="true">+VALUE('Data Summary'!C199)</f>
        <v>#VALUE!</v>
      </c>
      <c r="D199" s="98" t="e">
        <f ca="true">+IF(AND(ISNUMBER(OFFSET('Water Data'!$D$4,0,10*ROW('Water Data'!D193))),'Data Summary'!BS199="Yes"),100-OFFSET('Water Data'!$D$4,0,10*ROW('Water Data'!D193)),NA())</f>
        <v>#N/A</v>
      </c>
      <c r="E199" s="98" t="e">
        <f ca="true">+IF(AND(ISNUMBER(OFFSET('Water Data'!$D$6,0,10*ROW('Water Data'!D193))),'Data Summary'!BT199="Yes"),OFFSET('Water Data'!$D$6,0,10*ROW('Water Data'!D193)),NA())</f>
        <v>#N/A</v>
      </c>
      <c r="F199" s="98" t="e">
        <f ca="true">+IF(AND(ISNUMBER(OFFSET('Water Data'!$D$9,0,10*ROW('Water Data'!D193))),'Data Summary'!BU199="Yes"),OFFSET('Water Data'!$D$9,0,10*ROW('Water Data'!D193)),NA())</f>
        <v>#N/A</v>
      </c>
      <c r="G199" s="98" t="e">
        <f ca="true">+IF(AND(ISNUMBER(OFFSET('Water Data'!$E$4,0,10*ROW('Water Data'!E193))),'Data Summary'!BV199="Yes"),100-OFFSET('Water Data'!$E$4,0,10*ROW('Water Data'!E193)),NA())</f>
        <v>#N/A</v>
      </c>
      <c r="H199" s="98" t="e">
        <f ca="true">+IF(AND(ISNUMBER(OFFSET('Water Data'!$E$6,0,10*ROW('Water Data'!E193))),'Data Summary'!BW199="Yes"),OFFSET('Water Data'!$E$6,0,10*ROW('Water Data'!E193)),NA())</f>
        <v>#N/A</v>
      </c>
      <c r="I199" s="98" t="e">
        <f ca="true">+IF(AND(ISNUMBER(OFFSET('Water Data'!$E$9,0,10*ROW('Water Data'!E193))),'Data Summary'!BX199="Yes"),OFFSET('Water Data'!$E$9,0,10*ROW('Water Data'!E193)),NA())</f>
        <v>#N/A</v>
      </c>
      <c r="J199" s="98" t="e">
        <f ca="true">+IF(AND(ISNUMBER(OFFSET('Water Data'!$F$4,0,10*ROW('Water Data'!F193))),'Data Summary'!BY199="Yes"),100-OFFSET('Water Data'!$F$4,0,10*ROW('Water Data'!F193)),NA())</f>
        <v>#N/A</v>
      </c>
      <c r="K199" s="98" t="e">
        <f ca="true">+IF(AND(ISNUMBER(OFFSET('Water Data'!$F$6,0,10*ROW('Water Data'!F193))),'Data Summary'!BZ199="Yes"),OFFSET('Water Data'!$F$6,0,10*ROW('Water Data'!F193)),NA())</f>
        <v>#N/A</v>
      </c>
      <c r="L199" s="98" t="e">
        <f ca="true">+IF(AND(ISNUMBER(OFFSET('Water Data'!$F$9,0,10*ROW('Water Data'!F193))),'Data Summary'!CA199="Yes"),OFFSET('Water Data'!$F$9,0,10*ROW('Water Data'!F193)),NA())</f>
        <v>#N/A</v>
      </c>
      <c r="M199" s="98" t="e">
        <f ca="true">+IF(AND(ISNUMBER(OFFSET('Water Data'!$G$4,0,10*ROW('Water Data'!G193))),'Data Summary'!CB199="Yes"),100-OFFSET('Water Data'!$G$4,0,10*ROW('Water Data'!G193)),NA())</f>
        <v>#N/A</v>
      </c>
      <c r="N199" s="98" t="e">
        <f ca="true">+IF(AND(ISNUMBER(OFFSET('Water Data'!$G$6,0,10*ROW('Water Data'!G193))),'Data Summary'!CC199="Yes"),OFFSET('Water Data'!$G$6,0,10*ROW('Water Data'!G193)),NA())</f>
        <v>#N/A</v>
      </c>
      <c r="O199" s="98" t="e">
        <f ca="true">+IF(AND(ISNUMBER(OFFSET('Water Data'!$G$9,0,10*ROW('Water Data'!G193))),'Data Summary'!CD199="Yes"),OFFSET('Water Data'!$G$9,0,10*ROW('Water Data'!G193)),NA())</f>
        <v>#N/A</v>
      </c>
      <c r="P199" s="98" t="e">
        <f ca="true">+IF(AND(ISNUMBER(OFFSET('Water Data'!$H$4,0,10*ROW('Water Data'!H193))),'Data Summary'!CE199="Yes"),100-OFFSET('Water Data'!$H$4,0,10*ROW('Water Data'!H193)),NA())</f>
        <v>#N/A</v>
      </c>
      <c r="Q199" s="98" t="e">
        <f ca="true">+IF(AND(ISNUMBER(OFFSET('Water Data'!$H$6,0,10*ROW('Water Data'!H193))),'Data Summary'!CF199="Yes"),OFFSET('Water Data'!$H$6,0,10*ROW('Water Data'!H193)),NA())</f>
        <v>#N/A</v>
      </c>
      <c r="R199" s="98" t="e">
        <f ca="true">+IF(AND(ISNUMBER(OFFSET('Water Data'!$H$9,0,10*ROW('Water Data'!H193))),'Data Summary'!CG199="Yes"),OFFSET('Water Data'!$H$9,0,10*ROW('Water Data'!H193)),NA())</f>
        <v>#N/A</v>
      </c>
      <c r="S199" s="98" t="e">
        <f ca="true">+IF(AND(ISNUMBER(OFFSET('Water Data'!$I$4,0,10*ROW('Water Data'!I193))),'Data Summary'!CH199="Yes"),100-OFFSET('Water Data'!$I$4,0,10*ROW('Water Data'!I193)),NA())</f>
        <v>#N/A</v>
      </c>
      <c r="T199" s="98" t="e">
        <f ca="true">+IF(AND(ISNUMBER(OFFSET('Water Data'!$I$6,0,10*ROW('Water Data'!I193))),'Data Summary'!CI199="Yes"),OFFSET('Water Data'!$I$6,0,10*ROW('Water Data'!I193)),NA())</f>
        <v>#N/A</v>
      </c>
      <c r="U199" s="98" t="e">
        <f ca="true">+IF(AND(ISNUMBER(OFFSET('Water Data'!$I$9,0,10*ROW('Water Data'!I193))),'Data Summary'!CJ199="Yes"),OFFSET('Water Data'!$I$9,0,10*ROW('Water Data'!I193)),NA())</f>
        <v>#N/A</v>
      </c>
      <c r="V199" s="99" t="e">
        <f ca="true">+IF(AND(ISNUMBER(OFFSET('Sanitation Data'!$D$4,0,10*ROW('Sanitation Data'!D193))),'Data Summary'!CK199="Yes"),100-OFFSET('Sanitation Data'!$D$4,0,10*ROW('Sanitation Data'!D193)),NA())</f>
        <v>#N/A</v>
      </c>
      <c r="W199" s="99" t="e">
        <f ca="true">+IF(AND(ISNUMBER(OFFSET('Sanitation Data'!$D$6,0,10*ROW('Sanitation Data'!D193))),'Data Summary'!CL199="Yes"),OFFSET('Sanitation Data'!$D$6,0,10*ROW('Sanitation Data'!D193)),NA())</f>
        <v>#N/A</v>
      </c>
      <c r="X199" s="99" t="e">
        <f ca="true">+IF(AND(ISNUMBER(OFFSET('Sanitation Data'!$D$10,0,10*ROW('Sanitation Data'!D193))),'Data Summary'!CM199="Yes"),OFFSET('Sanitation Data'!$D$10,0,10*ROW('Sanitation Data'!D193)),NA())</f>
        <v>#N/A</v>
      </c>
      <c r="Y199" s="99" t="e">
        <f ca="true">+IF(AND(ISNUMBER(OFFSET('Sanitation Data'!$D$11,0,10*ROW('Sanitation Data'!D193))),'Data Summary'!CN199="Yes"),OFFSET('Sanitation Data'!$D$11,0,10*ROW('Sanitation Data'!D193)),NA())</f>
        <v>#N/A</v>
      </c>
      <c r="Z199" s="99" t="e">
        <f ca="true">+IF(AND(ISNUMBER(OFFSET('Sanitation Data'!$D$12,0,10*ROW('Sanitation Data'!D193))),'Data Summary'!CO199="Yes"),OFFSET('Sanitation Data'!$D$12,0,10*ROW('Sanitation Data'!D193)),NA())</f>
        <v>#N/A</v>
      </c>
      <c r="AA199" s="99" t="e">
        <f ca="true">+IF(AND(ISNUMBER(OFFSET('Sanitation Data'!$E$4,0,10*ROW('Sanitation Data'!E193))),'Data Summary'!CP199="Yes"),100-OFFSET('Sanitation Data'!$E$4,0,10*ROW('Sanitation Data'!E193)),NA())</f>
        <v>#N/A</v>
      </c>
      <c r="AB199" s="99" t="e">
        <f ca="true">+IF(AND(ISNUMBER(OFFSET('Sanitation Data'!$E$6,0,10*ROW('Sanitation Data'!E193))),'Data Summary'!CQ199="Yes"),OFFSET('Sanitation Data'!$E$6,0,10*ROW('Sanitation Data'!E193)),NA())</f>
        <v>#N/A</v>
      </c>
      <c r="AC199" s="99" t="e">
        <f ca="true">+IF(AND(ISNUMBER(OFFSET('Sanitation Data'!$E$10,0,10*ROW('Sanitation Data'!E193))),'Data Summary'!CR199="Yes"),OFFSET('Sanitation Data'!$E$10,0,10*ROW('Sanitation Data'!E193)),NA())</f>
        <v>#N/A</v>
      </c>
      <c r="AD199" s="99" t="e">
        <f ca="true">+IF(AND(ISNUMBER(OFFSET('Sanitation Data'!$E$11,0,10*ROW('Sanitation Data'!E193))),'Data Summary'!CS199="Yes"),OFFSET('Sanitation Data'!$E$11,0,10*ROW('Sanitation Data'!E193)),NA())</f>
        <v>#N/A</v>
      </c>
      <c r="AE199" s="99" t="e">
        <f ca="true">+IF(AND(ISNUMBER(OFFSET('Sanitation Data'!$E$12,0,10*ROW('Sanitation Data'!E193))),'Data Summary'!CT199="Yes"),OFFSET('Sanitation Data'!$E$12,0,10*ROW('Sanitation Data'!E193)),NA())</f>
        <v>#N/A</v>
      </c>
      <c r="AF199" s="99" t="e">
        <f ca="true">+IF(AND(ISNUMBER(OFFSET('Sanitation Data'!$F$4,0,10*ROW('Sanitation Data'!F193))),'Data Summary'!CU199="Yes"),100-OFFSET('Sanitation Data'!$F$4,0,10*ROW('Sanitation Data'!F193)),NA())</f>
        <v>#N/A</v>
      </c>
      <c r="AG199" s="99" t="e">
        <f ca="true">+IF(AND(ISNUMBER(OFFSET('Sanitation Data'!$F$6,0,10*ROW('Sanitation Data'!F193))),'Data Summary'!CV199="Yes"),OFFSET('Sanitation Data'!$F$6,0,10*ROW('Sanitation Data'!F193)),NA())</f>
        <v>#N/A</v>
      </c>
      <c r="AH199" s="99" t="e">
        <f ca="true">+IF(AND(ISNUMBER(OFFSET('Sanitation Data'!$F$10,0,10*ROW('Sanitation Data'!F193))),'Data Summary'!CW199="Yes"),OFFSET('Sanitation Data'!$F$10,0,10*ROW('Sanitation Data'!F193)),NA())</f>
        <v>#N/A</v>
      </c>
      <c r="AI199" s="99" t="e">
        <f ca="true">+IF(AND(ISNUMBER(OFFSET('Sanitation Data'!$F$11,0,10*ROW('Sanitation Data'!F193))),'Data Summary'!CX199="Yes"),OFFSET('Sanitation Data'!$F$11,0,10*ROW('Sanitation Data'!F193)),NA())</f>
        <v>#N/A</v>
      </c>
      <c r="AJ199" s="99" t="e">
        <f ca="true">+IF(AND(ISNUMBER(OFFSET('Sanitation Data'!$F$12,0,10*ROW('Sanitation Data'!F193))),'Data Summary'!CY199="Yes"),OFFSET('Sanitation Data'!$F$12,0,10*ROW('Sanitation Data'!F193)),NA())</f>
        <v>#N/A</v>
      </c>
      <c r="AK199" s="99" t="e">
        <f ca="true">+IF(AND(ISNUMBER(OFFSET('Sanitation Data'!$G$4,0,10*ROW('Sanitation Data'!G193))),'Data Summary'!CZ199="Yes"),100-OFFSET('Sanitation Data'!$G$4,0,10*ROW('Sanitation Data'!G193)),NA())</f>
        <v>#N/A</v>
      </c>
      <c r="AL199" s="99" t="e">
        <f ca="true">+IF(AND(ISNUMBER(OFFSET('Sanitation Data'!$G$6,0,10*ROW('Sanitation Data'!G193))),'Data Summary'!DA199="Yes"),OFFSET('Sanitation Data'!$G$6,0,10*ROW('Sanitation Data'!G193)),NA())</f>
        <v>#N/A</v>
      </c>
      <c r="AM199" s="99" t="e">
        <f ca="true">+IF(AND(ISNUMBER(OFFSET('Sanitation Data'!$G$10,0,10*ROW('Sanitation Data'!G193))),'Data Summary'!DB199="Yes"),OFFSET('Sanitation Data'!$G$10,0,10*ROW('Sanitation Data'!G193)),NA())</f>
        <v>#N/A</v>
      </c>
      <c r="AN199" s="99" t="e">
        <f ca="true">+IF(AND(ISNUMBER(OFFSET('Sanitation Data'!$G$11,0,10*ROW('Sanitation Data'!G193))),'Data Summary'!DC199="Yes"),OFFSET('Sanitation Data'!$G$11,0,10*ROW('Sanitation Data'!G193)),NA())</f>
        <v>#N/A</v>
      </c>
      <c r="AO199" s="99" t="e">
        <f ca="true">+IF(AND(ISNUMBER(OFFSET('Sanitation Data'!$G$12,0,10*ROW('Sanitation Data'!G193))),'Data Summary'!DD199="Yes"),OFFSET('Sanitation Data'!$G$12,0,10*ROW('Sanitation Data'!G193)),NA())</f>
        <v>#N/A</v>
      </c>
      <c r="AP199" s="99" t="e">
        <f ca="true">+IF(AND(ISNUMBER(OFFSET('Sanitation Data'!$H$4,0,10*ROW('Sanitation Data'!H193))),'Data Summary'!DE199="Yes"),100-OFFSET('Sanitation Data'!$H$4,0,10*ROW('Sanitation Data'!H193)),NA())</f>
        <v>#N/A</v>
      </c>
      <c r="AQ199" s="99" t="e">
        <f ca="true">+IF(AND(ISNUMBER(OFFSET('Sanitation Data'!$H$6,0,10*ROW('Sanitation Data'!H193))),'Data Summary'!DF199="Yes"),OFFSET('Sanitation Data'!$H$6,0,10*ROW('Sanitation Data'!H193)),NA())</f>
        <v>#N/A</v>
      </c>
      <c r="AR199" s="99" t="e">
        <f ca="true">+IF(AND(ISNUMBER(OFFSET('Sanitation Data'!$H$10,0,10*ROW('Sanitation Data'!H193))),'Data Summary'!DG199="Yes"),OFFSET('Sanitation Data'!$H$10,0,10*ROW('Sanitation Data'!H193)),NA())</f>
        <v>#N/A</v>
      </c>
      <c r="AS199" s="99" t="e">
        <f ca="true">+IF(AND(ISNUMBER(OFFSET('Sanitation Data'!$H$11,0,10*ROW('Sanitation Data'!H193))),'Data Summary'!DH199="Yes"),OFFSET('Sanitation Data'!$H$11,0,10*ROW('Sanitation Data'!H193)),NA())</f>
        <v>#N/A</v>
      </c>
      <c r="AT199" s="99" t="e">
        <f ca="true">+IF(AND(ISNUMBER(OFFSET('Sanitation Data'!$H$12,0,10*ROW('Sanitation Data'!H193))),'Data Summary'!DI199="Yes"),OFFSET('Sanitation Data'!$H$12,0,10*ROW('Sanitation Data'!H193)),NA())</f>
        <v>#N/A</v>
      </c>
      <c r="AU199" s="99" t="e">
        <f ca="true">+IF(AND(ISNUMBER(OFFSET('Sanitation Data'!$I$4,0,10*ROW('Sanitation Data'!I193))),'Data Summary'!DJ199="Yes"),100-OFFSET('Sanitation Data'!$I$4,0,10*ROW('Sanitation Data'!I193)),NA())</f>
        <v>#N/A</v>
      </c>
      <c r="AV199" s="99" t="e">
        <f ca="true">+IF(AND(ISNUMBER(OFFSET('Sanitation Data'!$I$6,0,10*ROW('Sanitation Data'!I193))),'Data Summary'!DK199="Yes"),OFFSET('Sanitation Data'!$I$6,0,10*ROW('Sanitation Data'!I193)),NA())</f>
        <v>#N/A</v>
      </c>
      <c r="AW199" s="99" t="e">
        <f ca="true">+IF(AND(ISNUMBER(OFFSET('Sanitation Data'!$I$10,0,10*ROW('Sanitation Data'!I193))),'Data Summary'!DL199="Yes"),OFFSET('Sanitation Data'!$I$10,0,10*ROW('Sanitation Data'!I193)),NA())</f>
        <v>#N/A</v>
      </c>
      <c r="AX199" s="99" t="e">
        <f ca="true">+IF(AND(ISNUMBER(OFFSET('Sanitation Data'!$I$11,0,10*ROW('Sanitation Data'!I193))),'Data Summary'!DM199="Yes"),OFFSET('Sanitation Data'!$I$11,0,10*ROW('Sanitation Data'!I193)),NA())</f>
        <v>#N/A</v>
      </c>
      <c r="AY199" s="99" t="e">
        <f ca="true">+IF(AND(ISNUMBER(OFFSET('Sanitation Data'!$I$12,0,10*ROW('Sanitation Data'!I193))),'Data Summary'!DN199="Yes"),OFFSET('Sanitation Data'!$I$12,0,10*ROW('Sanitation Data'!I193)),NA())</f>
        <v>#N/A</v>
      </c>
      <c r="AZ199" s="100" t="e">
        <f ca="true">+IF(AND(ISNUMBER(OFFSET('Hygiene Data'!$D$5,0,10*ROW('Hygiene Data'!D193))),'Data Summary'!DO199="Yes"),OFFSET('Hygiene Data'!$D$5,0,10*ROW('Hygiene Data'!D193)),NA())</f>
        <v>#N/A</v>
      </c>
      <c r="BA199" s="100" t="e">
        <f ca="true">+IF(AND(ISNUMBER(OFFSET('Hygiene Data'!$D$7,0,10*ROW('Hygiene Data'!D193))),'Data Summary'!DP199="Yes"),OFFSET('Hygiene Data'!$D$7,0,10*ROW('Hygiene Data'!D193)),NA())</f>
        <v>#N/A</v>
      </c>
      <c r="BB199" s="100" t="e">
        <f ca="true">+IF(AND(ISNUMBER(OFFSET('Hygiene Data'!$D$9,0,10*ROW('Hygiene Data'!D193))),'Data Summary'!DQ199="Yes"),OFFSET('Hygiene Data'!$D$9,0,10*ROW('Hygiene Data'!D193)),NA())</f>
        <v>#N/A</v>
      </c>
      <c r="BC199" s="100" t="e">
        <f ca="true">+IF(AND(ISNUMBER(OFFSET('Hygiene Data'!$E$5,0,10*ROW('Hygiene Data'!E193))),'Data Summary'!DR199="Yes"),OFFSET('Hygiene Data'!$E$5,0,10*ROW('Hygiene Data'!E193)),NA())</f>
        <v>#N/A</v>
      </c>
      <c r="BD199" s="100" t="e">
        <f ca="true">+IF(AND(ISNUMBER(OFFSET('Hygiene Data'!$E$7,0,10*ROW('Hygiene Data'!E193))),'Data Summary'!DS199="Yes"),OFFSET('Hygiene Data'!$E$7,0,10*ROW('Hygiene Data'!E193)),NA())</f>
        <v>#N/A</v>
      </c>
      <c r="BE199" s="100" t="e">
        <f ca="true">+IF(AND(ISNUMBER(OFFSET('Hygiene Data'!$E$9,0,10*ROW('Hygiene Data'!E193))),'Data Summary'!DT199="Yes"),OFFSET('Hygiene Data'!$E$9,0,10*ROW('Hygiene Data'!E193)),NA())</f>
        <v>#N/A</v>
      </c>
      <c r="BF199" s="100" t="e">
        <f ca="true">+IF(AND(ISNUMBER(OFFSET('Hygiene Data'!$F$5,0,10*ROW('Hygiene Data'!F193))),'Data Summary'!DU199="Yes"),OFFSET('Hygiene Data'!$F$5,0,10*ROW('Hygiene Data'!F193)),NA())</f>
        <v>#N/A</v>
      </c>
      <c r="BG199" s="100" t="e">
        <f ca="true">+IF(AND(ISNUMBER(OFFSET('Hygiene Data'!$F$7,0,10*ROW('Hygiene Data'!F193))),'Data Summary'!DV199="Yes"),OFFSET('Hygiene Data'!$F$7,0,10*ROW('Hygiene Data'!F193)),NA())</f>
        <v>#N/A</v>
      </c>
      <c r="BH199" s="100" t="e">
        <f ca="true">+IF(AND(ISNUMBER(OFFSET('Hygiene Data'!$F$9,0,10*ROW('Hygiene Data'!F193))),'Data Summary'!DW199="Yes"),OFFSET('Hygiene Data'!$F$9,0,10*ROW('Hygiene Data'!F193)),NA())</f>
        <v>#N/A</v>
      </c>
      <c r="BI199" s="100" t="e">
        <f ca="true">+IF(AND(ISNUMBER(OFFSET('Hygiene Data'!$G$5,0,10*ROW('Hygiene Data'!G193))),'Data Summary'!DX199="Yes"),OFFSET('Hygiene Data'!$G$5,0,10*ROW('Hygiene Data'!G193)),NA())</f>
        <v>#N/A</v>
      </c>
      <c r="BJ199" s="100" t="e">
        <f ca="true">+IF(AND(ISNUMBER(OFFSET('Hygiene Data'!$G$7,0,10*ROW('Hygiene Data'!G193))),'Data Summary'!DY199="Yes"),OFFSET('Hygiene Data'!$G$7,0,10*ROW('Hygiene Data'!G193)),NA())</f>
        <v>#N/A</v>
      </c>
      <c r="BK199" s="100" t="e">
        <f ca="true">+IF(AND(ISNUMBER(OFFSET('Hygiene Data'!$G$9,0,10*ROW('Hygiene Data'!G193))),'Data Summary'!DZ199="Yes"),OFFSET('Hygiene Data'!$G$9,0,10*ROW('Hygiene Data'!G193)),NA())</f>
        <v>#N/A</v>
      </c>
      <c r="BL199" s="100" t="e">
        <f ca="true">+IF(AND(ISNUMBER(OFFSET('Hygiene Data'!$H$5,0,10*ROW('Hygiene Data'!H193))),'Data Summary'!EA199="Yes"),OFFSET('Hygiene Data'!$H$5,0,10*ROW('Hygiene Data'!H193)),NA())</f>
        <v>#N/A</v>
      </c>
      <c r="BM199" s="100" t="e">
        <f ca="true">+IF(AND(ISNUMBER(OFFSET('Hygiene Data'!$H$7,0,10*ROW('Hygiene Data'!H193))),'Data Summary'!EB199="Yes"),OFFSET('Hygiene Data'!$H$7,0,10*ROW('Hygiene Data'!H193)),NA())</f>
        <v>#N/A</v>
      </c>
      <c r="BN199" s="100" t="e">
        <f ca="true">+IF(AND(ISNUMBER(OFFSET('Hygiene Data'!$H$9,0,10*ROW('Hygiene Data'!H193))),'Data Summary'!EC199="Yes"),OFFSET('Hygiene Data'!$H$9,0,10*ROW('Hygiene Data'!H193)),NA())</f>
        <v>#N/A</v>
      </c>
      <c r="BO199" s="100" t="e">
        <f ca="true">+IF(AND(ISNUMBER(OFFSET('Hygiene Data'!$I$5,0,10*ROW('Hygiene Data'!I193))),'Data Summary'!ED199="Yes"),OFFSET('Hygiene Data'!$I$5,0,10*ROW('Hygiene Data'!I193)),NA())</f>
        <v>#N/A</v>
      </c>
      <c r="BP199" s="100" t="e">
        <f ca="true">+IF(AND(ISNUMBER(OFFSET('Hygiene Data'!$I$7,0,10*ROW('Hygiene Data'!I193))),'Data Summary'!EE199="Yes"),OFFSET('Hygiene Data'!$I$7,0,10*ROW('Hygiene Data'!I193)),NA())</f>
        <v>#N/A</v>
      </c>
      <c r="BQ199" s="100" t="e">
        <f ca="true">+IF(AND(ISNUMBER(OFFSET('Hygiene Data'!$I$9,0,10*ROW('Hygiene Data'!I193))),'Data Summary'!EF199="Yes"),OFFSET('Hygiene Data'!$I$9,0,10*ROW('Hygiene Data'!I193)),NA())</f>
        <v>#N/A</v>
      </c>
    </row>
    <row xmlns:x14ac="http://schemas.microsoft.com/office/spreadsheetml/2009/9/ac" r="200" x14ac:dyDescent="0.2">
      <c r="A200" s="363" t="e">
        <f ca="true">+RIGHT('Data Summary'!A200,LEN('Data Summary'!A200)-9)</f>
        <v>#VALUE!</v>
      </c>
      <c r="B200" s="38" t="str">
        <f ca="true">+IF(ISTEXT('Data Summary'!B200),'Data Summary'!B200,"")</f>
        <v/>
      </c>
      <c r="C200" s="362" t="e">
        <f ca="true">+VALUE('Data Summary'!C200)</f>
        <v>#VALUE!</v>
      </c>
      <c r="D200" s="98" t="e">
        <f ca="true">+IF(AND(ISNUMBER(OFFSET('Water Data'!$D$4,0,10*ROW('Water Data'!D194))),'Data Summary'!BS200="Yes"),100-OFFSET('Water Data'!$D$4,0,10*ROW('Water Data'!D194)),NA())</f>
        <v>#N/A</v>
      </c>
      <c r="E200" s="98" t="e">
        <f ca="true">+IF(AND(ISNUMBER(OFFSET('Water Data'!$D$6,0,10*ROW('Water Data'!D194))),'Data Summary'!BT200="Yes"),OFFSET('Water Data'!$D$6,0,10*ROW('Water Data'!D194)),NA())</f>
        <v>#N/A</v>
      </c>
      <c r="F200" s="98" t="e">
        <f ca="true">+IF(AND(ISNUMBER(OFFSET('Water Data'!$D$9,0,10*ROW('Water Data'!D194))),'Data Summary'!BU200="Yes"),OFFSET('Water Data'!$D$9,0,10*ROW('Water Data'!D194)),NA())</f>
        <v>#N/A</v>
      </c>
      <c r="G200" s="98" t="e">
        <f ca="true">+IF(AND(ISNUMBER(OFFSET('Water Data'!$E$4,0,10*ROW('Water Data'!E194))),'Data Summary'!BV200="Yes"),100-OFFSET('Water Data'!$E$4,0,10*ROW('Water Data'!E194)),NA())</f>
        <v>#N/A</v>
      </c>
      <c r="H200" s="98" t="e">
        <f ca="true">+IF(AND(ISNUMBER(OFFSET('Water Data'!$E$6,0,10*ROW('Water Data'!E194))),'Data Summary'!BW200="Yes"),OFFSET('Water Data'!$E$6,0,10*ROW('Water Data'!E194)),NA())</f>
        <v>#N/A</v>
      </c>
      <c r="I200" s="98" t="e">
        <f ca="true">+IF(AND(ISNUMBER(OFFSET('Water Data'!$E$9,0,10*ROW('Water Data'!E194))),'Data Summary'!BX200="Yes"),OFFSET('Water Data'!$E$9,0,10*ROW('Water Data'!E194)),NA())</f>
        <v>#N/A</v>
      </c>
      <c r="J200" s="98" t="e">
        <f ca="true">+IF(AND(ISNUMBER(OFFSET('Water Data'!$F$4,0,10*ROW('Water Data'!F194))),'Data Summary'!BY200="Yes"),100-OFFSET('Water Data'!$F$4,0,10*ROW('Water Data'!F194)),NA())</f>
        <v>#N/A</v>
      </c>
      <c r="K200" s="98" t="e">
        <f ca="true">+IF(AND(ISNUMBER(OFFSET('Water Data'!$F$6,0,10*ROW('Water Data'!F194))),'Data Summary'!BZ200="Yes"),OFFSET('Water Data'!$F$6,0,10*ROW('Water Data'!F194)),NA())</f>
        <v>#N/A</v>
      </c>
      <c r="L200" s="98" t="e">
        <f ca="true">+IF(AND(ISNUMBER(OFFSET('Water Data'!$F$9,0,10*ROW('Water Data'!F194))),'Data Summary'!CA200="Yes"),OFFSET('Water Data'!$F$9,0,10*ROW('Water Data'!F194)),NA())</f>
        <v>#N/A</v>
      </c>
      <c r="M200" s="98" t="e">
        <f ca="true">+IF(AND(ISNUMBER(OFFSET('Water Data'!$G$4,0,10*ROW('Water Data'!G194))),'Data Summary'!CB200="Yes"),100-OFFSET('Water Data'!$G$4,0,10*ROW('Water Data'!G194)),NA())</f>
        <v>#N/A</v>
      </c>
      <c r="N200" s="98" t="e">
        <f ca="true">+IF(AND(ISNUMBER(OFFSET('Water Data'!$G$6,0,10*ROW('Water Data'!G194))),'Data Summary'!CC200="Yes"),OFFSET('Water Data'!$G$6,0,10*ROW('Water Data'!G194)),NA())</f>
        <v>#N/A</v>
      </c>
      <c r="O200" s="98" t="e">
        <f ca="true">+IF(AND(ISNUMBER(OFFSET('Water Data'!$G$9,0,10*ROW('Water Data'!G194))),'Data Summary'!CD200="Yes"),OFFSET('Water Data'!$G$9,0,10*ROW('Water Data'!G194)),NA())</f>
        <v>#N/A</v>
      </c>
      <c r="P200" s="98" t="e">
        <f ca="true">+IF(AND(ISNUMBER(OFFSET('Water Data'!$H$4,0,10*ROW('Water Data'!H194))),'Data Summary'!CE200="Yes"),100-OFFSET('Water Data'!$H$4,0,10*ROW('Water Data'!H194)),NA())</f>
        <v>#N/A</v>
      </c>
      <c r="Q200" s="98" t="e">
        <f ca="true">+IF(AND(ISNUMBER(OFFSET('Water Data'!$H$6,0,10*ROW('Water Data'!H194))),'Data Summary'!CF200="Yes"),OFFSET('Water Data'!$H$6,0,10*ROW('Water Data'!H194)),NA())</f>
        <v>#N/A</v>
      </c>
      <c r="R200" s="98" t="e">
        <f ca="true">+IF(AND(ISNUMBER(OFFSET('Water Data'!$H$9,0,10*ROW('Water Data'!H194))),'Data Summary'!CG200="Yes"),OFFSET('Water Data'!$H$9,0,10*ROW('Water Data'!H194)),NA())</f>
        <v>#N/A</v>
      </c>
      <c r="S200" s="98" t="e">
        <f ca="true">+IF(AND(ISNUMBER(OFFSET('Water Data'!$I$4,0,10*ROW('Water Data'!I194))),'Data Summary'!CH200="Yes"),100-OFFSET('Water Data'!$I$4,0,10*ROW('Water Data'!I194)),NA())</f>
        <v>#N/A</v>
      </c>
      <c r="T200" s="98" t="e">
        <f ca="true">+IF(AND(ISNUMBER(OFFSET('Water Data'!$I$6,0,10*ROW('Water Data'!I194))),'Data Summary'!CI200="Yes"),OFFSET('Water Data'!$I$6,0,10*ROW('Water Data'!I194)),NA())</f>
        <v>#N/A</v>
      </c>
      <c r="U200" s="98" t="e">
        <f ca="true">+IF(AND(ISNUMBER(OFFSET('Water Data'!$I$9,0,10*ROW('Water Data'!I194))),'Data Summary'!CJ200="Yes"),OFFSET('Water Data'!$I$9,0,10*ROW('Water Data'!I194)),NA())</f>
        <v>#N/A</v>
      </c>
      <c r="V200" s="99" t="e">
        <f ca="true">+IF(AND(ISNUMBER(OFFSET('Sanitation Data'!$D$4,0,10*ROW('Sanitation Data'!D194))),'Data Summary'!CK200="Yes"),100-OFFSET('Sanitation Data'!$D$4,0,10*ROW('Sanitation Data'!D194)),NA())</f>
        <v>#N/A</v>
      </c>
      <c r="W200" s="99" t="e">
        <f ca="true">+IF(AND(ISNUMBER(OFFSET('Sanitation Data'!$D$6,0,10*ROW('Sanitation Data'!D194))),'Data Summary'!CL200="Yes"),OFFSET('Sanitation Data'!$D$6,0,10*ROW('Sanitation Data'!D194)),NA())</f>
        <v>#N/A</v>
      </c>
      <c r="X200" s="99" t="e">
        <f ca="true">+IF(AND(ISNUMBER(OFFSET('Sanitation Data'!$D$10,0,10*ROW('Sanitation Data'!D194))),'Data Summary'!CM200="Yes"),OFFSET('Sanitation Data'!$D$10,0,10*ROW('Sanitation Data'!D194)),NA())</f>
        <v>#N/A</v>
      </c>
      <c r="Y200" s="99" t="e">
        <f ca="true">+IF(AND(ISNUMBER(OFFSET('Sanitation Data'!$D$11,0,10*ROW('Sanitation Data'!D194))),'Data Summary'!CN200="Yes"),OFFSET('Sanitation Data'!$D$11,0,10*ROW('Sanitation Data'!D194)),NA())</f>
        <v>#N/A</v>
      </c>
      <c r="Z200" s="99" t="e">
        <f ca="true">+IF(AND(ISNUMBER(OFFSET('Sanitation Data'!$D$12,0,10*ROW('Sanitation Data'!D194))),'Data Summary'!CO200="Yes"),OFFSET('Sanitation Data'!$D$12,0,10*ROW('Sanitation Data'!D194)),NA())</f>
        <v>#N/A</v>
      </c>
      <c r="AA200" s="99" t="e">
        <f ca="true">+IF(AND(ISNUMBER(OFFSET('Sanitation Data'!$E$4,0,10*ROW('Sanitation Data'!E194))),'Data Summary'!CP200="Yes"),100-OFFSET('Sanitation Data'!$E$4,0,10*ROW('Sanitation Data'!E194)),NA())</f>
        <v>#N/A</v>
      </c>
      <c r="AB200" s="99" t="e">
        <f ca="true">+IF(AND(ISNUMBER(OFFSET('Sanitation Data'!$E$6,0,10*ROW('Sanitation Data'!E194))),'Data Summary'!CQ200="Yes"),OFFSET('Sanitation Data'!$E$6,0,10*ROW('Sanitation Data'!E194)),NA())</f>
        <v>#N/A</v>
      </c>
      <c r="AC200" s="99" t="e">
        <f ca="true">+IF(AND(ISNUMBER(OFFSET('Sanitation Data'!$E$10,0,10*ROW('Sanitation Data'!E194))),'Data Summary'!CR200="Yes"),OFFSET('Sanitation Data'!$E$10,0,10*ROW('Sanitation Data'!E194)),NA())</f>
        <v>#N/A</v>
      </c>
      <c r="AD200" s="99" t="e">
        <f ca="true">+IF(AND(ISNUMBER(OFFSET('Sanitation Data'!$E$11,0,10*ROW('Sanitation Data'!E194))),'Data Summary'!CS200="Yes"),OFFSET('Sanitation Data'!$E$11,0,10*ROW('Sanitation Data'!E194)),NA())</f>
        <v>#N/A</v>
      </c>
      <c r="AE200" s="99" t="e">
        <f ca="true">+IF(AND(ISNUMBER(OFFSET('Sanitation Data'!$E$12,0,10*ROW('Sanitation Data'!E194))),'Data Summary'!CT200="Yes"),OFFSET('Sanitation Data'!$E$12,0,10*ROW('Sanitation Data'!E194)),NA())</f>
        <v>#N/A</v>
      </c>
      <c r="AF200" s="99" t="e">
        <f ca="true">+IF(AND(ISNUMBER(OFFSET('Sanitation Data'!$F$4,0,10*ROW('Sanitation Data'!F194))),'Data Summary'!CU200="Yes"),100-OFFSET('Sanitation Data'!$F$4,0,10*ROW('Sanitation Data'!F194)),NA())</f>
        <v>#N/A</v>
      </c>
      <c r="AG200" s="99" t="e">
        <f ca="true">+IF(AND(ISNUMBER(OFFSET('Sanitation Data'!$F$6,0,10*ROW('Sanitation Data'!F194))),'Data Summary'!CV200="Yes"),OFFSET('Sanitation Data'!$F$6,0,10*ROW('Sanitation Data'!F194)),NA())</f>
        <v>#N/A</v>
      </c>
      <c r="AH200" s="99" t="e">
        <f ca="true">+IF(AND(ISNUMBER(OFFSET('Sanitation Data'!$F$10,0,10*ROW('Sanitation Data'!F194))),'Data Summary'!CW200="Yes"),OFFSET('Sanitation Data'!$F$10,0,10*ROW('Sanitation Data'!F194)),NA())</f>
        <v>#N/A</v>
      </c>
      <c r="AI200" s="99" t="e">
        <f ca="true">+IF(AND(ISNUMBER(OFFSET('Sanitation Data'!$F$11,0,10*ROW('Sanitation Data'!F194))),'Data Summary'!CX200="Yes"),OFFSET('Sanitation Data'!$F$11,0,10*ROW('Sanitation Data'!F194)),NA())</f>
        <v>#N/A</v>
      </c>
      <c r="AJ200" s="99" t="e">
        <f ca="true">+IF(AND(ISNUMBER(OFFSET('Sanitation Data'!$F$12,0,10*ROW('Sanitation Data'!F194))),'Data Summary'!CY200="Yes"),OFFSET('Sanitation Data'!$F$12,0,10*ROW('Sanitation Data'!F194)),NA())</f>
        <v>#N/A</v>
      </c>
      <c r="AK200" s="99" t="e">
        <f ca="true">+IF(AND(ISNUMBER(OFFSET('Sanitation Data'!$G$4,0,10*ROW('Sanitation Data'!G194))),'Data Summary'!CZ200="Yes"),100-OFFSET('Sanitation Data'!$G$4,0,10*ROW('Sanitation Data'!G194)),NA())</f>
        <v>#N/A</v>
      </c>
      <c r="AL200" s="99" t="e">
        <f ca="true">+IF(AND(ISNUMBER(OFFSET('Sanitation Data'!$G$6,0,10*ROW('Sanitation Data'!G194))),'Data Summary'!DA200="Yes"),OFFSET('Sanitation Data'!$G$6,0,10*ROW('Sanitation Data'!G194)),NA())</f>
        <v>#N/A</v>
      </c>
      <c r="AM200" s="99" t="e">
        <f ca="true">+IF(AND(ISNUMBER(OFFSET('Sanitation Data'!$G$10,0,10*ROW('Sanitation Data'!G194))),'Data Summary'!DB200="Yes"),OFFSET('Sanitation Data'!$G$10,0,10*ROW('Sanitation Data'!G194)),NA())</f>
        <v>#N/A</v>
      </c>
      <c r="AN200" s="99" t="e">
        <f ca="true">+IF(AND(ISNUMBER(OFFSET('Sanitation Data'!$G$11,0,10*ROW('Sanitation Data'!G194))),'Data Summary'!DC200="Yes"),OFFSET('Sanitation Data'!$G$11,0,10*ROW('Sanitation Data'!G194)),NA())</f>
        <v>#N/A</v>
      </c>
      <c r="AO200" s="99" t="e">
        <f ca="true">+IF(AND(ISNUMBER(OFFSET('Sanitation Data'!$G$12,0,10*ROW('Sanitation Data'!G194))),'Data Summary'!DD200="Yes"),OFFSET('Sanitation Data'!$G$12,0,10*ROW('Sanitation Data'!G194)),NA())</f>
        <v>#N/A</v>
      </c>
      <c r="AP200" s="99" t="e">
        <f ca="true">+IF(AND(ISNUMBER(OFFSET('Sanitation Data'!$H$4,0,10*ROW('Sanitation Data'!H194))),'Data Summary'!DE200="Yes"),100-OFFSET('Sanitation Data'!$H$4,0,10*ROW('Sanitation Data'!H194)),NA())</f>
        <v>#N/A</v>
      </c>
      <c r="AQ200" s="99" t="e">
        <f ca="true">+IF(AND(ISNUMBER(OFFSET('Sanitation Data'!$H$6,0,10*ROW('Sanitation Data'!H194))),'Data Summary'!DF200="Yes"),OFFSET('Sanitation Data'!$H$6,0,10*ROW('Sanitation Data'!H194)),NA())</f>
        <v>#N/A</v>
      </c>
      <c r="AR200" s="99" t="e">
        <f ca="true">+IF(AND(ISNUMBER(OFFSET('Sanitation Data'!$H$10,0,10*ROW('Sanitation Data'!H194))),'Data Summary'!DG200="Yes"),OFFSET('Sanitation Data'!$H$10,0,10*ROW('Sanitation Data'!H194)),NA())</f>
        <v>#N/A</v>
      </c>
      <c r="AS200" s="99" t="e">
        <f ca="true">+IF(AND(ISNUMBER(OFFSET('Sanitation Data'!$H$11,0,10*ROW('Sanitation Data'!H194))),'Data Summary'!DH200="Yes"),OFFSET('Sanitation Data'!$H$11,0,10*ROW('Sanitation Data'!H194)),NA())</f>
        <v>#N/A</v>
      </c>
      <c r="AT200" s="99" t="e">
        <f ca="true">+IF(AND(ISNUMBER(OFFSET('Sanitation Data'!$H$12,0,10*ROW('Sanitation Data'!H194))),'Data Summary'!DI200="Yes"),OFFSET('Sanitation Data'!$H$12,0,10*ROW('Sanitation Data'!H194)),NA())</f>
        <v>#N/A</v>
      </c>
      <c r="AU200" s="99" t="e">
        <f ca="true">+IF(AND(ISNUMBER(OFFSET('Sanitation Data'!$I$4,0,10*ROW('Sanitation Data'!I194))),'Data Summary'!DJ200="Yes"),100-OFFSET('Sanitation Data'!$I$4,0,10*ROW('Sanitation Data'!I194)),NA())</f>
        <v>#N/A</v>
      </c>
      <c r="AV200" s="99" t="e">
        <f ca="true">+IF(AND(ISNUMBER(OFFSET('Sanitation Data'!$I$6,0,10*ROW('Sanitation Data'!I194))),'Data Summary'!DK200="Yes"),OFFSET('Sanitation Data'!$I$6,0,10*ROW('Sanitation Data'!I194)),NA())</f>
        <v>#N/A</v>
      </c>
      <c r="AW200" s="99" t="e">
        <f ca="true">+IF(AND(ISNUMBER(OFFSET('Sanitation Data'!$I$10,0,10*ROW('Sanitation Data'!I194))),'Data Summary'!DL200="Yes"),OFFSET('Sanitation Data'!$I$10,0,10*ROW('Sanitation Data'!I194)),NA())</f>
        <v>#N/A</v>
      </c>
      <c r="AX200" s="99" t="e">
        <f ca="true">+IF(AND(ISNUMBER(OFFSET('Sanitation Data'!$I$11,0,10*ROW('Sanitation Data'!I194))),'Data Summary'!DM200="Yes"),OFFSET('Sanitation Data'!$I$11,0,10*ROW('Sanitation Data'!I194)),NA())</f>
        <v>#N/A</v>
      </c>
      <c r="AY200" s="99" t="e">
        <f ca="true">+IF(AND(ISNUMBER(OFFSET('Sanitation Data'!$I$12,0,10*ROW('Sanitation Data'!I194))),'Data Summary'!DN200="Yes"),OFFSET('Sanitation Data'!$I$12,0,10*ROW('Sanitation Data'!I194)),NA())</f>
        <v>#N/A</v>
      </c>
      <c r="AZ200" s="100" t="e">
        <f ca="true">+IF(AND(ISNUMBER(OFFSET('Hygiene Data'!$D$5,0,10*ROW('Hygiene Data'!D194))),'Data Summary'!DO200="Yes"),OFFSET('Hygiene Data'!$D$5,0,10*ROW('Hygiene Data'!D194)),NA())</f>
        <v>#N/A</v>
      </c>
      <c r="BA200" s="100" t="e">
        <f ca="true">+IF(AND(ISNUMBER(OFFSET('Hygiene Data'!$D$7,0,10*ROW('Hygiene Data'!D194))),'Data Summary'!DP200="Yes"),OFFSET('Hygiene Data'!$D$7,0,10*ROW('Hygiene Data'!D194)),NA())</f>
        <v>#N/A</v>
      </c>
      <c r="BB200" s="100" t="e">
        <f ca="true">+IF(AND(ISNUMBER(OFFSET('Hygiene Data'!$D$9,0,10*ROW('Hygiene Data'!D194))),'Data Summary'!DQ200="Yes"),OFFSET('Hygiene Data'!$D$9,0,10*ROW('Hygiene Data'!D194)),NA())</f>
        <v>#N/A</v>
      </c>
      <c r="BC200" s="100" t="e">
        <f ca="true">+IF(AND(ISNUMBER(OFFSET('Hygiene Data'!$E$5,0,10*ROW('Hygiene Data'!E194))),'Data Summary'!DR200="Yes"),OFFSET('Hygiene Data'!$E$5,0,10*ROW('Hygiene Data'!E194)),NA())</f>
        <v>#N/A</v>
      </c>
      <c r="BD200" s="100" t="e">
        <f ca="true">+IF(AND(ISNUMBER(OFFSET('Hygiene Data'!$E$7,0,10*ROW('Hygiene Data'!E194))),'Data Summary'!DS200="Yes"),OFFSET('Hygiene Data'!$E$7,0,10*ROW('Hygiene Data'!E194)),NA())</f>
        <v>#N/A</v>
      </c>
      <c r="BE200" s="100" t="e">
        <f ca="true">+IF(AND(ISNUMBER(OFFSET('Hygiene Data'!$E$9,0,10*ROW('Hygiene Data'!E194))),'Data Summary'!DT200="Yes"),OFFSET('Hygiene Data'!$E$9,0,10*ROW('Hygiene Data'!E194)),NA())</f>
        <v>#N/A</v>
      </c>
      <c r="BF200" s="100" t="e">
        <f ca="true">+IF(AND(ISNUMBER(OFFSET('Hygiene Data'!$F$5,0,10*ROW('Hygiene Data'!F194))),'Data Summary'!DU200="Yes"),OFFSET('Hygiene Data'!$F$5,0,10*ROW('Hygiene Data'!F194)),NA())</f>
        <v>#N/A</v>
      </c>
      <c r="BG200" s="100" t="e">
        <f ca="true">+IF(AND(ISNUMBER(OFFSET('Hygiene Data'!$F$7,0,10*ROW('Hygiene Data'!F194))),'Data Summary'!DV200="Yes"),OFFSET('Hygiene Data'!$F$7,0,10*ROW('Hygiene Data'!F194)),NA())</f>
        <v>#N/A</v>
      </c>
      <c r="BH200" s="100" t="e">
        <f ca="true">+IF(AND(ISNUMBER(OFFSET('Hygiene Data'!$F$9,0,10*ROW('Hygiene Data'!F194))),'Data Summary'!DW200="Yes"),OFFSET('Hygiene Data'!$F$9,0,10*ROW('Hygiene Data'!F194)),NA())</f>
        <v>#N/A</v>
      </c>
      <c r="BI200" s="100" t="e">
        <f ca="true">+IF(AND(ISNUMBER(OFFSET('Hygiene Data'!$G$5,0,10*ROW('Hygiene Data'!G194))),'Data Summary'!DX200="Yes"),OFFSET('Hygiene Data'!$G$5,0,10*ROW('Hygiene Data'!G194)),NA())</f>
        <v>#N/A</v>
      </c>
      <c r="BJ200" s="100" t="e">
        <f ca="true">+IF(AND(ISNUMBER(OFFSET('Hygiene Data'!$G$7,0,10*ROW('Hygiene Data'!G194))),'Data Summary'!DY200="Yes"),OFFSET('Hygiene Data'!$G$7,0,10*ROW('Hygiene Data'!G194)),NA())</f>
        <v>#N/A</v>
      </c>
      <c r="BK200" s="100" t="e">
        <f ca="true">+IF(AND(ISNUMBER(OFFSET('Hygiene Data'!$G$9,0,10*ROW('Hygiene Data'!G194))),'Data Summary'!DZ200="Yes"),OFFSET('Hygiene Data'!$G$9,0,10*ROW('Hygiene Data'!G194)),NA())</f>
        <v>#N/A</v>
      </c>
      <c r="BL200" s="100" t="e">
        <f ca="true">+IF(AND(ISNUMBER(OFFSET('Hygiene Data'!$H$5,0,10*ROW('Hygiene Data'!H194))),'Data Summary'!EA200="Yes"),OFFSET('Hygiene Data'!$H$5,0,10*ROW('Hygiene Data'!H194)),NA())</f>
        <v>#N/A</v>
      </c>
      <c r="BM200" s="100" t="e">
        <f ca="true">+IF(AND(ISNUMBER(OFFSET('Hygiene Data'!$H$7,0,10*ROW('Hygiene Data'!H194))),'Data Summary'!EB200="Yes"),OFFSET('Hygiene Data'!$H$7,0,10*ROW('Hygiene Data'!H194)),NA())</f>
        <v>#N/A</v>
      </c>
      <c r="BN200" s="100" t="e">
        <f ca="true">+IF(AND(ISNUMBER(OFFSET('Hygiene Data'!$H$9,0,10*ROW('Hygiene Data'!H194))),'Data Summary'!EC200="Yes"),OFFSET('Hygiene Data'!$H$9,0,10*ROW('Hygiene Data'!H194)),NA())</f>
        <v>#N/A</v>
      </c>
      <c r="BO200" s="100" t="e">
        <f ca="true">+IF(AND(ISNUMBER(OFFSET('Hygiene Data'!$I$5,0,10*ROW('Hygiene Data'!I194))),'Data Summary'!ED200="Yes"),OFFSET('Hygiene Data'!$I$5,0,10*ROW('Hygiene Data'!I194)),NA())</f>
        <v>#N/A</v>
      </c>
      <c r="BP200" s="100" t="e">
        <f ca="true">+IF(AND(ISNUMBER(OFFSET('Hygiene Data'!$I$7,0,10*ROW('Hygiene Data'!I194))),'Data Summary'!EE200="Yes"),OFFSET('Hygiene Data'!$I$7,0,10*ROW('Hygiene Data'!I194)),NA())</f>
        <v>#N/A</v>
      </c>
      <c r="BQ200" s="100" t="e">
        <f ca="true">+IF(AND(ISNUMBER(OFFSET('Hygiene Data'!$I$9,0,10*ROW('Hygiene Data'!I194))),'Data Summary'!EF200="Yes"),OFFSET('Hygiene Data'!$I$9,0,10*ROW('Hygiene Data'!I194)),NA())</f>
        <v>#N/A</v>
      </c>
    </row>
    <row xmlns:x14ac="http://schemas.microsoft.com/office/spreadsheetml/2009/9/ac" r="201" x14ac:dyDescent="0.2">
      <c r="A201" s="363" t="e">
        <f ca="true">+RIGHT('Data Summary'!A201,LEN('Data Summary'!A201)-9)</f>
        <v>#VALUE!</v>
      </c>
      <c r="B201" s="38" t="str">
        <f ca="true">+IF(ISTEXT('Data Summary'!B201),'Data Summary'!B201,"")</f>
        <v/>
      </c>
      <c r="C201" s="362" t="e">
        <f ca="true">+VALUE('Data Summary'!C201)</f>
        <v>#VALUE!</v>
      </c>
      <c r="D201" s="98" t="e">
        <f ca="true">+IF(AND(ISNUMBER(OFFSET('Water Data'!$D$4,0,10*ROW('Water Data'!D195))),'Data Summary'!BS201="Yes"),100-OFFSET('Water Data'!$D$4,0,10*ROW('Water Data'!D195)),NA())</f>
        <v>#N/A</v>
      </c>
      <c r="E201" s="98" t="e">
        <f ca="true">+IF(AND(ISNUMBER(OFFSET('Water Data'!$D$6,0,10*ROW('Water Data'!D195))),'Data Summary'!BT201="Yes"),OFFSET('Water Data'!$D$6,0,10*ROW('Water Data'!D195)),NA())</f>
        <v>#N/A</v>
      </c>
      <c r="F201" s="98" t="e">
        <f ca="true">+IF(AND(ISNUMBER(OFFSET('Water Data'!$D$9,0,10*ROW('Water Data'!D195))),'Data Summary'!BU201="Yes"),OFFSET('Water Data'!$D$9,0,10*ROW('Water Data'!D195)),NA())</f>
        <v>#N/A</v>
      </c>
      <c r="G201" s="98" t="e">
        <f ca="true">+IF(AND(ISNUMBER(OFFSET('Water Data'!$E$4,0,10*ROW('Water Data'!E195))),'Data Summary'!BV201="Yes"),100-OFFSET('Water Data'!$E$4,0,10*ROW('Water Data'!E195)),NA())</f>
        <v>#N/A</v>
      </c>
      <c r="H201" s="98" t="e">
        <f ca="true">+IF(AND(ISNUMBER(OFFSET('Water Data'!$E$6,0,10*ROW('Water Data'!E195))),'Data Summary'!BW201="Yes"),OFFSET('Water Data'!$E$6,0,10*ROW('Water Data'!E195)),NA())</f>
        <v>#N/A</v>
      </c>
      <c r="I201" s="98" t="e">
        <f ca="true">+IF(AND(ISNUMBER(OFFSET('Water Data'!$E$9,0,10*ROW('Water Data'!E195))),'Data Summary'!BX201="Yes"),OFFSET('Water Data'!$E$9,0,10*ROW('Water Data'!E195)),NA())</f>
        <v>#N/A</v>
      </c>
      <c r="J201" s="98" t="e">
        <f ca="true">+IF(AND(ISNUMBER(OFFSET('Water Data'!$F$4,0,10*ROW('Water Data'!F195))),'Data Summary'!BY201="Yes"),100-OFFSET('Water Data'!$F$4,0,10*ROW('Water Data'!F195)),NA())</f>
        <v>#N/A</v>
      </c>
      <c r="K201" s="98" t="e">
        <f ca="true">+IF(AND(ISNUMBER(OFFSET('Water Data'!$F$6,0,10*ROW('Water Data'!F195))),'Data Summary'!BZ201="Yes"),OFFSET('Water Data'!$F$6,0,10*ROW('Water Data'!F195)),NA())</f>
        <v>#N/A</v>
      </c>
      <c r="L201" s="98" t="e">
        <f ca="true">+IF(AND(ISNUMBER(OFFSET('Water Data'!$F$9,0,10*ROW('Water Data'!F195))),'Data Summary'!CA201="Yes"),OFFSET('Water Data'!$F$9,0,10*ROW('Water Data'!F195)),NA())</f>
        <v>#N/A</v>
      </c>
      <c r="M201" s="98" t="e">
        <f ca="true">+IF(AND(ISNUMBER(OFFSET('Water Data'!$G$4,0,10*ROW('Water Data'!G195))),'Data Summary'!CB201="Yes"),100-OFFSET('Water Data'!$G$4,0,10*ROW('Water Data'!G195)),NA())</f>
        <v>#N/A</v>
      </c>
      <c r="N201" s="98" t="e">
        <f ca="true">+IF(AND(ISNUMBER(OFFSET('Water Data'!$G$6,0,10*ROW('Water Data'!G195))),'Data Summary'!CC201="Yes"),OFFSET('Water Data'!$G$6,0,10*ROW('Water Data'!G195)),NA())</f>
        <v>#N/A</v>
      </c>
      <c r="O201" s="98" t="e">
        <f ca="true">+IF(AND(ISNUMBER(OFFSET('Water Data'!$G$9,0,10*ROW('Water Data'!G195))),'Data Summary'!CD201="Yes"),OFFSET('Water Data'!$G$9,0,10*ROW('Water Data'!G195)),NA())</f>
        <v>#N/A</v>
      </c>
      <c r="P201" s="98" t="e">
        <f ca="true">+IF(AND(ISNUMBER(OFFSET('Water Data'!$H$4,0,10*ROW('Water Data'!H195))),'Data Summary'!CE201="Yes"),100-OFFSET('Water Data'!$H$4,0,10*ROW('Water Data'!H195)),NA())</f>
        <v>#N/A</v>
      </c>
      <c r="Q201" s="98" t="e">
        <f ca="true">+IF(AND(ISNUMBER(OFFSET('Water Data'!$H$6,0,10*ROW('Water Data'!H195))),'Data Summary'!CF201="Yes"),OFFSET('Water Data'!$H$6,0,10*ROW('Water Data'!H195)),NA())</f>
        <v>#N/A</v>
      </c>
      <c r="R201" s="98" t="e">
        <f ca="true">+IF(AND(ISNUMBER(OFFSET('Water Data'!$H$9,0,10*ROW('Water Data'!H195))),'Data Summary'!CG201="Yes"),OFFSET('Water Data'!$H$9,0,10*ROW('Water Data'!H195)),NA())</f>
        <v>#N/A</v>
      </c>
      <c r="S201" s="98" t="e">
        <f ca="true">+IF(AND(ISNUMBER(OFFSET('Water Data'!$I$4,0,10*ROW('Water Data'!I195))),'Data Summary'!CH201="Yes"),100-OFFSET('Water Data'!$I$4,0,10*ROW('Water Data'!I195)),NA())</f>
        <v>#N/A</v>
      </c>
      <c r="T201" s="98" t="e">
        <f ca="true">+IF(AND(ISNUMBER(OFFSET('Water Data'!$I$6,0,10*ROW('Water Data'!I195))),'Data Summary'!CI201="Yes"),OFFSET('Water Data'!$I$6,0,10*ROW('Water Data'!I195)),NA())</f>
        <v>#N/A</v>
      </c>
      <c r="U201" s="98" t="e">
        <f ca="true">+IF(AND(ISNUMBER(OFFSET('Water Data'!$I$9,0,10*ROW('Water Data'!I195))),'Data Summary'!CJ201="Yes"),OFFSET('Water Data'!$I$9,0,10*ROW('Water Data'!I195)),NA())</f>
        <v>#N/A</v>
      </c>
      <c r="V201" s="99" t="e">
        <f ca="true">+IF(AND(ISNUMBER(OFFSET('Sanitation Data'!$D$4,0,10*ROW('Sanitation Data'!D195))),'Data Summary'!CK201="Yes"),100-OFFSET('Sanitation Data'!$D$4,0,10*ROW('Sanitation Data'!D195)),NA())</f>
        <v>#N/A</v>
      </c>
      <c r="W201" s="99" t="e">
        <f ca="true">+IF(AND(ISNUMBER(OFFSET('Sanitation Data'!$D$6,0,10*ROW('Sanitation Data'!D195))),'Data Summary'!CL201="Yes"),OFFSET('Sanitation Data'!$D$6,0,10*ROW('Sanitation Data'!D195)),NA())</f>
        <v>#N/A</v>
      </c>
      <c r="X201" s="99" t="e">
        <f ca="true">+IF(AND(ISNUMBER(OFFSET('Sanitation Data'!$D$10,0,10*ROW('Sanitation Data'!D195))),'Data Summary'!CM201="Yes"),OFFSET('Sanitation Data'!$D$10,0,10*ROW('Sanitation Data'!D195)),NA())</f>
        <v>#N/A</v>
      </c>
      <c r="Y201" s="99" t="e">
        <f ca="true">+IF(AND(ISNUMBER(OFFSET('Sanitation Data'!$D$11,0,10*ROW('Sanitation Data'!D195))),'Data Summary'!CN201="Yes"),OFFSET('Sanitation Data'!$D$11,0,10*ROW('Sanitation Data'!D195)),NA())</f>
        <v>#N/A</v>
      </c>
      <c r="Z201" s="99" t="e">
        <f ca="true">+IF(AND(ISNUMBER(OFFSET('Sanitation Data'!$D$12,0,10*ROW('Sanitation Data'!D195))),'Data Summary'!CO201="Yes"),OFFSET('Sanitation Data'!$D$12,0,10*ROW('Sanitation Data'!D195)),NA())</f>
        <v>#N/A</v>
      </c>
      <c r="AA201" s="99" t="e">
        <f ca="true">+IF(AND(ISNUMBER(OFFSET('Sanitation Data'!$E$4,0,10*ROW('Sanitation Data'!E195))),'Data Summary'!CP201="Yes"),100-OFFSET('Sanitation Data'!$E$4,0,10*ROW('Sanitation Data'!E195)),NA())</f>
        <v>#N/A</v>
      </c>
      <c r="AB201" s="99" t="e">
        <f ca="true">+IF(AND(ISNUMBER(OFFSET('Sanitation Data'!$E$6,0,10*ROW('Sanitation Data'!E195))),'Data Summary'!CQ201="Yes"),OFFSET('Sanitation Data'!$E$6,0,10*ROW('Sanitation Data'!E195)),NA())</f>
        <v>#N/A</v>
      </c>
      <c r="AC201" s="99" t="e">
        <f ca="true">+IF(AND(ISNUMBER(OFFSET('Sanitation Data'!$E$10,0,10*ROW('Sanitation Data'!E195))),'Data Summary'!CR201="Yes"),OFFSET('Sanitation Data'!$E$10,0,10*ROW('Sanitation Data'!E195)),NA())</f>
        <v>#N/A</v>
      </c>
      <c r="AD201" s="99" t="e">
        <f ca="true">+IF(AND(ISNUMBER(OFFSET('Sanitation Data'!$E$11,0,10*ROW('Sanitation Data'!E195))),'Data Summary'!CS201="Yes"),OFFSET('Sanitation Data'!$E$11,0,10*ROW('Sanitation Data'!E195)),NA())</f>
        <v>#N/A</v>
      </c>
      <c r="AE201" s="99" t="e">
        <f ca="true">+IF(AND(ISNUMBER(OFFSET('Sanitation Data'!$E$12,0,10*ROW('Sanitation Data'!E195))),'Data Summary'!CT201="Yes"),OFFSET('Sanitation Data'!$E$12,0,10*ROW('Sanitation Data'!E195)),NA())</f>
        <v>#N/A</v>
      </c>
      <c r="AF201" s="99" t="e">
        <f ca="true">+IF(AND(ISNUMBER(OFFSET('Sanitation Data'!$F$4,0,10*ROW('Sanitation Data'!F195))),'Data Summary'!CU201="Yes"),100-OFFSET('Sanitation Data'!$F$4,0,10*ROW('Sanitation Data'!F195)),NA())</f>
        <v>#N/A</v>
      </c>
      <c r="AG201" s="99" t="e">
        <f ca="true">+IF(AND(ISNUMBER(OFFSET('Sanitation Data'!$F$6,0,10*ROW('Sanitation Data'!F195))),'Data Summary'!CV201="Yes"),OFFSET('Sanitation Data'!$F$6,0,10*ROW('Sanitation Data'!F195)),NA())</f>
        <v>#N/A</v>
      </c>
      <c r="AH201" s="99" t="e">
        <f ca="true">+IF(AND(ISNUMBER(OFFSET('Sanitation Data'!$F$10,0,10*ROW('Sanitation Data'!F195))),'Data Summary'!CW201="Yes"),OFFSET('Sanitation Data'!$F$10,0,10*ROW('Sanitation Data'!F195)),NA())</f>
        <v>#N/A</v>
      </c>
      <c r="AI201" s="99" t="e">
        <f ca="true">+IF(AND(ISNUMBER(OFFSET('Sanitation Data'!$F$11,0,10*ROW('Sanitation Data'!F195))),'Data Summary'!CX201="Yes"),OFFSET('Sanitation Data'!$F$11,0,10*ROW('Sanitation Data'!F195)),NA())</f>
        <v>#N/A</v>
      </c>
      <c r="AJ201" s="99" t="e">
        <f ca="true">+IF(AND(ISNUMBER(OFFSET('Sanitation Data'!$F$12,0,10*ROW('Sanitation Data'!F195))),'Data Summary'!CY201="Yes"),OFFSET('Sanitation Data'!$F$12,0,10*ROW('Sanitation Data'!F195)),NA())</f>
        <v>#N/A</v>
      </c>
      <c r="AK201" s="99" t="e">
        <f ca="true">+IF(AND(ISNUMBER(OFFSET('Sanitation Data'!$G$4,0,10*ROW('Sanitation Data'!G195))),'Data Summary'!CZ201="Yes"),100-OFFSET('Sanitation Data'!$G$4,0,10*ROW('Sanitation Data'!G195)),NA())</f>
        <v>#N/A</v>
      </c>
      <c r="AL201" s="99" t="e">
        <f ca="true">+IF(AND(ISNUMBER(OFFSET('Sanitation Data'!$G$6,0,10*ROW('Sanitation Data'!G195))),'Data Summary'!DA201="Yes"),OFFSET('Sanitation Data'!$G$6,0,10*ROW('Sanitation Data'!G195)),NA())</f>
        <v>#N/A</v>
      </c>
      <c r="AM201" s="99" t="e">
        <f ca="true">+IF(AND(ISNUMBER(OFFSET('Sanitation Data'!$G$10,0,10*ROW('Sanitation Data'!G195))),'Data Summary'!DB201="Yes"),OFFSET('Sanitation Data'!$G$10,0,10*ROW('Sanitation Data'!G195)),NA())</f>
        <v>#N/A</v>
      </c>
      <c r="AN201" s="99" t="e">
        <f ca="true">+IF(AND(ISNUMBER(OFFSET('Sanitation Data'!$G$11,0,10*ROW('Sanitation Data'!G195))),'Data Summary'!DC201="Yes"),OFFSET('Sanitation Data'!$G$11,0,10*ROW('Sanitation Data'!G195)),NA())</f>
        <v>#N/A</v>
      </c>
      <c r="AO201" s="99" t="e">
        <f ca="true">+IF(AND(ISNUMBER(OFFSET('Sanitation Data'!$G$12,0,10*ROW('Sanitation Data'!G195))),'Data Summary'!DD201="Yes"),OFFSET('Sanitation Data'!$G$12,0,10*ROW('Sanitation Data'!G195)),NA())</f>
        <v>#N/A</v>
      </c>
      <c r="AP201" s="99" t="e">
        <f ca="true">+IF(AND(ISNUMBER(OFFSET('Sanitation Data'!$H$4,0,10*ROW('Sanitation Data'!H195))),'Data Summary'!DE201="Yes"),100-OFFSET('Sanitation Data'!$H$4,0,10*ROW('Sanitation Data'!H195)),NA())</f>
        <v>#N/A</v>
      </c>
      <c r="AQ201" s="99" t="e">
        <f ca="true">+IF(AND(ISNUMBER(OFFSET('Sanitation Data'!$H$6,0,10*ROW('Sanitation Data'!H195))),'Data Summary'!DF201="Yes"),OFFSET('Sanitation Data'!$H$6,0,10*ROW('Sanitation Data'!H195)),NA())</f>
        <v>#N/A</v>
      </c>
      <c r="AR201" s="99" t="e">
        <f ca="true">+IF(AND(ISNUMBER(OFFSET('Sanitation Data'!$H$10,0,10*ROW('Sanitation Data'!H195))),'Data Summary'!DG201="Yes"),OFFSET('Sanitation Data'!$H$10,0,10*ROW('Sanitation Data'!H195)),NA())</f>
        <v>#N/A</v>
      </c>
      <c r="AS201" s="99" t="e">
        <f ca="true">+IF(AND(ISNUMBER(OFFSET('Sanitation Data'!$H$11,0,10*ROW('Sanitation Data'!H195))),'Data Summary'!DH201="Yes"),OFFSET('Sanitation Data'!$H$11,0,10*ROW('Sanitation Data'!H195)),NA())</f>
        <v>#N/A</v>
      </c>
      <c r="AT201" s="99" t="e">
        <f ca="true">+IF(AND(ISNUMBER(OFFSET('Sanitation Data'!$H$12,0,10*ROW('Sanitation Data'!H195))),'Data Summary'!DI201="Yes"),OFFSET('Sanitation Data'!$H$12,0,10*ROW('Sanitation Data'!H195)),NA())</f>
        <v>#N/A</v>
      </c>
      <c r="AU201" s="99" t="e">
        <f ca="true">+IF(AND(ISNUMBER(OFFSET('Sanitation Data'!$I$4,0,10*ROW('Sanitation Data'!I195))),'Data Summary'!DJ201="Yes"),100-OFFSET('Sanitation Data'!$I$4,0,10*ROW('Sanitation Data'!I195)),NA())</f>
        <v>#N/A</v>
      </c>
      <c r="AV201" s="99" t="e">
        <f ca="true">+IF(AND(ISNUMBER(OFFSET('Sanitation Data'!$I$6,0,10*ROW('Sanitation Data'!I195))),'Data Summary'!DK201="Yes"),OFFSET('Sanitation Data'!$I$6,0,10*ROW('Sanitation Data'!I195)),NA())</f>
        <v>#N/A</v>
      </c>
      <c r="AW201" s="99" t="e">
        <f ca="true">+IF(AND(ISNUMBER(OFFSET('Sanitation Data'!$I$10,0,10*ROW('Sanitation Data'!I195))),'Data Summary'!DL201="Yes"),OFFSET('Sanitation Data'!$I$10,0,10*ROW('Sanitation Data'!I195)),NA())</f>
        <v>#N/A</v>
      </c>
      <c r="AX201" s="99" t="e">
        <f ca="true">+IF(AND(ISNUMBER(OFFSET('Sanitation Data'!$I$11,0,10*ROW('Sanitation Data'!I195))),'Data Summary'!DM201="Yes"),OFFSET('Sanitation Data'!$I$11,0,10*ROW('Sanitation Data'!I195)),NA())</f>
        <v>#N/A</v>
      </c>
      <c r="AY201" s="99" t="e">
        <f ca="true">+IF(AND(ISNUMBER(OFFSET('Sanitation Data'!$I$12,0,10*ROW('Sanitation Data'!I195))),'Data Summary'!DN201="Yes"),OFFSET('Sanitation Data'!$I$12,0,10*ROW('Sanitation Data'!I195)),NA())</f>
        <v>#N/A</v>
      </c>
      <c r="AZ201" s="100" t="e">
        <f ca="true">+IF(AND(ISNUMBER(OFFSET('Hygiene Data'!$D$5,0,10*ROW('Hygiene Data'!D195))),'Data Summary'!DO201="Yes"),OFFSET('Hygiene Data'!$D$5,0,10*ROW('Hygiene Data'!D195)),NA())</f>
        <v>#N/A</v>
      </c>
      <c r="BA201" s="100" t="e">
        <f ca="true">+IF(AND(ISNUMBER(OFFSET('Hygiene Data'!$D$7,0,10*ROW('Hygiene Data'!D195))),'Data Summary'!DP201="Yes"),OFFSET('Hygiene Data'!$D$7,0,10*ROW('Hygiene Data'!D195)),NA())</f>
        <v>#N/A</v>
      </c>
      <c r="BB201" s="100" t="e">
        <f ca="true">+IF(AND(ISNUMBER(OFFSET('Hygiene Data'!$D$9,0,10*ROW('Hygiene Data'!D195))),'Data Summary'!DQ201="Yes"),OFFSET('Hygiene Data'!$D$9,0,10*ROW('Hygiene Data'!D195)),NA())</f>
        <v>#N/A</v>
      </c>
      <c r="BC201" s="100" t="e">
        <f ca="true">+IF(AND(ISNUMBER(OFFSET('Hygiene Data'!$E$5,0,10*ROW('Hygiene Data'!E195))),'Data Summary'!DR201="Yes"),OFFSET('Hygiene Data'!$E$5,0,10*ROW('Hygiene Data'!E195)),NA())</f>
        <v>#N/A</v>
      </c>
      <c r="BD201" s="100" t="e">
        <f ca="true">+IF(AND(ISNUMBER(OFFSET('Hygiene Data'!$E$7,0,10*ROW('Hygiene Data'!E195))),'Data Summary'!DS201="Yes"),OFFSET('Hygiene Data'!$E$7,0,10*ROW('Hygiene Data'!E195)),NA())</f>
        <v>#N/A</v>
      </c>
      <c r="BE201" s="100" t="e">
        <f ca="true">+IF(AND(ISNUMBER(OFFSET('Hygiene Data'!$E$9,0,10*ROW('Hygiene Data'!E195))),'Data Summary'!DT201="Yes"),OFFSET('Hygiene Data'!$E$9,0,10*ROW('Hygiene Data'!E195)),NA())</f>
        <v>#N/A</v>
      </c>
      <c r="BF201" s="100" t="e">
        <f ca="true">+IF(AND(ISNUMBER(OFFSET('Hygiene Data'!$F$5,0,10*ROW('Hygiene Data'!F195))),'Data Summary'!DU201="Yes"),OFFSET('Hygiene Data'!$F$5,0,10*ROW('Hygiene Data'!F195)),NA())</f>
        <v>#N/A</v>
      </c>
      <c r="BG201" s="100" t="e">
        <f ca="true">+IF(AND(ISNUMBER(OFFSET('Hygiene Data'!$F$7,0,10*ROW('Hygiene Data'!F195))),'Data Summary'!DV201="Yes"),OFFSET('Hygiene Data'!$F$7,0,10*ROW('Hygiene Data'!F195)),NA())</f>
        <v>#N/A</v>
      </c>
      <c r="BH201" s="100" t="e">
        <f ca="true">+IF(AND(ISNUMBER(OFFSET('Hygiene Data'!$F$9,0,10*ROW('Hygiene Data'!F195))),'Data Summary'!DW201="Yes"),OFFSET('Hygiene Data'!$F$9,0,10*ROW('Hygiene Data'!F195)),NA())</f>
        <v>#N/A</v>
      </c>
      <c r="BI201" s="100" t="e">
        <f ca="true">+IF(AND(ISNUMBER(OFFSET('Hygiene Data'!$G$5,0,10*ROW('Hygiene Data'!G195))),'Data Summary'!DX201="Yes"),OFFSET('Hygiene Data'!$G$5,0,10*ROW('Hygiene Data'!G195)),NA())</f>
        <v>#N/A</v>
      </c>
      <c r="BJ201" s="100" t="e">
        <f ca="true">+IF(AND(ISNUMBER(OFFSET('Hygiene Data'!$G$7,0,10*ROW('Hygiene Data'!G195))),'Data Summary'!DY201="Yes"),OFFSET('Hygiene Data'!$G$7,0,10*ROW('Hygiene Data'!G195)),NA())</f>
        <v>#N/A</v>
      </c>
      <c r="BK201" s="100" t="e">
        <f ca="true">+IF(AND(ISNUMBER(OFFSET('Hygiene Data'!$G$9,0,10*ROW('Hygiene Data'!G195))),'Data Summary'!DZ201="Yes"),OFFSET('Hygiene Data'!$G$9,0,10*ROW('Hygiene Data'!G195)),NA())</f>
        <v>#N/A</v>
      </c>
      <c r="BL201" s="100" t="e">
        <f ca="true">+IF(AND(ISNUMBER(OFFSET('Hygiene Data'!$H$5,0,10*ROW('Hygiene Data'!H195))),'Data Summary'!EA201="Yes"),OFFSET('Hygiene Data'!$H$5,0,10*ROW('Hygiene Data'!H195)),NA())</f>
        <v>#N/A</v>
      </c>
      <c r="BM201" s="100" t="e">
        <f ca="true">+IF(AND(ISNUMBER(OFFSET('Hygiene Data'!$H$7,0,10*ROW('Hygiene Data'!H195))),'Data Summary'!EB201="Yes"),OFFSET('Hygiene Data'!$H$7,0,10*ROW('Hygiene Data'!H195)),NA())</f>
        <v>#N/A</v>
      </c>
      <c r="BN201" s="100" t="e">
        <f ca="true">+IF(AND(ISNUMBER(OFFSET('Hygiene Data'!$H$9,0,10*ROW('Hygiene Data'!H195))),'Data Summary'!EC201="Yes"),OFFSET('Hygiene Data'!$H$9,0,10*ROW('Hygiene Data'!H195)),NA())</f>
        <v>#N/A</v>
      </c>
      <c r="BO201" s="100" t="e">
        <f ca="true">+IF(AND(ISNUMBER(OFFSET('Hygiene Data'!$I$5,0,10*ROW('Hygiene Data'!I195))),'Data Summary'!ED201="Yes"),OFFSET('Hygiene Data'!$I$5,0,10*ROW('Hygiene Data'!I195)),NA())</f>
        <v>#N/A</v>
      </c>
      <c r="BP201" s="100" t="e">
        <f ca="true">+IF(AND(ISNUMBER(OFFSET('Hygiene Data'!$I$7,0,10*ROW('Hygiene Data'!I195))),'Data Summary'!EE201="Yes"),OFFSET('Hygiene Data'!$I$7,0,10*ROW('Hygiene Data'!I195)),NA())</f>
        <v>#N/A</v>
      </c>
      <c r="BQ201" s="100" t="e">
        <f ca="true">+IF(AND(ISNUMBER(OFFSET('Hygiene Data'!$I$9,0,10*ROW('Hygiene Data'!I195))),'Data Summary'!EF201="Yes"),OFFSET('Hygiene Data'!$I$9,0,10*ROW('Hygiene Data'!I195)),NA())</f>
        <v>#N/A</v>
      </c>
    </row>
    <row xmlns:x14ac="http://schemas.microsoft.com/office/spreadsheetml/2009/9/ac" r="202" x14ac:dyDescent="0.2">
      <c r="A202" s="363" t="e">
        <f ca="true">+RIGHT('Data Summary'!A202,LEN('Data Summary'!A202)-9)</f>
        <v>#VALUE!</v>
      </c>
      <c r="B202" s="38" t="str">
        <f ca="true">+IF(ISTEXT('Data Summary'!B202),'Data Summary'!B202,"")</f>
        <v/>
      </c>
      <c r="C202" s="362" t="e">
        <f ca="true">+VALUE('Data Summary'!C202)</f>
        <v>#VALUE!</v>
      </c>
      <c r="D202" s="98" t="e">
        <f ca="true">+IF(AND(ISNUMBER(OFFSET('Water Data'!$D$4,0,10*ROW('Water Data'!D196))),'Data Summary'!BS202="Yes"),100-OFFSET('Water Data'!$D$4,0,10*ROW('Water Data'!D196)),NA())</f>
        <v>#N/A</v>
      </c>
      <c r="E202" s="98" t="e">
        <f ca="true">+IF(AND(ISNUMBER(OFFSET('Water Data'!$D$6,0,10*ROW('Water Data'!D196))),'Data Summary'!BT202="Yes"),OFFSET('Water Data'!$D$6,0,10*ROW('Water Data'!D196)),NA())</f>
        <v>#N/A</v>
      </c>
      <c r="F202" s="98" t="e">
        <f ca="true">+IF(AND(ISNUMBER(OFFSET('Water Data'!$D$9,0,10*ROW('Water Data'!D196))),'Data Summary'!BU202="Yes"),OFFSET('Water Data'!$D$9,0,10*ROW('Water Data'!D196)),NA())</f>
        <v>#N/A</v>
      </c>
      <c r="G202" s="98" t="e">
        <f ca="true">+IF(AND(ISNUMBER(OFFSET('Water Data'!$E$4,0,10*ROW('Water Data'!E196))),'Data Summary'!BV202="Yes"),100-OFFSET('Water Data'!$E$4,0,10*ROW('Water Data'!E196)),NA())</f>
        <v>#N/A</v>
      </c>
      <c r="H202" s="98" t="e">
        <f ca="true">+IF(AND(ISNUMBER(OFFSET('Water Data'!$E$6,0,10*ROW('Water Data'!E196))),'Data Summary'!BW202="Yes"),OFFSET('Water Data'!$E$6,0,10*ROW('Water Data'!E196)),NA())</f>
        <v>#N/A</v>
      </c>
      <c r="I202" s="98" t="e">
        <f ca="true">+IF(AND(ISNUMBER(OFFSET('Water Data'!$E$9,0,10*ROW('Water Data'!E196))),'Data Summary'!BX202="Yes"),OFFSET('Water Data'!$E$9,0,10*ROW('Water Data'!E196)),NA())</f>
        <v>#N/A</v>
      </c>
      <c r="J202" s="98" t="e">
        <f ca="true">+IF(AND(ISNUMBER(OFFSET('Water Data'!$F$4,0,10*ROW('Water Data'!F196))),'Data Summary'!BY202="Yes"),100-OFFSET('Water Data'!$F$4,0,10*ROW('Water Data'!F196)),NA())</f>
        <v>#N/A</v>
      </c>
      <c r="K202" s="98" t="e">
        <f ca="true">+IF(AND(ISNUMBER(OFFSET('Water Data'!$F$6,0,10*ROW('Water Data'!F196))),'Data Summary'!BZ202="Yes"),OFFSET('Water Data'!$F$6,0,10*ROW('Water Data'!F196)),NA())</f>
        <v>#N/A</v>
      </c>
      <c r="L202" s="98" t="e">
        <f ca="true">+IF(AND(ISNUMBER(OFFSET('Water Data'!$F$9,0,10*ROW('Water Data'!F196))),'Data Summary'!CA202="Yes"),OFFSET('Water Data'!$F$9,0,10*ROW('Water Data'!F196)),NA())</f>
        <v>#N/A</v>
      </c>
      <c r="M202" s="98" t="e">
        <f ca="true">+IF(AND(ISNUMBER(OFFSET('Water Data'!$G$4,0,10*ROW('Water Data'!G196))),'Data Summary'!CB202="Yes"),100-OFFSET('Water Data'!$G$4,0,10*ROW('Water Data'!G196)),NA())</f>
        <v>#N/A</v>
      </c>
      <c r="N202" s="98" t="e">
        <f ca="true">+IF(AND(ISNUMBER(OFFSET('Water Data'!$G$6,0,10*ROW('Water Data'!G196))),'Data Summary'!CC202="Yes"),OFFSET('Water Data'!$G$6,0,10*ROW('Water Data'!G196)),NA())</f>
        <v>#N/A</v>
      </c>
      <c r="O202" s="98" t="e">
        <f ca="true">+IF(AND(ISNUMBER(OFFSET('Water Data'!$G$9,0,10*ROW('Water Data'!G196))),'Data Summary'!CD202="Yes"),OFFSET('Water Data'!$G$9,0,10*ROW('Water Data'!G196)),NA())</f>
        <v>#N/A</v>
      </c>
      <c r="P202" s="98" t="e">
        <f ca="true">+IF(AND(ISNUMBER(OFFSET('Water Data'!$H$4,0,10*ROW('Water Data'!H196))),'Data Summary'!CE202="Yes"),100-OFFSET('Water Data'!$H$4,0,10*ROW('Water Data'!H196)),NA())</f>
        <v>#N/A</v>
      </c>
      <c r="Q202" s="98" t="e">
        <f ca="true">+IF(AND(ISNUMBER(OFFSET('Water Data'!$H$6,0,10*ROW('Water Data'!H196))),'Data Summary'!CF202="Yes"),OFFSET('Water Data'!$H$6,0,10*ROW('Water Data'!H196)),NA())</f>
        <v>#N/A</v>
      </c>
      <c r="R202" s="98" t="e">
        <f ca="true">+IF(AND(ISNUMBER(OFFSET('Water Data'!$H$9,0,10*ROW('Water Data'!H196))),'Data Summary'!CG202="Yes"),OFFSET('Water Data'!$H$9,0,10*ROW('Water Data'!H196)),NA())</f>
        <v>#N/A</v>
      </c>
      <c r="S202" s="98" t="e">
        <f ca="true">+IF(AND(ISNUMBER(OFFSET('Water Data'!$I$4,0,10*ROW('Water Data'!I196))),'Data Summary'!CH202="Yes"),100-OFFSET('Water Data'!$I$4,0,10*ROW('Water Data'!I196)),NA())</f>
        <v>#N/A</v>
      </c>
      <c r="T202" s="98" t="e">
        <f ca="true">+IF(AND(ISNUMBER(OFFSET('Water Data'!$I$6,0,10*ROW('Water Data'!I196))),'Data Summary'!CI202="Yes"),OFFSET('Water Data'!$I$6,0,10*ROW('Water Data'!I196)),NA())</f>
        <v>#N/A</v>
      </c>
      <c r="U202" s="98" t="e">
        <f ca="true">+IF(AND(ISNUMBER(OFFSET('Water Data'!$I$9,0,10*ROW('Water Data'!I196))),'Data Summary'!CJ202="Yes"),OFFSET('Water Data'!$I$9,0,10*ROW('Water Data'!I196)),NA())</f>
        <v>#N/A</v>
      </c>
      <c r="V202" s="99" t="e">
        <f ca="true">+IF(AND(ISNUMBER(OFFSET('Sanitation Data'!$D$4,0,10*ROW('Sanitation Data'!D196))),'Data Summary'!CK202="Yes"),100-OFFSET('Sanitation Data'!$D$4,0,10*ROW('Sanitation Data'!D196)),NA())</f>
        <v>#N/A</v>
      </c>
      <c r="W202" s="99" t="e">
        <f ca="true">+IF(AND(ISNUMBER(OFFSET('Sanitation Data'!$D$6,0,10*ROW('Sanitation Data'!D196))),'Data Summary'!CL202="Yes"),OFFSET('Sanitation Data'!$D$6,0,10*ROW('Sanitation Data'!D196)),NA())</f>
        <v>#N/A</v>
      </c>
      <c r="X202" s="99" t="e">
        <f ca="true">+IF(AND(ISNUMBER(OFFSET('Sanitation Data'!$D$10,0,10*ROW('Sanitation Data'!D196))),'Data Summary'!CM202="Yes"),OFFSET('Sanitation Data'!$D$10,0,10*ROW('Sanitation Data'!D196)),NA())</f>
        <v>#N/A</v>
      </c>
      <c r="Y202" s="99" t="e">
        <f ca="true">+IF(AND(ISNUMBER(OFFSET('Sanitation Data'!$D$11,0,10*ROW('Sanitation Data'!D196))),'Data Summary'!CN202="Yes"),OFFSET('Sanitation Data'!$D$11,0,10*ROW('Sanitation Data'!D196)),NA())</f>
        <v>#N/A</v>
      </c>
      <c r="Z202" s="99" t="e">
        <f ca="true">+IF(AND(ISNUMBER(OFFSET('Sanitation Data'!$D$12,0,10*ROW('Sanitation Data'!D196))),'Data Summary'!CO202="Yes"),OFFSET('Sanitation Data'!$D$12,0,10*ROW('Sanitation Data'!D196)),NA())</f>
        <v>#N/A</v>
      </c>
      <c r="AA202" s="99" t="e">
        <f ca="true">+IF(AND(ISNUMBER(OFFSET('Sanitation Data'!$E$4,0,10*ROW('Sanitation Data'!E196))),'Data Summary'!CP202="Yes"),100-OFFSET('Sanitation Data'!$E$4,0,10*ROW('Sanitation Data'!E196)),NA())</f>
        <v>#N/A</v>
      </c>
      <c r="AB202" s="99" t="e">
        <f ca="true">+IF(AND(ISNUMBER(OFFSET('Sanitation Data'!$E$6,0,10*ROW('Sanitation Data'!E196))),'Data Summary'!CQ202="Yes"),OFFSET('Sanitation Data'!$E$6,0,10*ROW('Sanitation Data'!E196)),NA())</f>
        <v>#N/A</v>
      </c>
      <c r="AC202" s="99" t="e">
        <f ca="true">+IF(AND(ISNUMBER(OFFSET('Sanitation Data'!$E$10,0,10*ROW('Sanitation Data'!E196))),'Data Summary'!CR202="Yes"),OFFSET('Sanitation Data'!$E$10,0,10*ROW('Sanitation Data'!E196)),NA())</f>
        <v>#N/A</v>
      </c>
      <c r="AD202" s="99" t="e">
        <f ca="true">+IF(AND(ISNUMBER(OFFSET('Sanitation Data'!$E$11,0,10*ROW('Sanitation Data'!E196))),'Data Summary'!CS202="Yes"),OFFSET('Sanitation Data'!$E$11,0,10*ROW('Sanitation Data'!E196)),NA())</f>
        <v>#N/A</v>
      </c>
      <c r="AE202" s="99" t="e">
        <f ca="true">+IF(AND(ISNUMBER(OFFSET('Sanitation Data'!$E$12,0,10*ROW('Sanitation Data'!E196))),'Data Summary'!CT202="Yes"),OFFSET('Sanitation Data'!$E$12,0,10*ROW('Sanitation Data'!E196)),NA())</f>
        <v>#N/A</v>
      </c>
      <c r="AF202" s="99" t="e">
        <f ca="true">+IF(AND(ISNUMBER(OFFSET('Sanitation Data'!$F$4,0,10*ROW('Sanitation Data'!F196))),'Data Summary'!CU202="Yes"),100-OFFSET('Sanitation Data'!$F$4,0,10*ROW('Sanitation Data'!F196)),NA())</f>
        <v>#N/A</v>
      </c>
      <c r="AG202" s="99" t="e">
        <f ca="true">+IF(AND(ISNUMBER(OFFSET('Sanitation Data'!$F$6,0,10*ROW('Sanitation Data'!F196))),'Data Summary'!CV202="Yes"),OFFSET('Sanitation Data'!$F$6,0,10*ROW('Sanitation Data'!F196)),NA())</f>
        <v>#N/A</v>
      </c>
      <c r="AH202" s="99" t="e">
        <f ca="true">+IF(AND(ISNUMBER(OFFSET('Sanitation Data'!$F$10,0,10*ROW('Sanitation Data'!F196))),'Data Summary'!CW202="Yes"),OFFSET('Sanitation Data'!$F$10,0,10*ROW('Sanitation Data'!F196)),NA())</f>
        <v>#N/A</v>
      </c>
      <c r="AI202" s="99" t="e">
        <f ca="true">+IF(AND(ISNUMBER(OFFSET('Sanitation Data'!$F$11,0,10*ROW('Sanitation Data'!F196))),'Data Summary'!CX202="Yes"),OFFSET('Sanitation Data'!$F$11,0,10*ROW('Sanitation Data'!F196)),NA())</f>
        <v>#N/A</v>
      </c>
      <c r="AJ202" s="99" t="e">
        <f ca="true">+IF(AND(ISNUMBER(OFFSET('Sanitation Data'!$F$12,0,10*ROW('Sanitation Data'!F196))),'Data Summary'!CY202="Yes"),OFFSET('Sanitation Data'!$F$12,0,10*ROW('Sanitation Data'!F196)),NA())</f>
        <v>#N/A</v>
      </c>
      <c r="AK202" s="99" t="e">
        <f ca="true">+IF(AND(ISNUMBER(OFFSET('Sanitation Data'!$G$4,0,10*ROW('Sanitation Data'!G196))),'Data Summary'!CZ202="Yes"),100-OFFSET('Sanitation Data'!$G$4,0,10*ROW('Sanitation Data'!G196)),NA())</f>
        <v>#N/A</v>
      </c>
      <c r="AL202" s="99" t="e">
        <f ca="true">+IF(AND(ISNUMBER(OFFSET('Sanitation Data'!$G$6,0,10*ROW('Sanitation Data'!G196))),'Data Summary'!DA202="Yes"),OFFSET('Sanitation Data'!$G$6,0,10*ROW('Sanitation Data'!G196)),NA())</f>
        <v>#N/A</v>
      </c>
      <c r="AM202" s="99" t="e">
        <f ca="true">+IF(AND(ISNUMBER(OFFSET('Sanitation Data'!$G$10,0,10*ROW('Sanitation Data'!G196))),'Data Summary'!DB202="Yes"),OFFSET('Sanitation Data'!$G$10,0,10*ROW('Sanitation Data'!G196)),NA())</f>
        <v>#N/A</v>
      </c>
      <c r="AN202" s="99" t="e">
        <f ca="true">+IF(AND(ISNUMBER(OFFSET('Sanitation Data'!$G$11,0,10*ROW('Sanitation Data'!G196))),'Data Summary'!DC202="Yes"),OFFSET('Sanitation Data'!$G$11,0,10*ROW('Sanitation Data'!G196)),NA())</f>
        <v>#N/A</v>
      </c>
      <c r="AO202" s="99" t="e">
        <f ca="true">+IF(AND(ISNUMBER(OFFSET('Sanitation Data'!$G$12,0,10*ROW('Sanitation Data'!G196))),'Data Summary'!DD202="Yes"),OFFSET('Sanitation Data'!$G$12,0,10*ROW('Sanitation Data'!G196)),NA())</f>
        <v>#N/A</v>
      </c>
      <c r="AP202" s="99" t="e">
        <f ca="true">+IF(AND(ISNUMBER(OFFSET('Sanitation Data'!$H$4,0,10*ROW('Sanitation Data'!H196))),'Data Summary'!DE202="Yes"),100-OFFSET('Sanitation Data'!$H$4,0,10*ROW('Sanitation Data'!H196)),NA())</f>
        <v>#N/A</v>
      </c>
      <c r="AQ202" s="99" t="e">
        <f ca="true">+IF(AND(ISNUMBER(OFFSET('Sanitation Data'!$H$6,0,10*ROW('Sanitation Data'!H196))),'Data Summary'!DF202="Yes"),OFFSET('Sanitation Data'!$H$6,0,10*ROW('Sanitation Data'!H196)),NA())</f>
        <v>#N/A</v>
      </c>
      <c r="AR202" s="99" t="e">
        <f ca="true">+IF(AND(ISNUMBER(OFFSET('Sanitation Data'!$H$10,0,10*ROW('Sanitation Data'!H196))),'Data Summary'!DG202="Yes"),OFFSET('Sanitation Data'!$H$10,0,10*ROW('Sanitation Data'!H196)),NA())</f>
        <v>#N/A</v>
      </c>
      <c r="AS202" s="99" t="e">
        <f ca="true">+IF(AND(ISNUMBER(OFFSET('Sanitation Data'!$H$11,0,10*ROW('Sanitation Data'!H196))),'Data Summary'!DH202="Yes"),OFFSET('Sanitation Data'!$H$11,0,10*ROW('Sanitation Data'!H196)),NA())</f>
        <v>#N/A</v>
      </c>
      <c r="AT202" s="99" t="e">
        <f ca="true">+IF(AND(ISNUMBER(OFFSET('Sanitation Data'!$H$12,0,10*ROW('Sanitation Data'!H196))),'Data Summary'!DI202="Yes"),OFFSET('Sanitation Data'!$H$12,0,10*ROW('Sanitation Data'!H196)),NA())</f>
        <v>#N/A</v>
      </c>
      <c r="AU202" s="99" t="e">
        <f ca="true">+IF(AND(ISNUMBER(OFFSET('Sanitation Data'!$I$4,0,10*ROW('Sanitation Data'!I196))),'Data Summary'!DJ202="Yes"),100-OFFSET('Sanitation Data'!$I$4,0,10*ROW('Sanitation Data'!I196)),NA())</f>
        <v>#N/A</v>
      </c>
      <c r="AV202" s="99" t="e">
        <f ca="true">+IF(AND(ISNUMBER(OFFSET('Sanitation Data'!$I$6,0,10*ROW('Sanitation Data'!I196))),'Data Summary'!DK202="Yes"),OFFSET('Sanitation Data'!$I$6,0,10*ROW('Sanitation Data'!I196)),NA())</f>
        <v>#N/A</v>
      </c>
      <c r="AW202" s="99" t="e">
        <f ca="true">+IF(AND(ISNUMBER(OFFSET('Sanitation Data'!$I$10,0,10*ROW('Sanitation Data'!I196))),'Data Summary'!DL202="Yes"),OFFSET('Sanitation Data'!$I$10,0,10*ROW('Sanitation Data'!I196)),NA())</f>
        <v>#N/A</v>
      </c>
      <c r="AX202" s="99" t="e">
        <f ca="true">+IF(AND(ISNUMBER(OFFSET('Sanitation Data'!$I$11,0,10*ROW('Sanitation Data'!I196))),'Data Summary'!DM202="Yes"),OFFSET('Sanitation Data'!$I$11,0,10*ROW('Sanitation Data'!I196)),NA())</f>
        <v>#N/A</v>
      </c>
      <c r="AY202" s="99" t="e">
        <f ca="true">+IF(AND(ISNUMBER(OFFSET('Sanitation Data'!$I$12,0,10*ROW('Sanitation Data'!I196))),'Data Summary'!DN202="Yes"),OFFSET('Sanitation Data'!$I$12,0,10*ROW('Sanitation Data'!I196)),NA())</f>
        <v>#N/A</v>
      </c>
      <c r="AZ202" s="100" t="e">
        <f ca="true">+IF(AND(ISNUMBER(OFFSET('Hygiene Data'!$D$5,0,10*ROW('Hygiene Data'!D196))),'Data Summary'!DO202="Yes"),OFFSET('Hygiene Data'!$D$5,0,10*ROW('Hygiene Data'!D196)),NA())</f>
        <v>#N/A</v>
      </c>
      <c r="BA202" s="100" t="e">
        <f ca="true">+IF(AND(ISNUMBER(OFFSET('Hygiene Data'!$D$7,0,10*ROW('Hygiene Data'!D196))),'Data Summary'!DP202="Yes"),OFFSET('Hygiene Data'!$D$7,0,10*ROW('Hygiene Data'!D196)),NA())</f>
        <v>#N/A</v>
      </c>
      <c r="BB202" s="100" t="e">
        <f ca="true">+IF(AND(ISNUMBER(OFFSET('Hygiene Data'!$D$9,0,10*ROW('Hygiene Data'!D196))),'Data Summary'!DQ202="Yes"),OFFSET('Hygiene Data'!$D$9,0,10*ROW('Hygiene Data'!D196)),NA())</f>
        <v>#N/A</v>
      </c>
      <c r="BC202" s="100" t="e">
        <f ca="true">+IF(AND(ISNUMBER(OFFSET('Hygiene Data'!$E$5,0,10*ROW('Hygiene Data'!E196))),'Data Summary'!DR202="Yes"),OFFSET('Hygiene Data'!$E$5,0,10*ROW('Hygiene Data'!E196)),NA())</f>
        <v>#N/A</v>
      </c>
      <c r="BD202" s="100" t="e">
        <f ca="true">+IF(AND(ISNUMBER(OFFSET('Hygiene Data'!$E$7,0,10*ROW('Hygiene Data'!E196))),'Data Summary'!DS202="Yes"),OFFSET('Hygiene Data'!$E$7,0,10*ROW('Hygiene Data'!E196)),NA())</f>
        <v>#N/A</v>
      </c>
      <c r="BE202" s="100" t="e">
        <f ca="true">+IF(AND(ISNUMBER(OFFSET('Hygiene Data'!$E$9,0,10*ROW('Hygiene Data'!E196))),'Data Summary'!DT202="Yes"),OFFSET('Hygiene Data'!$E$9,0,10*ROW('Hygiene Data'!E196)),NA())</f>
        <v>#N/A</v>
      </c>
      <c r="BF202" s="100" t="e">
        <f ca="true">+IF(AND(ISNUMBER(OFFSET('Hygiene Data'!$F$5,0,10*ROW('Hygiene Data'!F196))),'Data Summary'!DU202="Yes"),OFFSET('Hygiene Data'!$F$5,0,10*ROW('Hygiene Data'!F196)),NA())</f>
        <v>#N/A</v>
      </c>
      <c r="BG202" s="100" t="e">
        <f ca="true">+IF(AND(ISNUMBER(OFFSET('Hygiene Data'!$F$7,0,10*ROW('Hygiene Data'!F196))),'Data Summary'!DV202="Yes"),OFFSET('Hygiene Data'!$F$7,0,10*ROW('Hygiene Data'!F196)),NA())</f>
        <v>#N/A</v>
      </c>
      <c r="BH202" s="100" t="e">
        <f ca="true">+IF(AND(ISNUMBER(OFFSET('Hygiene Data'!$F$9,0,10*ROW('Hygiene Data'!F196))),'Data Summary'!DW202="Yes"),OFFSET('Hygiene Data'!$F$9,0,10*ROW('Hygiene Data'!F196)),NA())</f>
        <v>#N/A</v>
      </c>
      <c r="BI202" s="100" t="e">
        <f ca="true">+IF(AND(ISNUMBER(OFFSET('Hygiene Data'!$G$5,0,10*ROW('Hygiene Data'!G196))),'Data Summary'!DX202="Yes"),OFFSET('Hygiene Data'!$G$5,0,10*ROW('Hygiene Data'!G196)),NA())</f>
        <v>#N/A</v>
      </c>
      <c r="BJ202" s="100" t="e">
        <f ca="true">+IF(AND(ISNUMBER(OFFSET('Hygiene Data'!$G$7,0,10*ROW('Hygiene Data'!G196))),'Data Summary'!DY202="Yes"),OFFSET('Hygiene Data'!$G$7,0,10*ROW('Hygiene Data'!G196)),NA())</f>
        <v>#N/A</v>
      </c>
      <c r="BK202" s="100" t="e">
        <f ca="true">+IF(AND(ISNUMBER(OFFSET('Hygiene Data'!$G$9,0,10*ROW('Hygiene Data'!G196))),'Data Summary'!DZ202="Yes"),OFFSET('Hygiene Data'!$G$9,0,10*ROW('Hygiene Data'!G196)),NA())</f>
        <v>#N/A</v>
      </c>
      <c r="BL202" s="100" t="e">
        <f ca="true">+IF(AND(ISNUMBER(OFFSET('Hygiene Data'!$H$5,0,10*ROW('Hygiene Data'!H196))),'Data Summary'!EA202="Yes"),OFFSET('Hygiene Data'!$H$5,0,10*ROW('Hygiene Data'!H196)),NA())</f>
        <v>#N/A</v>
      </c>
      <c r="BM202" s="100" t="e">
        <f ca="true">+IF(AND(ISNUMBER(OFFSET('Hygiene Data'!$H$7,0,10*ROW('Hygiene Data'!H196))),'Data Summary'!EB202="Yes"),OFFSET('Hygiene Data'!$H$7,0,10*ROW('Hygiene Data'!H196)),NA())</f>
        <v>#N/A</v>
      </c>
      <c r="BN202" s="100" t="e">
        <f ca="true">+IF(AND(ISNUMBER(OFFSET('Hygiene Data'!$H$9,0,10*ROW('Hygiene Data'!H196))),'Data Summary'!EC202="Yes"),OFFSET('Hygiene Data'!$H$9,0,10*ROW('Hygiene Data'!H196)),NA())</f>
        <v>#N/A</v>
      </c>
      <c r="BO202" s="100" t="e">
        <f ca="true">+IF(AND(ISNUMBER(OFFSET('Hygiene Data'!$I$5,0,10*ROW('Hygiene Data'!I196))),'Data Summary'!ED202="Yes"),OFFSET('Hygiene Data'!$I$5,0,10*ROW('Hygiene Data'!I196)),NA())</f>
        <v>#N/A</v>
      </c>
      <c r="BP202" s="100" t="e">
        <f ca="true">+IF(AND(ISNUMBER(OFFSET('Hygiene Data'!$I$7,0,10*ROW('Hygiene Data'!I196))),'Data Summary'!EE202="Yes"),OFFSET('Hygiene Data'!$I$7,0,10*ROW('Hygiene Data'!I196)),NA())</f>
        <v>#N/A</v>
      </c>
      <c r="BQ202" s="100" t="e">
        <f ca="true">+IF(AND(ISNUMBER(OFFSET('Hygiene Data'!$I$9,0,10*ROW('Hygiene Data'!I196))),'Data Summary'!EF202="Yes"),OFFSET('Hygiene Data'!$I$9,0,10*ROW('Hygiene Data'!I196)),NA())</f>
        <v>#N/A</v>
      </c>
    </row>
    <row xmlns:x14ac="http://schemas.microsoft.com/office/spreadsheetml/2009/9/ac" r="203" x14ac:dyDescent="0.2">
      <c r="A203" s="363" t="e">
        <f ca="true">+RIGHT('Data Summary'!A203,LEN('Data Summary'!A203)-9)</f>
        <v>#VALUE!</v>
      </c>
      <c r="B203" s="38" t="str">
        <f ca="true">+IF(ISTEXT('Data Summary'!B203),'Data Summary'!B203,"")</f>
        <v/>
      </c>
      <c r="C203" s="362" t="e">
        <f ca="true">+VALUE('Data Summary'!C203)</f>
        <v>#VALUE!</v>
      </c>
      <c r="D203" s="98" t="e">
        <f ca="true">+IF(AND(ISNUMBER(OFFSET('Water Data'!$D$4,0,10*ROW('Water Data'!D197))),'Data Summary'!BS203="Yes"),100-OFFSET('Water Data'!$D$4,0,10*ROW('Water Data'!D197)),NA())</f>
        <v>#N/A</v>
      </c>
      <c r="E203" s="98" t="e">
        <f ca="true">+IF(AND(ISNUMBER(OFFSET('Water Data'!$D$6,0,10*ROW('Water Data'!D197))),'Data Summary'!BT203="Yes"),OFFSET('Water Data'!$D$6,0,10*ROW('Water Data'!D197)),NA())</f>
        <v>#N/A</v>
      </c>
      <c r="F203" s="98" t="e">
        <f ca="true">+IF(AND(ISNUMBER(OFFSET('Water Data'!$D$9,0,10*ROW('Water Data'!D197))),'Data Summary'!BU203="Yes"),OFFSET('Water Data'!$D$9,0,10*ROW('Water Data'!D197)),NA())</f>
        <v>#N/A</v>
      </c>
      <c r="G203" s="98" t="e">
        <f ca="true">+IF(AND(ISNUMBER(OFFSET('Water Data'!$E$4,0,10*ROW('Water Data'!E197))),'Data Summary'!BV203="Yes"),100-OFFSET('Water Data'!$E$4,0,10*ROW('Water Data'!E197)),NA())</f>
        <v>#N/A</v>
      </c>
      <c r="H203" s="98" t="e">
        <f ca="true">+IF(AND(ISNUMBER(OFFSET('Water Data'!$E$6,0,10*ROW('Water Data'!E197))),'Data Summary'!BW203="Yes"),OFFSET('Water Data'!$E$6,0,10*ROW('Water Data'!E197)),NA())</f>
        <v>#N/A</v>
      </c>
      <c r="I203" s="98" t="e">
        <f ca="true">+IF(AND(ISNUMBER(OFFSET('Water Data'!$E$9,0,10*ROW('Water Data'!E197))),'Data Summary'!BX203="Yes"),OFFSET('Water Data'!$E$9,0,10*ROW('Water Data'!E197)),NA())</f>
        <v>#N/A</v>
      </c>
      <c r="J203" s="98" t="e">
        <f ca="true">+IF(AND(ISNUMBER(OFFSET('Water Data'!$F$4,0,10*ROW('Water Data'!F197))),'Data Summary'!BY203="Yes"),100-OFFSET('Water Data'!$F$4,0,10*ROW('Water Data'!F197)),NA())</f>
        <v>#N/A</v>
      </c>
      <c r="K203" s="98" t="e">
        <f ca="true">+IF(AND(ISNUMBER(OFFSET('Water Data'!$F$6,0,10*ROW('Water Data'!F197))),'Data Summary'!BZ203="Yes"),OFFSET('Water Data'!$F$6,0,10*ROW('Water Data'!F197)),NA())</f>
        <v>#N/A</v>
      </c>
      <c r="L203" s="98" t="e">
        <f ca="true">+IF(AND(ISNUMBER(OFFSET('Water Data'!$F$9,0,10*ROW('Water Data'!F197))),'Data Summary'!CA203="Yes"),OFFSET('Water Data'!$F$9,0,10*ROW('Water Data'!F197)),NA())</f>
        <v>#N/A</v>
      </c>
      <c r="M203" s="98" t="e">
        <f ca="true">+IF(AND(ISNUMBER(OFFSET('Water Data'!$G$4,0,10*ROW('Water Data'!G197))),'Data Summary'!CB203="Yes"),100-OFFSET('Water Data'!$G$4,0,10*ROW('Water Data'!G197)),NA())</f>
        <v>#N/A</v>
      </c>
      <c r="N203" s="98" t="e">
        <f ca="true">+IF(AND(ISNUMBER(OFFSET('Water Data'!$G$6,0,10*ROW('Water Data'!G197))),'Data Summary'!CC203="Yes"),OFFSET('Water Data'!$G$6,0,10*ROW('Water Data'!G197)),NA())</f>
        <v>#N/A</v>
      </c>
      <c r="O203" s="98" t="e">
        <f ca="true">+IF(AND(ISNUMBER(OFFSET('Water Data'!$G$9,0,10*ROW('Water Data'!G197))),'Data Summary'!CD203="Yes"),OFFSET('Water Data'!$G$9,0,10*ROW('Water Data'!G197)),NA())</f>
        <v>#N/A</v>
      </c>
      <c r="P203" s="98" t="e">
        <f ca="true">+IF(AND(ISNUMBER(OFFSET('Water Data'!$H$4,0,10*ROW('Water Data'!H197))),'Data Summary'!CE203="Yes"),100-OFFSET('Water Data'!$H$4,0,10*ROW('Water Data'!H197)),NA())</f>
        <v>#N/A</v>
      </c>
      <c r="Q203" s="98" t="e">
        <f ca="true">+IF(AND(ISNUMBER(OFFSET('Water Data'!$H$6,0,10*ROW('Water Data'!H197))),'Data Summary'!CF203="Yes"),OFFSET('Water Data'!$H$6,0,10*ROW('Water Data'!H197)),NA())</f>
        <v>#N/A</v>
      </c>
      <c r="R203" s="98" t="e">
        <f ca="true">+IF(AND(ISNUMBER(OFFSET('Water Data'!$H$9,0,10*ROW('Water Data'!H197))),'Data Summary'!CG203="Yes"),OFFSET('Water Data'!$H$9,0,10*ROW('Water Data'!H197)),NA())</f>
        <v>#N/A</v>
      </c>
      <c r="S203" s="98" t="e">
        <f ca="true">+IF(AND(ISNUMBER(OFFSET('Water Data'!$I$4,0,10*ROW('Water Data'!I197))),'Data Summary'!CH203="Yes"),100-OFFSET('Water Data'!$I$4,0,10*ROW('Water Data'!I197)),NA())</f>
        <v>#N/A</v>
      </c>
      <c r="T203" s="98" t="e">
        <f ca="true">+IF(AND(ISNUMBER(OFFSET('Water Data'!$I$6,0,10*ROW('Water Data'!I197))),'Data Summary'!CI203="Yes"),OFFSET('Water Data'!$I$6,0,10*ROW('Water Data'!I197)),NA())</f>
        <v>#N/A</v>
      </c>
      <c r="U203" s="98" t="e">
        <f ca="true">+IF(AND(ISNUMBER(OFFSET('Water Data'!$I$9,0,10*ROW('Water Data'!I197))),'Data Summary'!CJ203="Yes"),OFFSET('Water Data'!$I$9,0,10*ROW('Water Data'!I197)),NA())</f>
        <v>#N/A</v>
      </c>
      <c r="V203" s="99" t="e">
        <f ca="true">+IF(AND(ISNUMBER(OFFSET('Sanitation Data'!$D$4,0,10*ROW('Sanitation Data'!D197))),'Data Summary'!CK203="Yes"),100-OFFSET('Sanitation Data'!$D$4,0,10*ROW('Sanitation Data'!D197)),NA())</f>
        <v>#N/A</v>
      </c>
      <c r="W203" s="99" t="e">
        <f ca="true">+IF(AND(ISNUMBER(OFFSET('Sanitation Data'!$D$6,0,10*ROW('Sanitation Data'!D197))),'Data Summary'!CL203="Yes"),OFFSET('Sanitation Data'!$D$6,0,10*ROW('Sanitation Data'!D197)),NA())</f>
        <v>#N/A</v>
      </c>
      <c r="X203" s="99" t="e">
        <f ca="true">+IF(AND(ISNUMBER(OFFSET('Sanitation Data'!$D$10,0,10*ROW('Sanitation Data'!D197))),'Data Summary'!CM203="Yes"),OFFSET('Sanitation Data'!$D$10,0,10*ROW('Sanitation Data'!D197)),NA())</f>
        <v>#N/A</v>
      </c>
      <c r="Y203" s="99" t="e">
        <f ca="true">+IF(AND(ISNUMBER(OFFSET('Sanitation Data'!$D$11,0,10*ROW('Sanitation Data'!D197))),'Data Summary'!CN203="Yes"),OFFSET('Sanitation Data'!$D$11,0,10*ROW('Sanitation Data'!D197)),NA())</f>
        <v>#N/A</v>
      </c>
      <c r="Z203" s="99" t="e">
        <f ca="true">+IF(AND(ISNUMBER(OFFSET('Sanitation Data'!$D$12,0,10*ROW('Sanitation Data'!D197))),'Data Summary'!CO203="Yes"),OFFSET('Sanitation Data'!$D$12,0,10*ROW('Sanitation Data'!D197)),NA())</f>
        <v>#N/A</v>
      </c>
      <c r="AA203" s="99" t="e">
        <f ca="true">+IF(AND(ISNUMBER(OFFSET('Sanitation Data'!$E$4,0,10*ROW('Sanitation Data'!E197))),'Data Summary'!CP203="Yes"),100-OFFSET('Sanitation Data'!$E$4,0,10*ROW('Sanitation Data'!E197)),NA())</f>
        <v>#N/A</v>
      </c>
      <c r="AB203" s="99" t="e">
        <f ca="true">+IF(AND(ISNUMBER(OFFSET('Sanitation Data'!$E$6,0,10*ROW('Sanitation Data'!E197))),'Data Summary'!CQ203="Yes"),OFFSET('Sanitation Data'!$E$6,0,10*ROW('Sanitation Data'!E197)),NA())</f>
        <v>#N/A</v>
      </c>
      <c r="AC203" s="99" t="e">
        <f ca="true">+IF(AND(ISNUMBER(OFFSET('Sanitation Data'!$E$10,0,10*ROW('Sanitation Data'!E197))),'Data Summary'!CR203="Yes"),OFFSET('Sanitation Data'!$E$10,0,10*ROW('Sanitation Data'!E197)),NA())</f>
        <v>#N/A</v>
      </c>
      <c r="AD203" s="99" t="e">
        <f ca="true">+IF(AND(ISNUMBER(OFFSET('Sanitation Data'!$E$11,0,10*ROW('Sanitation Data'!E197))),'Data Summary'!CS203="Yes"),OFFSET('Sanitation Data'!$E$11,0,10*ROW('Sanitation Data'!E197)),NA())</f>
        <v>#N/A</v>
      </c>
      <c r="AE203" s="99" t="e">
        <f ca="true">+IF(AND(ISNUMBER(OFFSET('Sanitation Data'!$E$12,0,10*ROW('Sanitation Data'!E197))),'Data Summary'!CT203="Yes"),OFFSET('Sanitation Data'!$E$12,0,10*ROW('Sanitation Data'!E197)),NA())</f>
        <v>#N/A</v>
      </c>
      <c r="AF203" s="99" t="e">
        <f ca="true">+IF(AND(ISNUMBER(OFFSET('Sanitation Data'!$F$4,0,10*ROW('Sanitation Data'!F197))),'Data Summary'!CU203="Yes"),100-OFFSET('Sanitation Data'!$F$4,0,10*ROW('Sanitation Data'!F197)),NA())</f>
        <v>#N/A</v>
      </c>
      <c r="AG203" s="99" t="e">
        <f ca="true">+IF(AND(ISNUMBER(OFFSET('Sanitation Data'!$F$6,0,10*ROW('Sanitation Data'!F197))),'Data Summary'!CV203="Yes"),OFFSET('Sanitation Data'!$F$6,0,10*ROW('Sanitation Data'!F197)),NA())</f>
        <v>#N/A</v>
      </c>
      <c r="AH203" s="99" t="e">
        <f ca="true">+IF(AND(ISNUMBER(OFFSET('Sanitation Data'!$F$10,0,10*ROW('Sanitation Data'!F197))),'Data Summary'!CW203="Yes"),OFFSET('Sanitation Data'!$F$10,0,10*ROW('Sanitation Data'!F197)),NA())</f>
        <v>#N/A</v>
      </c>
      <c r="AI203" s="99" t="e">
        <f ca="true">+IF(AND(ISNUMBER(OFFSET('Sanitation Data'!$F$11,0,10*ROW('Sanitation Data'!F197))),'Data Summary'!CX203="Yes"),OFFSET('Sanitation Data'!$F$11,0,10*ROW('Sanitation Data'!F197)),NA())</f>
        <v>#N/A</v>
      </c>
      <c r="AJ203" s="99" t="e">
        <f ca="true">+IF(AND(ISNUMBER(OFFSET('Sanitation Data'!$F$12,0,10*ROW('Sanitation Data'!F197))),'Data Summary'!CY203="Yes"),OFFSET('Sanitation Data'!$F$12,0,10*ROW('Sanitation Data'!F197)),NA())</f>
        <v>#N/A</v>
      </c>
      <c r="AK203" s="99" t="e">
        <f ca="true">+IF(AND(ISNUMBER(OFFSET('Sanitation Data'!$G$4,0,10*ROW('Sanitation Data'!G197))),'Data Summary'!CZ203="Yes"),100-OFFSET('Sanitation Data'!$G$4,0,10*ROW('Sanitation Data'!G197)),NA())</f>
        <v>#N/A</v>
      </c>
      <c r="AL203" s="99" t="e">
        <f ca="true">+IF(AND(ISNUMBER(OFFSET('Sanitation Data'!$G$6,0,10*ROW('Sanitation Data'!G197))),'Data Summary'!DA203="Yes"),OFFSET('Sanitation Data'!$G$6,0,10*ROW('Sanitation Data'!G197)),NA())</f>
        <v>#N/A</v>
      </c>
      <c r="AM203" s="99" t="e">
        <f ca="true">+IF(AND(ISNUMBER(OFFSET('Sanitation Data'!$G$10,0,10*ROW('Sanitation Data'!G197))),'Data Summary'!DB203="Yes"),OFFSET('Sanitation Data'!$G$10,0,10*ROW('Sanitation Data'!G197)),NA())</f>
        <v>#N/A</v>
      </c>
      <c r="AN203" s="99" t="e">
        <f ca="true">+IF(AND(ISNUMBER(OFFSET('Sanitation Data'!$G$11,0,10*ROW('Sanitation Data'!G197))),'Data Summary'!DC203="Yes"),OFFSET('Sanitation Data'!$G$11,0,10*ROW('Sanitation Data'!G197)),NA())</f>
        <v>#N/A</v>
      </c>
      <c r="AO203" s="99" t="e">
        <f ca="true">+IF(AND(ISNUMBER(OFFSET('Sanitation Data'!$G$12,0,10*ROW('Sanitation Data'!G197))),'Data Summary'!DD203="Yes"),OFFSET('Sanitation Data'!$G$12,0,10*ROW('Sanitation Data'!G197)),NA())</f>
        <v>#N/A</v>
      </c>
      <c r="AP203" s="99" t="e">
        <f ca="true">+IF(AND(ISNUMBER(OFFSET('Sanitation Data'!$H$4,0,10*ROW('Sanitation Data'!H197))),'Data Summary'!DE203="Yes"),100-OFFSET('Sanitation Data'!$H$4,0,10*ROW('Sanitation Data'!H197)),NA())</f>
        <v>#N/A</v>
      </c>
      <c r="AQ203" s="99" t="e">
        <f ca="true">+IF(AND(ISNUMBER(OFFSET('Sanitation Data'!$H$6,0,10*ROW('Sanitation Data'!H197))),'Data Summary'!DF203="Yes"),OFFSET('Sanitation Data'!$H$6,0,10*ROW('Sanitation Data'!H197)),NA())</f>
        <v>#N/A</v>
      </c>
      <c r="AR203" s="99" t="e">
        <f ca="true">+IF(AND(ISNUMBER(OFFSET('Sanitation Data'!$H$10,0,10*ROW('Sanitation Data'!H197))),'Data Summary'!DG203="Yes"),OFFSET('Sanitation Data'!$H$10,0,10*ROW('Sanitation Data'!H197)),NA())</f>
        <v>#N/A</v>
      </c>
      <c r="AS203" s="99" t="e">
        <f ca="true">+IF(AND(ISNUMBER(OFFSET('Sanitation Data'!$H$11,0,10*ROW('Sanitation Data'!H197))),'Data Summary'!DH203="Yes"),OFFSET('Sanitation Data'!$H$11,0,10*ROW('Sanitation Data'!H197)),NA())</f>
        <v>#N/A</v>
      </c>
      <c r="AT203" s="99" t="e">
        <f ca="true">+IF(AND(ISNUMBER(OFFSET('Sanitation Data'!$H$12,0,10*ROW('Sanitation Data'!H197))),'Data Summary'!DI203="Yes"),OFFSET('Sanitation Data'!$H$12,0,10*ROW('Sanitation Data'!H197)),NA())</f>
        <v>#N/A</v>
      </c>
      <c r="AU203" s="99" t="e">
        <f ca="true">+IF(AND(ISNUMBER(OFFSET('Sanitation Data'!$I$4,0,10*ROW('Sanitation Data'!I197))),'Data Summary'!DJ203="Yes"),100-OFFSET('Sanitation Data'!$I$4,0,10*ROW('Sanitation Data'!I197)),NA())</f>
        <v>#N/A</v>
      </c>
      <c r="AV203" s="99" t="e">
        <f ca="true">+IF(AND(ISNUMBER(OFFSET('Sanitation Data'!$I$6,0,10*ROW('Sanitation Data'!I197))),'Data Summary'!DK203="Yes"),OFFSET('Sanitation Data'!$I$6,0,10*ROW('Sanitation Data'!I197)),NA())</f>
        <v>#N/A</v>
      </c>
      <c r="AW203" s="99" t="e">
        <f ca="true">+IF(AND(ISNUMBER(OFFSET('Sanitation Data'!$I$10,0,10*ROW('Sanitation Data'!I197))),'Data Summary'!DL203="Yes"),OFFSET('Sanitation Data'!$I$10,0,10*ROW('Sanitation Data'!I197)),NA())</f>
        <v>#N/A</v>
      </c>
      <c r="AX203" s="99" t="e">
        <f ca="true">+IF(AND(ISNUMBER(OFFSET('Sanitation Data'!$I$11,0,10*ROW('Sanitation Data'!I197))),'Data Summary'!DM203="Yes"),OFFSET('Sanitation Data'!$I$11,0,10*ROW('Sanitation Data'!I197)),NA())</f>
        <v>#N/A</v>
      </c>
      <c r="AY203" s="99" t="e">
        <f ca="true">+IF(AND(ISNUMBER(OFFSET('Sanitation Data'!$I$12,0,10*ROW('Sanitation Data'!I197))),'Data Summary'!DN203="Yes"),OFFSET('Sanitation Data'!$I$12,0,10*ROW('Sanitation Data'!I197)),NA())</f>
        <v>#N/A</v>
      </c>
      <c r="AZ203" s="100" t="e">
        <f ca="true">+IF(AND(ISNUMBER(OFFSET('Hygiene Data'!$D$5,0,10*ROW('Hygiene Data'!D197))),'Data Summary'!DO203="Yes"),OFFSET('Hygiene Data'!$D$5,0,10*ROW('Hygiene Data'!D197)),NA())</f>
        <v>#N/A</v>
      </c>
      <c r="BA203" s="100" t="e">
        <f ca="true">+IF(AND(ISNUMBER(OFFSET('Hygiene Data'!$D$7,0,10*ROW('Hygiene Data'!D197))),'Data Summary'!DP203="Yes"),OFFSET('Hygiene Data'!$D$7,0,10*ROW('Hygiene Data'!D197)),NA())</f>
        <v>#N/A</v>
      </c>
      <c r="BB203" s="100" t="e">
        <f ca="true">+IF(AND(ISNUMBER(OFFSET('Hygiene Data'!$D$9,0,10*ROW('Hygiene Data'!D197))),'Data Summary'!DQ203="Yes"),OFFSET('Hygiene Data'!$D$9,0,10*ROW('Hygiene Data'!D197)),NA())</f>
        <v>#N/A</v>
      </c>
      <c r="BC203" s="100" t="e">
        <f ca="true">+IF(AND(ISNUMBER(OFFSET('Hygiene Data'!$E$5,0,10*ROW('Hygiene Data'!E197))),'Data Summary'!DR203="Yes"),OFFSET('Hygiene Data'!$E$5,0,10*ROW('Hygiene Data'!E197)),NA())</f>
        <v>#N/A</v>
      </c>
      <c r="BD203" s="100" t="e">
        <f ca="true">+IF(AND(ISNUMBER(OFFSET('Hygiene Data'!$E$7,0,10*ROW('Hygiene Data'!E197))),'Data Summary'!DS203="Yes"),OFFSET('Hygiene Data'!$E$7,0,10*ROW('Hygiene Data'!E197)),NA())</f>
        <v>#N/A</v>
      </c>
      <c r="BE203" s="100" t="e">
        <f ca="true">+IF(AND(ISNUMBER(OFFSET('Hygiene Data'!$E$9,0,10*ROW('Hygiene Data'!E197))),'Data Summary'!DT203="Yes"),OFFSET('Hygiene Data'!$E$9,0,10*ROW('Hygiene Data'!E197)),NA())</f>
        <v>#N/A</v>
      </c>
      <c r="BF203" s="100" t="e">
        <f ca="true">+IF(AND(ISNUMBER(OFFSET('Hygiene Data'!$F$5,0,10*ROW('Hygiene Data'!F197))),'Data Summary'!DU203="Yes"),OFFSET('Hygiene Data'!$F$5,0,10*ROW('Hygiene Data'!F197)),NA())</f>
        <v>#N/A</v>
      </c>
      <c r="BG203" s="100" t="e">
        <f ca="true">+IF(AND(ISNUMBER(OFFSET('Hygiene Data'!$F$7,0,10*ROW('Hygiene Data'!F197))),'Data Summary'!DV203="Yes"),OFFSET('Hygiene Data'!$F$7,0,10*ROW('Hygiene Data'!F197)),NA())</f>
        <v>#N/A</v>
      </c>
      <c r="BH203" s="100" t="e">
        <f ca="true">+IF(AND(ISNUMBER(OFFSET('Hygiene Data'!$F$9,0,10*ROW('Hygiene Data'!F197))),'Data Summary'!DW203="Yes"),OFFSET('Hygiene Data'!$F$9,0,10*ROW('Hygiene Data'!F197)),NA())</f>
        <v>#N/A</v>
      </c>
      <c r="BI203" s="100" t="e">
        <f ca="true">+IF(AND(ISNUMBER(OFFSET('Hygiene Data'!$G$5,0,10*ROW('Hygiene Data'!G197))),'Data Summary'!DX203="Yes"),OFFSET('Hygiene Data'!$G$5,0,10*ROW('Hygiene Data'!G197)),NA())</f>
        <v>#N/A</v>
      </c>
      <c r="BJ203" s="100" t="e">
        <f ca="true">+IF(AND(ISNUMBER(OFFSET('Hygiene Data'!$G$7,0,10*ROW('Hygiene Data'!G197))),'Data Summary'!DY203="Yes"),OFFSET('Hygiene Data'!$G$7,0,10*ROW('Hygiene Data'!G197)),NA())</f>
        <v>#N/A</v>
      </c>
      <c r="BK203" s="100" t="e">
        <f ca="true">+IF(AND(ISNUMBER(OFFSET('Hygiene Data'!$G$9,0,10*ROW('Hygiene Data'!G197))),'Data Summary'!DZ203="Yes"),OFFSET('Hygiene Data'!$G$9,0,10*ROW('Hygiene Data'!G197)),NA())</f>
        <v>#N/A</v>
      </c>
      <c r="BL203" s="100" t="e">
        <f ca="true">+IF(AND(ISNUMBER(OFFSET('Hygiene Data'!$H$5,0,10*ROW('Hygiene Data'!H197))),'Data Summary'!EA203="Yes"),OFFSET('Hygiene Data'!$H$5,0,10*ROW('Hygiene Data'!H197)),NA())</f>
        <v>#N/A</v>
      </c>
      <c r="BM203" s="100" t="e">
        <f ca="true">+IF(AND(ISNUMBER(OFFSET('Hygiene Data'!$H$7,0,10*ROW('Hygiene Data'!H197))),'Data Summary'!EB203="Yes"),OFFSET('Hygiene Data'!$H$7,0,10*ROW('Hygiene Data'!H197)),NA())</f>
        <v>#N/A</v>
      </c>
      <c r="BN203" s="100" t="e">
        <f ca="true">+IF(AND(ISNUMBER(OFFSET('Hygiene Data'!$H$9,0,10*ROW('Hygiene Data'!H197))),'Data Summary'!EC203="Yes"),OFFSET('Hygiene Data'!$H$9,0,10*ROW('Hygiene Data'!H197)),NA())</f>
        <v>#N/A</v>
      </c>
      <c r="BO203" s="100" t="e">
        <f ca="true">+IF(AND(ISNUMBER(OFFSET('Hygiene Data'!$I$5,0,10*ROW('Hygiene Data'!I197))),'Data Summary'!ED203="Yes"),OFFSET('Hygiene Data'!$I$5,0,10*ROW('Hygiene Data'!I197)),NA())</f>
        <v>#N/A</v>
      </c>
      <c r="BP203" s="100" t="e">
        <f ca="true">+IF(AND(ISNUMBER(OFFSET('Hygiene Data'!$I$7,0,10*ROW('Hygiene Data'!I197))),'Data Summary'!EE203="Yes"),OFFSET('Hygiene Data'!$I$7,0,10*ROW('Hygiene Data'!I197)),NA())</f>
        <v>#N/A</v>
      </c>
      <c r="BQ203" s="100" t="e">
        <f ca="true">+IF(AND(ISNUMBER(OFFSET('Hygiene Data'!$I$9,0,10*ROW('Hygiene Data'!I197))),'Data Summary'!EF203="Yes"),OFFSET('Hygiene Data'!$I$9,0,10*ROW('Hygiene Data'!I197)),NA())</f>
        <v>#N/A</v>
      </c>
    </row>
    <row xmlns:x14ac="http://schemas.microsoft.com/office/spreadsheetml/2009/9/ac" r="204" x14ac:dyDescent="0.2">
      <c r="A204" s="363" t="e">
        <f ca="true">+RIGHT('Data Summary'!A204,LEN('Data Summary'!A204)-9)</f>
        <v>#VALUE!</v>
      </c>
      <c r="B204" s="38" t="str">
        <f ca="true">+IF(ISTEXT('Data Summary'!B204),'Data Summary'!B204,"")</f>
        <v/>
      </c>
      <c r="C204" s="362" t="e">
        <f ca="true">+VALUE('Data Summary'!C204)</f>
        <v>#VALUE!</v>
      </c>
      <c r="D204" s="98" t="e">
        <f ca="true">+IF(AND(ISNUMBER(OFFSET('Water Data'!$D$4,0,10*ROW('Water Data'!D198))),'Data Summary'!BS204="Yes"),100-OFFSET('Water Data'!$D$4,0,10*ROW('Water Data'!D198)),NA())</f>
        <v>#N/A</v>
      </c>
      <c r="E204" s="98" t="e">
        <f ca="true">+IF(AND(ISNUMBER(OFFSET('Water Data'!$D$6,0,10*ROW('Water Data'!D198))),'Data Summary'!BT204="Yes"),OFFSET('Water Data'!$D$6,0,10*ROW('Water Data'!D198)),NA())</f>
        <v>#N/A</v>
      </c>
      <c r="F204" s="98" t="e">
        <f ca="true">+IF(AND(ISNUMBER(OFFSET('Water Data'!$D$9,0,10*ROW('Water Data'!D198))),'Data Summary'!BU204="Yes"),OFFSET('Water Data'!$D$9,0,10*ROW('Water Data'!D198)),NA())</f>
        <v>#N/A</v>
      </c>
      <c r="G204" s="98" t="e">
        <f ca="true">+IF(AND(ISNUMBER(OFFSET('Water Data'!$E$4,0,10*ROW('Water Data'!E198))),'Data Summary'!BV204="Yes"),100-OFFSET('Water Data'!$E$4,0,10*ROW('Water Data'!E198)),NA())</f>
        <v>#N/A</v>
      </c>
      <c r="H204" s="98" t="e">
        <f ca="true">+IF(AND(ISNUMBER(OFFSET('Water Data'!$E$6,0,10*ROW('Water Data'!E198))),'Data Summary'!BW204="Yes"),OFFSET('Water Data'!$E$6,0,10*ROW('Water Data'!E198)),NA())</f>
        <v>#N/A</v>
      </c>
      <c r="I204" s="98" t="e">
        <f ca="true">+IF(AND(ISNUMBER(OFFSET('Water Data'!$E$9,0,10*ROW('Water Data'!E198))),'Data Summary'!BX204="Yes"),OFFSET('Water Data'!$E$9,0,10*ROW('Water Data'!E198)),NA())</f>
        <v>#N/A</v>
      </c>
      <c r="J204" s="98" t="e">
        <f ca="true">+IF(AND(ISNUMBER(OFFSET('Water Data'!$F$4,0,10*ROW('Water Data'!F198))),'Data Summary'!BY204="Yes"),100-OFFSET('Water Data'!$F$4,0,10*ROW('Water Data'!F198)),NA())</f>
        <v>#N/A</v>
      </c>
      <c r="K204" s="98" t="e">
        <f ca="true">+IF(AND(ISNUMBER(OFFSET('Water Data'!$F$6,0,10*ROW('Water Data'!F198))),'Data Summary'!BZ204="Yes"),OFFSET('Water Data'!$F$6,0,10*ROW('Water Data'!F198)),NA())</f>
        <v>#N/A</v>
      </c>
      <c r="L204" s="98" t="e">
        <f ca="true">+IF(AND(ISNUMBER(OFFSET('Water Data'!$F$9,0,10*ROW('Water Data'!F198))),'Data Summary'!CA204="Yes"),OFFSET('Water Data'!$F$9,0,10*ROW('Water Data'!F198)),NA())</f>
        <v>#N/A</v>
      </c>
      <c r="M204" s="98" t="e">
        <f ca="true">+IF(AND(ISNUMBER(OFFSET('Water Data'!$G$4,0,10*ROW('Water Data'!G198))),'Data Summary'!CB204="Yes"),100-OFFSET('Water Data'!$G$4,0,10*ROW('Water Data'!G198)),NA())</f>
        <v>#N/A</v>
      </c>
      <c r="N204" s="98" t="e">
        <f ca="true">+IF(AND(ISNUMBER(OFFSET('Water Data'!$G$6,0,10*ROW('Water Data'!G198))),'Data Summary'!CC204="Yes"),OFFSET('Water Data'!$G$6,0,10*ROW('Water Data'!G198)),NA())</f>
        <v>#N/A</v>
      </c>
      <c r="O204" s="98" t="e">
        <f ca="true">+IF(AND(ISNUMBER(OFFSET('Water Data'!$G$9,0,10*ROW('Water Data'!G198))),'Data Summary'!CD204="Yes"),OFFSET('Water Data'!$G$9,0,10*ROW('Water Data'!G198)),NA())</f>
        <v>#N/A</v>
      </c>
      <c r="P204" s="98" t="e">
        <f ca="true">+IF(AND(ISNUMBER(OFFSET('Water Data'!$H$4,0,10*ROW('Water Data'!H198))),'Data Summary'!CE204="Yes"),100-OFFSET('Water Data'!$H$4,0,10*ROW('Water Data'!H198)),NA())</f>
        <v>#N/A</v>
      </c>
      <c r="Q204" s="98" t="e">
        <f ca="true">+IF(AND(ISNUMBER(OFFSET('Water Data'!$H$6,0,10*ROW('Water Data'!H198))),'Data Summary'!CF204="Yes"),OFFSET('Water Data'!$H$6,0,10*ROW('Water Data'!H198)),NA())</f>
        <v>#N/A</v>
      </c>
      <c r="R204" s="98" t="e">
        <f ca="true">+IF(AND(ISNUMBER(OFFSET('Water Data'!$H$9,0,10*ROW('Water Data'!H198))),'Data Summary'!CG204="Yes"),OFFSET('Water Data'!$H$9,0,10*ROW('Water Data'!H198)),NA())</f>
        <v>#N/A</v>
      </c>
      <c r="S204" s="98" t="e">
        <f ca="true">+IF(AND(ISNUMBER(OFFSET('Water Data'!$I$4,0,10*ROW('Water Data'!I198))),'Data Summary'!CH204="Yes"),100-OFFSET('Water Data'!$I$4,0,10*ROW('Water Data'!I198)),NA())</f>
        <v>#N/A</v>
      </c>
      <c r="T204" s="98" t="e">
        <f ca="true">+IF(AND(ISNUMBER(OFFSET('Water Data'!$I$6,0,10*ROW('Water Data'!I198))),'Data Summary'!CI204="Yes"),OFFSET('Water Data'!$I$6,0,10*ROW('Water Data'!I198)),NA())</f>
        <v>#N/A</v>
      </c>
      <c r="U204" s="98" t="e">
        <f ca="true">+IF(AND(ISNUMBER(OFFSET('Water Data'!$I$9,0,10*ROW('Water Data'!I198))),'Data Summary'!CJ204="Yes"),OFFSET('Water Data'!$I$9,0,10*ROW('Water Data'!I198)),NA())</f>
        <v>#N/A</v>
      </c>
      <c r="V204" s="99" t="e">
        <f ca="true">+IF(AND(ISNUMBER(OFFSET('Sanitation Data'!$D$4,0,10*ROW('Sanitation Data'!D198))),'Data Summary'!CK204="Yes"),100-OFFSET('Sanitation Data'!$D$4,0,10*ROW('Sanitation Data'!D198)),NA())</f>
        <v>#N/A</v>
      </c>
      <c r="W204" s="99" t="e">
        <f ca="true">+IF(AND(ISNUMBER(OFFSET('Sanitation Data'!$D$6,0,10*ROW('Sanitation Data'!D198))),'Data Summary'!CL204="Yes"),OFFSET('Sanitation Data'!$D$6,0,10*ROW('Sanitation Data'!D198)),NA())</f>
        <v>#N/A</v>
      </c>
      <c r="X204" s="99" t="e">
        <f ca="true">+IF(AND(ISNUMBER(OFFSET('Sanitation Data'!$D$10,0,10*ROW('Sanitation Data'!D198))),'Data Summary'!CM204="Yes"),OFFSET('Sanitation Data'!$D$10,0,10*ROW('Sanitation Data'!D198)),NA())</f>
        <v>#N/A</v>
      </c>
      <c r="Y204" s="99" t="e">
        <f ca="true">+IF(AND(ISNUMBER(OFFSET('Sanitation Data'!$D$11,0,10*ROW('Sanitation Data'!D198))),'Data Summary'!CN204="Yes"),OFFSET('Sanitation Data'!$D$11,0,10*ROW('Sanitation Data'!D198)),NA())</f>
        <v>#N/A</v>
      </c>
      <c r="Z204" s="99" t="e">
        <f ca="true">+IF(AND(ISNUMBER(OFFSET('Sanitation Data'!$D$12,0,10*ROW('Sanitation Data'!D198))),'Data Summary'!CO204="Yes"),OFFSET('Sanitation Data'!$D$12,0,10*ROW('Sanitation Data'!D198)),NA())</f>
        <v>#N/A</v>
      </c>
      <c r="AA204" s="99" t="e">
        <f ca="true">+IF(AND(ISNUMBER(OFFSET('Sanitation Data'!$E$4,0,10*ROW('Sanitation Data'!E198))),'Data Summary'!CP204="Yes"),100-OFFSET('Sanitation Data'!$E$4,0,10*ROW('Sanitation Data'!E198)),NA())</f>
        <v>#N/A</v>
      </c>
      <c r="AB204" s="99" t="e">
        <f ca="true">+IF(AND(ISNUMBER(OFFSET('Sanitation Data'!$E$6,0,10*ROW('Sanitation Data'!E198))),'Data Summary'!CQ204="Yes"),OFFSET('Sanitation Data'!$E$6,0,10*ROW('Sanitation Data'!E198)),NA())</f>
        <v>#N/A</v>
      </c>
      <c r="AC204" s="99" t="e">
        <f ca="true">+IF(AND(ISNUMBER(OFFSET('Sanitation Data'!$E$10,0,10*ROW('Sanitation Data'!E198))),'Data Summary'!CR204="Yes"),OFFSET('Sanitation Data'!$E$10,0,10*ROW('Sanitation Data'!E198)),NA())</f>
        <v>#N/A</v>
      </c>
      <c r="AD204" s="99" t="e">
        <f ca="true">+IF(AND(ISNUMBER(OFFSET('Sanitation Data'!$E$11,0,10*ROW('Sanitation Data'!E198))),'Data Summary'!CS204="Yes"),OFFSET('Sanitation Data'!$E$11,0,10*ROW('Sanitation Data'!E198)),NA())</f>
        <v>#N/A</v>
      </c>
      <c r="AE204" s="99" t="e">
        <f ca="true">+IF(AND(ISNUMBER(OFFSET('Sanitation Data'!$E$12,0,10*ROW('Sanitation Data'!E198))),'Data Summary'!CT204="Yes"),OFFSET('Sanitation Data'!$E$12,0,10*ROW('Sanitation Data'!E198)),NA())</f>
        <v>#N/A</v>
      </c>
      <c r="AF204" s="99" t="e">
        <f ca="true">+IF(AND(ISNUMBER(OFFSET('Sanitation Data'!$F$4,0,10*ROW('Sanitation Data'!F198))),'Data Summary'!CU204="Yes"),100-OFFSET('Sanitation Data'!$F$4,0,10*ROW('Sanitation Data'!F198)),NA())</f>
        <v>#N/A</v>
      </c>
      <c r="AG204" s="99" t="e">
        <f ca="true">+IF(AND(ISNUMBER(OFFSET('Sanitation Data'!$F$6,0,10*ROW('Sanitation Data'!F198))),'Data Summary'!CV204="Yes"),OFFSET('Sanitation Data'!$F$6,0,10*ROW('Sanitation Data'!F198)),NA())</f>
        <v>#N/A</v>
      </c>
      <c r="AH204" s="99" t="e">
        <f ca="true">+IF(AND(ISNUMBER(OFFSET('Sanitation Data'!$F$10,0,10*ROW('Sanitation Data'!F198))),'Data Summary'!CW204="Yes"),OFFSET('Sanitation Data'!$F$10,0,10*ROW('Sanitation Data'!F198)),NA())</f>
        <v>#N/A</v>
      </c>
      <c r="AI204" s="99" t="e">
        <f ca="true">+IF(AND(ISNUMBER(OFFSET('Sanitation Data'!$F$11,0,10*ROW('Sanitation Data'!F198))),'Data Summary'!CX204="Yes"),OFFSET('Sanitation Data'!$F$11,0,10*ROW('Sanitation Data'!F198)),NA())</f>
        <v>#N/A</v>
      </c>
      <c r="AJ204" s="99" t="e">
        <f ca="true">+IF(AND(ISNUMBER(OFFSET('Sanitation Data'!$F$12,0,10*ROW('Sanitation Data'!F198))),'Data Summary'!CY204="Yes"),OFFSET('Sanitation Data'!$F$12,0,10*ROW('Sanitation Data'!F198)),NA())</f>
        <v>#N/A</v>
      </c>
      <c r="AK204" s="99" t="e">
        <f ca="true">+IF(AND(ISNUMBER(OFFSET('Sanitation Data'!$G$4,0,10*ROW('Sanitation Data'!G198))),'Data Summary'!CZ204="Yes"),100-OFFSET('Sanitation Data'!$G$4,0,10*ROW('Sanitation Data'!G198)),NA())</f>
        <v>#N/A</v>
      </c>
      <c r="AL204" s="99" t="e">
        <f ca="true">+IF(AND(ISNUMBER(OFFSET('Sanitation Data'!$G$6,0,10*ROW('Sanitation Data'!G198))),'Data Summary'!DA204="Yes"),OFFSET('Sanitation Data'!$G$6,0,10*ROW('Sanitation Data'!G198)),NA())</f>
        <v>#N/A</v>
      </c>
      <c r="AM204" s="99" t="e">
        <f ca="true">+IF(AND(ISNUMBER(OFFSET('Sanitation Data'!$G$10,0,10*ROW('Sanitation Data'!G198))),'Data Summary'!DB204="Yes"),OFFSET('Sanitation Data'!$G$10,0,10*ROW('Sanitation Data'!G198)),NA())</f>
        <v>#N/A</v>
      </c>
      <c r="AN204" s="99" t="e">
        <f ca="true">+IF(AND(ISNUMBER(OFFSET('Sanitation Data'!$G$11,0,10*ROW('Sanitation Data'!G198))),'Data Summary'!DC204="Yes"),OFFSET('Sanitation Data'!$G$11,0,10*ROW('Sanitation Data'!G198)),NA())</f>
        <v>#N/A</v>
      </c>
      <c r="AO204" s="99" t="e">
        <f ca="true">+IF(AND(ISNUMBER(OFFSET('Sanitation Data'!$G$12,0,10*ROW('Sanitation Data'!G198))),'Data Summary'!DD204="Yes"),OFFSET('Sanitation Data'!$G$12,0,10*ROW('Sanitation Data'!G198)),NA())</f>
        <v>#N/A</v>
      </c>
      <c r="AP204" s="99" t="e">
        <f ca="true">+IF(AND(ISNUMBER(OFFSET('Sanitation Data'!$H$4,0,10*ROW('Sanitation Data'!H198))),'Data Summary'!DE204="Yes"),100-OFFSET('Sanitation Data'!$H$4,0,10*ROW('Sanitation Data'!H198)),NA())</f>
        <v>#N/A</v>
      </c>
      <c r="AQ204" s="99" t="e">
        <f ca="true">+IF(AND(ISNUMBER(OFFSET('Sanitation Data'!$H$6,0,10*ROW('Sanitation Data'!H198))),'Data Summary'!DF204="Yes"),OFFSET('Sanitation Data'!$H$6,0,10*ROW('Sanitation Data'!H198)),NA())</f>
        <v>#N/A</v>
      </c>
      <c r="AR204" s="99" t="e">
        <f ca="true">+IF(AND(ISNUMBER(OFFSET('Sanitation Data'!$H$10,0,10*ROW('Sanitation Data'!H198))),'Data Summary'!DG204="Yes"),OFFSET('Sanitation Data'!$H$10,0,10*ROW('Sanitation Data'!H198)),NA())</f>
        <v>#N/A</v>
      </c>
      <c r="AS204" s="99" t="e">
        <f ca="true">+IF(AND(ISNUMBER(OFFSET('Sanitation Data'!$H$11,0,10*ROW('Sanitation Data'!H198))),'Data Summary'!DH204="Yes"),OFFSET('Sanitation Data'!$H$11,0,10*ROW('Sanitation Data'!H198)),NA())</f>
        <v>#N/A</v>
      </c>
      <c r="AT204" s="99" t="e">
        <f ca="true">+IF(AND(ISNUMBER(OFFSET('Sanitation Data'!$H$12,0,10*ROW('Sanitation Data'!H198))),'Data Summary'!DI204="Yes"),OFFSET('Sanitation Data'!$H$12,0,10*ROW('Sanitation Data'!H198)),NA())</f>
        <v>#N/A</v>
      </c>
      <c r="AU204" s="99" t="e">
        <f ca="true">+IF(AND(ISNUMBER(OFFSET('Sanitation Data'!$I$4,0,10*ROW('Sanitation Data'!I198))),'Data Summary'!DJ204="Yes"),100-OFFSET('Sanitation Data'!$I$4,0,10*ROW('Sanitation Data'!I198)),NA())</f>
        <v>#N/A</v>
      </c>
      <c r="AV204" s="99" t="e">
        <f ca="true">+IF(AND(ISNUMBER(OFFSET('Sanitation Data'!$I$6,0,10*ROW('Sanitation Data'!I198))),'Data Summary'!DK204="Yes"),OFFSET('Sanitation Data'!$I$6,0,10*ROW('Sanitation Data'!I198)),NA())</f>
        <v>#N/A</v>
      </c>
      <c r="AW204" s="99" t="e">
        <f ca="true">+IF(AND(ISNUMBER(OFFSET('Sanitation Data'!$I$10,0,10*ROW('Sanitation Data'!I198))),'Data Summary'!DL204="Yes"),OFFSET('Sanitation Data'!$I$10,0,10*ROW('Sanitation Data'!I198)),NA())</f>
        <v>#N/A</v>
      </c>
      <c r="AX204" s="99" t="e">
        <f ca="true">+IF(AND(ISNUMBER(OFFSET('Sanitation Data'!$I$11,0,10*ROW('Sanitation Data'!I198))),'Data Summary'!DM204="Yes"),OFFSET('Sanitation Data'!$I$11,0,10*ROW('Sanitation Data'!I198)),NA())</f>
        <v>#N/A</v>
      </c>
      <c r="AY204" s="99" t="e">
        <f ca="true">+IF(AND(ISNUMBER(OFFSET('Sanitation Data'!$I$12,0,10*ROW('Sanitation Data'!I198))),'Data Summary'!DN204="Yes"),OFFSET('Sanitation Data'!$I$12,0,10*ROW('Sanitation Data'!I198)),NA())</f>
        <v>#N/A</v>
      </c>
      <c r="AZ204" s="100" t="e">
        <f ca="true">+IF(AND(ISNUMBER(OFFSET('Hygiene Data'!$D$5,0,10*ROW('Hygiene Data'!D198))),'Data Summary'!DO204="Yes"),OFFSET('Hygiene Data'!$D$5,0,10*ROW('Hygiene Data'!D198)),NA())</f>
        <v>#N/A</v>
      </c>
      <c r="BA204" s="100" t="e">
        <f ca="true">+IF(AND(ISNUMBER(OFFSET('Hygiene Data'!$D$7,0,10*ROW('Hygiene Data'!D198))),'Data Summary'!DP204="Yes"),OFFSET('Hygiene Data'!$D$7,0,10*ROW('Hygiene Data'!D198)),NA())</f>
        <v>#N/A</v>
      </c>
      <c r="BB204" s="100" t="e">
        <f ca="true">+IF(AND(ISNUMBER(OFFSET('Hygiene Data'!$D$9,0,10*ROW('Hygiene Data'!D198))),'Data Summary'!DQ204="Yes"),OFFSET('Hygiene Data'!$D$9,0,10*ROW('Hygiene Data'!D198)),NA())</f>
        <v>#N/A</v>
      </c>
      <c r="BC204" s="100" t="e">
        <f ca="true">+IF(AND(ISNUMBER(OFFSET('Hygiene Data'!$E$5,0,10*ROW('Hygiene Data'!E198))),'Data Summary'!DR204="Yes"),OFFSET('Hygiene Data'!$E$5,0,10*ROW('Hygiene Data'!E198)),NA())</f>
        <v>#N/A</v>
      </c>
      <c r="BD204" s="100" t="e">
        <f ca="true">+IF(AND(ISNUMBER(OFFSET('Hygiene Data'!$E$7,0,10*ROW('Hygiene Data'!E198))),'Data Summary'!DS204="Yes"),OFFSET('Hygiene Data'!$E$7,0,10*ROW('Hygiene Data'!E198)),NA())</f>
        <v>#N/A</v>
      </c>
      <c r="BE204" s="100" t="e">
        <f ca="true">+IF(AND(ISNUMBER(OFFSET('Hygiene Data'!$E$9,0,10*ROW('Hygiene Data'!E198))),'Data Summary'!DT204="Yes"),OFFSET('Hygiene Data'!$E$9,0,10*ROW('Hygiene Data'!E198)),NA())</f>
        <v>#N/A</v>
      </c>
      <c r="BF204" s="100" t="e">
        <f ca="true">+IF(AND(ISNUMBER(OFFSET('Hygiene Data'!$F$5,0,10*ROW('Hygiene Data'!F198))),'Data Summary'!DU204="Yes"),OFFSET('Hygiene Data'!$F$5,0,10*ROW('Hygiene Data'!F198)),NA())</f>
        <v>#N/A</v>
      </c>
      <c r="BG204" s="100" t="e">
        <f ca="true">+IF(AND(ISNUMBER(OFFSET('Hygiene Data'!$F$7,0,10*ROW('Hygiene Data'!F198))),'Data Summary'!DV204="Yes"),OFFSET('Hygiene Data'!$F$7,0,10*ROW('Hygiene Data'!F198)),NA())</f>
        <v>#N/A</v>
      </c>
      <c r="BH204" s="100" t="e">
        <f ca="true">+IF(AND(ISNUMBER(OFFSET('Hygiene Data'!$F$9,0,10*ROW('Hygiene Data'!F198))),'Data Summary'!DW204="Yes"),OFFSET('Hygiene Data'!$F$9,0,10*ROW('Hygiene Data'!F198)),NA())</f>
        <v>#N/A</v>
      </c>
      <c r="BI204" s="100" t="e">
        <f ca="true">+IF(AND(ISNUMBER(OFFSET('Hygiene Data'!$G$5,0,10*ROW('Hygiene Data'!G198))),'Data Summary'!DX204="Yes"),OFFSET('Hygiene Data'!$G$5,0,10*ROW('Hygiene Data'!G198)),NA())</f>
        <v>#N/A</v>
      </c>
      <c r="BJ204" s="100" t="e">
        <f ca="true">+IF(AND(ISNUMBER(OFFSET('Hygiene Data'!$G$7,0,10*ROW('Hygiene Data'!G198))),'Data Summary'!DY204="Yes"),OFFSET('Hygiene Data'!$G$7,0,10*ROW('Hygiene Data'!G198)),NA())</f>
        <v>#N/A</v>
      </c>
      <c r="BK204" s="100" t="e">
        <f ca="true">+IF(AND(ISNUMBER(OFFSET('Hygiene Data'!$G$9,0,10*ROW('Hygiene Data'!G198))),'Data Summary'!DZ204="Yes"),OFFSET('Hygiene Data'!$G$9,0,10*ROW('Hygiene Data'!G198)),NA())</f>
        <v>#N/A</v>
      </c>
      <c r="BL204" s="100" t="e">
        <f ca="true">+IF(AND(ISNUMBER(OFFSET('Hygiene Data'!$H$5,0,10*ROW('Hygiene Data'!H198))),'Data Summary'!EA204="Yes"),OFFSET('Hygiene Data'!$H$5,0,10*ROW('Hygiene Data'!H198)),NA())</f>
        <v>#N/A</v>
      </c>
      <c r="BM204" s="100" t="e">
        <f ca="true">+IF(AND(ISNUMBER(OFFSET('Hygiene Data'!$H$7,0,10*ROW('Hygiene Data'!H198))),'Data Summary'!EB204="Yes"),OFFSET('Hygiene Data'!$H$7,0,10*ROW('Hygiene Data'!H198)),NA())</f>
        <v>#N/A</v>
      </c>
      <c r="BN204" s="100" t="e">
        <f ca="true">+IF(AND(ISNUMBER(OFFSET('Hygiene Data'!$H$9,0,10*ROW('Hygiene Data'!H198))),'Data Summary'!EC204="Yes"),OFFSET('Hygiene Data'!$H$9,0,10*ROW('Hygiene Data'!H198)),NA())</f>
        <v>#N/A</v>
      </c>
      <c r="BO204" s="100" t="e">
        <f ca="true">+IF(AND(ISNUMBER(OFFSET('Hygiene Data'!$I$5,0,10*ROW('Hygiene Data'!I198))),'Data Summary'!ED204="Yes"),OFFSET('Hygiene Data'!$I$5,0,10*ROW('Hygiene Data'!I198)),NA())</f>
        <v>#N/A</v>
      </c>
      <c r="BP204" s="100" t="e">
        <f ca="true">+IF(AND(ISNUMBER(OFFSET('Hygiene Data'!$I$7,0,10*ROW('Hygiene Data'!I198))),'Data Summary'!EE204="Yes"),OFFSET('Hygiene Data'!$I$7,0,10*ROW('Hygiene Data'!I198)),NA())</f>
        <v>#N/A</v>
      </c>
      <c r="BQ204" s="100" t="e">
        <f ca="true">+IF(AND(ISNUMBER(OFFSET('Hygiene Data'!$I$9,0,10*ROW('Hygiene Data'!I198))),'Data Summary'!EF204="Yes"),OFFSET('Hygiene Data'!$I$9,0,10*ROW('Hygiene Data'!I198)),NA())</f>
        <v>#N/A</v>
      </c>
    </row>
    <row xmlns:x14ac="http://schemas.microsoft.com/office/spreadsheetml/2009/9/ac" r="205" x14ac:dyDescent="0.2">
      <c r="A205" s="363" t="e">
        <f ca="true">+RIGHT('Data Summary'!A205,LEN('Data Summary'!A205)-9)</f>
        <v>#VALUE!</v>
      </c>
      <c r="B205" s="38" t="str">
        <f ca="true">+IF(ISTEXT('Data Summary'!B205),'Data Summary'!B205,"")</f>
        <v/>
      </c>
      <c r="C205" s="362" t="e">
        <f ca="true">+VALUE('Data Summary'!C205)</f>
        <v>#VALUE!</v>
      </c>
      <c r="D205" s="98" t="e">
        <f ca="true">+IF(AND(ISNUMBER(OFFSET('Water Data'!$D$4,0,10*ROW('Water Data'!D199))),'Data Summary'!BS205="Yes"),100-OFFSET('Water Data'!$D$4,0,10*ROW('Water Data'!D199)),NA())</f>
        <v>#N/A</v>
      </c>
      <c r="E205" s="98" t="e">
        <f ca="true">+IF(AND(ISNUMBER(OFFSET('Water Data'!$D$6,0,10*ROW('Water Data'!D199))),'Data Summary'!BT205="Yes"),OFFSET('Water Data'!$D$6,0,10*ROW('Water Data'!D199)),NA())</f>
        <v>#N/A</v>
      </c>
      <c r="F205" s="98" t="e">
        <f ca="true">+IF(AND(ISNUMBER(OFFSET('Water Data'!$D$9,0,10*ROW('Water Data'!D199))),'Data Summary'!BU205="Yes"),OFFSET('Water Data'!$D$9,0,10*ROW('Water Data'!D199)),NA())</f>
        <v>#N/A</v>
      </c>
      <c r="G205" s="98" t="e">
        <f ca="true">+IF(AND(ISNUMBER(OFFSET('Water Data'!$E$4,0,10*ROW('Water Data'!E199))),'Data Summary'!BV205="Yes"),100-OFFSET('Water Data'!$E$4,0,10*ROW('Water Data'!E199)),NA())</f>
        <v>#N/A</v>
      </c>
      <c r="H205" s="98" t="e">
        <f ca="true">+IF(AND(ISNUMBER(OFFSET('Water Data'!$E$6,0,10*ROW('Water Data'!E199))),'Data Summary'!BW205="Yes"),OFFSET('Water Data'!$E$6,0,10*ROW('Water Data'!E199)),NA())</f>
        <v>#N/A</v>
      </c>
      <c r="I205" s="98" t="e">
        <f ca="true">+IF(AND(ISNUMBER(OFFSET('Water Data'!$E$9,0,10*ROW('Water Data'!E199))),'Data Summary'!BX205="Yes"),OFFSET('Water Data'!$E$9,0,10*ROW('Water Data'!E199)),NA())</f>
        <v>#N/A</v>
      </c>
      <c r="J205" s="98" t="e">
        <f ca="true">+IF(AND(ISNUMBER(OFFSET('Water Data'!$F$4,0,10*ROW('Water Data'!F199))),'Data Summary'!BY205="Yes"),100-OFFSET('Water Data'!$F$4,0,10*ROW('Water Data'!F199)),NA())</f>
        <v>#N/A</v>
      </c>
      <c r="K205" s="98" t="e">
        <f ca="true">+IF(AND(ISNUMBER(OFFSET('Water Data'!$F$6,0,10*ROW('Water Data'!F199))),'Data Summary'!BZ205="Yes"),OFFSET('Water Data'!$F$6,0,10*ROW('Water Data'!F199)),NA())</f>
        <v>#N/A</v>
      </c>
      <c r="L205" s="98" t="e">
        <f ca="true">+IF(AND(ISNUMBER(OFFSET('Water Data'!$F$9,0,10*ROW('Water Data'!F199))),'Data Summary'!CA205="Yes"),OFFSET('Water Data'!$F$9,0,10*ROW('Water Data'!F199)),NA())</f>
        <v>#N/A</v>
      </c>
      <c r="M205" s="98" t="e">
        <f ca="true">+IF(AND(ISNUMBER(OFFSET('Water Data'!$G$4,0,10*ROW('Water Data'!G199))),'Data Summary'!CB205="Yes"),100-OFFSET('Water Data'!$G$4,0,10*ROW('Water Data'!G199)),NA())</f>
        <v>#N/A</v>
      </c>
      <c r="N205" s="98" t="e">
        <f ca="true">+IF(AND(ISNUMBER(OFFSET('Water Data'!$G$6,0,10*ROW('Water Data'!G199))),'Data Summary'!CC205="Yes"),OFFSET('Water Data'!$G$6,0,10*ROW('Water Data'!G199)),NA())</f>
        <v>#N/A</v>
      </c>
      <c r="O205" s="98" t="e">
        <f ca="true">+IF(AND(ISNUMBER(OFFSET('Water Data'!$G$9,0,10*ROW('Water Data'!G199))),'Data Summary'!CD205="Yes"),OFFSET('Water Data'!$G$9,0,10*ROW('Water Data'!G199)),NA())</f>
        <v>#N/A</v>
      </c>
      <c r="P205" s="98" t="e">
        <f ca="true">+IF(AND(ISNUMBER(OFFSET('Water Data'!$H$4,0,10*ROW('Water Data'!H199))),'Data Summary'!CE205="Yes"),100-OFFSET('Water Data'!$H$4,0,10*ROW('Water Data'!H199)),NA())</f>
        <v>#N/A</v>
      </c>
      <c r="Q205" s="98" t="e">
        <f ca="true">+IF(AND(ISNUMBER(OFFSET('Water Data'!$H$6,0,10*ROW('Water Data'!H199))),'Data Summary'!CF205="Yes"),OFFSET('Water Data'!$H$6,0,10*ROW('Water Data'!H199)),NA())</f>
        <v>#N/A</v>
      </c>
      <c r="R205" s="98" t="e">
        <f ca="true">+IF(AND(ISNUMBER(OFFSET('Water Data'!$H$9,0,10*ROW('Water Data'!H199))),'Data Summary'!CG205="Yes"),OFFSET('Water Data'!$H$9,0,10*ROW('Water Data'!H199)),NA())</f>
        <v>#N/A</v>
      </c>
      <c r="S205" s="98" t="e">
        <f ca="true">+IF(AND(ISNUMBER(OFFSET('Water Data'!$I$4,0,10*ROW('Water Data'!I199))),'Data Summary'!CH205="Yes"),100-OFFSET('Water Data'!$I$4,0,10*ROW('Water Data'!I199)),NA())</f>
        <v>#N/A</v>
      </c>
      <c r="T205" s="98" t="e">
        <f ca="true">+IF(AND(ISNUMBER(OFFSET('Water Data'!$I$6,0,10*ROW('Water Data'!I199))),'Data Summary'!CI205="Yes"),OFFSET('Water Data'!$I$6,0,10*ROW('Water Data'!I199)),NA())</f>
        <v>#N/A</v>
      </c>
      <c r="U205" s="98" t="e">
        <f ca="true">+IF(AND(ISNUMBER(OFFSET('Water Data'!$I$9,0,10*ROW('Water Data'!I199))),'Data Summary'!CJ205="Yes"),OFFSET('Water Data'!$I$9,0,10*ROW('Water Data'!I199)),NA())</f>
        <v>#N/A</v>
      </c>
      <c r="V205" s="99" t="e">
        <f ca="true">+IF(AND(ISNUMBER(OFFSET('Sanitation Data'!$D$4,0,10*ROW('Sanitation Data'!D199))),'Data Summary'!CK205="Yes"),100-OFFSET('Sanitation Data'!$D$4,0,10*ROW('Sanitation Data'!D199)),NA())</f>
        <v>#N/A</v>
      </c>
      <c r="W205" s="99" t="e">
        <f ca="true">+IF(AND(ISNUMBER(OFFSET('Sanitation Data'!$D$6,0,10*ROW('Sanitation Data'!D199))),'Data Summary'!CL205="Yes"),OFFSET('Sanitation Data'!$D$6,0,10*ROW('Sanitation Data'!D199)),NA())</f>
        <v>#N/A</v>
      </c>
      <c r="X205" s="99" t="e">
        <f ca="true">+IF(AND(ISNUMBER(OFFSET('Sanitation Data'!$D$10,0,10*ROW('Sanitation Data'!D199))),'Data Summary'!CM205="Yes"),OFFSET('Sanitation Data'!$D$10,0,10*ROW('Sanitation Data'!D199)),NA())</f>
        <v>#N/A</v>
      </c>
      <c r="Y205" s="99" t="e">
        <f ca="true">+IF(AND(ISNUMBER(OFFSET('Sanitation Data'!$D$11,0,10*ROW('Sanitation Data'!D199))),'Data Summary'!CN205="Yes"),OFFSET('Sanitation Data'!$D$11,0,10*ROW('Sanitation Data'!D199)),NA())</f>
        <v>#N/A</v>
      </c>
      <c r="Z205" s="99" t="e">
        <f ca="true">+IF(AND(ISNUMBER(OFFSET('Sanitation Data'!$D$12,0,10*ROW('Sanitation Data'!D199))),'Data Summary'!CO205="Yes"),OFFSET('Sanitation Data'!$D$12,0,10*ROW('Sanitation Data'!D199)),NA())</f>
        <v>#N/A</v>
      </c>
      <c r="AA205" s="99" t="e">
        <f ca="true">+IF(AND(ISNUMBER(OFFSET('Sanitation Data'!$E$4,0,10*ROW('Sanitation Data'!E199))),'Data Summary'!CP205="Yes"),100-OFFSET('Sanitation Data'!$E$4,0,10*ROW('Sanitation Data'!E199)),NA())</f>
        <v>#N/A</v>
      </c>
      <c r="AB205" s="99" t="e">
        <f ca="true">+IF(AND(ISNUMBER(OFFSET('Sanitation Data'!$E$6,0,10*ROW('Sanitation Data'!E199))),'Data Summary'!CQ205="Yes"),OFFSET('Sanitation Data'!$E$6,0,10*ROW('Sanitation Data'!E199)),NA())</f>
        <v>#N/A</v>
      </c>
      <c r="AC205" s="99" t="e">
        <f ca="true">+IF(AND(ISNUMBER(OFFSET('Sanitation Data'!$E$10,0,10*ROW('Sanitation Data'!E199))),'Data Summary'!CR205="Yes"),OFFSET('Sanitation Data'!$E$10,0,10*ROW('Sanitation Data'!E199)),NA())</f>
        <v>#N/A</v>
      </c>
      <c r="AD205" s="99" t="e">
        <f ca="true">+IF(AND(ISNUMBER(OFFSET('Sanitation Data'!$E$11,0,10*ROW('Sanitation Data'!E199))),'Data Summary'!CS205="Yes"),OFFSET('Sanitation Data'!$E$11,0,10*ROW('Sanitation Data'!E199)),NA())</f>
        <v>#N/A</v>
      </c>
      <c r="AE205" s="99" t="e">
        <f ca="true">+IF(AND(ISNUMBER(OFFSET('Sanitation Data'!$E$12,0,10*ROW('Sanitation Data'!E199))),'Data Summary'!CT205="Yes"),OFFSET('Sanitation Data'!$E$12,0,10*ROW('Sanitation Data'!E199)),NA())</f>
        <v>#N/A</v>
      </c>
      <c r="AF205" s="99" t="e">
        <f ca="true">+IF(AND(ISNUMBER(OFFSET('Sanitation Data'!$F$4,0,10*ROW('Sanitation Data'!F199))),'Data Summary'!CU205="Yes"),100-OFFSET('Sanitation Data'!$F$4,0,10*ROW('Sanitation Data'!F199)),NA())</f>
        <v>#N/A</v>
      </c>
      <c r="AG205" s="99" t="e">
        <f ca="true">+IF(AND(ISNUMBER(OFFSET('Sanitation Data'!$F$6,0,10*ROW('Sanitation Data'!F199))),'Data Summary'!CV205="Yes"),OFFSET('Sanitation Data'!$F$6,0,10*ROW('Sanitation Data'!F199)),NA())</f>
        <v>#N/A</v>
      </c>
      <c r="AH205" s="99" t="e">
        <f ca="true">+IF(AND(ISNUMBER(OFFSET('Sanitation Data'!$F$10,0,10*ROW('Sanitation Data'!F199))),'Data Summary'!CW205="Yes"),OFFSET('Sanitation Data'!$F$10,0,10*ROW('Sanitation Data'!F199)),NA())</f>
        <v>#N/A</v>
      </c>
      <c r="AI205" s="99" t="e">
        <f ca="true">+IF(AND(ISNUMBER(OFFSET('Sanitation Data'!$F$11,0,10*ROW('Sanitation Data'!F199))),'Data Summary'!CX205="Yes"),OFFSET('Sanitation Data'!$F$11,0,10*ROW('Sanitation Data'!F199)),NA())</f>
        <v>#N/A</v>
      </c>
      <c r="AJ205" s="99" t="e">
        <f ca="true">+IF(AND(ISNUMBER(OFFSET('Sanitation Data'!$F$12,0,10*ROW('Sanitation Data'!F199))),'Data Summary'!CY205="Yes"),OFFSET('Sanitation Data'!$F$12,0,10*ROW('Sanitation Data'!F199)),NA())</f>
        <v>#N/A</v>
      </c>
      <c r="AK205" s="99" t="e">
        <f ca="true">+IF(AND(ISNUMBER(OFFSET('Sanitation Data'!$G$4,0,10*ROW('Sanitation Data'!G199))),'Data Summary'!CZ205="Yes"),100-OFFSET('Sanitation Data'!$G$4,0,10*ROW('Sanitation Data'!G199)),NA())</f>
        <v>#N/A</v>
      </c>
      <c r="AL205" s="99" t="e">
        <f ca="true">+IF(AND(ISNUMBER(OFFSET('Sanitation Data'!$G$6,0,10*ROW('Sanitation Data'!G199))),'Data Summary'!DA205="Yes"),OFFSET('Sanitation Data'!$G$6,0,10*ROW('Sanitation Data'!G199)),NA())</f>
        <v>#N/A</v>
      </c>
      <c r="AM205" s="99" t="e">
        <f ca="true">+IF(AND(ISNUMBER(OFFSET('Sanitation Data'!$G$10,0,10*ROW('Sanitation Data'!G199))),'Data Summary'!DB205="Yes"),OFFSET('Sanitation Data'!$G$10,0,10*ROW('Sanitation Data'!G199)),NA())</f>
        <v>#N/A</v>
      </c>
      <c r="AN205" s="99" t="e">
        <f ca="true">+IF(AND(ISNUMBER(OFFSET('Sanitation Data'!$G$11,0,10*ROW('Sanitation Data'!G199))),'Data Summary'!DC205="Yes"),OFFSET('Sanitation Data'!$G$11,0,10*ROW('Sanitation Data'!G199)),NA())</f>
        <v>#N/A</v>
      </c>
      <c r="AO205" s="99" t="e">
        <f ca="true">+IF(AND(ISNUMBER(OFFSET('Sanitation Data'!$G$12,0,10*ROW('Sanitation Data'!G199))),'Data Summary'!DD205="Yes"),OFFSET('Sanitation Data'!$G$12,0,10*ROW('Sanitation Data'!G199)),NA())</f>
        <v>#N/A</v>
      </c>
      <c r="AP205" s="99" t="e">
        <f ca="true">+IF(AND(ISNUMBER(OFFSET('Sanitation Data'!$H$4,0,10*ROW('Sanitation Data'!H199))),'Data Summary'!DE205="Yes"),100-OFFSET('Sanitation Data'!$H$4,0,10*ROW('Sanitation Data'!H199)),NA())</f>
        <v>#N/A</v>
      </c>
      <c r="AQ205" s="99" t="e">
        <f ca="true">+IF(AND(ISNUMBER(OFFSET('Sanitation Data'!$H$6,0,10*ROW('Sanitation Data'!H199))),'Data Summary'!DF205="Yes"),OFFSET('Sanitation Data'!$H$6,0,10*ROW('Sanitation Data'!H199)),NA())</f>
        <v>#N/A</v>
      </c>
      <c r="AR205" s="99" t="e">
        <f ca="true">+IF(AND(ISNUMBER(OFFSET('Sanitation Data'!$H$10,0,10*ROW('Sanitation Data'!H199))),'Data Summary'!DG205="Yes"),OFFSET('Sanitation Data'!$H$10,0,10*ROW('Sanitation Data'!H199)),NA())</f>
        <v>#N/A</v>
      </c>
      <c r="AS205" s="99" t="e">
        <f ca="true">+IF(AND(ISNUMBER(OFFSET('Sanitation Data'!$H$11,0,10*ROW('Sanitation Data'!H199))),'Data Summary'!DH205="Yes"),OFFSET('Sanitation Data'!$H$11,0,10*ROW('Sanitation Data'!H199)),NA())</f>
        <v>#N/A</v>
      </c>
      <c r="AT205" s="99" t="e">
        <f ca="true">+IF(AND(ISNUMBER(OFFSET('Sanitation Data'!$H$12,0,10*ROW('Sanitation Data'!H199))),'Data Summary'!DI205="Yes"),OFFSET('Sanitation Data'!$H$12,0,10*ROW('Sanitation Data'!H199)),NA())</f>
        <v>#N/A</v>
      </c>
      <c r="AU205" s="99" t="e">
        <f ca="true">+IF(AND(ISNUMBER(OFFSET('Sanitation Data'!$I$4,0,10*ROW('Sanitation Data'!I199))),'Data Summary'!DJ205="Yes"),100-OFFSET('Sanitation Data'!$I$4,0,10*ROW('Sanitation Data'!I199)),NA())</f>
        <v>#N/A</v>
      </c>
      <c r="AV205" s="99" t="e">
        <f ca="true">+IF(AND(ISNUMBER(OFFSET('Sanitation Data'!$I$6,0,10*ROW('Sanitation Data'!I199))),'Data Summary'!DK205="Yes"),OFFSET('Sanitation Data'!$I$6,0,10*ROW('Sanitation Data'!I199)),NA())</f>
        <v>#N/A</v>
      </c>
      <c r="AW205" s="99" t="e">
        <f ca="true">+IF(AND(ISNUMBER(OFFSET('Sanitation Data'!$I$10,0,10*ROW('Sanitation Data'!I199))),'Data Summary'!DL205="Yes"),OFFSET('Sanitation Data'!$I$10,0,10*ROW('Sanitation Data'!I199)),NA())</f>
        <v>#N/A</v>
      </c>
      <c r="AX205" s="99" t="e">
        <f ca="true">+IF(AND(ISNUMBER(OFFSET('Sanitation Data'!$I$11,0,10*ROW('Sanitation Data'!I199))),'Data Summary'!DM205="Yes"),OFFSET('Sanitation Data'!$I$11,0,10*ROW('Sanitation Data'!I199)),NA())</f>
        <v>#N/A</v>
      </c>
      <c r="AY205" s="99" t="e">
        <f ca="true">+IF(AND(ISNUMBER(OFFSET('Sanitation Data'!$I$12,0,10*ROW('Sanitation Data'!I199))),'Data Summary'!DN205="Yes"),OFFSET('Sanitation Data'!$I$12,0,10*ROW('Sanitation Data'!I199)),NA())</f>
        <v>#N/A</v>
      </c>
      <c r="AZ205" s="100" t="e">
        <f ca="true">+IF(AND(ISNUMBER(OFFSET('Hygiene Data'!$D$5,0,10*ROW('Hygiene Data'!D199))),'Data Summary'!DO205="Yes"),OFFSET('Hygiene Data'!$D$5,0,10*ROW('Hygiene Data'!D199)),NA())</f>
        <v>#N/A</v>
      </c>
      <c r="BA205" s="100" t="e">
        <f ca="true">+IF(AND(ISNUMBER(OFFSET('Hygiene Data'!$D$7,0,10*ROW('Hygiene Data'!D199))),'Data Summary'!DP205="Yes"),OFFSET('Hygiene Data'!$D$7,0,10*ROW('Hygiene Data'!D199)),NA())</f>
        <v>#N/A</v>
      </c>
      <c r="BB205" s="100" t="e">
        <f ca="true">+IF(AND(ISNUMBER(OFFSET('Hygiene Data'!$D$9,0,10*ROW('Hygiene Data'!D199))),'Data Summary'!DQ205="Yes"),OFFSET('Hygiene Data'!$D$9,0,10*ROW('Hygiene Data'!D199)),NA())</f>
        <v>#N/A</v>
      </c>
      <c r="BC205" s="100" t="e">
        <f ca="true">+IF(AND(ISNUMBER(OFFSET('Hygiene Data'!$E$5,0,10*ROW('Hygiene Data'!E199))),'Data Summary'!DR205="Yes"),OFFSET('Hygiene Data'!$E$5,0,10*ROW('Hygiene Data'!E199)),NA())</f>
        <v>#N/A</v>
      </c>
      <c r="BD205" s="100" t="e">
        <f ca="true">+IF(AND(ISNUMBER(OFFSET('Hygiene Data'!$E$7,0,10*ROW('Hygiene Data'!E199))),'Data Summary'!DS205="Yes"),OFFSET('Hygiene Data'!$E$7,0,10*ROW('Hygiene Data'!E199)),NA())</f>
        <v>#N/A</v>
      </c>
      <c r="BE205" s="100" t="e">
        <f ca="true">+IF(AND(ISNUMBER(OFFSET('Hygiene Data'!$E$9,0,10*ROW('Hygiene Data'!E199))),'Data Summary'!DT205="Yes"),OFFSET('Hygiene Data'!$E$9,0,10*ROW('Hygiene Data'!E199)),NA())</f>
        <v>#N/A</v>
      </c>
      <c r="BF205" s="100" t="e">
        <f ca="true">+IF(AND(ISNUMBER(OFFSET('Hygiene Data'!$F$5,0,10*ROW('Hygiene Data'!F199))),'Data Summary'!DU205="Yes"),OFFSET('Hygiene Data'!$F$5,0,10*ROW('Hygiene Data'!F199)),NA())</f>
        <v>#N/A</v>
      </c>
      <c r="BG205" s="100" t="e">
        <f ca="true">+IF(AND(ISNUMBER(OFFSET('Hygiene Data'!$F$7,0,10*ROW('Hygiene Data'!F199))),'Data Summary'!DV205="Yes"),OFFSET('Hygiene Data'!$F$7,0,10*ROW('Hygiene Data'!F199)),NA())</f>
        <v>#N/A</v>
      </c>
      <c r="BH205" s="100" t="e">
        <f ca="true">+IF(AND(ISNUMBER(OFFSET('Hygiene Data'!$F$9,0,10*ROW('Hygiene Data'!F199))),'Data Summary'!DW205="Yes"),OFFSET('Hygiene Data'!$F$9,0,10*ROW('Hygiene Data'!F199)),NA())</f>
        <v>#N/A</v>
      </c>
      <c r="BI205" s="100" t="e">
        <f ca="true">+IF(AND(ISNUMBER(OFFSET('Hygiene Data'!$G$5,0,10*ROW('Hygiene Data'!G199))),'Data Summary'!DX205="Yes"),OFFSET('Hygiene Data'!$G$5,0,10*ROW('Hygiene Data'!G199)),NA())</f>
        <v>#N/A</v>
      </c>
      <c r="BJ205" s="100" t="e">
        <f ca="true">+IF(AND(ISNUMBER(OFFSET('Hygiene Data'!$G$7,0,10*ROW('Hygiene Data'!G199))),'Data Summary'!DY205="Yes"),OFFSET('Hygiene Data'!$G$7,0,10*ROW('Hygiene Data'!G199)),NA())</f>
        <v>#N/A</v>
      </c>
      <c r="BK205" s="100" t="e">
        <f ca="true">+IF(AND(ISNUMBER(OFFSET('Hygiene Data'!$G$9,0,10*ROW('Hygiene Data'!G199))),'Data Summary'!DZ205="Yes"),OFFSET('Hygiene Data'!$G$9,0,10*ROW('Hygiene Data'!G199)),NA())</f>
        <v>#N/A</v>
      </c>
      <c r="BL205" s="100" t="e">
        <f ca="true">+IF(AND(ISNUMBER(OFFSET('Hygiene Data'!$H$5,0,10*ROW('Hygiene Data'!H199))),'Data Summary'!EA205="Yes"),OFFSET('Hygiene Data'!$H$5,0,10*ROW('Hygiene Data'!H199)),NA())</f>
        <v>#N/A</v>
      </c>
      <c r="BM205" s="100" t="e">
        <f ca="true">+IF(AND(ISNUMBER(OFFSET('Hygiene Data'!$H$7,0,10*ROW('Hygiene Data'!H199))),'Data Summary'!EB205="Yes"),OFFSET('Hygiene Data'!$H$7,0,10*ROW('Hygiene Data'!H199)),NA())</f>
        <v>#N/A</v>
      </c>
      <c r="BN205" s="100" t="e">
        <f ca="true">+IF(AND(ISNUMBER(OFFSET('Hygiene Data'!$H$9,0,10*ROW('Hygiene Data'!H199))),'Data Summary'!EC205="Yes"),OFFSET('Hygiene Data'!$H$9,0,10*ROW('Hygiene Data'!H199)),NA())</f>
        <v>#N/A</v>
      </c>
      <c r="BO205" s="100" t="e">
        <f ca="true">+IF(AND(ISNUMBER(OFFSET('Hygiene Data'!$I$5,0,10*ROW('Hygiene Data'!I199))),'Data Summary'!ED205="Yes"),OFFSET('Hygiene Data'!$I$5,0,10*ROW('Hygiene Data'!I199)),NA())</f>
        <v>#N/A</v>
      </c>
      <c r="BP205" s="100" t="e">
        <f ca="true">+IF(AND(ISNUMBER(OFFSET('Hygiene Data'!$I$7,0,10*ROW('Hygiene Data'!I199))),'Data Summary'!EE205="Yes"),OFFSET('Hygiene Data'!$I$7,0,10*ROW('Hygiene Data'!I199)),NA())</f>
        <v>#N/A</v>
      </c>
      <c r="BQ205" s="100" t="e">
        <f ca="true">+IF(AND(ISNUMBER(OFFSET('Hygiene Data'!$I$9,0,10*ROW('Hygiene Data'!I199))),'Data Summary'!EF205="Yes"),OFFSET('Hygiene Data'!$I$9,0,10*ROW('Hygiene Data'!I199)),NA())</f>
        <v>#N/A</v>
      </c>
    </row>
    <row xmlns:x14ac="http://schemas.microsoft.com/office/spreadsheetml/2009/9/ac" r="206" x14ac:dyDescent="0.2">
      <c r="A206" s="363" t="e">
        <f ca="true">+RIGHT('Data Summary'!A206,LEN('Data Summary'!A206)-9)</f>
        <v>#VALUE!</v>
      </c>
      <c r="B206" s="38" t="str">
        <f ca="true">+IF(ISTEXT('Data Summary'!B206),'Data Summary'!B206,"")</f>
        <v/>
      </c>
      <c r="C206" s="362" t="e">
        <f ca="true">+VALUE('Data Summary'!C206)</f>
        <v>#VALUE!</v>
      </c>
      <c r="D206" s="98" t="e">
        <f ca="true">+IF(AND(ISNUMBER(OFFSET('Water Data'!$D$4,0,10*ROW('Water Data'!D200))),'Data Summary'!BS206="Yes"),100-OFFSET('Water Data'!$D$4,0,10*ROW('Water Data'!D200)),NA())</f>
        <v>#N/A</v>
      </c>
      <c r="E206" s="98" t="e">
        <f ca="true">+IF(AND(ISNUMBER(OFFSET('Water Data'!$D$6,0,10*ROW('Water Data'!D200))),'Data Summary'!BT206="Yes"),OFFSET('Water Data'!$D$6,0,10*ROW('Water Data'!D200)),NA())</f>
        <v>#N/A</v>
      </c>
      <c r="F206" s="98" t="e">
        <f ca="true">+IF(AND(ISNUMBER(OFFSET('Water Data'!$D$9,0,10*ROW('Water Data'!D200))),'Data Summary'!BU206="Yes"),OFFSET('Water Data'!$D$9,0,10*ROW('Water Data'!D200)),NA())</f>
        <v>#N/A</v>
      </c>
      <c r="G206" s="98" t="e">
        <f ca="true">+IF(AND(ISNUMBER(OFFSET('Water Data'!$E$4,0,10*ROW('Water Data'!E200))),'Data Summary'!BV206="Yes"),100-OFFSET('Water Data'!$E$4,0,10*ROW('Water Data'!E200)),NA())</f>
        <v>#N/A</v>
      </c>
      <c r="H206" s="98" t="e">
        <f ca="true">+IF(AND(ISNUMBER(OFFSET('Water Data'!$E$6,0,10*ROW('Water Data'!E200))),'Data Summary'!BW206="Yes"),OFFSET('Water Data'!$E$6,0,10*ROW('Water Data'!E200)),NA())</f>
        <v>#N/A</v>
      </c>
      <c r="I206" s="98" t="e">
        <f ca="true">+IF(AND(ISNUMBER(OFFSET('Water Data'!$E$9,0,10*ROW('Water Data'!E200))),'Data Summary'!BX206="Yes"),OFFSET('Water Data'!$E$9,0,10*ROW('Water Data'!E200)),NA())</f>
        <v>#N/A</v>
      </c>
      <c r="J206" s="98" t="e">
        <f ca="true">+IF(AND(ISNUMBER(OFFSET('Water Data'!$F$4,0,10*ROW('Water Data'!F200))),'Data Summary'!BY206="Yes"),100-OFFSET('Water Data'!$F$4,0,10*ROW('Water Data'!F200)),NA())</f>
        <v>#N/A</v>
      </c>
      <c r="K206" s="98" t="e">
        <f ca="true">+IF(AND(ISNUMBER(OFFSET('Water Data'!$F$6,0,10*ROW('Water Data'!F200))),'Data Summary'!BZ206="Yes"),OFFSET('Water Data'!$F$6,0,10*ROW('Water Data'!F200)),NA())</f>
        <v>#N/A</v>
      </c>
      <c r="L206" s="98" t="e">
        <f ca="true">+IF(AND(ISNUMBER(OFFSET('Water Data'!$F$9,0,10*ROW('Water Data'!F200))),'Data Summary'!CA206="Yes"),OFFSET('Water Data'!$F$9,0,10*ROW('Water Data'!F200)),NA())</f>
        <v>#N/A</v>
      </c>
      <c r="M206" s="98" t="e">
        <f ca="true">+IF(AND(ISNUMBER(OFFSET('Water Data'!$G$4,0,10*ROW('Water Data'!G200))),'Data Summary'!CB206="Yes"),100-OFFSET('Water Data'!$G$4,0,10*ROW('Water Data'!G200)),NA())</f>
        <v>#N/A</v>
      </c>
      <c r="N206" s="98" t="e">
        <f ca="true">+IF(AND(ISNUMBER(OFFSET('Water Data'!$G$6,0,10*ROW('Water Data'!G200))),'Data Summary'!CC206="Yes"),OFFSET('Water Data'!$G$6,0,10*ROW('Water Data'!G200)),NA())</f>
        <v>#N/A</v>
      </c>
      <c r="O206" s="98" t="e">
        <f ca="true">+IF(AND(ISNUMBER(OFFSET('Water Data'!$G$9,0,10*ROW('Water Data'!G200))),'Data Summary'!CD206="Yes"),OFFSET('Water Data'!$G$9,0,10*ROW('Water Data'!G200)),NA())</f>
        <v>#N/A</v>
      </c>
      <c r="P206" s="98" t="e">
        <f ca="true">+IF(AND(ISNUMBER(OFFSET('Water Data'!$H$4,0,10*ROW('Water Data'!H200))),'Data Summary'!CE206="Yes"),100-OFFSET('Water Data'!$H$4,0,10*ROW('Water Data'!H200)),NA())</f>
        <v>#N/A</v>
      </c>
      <c r="Q206" s="98" t="e">
        <f ca="true">+IF(AND(ISNUMBER(OFFSET('Water Data'!$H$6,0,10*ROW('Water Data'!H200))),'Data Summary'!CF206="Yes"),OFFSET('Water Data'!$H$6,0,10*ROW('Water Data'!H200)),NA())</f>
        <v>#N/A</v>
      </c>
      <c r="R206" s="98" t="e">
        <f ca="true">+IF(AND(ISNUMBER(OFFSET('Water Data'!$H$9,0,10*ROW('Water Data'!H200))),'Data Summary'!CG206="Yes"),OFFSET('Water Data'!$H$9,0,10*ROW('Water Data'!H200)),NA())</f>
        <v>#N/A</v>
      </c>
      <c r="S206" s="98" t="e">
        <f ca="true">+IF(AND(ISNUMBER(OFFSET('Water Data'!$I$4,0,10*ROW('Water Data'!I200))),'Data Summary'!CH206="Yes"),100-OFFSET('Water Data'!$I$4,0,10*ROW('Water Data'!I200)),NA())</f>
        <v>#N/A</v>
      </c>
      <c r="T206" s="98" t="e">
        <f ca="true">+IF(AND(ISNUMBER(OFFSET('Water Data'!$I$6,0,10*ROW('Water Data'!I200))),'Data Summary'!CI206="Yes"),OFFSET('Water Data'!$I$6,0,10*ROW('Water Data'!I200)),NA())</f>
        <v>#N/A</v>
      </c>
      <c r="U206" s="98" t="e">
        <f ca="true">+IF(AND(ISNUMBER(OFFSET('Water Data'!$I$9,0,10*ROW('Water Data'!I200))),'Data Summary'!CJ206="Yes"),OFFSET('Water Data'!$I$9,0,10*ROW('Water Data'!I200)),NA())</f>
        <v>#N/A</v>
      </c>
      <c r="V206" s="99" t="e">
        <f ca="true">+IF(AND(ISNUMBER(OFFSET('Sanitation Data'!$D$4,0,10*ROW('Sanitation Data'!D200))),'Data Summary'!CK206="Yes"),100-OFFSET('Sanitation Data'!$D$4,0,10*ROW('Sanitation Data'!D200)),NA())</f>
        <v>#N/A</v>
      </c>
      <c r="W206" s="99" t="e">
        <f ca="true">+IF(AND(ISNUMBER(OFFSET('Sanitation Data'!$D$6,0,10*ROW('Sanitation Data'!D200))),'Data Summary'!CL206="Yes"),OFFSET('Sanitation Data'!$D$6,0,10*ROW('Sanitation Data'!D200)),NA())</f>
        <v>#N/A</v>
      </c>
      <c r="X206" s="99" t="e">
        <f ca="true">+IF(AND(ISNUMBER(OFFSET('Sanitation Data'!$D$10,0,10*ROW('Sanitation Data'!D200))),'Data Summary'!CM206="Yes"),OFFSET('Sanitation Data'!$D$10,0,10*ROW('Sanitation Data'!D200)),NA())</f>
        <v>#N/A</v>
      </c>
      <c r="Y206" s="99" t="e">
        <f ca="true">+IF(AND(ISNUMBER(OFFSET('Sanitation Data'!$D$11,0,10*ROW('Sanitation Data'!D200))),'Data Summary'!CN206="Yes"),OFFSET('Sanitation Data'!$D$11,0,10*ROW('Sanitation Data'!D200)),NA())</f>
        <v>#N/A</v>
      </c>
      <c r="Z206" s="99" t="e">
        <f ca="true">+IF(AND(ISNUMBER(OFFSET('Sanitation Data'!$D$12,0,10*ROW('Sanitation Data'!D200))),'Data Summary'!CO206="Yes"),OFFSET('Sanitation Data'!$D$12,0,10*ROW('Sanitation Data'!D200)),NA())</f>
        <v>#N/A</v>
      </c>
      <c r="AA206" s="99" t="e">
        <f ca="true">+IF(AND(ISNUMBER(OFFSET('Sanitation Data'!$E$4,0,10*ROW('Sanitation Data'!E200))),'Data Summary'!CP206="Yes"),100-OFFSET('Sanitation Data'!$E$4,0,10*ROW('Sanitation Data'!E200)),NA())</f>
        <v>#N/A</v>
      </c>
      <c r="AB206" s="99" t="e">
        <f ca="true">+IF(AND(ISNUMBER(OFFSET('Sanitation Data'!$E$6,0,10*ROW('Sanitation Data'!E200))),'Data Summary'!CQ206="Yes"),OFFSET('Sanitation Data'!$E$6,0,10*ROW('Sanitation Data'!E200)),NA())</f>
        <v>#N/A</v>
      </c>
      <c r="AC206" s="99" t="e">
        <f ca="true">+IF(AND(ISNUMBER(OFFSET('Sanitation Data'!$E$10,0,10*ROW('Sanitation Data'!E200))),'Data Summary'!CR206="Yes"),OFFSET('Sanitation Data'!$E$10,0,10*ROW('Sanitation Data'!E200)),NA())</f>
        <v>#N/A</v>
      </c>
      <c r="AD206" s="99" t="e">
        <f ca="true">+IF(AND(ISNUMBER(OFFSET('Sanitation Data'!$E$11,0,10*ROW('Sanitation Data'!E200))),'Data Summary'!CS206="Yes"),OFFSET('Sanitation Data'!$E$11,0,10*ROW('Sanitation Data'!E200)),NA())</f>
        <v>#N/A</v>
      </c>
      <c r="AE206" s="99" t="e">
        <f ca="true">+IF(AND(ISNUMBER(OFFSET('Sanitation Data'!$E$12,0,10*ROW('Sanitation Data'!E200))),'Data Summary'!CT206="Yes"),OFFSET('Sanitation Data'!$E$12,0,10*ROW('Sanitation Data'!E200)),NA())</f>
        <v>#N/A</v>
      </c>
      <c r="AF206" s="99" t="e">
        <f ca="true">+IF(AND(ISNUMBER(OFFSET('Sanitation Data'!$F$4,0,10*ROW('Sanitation Data'!F200))),'Data Summary'!CU206="Yes"),100-OFFSET('Sanitation Data'!$F$4,0,10*ROW('Sanitation Data'!F200)),NA())</f>
        <v>#N/A</v>
      </c>
      <c r="AG206" s="99" t="e">
        <f ca="true">+IF(AND(ISNUMBER(OFFSET('Sanitation Data'!$F$6,0,10*ROW('Sanitation Data'!F200))),'Data Summary'!CV206="Yes"),OFFSET('Sanitation Data'!$F$6,0,10*ROW('Sanitation Data'!F200)),NA())</f>
        <v>#N/A</v>
      </c>
      <c r="AH206" s="99" t="e">
        <f ca="true">+IF(AND(ISNUMBER(OFFSET('Sanitation Data'!$F$10,0,10*ROW('Sanitation Data'!F200))),'Data Summary'!CW206="Yes"),OFFSET('Sanitation Data'!$F$10,0,10*ROW('Sanitation Data'!F200)),NA())</f>
        <v>#N/A</v>
      </c>
      <c r="AI206" s="99" t="e">
        <f ca="true">+IF(AND(ISNUMBER(OFFSET('Sanitation Data'!$F$11,0,10*ROW('Sanitation Data'!F200))),'Data Summary'!CX206="Yes"),OFFSET('Sanitation Data'!$F$11,0,10*ROW('Sanitation Data'!F200)),NA())</f>
        <v>#N/A</v>
      </c>
      <c r="AJ206" s="99" t="e">
        <f ca="true">+IF(AND(ISNUMBER(OFFSET('Sanitation Data'!$F$12,0,10*ROW('Sanitation Data'!F200))),'Data Summary'!CY206="Yes"),OFFSET('Sanitation Data'!$F$12,0,10*ROW('Sanitation Data'!F200)),NA())</f>
        <v>#N/A</v>
      </c>
      <c r="AK206" s="99" t="e">
        <f ca="true">+IF(AND(ISNUMBER(OFFSET('Sanitation Data'!$G$4,0,10*ROW('Sanitation Data'!G200))),'Data Summary'!CZ206="Yes"),100-OFFSET('Sanitation Data'!$G$4,0,10*ROW('Sanitation Data'!G200)),NA())</f>
        <v>#N/A</v>
      </c>
      <c r="AL206" s="99" t="e">
        <f ca="true">+IF(AND(ISNUMBER(OFFSET('Sanitation Data'!$G$6,0,10*ROW('Sanitation Data'!G200))),'Data Summary'!DA206="Yes"),OFFSET('Sanitation Data'!$G$6,0,10*ROW('Sanitation Data'!G200)),NA())</f>
        <v>#N/A</v>
      </c>
      <c r="AM206" s="99" t="e">
        <f ca="true">+IF(AND(ISNUMBER(OFFSET('Sanitation Data'!$G$10,0,10*ROW('Sanitation Data'!G200))),'Data Summary'!DB206="Yes"),OFFSET('Sanitation Data'!$G$10,0,10*ROW('Sanitation Data'!G200)),NA())</f>
        <v>#N/A</v>
      </c>
      <c r="AN206" s="99" t="e">
        <f ca="true">+IF(AND(ISNUMBER(OFFSET('Sanitation Data'!$G$11,0,10*ROW('Sanitation Data'!G200))),'Data Summary'!DC206="Yes"),OFFSET('Sanitation Data'!$G$11,0,10*ROW('Sanitation Data'!G200)),NA())</f>
        <v>#N/A</v>
      </c>
      <c r="AO206" s="99" t="e">
        <f ca="true">+IF(AND(ISNUMBER(OFFSET('Sanitation Data'!$G$12,0,10*ROW('Sanitation Data'!G200))),'Data Summary'!DD206="Yes"),OFFSET('Sanitation Data'!$G$12,0,10*ROW('Sanitation Data'!G200)),NA())</f>
        <v>#N/A</v>
      </c>
      <c r="AP206" s="99" t="e">
        <f ca="true">+IF(AND(ISNUMBER(OFFSET('Sanitation Data'!$H$4,0,10*ROW('Sanitation Data'!H200))),'Data Summary'!DE206="Yes"),100-OFFSET('Sanitation Data'!$H$4,0,10*ROW('Sanitation Data'!H200)),NA())</f>
        <v>#N/A</v>
      </c>
      <c r="AQ206" s="99" t="e">
        <f ca="true">+IF(AND(ISNUMBER(OFFSET('Sanitation Data'!$H$6,0,10*ROW('Sanitation Data'!H200))),'Data Summary'!DF206="Yes"),OFFSET('Sanitation Data'!$H$6,0,10*ROW('Sanitation Data'!H200)),NA())</f>
        <v>#N/A</v>
      </c>
      <c r="AR206" s="99" t="e">
        <f ca="true">+IF(AND(ISNUMBER(OFFSET('Sanitation Data'!$H$10,0,10*ROW('Sanitation Data'!H200))),'Data Summary'!DG206="Yes"),OFFSET('Sanitation Data'!$H$10,0,10*ROW('Sanitation Data'!H200)),NA())</f>
        <v>#N/A</v>
      </c>
      <c r="AS206" s="99" t="e">
        <f ca="true">+IF(AND(ISNUMBER(OFFSET('Sanitation Data'!$H$11,0,10*ROW('Sanitation Data'!H200))),'Data Summary'!DH206="Yes"),OFFSET('Sanitation Data'!$H$11,0,10*ROW('Sanitation Data'!H200)),NA())</f>
        <v>#N/A</v>
      </c>
      <c r="AT206" s="99" t="e">
        <f ca="true">+IF(AND(ISNUMBER(OFFSET('Sanitation Data'!$H$12,0,10*ROW('Sanitation Data'!H200))),'Data Summary'!DI206="Yes"),OFFSET('Sanitation Data'!$H$12,0,10*ROW('Sanitation Data'!H200)),NA())</f>
        <v>#N/A</v>
      </c>
      <c r="AU206" s="99" t="e">
        <f ca="true">+IF(AND(ISNUMBER(OFFSET('Sanitation Data'!$I$4,0,10*ROW('Sanitation Data'!I200))),'Data Summary'!DJ206="Yes"),100-OFFSET('Sanitation Data'!$I$4,0,10*ROW('Sanitation Data'!I200)),NA())</f>
        <v>#N/A</v>
      </c>
      <c r="AV206" s="99" t="e">
        <f ca="true">+IF(AND(ISNUMBER(OFFSET('Sanitation Data'!$I$6,0,10*ROW('Sanitation Data'!I200))),'Data Summary'!DK206="Yes"),OFFSET('Sanitation Data'!$I$6,0,10*ROW('Sanitation Data'!I200)),NA())</f>
        <v>#N/A</v>
      </c>
      <c r="AW206" s="99" t="e">
        <f ca="true">+IF(AND(ISNUMBER(OFFSET('Sanitation Data'!$I$10,0,10*ROW('Sanitation Data'!I200))),'Data Summary'!DL206="Yes"),OFFSET('Sanitation Data'!$I$10,0,10*ROW('Sanitation Data'!I200)),NA())</f>
        <v>#N/A</v>
      </c>
      <c r="AX206" s="99" t="e">
        <f ca="true">+IF(AND(ISNUMBER(OFFSET('Sanitation Data'!$I$11,0,10*ROW('Sanitation Data'!I200))),'Data Summary'!DM206="Yes"),OFFSET('Sanitation Data'!$I$11,0,10*ROW('Sanitation Data'!I200)),NA())</f>
        <v>#N/A</v>
      </c>
      <c r="AY206" s="99" t="e">
        <f ca="true">+IF(AND(ISNUMBER(OFFSET('Sanitation Data'!$I$12,0,10*ROW('Sanitation Data'!I200))),'Data Summary'!DN206="Yes"),OFFSET('Sanitation Data'!$I$12,0,10*ROW('Sanitation Data'!I200)),NA())</f>
        <v>#N/A</v>
      </c>
      <c r="AZ206" s="100" t="e">
        <f ca="true">+IF(AND(ISNUMBER(OFFSET('Hygiene Data'!$D$5,0,10*ROW('Hygiene Data'!D200))),'Data Summary'!DO206="Yes"),OFFSET('Hygiene Data'!$D$5,0,10*ROW('Hygiene Data'!D200)),NA())</f>
        <v>#N/A</v>
      </c>
      <c r="BA206" s="100" t="e">
        <f ca="true">+IF(AND(ISNUMBER(OFFSET('Hygiene Data'!$D$7,0,10*ROW('Hygiene Data'!D200))),'Data Summary'!DP206="Yes"),OFFSET('Hygiene Data'!$D$7,0,10*ROW('Hygiene Data'!D200)),NA())</f>
        <v>#N/A</v>
      </c>
      <c r="BB206" s="100" t="e">
        <f ca="true">+IF(AND(ISNUMBER(OFFSET('Hygiene Data'!$D$9,0,10*ROW('Hygiene Data'!D200))),'Data Summary'!DQ206="Yes"),OFFSET('Hygiene Data'!$D$9,0,10*ROW('Hygiene Data'!D200)),NA())</f>
        <v>#N/A</v>
      </c>
      <c r="BC206" s="100" t="e">
        <f ca="true">+IF(AND(ISNUMBER(OFFSET('Hygiene Data'!$E$5,0,10*ROW('Hygiene Data'!E200))),'Data Summary'!DR206="Yes"),OFFSET('Hygiene Data'!$E$5,0,10*ROW('Hygiene Data'!E200)),NA())</f>
        <v>#N/A</v>
      </c>
      <c r="BD206" s="100" t="e">
        <f ca="true">+IF(AND(ISNUMBER(OFFSET('Hygiene Data'!$E$7,0,10*ROW('Hygiene Data'!E200))),'Data Summary'!DS206="Yes"),OFFSET('Hygiene Data'!$E$7,0,10*ROW('Hygiene Data'!E200)),NA())</f>
        <v>#N/A</v>
      </c>
      <c r="BE206" s="100" t="e">
        <f ca="true">+IF(AND(ISNUMBER(OFFSET('Hygiene Data'!$E$9,0,10*ROW('Hygiene Data'!E200))),'Data Summary'!DT206="Yes"),OFFSET('Hygiene Data'!$E$9,0,10*ROW('Hygiene Data'!E200)),NA())</f>
        <v>#N/A</v>
      </c>
      <c r="BF206" s="100" t="e">
        <f ca="true">+IF(AND(ISNUMBER(OFFSET('Hygiene Data'!$F$5,0,10*ROW('Hygiene Data'!F200))),'Data Summary'!DU206="Yes"),OFFSET('Hygiene Data'!$F$5,0,10*ROW('Hygiene Data'!F200)),NA())</f>
        <v>#N/A</v>
      </c>
      <c r="BG206" s="100" t="e">
        <f ca="true">+IF(AND(ISNUMBER(OFFSET('Hygiene Data'!$F$7,0,10*ROW('Hygiene Data'!F200))),'Data Summary'!DV206="Yes"),OFFSET('Hygiene Data'!$F$7,0,10*ROW('Hygiene Data'!F200)),NA())</f>
        <v>#N/A</v>
      </c>
      <c r="BH206" s="100" t="e">
        <f ca="true">+IF(AND(ISNUMBER(OFFSET('Hygiene Data'!$F$9,0,10*ROW('Hygiene Data'!F200))),'Data Summary'!DW206="Yes"),OFFSET('Hygiene Data'!$F$9,0,10*ROW('Hygiene Data'!F200)),NA())</f>
        <v>#N/A</v>
      </c>
      <c r="BI206" s="100" t="e">
        <f ca="true">+IF(AND(ISNUMBER(OFFSET('Hygiene Data'!$G$5,0,10*ROW('Hygiene Data'!G200))),'Data Summary'!DX206="Yes"),OFFSET('Hygiene Data'!$G$5,0,10*ROW('Hygiene Data'!G200)),NA())</f>
        <v>#N/A</v>
      </c>
      <c r="BJ206" s="100" t="e">
        <f ca="true">+IF(AND(ISNUMBER(OFFSET('Hygiene Data'!$G$7,0,10*ROW('Hygiene Data'!G200))),'Data Summary'!DY206="Yes"),OFFSET('Hygiene Data'!$G$7,0,10*ROW('Hygiene Data'!G200)),NA())</f>
        <v>#N/A</v>
      </c>
      <c r="BK206" s="100" t="e">
        <f ca="true">+IF(AND(ISNUMBER(OFFSET('Hygiene Data'!$G$9,0,10*ROW('Hygiene Data'!G200))),'Data Summary'!DZ206="Yes"),OFFSET('Hygiene Data'!$G$9,0,10*ROW('Hygiene Data'!G200)),NA())</f>
        <v>#N/A</v>
      </c>
      <c r="BL206" s="100" t="e">
        <f ca="true">+IF(AND(ISNUMBER(OFFSET('Hygiene Data'!$H$5,0,10*ROW('Hygiene Data'!H200))),'Data Summary'!EA206="Yes"),OFFSET('Hygiene Data'!$H$5,0,10*ROW('Hygiene Data'!H200)),NA())</f>
        <v>#N/A</v>
      </c>
      <c r="BM206" s="100" t="e">
        <f ca="true">+IF(AND(ISNUMBER(OFFSET('Hygiene Data'!$H$7,0,10*ROW('Hygiene Data'!H200))),'Data Summary'!EB206="Yes"),OFFSET('Hygiene Data'!$H$7,0,10*ROW('Hygiene Data'!H200)),NA())</f>
        <v>#N/A</v>
      </c>
      <c r="BN206" s="100" t="e">
        <f ca="true">+IF(AND(ISNUMBER(OFFSET('Hygiene Data'!$H$9,0,10*ROW('Hygiene Data'!H200))),'Data Summary'!EC206="Yes"),OFFSET('Hygiene Data'!$H$9,0,10*ROW('Hygiene Data'!H200)),NA())</f>
        <v>#N/A</v>
      </c>
      <c r="BO206" s="100" t="e">
        <f ca="true">+IF(AND(ISNUMBER(OFFSET('Hygiene Data'!$I$5,0,10*ROW('Hygiene Data'!I200))),'Data Summary'!ED206="Yes"),OFFSET('Hygiene Data'!$I$5,0,10*ROW('Hygiene Data'!I200)),NA())</f>
        <v>#N/A</v>
      </c>
      <c r="BP206" s="100" t="e">
        <f ca="true">+IF(AND(ISNUMBER(OFFSET('Hygiene Data'!$I$7,0,10*ROW('Hygiene Data'!I200))),'Data Summary'!EE206="Yes"),OFFSET('Hygiene Data'!$I$7,0,10*ROW('Hygiene Data'!I200)),NA())</f>
        <v>#N/A</v>
      </c>
      <c r="BQ206" s="100" t="e">
        <f ca="true">+IF(AND(ISNUMBER(OFFSET('Hygiene Data'!$I$9,0,10*ROW('Hygiene Data'!I200))),'Data Summary'!EF206="Yes"),OFFSET('Hygiene Data'!$I$9,0,10*ROW('Hygiene Data'!I200)),NA())</f>
        <v>#N/A</v>
      </c>
    </row>
    <row xmlns:x14ac="http://schemas.microsoft.com/office/spreadsheetml/2009/9/ac" r="207" x14ac:dyDescent="0.2">
      <c r="A207" s="363" t="e">
        <f ca="true">+RIGHT('Data Summary'!A207,LEN('Data Summary'!A207)-9)</f>
        <v>#VALUE!</v>
      </c>
      <c r="B207" s="38" t="str">
        <f ca="true">+IF(ISTEXT('Data Summary'!B207),'Data Summary'!B207,"")</f>
        <v/>
      </c>
      <c r="C207" s="362" t="e">
        <f ca="true">+VALUE('Data Summary'!C207)</f>
        <v>#VALUE!</v>
      </c>
      <c r="D207" s="98" t="e">
        <f ca="true">+IF(AND(ISNUMBER(OFFSET('Water Data'!$D$4,0,10*ROW('Water Data'!D201))),'Data Summary'!BS207="Yes"),100-OFFSET('Water Data'!$D$4,0,10*ROW('Water Data'!D201)),NA())</f>
        <v>#N/A</v>
      </c>
      <c r="E207" s="98" t="e">
        <f ca="true">+IF(AND(ISNUMBER(OFFSET('Water Data'!$D$6,0,10*ROW('Water Data'!D201))),'Data Summary'!BT207="Yes"),OFFSET('Water Data'!$D$6,0,10*ROW('Water Data'!D201)),NA())</f>
        <v>#N/A</v>
      </c>
      <c r="F207" s="98" t="e">
        <f ca="true">+IF(AND(ISNUMBER(OFFSET('Water Data'!$D$9,0,10*ROW('Water Data'!D201))),'Data Summary'!BU207="Yes"),OFFSET('Water Data'!$D$9,0,10*ROW('Water Data'!D201)),NA())</f>
        <v>#N/A</v>
      </c>
      <c r="G207" s="98" t="e">
        <f ca="true">+IF(AND(ISNUMBER(OFFSET('Water Data'!$E$4,0,10*ROW('Water Data'!E201))),'Data Summary'!BV207="Yes"),100-OFFSET('Water Data'!$E$4,0,10*ROW('Water Data'!E201)),NA())</f>
        <v>#N/A</v>
      </c>
      <c r="H207" s="98" t="e">
        <f ca="true">+IF(AND(ISNUMBER(OFFSET('Water Data'!$E$6,0,10*ROW('Water Data'!E201))),'Data Summary'!BW207="Yes"),OFFSET('Water Data'!$E$6,0,10*ROW('Water Data'!E201)),NA())</f>
        <v>#N/A</v>
      </c>
      <c r="I207" s="98" t="e">
        <f ca="true">+IF(AND(ISNUMBER(OFFSET('Water Data'!$E$9,0,10*ROW('Water Data'!E201))),'Data Summary'!BX207="Yes"),OFFSET('Water Data'!$E$9,0,10*ROW('Water Data'!E201)),NA())</f>
        <v>#N/A</v>
      </c>
      <c r="J207" s="98" t="e">
        <f ca="true">+IF(AND(ISNUMBER(OFFSET('Water Data'!$F$4,0,10*ROW('Water Data'!F201))),'Data Summary'!BY207="Yes"),100-OFFSET('Water Data'!$F$4,0,10*ROW('Water Data'!F201)),NA())</f>
        <v>#N/A</v>
      </c>
      <c r="K207" s="98" t="e">
        <f ca="true">+IF(AND(ISNUMBER(OFFSET('Water Data'!$F$6,0,10*ROW('Water Data'!F201))),'Data Summary'!BZ207="Yes"),OFFSET('Water Data'!$F$6,0,10*ROW('Water Data'!F201)),NA())</f>
        <v>#N/A</v>
      </c>
      <c r="L207" s="98" t="e">
        <f ca="true">+IF(AND(ISNUMBER(OFFSET('Water Data'!$F$9,0,10*ROW('Water Data'!F201))),'Data Summary'!CA207="Yes"),OFFSET('Water Data'!$F$9,0,10*ROW('Water Data'!F201)),NA())</f>
        <v>#N/A</v>
      </c>
      <c r="M207" s="98" t="e">
        <f ca="true">+IF(AND(ISNUMBER(OFFSET('Water Data'!$G$4,0,10*ROW('Water Data'!G201))),'Data Summary'!CB207="Yes"),100-OFFSET('Water Data'!$G$4,0,10*ROW('Water Data'!G201)),NA())</f>
        <v>#N/A</v>
      </c>
      <c r="N207" s="98" t="e">
        <f ca="true">+IF(AND(ISNUMBER(OFFSET('Water Data'!$G$6,0,10*ROW('Water Data'!G201))),'Data Summary'!CC207="Yes"),OFFSET('Water Data'!$G$6,0,10*ROW('Water Data'!G201)),NA())</f>
        <v>#N/A</v>
      </c>
      <c r="O207" s="98" t="e">
        <f ca="true">+IF(AND(ISNUMBER(OFFSET('Water Data'!$G$9,0,10*ROW('Water Data'!G201))),'Data Summary'!CD207="Yes"),OFFSET('Water Data'!$G$9,0,10*ROW('Water Data'!G201)),NA())</f>
        <v>#N/A</v>
      </c>
      <c r="P207" s="98" t="e">
        <f ca="true">+IF(AND(ISNUMBER(OFFSET('Water Data'!$H$4,0,10*ROW('Water Data'!H201))),'Data Summary'!CE207="Yes"),100-OFFSET('Water Data'!$H$4,0,10*ROW('Water Data'!H201)),NA())</f>
        <v>#N/A</v>
      </c>
      <c r="Q207" s="98" t="e">
        <f ca="true">+IF(AND(ISNUMBER(OFFSET('Water Data'!$H$6,0,10*ROW('Water Data'!H201))),'Data Summary'!CF207="Yes"),OFFSET('Water Data'!$H$6,0,10*ROW('Water Data'!H201)),NA())</f>
        <v>#N/A</v>
      </c>
      <c r="R207" s="98" t="e">
        <f ca="true">+IF(AND(ISNUMBER(OFFSET('Water Data'!$H$9,0,10*ROW('Water Data'!H201))),'Data Summary'!CG207="Yes"),OFFSET('Water Data'!$H$9,0,10*ROW('Water Data'!H201)),NA())</f>
        <v>#N/A</v>
      </c>
      <c r="S207" s="98" t="e">
        <f ca="true">+IF(AND(ISNUMBER(OFFSET('Water Data'!$I$4,0,10*ROW('Water Data'!I201))),'Data Summary'!CH207="Yes"),100-OFFSET('Water Data'!$I$4,0,10*ROW('Water Data'!I201)),NA())</f>
        <v>#N/A</v>
      </c>
      <c r="T207" s="98" t="e">
        <f ca="true">+IF(AND(ISNUMBER(OFFSET('Water Data'!$I$6,0,10*ROW('Water Data'!I201))),'Data Summary'!CI207="Yes"),OFFSET('Water Data'!$I$6,0,10*ROW('Water Data'!I201)),NA())</f>
        <v>#N/A</v>
      </c>
      <c r="U207" s="98" t="e">
        <f ca="true">+IF(AND(ISNUMBER(OFFSET('Water Data'!$I$9,0,10*ROW('Water Data'!I201))),'Data Summary'!CJ207="Yes"),OFFSET('Water Data'!$I$9,0,10*ROW('Water Data'!I201)),NA())</f>
        <v>#N/A</v>
      </c>
      <c r="V207" s="99" t="e">
        <f ca="true">+IF(AND(ISNUMBER(OFFSET('Sanitation Data'!$D$4,0,10*ROW('Sanitation Data'!D201))),'Data Summary'!CK207="Yes"),100-OFFSET('Sanitation Data'!$D$4,0,10*ROW('Sanitation Data'!D201)),NA())</f>
        <v>#N/A</v>
      </c>
      <c r="W207" s="99" t="e">
        <f ca="true">+IF(AND(ISNUMBER(OFFSET('Sanitation Data'!$D$6,0,10*ROW('Sanitation Data'!D201))),'Data Summary'!CL207="Yes"),OFFSET('Sanitation Data'!$D$6,0,10*ROW('Sanitation Data'!D201)),NA())</f>
        <v>#N/A</v>
      </c>
      <c r="X207" s="99" t="e">
        <f ca="true">+IF(AND(ISNUMBER(OFFSET('Sanitation Data'!$D$10,0,10*ROW('Sanitation Data'!D201))),'Data Summary'!CM207="Yes"),OFFSET('Sanitation Data'!$D$10,0,10*ROW('Sanitation Data'!D201)),NA())</f>
        <v>#N/A</v>
      </c>
      <c r="Y207" s="99" t="e">
        <f ca="true">+IF(AND(ISNUMBER(OFFSET('Sanitation Data'!$D$11,0,10*ROW('Sanitation Data'!D201))),'Data Summary'!CN207="Yes"),OFFSET('Sanitation Data'!$D$11,0,10*ROW('Sanitation Data'!D201)),NA())</f>
        <v>#N/A</v>
      </c>
      <c r="Z207" s="99" t="e">
        <f ca="true">+IF(AND(ISNUMBER(OFFSET('Sanitation Data'!$D$12,0,10*ROW('Sanitation Data'!D201))),'Data Summary'!CO207="Yes"),OFFSET('Sanitation Data'!$D$12,0,10*ROW('Sanitation Data'!D201)),NA())</f>
        <v>#N/A</v>
      </c>
      <c r="AA207" s="99" t="e">
        <f ca="true">+IF(AND(ISNUMBER(OFFSET('Sanitation Data'!$E$4,0,10*ROW('Sanitation Data'!E201))),'Data Summary'!CP207="Yes"),100-OFFSET('Sanitation Data'!$E$4,0,10*ROW('Sanitation Data'!E201)),NA())</f>
        <v>#N/A</v>
      </c>
      <c r="AB207" s="99" t="e">
        <f ca="true">+IF(AND(ISNUMBER(OFFSET('Sanitation Data'!$E$6,0,10*ROW('Sanitation Data'!E201))),'Data Summary'!CQ207="Yes"),OFFSET('Sanitation Data'!$E$6,0,10*ROW('Sanitation Data'!E201)),NA())</f>
        <v>#N/A</v>
      </c>
      <c r="AC207" s="99" t="e">
        <f ca="true">+IF(AND(ISNUMBER(OFFSET('Sanitation Data'!$E$10,0,10*ROW('Sanitation Data'!E201))),'Data Summary'!CR207="Yes"),OFFSET('Sanitation Data'!$E$10,0,10*ROW('Sanitation Data'!E201)),NA())</f>
        <v>#N/A</v>
      </c>
      <c r="AD207" s="99" t="e">
        <f ca="true">+IF(AND(ISNUMBER(OFFSET('Sanitation Data'!$E$11,0,10*ROW('Sanitation Data'!E201))),'Data Summary'!CS207="Yes"),OFFSET('Sanitation Data'!$E$11,0,10*ROW('Sanitation Data'!E201)),NA())</f>
        <v>#N/A</v>
      </c>
      <c r="AE207" s="99" t="e">
        <f ca="true">+IF(AND(ISNUMBER(OFFSET('Sanitation Data'!$E$12,0,10*ROW('Sanitation Data'!E201))),'Data Summary'!CT207="Yes"),OFFSET('Sanitation Data'!$E$12,0,10*ROW('Sanitation Data'!E201)),NA())</f>
        <v>#N/A</v>
      </c>
      <c r="AF207" s="99" t="e">
        <f ca="true">+IF(AND(ISNUMBER(OFFSET('Sanitation Data'!$F$4,0,10*ROW('Sanitation Data'!F201))),'Data Summary'!CU207="Yes"),100-OFFSET('Sanitation Data'!$F$4,0,10*ROW('Sanitation Data'!F201)),NA())</f>
        <v>#N/A</v>
      </c>
      <c r="AG207" s="99" t="e">
        <f ca="true">+IF(AND(ISNUMBER(OFFSET('Sanitation Data'!$F$6,0,10*ROW('Sanitation Data'!F201))),'Data Summary'!CV207="Yes"),OFFSET('Sanitation Data'!$F$6,0,10*ROW('Sanitation Data'!F201)),NA())</f>
        <v>#N/A</v>
      </c>
      <c r="AH207" s="99" t="e">
        <f ca="true">+IF(AND(ISNUMBER(OFFSET('Sanitation Data'!$F$10,0,10*ROW('Sanitation Data'!F201))),'Data Summary'!CW207="Yes"),OFFSET('Sanitation Data'!$F$10,0,10*ROW('Sanitation Data'!F201)),NA())</f>
        <v>#N/A</v>
      </c>
      <c r="AI207" s="99" t="e">
        <f ca="true">+IF(AND(ISNUMBER(OFFSET('Sanitation Data'!$F$11,0,10*ROW('Sanitation Data'!F201))),'Data Summary'!CX207="Yes"),OFFSET('Sanitation Data'!$F$11,0,10*ROW('Sanitation Data'!F201)),NA())</f>
        <v>#N/A</v>
      </c>
      <c r="AJ207" s="99" t="e">
        <f ca="true">+IF(AND(ISNUMBER(OFFSET('Sanitation Data'!$F$12,0,10*ROW('Sanitation Data'!F201))),'Data Summary'!CY207="Yes"),OFFSET('Sanitation Data'!$F$12,0,10*ROW('Sanitation Data'!F201)),NA())</f>
        <v>#N/A</v>
      </c>
      <c r="AK207" s="99" t="e">
        <f ca="true">+IF(AND(ISNUMBER(OFFSET('Sanitation Data'!$G$4,0,10*ROW('Sanitation Data'!G201))),'Data Summary'!CZ207="Yes"),100-OFFSET('Sanitation Data'!$G$4,0,10*ROW('Sanitation Data'!G201)),NA())</f>
        <v>#N/A</v>
      </c>
      <c r="AL207" s="99" t="e">
        <f ca="true">+IF(AND(ISNUMBER(OFFSET('Sanitation Data'!$G$6,0,10*ROW('Sanitation Data'!G201))),'Data Summary'!DA207="Yes"),OFFSET('Sanitation Data'!$G$6,0,10*ROW('Sanitation Data'!G201)),NA())</f>
        <v>#N/A</v>
      </c>
      <c r="AM207" s="99" t="e">
        <f ca="true">+IF(AND(ISNUMBER(OFFSET('Sanitation Data'!$G$10,0,10*ROW('Sanitation Data'!G201))),'Data Summary'!DB207="Yes"),OFFSET('Sanitation Data'!$G$10,0,10*ROW('Sanitation Data'!G201)),NA())</f>
        <v>#N/A</v>
      </c>
      <c r="AN207" s="99" t="e">
        <f ca="true">+IF(AND(ISNUMBER(OFFSET('Sanitation Data'!$G$11,0,10*ROW('Sanitation Data'!G201))),'Data Summary'!DC207="Yes"),OFFSET('Sanitation Data'!$G$11,0,10*ROW('Sanitation Data'!G201)),NA())</f>
        <v>#N/A</v>
      </c>
      <c r="AO207" s="99" t="e">
        <f ca="true">+IF(AND(ISNUMBER(OFFSET('Sanitation Data'!$G$12,0,10*ROW('Sanitation Data'!G201))),'Data Summary'!DD207="Yes"),OFFSET('Sanitation Data'!$G$12,0,10*ROW('Sanitation Data'!G201)),NA())</f>
        <v>#N/A</v>
      </c>
      <c r="AP207" s="99" t="e">
        <f ca="true">+IF(AND(ISNUMBER(OFFSET('Sanitation Data'!$H$4,0,10*ROW('Sanitation Data'!H201))),'Data Summary'!DE207="Yes"),100-OFFSET('Sanitation Data'!$H$4,0,10*ROW('Sanitation Data'!H201)),NA())</f>
        <v>#N/A</v>
      </c>
      <c r="AQ207" s="99" t="e">
        <f ca="true">+IF(AND(ISNUMBER(OFFSET('Sanitation Data'!$H$6,0,10*ROW('Sanitation Data'!H201))),'Data Summary'!DF207="Yes"),OFFSET('Sanitation Data'!$H$6,0,10*ROW('Sanitation Data'!H201)),NA())</f>
        <v>#N/A</v>
      </c>
      <c r="AR207" s="99" t="e">
        <f ca="true">+IF(AND(ISNUMBER(OFFSET('Sanitation Data'!$H$10,0,10*ROW('Sanitation Data'!H201))),'Data Summary'!DG207="Yes"),OFFSET('Sanitation Data'!$H$10,0,10*ROW('Sanitation Data'!H201)),NA())</f>
        <v>#N/A</v>
      </c>
      <c r="AS207" s="99" t="e">
        <f ca="true">+IF(AND(ISNUMBER(OFFSET('Sanitation Data'!$H$11,0,10*ROW('Sanitation Data'!H201))),'Data Summary'!DH207="Yes"),OFFSET('Sanitation Data'!$H$11,0,10*ROW('Sanitation Data'!H201)),NA())</f>
        <v>#N/A</v>
      </c>
      <c r="AT207" s="99" t="e">
        <f ca="true">+IF(AND(ISNUMBER(OFFSET('Sanitation Data'!$H$12,0,10*ROW('Sanitation Data'!H201))),'Data Summary'!DI207="Yes"),OFFSET('Sanitation Data'!$H$12,0,10*ROW('Sanitation Data'!H201)),NA())</f>
        <v>#N/A</v>
      </c>
      <c r="AU207" s="99" t="e">
        <f ca="true">+IF(AND(ISNUMBER(OFFSET('Sanitation Data'!$I$4,0,10*ROW('Sanitation Data'!I201))),'Data Summary'!DJ207="Yes"),100-OFFSET('Sanitation Data'!$I$4,0,10*ROW('Sanitation Data'!I201)),NA())</f>
        <v>#N/A</v>
      </c>
      <c r="AV207" s="99" t="e">
        <f ca="true">+IF(AND(ISNUMBER(OFFSET('Sanitation Data'!$I$6,0,10*ROW('Sanitation Data'!I201))),'Data Summary'!DK207="Yes"),OFFSET('Sanitation Data'!$I$6,0,10*ROW('Sanitation Data'!I201)),NA())</f>
        <v>#N/A</v>
      </c>
      <c r="AW207" s="99" t="e">
        <f ca="true">+IF(AND(ISNUMBER(OFFSET('Sanitation Data'!$I$10,0,10*ROW('Sanitation Data'!I201))),'Data Summary'!DL207="Yes"),OFFSET('Sanitation Data'!$I$10,0,10*ROW('Sanitation Data'!I201)),NA())</f>
        <v>#N/A</v>
      </c>
      <c r="AX207" s="99" t="e">
        <f ca="true">+IF(AND(ISNUMBER(OFFSET('Sanitation Data'!$I$11,0,10*ROW('Sanitation Data'!I201))),'Data Summary'!DM207="Yes"),OFFSET('Sanitation Data'!$I$11,0,10*ROW('Sanitation Data'!I201)),NA())</f>
        <v>#N/A</v>
      </c>
      <c r="AY207" s="99" t="e">
        <f ca="true">+IF(AND(ISNUMBER(OFFSET('Sanitation Data'!$I$12,0,10*ROW('Sanitation Data'!I201))),'Data Summary'!DN207="Yes"),OFFSET('Sanitation Data'!$I$12,0,10*ROW('Sanitation Data'!I201)),NA())</f>
        <v>#N/A</v>
      </c>
      <c r="AZ207" s="100" t="e">
        <f ca="true">+IF(AND(ISNUMBER(OFFSET('Hygiene Data'!$D$5,0,10*ROW('Hygiene Data'!D201))),'Data Summary'!DO207="Yes"),OFFSET('Hygiene Data'!$D$5,0,10*ROW('Hygiene Data'!D201)),NA())</f>
        <v>#N/A</v>
      </c>
      <c r="BA207" s="100" t="e">
        <f ca="true">+IF(AND(ISNUMBER(OFFSET('Hygiene Data'!$D$7,0,10*ROW('Hygiene Data'!D201))),'Data Summary'!DP207="Yes"),OFFSET('Hygiene Data'!$D$7,0,10*ROW('Hygiene Data'!D201)),NA())</f>
        <v>#N/A</v>
      </c>
      <c r="BB207" s="100" t="e">
        <f ca="true">+IF(AND(ISNUMBER(OFFSET('Hygiene Data'!$D$9,0,10*ROW('Hygiene Data'!D201))),'Data Summary'!DQ207="Yes"),OFFSET('Hygiene Data'!$D$9,0,10*ROW('Hygiene Data'!D201)),NA())</f>
        <v>#N/A</v>
      </c>
      <c r="BC207" s="100" t="e">
        <f ca="true">+IF(AND(ISNUMBER(OFFSET('Hygiene Data'!$E$5,0,10*ROW('Hygiene Data'!E201))),'Data Summary'!DR207="Yes"),OFFSET('Hygiene Data'!$E$5,0,10*ROW('Hygiene Data'!E201)),NA())</f>
        <v>#N/A</v>
      </c>
      <c r="BD207" s="100" t="e">
        <f ca="true">+IF(AND(ISNUMBER(OFFSET('Hygiene Data'!$E$7,0,10*ROW('Hygiene Data'!E201))),'Data Summary'!DS207="Yes"),OFFSET('Hygiene Data'!$E$7,0,10*ROW('Hygiene Data'!E201)),NA())</f>
        <v>#N/A</v>
      </c>
      <c r="BE207" s="100" t="e">
        <f ca="true">+IF(AND(ISNUMBER(OFFSET('Hygiene Data'!$E$9,0,10*ROW('Hygiene Data'!E201))),'Data Summary'!DT207="Yes"),OFFSET('Hygiene Data'!$E$9,0,10*ROW('Hygiene Data'!E201)),NA())</f>
        <v>#N/A</v>
      </c>
      <c r="BF207" s="100" t="e">
        <f ca="true">+IF(AND(ISNUMBER(OFFSET('Hygiene Data'!$F$5,0,10*ROW('Hygiene Data'!F201))),'Data Summary'!DU207="Yes"),OFFSET('Hygiene Data'!$F$5,0,10*ROW('Hygiene Data'!F201)),NA())</f>
        <v>#N/A</v>
      </c>
      <c r="BG207" s="100" t="e">
        <f ca="true">+IF(AND(ISNUMBER(OFFSET('Hygiene Data'!$F$7,0,10*ROW('Hygiene Data'!F201))),'Data Summary'!DV207="Yes"),OFFSET('Hygiene Data'!$F$7,0,10*ROW('Hygiene Data'!F201)),NA())</f>
        <v>#N/A</v>
      </c>
      <c r="BH207" s="100" t="e">
        <f ca="true">+IF(AND(ISNUMBER(OFFSET('Hygiene Data'!$F$9,0,10*ROW('Hygiene Data'!F201))),'Data Summary'!DW207="Yes"),OFFSET('Hygiene Data'!$F$9,0,10*ROW('Hygiene Data'!F201)),NA())</f>
        <v>#N/A</v>
      </c>
      <c r="BI207" s="100" t="e">
        <f ca="true">+IF(AND(ISNUMBER(OFFSET('Hygiene Data'!$G$5,0,10*ROW('Hygiene Data'!G201))),'Data Summary'!DX207="Yes"),OFFSET('Hygiene Data'!$G$5,0,10*ROW('Hygiene Data'!G201)),NA())</f>
        <v>#N/A</v>
      </c>
      <c r="BJ207" s="100" t="e">
        <f ca="true">+IF(AND(ISNUMBER(OFFSET('Hygiene Data'!$G$7,0,10*ROW('Hygiene Data'!G201))),'Data Summary'!DY207="Yes"),OFFSET('Hygiene Data'!$G$7,0,10*ROW('Hygiene Data'!G201)),NA())</f>
        <v>#N/A</v>
      </c>
      <c r="BK207" s="100" t="e">
        <f ca="true">+IF(AND(ISNUMBER(OFFSET('Hygiene Data'!$G$9,0,10*ROW('Hygiene Data'!G201))),'Data Summary'!DZ207="Yes"),OFFSET('Hygiene Data'!$G$9,0,10*ROW('Hygiene Data'!G201)),NA())</f>
        <v>#N/A</v>
      </c>
      <c r="BL207" s="100" t="e">
        <f ca="true">+IF(AND(ISNUMBER(OFFSET('Hygiene Data'!$H$5,0,10*ROW('Hygiene Data'!H201))),'Data Summary'!EA207="Yes"),OFFSET('Hygiene Data'!$H$5,0,10*ROW('Hygiene Data'!H201)),NA())</f>
        <v>#N/A</v>
      </c>
      <c r="BM207" s="100" t="e">
        <f ca="true">+IF(AND(ISNUMBER(OFFSET('Hygiene Data'!$H$7,0,10*ROW('Hygiene Data'!H201))),'Data Summary'!EB207="Yes"),OFFSET('Hygiene Data'!$H$7,0,10*ROW('Hygiene Data'!H201)),NA())</f>
        <v>#N/A</v>
      </c>
      <c r="BN207" s="100" t="e">
        <f ca="true">+IF(AND(ISNUMBER(OFFSET('Hygiene Data'!$H$9,0,10*ROW('Hygiene Data'!H201))),'Data Summary'!EC207="Yes"),OFFSET('Hygiene Data'!$H$9,0,10*ROW('Hygiene Data'!H201)),NA())</f>
        <v>#N/A</v>
      </c>
      <c r="BO207" s="100" t="e">
        <f ca="true">+IF(AND(ISNUMBER(OFFSET('Hygiene Data'!$I$5,0,10*ROW('Hygiene Data'!I201))),'Data Summary'!ED207="Yes"),OFFSET('Hygiene Data'!$I$5,0,10*ROW('Hygiene Data'!I201)),NA())</f>
        <v>#N/A</v>
      </c>
      <c r="BP207" s="100" t="e">
        <f ca="true">+IF(AND(ISNUMBER(OFFSET('Hygiene Data'!$I$7,0,10*ROW('Hygiene Data'!I201))),'Data Summary'!EE207="Yes"),OFFSET('Hygiene Data'!$I$7,0,10*ROW('Hygiene Data'!I201)),NA())</f>
        <v>#N/A</v>
      </c>
      <c r="BQ207" s="100"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FC623-E0DC-47A0-92C6-0CB1EA6EBED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74" customWidth="true"/>
    <col min="2" max="2" width="7.5" style="210" customWidth="true"/>
    <col min="3" max="8" width="8.75" style="174" customWidth="true"/>
    <col min="9" max="9" width="9.375" style="174" customWidth="true"/>
    <col min="10" max="10" width="13.375" style="174" customWidth="true"/>
    <col min="11" max="11" width="7.5" style="174" customWidth="true"/>
    <col min="12" max="17" width="8.625" style="174" customWidth="true"/>
    <col min="18" max="18" width="6.5" style="174" customWidth="true"/>
    <col min="19" max="19" width="13.375" style="174" customWidth="true"/>
    <col min="20" max="20" width="7.5" style="174" customWidth="true"/>
    <col min="21" max="26" width="9.125" style="174" customWidth="true"/>
    <col min="27" max="16384" width="9" style="174"/>
  </cols>
  <sheetData>
    <row xmlns:x14ac="http://schemas.microsoft.com/office/spreadsheetml/2009/9/ac" r="1" ht="15.75" x14ac:dyDescent="0.25">
      <c r="A1" s="170" t="s">
        <v>48</v>
      </c>
      <c r="B1" s="171"/>
      <c r="C1" s="172"/>
      <c r="D1" s="172"/>
      <c r="E1" s="172"/>
      <c r="F1" s="172"/>
      <c r="G1" s="172"/>
      <c r="H1" s="644"/>
      <c r="I1" s="644"/>
      <c r="J1" s="644"/>
      <c r="K1" s="644"/>
      <c r="L1" s="644"/>
      <c r="M1" s="644"/>
      <c r="N1" s="644"/>
      <c r="O1" s="644"/>
      <c r="P1" s="644"/>
      <c r="Q1" s="172"/>
      <c r="R1" s="172"/>
      <c r="S1" s="172"/>
      <c r="T1" s="173"/>
      <c r="U1" s="173"/>
      <c r="V1" s="173"/>
      <c r="W1" s="173"/>
      <c r="X1" s="173"/>
      <c r="Y1" s="173"/>
      <c r="Z1" s="173"/>
      <c r="AA1" s="173"/>
    </row>
    <row xmlns:x14ac="http://schemas.microsoft.com/office/spreadsheetml/2009/9/ac" r="2" s="177" customFormat="true" ht="26.25" customHeight="true" x14ac:dyDescent="0.25">
      <c r="A2" s="175" t="s">
        <v>13</v>
      </c>
      <c r="B2" s="176"/>
      <c r="J2" s="175" t="s">
        <v>14</v>
      </c>
      <c r="R2" s="178"/>
      <c r="S2" s="179" t="s">
        <v>15</v>
      </c>
      <c r="W2" s="178"/>
      <c r="X2" s="178"/>
      <c r="Y2" s="180"/>
      <c r="Z2" s="180"/>
      <c r="AD2" s="181"/>
      <c r="AE2" s="181"/>
      <c r="AF2" s="181"/>
      <c r="AG2" s="181"/>
      <c r="AH2" s="181"/>
      <c r="AI2" s="181"/>
    </row>
    <row xmlns:x14ac="http://schemas.microsoft.com/office/spreadsheetml/2009/9/ac" r="3" ht="15.75" x14ac:dyDescent="0.25">
      <c r="A3" s="182"/>
      <c r="B3" s="183" t="s">
        <v>4</v>
      </c>
      <c r="C3" s="178" t="s">
        <v>7</v>
      </c>
      <c r="D3" s="178" t="s">
        <v>2</v>
      </c>
      <c r="E3" s="178" t="s">
        <v>1</v>
      </c>
      <c r="F3" s="178" t="s">
        <v>52</v>
      </c>
      <c r="G3" s="178" t="s">
        <v>17</v>
      </c>
      <c r="H3" s="178" t="s">
        <v>18</v>
      </c>
      <c r="I3" s="184"/>
      <c r="J3" s="182"/>
      <c r="K3" s="183" t="s">
        <v>4</v>
      </c>
      <c r="L3" s="178" t="s">
        <v>7</v>
      </c>
      <c r="M3" s="178" t="s">
        <v>2</v>
      </c>
      <c r="N3" s="178" t="s">
        <v>1</v>
      </c>
      <c r="O3" s="178" t="s">
        <v>52</v>
      </c>
      <c r="P3" s="178" t="s">
        <v>17</v>
      </c>
      <c r="Q3" s="178" t="s">
        <v>18</v>
      </c>
      <c r="R3" s="180"/>
      <c r="S3" s="185"/>
      <c r="T3" s="183" t="s">
        <v>4</v>
      </c>
      <c r="U3" s="178" t="s">
        <v>7</v>
      </c>
      <c r="V3" s="178" t="s">
        <v>2</v>
      </c>
      <c r="W3" s="178" t="s">
        <v>1</v>
      </c>
      <c r="X3" s="178" t="s">
        <v>52</v>
      </c>
      <c r="Y3" s="178" t="s">
        <v>17</v>
      </c>
      <c r="Z3" s="178" t="s">
        <v>18</v>
      </c>
      <c r="AB3" s="181"/>
      <c r="AC3" s="181"/>
      <c r="AD3" s="181"/>
      <c r="AE3" s="181"/>
      <c r="AF3" s="181"/>
      <c r="AG3" s="181"/>
    </row>
    <row xmlns:x14ac="http://schemas.microsoft.com/office/spreadsheetml/2009/9/ac" r="4" ht="15.75" x14ac:dyDescent="0.25">
      <c r="A4" s="182" t="s">
        <v>34</v>
      </c>
      <c r="B4" s="10">
        <v>2023</v>
      </c>
      <c r="C4" s="10">
        <v>35.48771034</v>
      </c>
      <c r="D4" s="10"/>
      <c r="E4" s="10"/>
      <c r="F4" s="10"/>
      <c r="G4" s="10">
        <v>46.830956</v>
      </c>
      <c r="H4" s="10">
        <v>33.829820050000002</v>
      </c>
      <c r="I4" s="184"/>
      <c r="J4" s="182" t="s">
        <v>34</v>
      </c>
      <c r="K4" s="10">
        <v>2023</v>
      </c>
      <c r="L4" s="10">
        <v>41.589409369999998</v>
      </c>
      <c r="M4" s="10">
        <v>70.428768160000004</v>
      </c>
      <c r="N4" s="10">
        <v>35.63879</v>
      </c>
      <c r="O4" s="10"/>
      <c r="P4" s="10">
        <v>42.182120750000003</v>
      </c>
      <c r="Q4" s="10">
        <v>47.743944020000001</v>
      </c>
      <c r="R4" s="181"/>
      <c r="S4" s="182" t="s">
        <v>34</v>
      </c>
      <c r="T4" s="10">
        <v>2023</v>
      </c>
      <c r="U4" s="10"/>
      <c r="V4" s="10">
        <v>64.545220169999993</v>
      </c>
      <c r="W4" s="10">
        <v>10.415549349999999</v>
      </c>
      <c r="X4" s="10"/>
      <c r="Y4" s="10"/>
      <c r="Z4" s="10"/>
      <c r="AA4" s="181"/>
      <c r="AB4" s="181"/>
      <c r="AC4" s="181"/>
      <c r="AD4" s="181"/>
      <c r="AE4" s="181"/>
      <c r="AF4" s="181"/>
      <c r="AG4" s="181"/>
    </row>
    <row xmlns:x14ac="http://schemas.microsoft.com/office/spreadsheetml/2009/9/ac" r="5" ht="15.75" x14ac:dyDescent="0.25">
      <c r="A5" s="182" t="s">
        <v>35</v>
      </c>
      <c r="B5" s="10">
        <v>2023</v>
      </c>
      <c r="C5" s="10">
        <v>38.398909340000003</v>
      </c>
      <c r="D5" s="10"/>
      <c r="E5" s="10"/>
      <c r="F5" s="10"/>
      <c r="G5" s="10">
        <v>17.41987357</v>
      </c>
      <c r="H5" s="10">
        <v>55.389476649999999</v>
      </c>
      <c r="I5" s="184"/>
      <c r="J5" s="182" t="s">
        <v>35</v>
      </c>
      <c r="K5" s="10">
        <v>2023</v>
      </c>
      <c r="L5" s="10">
        <v>39.242247859999999</v>
      </c>
      <c r="M5" s="10">
        <v>9.4606804259999997</v>
      </c>
      <c r="N5" s="10">
        <v>44.368207130000002</v>
      </c>
      <c r="O5" s="10"/>
      <c r="P5" s="10">
        <v>32.287080189999998</v>
      </c>
      <c r="Q5" s="10">
        <v>50.02301181</v>
      </c>
      <c r="R5" s="181"/>
      <c r="S5" s="182" t="s">
        <v>35</v>
      </c>
      <c r="T5" s="10">
        <v>2023</v>
      </c>
      <c r="U5" s="10"/>
      <c r="V5" s="10">
        <v>30.256837440000002</v>
      </c>
      <c r="W5" s="10">
        <v>26.849596309999999</v>
      </c>
      <c r="X5" s="10"/>
      <c r="Y5" s="10"/>
      <c r="Z5" s="10"/>
      <c r="AA5" s="181"/>
      <c r="AB5" s="181"/>
      <c r="AC5" s="181"/>
      <c r="AD5" s="181"/>
      <c r="AE5" s="181"/>
      <c r="AF5" s="181"/>
      <c r="AG5" s="181"/>
    </row>
    <row xmlns:x14ac="http://schemas.microsoft.com/office/spreadsheetml/2009/9/ac" r="6" s="177" customFormat="true" ht="15.75" x14ac:dyDescent="0.25">
      <c r="A6" s="182" t="s">
        <v>36</v>
      </c>
      <c r="B6" s="10">
        <v>2023</v>
      </c>
      <c r="C6" s="10">
        <v>26.113380320000001</v>
      </c>
      <c r="D6" s="10">
        <v>24.67085994</v>
      </c>
      <c r="E6" s="10">
        <v>32.693227569999998</v>
      </c>
      <c r="F6" s="10"/>
      <c r="G6" s="10">
        <v>35.749170429999999</v>
      </c>
      <c r="H6" s="10">
        <v>10.780703300000001</v>
      </c>
      <c r="I6" s="184"/>
      <c r="J6" s="182" t="s">
        <v>36</v>
      </c>
      <c r="K6" s="10">
        <v>2023</v>
      </c>
      <c r="L6" s="10">
        <v>19.168342760000002</v>
      </c>
      <c r="M6" s="10">
        <v>20.110551409999999</v>
      </c>
      <c r="N6" s="10">
        <v>19.993002870000002</v>
      </c>
      <c r="O6" s="10"/>
      <c r="P6" s="10">
        <v>25.53079906</v>
      </c>
      <c r="Q6" s="10">
        <v>2.233044171</v>
      </c>
      <c r="R6" s="180"/>
      <c r="S6" s="182" t="s">
        <v>36</v>
      </c>
      <c r="T6" s="10">
        <v>2023</v>
      </c>
      <c r="U6" s="10"/>
      <c r="V6" s="10">
        <v>5.1979423870000003</v>
      </c>
      <c r="W6" s="10">
        <v>62.734854329999997</v>
      </c>
      <c r="X6" s="10"/>
      <c r="Y6" s="10"/>
      <c r="Z6" s="10"/>
      <c r="AA6" s="181"/>
      <c r="AB6" s="181"/>
      <c r="AC6" s="181"/>
      <c r="AD6" s="181"/>
      <c r="AE6" s="181"/>
      <c r="AF6" s="181"/>
      <c r="AG6" s="181"/>
    </row>
    <row xmlns:x14ac="http://schemas.microsoft.com/office/spreadsheetml/2009/9/ac" r="7" s="177" customFormat="true" ht="15.75" x14ac:dyDescent="0.25">
      <c r="A7" s="186" t="s">
        <v>212</v>
      </c>
      <c r="B7" s="10">
        <v>2023</v>
      </c>
      <c r="C7" s="10">
        <v>0</v>
      </c>
      <c r="D7" s="10">
        <v>75.32914006</v>
      </c>
      <c r="E7" s="10">
        <v>67.306772429999995</v>
      </c>
      <c r="F7" s="10">
        <v>100</v>
      </c>
      <c r="G7" s="10">
        <v>0</v>
      </c>
      <c r="H7" s="10">
        <v>0</v>
      </c>
      <c r="I7" s="181"/>
      <c r="J7" s="186" t="s">
        <v>212</v>
      </c>
      <c r="K7" s="10">
        <v>2023</v>
      </c>
      <c r="L7" s="10">
        <v>0</v>
      </c>
      <c r="M7" s="10">
        <v>0</v>
      </c>
      <c r="N7" s="10">
        <v>0</v>
      </c>
      <c r="O7" s="10">
        <v>100</v>
      </c>
      <c r="P7" s="10">
        <v>0</v>
      </c>
      <c r="Q7" s="10">
        <v>0</v>
      </c>
      <c r="R7" s="181"/>
      <c r="S7" s="186" t="s">
        <v>212</v>
      </c>
      <c r="T7" s="10">
        <v>2023</v>
      </c>
      <c r="U7" s="10">
        <v>100</v>
      </c>
      <c r="V7" s="10">
        <v>0</v>
      </c>
      <c r="W7" s="10">
        <v>0</v>
      </c>
      <c r="X7" s="10">
        <v>100</v>
      </c>
      <c r="Y7" s="10">
        <v>100</v>
      </c>
      <c r="Z7" s="10">
        <v>100</v>
      </c>
      <c r="AA7" s="187"/>
    </row>
    <row xmlns:x14ac="http://schemas.microsoft.com/office/spreadsheetml/2009/9/ac" r="8" s="177" customFormat="true" ht="15.75" x14ac:dyDescent="0.25">
      <c r="A8" s="188"/>
      <c r="B8" s="189"/>
      <c r="H8" s="187"/>
      <c r="I8" s="187"/>
      <c r="J8" s="187"/>
      <c r="K8" s="187"/>
      <c r="L8" s="187"/>
      <c r="M8" s="187"/>
      <c r="N8" s="187"/>
      <c r="O8" s="187"/>
      <c r="P8" s="187"/>
      <c r="Q8" s="187"/>
      <c r="R8" s="187"/>
      <c r="S8" s="187"/>
      <c r="T8" s="187"/>
      <c r="U8" s="187"/>
      <c r="V8" s="187"/>
      <c r="W8" s="187"/>
      <c r="X8" s="187"/>
      <c r="Y8" s="187"/>
      <c r="Z8" s="187"/>
      <c r="AA8" s="187"/>
    </row>
    <row xmlns:x14ac="http://schemas.microsoft.com/office/spreadsheetml/2009/9/ac" r="9" s="177" customFormat="true" ht="15.75" x14ac:dyDescent="0.25">
      <c r="A9" s="188"/>
      <c r="B9" s="189"/>
      <c r="H9" s="187"/>
      <c r="I9" s="187"/>
      <c r="J9" s="187"/>
      <c r="K9" s="187"/>
      <c r="L9" s="187"/>
      <c r="M9" s="187"/>
      <c r="N9" s="187"/>
      <c r="O9" s="187"/>
      <c r="P9" s="187"/>
      <c r="Q9" s="187"/>
      <c r="R9" s="187"/>
      <c r="S9" s="187"/>
      <c r="T9" s="187"/>
      <c r="U9" s="187"/>
      <c r="V9" s="187"/>
      <c r="W9" s="187"/>
      <c r="X9" s="187"/>
      <c r="Y9" s="187"/>
      <c r="Z9" s="187"/>
      <c r="AA9" s="187"/>
    </row>
    <row xmlns:x14ac="http://schemas.microsoft.com/office/spreadsheetml/2009/9/ac" r="10" s="177" customFormat="true" ht="15.75" x14ac:dyDescent="0.25">
      <c r="A10" s="190"/>
      <c r="B10" s="189"/>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row>
    <row xmlns:x14ac="http://schemas.microsoft.com/office/spreadsheetml/2009/9/ac" r="11" ht="15.75" x14ac:dyDescent="0.25">
      <c r="A11" s="191"/>
      <c r="B11" s="192"/>
      <c r="C11" s="187"/>
      <c r="D11" s="187"/>
      <c r="E11" s="187"/>
      <c r="F11" s="187"/>
      <c r="G11" s="187"/>
      <c r="H11" s="187"/>
      <c r="I11" s="187"/>
      <c r="J11" s="187"/>
      <c r="K11" s="187"/>
      <c r="L11" s="187"/>
      <c r="M11" s="187"/>
      <c r="N11" s="187"/>
      <c r="O11" s="187"/>
      <c r="P11" s="187"/>
      <c r="Q11" s="187"/>
    </row>
    <row xmlns:x14ac="http://schemas.microsoft.com/office/spreadsheetml/2009/9/ac" r="12" ht="15.75" x14ac:dyDescent="0.25">
      <c r="A12" s="193" t="s">
        <v>49</v>
      </c>
      <c r="B12" s="194"/>
      <c r="C12" s="195"/>
      <c r="D12" s="195"/>
      <c r="E12" s="195"/>
      <c r="F12" s="195"/>
      <c r="G12" s="195"/>
      <c r="H12" s="195"/>
      <c r="I12" s="195"/>
      <c r="J12" s="195"/>
      <c r="K12" s="195"/>
      <c r="L12" s="195"/>
      <c r="M12" s="195"/>
      <c r="N12" s="195"/>
      <c r="O12" s="195"/>
      <c r="P12" s="195"/>
      <c r="Q12" s="195"/>
      <c r="R12" s="196"/>
      <c r="S12" s="196"/>
      <c r="T12" s="196"/>
      <c r="U12" s="196"/>
      <c r="V12" s="196"/>
    </row>
    <row xmlns:x14ac="http://schemas.microsoft.com/office/spreadsheetml/2009/9/ac" r="13" s="199" customFormat="true" x14ac:dyDescent="0.2">
      <c r="A13" s="197" t="s">
        <v>270</v>
      </c>
      <c r="B13" s="198" t="s">
        <v>272</v>
      </c>
      <c r="C13" s="197" t="s">
        <v>273</v>
      </c>
      <c r="D13" s="197" t="s">
        <v>280</v>
      </c>
      <c r="E13" s="197" t="s">
        <v>281</v>
      </c>
      <c r="F13" s="197" t="s">
        <v>282</v>
      </c>
      <c r="G13" s="197" t="s">
        <v>283</v>
      </c>
      <c r="H13" s="197" t="s">
        <v>284</v>
      </c>
      <c r="I13" s="197" t="s">
        <v>285</v>
      </c>
      <c r="J13" s="197" t="s">
        <v>286</v>
      </c>
      <c r="K13" s="197" t="s">
        <v>287</v>
      </c>
      <c r="L13" s="197" t="s">
        <v>288</v>
      </c>
      <c r="M13" s="197" t="s">
        <v>289</v>
      </c>
      <c r="N13" s="197" t="s">
        <v>290</v>
      </c>
      <c r="O13" s="199" t="s">
        <v>291</v>
      </c>
      <c r="P13" s="199" t="s">
        <v>292</v>
      </c>
      <c r="Q13" s="197" t="s">
        <v>293</v>
      </c>
      <c r="R13" s="197" t="s">
        <v>294</v>
      </c>
      <c r="S13" s="200" t="s">
        <v>295</v>
      </c>
      <c r="T13" s="201" t="s">
        <v>296</v>
      </c>
      <c r="U13" s="201" t="s">
        <v>297</v>
      </c>
      <c r="V13" s="201" t="s">
        <v>298</v>
      </c>
    </row>
    <row xmlns:x14ac="http://schemas.microsoft.com/office/spreadsheetml/2009/9/ac" r="14" s="204" customFormat="true" ht="12" x14ac:dyDescent="0.2">
      <c r="A14" s="202" t="s">
        <v>271</v>
      </c>
      <c r="B14" s="10">
        <v>2000</v>
      </c>
      <c r="C14" s="203" t="s">
        <v>274</v>
      </c>
      <c r="D14" s="10">
        <v>57683016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204" customFormat="true" ht="12" x14ac:dyDescent="0.2">
      <c r="A15" s="202" t="s">
        <v>271</v>
      </c>
      <c r="B15" s="10">
        <v>2001</v>
      </c>
      <c r="C15" s="203" t="s">
        <v>274</v>
      </c>
      <c r="D15" s="10">
        <v>59055028</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204" customFormat="true" ht="12" x14ac:dyDescent="0.2">
      <c r="A16" s="202" t="s">
        <v>271</v>
      </c>
      <c r="B16" s="10">
        <v>2002</v>
      </c>
      <c r="C16" s="203" t="s">
        <v>274</v>
      </c>
      <c r="D16" s="10">
        <v>60330156</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204" customFormat="true" ht="12" x14ac:dyDescent="0.2">
      <c r="A17" s="202" t="s">
        <v>271</v>
      </c>
      <c r="B17" s="10">
        <v>2003</v>
      </c>
      <c r="C17" s="203" t="s">
        <v>274</v>
      </c>
      <c r="D17" s="10">
        <v>61461088</v>
      </c>
      <c r="E17" s="10">
        <v>62.000093061139978</v>
      </c>
      <c r="F17" s="10"/>
      <c r="G17" s="10"/>
      <c r="H17" s="10"/>
      <c r="I17" s="10">
        <v>37.999906938860022</v>
      </c>
      <c r="J17" s="10">
        <v>62.000093061139978</v>
      </c>
      <c r="K17" s="10">
        <v>58.889165789013077</v>
      </c>
      <c r="L17" s="10"/>
      <c r="M17" s="10"/>
      <c r="N17" s="10"/>
      <c r="O17" s="10">
        <v>41.110834210986923</v>
      </c>
      <c r="P17" s="10">
        <v>58.889165789013077</v>
      </c>
      <c r="Q17" s="10"/>
      <c r="R17" s="10"/>
      <c r="S17" s="10"/>
      <c r="T17" s="10"/>
      <c r="U17" s="10"/>
      <c r="V17" s="10">
        <v>100</v>
      </c>
    </row>
    <row xmlns:x14ac="http://schemas.microsoft.com/office/spreadsheetml/2009/9/ac" r="18" s="204" customFormat="true" ht="12" x14ac:dyDescent="0.2">
      <c r="A18" s="202" t="s">
        <v>271</v>
      </c>
      <c r="B18" s="10">
        <v>2004</v>
      </c>
      <c r="C18" s="203" t="s">
        <v>274</v>
      </c>
      <c r="D18" s="10">
        <v>62540056</v>
      </c>
      <c r="E18" s="10">
        <v>62.000093061139978</v>
      </c>
      <c r="F18" s="10"/>
      <c r="G18" s="10"/>
      <c r="H18" s="10"/>
      <c r="I18" s="10">
        <v>37.999906938860022</v>
      </c>
      <c r="J18" s="10">
        <v>62.000093061139978</v>
      </c>
      <c r="K18" s="10">
        <v>58.889165789013077</v>
      </c>
      <c r="L18" s="10"/>
      <c r="M18" s="10"/>
      <c r="N18" s="10"/>
      <c r="O18" s="10">
        <v>41.110834210986923</v>
      </c>
      <c r="P18" s="10">
        <v>58.889165789013077</v>
      </c>
      <c r="Q18" s="10"/>
      <c r="R18" s="10"/>
      <c r="S18" s="10"/>
      <c r="T18" s="10"/>
      <c r="U18" s="10"/>
      <c r="V18" s="10">
        <v>100</v>
      </c>
    </row>
    <row xmlns:x14ac="http://schemas.microsoft.com/office/spreadsheetml/2009/9/ac" r="19" s="204" customFormat="true" ht="12" x14ac:dyDescent="0.2">
      <c r="A19" s="202" t="s">
        <v>271</v>
      </c>
      <c r="B19" s="10">
        <v>2005</v>
      </c>
      <c r="C19" s="203" t="s">
        <v>274</v>
      </c>
      <c r="D19" s="10">
        <v>63599132</v>
      </c>
      <c r="E19" s="10">
        <v>62.000093061139978</v>
      </c>
      <c r="F19" s="10"/>
      <c r="G19" s="10"/>
      <c r="H19" s="10"/>
      <c r="I19" s="10">
        <v>37.999906938860022</v>
      </c>
      <c r="J19" s="10">
        <v>62.000093061139978</v>
      </c>
      <c r="K19" s="10">
        <v>58.889165789013077</v>
      </c>
      <c r="L19" s="10"/>
      <c r="M19" s="10"/>
      <c r="N19" s="10"/>
      <c r="O19" s="10">
        <v>41.110834210986923</v>
      </c>
      <c r="P19" s="10">
        <v>58.889165789013077</v>
      </c>
      <c r="Q19" s="10"/>
      <c r="R19" s="10"/>
      <c r="S19" s="10"/>
      <c r="T19" s="10"/>
      <c r="U19" s="10"/>
      <c r="V19" s="10">
        <v>100</v>
      </c>
    </row>
    <row xmlns:x14ac="http://schemas.microsoft.com/office/spreadsheetml/2009/9/ac" r="20" s="204" customFormat="true" ht="12" x14ac:dyDescent="0.2">
      <c r="A20" s="202" t="s">
        <v>271</v>
      </c>
      <c r="B20" s="10">
        <v>2006</v>
      </c>
      <c r="C20" s="203" t="s">
        <v>274</v>
      </c>
      <c r="D20" s="10">
        <v>64578300</v>
      </c>
      <c r="E20" s="10">
        <v>62.000093061139978</v>
      </c>
      <c r="F20" s="10"/>
      <c r="G20" s="10"/>
      <c r="H20" s="10"/>
      <c r="I20" s="10">
        <v>37.999906938860022</v>
      </c>
      <c r="J20" s="10">
        <v>62.000093061139978</v>
      </c>
      <c r="K20" s="10">
        <v>58.889165789013077</v>
      </c>
      <c r="L20" s="10"/>
      <c r="M20" s="10"/>
      <c r="N20" s="10"/>
      <c r="O20" s="10">
        <v>41.110834210986923</v>
      </c>
      <c r="P20" s="10">
        <v>58.889165789013077</v>
      </c>
      <c r="Q20" s="10"/>
      <c r="R20" s="10"/>
      <c r="S20" s="10"/>
      <c r="T20" s="10"/>
      <c r="U20" s="10"/>
      <c r="V20" s="10">
        <v>100</v>
      </c>
    </row>
    <row xmlns:x14ac="http://schemas.microsoft.com/office/spreadsheetml/2009/9/ac" r="21" s="204" customFormat="true" ht="12" x14ac:dyDescent="0.2">
      <c r="A21" s="202" t="s">
        <v>271</v>
      </c>
      <c r="B21" s="10">
        <v>2007</v>
      </c>
      <c r="C21" s="203" t="s">
        <v>274</v>
      </c>
      <c r="D21" s="10">
        <v>65483052</v>
      </c>
      <c r="E21" s="10">
        <v>62.000093061139978</v>
      </c>
      <c r="F21" s="10"/>
      <c r="G21" s="10"/>
      <c r="H21" s="10"/>
      <c r="I21" s="10">
        <v>37.999906938860022</v>
      </c>
      <c r="J21" s="10">
        <v>62.000093061139978</v>
      </c>
      <c r="K21" s="10">
        <v>58.889165789013077</v>
      </c>
      <c r="L21" s="10"/>
      <c r="M21" s="10"/>
      <c r="N21" s="10"/>
      <c r="O21" s="10">
        <v>41.110834210986923</v>
      </c>
      <c r="P21" s="10">
        <v>58.889165789013077</v>
      </c>
      <c r="Q21" s="10"/>
      <c r="R21" s="10"/>
      <c r="S21" s="10"/>
      <c r="T21" s="10"/>
      <c r="U21" s="10"/>
      <c r="V21" s="10">
        <v>100</v>
      </c>
    </row>
    <row xmlns:x14ac="http://schemas.microsoft.com/office/spreadsheetml/2009/9/ac" r="22" s="204" customFormat="true" ht="12" x14ac:dyDescent="0.2">
      <c r="A22" s="202" t="s">
        <v>271</v>
      </c>
      <c r="B22" s="10">
        <v>2008</v>
      </c>
      <c r="C22" s="203" t="s">
        <v>274</v>
      </c>
      <c r="D22" s="10">
        <v>66326312</v>
      </c>
      <c r="E22" s="10">
        <v>62.743000974823872</v>
      </c>
      <c r="F22" s="10"/>
      <c r="G22" s="10"/>
      <c r="H22" s="10"/>
      <c r="I22" s="10">
        <v>37.256999025176128</v>
      </c>
      <c r="J22" s="10">
        <v>62.743000974823872</v>
      </c>
      <c r="K22" s="10">
        <v>60.260571504445579</v>
      </c>
      <c r="L22" s="10"/>
      <c r="M22" s="10"/>
      <c r="N22" s="10"/>
      <c r="O22" s="10">
        <v>39.739428495554421</v>
      </c>
      <c r="P22" s="10">
        <v>60.260571504445579</v>
      </c>
      <c r="Q22" s="10"/>
      <c r="R22" s="10"/>
      <c r="S22" s="10"/>
      <c r="T22" s="10"/>
      <c r="U22" s="10"/>
      <c r="V22" s="10">
        <v>100</v>
      </c>
    </row>
    <row xmlns:x14ac="http://schemas.microsoft.com/office/spreadsheetml/2009/9/ac" r="23" s="204" customFormat="true" ht="12" x14ac:dyDescent="0.2">
      <c r="A23" s="202" t="s">
        <v>271</v>
      </c>
      <c r="B23" s="10">
        <v>2009</v>
      </c>
      <c r="C23" s="203" t="s">
        <v>274</v>
      </c>
      <c r="D23" s="10">
        <v>67106160</v>
      </c>
      <c r="E23" s="10">
        <v>63.485908888507538</v>
      </c>
      <c r="F23" s="10"/>
      <c r="G23" s="10"/>
      <c r="H23" s="10"/>
      <c r="I23" s="10">
        <v>36.514091111492462</v>
      </c>
      <c r="J23" s="10">
        <v>63.485908888507538</v>
      </c>
      <c r="K23" s="10">
        <v>61.631977219878081</v>
      </c>
      <c r="L23" s="10"/>
      <c r="M23" s="10"/>
      <c r="N23" s="10"/>
      <c r="O23" s="10">
        <v>38.368022780121919</v>
      </c>
      <c r="P23" s="10">
        <v>61.631977219878081</v>
      </c>
      <c r="Q23" s="10"/>
      <c r="R23" s="10"/>
      <c r="S23" s="10"/>
      <c r="T23" s="10"/>
      <c r="U23" s="10"/>
      <c r="V23" s="10">
        <v>100</v>
      </c>
    </row>
    <row xmlns:x14ac="http://schemas.microsoft.com/office/spreadsheetml/2009/9/ac" r="24" s="204" customFormat="true" ht="12" x14ac:dyDescent="0.2">
      <c r="A24" s="202" t="s">
        <v>271</v>
      </c>
      <c r="B24" s="10">
        <v>2010</v>
      </c>
      <c r="C24" s="203" t="s">
        <v>274</v>
      </c>
      <c r="D24" s="10">
        <v>67869672</v>
      </c>
      <c r="E24" s="10">
        <v>64.228816802191204</v>
      </c>
      <c r="F24" s="10"/>
      <c r="G24" s="10">
        <v>56.727581330583227</v>
      </c>
      <c r="H24" s="10">
        <v>7.501235471607977</v>
      </c>
      <c r="I24" s="10">
        <v>35.771183197808803</v>
      </c>
      <c r="J24" s="10">
        <v>0</v>
      </c>
      <c r="K24" s="10">
        <v>63.003382935310128</v>
      </c>
      <c r="L24" s="10"/>
      <c r="M24" s="10"/>
      <c r="N24" s="10"/>
      <c r="O24" s="10">
        <v>36.996617064689872</v>
      </c>
      <c r="P24" s="10">
        <v>63.003382935310128</v>
      </c>
      <c r="Q24" s="10"/>
      <c r="R24" s="10"/>
      <c r="S24" s="10"/>
      <c r="T24" s="10"/>
      <c r="U24" s="10"/>
      <c r="V24" s="10">
        <v>100</v>
      </c>
    </row>
    <row xmlns:x14ac="http://schemas.microsoft.com/office/spreadsheetml/2009/9/ac" r="25" s="204" customFormat="true" ht="12" x14ac:dyDescent="0.2">
      <c r="A25" s="202" t="s">
        <v>271</v>
      </c>
      <c r="B25" s="10">
        <v>2011</v>
      </c>
      <c r="C25" s="203" t="s">
        <v>274</v>
      </c>
      <c r="D25" s="10">
        <v>68767152</v>
      </c>
      <c r="E25" s="10">
        <v>64.971724715875098</v>
      </c>
      <c r="F25" s="10"/>
      <c r="G25" s="10">
        <v>56.727581330583227</v>
      </c>
      <c r="H25" s="10">
        <v>8.2441433852918706</v>
      </c>
      <c r="I25" s="10">
        <v>35.028275284124902</v>
      </c>
      <c r="J25" s="10">
        <v>0</v>
      </c>
      <c r="K25" s="10">
        <v>64.37478865074263</v>
      </c>
      <c r="L25" s="10"/>
      <c r="M25" s="10"/>
      <c r="N25" s="10"/>
      <c r="O25" s="10">
        <v>35.62521134925737</v>
      </c>
      <c r="P25" s="10">
        <v>64.37478865074263</v>
      </c>
      <c r="Q25" s="10"/>
      <c r="R25" s="10"/>
      <c r="S25" s="10"/>
      <c r="T25" s="10"/>
      <c r="U25" s="10"/>
      <c r="V25" s="10">
        <v>100</v>
      </c>
    </row>
    <row xmlns:x14ac="http://schemas.microsoft.com/office/spreadsheetml/2009/9/ac" r="26" s="204" customFormat="true" ht="12" x14ac:dyDescent="0.2">
      <c r="A26" s="202" t="s">
        <v>271</v>
      </c>
      <c r="B26" s="10">
        <v>2012</v>
      </c>
      <c r="C26" s="203" t="s">
        <v>274</v>
      </c>
      <c r="D26" s="10">
        <v>69628856</v>
      </c>
      <c r="E26" s="10">
        <v>65.714632629558764</v>
      </c>
      <c r="F26" s="10"/>
      <c r="G26" s="10">
        <v>56.727581330583227</v>
      </c>
      <c r="H26" s="10">
        <v>8.9870512989755369</v>
      </c>
      <c r="I26" s="10">
        <v>34.285367370441243</v>
      </c>
      <c r="J26" s="10">
        <v>0</v>
      </c>
      <c r="K26" s="10">
        <v>65.746194366174677</v>
      </c>
      <c r="L26" s="10"/>
      <c r="M26" s="10"/>
      <c r="N26" s="10"/>
      <c r="O26" s="10">
        <v>34.253805633825323</v>
      </c>
      <c r="P26" s="10">
        <v>65.746194366174677</v>
      </c>
      <c r="Q26" s="10"/>
      <c r="R26" s="10"/>
      <c r="S26" s="10"/>
      <c r="T26" s="10"/>
      <c r="U26" s="10"/>
      <c r="V26" s="10">
        <v>100</v>
      </c>
    </row>
    <row xmlns:x14ac="http://schemas.microsoft.com/office/spreadsheetml/2009/9/ac" r="27" s="204" customFormat="true" ht="12" x14ac:dyDescent="0.2">
      <c r="A27" s="202" t="s">
        <v>271</v>
      </c>
      <c r="B27" s="10">
        <v>2013</v>
      </c>
      <c r="C27" s="203" t="s">
        <v>274</v>
      </c>
      <c r="D27" s="10">
        <v>70474536</v>
      </c>
      <c r="E27" s="10">
        <v>66.45754054324243</v>
      </c>
      <c r="F27" s="10"/>
      <c r="G27" s="10">
        <v>56.727581330583227</v>
      </c>
      <c r="H27" s="10">
        <v>9.7299592126592032</v>
      </c>
      <c r="I27" s="10">
        <v>33.54245945675757</v>
      </c>
      <c r="J27" s="10">
        <v>0</v>
      </c>
      <c r="K27" s="10">
        <v>67.117600081607179</v>
      </c>
      <c r="L27" s="10"/>
      <c r="M27" s="10"/>
      <c r="N27" s="10"/>
      <c r="O27" s="10">
        <v>32.882399918392821</v>
      </c>
      <c r="P27" s="10">
        <v>67.117600081607179</v>
      </c>
      <c r="Q27" s="10"/>
      <c r="R27" s="10"/>
      <c r="S27" s="10"/>
      <c r="T27" s="10"/>
      <c r="U27" s="10"/>
      <c r="V27" s="10">
        <v>100</v>
      </c>
    </row>
    <row xmlns:x14ac="http://schemas.microsoft.com/office/spreadsheetml/2009/9/ac" r="28" s="204" customFormat="true" ht="12" x14ac:dyDescent="0.2">
      <c r="A28" s="202" t="s">
        <v>271</v>
      </c>
      <c r="B28" s="10">
        <v>2014</v>
      </c>
      <c r="C28" s="203" t="s">
        <v>274</v>
      </c>
      <c r="D28" s="10">
        <v>71351584</v>
      </c>
      <c r="E28" s="10">
        <v>67.200448456926324</v>
      </c>
      <c r="F28" s="10"/>
      <c r="G28" s="10">
        <v>56.727581330583227</v>
      </c>
      <c r="H28" s="10">
        <v>10.47286712634309</v>
      </c>
      <c r="I28" s="10">
        <v>32.799551543073683</v>
      </c>
      <c r="J28" s="10">
        <v>0</v>
      </c>
      <c r="K28" s="10">
        <v>68.489005797039681</v>
      </c>
      <c r="L28" s="10"/>
      <c r="M28" s="10"/>
      <c r="N28" s="10"/>
      <c r="O28" s="10">
        <v>31.510994202960319</v>
      </c>
      <c r="P28" s="10">
        <v>68.489005797039681</v>
      </c>
      <c r="Q28" s="10"/>
      <c r="R28" s="10"/>
      <c r="S28" s="10"/>
      <c r="T28" s="10"/>
      <c r="U28" s="10"/>
      <c r="V28" s="10">
        <v>100</v>
      </c>
    </row>
    <row xmlns:x14ac="http://schemas.microsoft.com/office/spreadsheetml/2009/9/ac" r="29" s="204" customFormat="true" ht="12" x14ac:dyDescent="0.2">
      <c r="A29" s="202" t="s">
        <v>271</v>
      </c>
      <c r="B29" s="10">
        <v>2015</v>
      </c>
      <c r="C29" s="203" t="s">
        <v>274</v>
      </c>
      <c r="D29" s="10">
        <v>72262112</v>
      </c>
      <c r="E29" s="10">
        <v>67.94335637060999</v>
      </c>
      <c r="F29" s="10"/>
      <c r="G29" s="10">
        <v>54.367595665291446</v>
      </c>
      <c r="H29" s="10">
        <v>13.57576070531854</v>
      </c>
      <c r="I29" s="10">
        <v>32.05664362939001</v>
      </c>
      <c r="J29" s="10">
        <v>0</v>
      </c>
      <c r="K29" s="10">
        <v>69.860411512471728</v>
      </c>
      <c r="L29" s="10"/>
      <c r="M29" s="10"/>
      <c r="N29" s="10"/>
      <c r="O29" s="10">
        <v>30.139588487528268</v>
      </c>
      <c r="P29" s="10">
        <v>69.860411512471728</v>
      </c>
      <c r="Q29" s="10"/>
      <c r="R29" s="10"/>
      <c r="S29" s="10"/>
      <c r="T29" s="10"/>
      <c r="U29" s="10"/>
      <c r="V29" s="10">
        <v>100</v>
      </c>
    </row>
    <row xmlns:x14ac="http://schemas.microsoft.com/office/spreadsheetml/2009/9/ac" r="30" s="204" customFormat="true" ht="12" x14ac:dyDescent="0.2">
      <c r="A30" s="202" t="s">
        <v>271</v>
      </c>
      <c r="B30" s="10">
        <v>2016</v>
      </c>
      <c r="C30" s="203" t="s">
        <v>274</v>
      </c>
      <c r="D30" s="10">
        <v>73204256</v>
      </c>
      <c r="E30" s="10">
        <v>68.686264284293657</v>
      </c>
      <c r="F30" s="10"/>
      <c r="G30" s="10">
        <v>52.007610000000568</v>
      </c>
      <c r="H30" s="10">
        <v>16.678654284293088</v>
      </c>
      <c r="I30" s="10">
        <v>31.31373571570634</v>
      </c>
      <c r="J30" s="10">
        <v>0</v>
      </c>
      <c r="K30" s="10">
        <v>71.23181722790423</v>
      </c>
      <c r="L30" s="10"/>
      <c r="M30" s="10"/>
      <c r="N30" s="10"/>
      <c r="O30" s="10">
        <v>28.76818277209577</v>
      </c>
      <c r="P30" s="10">
        <v>71.23181722790423</v>
      </c>
      <c r="Q30" s="10"/>
      <c r="R30" s="10"/>
      <c r="S30" s="10"/>
      <c r="T30" s="10"/>
      <c r="U30" s="10"/>
      <c r="V30" s="10">
        <v>100</v>
      </c>
    </row>
    <row xmlns:x14ac="http://schemas.microsoft.com/office/spreadsheetml/2009/9/ac" r="31" s="204" customFormat="true" ht="12" x14ac:dyDescent="0.2">
      <c r="A31" s="202" t="s">
        <v>271</v>
      </c>
      <c r="B31" s="10">
        <v>2017</v>
      </c>
      <c r="C31" s="203" t="s">
        <v>274</v>
      </c>
      <c r="D31" s="10">
        <v>74107592</v>
      </c>
      <c r="E31" s="10">
        <v>69.42917219797755</v>
      </c>
      <c r="F31" s="10"/>
      <c r="G31" s="10">
        <v>49.64762433470969</v>
      </c>
      <c r="H31" s="10">
        <v>19.781547863267861</v>
      </c>
      <c r="I31" s="10">
        <v>30.57082780202245</v>
      </c>
      <c r="J31" s="10">
        <v>0</v>
      </c>
      <c r="K31" s="10">
        <v>72.603222943336277</v>
      </c>
      <c r="L31" s="10"/>
      <c r="M31" s="10">
        <v>41.589409373329801</v>
      </c>
      <c r="N31" s="10">
        <v>31.01381357000648</v>
      </c>
      <c r="O31" s="10">
        <v>27.396777056663719</v>
      </c>
      <c r="P31" s="10">
        <v>0</v>
      </c>
      <c r="Q31" s="10"/>
      <c r="R31" s="10"/>
      <c r="S31" s="10"/>
      <c r="T31" s="10"/>
      <c r="U31" s="10"/>
      <c r="V31" s="10">
        <v>100</v>
      </c>
    </row>
    <row xmlns:x14ac="http://schemas.microsoft.com/office/spreadsheetml/2009/9/ac" r="32" s="204" customFormat="true" ht="12" x14ac:dyDescent="0.2">
      <c r="A32" s="202" t="s">
        <v>271</v>
      </c>
      <c r="B32" s="10">
        <v>2018</v>
      </c>
      <c r="C32" s="203" t="s">
        <v>274</v>
      </c>
      <c r="D32" s="10">
        <v>74996512</v>
      </c>
      <c r="E32" s="10">
        <v>70.172080111661217</v>
      </c>
      <c r="F32" s="10"/>
      <c r="G32" s="10">
        <v>47.287638669418811</v>
      </c>
      <c r="H32" s="10">
        <v>22.884441442242409</v>
      </c>
      <c r="I32" s="10">
        <v>29.82791988833878</v>
      </c>
      <c r="J32" s="10">
        <v>0</v>
      </c>
      <c r="K32" s="10">
        <v>73.974628658768779</v>
      </c>
      <c r="L32" s="10"/>
      <c r="M32" s="10">
        <v>41.589409373329801</v>
      </c>
      <c r="N32" s="10">
        <v>32.385219285438978</v>
      </c>
      <c r="O32" s="10">
        <v>26.025371341231221</v>
      </c>
      <c r="P32" s="10">
        <v>0</v>
      </c>
      <c r="Q32" s="10"/>
      <c r="R32" s="10"/>
      <c r="S32" s="10"/>
      <c r="T32" s="10"/>
      <c r="U32" s="10"/>
      <c r="V32" s="10">
        <v>100</v>
      </c>
    </row>
    <row xmlns:x14ac="http://schemas.microsoft.com/office/spreadsheetml/2009/9/ac" r="33" s="204" customFormat="true" ht="12" x14ac:dyDescent="0.2">
      <c r="A33" s="202" t="s">
        <v>271</v>
      </c>
      <c r="B33" s="10">
        <v>2019</v>
      </c>
      <c r="C33" s="203" t="s">
        <v>274</v>
      </c>
      <c r="D33" s="10">
        <v>75759248</v>
      </c>
      <c r="E33" s="10">
        <v>70.91498802534511</v>
      </c>
      <c r="F33" s="10"/>
      <c r="G33" s="10">
        <v>44.927653004127023</v>
      </c>
      <c r="H33" s="10">
        <v>25.98733502121809</v>
      </c>
      <c r="I33" s="10">
        <v>29.08501197465489</v>
      </c>
      <c r="J33" s="10">
        <v>0</v>
      </c>
      <c r="K33" s="10">
        <v>75.346034374201281</v>
      </c>
      <c r="L33" s="10"/>
      <c r="M33" s="10">
        <v>41.589409373329801</v>
      </c>
      <c r="N33" s="10">
        <v>33.75662500087148</v>
      </c>
      <c r="O33" s="10">
        <v>24.653965625798719</v>
      </c>
      <c r="P33" s="10">
        <v>0</v>
      </c>
      <c r="Q33" s="10"/>
      <c r="R33" s="10"/>
      <c r="S33" s="10"/>
      <c r="T33" s="10"/>
      <c r="U33" s="10"/>
      <c r="V33" s="10">
        <v>100</v>
      </c>
    </row>
    <row xmlns:x14ac="http://schemas.microsoft.com/office/spreadsheetml/2009/9/ac" r="34" s="204" customFormat="true" ht="12" x14ac:dyDescent="0.2">
      <c r="A34" s="202" t="s">
        <v>271</v>
      </c>
      <c r="B34" s="10">
        <v>2020</v>
      </c>
      <c r="C34" s="203" t="s">
        <v>274</v>
      </c>
      <c r="D34" s="10">
        <v>76465544</v>
      </c>
      <c r="E34" s="10">
        <v>71.657895939028776</v>
      </c>
      <c r="F34" s="10"/>
      <c r="G34" s="10">
        <v>42.567667338836152</v>
      </c>
      <c r="H34" s="10">
        <v>29.090228600192631</v>
      </c>
      <c r="I34" s="10">
        <v>28.34210406097122</v>
      </c>
      <c r="J34" s="10">
        <v>0</v>
      </c>
      <c r="K34" s="10">
        <v>76.717440089633328</v>
      </c>
      <c r="L34" s="10"/>
      <c r="M34" s="10">
        <v>41.589409373329801</v>
      </c>
      <c r="N34" s="10">
        <v>35.128030716303527</v>
      </c>
      <c r="O34" s="10">
        <v>23.282559910366668</v>
      </c>
      <c r="P34" s="10">
        <v>0</v>
      </c>
      <c r="Q34" s="10"/>
      <c r="R34" s="10"/>
      <c r="S34" s="10"/>
      <c r="T34" s="10"/>
      <c r="U34" s="10"/>
      <c r="V34" s="10">
        <v>100</v>
      </c>
    </row>
    <row xmlns:x14ac="http://schemas.microsoft.com/office/spreadsheetml/2009/9/ac" r="35" s="204" customFormat="true" ht="12" x14ac:dyDescent="0.2">
      <c r="A35" s="202" t="s">
        <v>271</v>
      </c>
      <c r="B35" s="10">
        <v>2021</v>
      </c>
      <c r="C35" s="203" t="s">
        <v>274</v>
      </c>
      <c r="D35" s="10">
        <v>77225088</v>
      </c>
      <c r="E35" s="10">
        <v>72.400803852712443</v>
      </c>
      <c r="F35" s="10"/>
      <c r="G35" s="10">
        <v>40.207681673545267</v>
      </c>
      <c r="H35" s="10">
        <v>32.193122179167183</v>
      </c>
      <c r="I35" s="10">
        <v>27.599196147287561</v>
      </c>
      <c r="J35" s="10">
        <v>0</v>
      </c>
      <c r="K35" s="10">
        <v>78.08884580506583</v>
      </c>
      <c r="L35" s="10"/>
      <c r="M35" s="10">
        <v>41.589409373329801</v>
      </c>
      <c r="N35" s="10">
        <v>36.499436431736029</v>
      </c>
      <c r="O35" s="10">
        <v>21.91115419493417</v>
      </c>
      <c r="P35" s="10">
        <v>0</v>
      </c>
      <c r="Q35" s="10"/>
      <c r="R35" s="10"/>
      <c r="S35" s="10"/>
      <c r="T35" s="10"/>
      <c r="U35" s="10"/>
      <c r="V35" s="10">
        <v>100</v>
      </c>
    </row>
    <row xmlns:x14ac="http://schemas.microsoft.com/office/spreadsheetml/2009/9/ac" r="36" s="204" customFormat="true" ht="12" x14ac:dyDescent="0.2">
      <c r="A36" s="202" t="s">
        <v>271</v>
      </c>
      <c r="B36" s="10">
        <v>2022</v>
      </c>
      <c r="C36" s="203" t="s">
        <v>274</v>
      </c>
      <c r="D36" s="10">
        <v>77984704</v>
      </c>
      <c r="E36" s="10">
        <v>73.143711766396336</v>
      </c>
      <c r="F36" s="10"/>
      <c r="G36" s="10">
        <v>37.847696008253479</v>
      </c>
      <c r="H36" s="10">
        <v>35.296015758142858</v>
      </c>
      <c r="I36" s="10">
        <v>26.85628823360366</v>
      </c>
      <c r="J36" s="10">
        <v>0</v>
      </c>
      <c r="K36" s="10">
        <v>79.460251520497877</v>
      </c>
      <c r="L36" s="10"/>
      <c r="M36" s="10">
        <v>41.589409373329801</v>
      </c>
      <c r="N36" s="10">
        <v>37.870842147168077</v>
      </c>
      <c r="O36" s="10">
        <v>20.539748479502119</v>
      </c>
      <c r="P36" s="10">
        <v>0</v>
      </c>
      <c r="Q36" s="10"/>
      <c r="R36" s="10"/>
      <c r="S36" s="10"/>
      <c r="T36" s="10"/>
      <c r="U36" s="10"/>
      <c r="V36" s="10">
        <v>100</v>
      </c>
    </row>
    <row xmlns:x14ac="http://schemas.microsoft.com/office/spreadsheetml/2009/9/ac" r="37" s="204" customFormat="true" ht="12" x14ac:dyDescent="0.2">
      <c r="A37" s="202" t="s">
        <v>271</v>
      </c>
      <c r="B37" s="10">
        <v>2023</v>
      </c>
      <c r="C37" s="203" t="s">
        <v>274</v>
      </c>
      <c r="D37" s="10">
        <v>78784272</v>
      </c>
      <c r="E37" s="10">
        <v>73.886619680080003</v>
      </c>
      <c r="F37" s="10"/>
      <c r="G37" s="10">
        <v>35.4877103429626</v>
      </c>
      <c r="H37" s="10">
        <v>38.398909337117402</v>
      </c>
      <c r="I37" s="10">
        <v>26.113380319920001</v>
      </c>
      <c r="J37" s="10">
        <v>0</v>
      </c>
      <c r="K37" s="10">
        <v>80.831657235930379</v>
      </c>
      <c r="L37" s="10"/>
      <c r="M37" s="10">
        <v>41.589409373329801</v>
      </c>
      <c r="N37" s="10">
        <v>39.242247862600578</v>
      </c>
      <c r="O37" s="10">
        <v>19.168342764069621</v>
      </c>
      <c r="P37" s="10">
        <v>0</v>
      </c>
      <c r="Q37" s="10"/>
      <c r="R37" s="10"/>
      <c r="S37" s="10"/>
      <c r="T37" s="10"/>
      <c r="U37" s="10"/>
      <c r="V37" s="10">
        <v>100</v>
      </c>
    </row>
    <row xmlns:x14ac="http://schemas.microsoft.com/office/spreadsheetml/2009/9/ac" r="38" s="204" customFormat="true" ht="12" x14ac:dyDescent="0.2">
      <c r="A38" s="202" t="s">
        <v>271</v>
      </c>
      <c r="B38" s="10">
        <v>2024</v>
      </c>
      <c r="C38" s="203" t="s">
        <v>274</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204" customFormat="true" ht="12" x14ac:dyDescent="0.2">
      <c r="A39" s="202" t="s">
        <v>271</v>
      </c>
      <c r="B39" s="10">
        <v>2025</v>
      </c>
      <c r="C39" s="203" t="s">
        <v>274</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204" customFormat="true" ht="12" x14ac:dyDescent="0.2">
      <c r="A40" s="202" t="s">
        <v>271</v>
      </c>
      <c r="B40" s="10">
        <v>2026</v>
      </c>
      <c r="C40" s="203" t="s">
        <v>274</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204" customFormat="true" ht="12" x14ac:dyDescent="0.2">
      <c r="A41" s="202" t="s">
        <v>271</v>
      </c>
      <c r="B41" s="10">
        <v>2027</v>
      </c>
      <c r="C41" s="203" t="s">
        <v>274</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204" customFormat="true" ht="12" x14ac:dyDescent="0.2">
      <c r="A42" s="202" t="s">
        <v>271</v>
      </c>
      <c r="B42" s="10">
        <v>2028</v>
      </c>
      <c r="C42" s="203" t="s">
        <v>274</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204" customFormat="true" ht="12" x14ac:dyDescent="0.2">
      <c r="A43" s="202" t="s">
        <v>271</v>
      </c>
      <c r="B43" s="10">
        <v>2029</v>
      </c>
      <c r="C43" s="203" t="s">
        <v>274</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204" customFormat="true" ht="12" x14ac:dyDescent="0.2">
      <c r="A44" s="202" t="s">
        <v>271</v>
      </c>
      <c r="B44" s="10">
        <v>2030</v>
      </c>
      <c r="C44" s="203" t="s">
        <v>274</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204" customFormat="true" ht="12" x14ac:dyDescent="0.2">
      <c r="A45" s="202" t="s">
        <v>271</v>
      </c>
      <c r="B45" s="10">
        <v>2000</v>
      </c>
      <c r="C45" s="203" t="s">
        <v>275</v>
      </c>
      <c r="D45" s="10">
        <v>19025011.439343572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204" customFormat="true" ht="12" x14ac:dyDescent="0.2">
      <c r="A46" s="202" t="s">
        <v>271</v>
      </c>
      <c r="B46" s="10">
        <v>2001</v>
      </c>
      <c r="C46" s="203" t="s">
        <v>275</v>
      </c>
      <c r="D46" s="10">
        <v>19594458.470621649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204" customFormat="true" ht="12" x14ac:dyDescent="0.2">
      <c r="A47" s="202" t="s">
        <v>271</v>
      </c>
      <c r="B47" s="10">
        <v>2002</v>
      </c>
      <c r="C47" s="203" t="s">
        <v>275</v>
      </c>
      <c r="D47" s="10">
        <v>20138206.717195582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204" customFormat="true" ht="12" x14ac:dyDescent="0.2">
      <c r="A48" s="202" t="s">
        <v>271</v>
      </c>
      <c r="B48" s="10">
        <v>2003</v>
      </c>
      <c r="C48" s="203" t="s">
        <v>275</v>
      </c>
      <c r="D48" s="10">
        <v>20638634.475786131</v>
      </c>
      <c r="E48" s="10">
        <v>82.793868027688859</v>
      </c>
      <c r="F48" s="10"/>
      <c r="G48" s="10"/>
      <c r="H48" s="10"/>
      <c r="I48" s="10"/>
      <c r="J48" s="10">
        <v>100</v>
      </c>
      <c r="K48" s="10">
        <v>80.257192593819994</v>
      </c>
      <c r="L48" s="10"/>
      <c r="M48" s="10"/>
      <c r="N48" s="10"/>
      <c r="O48" s="10">
        <v>19.74280740618001</v>
      </c>
      <c r="P48" s="10">
        <v>80.257192593819994</v>
      </c>
      <c r="Q48" s="10"/>
      <c r="R48" s="10"/>
      <c r="S48" s="10"/>
      <c r="T48" s="10"/>
      <c r="U48" s="10"/>
      <c r="V48" s="10">
        <v>100</v>
      </c>
    </row>
    <row xmlns:x14ac="http://schemas.microsoft.com/office/spreadsheetml/2009/9/ac" r="49" s="204" customFormat="true" ht="12" x14ac:dyDescent="0.2">
      <c r="A49" s="202" t="s">
        <v>271</v>
      </c>
      <c r="B49" s="10">
        <v>2004</v>
      </c>
      <c r="C49" s="203" t="s">
        <v>275</v>
      </c>
      <c r="D49" s="10">
        <v>21126655.210388791</v>
      </c>
      <c r="E49" s="10">
        <v>82.793868027688859</v>
      </c>
      <c r="F49" s="10"/>
      <c r="G49" s="10"/>
      <c r="H49" s="10"/>
      <c r="I49" s="10"/>
      <c r="J49" s="10">
        <v>100</v>
      </c>
      <c r="K49" s="10">
        <v>80.257192593819994</v>
      </c>
      <c r="L49" s="10"/>
      <c r="M49" s="10"/>
      <c r="N49" s="10"/>
      <c r="O49" s="10">
        <v>19.74280740618001</v>
      </c>
      <c r="P49" s="10">
        <v>80.257192593819994</v>
      </c>
      <c r="Q49" s="10"/>
      <c r="R49" s="10"/>
      <c r="S49" s="10"/>
      <c r="T49" s="10"/>
      <c r="U49" s="10"/>
      <c r="V49" s="10">
        <v>100</v>
      </c>
    </row>
    <row xmlns:x14ac="http://schemas.microsoft.com/office/spreadsheetml/2009/9/ac" r="50" s="204" customFormat="true" ht="12" x14ac:dyDescent="0.2">
      <c r="A50" s="202" t="s">
        <v>271</v>
      </c>
      <c r="B50" s="10">
        <v>2005</v>
      </c>
      <c r="C50" s="203" t="s">
        <v>275</v>
      </c>
      <c r="D50" s="10">
        <v>21612256.046385352</v>
      </c>
      <c r="E50" s="10">
        <v>82.793868027688859</v>
      </c>
      <c r="F50" s="10"/>
      <c r="G50" s="10"/>
      <c r="H50" s="10"/>
      <c r="I50" s="10"/>
      <c r="J50" s="10">
        <v>100</v>
      </c>
      <c r="K50" s="10">
        <v>80.257192593819994</v>
      </c>
      <c r="L50" s="10"/>
      <c r="M50" s="10"/>
      <c r="N50" s="10"/>
      <c r="O50" s="10">
        <v>19.74280740618001</v>
      </c>
      <c r="P50" s="10">
        <v>80.257192593819994</v>
      </c>
      <c r="Q50" s="10"/>
      <c r="R50" s="10"/>
      <c r="S50" s="10"/>
      <c r="T50" s="10"/>
      <c r="U50" s="10"/>
      <c r="V50" s="10">
        <v>100</v>
      </c>
    </row>
    <row xmlns:x14ac="http://schemas.microsoft.com/office/spreadsheetml/2009/9/ac" r="51" s="204" customFormat="true" ht="12" x14ac:dyDescent="0.2">
      <c r="A51" s="202" t="s">
        <v>271</v>
      </c>
      <c r="B51" s="10">
        <v>2006</v>
      </c>
      <c r="C51" s="203" t="s">
        <v>275</v>
      </c>
      <c r="D51" s="10">
        <v>22075444.850120548</v>
      </c>
      <c r="E51" s="10">
        <v>82.793868027688859</v>
      </c>
      <c r="F51" s="10"/>
      <c r="G51" s="10"/>
      <c r="H51" s="10"/>
      <c r="I51" s="10"/>
      <c r="J51" s="10">
        <v>100</v>
      </c>
      <c r="K51" s="10">
        <v>80.257192593819994</v>
      </c>
      <c r="L51" s="10"/>
      <c r="M51" s="10"/>
      <c r="N51" s="10"/>
      <c r="O51" s="10">
        <v>19.74280740618001</v>
      </c>
      <c r="P51" s="10">
        <v>80.257192593819994</v>
      </c>
      <c r="Q51" s="10"/>
      <c r="R51" s="10"/>
      <c r="S51" s="10"/>
      <c r="T51" s="10"/>
      <c r="U51" s="10"/>
      <c r="V51" s="10">
        <v>100</v>
      </c>
    </row>
    <row xmlns:x14ac="http://schemas.microsoft.com/office/spreadsheetml/2009/9/ac" r="52" s="204" customFormat="true" ht="12" x14ac:dyDescent="0.2">
      <c r="A52" s="202" t="s">
        <v>271</v>
      </c>
      <c r="B52" s="10">
        <v>2007</v>
      </c>
      <c r="C52" s="203" t="s">
        <v>275</v>
      </c>
      <c r="D52" s="10">
        <v>22517657.77069062</v>
      </c>
      <c r="E52" s="10">
        <v>82.793868027688859</v>
      </c>
      <c r="F52" s="10"/>
      <c r="G52" s="10"/>
      <c r="H52" s="10"/>
      <c r="I52" s="10"/>
      <c r="J52" s="10">
        <v>100</v>
      </c>
      <c r="K52" s="10">
        <v>80.257192593819994</v>
      </c>
      <c r="L52" s="10"/>
      <c r="M52" s="10"/>
      <c r="N52" s="10"/>
      <c r="O52" s="10">
        <v>19.74280740618001</v>
      </c>
      <c r="P52" s="10">
        <v>80.257192593819994</v>
      </c>
      <c r="Q52" s="10"/>
      <c r="R52" s="10"/>
      <c r="S52" s="10"/>
      <c r="T52" s="10"/>
      <c r="U52" s="10"/>
      <c r="V52" s="10">
        <v>100</v>
      </c>
    </row>
    <row xmlns:x14ac="http://schemas.microsoft.com/office/spreadsheetml/2009/9/ac" r="53" s="204" customFormat="true" ht="12" x14ac:dyDescent="0.2">
      <c r="A53" s="202" t="s">
        <v>271</v>
      </c>
      <c r="B53" s="10">
        <v>2008</v>
      </c>
      <c r="C53" s="203" t="s">
        <v>275</v>
      </c>
      <c r="D53" s="10">
        <v>22942271.422005922</v>
      </c>
      <c r="E53" s="10">
        <v>82.327322529924231</v>
      </c>
      <c r="F53" s="10"/>
      <c r="G53" s="10"/>
      <c r="H53" s="10"/>
      <c r="I53" s="10"/>
      <c r="J53" s="10">
        <v>100</v>
      </c>
      <c r="K53" s="10">
        <v>80.234208593295349</v>
      </c>
      <c r="L53" s="10"/>
      <c r="M53" s="10"/>
      <c r="N53" s="10"/>
      <c r="O53" s="10">
        <v>19.765791406704651</v>
      </c>
      <c r="P53" s="10">
        <v>80.234208593295349</v>
      </c>
      <c r="Q53" s="10"/>
      <c r="R53" s="10"/>
      <c r="S53" s="10"/>
      <c r="T53" s="10"/>
      <c r="U53" s="10"/>
      <c r="V53" s="10">
        <v>100</v>
      </c>
    </row>
    <row xmlns:x14ac="http://schemas.microsoft.com/office/spreadsheetml/2009/9/ac" r="54" s="204" customFormat="true" ht="12" x14ac:dyDescent="0.2">
      <c r="A54" s="202" t="s">
        <v>271</v>
      </c>
      <c r="B54" s="10">
        <v>2009</v>
      </c>
      <c r="C54" s="203" t="s">
        <v>275</v>
      </c>
      <c r="D54" s="10">
        <v>23348245.757299811</v>
      </c>
      <c r="E54" s="10">
        <v>81.86077703215949</v>
      </c>
      <c r="F54" s="10">
        <v>81.86077703215949</v>
      </c>
      <c r="G54" s="10"/>
      <c r="H54" s="10"/>
      <c r="I54" s="10">
        <v>18.13922296784051</v>
      </c>
      <c r="J54" s="10">
        <v>81.86077703215949</v>
      </c>
      <c r="K54" s="10">
        <v>80.211224592770691</v>
      </c>
      <c r="L54" s="10"/>
      <c r="M54" s="10"/>
      <c r="N54" s="10"/>
      <c r="O54" s="10">
        <v>19.788775407229309</v>
      </c>
      <c r="P54" s="10">
        <v>80.211224592770691</v>
      </c>
      <c r="Q54" s="10"/>
      <c r="R54" s="10"/>
      <c r="S54" s="10"/>
      <c r="T54" s="10"/>
      <c r="U54" s="10"/>
      <c r="V54" s="10">
        <v>100</v>
      </c>
    </row>
    <row xmlns:x14ac="http://schemas.microsoft.com/office/spreadsheetml/2009/9/ac" r="55" s="204" customFormat="true" ht="12" x14ac:dyDescent="0.2">
      <c r="A55" s="202" t="s">
        <v>271</v>
      </c>
      <c r="B55" s="10">
        <v>2010</v>
      </c>
      <c r="C55" s="203" t="s">
        <v>275</v>
      </c>
      <c r="D55" s="10">
        <v>23752350.228297729</v>
      </c>
      <c r="E55" s="10">
        <v>81.394231534394748</v>
      </c>
      <c r="F55" s="10">
        <v>81.394231534394748</v>
      </c>
      <c r="G55" s="10"/>
      <c r="H55" s="10"/>
      <c r="I55" s="10">
        <v>18.605768465605252</v>
      </c>
      <c r="J55" s="10">
        <v>81.394231534394748</v>
      </c>
      <c r="K55" s="10">
        <v>80.188240592246046</v>
      </c>
      <c r="L55" s="10"/>
      <c r="M55" s="10"/>
      <c r="N55" s="10"/>
      <c r="O55" s="10">
        <v>19.81175940775395</v>
      </c>
      <c r="P55" s="10">
        <v>80.188240592246046</v>
      </c>
      <c r="Q55" s="10"/>
      <c r="R55" s="10"/>
      <c r="S55" s="10"/>
      <c r="T55" s="10"/>
      <c r="U55" s="10"/>
      <c r="V55" s="10">
        <v>100</v>
      </c>
    </row>
    <row xmlns:x14ac="http://schemas.microsoft.com/office/spreadsheetml/2009/9/ac" r="56" s="204" customFormat="true" ht="12" x14ac:dyDescent="0.2">
      <c r="A56" s="202" t="s">
        <v>271</v>
      </c>
      <c r="B56" s="10">
        <v>2011</v>
      </c>
      <c r="C56" s="203" t="s">
        <v>275</v>
      </c>
      <c r="D56" s="10">
        <v>24207412.616193231</v>
      </c>
      <c r="E56" s="10">
        <v>80.927686036630007</v>
      </c>
      <c r="F56" s="10">
        <v>80.927686036630007</v>
      </c>
      <c r="G56" s="10"/>
      <c r="H56" s="10"/>
      <c r="I56" s="10">
        <v>19.072313963369989</v>
      </c>
      <c r="J56" s="10">
        <v>80.927686036630007</v>
      </c>
      <c r="K56" s="10">
        <v>80.165256591721402</v>
      </c>
      <c r="L56" s="10"/>
      <c r="M56" s="10"/>
      <c r="N56" s="10"/>
      <c r="O56" s="10">
        <v>19.834743408278602</v>
      </c>
      <c r="P56" s="10">
        <v>80.165256591721402</v>
      </c>
      <c r="Q56" s="10"/>
      <c r="R56" s="10"/>
      <c r="S56" s="10"/>
      <c r="T56" s="10"/>
      <c r="U56" s="10"/>
      <c r="V56" s="10">
        <v>100</v>
      </c>
    </row>
    <row xmlns:x14ac="http://schemas.microsoft.com/office/spreadsheetml/2009/9/ac" r="57" s="204" customFormat="true" ht="12" x14ac:dyDescent="0.2">
      <c r="A57" s="202" t="s">
        <v>271</v>
      </c>
      <c r="B57" s="10">
        <v>2012</v>
      </c>
      <c r="C57" s="203" t="s">
        <v>275</v>
      </c>
      <c r="D57" s="10">
        <v>24654185.991200261</v>
      </c>
      <c r="E57" s="10">
        <v>80.461140538865266</v>
      </c>
      <c r="F57" s="10">
        <v>80.461140538865266</v>
      </c>
      <c r="G57" s="10"/>
      <c r="H57" s="10"/>
      <c r="I57" s="10">
        <v>19.538859461134731</v>
      </c>
      <c r="J57" s="10">
        <v>80.461140538865266</v>
      </c>
      <c r="K57" s="10">
        <v>80.142272591196743</v>
      </c>
      <c r="L57" s="10"/>
      <c r="M57" s="10"/>
      <c r="N57" s="10"/>
      <c r="O57" s="10">
        <v>19.85772740880326</v>
      </c>
      <c r="P57" s="10">
        <v>80.142272591196743</v>
      </c>
      <c r="Q57" s="10"/>
      <c r="R57" s="10"/>
      <c r="S57" s="10"/>
      <c r="T57" s="10"/>
      <c r="U57" s="10"/>
      <c r="V57" s="10">
        <v>100</v>
      </c>
    </row>
    <row xmlns:x14ac="http://schemas.microsoft.com/office/spreadsheetml/2009/9/ac" r="58" s="204" customFormat="true" ht="12" x14ac:dyDescent="0.2">
      <c r="A58" s="202" t="s">
        <v>271</v>
      </c>
      <c r="B58" s="10">
        <v>2013</v>
      </c>
      <c r="C58" s="203" t="s">
        <v>275</v>
      </c>
      <c r="D58" s="10">
        <v>25098095.77443786</v>
      </c>
      <c r="E58" s="10">
        <v>79.994595041100638</v>
      </c>
      <c r="F58" s="10">
        <v>79.994595041100638</v>
      </c>
      <c r="G58" s="10"/>
      <c r="H58" s="10"/>
      <c r="I58" s="10">
        <v>20.005404958899359</v>
      </c>
      <c r="J58" s="10">
        <v>79.994595041100638</v>
      </c>
      <c r="K58" s="10">
        <v>80.119288590672085</v>
      </c>
      <c r="L58" s="10"/>
      <c r="M58" s="10">
        <v>70.428768159342241</v>
      </c>
      <c r="N58" s="10">
        <v>9.6905204313298441</v>
      </c>
      <c r="O58" s="10">
        <v>19.880711409327919</v>
      </c>
      <c r="P58" s="10">
        <v>0</v>
      </c>
      <c r="Q58" s="10"/>
      <c r="R58" s="10"/>
      <c r="S58" s="10"/>
      <c r="T58" s="10"/>
      <c r="U58" s="10"/>
      <c r="V58" s="10">
        <v>100</v>
      </c>
    </row>
    <row xmlns:x14ac="http://schemas.microsoft.com/office/spreadsheetml/2009/9/ac" r="59" s="204" customFormat="true" ht="12" x14ac:dyDescent="0.2">
      <c r="A59" s="202" t="s">
        <v>271</v>
      </c>
      <c r="B59" s="10">
        <v>2014</v>
      </c>
      <c r="C59" s="203" t="s">
        <v>275</v>
      </c>
      <c r="D59" s="10">
        <v>25557424.047158211</v>
      </c>
      <c r="E59" s="10">
        <v>79.528049543335896</v>
      </c>
      <c r="F59" s="10">
        <v>79.528049543335896</v>
      </c>
      <c r="G59" s="10"/>
      <c r="H59" s="10"/>
      <c r="I59" s="10">
        <v>20.4719504566641</v>
      </c>
      <c r="J59" s="10">
        <v>79.528049543335896</v>
      </c>
      <c r="K59" s="10">
        <v>80.09630459014744</v>
      </c>
      <c r="L59" s="10"/>
      <c r="M59" s="10">
        <v>70.428768159342241</v>
      </c>
      <c r="N59" s="10">
        <v>9.6675364308051996</v>
      </c>
      <c r="O59" s="10">
        <v>19.90369540985256</v>
      </c>
      <c r="P59" s="10">
        <v>0</v>
      </c>
      <c r="Q59" s="10"/>
      <c r="R59" s="10"/>
      <c r="S59" s="10"/>
      <c r="T59" s="10"/>
      <c r="U59" s="10"/>
      <c r="V59" s="10">
        <v>100</v>
      </c>
    </row>
    <row xmlns:x14ac="http://schemas.microsoft.com/office/spreadsheetml/2009/9/ac" r="60" s="204" customFormat="true" ht="12" x14ac:dyDescent="0.2">
      <c r="A60" s="202" t="s">
        <v>271</v>
      </c>
      <c r="B60" s="10">
        <v>2015</v>
      </c>
      <c r="C60" s="203" t="s">
        <v>275</v>
      </c>
      <c r="D60" s="10">
        <v>26033149.174804691</v>
      </c>
      <c r="E60" s="10">
        <v>79.061504045571155</v>
      </c>
      <c r="F60" s="10">
        <v>79.061504045571155</v>
      </c>
      <c r="G60" s="10"/>
      <c r="H60" s="10"/>
      <c r="I60" s="10">
        <v>20.938495954428841</v>
      </c>
      <c r="J60" s="10">
        <v>79.061504045571155</v>
      </c>
      <c r="K60" s="10">
        <v>80.073320589622796</v>
      </c>
      <c r="L60" s="10"/>
      <c r="M60" s="10">
        <v>70.428768159342241</v>
      </c>
      <c r="N60" s="10">
        <v>9.6445524302805552</v>
      </c>
      <c r="O60" s="10">
        <v>19.926679410377201</v>
      </c>
      <c r="P60" s="10">
        <v>0</v>
      </c>
      <c r="Q60" s="10"/>
      <c r="R60" s="10"/>
      <c r="S60" s="10"/>
      <c r="T60" s="10"/>
      <c r="U60" s="10"/>
      <c r="V60" s="10">
        <v>100</v>
      </c>
    </row>
    <row xmlns:x14ac="http://schemas.microsoft.com/office/spreadsheetml/2009/9/ac" r="61" s="204" customFormat="true" ht="12" x14ac:dyDescent="0.2">
      <c r="A61" s="202" t="s">
        <v>271</v>
      </c>
      <c r="B61" s="10">
        <v>2016</v>
      </c>
      <c r="C61" s="203" t="s">
        <v>275</v>
      </c>
      <c r="D61" s="10">
        <v>26524830.967966311</v>
      </c>
      <c r="E61" s="10">
        <v>78.594958547806414</v>
      </c>
      <c r="F61" s="10">
        <v>78.594958547806414</v>
      </c>
      <c r="G61" s="10"/>
      <c r="H61" s="10"/>
      <c r="I61" s="10">
        <v>21.40504145219359</v>
      </c>
      <c r="J61" s="10">
        <v>78.594958547806414</v>
      </c>
      <c r="K61" s="10">
        <v>80.050336589098137</v>
      </c>
      <c r="L61" s="10"/>
      <c r="M61" s="10">
        <v>70.428768159342241</v>
      </c>
      <c r="N61" s="10">
        <v>9.6215684297558965</v>
      </c>
      <c r="O61" s="10">
        <v>19.949663410901859</v>
      </c>
      <c r="P61" s="10">
        <v>0</v>
      </c>
      <c r="Q61" s="10"/>
      <c r="R61" s="10"/>
      <c r="S61" s="10"/>
      <c r="T61" s="10"/>
      <c r="U61" s="10"/>
      <c r="V61" s="10">
        <v>100</v>
      </c>
    </row>
    <row xmlns:x14ac="http://schemas.microsoft.com/office/spreadsheetml/2009/9/ac" r="62" s="204" customFormat="true" ht="12" x14ac:dyDescent="0.2">
      <c r="A62" s="202" t="s">
        <v>271</v>
      </c>
      <c r="B62" s="10">
        <v>2017</v>
      </c>
      <c r="C62" s="203" t="s">
        <v>275</v>
      </c>
      <c r="D62" s="10">
        <v>27006289.67173706</v>
      </c>
      <c r="E62" s="10">
        <v>78.128413050041672</v>
      </c>
      <c r="F62" s="10">
        <v>78.128413050041672</v>
      </c>
      <c r="G62" s="10"/>
      <c r="H62" s="10"/>
      <c r="I62" s="10">
        <v>21.871586949958331</v>
      </c>
      <c r="J62" s="10">
        <v>78.128413050041672</v>
      </c>
      <c r="K62" s="10">
        <v>80.027352588573478</v>
      </c>
      <c r="L62" s="10"/>
      <c r="M62" s="10">
        <v>70.428768159342241</v>
      </c>
      <c r="N62" s="10">
        <v>9.5985844292312379</v>
      </c>
      <c r="O62" s="10">
        <v>19.972647411426522</v>
      </c>
      <c r="P62" s="10">
        <v>0</v>
      </c>
      <c r="Q62" s="10"/>
      <c r="R62" s="10"/>
      <c r="S62" s="10"/>
      <c r="T62" s="10"/>
      <c r="U62" s="10"/>
      <c r="V62" s="10">
        <v>100</v>
      </c>
    </row>
    <row xmlns:x14ac="http://schemas.microsoft.com/office/spreadsheetml/2009/9/ac" r="63" s="204" customFormat="true" ht="12" x14ac:dyDescent="0.2">
      <c r="A63" s="202" t="s">
        <v>271</v>
      </c>
      <c r="B63" s="10">
        <v>2018</v>
      </c>
      <c r="C63" s="203" t="s">
        <v>275</v>
      </c>
      <c r="D63" s="10">
        <v>27498221.364565428</v>
      </c>
      <c r="E63" s="10">
        <v>77.661867552276931</v>
      </c>
      <c r="F63" s="10">
        <v>77.661867552276931</v>
      </c>
      <c r="G63" s="10"/>
      <c r="H63" s="10"/>
      <c r="I63" s="10">
        <v>22.338132447723069</v>
      </c>
      <c r="J63" s="10">
        <v>77.661867552276931</v>
      </c>
      <c r="K63" s="10">
        <v>80.004368588048834</v>
      </c>
      <c r="L63" s="10"/>
      <c r="M63" s="10">
        <v>70.428768159342241</v>
      </c>
      <c r="N63" s="10">
        <v>9.5756004287065934</v>
      </c>
      <c r="O63" s="10">
        <v>19.99563141195117</v>
      </c>
      <c r="P63" s="10">
        <v>0</v>
      </c>
      <c r="Q63" s="10"/>
      <c r="R63" s="10">
        <v>94.802057613168728</v>
      </c>
      <c r="S63" s="10">
        <v>64.545220168673481</v>
      </c>
      <c r="T63" s="10">
        <v>30.25683744449525</v>
      </c>
      <c r="U63" s="10">
        <v>5.1979423868312722</v>
      </c>
      <c r="V63" s="10">
        <v>0</v>
      </c>
    </row>
    <row xmlns:x14ac="http://schemas.microsoft.com/office/spreadsheetml/2009/9/ac" r="64" s="204" customFormat="true" ht="12" x14ac:dyDescent="0.2">
      <c r="A64" s="202" t="s">
        <v>271</v>
      </c>
      <c r="B64" s="10">
        <v>2019</v>
      </c>
      <c r="C64" s="203" t="s">
        <v>275</v>
      </c>
      <c r="D64" s="10">
        <v>27960466.792234499</v>
      </c>
      <c r="E64" s="10">
        <v>77.195322054512303</v>
      </c>
      <c r="F64" s="10">
        <v>77.195322054512303</v>
      </c>
      <c r="G64" s="10"/>
      <c r="H64" s="10"/>
      <c r="I64" s="10">
        <v>22.8046779454877</v>
      </c>
      <c r="J64" s="10">
        <v>77.195322054512303</v>
      </c>
      <c r="K64" s="10">
        <v>79.98138458752419</v>
      </c>
      <c r="L64" s="10"/>
      <c r="M64" s="10">
        <v>70.428768159342241</v>
      </c>
      <c r="N64" s="10">
        <v>9.552616428181949</v>
      </c>
      <c r="O64" s="10">
        <v>20.01861541247581</v>
      </c>
      <c r="P64" s="10">
        <v>0</v>
      </c>
      <c r="Q64" s="10"/>
      <c r="R64" s="10">
        <v>94.802057613168728</v>
      </c>
      <c r="S64" s="10">
        <v>64.545220168673481</v>
      </c>
      <c r="T64" s="10">
        <v>30.25683744449525</v>
      </c>
      <c r="U64" s="10">
        <v>5.1979423868312722</v>
      </c>
      <c r="V64" s="10">
        <v>0</v>
      </c>
    </row>
    <row xmlns:x14ac="http://schemas.microsoft.com/office/spreadsheetml/2009/9/ac" r="65" s="204" customFormat="true" ht="12" x14ac:dyDescent="0.2">
      <c r="A65" s="202" t="s">
        <v>271</v>
      </c>
      <c r="B65" s="10">
        <v>2020</v>
      </c>
      <c r="C65" s="203" t="s">
        <v>275</v>
      </c>
      <c r="D65" s="10">
        <v>28418420.12766296</v>
      </c>
      <c r="E65" s="10">
        <v>76.728776556747562</v>
      </c>
      <c r="F65" s="10">
        <v>76.728776556747562</v>
      </c>
      <c r="G65" s="10"/>
      <c r="H65" s="10"/>
      <c r="I65" s="10">
        <v>23.271223443252438</v>
      </c>
      <c r="J65" s="10">
        <v>76.728776556747562</v>
      </c>
      <c r="K65" s="10">
        <v>79.958400586999545</v>
      </c>
      <c r="L65" s="10"/>
      <c r="M65" s="10">
        <v>70.428768159342241</v>
      </c>
      <c r="N65" s="10">
        <v>9.5296324276573046</v>
      </c>
      <c r="O65" s="10">
        <v>20.041599413000451</v>
      </c>
      <c r="P65" s="10">
        <v>0</v>
      </c>
      <c r="Q65" s="10"/>
      <c r="R65" s="10">
        <v>94.802057613168728</v>
      </c>
      <c r="S65" s="10">
        <v>64.545220168673481</v>
      </c>
      <c r="T65" s="10">
        <v>30.25683744449525</v>
      </c>
      <c r="U65" s="10">
        <v>5.1979423868312722</v>
      </c>
      <c r="V65" s="10">
        <v>0</v>
      </c>
    </row>
    <row xmlns:x14ac="http://schemas.microsoft.com/office/spreadsheetml/2009/9/ac" r="66" s="204" customFormat="true" ht="12" x14ac:dyDescent="0.2">
      <c r="A66" s="202" t="s">
        <v>271</v>
      </c>
      <c r="B66" s="10">
        <v>2021</v>
      </c>
      <c r="C66" s="203" t="s">
        <v>275</v>
      </c>
      <c r="D66" s="10">
        <v>28913071.886674799</v>
      </c>
      <c r="E66" s="10">
        <v>76.26223105898282</v>
      </c>
      <c r="F66" s="10">
        <v>76.26223105898282</v>
      </c>
      <c r="G66" s="10"/>
      <c r="H66" s="10"/>
      <c r="I66" s="10">
        <v>23.73776894101718</v>
      </c>
      <c r="J66" s="10">
        <v>76.26223105898282</v>
      </c>
      <c r="K66" s="10">
        <v>79.935416586474886</v>
      </c>
      <c r="L66" s="10"/>
      <c r="M66" s="10">
        <v>70.428768159342241</v>
      </c>
      <c r="N66" s="10">
        <v>9.5066484271326459</v>
      </c>
      <c r="O66" s="10">
        <v>20.06458341352511</v>
      </c>
      <c r="P66" s="10">
        <v>0</v>
      </c>
      <c r="Q66" s="10"/>
      <c r="R66" s="10">
        <v>94.802057613168728</v>
      </c>
      <c r="S66" s="10">
        <v>64.545220168673481</v>
      </c>
      <c r="T66" s="10">
        <v>30.25683744449525</v>
      </c>
      <c r="U66" s="10">
        <v>5.1979423868312722</v>
      </c>
      <c r="V66" s="10">
        <v>0</v>
      </c>
    </row>
    <row xmlns:x14ac="http://schemas.microsoft.com/office/spreadsheetml/2009/9/ac" r="67" s="204" customFormat="true" ht="12" x14ac:dyDescent="0.2">
      <c r="A67" s="202" t="s">
        <v>271</v>
      </c>
      <c r="B67" s="10">
        <v>2022</v>
      </c>
      <c r="C67" s="203" t="s">
        <v>275</v>
      </c>
      <c r="D67" s="10">
        <v>29424407.880871579</v>
      </c>
      <c r="E67" s="10">
        <v>75.795685561218079</v>
      </c>
      <c r="F67" s="10">
        <v>75.795685561218079</v>
      </c>
      <c r="G67" s="10"/>
      <c r="H67" s="10"/>
      <c r="I67" s="10">
        <v>24.204314438781921</v>
      </c>
      <c r="J67" s="10">
        <v>75.795685561218079</v>
      </c>
      <c r="K67" s="10">
        <v>79.912432585950228</v>
      </c>
      <c r="L67" s="10"/>
      <c r="M67" s="10">
        <v>70.428768159342241</v>
      </c>
      <c r="N67" s="10">
        <v>9.4836644266079873</v>
      </c>
      <c r="O67" s="10">
        <v>20.087567414049769</v>
      </c>
      <c r="P67" s="10">
        <v>0</v>
      </c>
      <c r="Q67" s="10"/>
      <c r="R67" s="10">
        <v>94.802057613168728</v>
      </c>
      <c r="S67" s="10">
        <v>64.545220168673481</v>
      </c>
      <c r="T67" s="10">
        <v>30.25683744449525</v>
      </c>
      <c r="U67" s="10">
        <v>5.1979423868312722</v>
      </c>
      <c r="V67" s="10">
        <v>0</v>
      </c>
    </row>
    <row xmlns:x14ac="http://schemas.microsoft.com/office/spreadsheetml/2009/9/ac" r="68" s="204" customFormat="true" ht="12" x14ac:dyDescent="0.2">
      <c r="A68" s="202" t="s">
        <v>271</v>
      </c>
      <c r="B68" s="10">
        <v>2023</v>
      </c>
      <c r="C68" s="203" t="s">
        <v>275</v>
      </c>
      <c r="D68" s="10">
        <v>29969537.790091552</v>
      </c>
      <c r="E68" s="10">
        <v>75.329140063453337</v>
      </c>
      <c r="F68" s="10">
        <v>75.329140063453337</v>
      </c>
      <c r="G68" s="10"/>
      <c r="H68" s="10"/>
      <c r="I68" s="10">
        <v>24.670859936546659</v>
      </c>
      <c r="J68" s="10">
        <v>75.329140063453337</v>
      </c>
      <c r="K68" s="10">
        <v>79.889448585425583</v>
      </c>
      <c r="L68" s="10"/>
      <c r="M68" s="10">
        <v>70.428768159342241</v>
      </c>
      <c r="N68" s="10">
        <v>9.4606804260833428</v>
      </c>
      <c r="O68" s="10">
        <v>20.11055141457442</v>
      </c>
      <c r="P68" s="10">
        <v>0</v>
      </c>
      <c r="Q68" s="10"/>
      <c r="R68" s="10">
        <v>94.802057613168728</v>
      </c>
      <c r="S68" s="10">
        <v>64.545220168673481</v>
      </c>
      <c r="T68" s="10">
        <v>30.25683744449525</v>
      </c>
      <c r="U68" s="10">
        <v>5.1979423868312722</v>
      </c>
      <c r="V68" s="10">
        <v>0</v>
      </c>
    </row>
    <row xmlns:x14ac="http://schemas.microsoft.com/office/spreadsheetml/2009/9/ac" r="69" s="204" customFormat="true" ht="12" x14ac:dyDescent="0.2">
      <c r="A69" s="202" t="s">
        <v>271</v>
      </c>
      <c r="B69" s="10">
        <v>2024</v>
      </c>
      <c r="C69" s="203" t="s">
        <v>275</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204" customFormat="true" ht="12" x14ac:dyDescent="0.2">
      <c r="A70" s="202" t="s">
        <v>271</v>
      </c>
      <c r="B70" s="10">
        <v>2025</v>
      </c>
      <c r="C70" s="203" t="s">
        <v>275</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204" customFormat="true" ht="12" x14ac:dyDescent="0.2">
      <c r="A71" s="202" t="s">
        <v>271</v>
      </c>
      <c r="B71" s="10">
        <v>2026</v>
      </c>
      <c r="C71" s="203" t="s">
        <v>275</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204" customFormat="true" ht="12" x14ac:dyDescent="0.2">
      <c r="A72" s="202" t="s">
        <v>271</v>
      </c>
      <c r="B72" s="10">
        <v>2027</v>
      </c>
      <c r="C72" s="203" t="s">
        <v>275</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204" customFormat="true" ht="12" x14ac:dyDescent="0.2">
      <c r="A73" s="202" t="s">
        <v>271</v>
      </c>
      <c r="B73" s="10">
        <v>2028</v>
      </c>
      <c r="C73" s="203" t="s">
        <v>275</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204" customFormat="true" ht="12" x14ac:dyDescent="0.2">
      <c r="A74" s="202" t="s">
        <v>271</v>
      </c>
      <c r="B74" s="10">
        <v>2029</v>
      </c>
      <c r="C74" s="203" t="s">
        <v>275</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204" customFormat="true" ht="12" x14ac:dyDescent="0.2">
      <c r="A75" s="202" t="s">
        <v>271</v>
      </c>
      <c r="B75" s="10">
        <v>2030</v>
      </c>
      <c r="C75" s="203" t="s">
        <v>275</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204" customFormat="true" ht="12" x14ac:dyDescent="0.2">
      <c r="A76" s="202" t="s">
        <v>271</v>
      </c>
      <c r="B76" s="10">
        <v>2000</v>
      </c>
      <c r="C76" s="203" t="s">
        <v>276</v>
      </c>
      <c r="D76" s="10">
        <v>38658004.560656443</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204" customFormat="true" ht="12" x14ac:dyDescent="0.2">
      <c r="A77" s="202" t="s">
        <v>271</v>
      </c>
      <c r="B77" s="10">
        <v>2001</v>
      </c>
      <c r="C77" s="203" t="s">
        <v>276</v>
      </c>
      <c r="D77" s="10">
        <v>39460569.529378347</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204" customFormat="true" ht="12" x14ac:dyDescent="0.2">
      <c r="A78" s="202" t="s">
        <v>271</v>
      </c>
      <c r="B78" s="10">
        <v>2002</v>
      </c>
      <c r="C78" s="203" t="s">
        <v>276</v>
      </c>
      <c r="D78" s="10">
        <v>40191949.282804407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204" customFormat="true" ht="12" x14ac:dyDescent="0.2">
      <c r="A79" s="202" t="s">
        <v>271</v>
      </c>
      <c r="B79" s="10">
        <v>2003</v>
      </c>
      <c r="C79" s="203" t="s">
        <v>276</v>
      </c>
      <c r="D79" s="10">
        <v>40822453.524213873</v>
      </c>
      <c r="E79" s="10">
        <v>59.938408675961682</v>
      </c>
      <c r="F79" s="10"/>
      <c r="G79" s="10"/>
      <c r="H79" s="10"/>
      <c r="I79" s="10"/>
      <c r="J79" s="10">
        <v>100</v>
      </c>
      <c r="K79" s="10">
        <v>56.035966845061473</v>
      </c>
      <c r="L79" s="10"/>
      <c r="M79" s="10"/>
      <c r="N79" s="10"/>
      <c r="O79" s="10">
        <v>43.964033154938527</v>
      </c>
      <c r="P79" s="10">
        <v>56.035966845061473</v>
      </c>
      <c r="Q79" s="10"/>
      <c r="R79" s="10"/>
      <c r="S79" s="10"/>
      <c r="T79" s="10"/>
      <c r="U79" s="10"/>
      <c r="V79" s="10">
        <v>100</v>
      </c>
    </row>
    <row xmlns:x14ac="http://schemas.microsoft.com/office/spreadsheetml/2009/9/ac" r="80" s="204" customFormat="true" ht="12" x14ac:dyDescent="0.2">
      <c r="A80" s="202" t="s">
        <v>271</v>
      </c>
      <c r="B80" s="10">
        <v>2004</v>
      </c>
      <c r="C80" s="203" t="s">
        <v>276</v>
      </c>
      <c r="D80" s="10">
        <v>41413400.789611213</v>
      </c>
      <c r="E80" s="10">
        <v>59.938408675961682</v>
      </c>
      <c r="F80" s="10"/>
      <c r="G80" s="10"/>
      <c r="H80" s="10"/>
      <c r="I80" s="10"/>
      <c r="J80" s="10">
        <v>100</v>
      </c>
      <c r="K80" s="10">
        <v>56.035966845061473</v>
      </c>
      <c r="L80" s="10"/>
      <c r="M80" s="10"/>
      <c r="N80" s="10"/>
      <c r="O80" s="10">
        <v>43.964033154938527</v>
      </c>
      <c r="P80" s="10">
        <v>56.035966845061473</v>
      </c>
      <c r="Q80" s="10"/>
      <c r="R80" s="10"/>
      <c r="S80" s="10"/>
      <c r="T80" s="10"/>
      <c r="U80" s="10"/>
      <c r="V80" s="10">
        <v>100</v>
      </c>
    </row>
    <row xmlns:x14ac="http://schemas.microsoft.com/office/spreadsheetml/2009/9/ac" r="81" s="204" customFormat="true" ht="12" x14ac:dyDescent="0.2">
      <c r="A81" s="202" t="s">
        <v>271</v>
      </c>
      <c r="B81" s="10">
        <v>2005</v>
      </c>
      <c r="C81" s="203" t="s">
        <v>276</v>
      </c>
      <c r="D81" s="10">
        <v>41986875.95361466</v>
      </c>
      <c r="E81" s="10">
        <v>59.938408675961682</v>
      </c>
      <c r="F81" s="10"/>
      <c r="G81" s="10"/>
      <c r="H81" s="10"/>
      <c r="I81" s="10"/>
      <c r="J81" s="10">
        <v>100</v>
      </c>
      <c r="K81" s="10">
        <v>56.035966845061473</v>
      </c>
      <c r="L81" s="10"/>
      <c r="M81" s="10"/>
      <c r="N81" s="10"/>
      <c r="O81" s="10">
        <v>43.964033154938527</v>
      </c>
      <c r="P81" s="10">
        <v>56.035966845061473</v>
      </c>
      <c r="Q81" s="10"/>
      <c r="R81" s="10"/>
      <c r="S81" s="10"/>
      <c r="T81" s="10"/>
      <c r="U81" s="10"/>
      <c r="V81" s="10">
        <v>100</v>
      </c>
    </row>
    <row xmlns:x14ac="http://schemas.microsoft.com/office/spreadsheetml/2009/9/ac" r="82" s="204" customFormat="true" ht="12" x14ac:dyDescent="0.2">
      <c r="A82" s="202" t="s">
        <v>271</v>
      </c>
      <c r="B82" s="10">
        <v>2006</v>
      </c>
      <c r="C82" s="203" t="s">
        <v>276</v>
      </c>
      <c r="D82" s="10">
        <v>42502855.149879463</v>
      </c>
      <c r="E82" s="10">
        <v>59.938408675961682</v>
      </c>
      <c r="F82" s="10"/>
      <c r="G82" s="10"/>
      <c r="H82" s="10"/>
      <c r="I82" s="10"/>
      <c r="J82" s="10">
        <v>100</v>
      </c>
      <c r="K82" s="10">
        <v>56.035966845061473</v>
      </c>
      <c r="L82" s="10"/>
      <c r="M82" s="10"/>
      <c r="N82" s="10"/>
      <c r="O82" s="10">
        <v>43.964033154938527</v>
      </c>
      <c r="P82" s="10">
        <v>56.035966845061473</v>
      </c>
      <c r="Q82" s="10"/>
      <c r="R82" s="10"/>
      <c r="S82" s="10"/>
      <c r="T82" s="10"/>
      <c r="U82" s="10"/>
      <c r="V82" s="10">
        <v>100</v>
      </c>
    </row>
    <row xmlns:x14ac="http://schemas.microsoft.com/office/spreadsheetml/2009/9/ac" r="83" s="204" customFormat="true" ht="12" x14ac:dyDescent="0.2">
      <c r="A83" s="202" t="s">
        <v>271</v>
      </c>
      <c r="B83" s="10">
        <v>2007</v>
      </c>
      <c r="C83" s="203" t="s">
        <v>276</v>
      </c>
      <c r="D83" s="10">
        <v>42965394.229309388</v>
      </c>
      <c r="E83" s="10">
        <v>59.938408675961682</v>
      </c>
      <c r="F83" s="10"/>
      <c r="G83" s="10"/>
      <c r="H83" s="10"/>
      <c r="I83" s="10"/>
      <c r="J83" s="10">
        <v>100</v>
      </c>
      <c r="K83" s="10">
        <v>56.035966845061473</v>
      </c>
      <c r="L83" s="10"/>
      <c r="M83" s="10"/>
      <c r="N83" s="10"/>
      <c r="O83" s="10">
        <v>43.964033154938527</v>
      </c>
      <c r="P83" s="10">
        <v>56.035966845061473</v>
      </c>
      <c r="Q83" s="10"/>
      <c r="R83" s="10"/>
      <c r="S83" s="10"/>
      <c r="T83" s="10"/>
      <c r="U83" s="10"/>
      <c r="V83" s="10">
        <v>100</v>
      </c>
    </row>
    <row xmlns:x14ac="http://schemas.microsoft.com/office/spreadsheetml/2009/9/ac" r="84" s="204" customFormat="true" ht="12" x14ac:dyDescent="0.2">
      <c r="A84" s="202" t="s">
        <v>271</v>
      </c>
      <c r="B84" s="10">
        <v>2008</v>
      </c>
      <c r="C84" s="203" t="s">
        <v>276</v>
      </c>
      <c r="D84" s="10">
        <v>43384040.577994093</v>
      </c>
      <c r="E84" s="10">
        <v>60.881913247545299</v>
      </c>
      <c r="F84" s="10"/>
      <c r="G84" s="10"/>
      <c r="H84" s="10"/>
      <c r="I84" s="10"/>
      <c r="J84" s="10">
        <v>100</v>
      </c>
      <c r="K84" s="10">
        <v>57.534156237810748</v>
      </c>
      <c r="L84" s="10"/>
      <c r="M84" s="10"/>
      <c r="N84" s="10"/>
      <c r="O84" s="10">
        <v>42.465843762189252</v>
      </c>
      <c r="P84" s="10">
        <v>57.534156237810748</v>
      </c>
      <c r="Q84" s="10"/>
      <c r="R84" s="10"/>
      <c r="S84" s="10"/>
      <c r="T84" s="10"/>
      <c r="U84" s="10"/>
      <c r="V84" s="10">
        <v>100</v>
      </c>
    </row>
    <row xmlns:x14ac="http://schemas.microsoft.com/office/spreadsheetml/2009/9/ac" r="85" s="204" customFormat="true" ht="12" x14ac:dyDescent="0.2">
      <c r="A85" s="202" t="s">
        <v>271</v>
      </c>
      <c r="B85" s="10">
        <v>2009</v>
      </c>
      <c r="C85" s="203" t="s">
        <v>276</v>
      </c>
      <c r="D85" s="10">
        <v>43757914.242700189</v>
      </c>
      <c r="E85" s="10">
        <v>61.825417819129143</v>
      </c>
      <c r="F85" s="10">
        <v>61.825417819129143</v>
      </c>
      <c r="G85" s="10"/>
      <c r="H85" s="10"/>
      <c r="I85" s="10">
        <v>38.174582180870857</v>
      </c>
      <c r="J85" s="10">
        <v>61.825417819129143</v>
      </c>
      <c r="K85" s="10">
        <v>59.032345630560492</v>
      </c>
      <c r="L85" s="10"/>
      <c r="M85" s="10"/>
      <c r="N85" s="10"/>
      <c r="O85" s="10">
        <v>40.967654369439508</v>
      </c>
      <c r="P85" s="10">
        <v>59.032345630560492</v>
      </c>
      <c r="Q85" s="10"/>
      <c r="R85" s="10"/>
      <c r="S85" s="10"/>
      <c r="T85" s="10"/>
      <c r="U85" s="10"/>
      <c r="V85" s="10">
        <v>100</v>
      </c>
    </row>
    <row xmlns:x14ac="http://schemas.microsoft.com/office/spreadsheetml/2009/9/ac" r="86" s="204" customFormat="true" ht="12" x14ac:dyDescent="0.2">
      <c r="A86" s="202" t="s">
        <v>271</v>
      </c>
      <c r="B86" s="10">
        <v>2010</v>
      </c>
      <c r="C86" s="203" t="s">
        <v>276</v>
      </c>
      <c r="D86" s="10">
        <v>44117321.771702267</v>
      </c>
      <c r="E86" s="10">
        <v>62.76892239071276</v>
      </c>
      <c r="F86" s="10">
        <v>62.76892239071276</v>
      </c>
      <c r="G86" s="10"/>
      <c r="H86" s="10"/>
      <c r="I86" s="10">
        <v>37.23107760928724</v>
      </c>
      <c r="J86" s="10">
        <v>62.76892239071276</v>
      </c>
      <c r="K86" s="10">
        <v>60.530535023309767</v>
      </c>
      <c r="L86" s="10"/>
      <c r="M86" s="10"/>
      <c r="N86" s="10"/>
      <c r="O86" s="10">
        <v>39.469464976690233</v>
      </c>
      <c r="P86" s="10">
        <v>60.530535023309767</v>
      </c>
      <c r="Q86" s="10"/>
      <c r="R86" s="10"/>
      <c r="S86" s="10"/>
      <c r="T86" s="10"/>
      <c r="U86" s="10"/>
      <c r="V86" s="10">
        <v>100</v>
      </c>
    </row>
    <row xmlns:x14ac="http://schemas.microsoft.com/office/spreadsheetml/2009/9/ac" r="87" s="204" customFormat="true" ht="12" x14ac:dyDescent="0.2">
      <c r="A87" s="202" t="s">
        <v>271</v>
      </c>
      <c r="B87" s="10">
        <v>2011</v>
      </c>
      <c r="C87" s="203" t="s">
        <v>276</v>
      </c>
      <c r="D87" s="10">
        <v>44559739.383806773</v>
      </c>
      <c r="E87" s="10">
        <v>63.712426962296597</v>
      </c>
      <c r="F87" s="10">
        <v>63.712426962296597</v>
      </c>
      <c r="G87" s="10"/>
      <c r="H87" s="10"/>
      <c r="I87" s="10">
        <v>36.287573037703403</v>
      </c>
      <c r="J87" s="10">
        <v>63.712426962296597</v>
      </c>
      <c r="K87" s="10">
        <v>62.028724416059049</v>
      </c>
      <c r="L87" s="10"/>
      <c r="M87" s="10"/>
      <c r="N87" s="10"/>
      <c r="O87" s="10">
        <v>37.971275583940951</v>
      </c>
      <c r="P87" s="10">
        <v>62.028724416059049</v>
      </c>
      <c r="Q87" s="10"/>
      <c r="R87" s="10"/>
      <c r="S87" s="10"/>
      <c r="T87" s="10"/>
      <c r="U87" s="10"/>
      <c r="V87" s="10">
        <v>100</v>
      </c>
    </row>
    <row xmlns:x14ac="http://schemas.microsoft.com/office/spreadsheetml/2009/9/ac" r="88" s="204" customFormat="true" ht="12" x14ac:dyDescent="0.2">
      <c r="A88" s="202" t="s">
        <v>271</v>
      </c>
      <c r="B88" s="10">
        <v>2012</v>
      </c>
      <c r="C88" s="203" t="s">
        <v>276</v>
      </c>
      <c r="D88" s="10">
        <v>44974670.008799739</v>
      </c>
      <c r="E88" s="10">
        <v>64.655931533880448</v>
      </c>
      <c r="F88" s="10">
        <v>64.655931533880448</v>
      </c>
      <c r="G88" s="10"/>
      <c r="H88" s="10"/>
      <c r="I88" s="10">
        <v>35.344068466119552</v>
      </c>
      <c r="J88" s="10">
        <v>64.655931533880448</v>
      </c>
      <c r="K88" s="10">
        <v>63.526913808808331</v>
      </c>
      <c r="L88" s="10"/>
      <c r="M88" s="10"/>
      <c r="N88" s="10"/>
      <c r="O88" s="10">
        <v>36.473086191191669</v>
      </c>
      <c r="P88" s="10">
        <v>63.526913808808331</v>
      </c>
      <c r="Q88" s="10"/>
      <c r="R88" s="10"/>
      <c r="S88" s="10"/>
      <c r="T88" s="10"/>
      <c r="U88" s="10"/>
      <c r="V88" s="10">
        <v>100</v>
      </c>
    </row>
    <row xmlns:x14ac="http://schemas.microsoft.com/office/spreadsheetml/2009/9/ac" r="89" s="204" customFormat="true" ht="12" x14ac:dyDescent="0.2">
      <c r="A89" s="202" t="s">
        <v>271</v>
      </c>
      <c r="B89" s="10">
        <v>2013</v>
      </c>
      <c r="C89" s="203" t="s">
        <v>276</v>
      </c>
      <c r="D89" s="10">
        <v>45376440.225562133</v>
      </c>
      <c r="E89" s="10">
        <v>65.599436105464065</v>
      </c>
      <c r="F89" s="10">
        <v>65.599436105464065</v>
      </c>
      <c r="G89" s="10"/>
      <c r="H89" s="10"/>
      <c r="I89" s="10">
        <v>34.400563894535942</v>
      </c>
      <c r="J89" s="10">
        <v>65.599436105464065</v>
      </c>
      <c r="K89" s="10">
        <v>65.025103201557613</v>
      </c>
      <c r="L89" s="10"/>
      <c r="M89" s="10">
        <v>35.63879</v>
      </c>
      <c r="N89" s="10">
        <v>29.386313201557609</v>
      </c>
      <c r="O89" s="10">
        <v>34.974896798442387</v>
      </c>
      <c r="P89" s="10">
        <v>0</v>
      </c>
      <c r="Q89" s="10"/>
      <c r="R89" s="10"/>
      <c r="S89" s="10"/>
      <c r="T89" s="10"/>
      <c r="U89" s="10"/>
      <c r="V89" s="10">
        <v>100</v>
      </c>
    </row>
    <row xmlns:x14ac="http://schemas.microsoft.com/office/spreadsheetml/2009/9/ac" r="90" s="204" customFormat="true" ht="12" x14ac:dyDescent="0.2">
      <c r="A90" s="202" t="s">
        <v>271</v>
      </c>
      <c r="B90" s="10">
        <v>2014</v>
      </c>
      <c r="C90" s="203" t="s">
        <v>276</v>
      </c>
      <c r="D90" s="10">
        <v>45794159.952841803</v>
      </c>
      <c r="E90" s="10">
        <v>66.542940677047909</v>
      </c>
      <c r="F90" s="10">
        <v>66.542940677047909</v>
      </c>
      <c r="G90" s="10"/>
      <c r="H90" s="10"/>
      <c r="I90" s="10">
        <v>33.457059322952091</v>
      </c>
      <c r="J90" s="10">
        <v>66.542940677047909</v>
      </c>
      <c r="K90" s="10">
        <v>66.52329259430735</v>
      </c>
      <c r="L90" s="10"/>
      <c r="M90" s="10">
        <v>35.63879</v>
      </c>
      <c r="N90" s="10">
        <v>30.884502594307349</v>
      </c>
      <c r="O90" s="10">
        <v>33.47670740569265</v>
      </c>
      <c r="P90" s="10">
        <v>0</v>
      </c>
      <c r="Q90" s="10"/>
      <c r="R90" s="10"/>
      <c r="S90" s="10"/>
      <c r="T90" s="10"/>
      <c r="U90" s="10"/>
      <c r="V90" s="10">
        <v>100</v>
      </c>
    </row>
    <row xmlns:x14ac="http://schemas.microsoft.com/office/spreadsheetml/2009/9/ac" r="91" s="204" customFormat="true" ht="12" x14ac:dyDescent="0.2">
      <c r="A91" s="202" t="s">
        <v>271</v>
      </c>
      <c r="B91" s="10">
        <v>2015</v>
      </c>
      <c r="C91" s="203" t="s">
        <v>276</v>
      </c>
      <c r="D91" s="10">
        <v>46228962.825195313</v>
      </c>
      <c r="E91" s="10">
        <v>67.486445248631526</v>
      </c>
      <c r="F91" s="10">
        <v>67.486445248631526</v>
      </c>
      <c r="G91" s="10"/>
      <c r="H91" s="10"/>
      <c r="I91" s="10">
        <v>32.513554751368467</v>
      </c>
      <c r="J91" s="10">
        <v>67.486445248631526</v>
      </c>
      <c r="K91" s="10">
        <v>68.021481987056632</v>
      </c>
      <c r="L91" s="10"/>
      <c r="M91" s="10">
        <v>35.63879</v>
      </c>
      <c r="N91" s="10">
        <v>32.382691987056631</v>
      </c>
      <c r="O91" s="10">
        <v>31.978518012943368</v>
      </c>
      <c r="P91" s="10">
        <v>0</v>
      </c>
      <c r="Q91" s="10"/>
      <c r="R91" s="10"/>
      <c r="S91" s="10"/>
      <c r="T91" s="10"/>
      <c r="U91" s="10"/>
      <c r="V91" s="10">
        <v>100</v>
      </c>
    </row>
    <row xmlns:x14ac="http://schemas.microsoft.com/office/spreadsheetml/2009/9/ac" r="92" s="204" customFormat="true" ht="12" x14ac:dyDescent="0.2">
      <c r="A92" s="202" t="s">
        <v>271</v>
      </c>
      <c r="B92" s="10">
        <v>2016</v>
      </c>
      <c r="C92" s="203" t="s">
        <v>276</v>
      </c>
      <c r="D92" s="10">
        <v>46679425.032033689</v>
      </c>
      <c r="E92" s="10">
        <v>68.42994982021537</v>
      </c>
      <c r="F92" s="10">
        <v>68.42994982021537</v>
      </c>
      <c r="G92" s="10"/>
      <c r="H92" s="10"/>
      <c r="I92" s="10">
        <v>31.57005017978463</v>
      </c>
      <c r="J92" s="10">
        <v>68.42994982021537</v>
      </c>
      <c r="K92" s="10">
        <v>69.519671379805914</v>
      </c>
      <c r="L92" s="10"/>
      <c r="M92" s="10">
        <v>35.63879</v>
      </c>
      <c r="N92" s="10">
        <v>33.880881379805913</v>
      </c>
      <c r="O92" s="10">
        <v>30.48032862019409</v>
      </c>
      <c r="P92" s="10">
        <v>0</v>
      </c>
      <c r="Q92" s="10"/>
      <c r="R92" s="10"/>
      <c r="S92" s="10"/>
      <c r="T92" s="10"/>
      <c r="U92" s="10"/>
      <c r="V92" s="10">
        <v>100</v>
      </c>
    </row>
    <row xmlns:x14ac="http://schemas.microsoft.com/office/spreadsheetml/2009/9/ac" r="93" s="204" customFormat="true" ht="12" x14ac:dyDescent="0.2">
      <c r="A93" s="202" t="s">
        <v>271</v>
      </c>
      <c r="B93" s="10">
        <v>2017</v>
      </c>
      <c r="C93" s="203" t="s">
        <v>276</v>
      </c>
      <c r="D93" s="10">
        <v>47101302.32826294</v>
      </c>
      <c r="E93" s="10">
        <v>69.373454391799214</v>
      </c>
      <c r="F93" s="10">
        <v>69.373454391799214</v>
      </c>
      <c r="G93" s="10"/>
      <c r="H93" s="10"/>
      <c r="I93" s="10">
        <v>30.626545608200789</v>
      </c>
      <c r="J93" s="10">
        <v>69.373454391799214</v>
      </c>
      <c r="K93" s="10">
        <v>71.017860772555196</v>
      </c>
      <c r="L93" s="10"/>
      <c r="M93" s="10">
        <v>35.63879</v>
      </c>
      <c r="N93" s="10">
        <v>35.379070772555202</v>
      </c>
      <c r="O93" s="10">
        <v>28.982139227444801</v>
      </c>
      <c r="P93" s="10">
        <v>0</v>
      </c>
      <c r="Q93" s="10"/>
      <c r="R93" s="10">
        <v>37.26514566514566</v>
      </c>
      <c r="S93" s="10">
        <v>10.41554935305177</v>
      </c>
      <c r="T93" s="10">
        <v>26.84959631209389</v>
      </c>
      <c r="U93" s="10">
        <v>62.73485433485434</v>
      </c>
      <c r="V93" s="10">
        <v>0</v>
      </c>
    </row>
    <row xmlns:x14ac="http://schemas.microsoft.com/office/spreadsheetml/2009/9/ac" r="94" s="204" customFormat="true" ht="12" x14ac:dyDescent="0.2">
      <c r="A94" s="202" t="s">
        <v>271</v>
      </c>
      <c r="B94" s="10">
        <v>2018</v>
      </c>
      <c r="C94" s="203" t="s">
        <v>276</v>
      </c>
      <c r="D94" s="10">
        <v>47498290.635434568</v>
      </c>
      <c r="E94" s="10">
        <v>70.316958963382831</v>
      </c>
      <c r="F94" s="10">
        <v>69.303761028175813</v>
      </c>
      <c r="G94" s="10"/>
      <c r="H94" s="10"/>
      <c r="I94" s="10">
        <v>30.69623897182419</v>
      </c>
      <c r="J94" s="10">
        <v>69.303761028175813</v>
      </c>
      <c r="K94" s="10">
        <v>72.516050165304478</v>
      </c>
      <c r="L94" s="10"/>
      <c r="M94" s="10">
        <v>35.63879</v>
      </c>
      <c r="N94" s="10">
        <v>36.877260165304477</v>
      </c>
      <c r="O94" s="10">
        <v>27.483949834695519</v>
      </c>
      <c r="P94" s="10">
        <v>0</v>
      </c>
      <c r="Q94" s="10"/>
      <c r="R94" s="10">
        <v>37.26514566514566</v>
      </c>
      <c r="S94" s="10">
        <v>10.41554935305177</v>
      </c>
      <c r="T94" s="10">
        <v>26.84959631209389</v>
      </c>
      <c r="U94" s="10">
        <v>62.73485433485434</v>
      </c>
      <c r="V94" s="10">
        <v>0</v>
      </c>
    </row>
    <row xmlns:x14ac="http://schemas.microsoft.com/office/spreadsheetml/2009/9/ac" r="95" s="204" customFormat="true" ht="12" x14ac:dyDescent="0.2">
      <c r="A95" s="202" t="s">
        <v>271</v>
      </c>
      <c r="B95" s="10">
        <v>2019</v>
      </c>
      <c r="C95" s="203" t="s">
        <v>276</v>
      </c>
      <c r="D95" s="10">
        <v>47798781.207765497</v>
      </c>
      <c r="E95" s="10">
        <v>71.260463534966675</v>
      </c>
      <c r="F95" s="10">
        <v>68.90436330845273</v>
      </c>
      <c r="G95" s="10"/>
      <c r="H95" s="10"/>
      <c r="I95" s="10">
        <v>31.09563669154727</v>
      </c>
      <c r="J95" s="10">
        <v>68.90436330845273</v>
      </c>
      <c r="K95" s="10">
        <v>74.014239558054214</v>
      </c>
      <c r="L95" s="10"/>
      <c r="M95" s="10">
        <v>35.63879</v>
      </c>
      <c r="N95" s="10">
        <v>38.375449558054207</v>
      </c>
      <c r="O95" s="10">
        <v>25.985760441945789</v>
      </c>
      <c r="P95" s="10">
        <v>0</v>
      </c>
      <c r="Q95" s="10"/>
      <c r="R95" s="10">
        <v>37.26514566514566</v>
      </c>
      <c r="S95" s="10">
        <v>10.41554935305177</v>
      </c>
      <c r="T95" s="10">
        <v>26.84959631209389</v>
      </c>
      <c r="U95" s="10">
        <v>62.73485433485434</v>
      </c>
      <c r="V95" s="10">
        <v>0</v>
      </c>
    </row>
    <row xmlns:x14ac="http://schemas.microsoft.com/office/spreadsheetml/2009/9/ac" r="96" s="204" customFormat="true" ht="12" x14ac:dyDescent="0.2">
      <c r="A96" s="202" t="s">
        <v>271</v>
      </c>
      <c r="B96" s="10">
        <v>2020</v>
      </c>
      <c r="C96" s="203" t="s">
        <v>276</v>
      </c>
      <c r="D96" s="10">
        <v>48047123.872337043</v>
      </c>
      <c r="E96" s="10">
        <v>72.203968106550292</v>
      </c>
      <c r="F96" s="10">
        <v>68.50496558872976</v>
      </c>
      <c r="G96" s="10"/>
      <c r="H96" s="10"/>
      <c r="I96" s="10">
        <v>31.49503441127024</v>
      </c>
      <c r="J96" s="10">
        <v>68.50496558872976</v>
      </c>
      <c r="K96" s="10">
        <v>75.512428950803496</v>
      </c>
      <c r="L96" s="10"/>
      <c r="M96" s="10">
        <v>35.63879</v>
      </c>
      <c r="N96" s="10">
        <v>39.873638950803503</v>
      </c>
      <c r="O96" s="10">
        <v>24.4875710491965</v>
      </c>
      <c r="P96" s="10">
        <v>0</v>
      </c>
      <c r="Q96" s="10"/>
      <c r="R96" s="10">
        <v>37.26514566514566</v>
      </c>
      <c r="S96" s="10">
        <v>10.41554935305177</v>
      </c>
      <c r="T96" s="10">
        <v>26.84959631209389</v>
      </c>
      <c r="U96" s="10">
        <v>62.73485433485434</v>
      </c>
      <c r="V96" s="10">
        <v>0</v>
      </c>
    </row>
    <row xmlns:x14ac="http://schemas.microsoft.com/office/spreadsheetml/2009/9/ac" r="97" s="204" customFormat="true" ht="12" x14ac:dyDescent="0.2">
      <c r="A97" s="202" t="s">
        <v>271</v>
      </c>
      <c r="B97" s="10">
        <v>2021</v>
      </c>
      <c r="C97" s="203" t="s">
        <v>276</v>
      </c>
      <c r="D97" s="10">
        <v>48312016.113325201</v>
      </c>
      <c r="E97" s="10">
        <v>73.147472678134136</v>
      </c>
      <c r="F97" s="10">
        <v>68.105567869006677</v>
      </c>
      <c r="G97" s="10"/>
      <c r="H97" s="10"/>
      <c r="I97" s="10">
        <v>31.894432130993319</v>
      </c>
      <c r="J97" s="10">
        <v>68.105567869006677</v>
      </c>
      <c r="K97" s="10">
        <v>77.010618343552778</v>
      </c>
      <c r="L97" s="10"/>
      <c r="M97" s="10">
        <v>35.63879</v>
      </c>
      <c r="N97" s="10">
        <v>41.371828343552778</v>
      </c>
      <c r="O97" s="10">
        <v>22.989381656447222</v>
      </c>
      <c r="P97" s="10">
        <v>0</v>
      </c>
      <c r="Q97" s="10"/>
      <c r="R97" s="10">
        <v>37.26514566514566</v>
      </c>
      <c r="S97" s="10">
        <v>10.41554935305177</v>
      </c>
      <c r="T97" s="10">
        <v>26.84959631209389</v>
      </c>
      <c r="U97" s="10">
        <v>62.73485433485434</v>
      </c>
      <c r="V97" s="10">
        <v>0</v>
      </c>
    </row>
    <row xmlns:x14ac="http://schemas.microsoft.com/office/spreadsheetml/2009/9/ac" r="98" s="204" customFormat="true" ht="12" x14ac:dyDescent="0.2">
      <c r="A98" s="202" t="s">
        <v>271</v>
      </c>
      <c r="B98" s="10">
        <v>2022</v>
      </c>
      <c r="C98" s="203" t="s">
        <v>276</v>
      </c>
      <c r="D98" s="10">
        <v>48560296.119128421</v>
      </c>
      <c r="E98" s="10">
        <v>74.09097724971798</v>
      </c>
      <c r="F98" s="10">
        <v>67.706170149283707</v>
      </c>
      <c r="G98" s="10"/>
      <c r="H98" s="10"/>
      <c r="I98" s="10">
        <v>32.293829850716293</v>
      </c>
      <c r="J98" s="10">
        <v>67.706170149283707</v>
      </c>
      <c r="K98" s="10">
        <v>78.50880773630206</v>
      </c>
      <c r="L98" s="10"/>
      <c r="M98" s="10">
        <v>35.63879</v>
      </c>
      <c r="N98" s="10">
        <v>42.87001773630206</v>
      </c>
      <c r="O98" s="10">
        <v>21.49119226369794</v>
      </c>
      <c r="P98" s="10">
        <v>0</v>
      </c>
      <c r="Q98" s="10"/>
      <c r="R98" s="10">
        <v>37.26514566514566</v>
      </c>
      <c r="S98" s="10">
        <v>10.41554935305177</v>
      </c>
      <c r="T98" s="10">
        <v>26.84959631209389</v>
      </c>
      <c r="U98" s="10">
        <v>62.73485433485434</v>
      </c>
      <c r="V98" s="10">
        <v>0</v>
      </c>
    </row>
    <row xmlns:x14ac="http://schemas.microsoft.com/office/spreadsheetml/2009/9/ac" r="99" s="204" customFormat="true" ht="12" x14ac:dyDescent="0.2">
      <c r="A99" s="202" t="s">
        <v>271</v>
      </c>
      <c r="B99" s="10">
        <v>2023</v>
      </c>
      <c r="C99" s="203" t="s">
        <v>276</v>
      </c>
      <c r="D99" s="10">
        <v>48814734.209908448</v>
      </c>
      <c r="E99" s="10">
        <v>75.034481821301597</v>
      </c>
      <c r="F99" s="10">
        <v>67.306772429560624</v>
      </c>
      <c r="G99" s="10"/>
      <c r="H99" s="10"/>
      <c r="I99" s="10">
        <v>32.693227570439383</v>
      </c>
      <c r="J99" s="10">
        <v>67.306772429560624</v>
      </c>
      <c r="K99" s="10">
        <v>80.006997129051342</v>
      </c>
      <c r="L99" s="10"/>
      <c r="M99" s="10">
        <v>35.63879</v>
      </c>
      <c r="N99" s="10">
        <v>44.368207129051342</v>
      </c>
      <c r="O99" s="10">
        <v>19.993002870948661</v>
      </c>
      <c r="P99" s="10">
        <v>0</v>
      </c>
      <c r="Q99" s="10"/>
      <c r="R99" s="10">
        <v>37.26514566514566</v>
      </c>
      <c r="S99" s="10">
        <v>10.41554935305177</v>
      </c>
      <c r="T99" s="10">
        <v>26.84959631209389</v>
      </c>
      <c r="U99" s="10">
        <v>62.73485433485434</v>
      </c>
      <c r="V99" s="10">
        <v>0</v>
      </c>
    </row>
    <row xmlns:x14ac="http://schemas.microsoft.com/office/spreadsheetml/2009/9/ac" r="100" s="204" customFormat="true" ht="12" x14ac:dyDescent="0.2">
      <c r="A100" s="202" t="s">
        <v>271</v>
      </c>
      <c r="B100" s="10">
        <v>2024</v>
      </c>
      <c r="C100" s="203" t="s">
        <v>276</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204" customFormat="true" ht="12" x14ac:dyDescent="0.2">
      <c r="A101" s="202" t="s">
        <v>271</v>
      </c>
      <c r="B101" s="10">
        <v>2025</v>
      </c>
      <c r="C101" s="203" t="s">
        <v>276</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204" customFormat="true" ht="12" x14ac:dyDescent="0.2">
      <c r="A102" s="202" t="s">
        <v>271</v>
      </c>
      <c r="B102" s="10">
        <v>2026</v>
      </c>
      <c r="C102" s="203" t="s">
        <v>276</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204" customFormat="true" ht="12" x14ac:dyDescent="0.2">
      <c r="A103" s="202" t="s">
        <v>271</v>
      </c>
      <c r="B103" s="10">
        <v>2027</v>
      </c>
      <c r="C103" s="203" t="s">
        <v>276</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204" customFormat="true" ht="12" x14ac:dyDescent="0.2">
      <c r="A104" s="202" t="s">
        <v>271</v>
      </c>
      <c r="B104" s="10">
        <v>2028</v>
      </c>
      <c r="C104" s="203" t="s">
        <v>276</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204" customFormat="true" ht="12" x14ac:dyDescent="0.2">
      <c r="A105" s="202" t="s">
        <v>271</v>
      </c>
      <c r="B105" s="10">
        <v>2029</v>
      </c>
      <c r="C105" s="203" t="s">
        <v>276</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204" customFormat="true" ht="12" x14ac:dyDescent="0.2">
      <c r="A106" s="202" t="s">
        <v>271</v>
      </c>
      <c r="B106" s="10">
        <v>2030</v>
      </c>
      <c r="C106" s="203" t="s">
        <v>276</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204" customFormat="true" ht="12" x14ac:dyDescent="0.2">
      <c r="A107" s="202" t="s">
        <v>271</v>
      </c>
      <c r="B107" s="10">
        <v>2000</v>
      </c>
      <c r="C107" s="203" t="s">
        <v>277</v>
      </c>
      <c r="D107" s="10">
        <v>9296542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204" customFormat="true" ht="12" x14ac:dyDescent="0.2">
      <c r="A108" s="202" t="s">
        <v>271</v>
      </c>
      <c r="B108" s="10">
        <v>2001</v>
      </c>
      <c r="C108" s="203" t="s">
        <v>277</v>
      </c>
      <c r="D108" s="10">
        <v>9439336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204" customFormat="true" ht="12" x14ac:dyDescent="0.2">
      <c r="A109" s="202" t="s">
        <v>271</v>
      </c>
      <c r="B109" s="10">
        <v>2002</v>
      </c>
      <c r="C109" s="203" t="s">
        <v>277</v>
      </c>
      <c r="D109" s="10">
        <v>9574935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204" customFormat="true" ht="12" x14ac:dyDescent="0.2">
      <c r="A110" s="202" t="s">
        <v>271</v>
      </c>
      <c r="B110" s="10">
        <v>2003</v>
      </c>
      <c r="C110" s="205" t="s">
        <v>277</v>
      </c>
      <c r="D110" s="10">
        <v>9712806</v>
      </c>
      <c r="E110" s="10"/>
      <c r="F110" s="10"/>
      <c r="G110" s="10"/>
      <c r="H110" s="10"/>
      <c r="I110" s="10"/>
      <c r="J110" s="10">
        <v>100</v>
      </c>
      <c r="K110" s="10"/>
      <c r="L110" s="10"/>
      <c r="M110" s="10"/>
      <c r="N110" s="10"/>
      <c r="O110" s="10"/>
      <c r="P110" s="10">
        <v>100</v>
      </c>
      <c r="Q110" s="10"/>
      <c r="R110" s="10"/>
      <c r="S110" s="10"/>
      <c r="T110" s="10"/>
      <c r="U110" s="10"/>
      <c r="V110" s="10">
        <v>100</v>
      </c>
      <c r="W110" s="206"/>
      <c r="X110" s="206"/>
      <c r="Y110" s="206"/>
      <c r="Z110" s="206"/>
      <c r="AA110" s="206"/>
      <c r="AB110" s="206"/>
      <c r="AC110" s="206"/>
      <c r="AD110" s="206"/>
      <c r="AE110" s="206"/>
    </row>
    <row xmlns:x14ac="http://schemas.microsoft.com/office/spreadsheetml/2009/9/ac" r="111" s="204" customFormat="true" ht="12" x14ac:dyDescent="0.2">
      <c r="A111" s="202" t="s">
        <v>271</v>
      </c>
      <c r="B111" s="10">
        <v>2004</v>
      </c>
      <c r="C111" s="205" t="s">
        <v>277</v>
      </c>
      <c r="D111" s="10">
        <v>9831168</v>
      </c>
      <c r="E111" s="10"/>
      <c r="F111" s="10"/>
      <c r="G111" s="10"/>
      <c r="H111" s="10"/>
      <c r="I111" s="10"/>
      <c r="J111" s="10">
        <v>100</v>
      </c>
      <c r="K111" s="10"/>
      <c r="L111" s="10"/>
      <c r="M111" s="10"/>
      <c r="N111" s="10"/>
      <c r="O111" s="10"/>
      <c r="P111" s="10">
        <v>100</v>
      </c>
      <c r="Q111" s="10"/>
      <c r="R111" s="10"/>
      <c r="S111" s="10"/>
      <c r="T111" s="10"/>
      <c r="U111" s="10"/>
      <c r="V111" s="10">
        <v>100</v>
      </c>
      <c r="W111" s="206"/>
      <c r="X111" s="206"/>
      <c r="Y111" s="206"/>
      <c r="Z111" s="206"/>
      <c r="AA111" s="206"/>
      <c r="AB111" s="206"/>
      <c r="AC111" s="206"/>
      <c r="AD111" s="206"/>
      <c r="AE111" s="206"/>
    </row>
    <row xmlns:x14ac="http://schemas.microsoft.com/office/spreadsheetml/2009/9/ac" r="112" s="204" customFormat="true" ht="12" x14ac:dyDescent="0.2">
      <c r="A112" s="202" t="s">
        <v>271</v>
      </c>
      <c r="B112" s="10">
        <v>2005</v>
      </c>
      <c r="C112" s="205" t="s">
        <v>277</v>
      </c>
      <c r="D112" s="10">
        <v>9979322</v>
      </c>
      <c r="E112" s="10"/>
      <c r="F112" s="10"/>
      <c r="G112" s="10"/>
      <c r="H112" s="10"/>
      <c r="I112" s="10"/>
      <c r="J112" s="10">
        <v>100</v>
      </c>
      <c r="K112" s="10"/>
      <c r="L112" s="10"/>
      <c r="M112" s="10"/>
      <c r="N112" s="10"/>
      <c r="O112" s="10"/>
      <c r="P112" s="10">
        <v>100</v>
      </c>
      <c r="Q112" s="10"/>
      <c r="R112" s="10"/>
      <c r="S112" s="10"/>
      <c r="T112" s="10"/>
      <c r="U112" s="10"/>
      <c r="V112" s="10">
        <v>100</v>
      </c>
      <c r="W112" s="206"/>
      <c r="X112" s="206"/>
      <c r="Y112" s="206"/>
      <c r="Z112" s="206"/>
      <c r="AA112" s="206"/>
      <c r="AB112" s="206"/>
      <c r="AC112" s="206"/>
      <c r="AD112" s="206"/>
      <c r="AE112" s="206"/>
    </row>
    <row xmlns:x14ac="http://schemas.microsoft.com/office/spreadsheetml/2009/9/ac" r="113" s="204" customFormat="true" ht="12" x14ac:dyDescent="0.2">
      <c r="A113" s="202" t="s">
        <v>271</v>
      </c>
      <c r="B113" s="10">
        <v>2006</v>
      </c>
      <c r="C113" s="205" t="s">
        <v>277</v>
      </c>
      <c r="D113" s="10">
        <v>10147832</v>
      </c>
      <c r="E113" s="10"/>
      <c r="F113" s="10"/>
      <c r="G113" s="10"/>
      <c r="H113" s="10"/>
      <c r="I113" s="10"/>
      <c r="J113" s="10">
        <v>100</v>
      </c>
      <c r="K113" s="10"/>
      <c r="L113" s="10"/>
      <c r="M113" s="10"/>
      <c r="N113" s="10"/>
      <c r="O113" s="10"/>
      <c r="P113" s="10">
        <v>100</v>
      </c>
      <c r="Q113" s="10"/>
      <c r="R113" s="10"/>
      <c r="S113" s="10"/>
      <c r="T113" s="10"/>
      <c r="U113" s="10"/>
      <c r="V113" s="10">
        <v>100</v>
      </c>
      <c r="W113" s="206"/>
      <c r="X113" s="206"/>
      <c r="Y113" s="206"/>
      <c r="Z113" s="206"/>
      <c r="AA113" s="206"/>
      <c r="AB113" s="206"/>
      <c r="AC113" s="206"/>
      <c r="AD113" s="206"/>
      <c r="AE113" s="206"/>
    </row>
    <row xmlns:x14ac="http://schemas.microsoft.com/office/spreadsheetml/2009/9/ac" r="114" s="204" customFormat="true" ht="12" x14ac:dyDescent="0.2">
      <c r="A114" s="202" t="s">
        <v>271</v>
      </c>
      <c r="B114" s="10">
        <v>2007</v>
      </c>
      <c r="C114" s="205" t="s">
        <v>277</v>
      </c>
      <c r="D114" s="10">
        <v>10235058</v>
      </c>
      <c r="E114" s="10"/>
      <c r="F114" s="10"/>
      <c r="G114" s="10"/>
      <c r="H114" s="10"/>
      <c r="I114" s="10"/>
      <c r="J114" s="10">
        <v>100</v>
      </c>
      <c r="K114" s="10"/>
      <c r="L114" s="10"/>
      <c r="M114" s="10"/>
      <c r="N114" s="10"/>
      <c r="O114" s="10"/>
      <c r="P114" s="10">
        <v>100</v>
      </c>
      <c r="Q114" s="10"/>
      <c r="R114" s="10"/>
      <c r="S114" s="10"/>
      <c r="T114" s="10"/>
      <c r="U114" s="10"/>
      <c r="V114" s="10">
        <v>100</v>
      </c>
      <c r="W114" s="206"/>
      <c r="X114" s="206"/>
      <c r="Y114" s="206"/>
      <c r="Z114" s="206"/>
      <c r="AA114" s="206"/>
      <c r="AB114" s="206"/>
      <c r="AC114" s="206"/>
      <c r="AD114" s="206"/>
      <c r="AE114" s="206"/>
    </row>
    <row xmlns:x14ac="http://schemas.microsoft.com/office/spreadsheetml/2009/9/ac" r="115" s="204" customFormat="true" ht="12" x14ac:dyDescent="0.2">
      <c r="A115" s="202" t="s">
        <v>271</v>
      </c>
      <c r="B115" s="10">
        <v>2008</v>
      </c>
      <c r="C115" s="205" t="s">
        <v>277</v>
      </c>
      <c r="D115" s="10">
        <v>10276574</v>
      </c>
      <c r="E115" s="10"/>
      <c r="F115" s="10"/>
      <c r="G115" s="10"/>
      <c r="H115" s="10"/>
      <c r="I115" s="10"/>
      <c r="J115" s="10">
        <v>100</v>
      </c>
      <c r="K115" s="10"/>
      <c r="L115" s="10"/>
      <c r="M115" s="10"/>
      <c r="N115" s="10"/>
      <c r="O115" s="10"/>
      <c r="P115" s="10">
        <v>100</v>
      </c>
      <c r="Q115" s="10"/>
      <c r="R115" s="10"/>
      <c r="S115" s="10"/>
      <c r="T115" s="10"/>
      <c r="U115" s="10"/>
      <c r="V115" s="10">
        <v>100</v>
      </c>
      <c r="W115" s="206"/>
      <c r="X115" s="206"/>
      <c r="Y115" s="206"/>
      <c r="Z115" s="206"/>
      <c r="AA115" s="206"/>
      <c r="AB115" s="206"/>
      <c r="AC115" s="206"/>
      <c r="AD115" s="206"/>
      <c r="AE115" s="206"/>
    </row>
    <row xmlns:x14ac="http://schemas.microsoft.com/office/spreadsheetml/2009/9/ac" r="116" s="204" customFormat="true" ht="12" x14ac:dyDescent="0.2">
      <c r="A116" s="202" t="s">
        <v>271</v>
      </c>
      <c r="B116" s="10">
        <v>2009</v>
      </c>
      <c r="C116" s="207" t="s">
        <v>277</v>
      </c>
      <c r="D116" s="10">
        <v>10329357</v>
      </c>
      <c r="E116" s="10"/>
      <c r="F116" s="10"/>
      <c r="G116" s="10"/>
      <c r="H116" s="10"/>
      <c r="I116" s="10"/>
      <c r="J116" s="10">
        <v>100</v>
      </c>
      <c r="K116" s="10"/>
      <c r="L116" s="10"/>
      <c r="M116" s="10"/>
      <c r="N116" s="10"/>
      <c r="O116" s="10"/>
      <c r="P116" s="10">
        <v>100</v>
      </c>
      <c r="Q116" s="10"/>
      <c r="R116" s="10"/>
      <c r="S116" s="10"/>
      <c r="T116" s="10"/>
      <c r="U116" s="10"/>
      <c r="V116" s="10">
        <v>100</v>
      </c>
      <c r="W116" s="207"/>
      <c r="X116" s="207"/>
      <c r="Y116" s="207"/>
      <c r="Z116" s="207"/>
      <c r="AA116" s="207"/>
      <c r="AB116" s="207"/>
      <c r="AC116" s="207"/>
    </row>
    <row xmlns:x14ac="http://schemas.microsoft.com/office/spreadsheetml/2009/9/ac" r="117" s="204" customFormat="true" ht="12" x14ac:dyDescent="0.2">
      <c r="A117" s="202" t="s">
        <v>271</v>
      </c>
      <c r="B117" s="10">
        <v>2010</v>
      </c>
      <c r="C117" s="207" t="s">
        <v>277</v>
      </c>
      <c r="D117" s="10">
        <v>10404543</v>
      </c>
      <c r="E117" s="10"/>
      <c r="F117" s="10"/>
      <c r="G117" s="10"/>
      <c r="H117" s="10"/>
      <c r="I117" s="10"/>
      <c r="J117" s="10">
        <v>100</v>
      </c>
      <c r="K117" s="10"/>
      <c r="L117" s="10"/>
      <c r="M117" s="10"/>
      <c r="N117" s="10"/>
      <c r="O117" s="10"/>
      <c r="P117" s="10">
        <v>100</v>
      </c>
      <c r="Q117" s="10"/>
      <c r="R117" s="10"/>
      <c r="S117" s="10"/>
      <c r="T117" s="10"/>
      <c r="U117" s="10"/>
      <c r="V117" s="10">
        <v>100</v>
      </c>
      <c r="W117" s="207"/>
      <c r="X117" s="207"/>
      <c r="Y117" s="207"/>
      <c r="Z117" s="207"/>
      <c r="AA117" s="207"/>
      <c r="AB117" s="207"/>
      <c r="AC117" s="207"/>
    </row>
    <row xmlns:x14ac="http://schemas.microsoft.com/office/spreadsheetml/2009/9/ac" r="118" s="204" customFormat="true" ht="12" x14ac:dyDescent="0.2">
      <c r="A118" s="202" t="s">
        <v>271</v>
      </c>
      <c r="B118" s="10">
        <v>2011</v>
      </c>
      <c r="C118" s="207" t="s">
        <v>277</v>
      </c>
      <c r="D118" s="10">
        <v>10611913</v>
      </c>
      <c r="E118" s="10"/>
      <c r="F118" s="10"/>
      <c r="G118" s="10"/>
      <c r="H118" s="10"/>
      <c r="I118" s="10"/>
      <c r="J118" s="10">
        <v>100</v>
      </c>
      <c r="K118" s="10"/>
      <c r="L118" s="10"/>
      <c r="M118" s="10"/>
      <c r="N118" s="10"/>
      <c r="O118" s="10"/>
      <c r="P118" s="10">
        <v>100</v>
      </c>
      <c r="Q118" s="10"/>
      <c r="R118" s="10"/>
      <c r="S118" s="10"/>
      <c r="T118" s="10"/>
      <c r="U118" s="10"/>
      <c r="V118" s="10">
        <v>100</v>
      </c>
      <c r="W118" s="207"/>
      <c r="X118" s="207"/>
      <c r="Y118" s="207"/>
      <c r="Z118" s="207"/>
      <c r="AA118" s="207"/>
      <c r="AB118" s="207"/>
      <c r="AC118" s="207"/>
      <c r="AD118" s="207"/>
    </row>
    <row xmlns:x14ac="http://schemas.microsoft.com/office/spreadsheetml/2009/9/ac" r="119" s="204" customFormat="true" ht="12" x14ac:dyDescent="0.2">
      <c r="A119" s="202" t="s">
        <v>271</v>
      </c>
      <c r="B119" s="10">
        <v>2012</v>
      </c>
      <c r="C119" s="207" t="s">
        <v>277</v>
      </c>
      <c r="D119" s="10">
        <v>10852686</v>
      </c>
      <c r="E119" s="10"/>
      <c r="F119" s="10"/>
      <c r="G119" s="10"/>
      <c r="H119" s="10"/>
      <c r="I119" s="10"/>
      <c r="J119" s="10">
        <v>100</v>
      </c>
      <c r="K119" s="10"/>
      <c r="L119" s="10"/>
      <c r="M119" s="10"/>
      <c r="N119" s="10"/>
      <c r="O119" s="10"/>
      <c r="P119" s="10">
        <v>100</v>
      </c>
      <c r="Q119" s="10"/>
      <c r="R119" s="10"/>
      <c r="S119" s="10"/>
      <c r="T119" s="10"/>
      <c r="U119" s="10"/>
      <c r="V119" s="10">
        <v>100</v>
      </c>
      <c r="W119" s="207"/>
      <c r="X119" s="207"/>
      <c r="Y119" s="207"/>
      <c r="Z119" s="207"/>
      <c r="AA119" s="207"/>
      <c r="AB119" s="207"/>
      <c r="AC119" s="207"/>
      <c r="AD119" s="207"/>
    </row>
    <row xmlns:x14ac="http://schemas.microsoft.com/office/spreadsheetml/2009/9/ac" r="120" s="204" customFormat="true" ht="12" x14ac:dyDescent="0.2">
      <c r="A120" s="202" t="s">
        <v>271</v>
      </c>
      <c r="B120" s="10">
        <v>2013</v>
      </c>
      <c r="C120" s="207" t="s">
        <v>277</v>
      </c>
      <c r="D120" s="10">
        <v>11025596</v>
      </c>
      <c r="E120" s="10"/>
      <c r="F120" s="10"/>
      <c r="G120" s="10"/>
      <c r="H120" s="10"/>
      <c r="I120" s="10"/>
      <c r="J120" s="10">
        <v>100</v>
      </c>
      <c r="K120" s="10"/>
      <c r="L120" s="10"/>
      <c r="M120" s="10"/>
      <c r="N120" s="10"/>
      <c r="O120" s="10"/>
      <c r="P120" s="10">
        <v>100</v>
      </c>
      <c r="Q120" s="10"/>
      <c r="R120" s="10"/>
      <c r="S120" s="10"/>
      <c r="T120" s="10"/>
      <c r="U120" s="10"/>
      <c r="V120" s="10">
        <v>100</v>
      </c>
      <c r="W120" s="207"/>
      <c r="X120" s="207"/>
      <c r="Y120" s="207"/>
      <c r="Z120" s="207"/>
      <c r="AA120" s="207"/>
      <c r="AB120" s="207"/>
      <c r="AC120" s="207"/>
      <c r="AD120" s="207"/>
    </row>
    <row xmlns:x14ac="http://schemas.microsoft.com/office/spreadsheetml/2009/9/ac" r="121" s="204" customFormat="true" ht="12" x14ac:dyDescent="0.2">
      <c r="A121" s="202" t="s">
        <v>271</v>
      </c>
      <c r="B121" s="10">
        <v>2014</v>
      </c>
      <c r="C121" s="207" t="s">
        <v>277</v>
      </c>
      <c r="D121" s="10">
        <v>11224075</v>
      </c>
      <c r="E121" s="10"/>
      <c r="F121" s="10"/>
      <c r="G121" s="10"/>
      <c r="H121" s="10"/>
      <c r="I121" s="10"/>
      <c r="J121" s="10">
        <v>100</v>
      </c>
      <c r="K121" s="10"/>
      <c r="L121" s="10"/>
      <c r="M121" s="10"/>
      <c r="N121" s="10"/>
      <c r="O121" s="10"/>
      <c r="P121" s="10">
        <v>100</v>
      </c>
      <c r="Q121" s="10"/>
      <c r="R121" s="10"/>
      <c r="S121" s="10"/>
      <c r="T121" s="10"/>
      <c r="U121" s="10"/>
      <c r="V121" s="10">
        <v>100</v>
      </c>
      <c r="W121" s="207"/>
      <c r="X121" s="207"/>
      <c r="Y121" s="207"/>
      <c r="Z121" s="207"/>
      <c r="AA121" s="207"/>
      <c r="AB121" s="207"/>
      <c r="AC121" s="207"/>
      <c r="AD121" s="207"/>
    </row>
    <row xmlns:x14ac="http://schemas.microsoft.com/office/spreadsheetml/2009/9/ac" r="122" s="204" customFormat="true" ht="12" x14ac:dyDescent="0.2">
      <c r="A122" s="202" t="s">
        <v>271</v>
      </c>
      <c r="B122" s="10">
        <v>2015</v>
      </c>
      <c r="C122" s="207" t="s">
        <v>277</v>
      </c>
      <c r="D122" s="10">
        <v>11408556</v>
      </c>
      <c r="E122" s="10"/>
      <c r="F122" s="10"/>
      <c r="G122" s="10"/>
      <c r="H122" s="10"/>
      <c r="I122" s="10"/>
      <c r="J122" s="10">
        <v>100</v>
      </c>
      <c r="K122" s="10"/>
      <c r="L122" s="10"/>
      <c r="M122" s="10"/>
      <c r="N122" s="10"/>
      <c r="O122" s="10"/>
      <c r="P122" s="10">
        <v>100</v>
      </c>
      <c r="Q122" s="10"/>
      <c r="R122" s="10"/>
      <c r="S122" s="10"/>
      <c r="T122" s="10"/>
      <c r="U122" s="10"/>
      <c r="V122" s="10">
        <v>100</v>
      </c>
      <c r="W122" s="207"/>
      <c r="X122" s="207"/>
      <c r="Y122" s="207"/>
      <c r="Z122" s="207"/>
      <c r="AA122" s="207"/>
      <c r="AB122" s="207"/>
      <c r="AC122" s="207"/>
      <c r="AD122" s="207"/>
    </row>
    <row xmlns:x14ac="http://schemas.microsoft.com/office/spreadsheetml/2009/9/ac" r="123" s="204" customFormat="true" ht="12" x14ac:dyDescent="0.2">
      <c r="A123" s="202" t="s">
        <v>271</v>
      </c>
      <c r="B123" s="10">
        <v>2016</v>
      </c>
      <c r="C123" s="207" t="s">
        <v>277</v>
      </c>
      <c r="D123" s="10">
        <v>11559313</v>
      </c>
      <c r="E123" s="10"/>
      <c r="F123" s="10"/>
      <c r="G123" s="10"/>
      <c r="H123" s="10"/>
      <c r="I123" s="10"/>
      <c r="J123" s="10">
        <v>100</v>
      </c>
      <c r="K123" s="10"/>
      <c r="L123" s="10"/>
      <c r="M123" s="10"/>
      <c r="N123" s="10"/>
      <c r="O123" s="10"/>
      <c r="P123" s="10">
        <v>100</v>
      </c>
      <c r="Q123" s="10"/>
      <c r="R123" s="10"/>
      <c r="S123" s="10"/>
      <c r="T123" s="10"/>
      <c r="U123" s="10"/>
      <c r="V123" s="10">
        <v>100</v>
      </c>
      <c r="W123" s="207"/>
      <c r="X123" s="207"/>
      <c r="Y123" s="207"/>
      <c r="Z123" s="207"/>
      <c r="AA123" s="207"/>
      <c r="AB123" s="207"/>
      <c r="AC123" s="207"/>
      <c r="AD123" s="207"/>
    </row>
    <row xmlns:x14ac="http://schemas.microsoft.com/office/spreadsheetml/2009/9/ac" r="124" s="204" customFormat="true" ht="12" x14ac:dyDescent="0.2">
      <c r="A124" s="202" t="s">
        <v>271</v>
      </c>
      <c r="B124" s="10">
        <v>2017</v>
      </c>
      <c r="C124" s="207" t="s">
        <v>277</v>
      </c>
      <c r="D124" s="10">
        <v>11655484</v>
      </c>
      <c r="E124" s="10"/>
      <c r="F124" s="10"/>
      <c r="G124" s="10"/>
      <c r="H124" s="10"/>
      <c r="I124" s="10"/>
      <c r="J124" s="10">
        <v>100</v>
      </c>
      <c r="K124" s="10"/>
      <c r="L124" s="10"/>
      <c r="M124" s="10"/>
      <c r="N124" s="10"/>
      <c r="O124" s="10"/>
      <c r="P124" s="10">
        <v>100</v>
      </c>
      <c r="Q124" s="10"/>
      <c r="R124" s="10"/>
      <c r="S124" s="10"/>
      <c r="T124" s="10"/>
      <c r="U124" s="10"/>
      <c r="V124" s="10">
        <v>100</v>
      </c>
      <c r="W124" s="207"/>
      <c r="X124" s="207"/>
      <c r="Y124" s="207"/>
      <c r="Z124" s="207"/>
      <c r="AA124" s="207"/>
      <c r="AB124" s="207"/>
      <c r="AC124" s="207"/>
      <c r="AD124" s="207"/>
    </row>
    <row xmlns:x14ac="http://schemas.microsoft.com/office/spreadsheetml/2009/9/ac" r="125" s="204" customFormat="true" ht="12" x14ac:dyDescent="0.2">
      <c r="A125" s="202" t="s">
        <v>271</v>
      </c>
      <c r="B125" s="10">
        <v>2018</v>
      </c>
      <c r="C125" s="207" t="s">
        <v>277</v>
      </c>
      <c r="D125" s="10">
        <v>11657990</v>
      </c>
      <c r="E125" s="10"/>
      <c r="F125" s="10"/>
      <c r="G125" s="10"/>
      <c r="H125" s="10"/>
      <c r="I125" s="10"/>
      <c r="J125" s="10">
        <v>100</v>
      </c>
      <c r="K125" s="10"/>
      <c r="L125" s="10"/>
      <c r="M125" s="10"/>
      <c r="N125" s="10"/>
      <c r="O125" s="10"/>
      <c r="P125" s="10">
        <v>100</v>
      </c>
      <c r="Q125" s="10"/>
      <c r="R125" s="10"/>
      <c r="S125" s="10"/>
      <c r="T125" s="10"/>
      <c r="U125" s="10"/>
      <c r="V125" s="10">
        <v>100</v>
      </c>
      <c r="W125" s="207"/>
      <c r="X125" s="207"/>
      <c r="Y125" s="207"/>
      <c r="Z125" s="207"/>
      <c r="AA125" s="207"/>
      <c r="AB125" s="207"/>
      <c r="AC125" s="207"/>
      <c r="AD125" s="207"/>
    </row>
    <row xmlns:x14ac="http://schemas.microsoft.com/office/spreadsheetml/2009/9/ac" r="126" s="204" customFormat="true" ht="12" x14ac:dyDescent="0.2">
      <c r="A126" s="202" t="s">
        <v>271</v>
      </c>
      <c r="B126" s="10">
        <v>2019</v>
      </c>
      <c r="C126" s="207" t="s">
        <v>277</v>
      </c>
      <c r="D126" s="10">
        <v>11586299</v>
      </c>
      <c r="E126" s="10"/>
      <c r="F126" s="10"/>
      <c r="G126" s="10"/>
      <c r="H126" s="10"/>
      <c r="I126" s="10"/>
      <c r="J126" s="10">
        <v>100</v>
      </c>
      <c r="K126" s="10"/>
      <c r="L126" s="10"/>
      <c r="M126" s="10"/>
      <c r="N126" s="10"/>
      <c r="O126" s="10"/>
      <c r="P126" s="10">
        <v>100</v>
      </c>
      <c r="Q126" s="10"/>
      <c r="R126" s="10"/>
      <c r="S126" s="10"/>
      <c r="T126" s="10"/>
      <c r="U126" s="10"/>
      <c r="V126" s="10">
        <v>100</v>
      </c>
      <c r="W126" s="207"/>
      <c r="X126" s="207"/>
      <c r="Y126" s="207"/>
      <c r="Z126" s="207"/>
      <c r="AA126" s="207"/>
      <c r="AB126" s="207"/>
      <c r="AC126" s="207"/>
      <c r="AD126" s="207"/>
    </row>
    <row xmlns:x14ac="http://schemas.microsoft.com/office/spreadsheetml/2009/9/ac" r="127" s="204" customFormat="true" ht="12" x14ac:dyDescent="0.2">
      <c r="A127" s="202" t="s">
        <v>271</v>
      </c>
      <c r="B127" s="10">
        <v>2020</v>
      </c>
      <c r="C127" s="207" t="s">
        <v>277</v>
      </c>
      <c r="D127" s="10">
        <v>11559974</v>
      </c>
      <c r="E127" s="10"/>
      <c r="F127" s="10"/>
      <c r="G127" s="10"/>
      <c r="H127" s="10"/>
      <c r="I127" s="10"/>
      <c r="J127" s="10">
        <v>100</v>
      </c>
      <c r="K127" s="10"/>
      <c r="L127" s="10"/>
      <c r="M127" s="10"/>
      <c r="N127" s="10"/>
      <c r="O127" s="10"/>
      <c r="P127" s="10">
        <v>100</v>
      </c>
      <c r="Q127" s="10"/>
      <c r="R127" s="10"/>
      <c r="S127" s="10"/>
      <c r="T127" s="10"/>
      <c r="U127" s="10"/>
      <c r="V127" s="10">
        <v>100</v>
      </c>
      <c r="W127" s="207"/>
      <c r="X127" s="207"/>
      <c r="Y127" s="207"/>
      <c r="Z127" s="207"/>
      <c r="AA127" s="207"/>
      <c r="AB127" s="207"/>
      <c r="AC127" s="207"/>
      <c r="AD127" s="207"/>
    </row>
    <row xmlns:x14ac="http://schemas.microsoft.com/office/spreadsheetml/2009/9/ac" r="128" s="204" customFormat="true" ht="12" x14ac:dyDescent="0.2">
      <c r="A128" s="207" t="s">
        <v>271</v>
      </c>
      <c r="B128" s="10">
        <v>2021</v>
      </c>
      <c r="C128" s="207" t="s">
        <v>277</v>
      </c>
      <c r="D128" s="10">
        <v>11606415</v>
      </c>
      <c r="E128" s="10"/>
      <c r="F128" s="10"/>
      <c r="G128" s="10"/>
      <c r="H128" s="10"/>
      <c r="I128" s="10"/>
      <c r="J128" s="10">
        <v>100</v>
      </c>
      <c r="K128" s="10"/>
      <c r="L128" s="10"/>
      <c r="M128" s="10"/>
      <c r="N128" s="10"/>
      <c r="O128" s="10"/>
      <c r="P128" s="10">
        <v>100</v>
      </c>
      <c r="Q128" s="10"/>
      <c r="R128" s="10"/>
      <c r="S128" s="10"/>
      <c r="T128" s="10"/>
      <c r="U128" s="10"/>
      <c r="V128" s="10">
        <v>100</v>
      </c>
      <c r="W128" s="207"/>
      <c r="X128" s="207"/>
      <c r="Y128" s="207"/>
      <c r="Z128" s="207"/>
      <c r="AA128" s="207"/>
      <c r="AB128" s="207"/>
      <c r="AC128" s="207"/>
      <c r="AD128" s="207"/>
    </row>
    <row xmlns:x14ac="http://schemas.microsoft.com/office/spreadsheetml/2009/9/ac" r="129" s="204" customFormat="true" ht="12" x14ac:dyDescent="0.2">
      <c r="A129" s="207" t="s">
        <v>271</v>
      </c>
      <c r="B129" s="10">
        <v>2022</v>
      </c>
      <c r="C129" s="207" t="s">
        <v>277</v>
      </c>
      <c r="D129" s="10">
        <v>11668005</v>
      </c>
      <c r="E129" s="10"/>
      <c r="F129" s="10"/>
      <c r="G129" s="10"/>
      <c r="H129" s="10"/>
      <c r="I129" s="10"/>
      <c r="J129" s="10">
        <v>100</v>
      </c>
      <c r="K129" s="10"/>
      <c r="L129" s="10"/>
      <c r="M129" s="10"/>
      <c r="N129" s="10"/>
      <c r="O129" s="10"/>
      <c r="P129" s="10">
        <v>100</v>
      </c>
      <c r="Q129" s="10"/>
      <c r="R129" s="10"/>
      <c r="S129" s="10"/>
      <c r="T129" s="10"/>
      <c r="U129" s="10"/>
      <c r="V129" s="10">
        <v>100</v>
      </c>
      <c r="W129" s="207"/>
      <c r="X129" s="207"/>
      <c r="Y129" s="207"/>
      <c r="Z129" s="207"/>
      <c r="AA129" s="207"/>
      <c r="AB129" s="207"/>
      <c r="AC129" s="207"/>
      <c r="AD129" s="207"/>
    </row>
    <row xmlns:x14ac="http://schemas.microsoft.com/office/spreadsheetml/2009/9/ac" r="130" s="204" customFormat="true" ht="12" x14ac:dyDescent="0.2">
      <c r="A130" s="207" t="s">
        <v>271</v>
      </c>
      <c r="B130" s="10">
        <v>2023</v>
      </c>
      <c r="C130" s="207" t="s">
        <v>277</v>
      </c>
      <c r="D130" s="10">
        <v>11752350</v>
      </c>
      <c r="E130" s="10"/>
      <c r="F130" s="10"/>
      <c r="G130" s="10"/>
      <c r="H130" s="10"/>
      <c r="I130" s="10"/>
      <c r="J130" s="10">
        <v>100</v>
      </c>
      <c r="K130" s="10"/>
      <c r="L130" s="10"/>
      <c r="M130" s="10"/>
      <c r="N130" s="10"/>
      <c r="O130" s="10"/>
      <c r="P130" s="10">
        <v>100</v>
      </c>
      <c r="Q130" s="10"/>
      <c r="R130" s="10"/>
      <c r="S130" s="10"/>
      <c r="T130" s="10"/>
      <c r="U130" s="10"/>
      <c r="V130" s="10">
        <v>100</v>
      </c>
      <c r="W130" s="207"/>
      <c r="X130" s="207"/>
      <c r="Y130" s="207"/>
      <c r="Z130" s="207"/>
      <c r="AA130" s="207"/>
      <c r="AB130" s="207"/>
      <c r="AC130" s="207"/>
      <c r="AD130" s="207"/>
    </row>
    <row xmlns:x14ac="http://schemas.microsoft.com/office/spreadsheetml/2009/9/ac" r="131" s="204" customFormat="true" ht="12" x14ac:dyDescent="0.2">
      <c r="A131" s="207" t="s">
        <v>271</v>
      </c>
      <c r="B131" s="10">
        <v>2024</v>
      </c>
      <c r="C131" s="207" t="s">
        <v>277</v>
      </c>
      <c r="D131" s="10"/>
      <c r="E131" s="10"/>
      <c r="F131" s="10"/>
      <c r="G131" s="10"/>
      <c r="H131" s="10"/>
      <c r="I131" s="10"/>
      <c r="J131" s="10"/>
      <c r="K131" s="10"/>
      <c r="L131" s="10"/>
      <c r="M131" s="10"/>
      <c r="N131" s="10"/>
      <c r="O131" s="10"/>
      <c r="P131" s="10"/>
      <c r="Q131" s="10"/>
      <c r="R131" s="10"/>
      <c r="S131" s="10"/>
      <c r="T131" s="10"/>
      <c r="U131" s="10"/>
      <c r="V131" s="10"/>
      <c r="W131" s="207"/>
      <c r="X131" s="207"/>
      <c r="Y131" s="207"/>
      <c r="Z131" s="207"/>
      <c r="AA131" s="207"/>
      <c r="AB131" s="207"/>
      <c r="AC131" s="207"/>
      <c r="AD131" s="207"/>
    </row>
    <row xmlns:x14ac="http://schemas.microsoft.com/office/spreadsheetml/2009/9/ac" r="132" s="204" customFormat="true" ht="12" x14ac:dyDescent="0.2">
      <c r="A132" s="207" t="s">
        <v>271</v>
      </c>
      <c r="B132" s="10">
        <v>2025</v>
      </c>
      <c r="C132" s="207" t="s">
        <v>277</v>
      </c>
      <c r="D132" s="10"/>
      <c r="E132" s="10"/>
      <c r="F132" s="10"/>
      <c r="G132" s="10"/>
      <c r="H132" s="10"/>
      <c r="I132" s="10"/>
      <c r="J132" s="10"/>
      <c r="K132" s="10"/>
      <c r="L132" s="10"/>
      <c r="M132" s="10"/>
      <c r="N132" s="10"/>
      <c r="O132" s="10"/>
      <c r="P132" s="10"/>
      <c r="Q132" s="10"/>
      <c r="R132" s="10"/>
      <c r="S132" s="10"/>
      <c r="T132" s="10"/>
      <c r="U132" s="10"/>
      <c r="V132" s="10"/>
      <c r="W132" s="207"/>
      <c r="X132" s="207"/>
      <c r="Y132" s="207"/>
      <c r="Z132" s="207"/>
      <c r="AA132" s="207"/>
      <c r="AB132" s="207"/>
      <c r="AC132" s="207"/>
      <c r="AD132" s="207"/>
    </row>
    <row xmlns:x14ac="http://schemas.microsoft.com/office/spreadsheetml/2009/9/ac" r="133" s="204" customFormat="true" ht="12" x14ac:dyDescent="0.2">
      <c r="A133" s="207" t="s">
        <v>271</v>
      </c>
      <c r="B133" s="10">
        <v>2026</v>
      </c>
      <c r="C133" s="207" t="s">
        <v>277</v>
      </c>
      <c r="D133" s="10"/>
      <c r="E133" s="10"/>
      <c r="F133" s="10"/>
      <c r="G133" s="10"/>
      <c r="H133" s="10"/>
      <c r="I133" s="10"/>
      <c r="J133" s="10"/>
      <c r="K133" s="10"/>
      <c r="L133" s="10"/>
      <c r="M133" s="10"/>
      <c r="N133" s="10"/>
      <c r="O133" s="10"/>
      <c r="P133" s="10"/>
      <c r="Q133" s="10"/>
      <c r="R133" s="10"/>
      <c r="S133" s="10"/>
      <c r="T133" s="10"/>
      <c r="U133" s="10"/>
      <c r="V133" s="10"/>
      <c r="W133" s="207"/>
      <c r="X133" s="207"/>
      <c r="Y133" s="207"/>
      <c r="Z133" s="207"/>
      <c r="AA133" s="207"/>
      <c r="AB133" s="207"/>
      <c r="AC133" s="207"/>
      <c r="AD133" s="207"/>
    </row>
    <row xmlns:x14ac="http://schemas.microsoft.com/office/spreadsheetml/2009/9/ac" r="134" s="204" customFormat="true" ht="12" x14ac:dyDescent="0.2">
      <c r="A134" s="207" t="s">
        <v>271</v>
      </c>
      <c r="B134" s="10">
        <v>2027</v>
      </c>
      <c r="C134" s="207" t="s">
        <v>277</v>
      </c>
      <c r="D134" s="10"/>
      <c r="E134" s="10"/>
      <c r="F134" s="10"/>
      <c r="G134" s="10"/>
      <c r="H134" s="10"/>
      <c r="I134" s="10"/>
      <c r="J134" s="10"/>
      <c r="K134" s="10"/>
      <c r="L134" s="10"/>
      <c r="M134" s="10"/>
      <c r="N134" s="10"/>
      <c r="O134" s="10"/>
      <c r="P134" s="10"/>
      <c r="Q134" s="10"/>
      <c r="R134" s="10"/>
      <c r="S134" s="10"/>
      <c r="T134" s="10"/>
      <c r="U134" s="10"/>
      <c r="V134" s="10"/>
      <c r="W134" s="207"/>
      <c r="X134" s="207"/>
      <c r="Y134" s="207"/>
      <c r="Z134" s="207"/>
      <c r="AA134" s="207"/>
      <c r="AB134" s="207"/>
      <c r="AC134" s="207"/>
      <c r="AD134" s="207"/>
    </row>
    <row xmlns:x14ac="http://schemas.microsoft.com/office/spreadsheetml/2009/9/ac" r="135" s="204" customFormat="true" ht="12" x14ac:dyDescent="0.2">
      <c r="A135" s="207" t="s">
        <v>271</v>
      </c>
      <c r="B135" s="10">
        <v>2028</v>
      </c>
      <c r="C135" s="207" t="s">
        <v>277</v>
      </c>
      <c r="D135" s="10"/>
      <c r="E135" s="10"/>
      <c r="F135" s="10"/>
      <c r="G135" s="10"/>
      <c r="H135" s="10"/>
      <c r="I135" s="10"/>
      <c r="J135" s="10"/>
      <c r="K135" s="10"/>
      <c r="L135" s="10"/>
      <c r="M135" s="10"/>
      <c r="N135" s="10"/>
      <c r="O135" s="10"/>
      <c r="P135" s="10"/>
      <c r="Q135" s="10"/>
      <c r="R135" s="10"/>
      <c r="S135" s="10"/>
      <c r="T135" s="10"/>
      <c r="U135" s="10"/>
      <c r="V135" s="10"/>
      <c r="W135" s="207"/>
      <c r="X135" s="207"/>
      <c r="Y135" s="207"/>
      <c r="Z135" s="207"/>
      <c r="AA135" s="207"/>
      <c r="AB135" s="207"/>
      <c r="AC135" s="207"/>
      <c r="AD135" s="207"/>
    </row>
    <row xmlns:x14ac="http://schemas.microsoft.com/office/spreadsheetml/2009/9/ac" r="136" s="204" customFormat="true" ht="12" x14ac:dyDescent="0.2">
      <c r="A136" s="207" t="s">
        <v>271</v>
      </c>
      <c r="B136" s="10">
        <v>2029</v>
      </c>
      <c r="C136" s="207" t="s">
        <v>277</v>
      </c>
      <c r="D136" s="10"/>
      <c r="E136" s="10"/>
      <c r="F136" s="10"/>
      <c r="G136" s="10"/>
      <c r="H136" s="10"/>
      <c r="I136" s="10"/>
      <c r="J136" s="10"/>
      <c r="K136" s="10"/>
      <c r="L136" s="10"/>
      <c r="M136" s="10"/>
      <c r="N136" s="10"/>
      <c r="O136" s="10"/>
      <c r="P136" s="10"/>
      <c r="Q136" s="10"/>
      <c r="R136" s="10"/>
      <c r="S136" s="10"/>
      <c r="T136" s="10"/>
      <c r="U136" s="10"/>
      <c r="V136" s="10"/>
      <c r="W136" s="207"/>
      <c r="X136" s="207"/>
      <c r="Y136" s="207"/>
      <c r="Z136" s="207"/>
      <c r="AA136" s="207"/>
      <c r="AB136" s="207"/>
      <c r="AC136" s="207"/>
      <c r="AD136" s="207"/>
    </row>
    <row xmlns:x14ac="http://schemas.microsoft.com/office/spreadsheetml/2009/9/ac" r="137" s="204" customFormat="true" ht="12" x14ac:dyDescent="0.2">
      <c r="A137" s="207" t="s">
        <v>271</v>
      </c>
      <c r="B137" s="10">
        <v>2030</v>
      </c>
      <c r="C137" s="207" t="s">
        <v>277</v>
      </c>
      <c r="D137" s="10"/>
      <c r="E137" s="10"/>
      <c r="F137" s="10"/>
      <c r="G137" s="10"/>
      <c r="H137" s="10"/>
      <c r="I137" s="10"/>
      <c r="J137" s="10"/>
      <c r="K137" s="10"/>
      <c r="L137" s="10"/>
      <c r="M137" s="10"/>
      <c r="N137" s="10"/>
      <c r="O137" s="10"/>
      <c r="P137" s="10"/>
      <c r="Q137" s="10"/>
      <c r="R137" s="10"/>
      <c r="S137" s="10"/>
      <c r="T137" s="10"/>
      <c r="U137" s="10"/>
      <c r="V137" s="10"/>
      <c r="W137" s="207"/>
      <c r="X137" s="207"/>
      <c r="Y137" s="207"/>
      <c r="Z137" s="207"/>
      <c r="AA137" s="207"/>
      <c r="AB137" s="207"/>
      <c r="AC137" s="207"/>
      <c r="AD137" s="207"/>
    </row>
    <row xmlns:x14ac="http://schemas.microsoft.com/office/spreadsheetml/2009/9/ac" r="138" s="204" customFormat="true" ht="12" x14ac:dyDescent="0.2">
      <c r="A138" s="207" t="s">
        <v>271</v>
      </c>
      <c r="B138" s="10">
        <v>2000</v>
      </c>
      <c r="C138" s="207" t="s">
        <v>278</v>
      </c>
      <c r="D138" s="10">
        <v>22037068</v>
      </c>
      <c r="E138" s="10"/>
      <c r="F138" s="10"/>
      <c r="G138" s="10"/>
      <c r="H138" s="10"/>
      <c r="I138" s="10"/>
      <c r="J138" s="10">
        <v>100</v>
      </c>
      <c r="K138" s="10"/>
      <c r="L138" s="10"/>
      <c r="M138" s="10"/>
      <c r="N138" s="10"/>
      <c r="O138" s="10"/>
      <c r="P138" s="10">
        <v>100</v>
      </c>
      <c r="Q138" s="10"/>
      <c r="R138" s="10"/>
      <c r="S138" s="10"/>
      <c r="T138" s="10"/>
      <c r="U138" s="10"/>
      <c r="V138" s="10">
        <v>100</v>
      </c>
      <c r="W138" s="207"/>
      <c r="X138" s="207"/>
      <c r="Y138" s="207"/>
      <c r="Z138" s="207"/>
      <c r="AA138" s="207"/>
      <c r="AB138" s="207"/>
      <c r="AC138" s="207"/>
      <c r="AD138" s="207"/>
    </row>
    <row xmlns:x14ac="http://schemas.microsoft.com/office/spreadsheetml/2009/9/ac" r="139" s="204" customFormat="true" ht="12" x14ac:dyDescent="0.2">
      <c r="A139" s="207" t="s">
        <v>271</v>
      </c>
      <c r="B139" s="10">
        <v>2001</v>
      </c>
      <c r="C139" s="207" t="s">
        <v>278</v>
      </c>
      <c r="D139" s="10">
        <v>22379940</v>
      </c>
      <c r="E139" s="10"/>
      <c r="F139" s="10"/>
      <c r="G139" s="10"/>
      <c r="H139" s="10"/>
      <c r="I139" s="10"/>
      <c r="J139" s="10">
        <v>100</v>
      </c>
      <c r="K139" s="10"/>
      <c r="L139" s="10"/>
      <c r="M139" s="10"/>
      <c r="N139" s="10"/>
      <c r="O139" s="10"/>
      <c r="P139" s="10">
        <v>100</v>
      </c>
      <c r="Q139" s="10"/>
      <c r="R139" s="10"/>
      <c r="S139" s="10"/>
      <c r="T139" s="10"/>
      <c r="U139" s="10"/>
      <c r="V139" s="10">
        <v>100</v>
      </c>
      <c r="W139" s="207"/>
      <c r="X139" s="207"/>
      <c r="Y139" s="207"/>
      <c r="Z139" s="207"/>
      <c r="AA139" s="207"/>
      <c r="AB139" s="207"/>
      <c r="AC139" s="207"/>
      <c r="AD139" s="207"/>
    </row>
    <row xmlns:x14ac="http://schemas.microsoft.com/office/spreadsheetml/2009/9/ac" r="140" s="204" customFormat="true" ht="12" x14ac:dyDescent="0.2">
      <c r="A140" s="207" t="s">
        <v>271</v>
      </c>
      <c r="B140" s="10">
        <v>2002</v>
      </c>
      <c r="C140" s="207" t="s">
        <v>278</v>
      </c>
      <c r="D140" s="10">
        <v>22695252</v>
      </c>
      <c r="E140" s="10"/>
      <c r="F140" s="10"/>
      <c r="G140" s="10"/>
      <c r="H140" s="10"/>
      <c r="I140" s="10"/>
      <c r="J140" s="10">
        <v>100</v>
      </c>
      <c r="K140" s="10"/>
      <c r="L140" s="10"/>
      <c r="M140" s="10"/>
      <c r="N140" s="10"/>
      <c r="O140" s="10"/>
      <c r="P140" s="10">
        <v>100</v>
      </c>
      <c r="Q140" s="10"/>
      <c r="R140" s="10"/>
      <c r="S140" s="10"/>
      <c r="T140" s="10"/>
      <c r="U140" s="10"/>
      <c r="V140" s="10">
        <v>100</v>
      </c>
      <c r="W140" s="207"/>
      <c r="X140" s="207"/>
      <c r="Y140" s="207"/>
      <c r="Z140" s="207"/>
      <c r="AA140" s="207"/>
      <c r="AB140" s="207"/>
      <c r="AC140" s="207"/>
      <c r="AD140" s="207"/>
    </row>
    <row xmlns:x14ac="http://schemas.microsoft.com/office/spreadsheetml/2009/9/ac" r="141" s="204" customFormat="true" ht="12" x14ac:dyDescent="0.2">
      <c r="A141" s="207" t="s">
        <v>271</v>
      </c>
      <c r="B141" s="10">
        <v>2003</v>
      </c>
      <c r="C141" s="207" t="s">
        <v>278</v>
      </c>
      <c r="D141" s="10">
        <v>22949868</v>
      </c>
      <c r="E141" s="10">
        <v>58.743954563317857</v>
      </c>
      <c r="F141" s="10"/>
      <c r="G141" s="10"/>
      <c r="H141" s="10"/>
      <c r="I141" s="10"/>
      <c r="J141" s="10">
        <v>100</v>
      </c>
      <c r="K141" s="10">
        <v>57.350215828130331</v>
      </c>
      <c r="L141" s="10"/>
      <c r="M141" s="10"/>
      <c r="N141" s="10"/>
      <c r="O141" s="10">
        <v>42.649784171869669</v>
      </c>
      <c r="P141" s="10">
        <v>57.350215828130331</v>
      </c>
      <c r="Q141" s="10"/>
      <c r="R141" s="10"/>
      <c r="S141" s="10"/>
      <c r="T141" s="10"/>
      <c r="U141" s="10"/>
      <c r="V141" s="10">
        <v>100</v>
      </c>
      <c r="W141" s="207"/>
      <c r="X141" s="207"/>
      <c r="Y141" s="207"/>
      <c r="Z141" s="207"/>
      <c r="AA141" s="207"/>
      <c r="AB141" s="207"/>
      <c r="AC141" s="207"/>
      <c r="AD141" s="207"/>
    </row>
    <row xmlns:x14ac="http://schemas.microsoft.com/office/spreadsheetml/2009/9/ac" r="142" s="204" customFormat="true" ht="12" x14ac:dyDescent="0.2">
      <c r="A142" s="207" t="s">
        <v>271</v>
      </c>
      <c r="B142" s="10">
        <v>2004</v>
      </c>
      <c r="C142" s="207" t="s">
        <v>278</v>
      </c>
      <c r="D142" s="10">
        <v>23270662</v>
      </c>
      <c r="E142" s="10">
        <v>58.743954563317857</v>
      </c>
      <c r="F142" s="10"/>
      <c r="G142" s="10"/>
      <c r="H142" s="10"/>
      <c r="I142" s="10"/>
      <c r="J142" s="10">
        <v>100</v>
      </c>
      <c r="K142" s="10">
        <v>57.350215828130331</v>
      </c>
      <c r="L142" s="10"/>
      <c r="M142" s="10"/>
      <c r="N142" s="10"/>
      <c r="O142" s="10">
        <v>42.649784171869669</v>
      </c>
      <c r="P142" s="10">
        <v>57.350215828130331</v>
      </c>
      <c r="Q142" s="10"/>
      <c r="R142" s="10"/>
      <c r="S142" s="10"/>
      <c r="T142" s="10"/>
      <c r="U142" s="10"/>
      <c r="V142" s="10">
        <v>100</v>
      </c>
      <c r="W142" s="207"/>
      <c r="X142" s="207"/>
      <c r="Y142" s="207"/>
      <c r="Z142" s="207"/>
      <c r="AA142" s="207"/>
      <c r="AB142" s="207"/>
      <c r="AC142" s="207"/>
      <c r="AD142" s="207"/>
    </row>
    <row xmlns:x14ac="http://schemas.microsoft.com/office/spreadsheetml/2009/9/ac" r="143" s="204" customFormat="true" ht="12" x14ac:dyDescent="0.2">
      <c r="A143" s="207" t="s">
        <v>271</v>
      </c>
      <c r="B143" s="10">
        <v>2005</v>
      </c>
      <c r="C143" s="207" t="s">
        <v>278</v>
      </c>
      <c r="D143" s="10">
        <v>23581968</v>
      </c>
      <c r="E143" s="10">
        <v>58.743954563317857</v>
      </c>
      <c r="F143" s="10"/>
      <c r="G143" s="10"/>
      <c r="H143" s="10"/>
      <c r="I143" s="10"/>
      <c r="J143" s="10">
        <v>100</v>
      </c>
      <c r="K143" s="10">
        <v>57.350215828130331</v>
      </c>
      <c r="L143" s="10"/>
      <c r="M143" s="10"/>
      <c r="N143" s="10"/>
      <c r="O143" s="10">
        <v>42.649784171869669</v>
      </c>
      <c r="P143" s="10">
        <v>57.350215828130331</v>
      </c>
      <c r="Q143" s="10"/>
      <c r="R143" s="10"/>
      <c r="S143" s="10"/>
      <c r="T143" s="10"/>
      <c r="U143" s="10"/>
      <c r="V143" s="10">
        <v>100</v>
      </c>
      <c r="W143" s="207"/>
      <c r="X143" s="207"/>
      <c r="Y143" s="207"/>
      <c r="Z143" s="207"/>
      <c r="AA143" s="207"/>
      <c r="AB143" s="207"/>
      <c r="AC143" s="207"/>
      <c r="AD143" s="207"/>
    </row>
    <row xmlns:x14ac="http://schemas.microsoft.com/office/spreadsheetml/2009/9/ac" r="144" s="204" customFormat="true" ht="12" x14ac:dyDescent="0.2">
      <c r="A144" s="207" t="s">
        <v>271</v>
      </c>
      <c r="B144" s="10">
        <v>2006</v>
      </c>
      <c r="C144" s="207" t="s">
        <v>278</v>
      </c>
      <c r="D144" s="10">
        <v>23885984</v>
      </c>
      <c r="E144" s="10">
        <v>58.743954563317857</v>
      </c>
      <c r="F144" s="10"/>
      <c r="G144" s="10"/>
      <c r="H144" s="10"/>
      <c r="I144" s="10"/>
      <c r="J144" s="10">
        <v>100</v>
      </c>
      <c r="K144" s="10">
        <v>57.350215828130331</v>
      </c>
      <c r="L144" s="10"/>
      <c r="M144" s="10"/>
      <c r="N144" s="10"/>
      <c r="O144" s="10">
        <v>42.649784171869669</v>
      </c>
      <c r="P144" s="10">
        <v>57.350215828130331</v>
      </c>
      <c r="Q144" s="10"/>
      <c r="R144" s="10"/>
      <c r="S144" s="10"/>
      <c r="T144" s="10"/>
      <c r="U144" s="10"/>
      <c r="V144" s="10">
        <v>100</v>
      </c>
      <c r="W144" s="207"/>
      <c r="X144" s="207"/>
      <c r="Y144" s="207"/>
      <c r="Z144" s="207"/>
      <c r="AA144" s="207"/>
      <c r="AB144" s="207"/>
      <c r="AC144" s="207"/>
      <c r="AD144" s="207"/>
    </row>
    <row xmlns:x14ac="http://schemas.microsoft.com/office/spreadsheetml/2009/9/ac" r="145" s="204" customFormat="true" ht="12" x14ac:dyDescent="0.2">
      <c r="A145" s="207" t="s">
        <v>271</v>
      </c>
      <c r="B145" s="10">
        <v>2007</v>
      </c>
      <c r="C145" s="207" t="s">
        <v>278</v>
      </c>
      <c r="D145" s="10">
        <v>24224120</v>
      </c>
      <c r="E145" s="10">
        <v>58.743954563317857</v>
      </c>
      <c r="F145" s="10"/>
      <c r="G145" s="10"/>
      <c r="H145" s="10"/>
      <c r="I145" s="10"/>
      <c r="J145" s="10">
        <v>100</v>
      </c>
      <c r="K145" s="10">
        <v>57.350215828130331</v>
      </c>
      <c r="L145" s="10"/>
      <c r="M145" s="10"/>
      <c r="N145" s="10"/>
      <c r="O145" s="10">
        <v>42.649784171869669</v>
      </c>
      <c r="P145" s="10">
        <v>57.350215828130331</v>
      </c>
      <c r="Q145" s="10"/>
      <c r="R145" s="10"/>
      <c r="S145" s="10"/>
      <c r="T145" s="10"/>
      <c r="U145" s="10"/>
      <c r="V145" s="10">
        <v>100</v>
      </c>
      <c r="W145" s="207"/>
      <c r="X145" s="207"/>
      <c r="Y145" s="207"/>
      <c r="Z145" s="207"/>
      <c r="AA145" s="207"/>
      <c r="AB145" s="207"/>
      <c r="AC145" s="207"/>
      <c r="AD145" s="207"/>
    </row>
    <row xmlns:x14ac="http://schemas.microsoft.com/office/spreadsheetml/2009/9/ac" r="146" s="204" customFormat="true" ht="12" x14ac:dyDescent="0.2">
      <c r="A146" s="207" t="s">
        <v>271</v>
      </c>
      <c r="B146" s="10">
        <v>2008</v>
      </c>
      <c r="C146" s="207" t="s">
        <v>278</v>
      </c>
      <c r="D146" s="10">
        <v>24590896</v>
      </c>
      <c r="E146" s="10">
        <v>59.504976904311206</v>
      </c>
      <c r="F146" s="10"/>
      <c r="G146" s="10"/>
      <c r="H146" s="10"/>
      <c r="I146" s="10"/>
      <c r="J146" s="10">
        <v>100</v>
      </c>
      <c r="K146" s="10">
        <v>58.420152397317452</v>
      </c>
      <c r="L146" s="10"/>
      <c r="M146" s="10"/>
      <c r="N146" s="10"/>
      <c r="O146" s="10">
        <v>41.579847602682548</v>
      </c>
      <c r="P146" s="10">
        <v>58.420152397317452</v>
      </c>
      <c r="Q146" s="10"/>
      <c r="R146" s="10"/>
      <c r="S146" s="10"/>
      <c r="T146" s="10"/>
      <c r="U146" s="10"/>
      <c r="V146" s="10">
        <v>100</v>
      </c>
      <c r="W146" s="207"/>
      <c r="X146" s="207"/>
      <c r="Y146" s="207"/>
      <c r="Z146" s="207"/>
      <c r="AA146" s="207"/>
      <c r="AB146" s="207"/>
      <c r="AC146" s="207"/>
      <c r="AD146" s="207"/>
    </row>
    <row xmlns:x14ac="http://schemas.microsoft.com/office/spreadsheetml/2009/9/ac" r="147" s="204" customFormat="true" ht="12" x14ac:dyDescent="0.2">
      <c r="A147" s="207" t="s">
        <v>271</v>
      </c>
      <c r="B147" s="10">
        <v>2009</v>
      </c>
      <c r="C147" s="207" t="s">
        <v>278</v>
      </c>
      <c r="D147" s="10">
        <v>24898644</v>
      </c>
      <c r="E147" s="10">
        <v>60.265999245304563</v>
      </c>
      <c r="F147" s="10">
        <v>60.265999245304563</v>
      </c>
      <c r="G147" s="10"/>
      <c r="H147" s="10"/>
      <c r="I147" s="10">
        <v>39.734000754695437</v>
      </c>
      <c r="J147" s="10">
        <v>60.265999245304563</v>
      </c>
      <c r="K147" s="10">
        <v>59.490088966504572</v>
      </c>
      <c r="L147" s="10"/>
      <c r="M147" s="10"/>
      <c r="N147" s="10"/>
      <c r="O147" s="10">
        <v>40.509911033495428</v>
      </c>
      <c r="P147" s="10">
        <v>59.490088966504572</v>
      </c>
      <c r="Q147" s="10"/>
      <c r="R147" s="10"/>
      <c r="S147" s="10"/>
      <c r="T147" s="10"/>
      <c r="U147" s="10"/>
      <c r="V147" s="10">
        <v>100</v>
      </c>
      <c r="W147" s="207"/>
      <c r="X147" s="207"/>
      <c r="Y147" s="207"/>
      <c r="Z147" s="207"/>
      <c r="AA147" s="207"/>
      <c r="AB147" s="207"/>
      <c r="AC147" s="207"/>
      <c r="AD147" s="207"/>
    </row>
    <row xmlns:x14ac="http://schemas.microsoft.com/office/spreadsheetml/2009/9/ac" r="148" s="204" customFormat="true" ht="12" x14ac:dyDescent="0.2">
      <c r="A148" s="207" t="s">
        <v>271</v>
      </c>
      <c r="B148" s="10">
        <v>2010</v>
      </c>
      <c r="C148" s="207" t="s">
        <v>278</v>
      </c>
      <c r="D148" s="10">
        <v>25170190</v>
      </c>
      <c r="E148" s="10">
        <v>61.027021586297678</v>
      </c>
      <c r="F148" s="10">
        <v>61.027021586297678</v>
      </c>
      <c r="G148" s="10">
        <v>53.486654000000037</v>
      </c>
      <c r="H148" s="10">
        <v>7.5403675862976414</v>
      </c>
      <c r="I148" s="10">
        <v>38.972978413702322</v>
      </c>
      <c r="J148" s="10">
        <v>0</v>
      </c>
      <c r="K148" s="10">
        <v>60.560025535691693</v>
      </c>
      <c r="L148" s="10"/>
      <c r="M148" s="10"/>
      <c r="N148" s="10"/>
      <c r="O148" s="10">
        <v>39.439974464308307</v>
      </c>
      <c r="P148" s="10">
        <v>60.560025535691693</v>
      </c>
      <c r="Q148" s="10"/>
      <c r="R148" s="10"/>
      <c r="S148" s="10"/>
      <c r="T148" s="10"/>
      <c r="U148" s="10"/>
      <c r="V148" s="10">
        <v>100</v>
      </c>
      <c r="W148" s="207"/>
      <c r="X148" s="207"/>
      <c r="Y148" s="207"/>
      <c r="Z148" s="207"/>
      <c r="AA148" s="207"/>
      <c r="AB148" s="207"/>
      <c r="AC148" s="207"/>
      <c r="AD148" s="207"/>
    </row>
    <row xmlns:x14ac="http://schemas.microsoft.com/office/spreadsheetml/2009/9/ac" r="149" s="204" customFormat="true" ht="12" x14ac:dyDescent="0.2">
      <c r="A149" s="207" t="s">
        <v>271</v>
      </c>
      <c r="B149" s="10">
        <v>2011</v>
      </c>
      <c r="C149" s="207" t="s">
        <v>278</v>
      </c>
      <c r="D149" s="10">
        <v>25414244</v>
      </c>
      <c r="E149" s="10">
        <v>61.788043927291028</v>
      </c>
      <c r="F149" s="10">
        <v>61.788043927291028</v>
      </c>
      <c r="G149" s="10">
        <v>53.486654000000037</v>
      </c>
      <c r="H149" s="10">
        <v>8.301389927290991</v>
      </c>
      <c r="I149" s="10">
        <v>38.211956072708972</v>
      </c>
      <c r="J149" s="10">
        <v>0</v>
      </c>
      <c r="K149" s="10">
        <v>61.629962104878807</v>
      </c>
      <c r="L149" s="10"/>
      <c r="M149" s="10"/>
      <c r="N149" s="10"/>
      <c r="O149" s="10">
        <v>38.370037895121193</v>
      </c>
      <c r="P149" s="10">
        <v>61.629962104878807</v>
      </c>
      <c r="Q149" s="10"/>
      <c r="R149" s="10"/>
      <c r="S149" s="10"/>
      <c r="T149" s="10"/>
      <c r="U149" s="10"/>
      <c r="V149" s="10">
        <v>100</v>
      </c>
      <c r="W149" s="207"/>
      <c r="X149" s="207"/>
      <c r="Y149" s="207"/>
      <c r="Z149" s="207"/>
      <c r="AA149" s="207"/>
      <c r="AB149" s="207"/>
      <c r="AC149" s="207"/>
      <c r="AD149" s="207"/>
    </row>
    <row xmlns:x14ac="http://schemas.microsoft.com/office/spreadsheetml/2009/9/ac" r="150" s="204" customFormat="true" ht="12" x14ac:dyDescent="0.2">
      <c r="A150" s="207" t="s">
        <v>271</v>
      </c>
      <c r="B150" s="10">
        <v>2012</v>
      </c>
      <c r="C150" s="207" t="s">
        <v>278</v>
      </c>
      <c r="D150" s="10">
        <v>25597364</v>
      </c>
      <c r="E150" s="10">
        <v>62.549066268284378</v>
      </c>
      <c r="F150" s="10">
        <v>62.549066268284378</v>
      </c>
      <c r="G150" s="10">
        <v>53.486654000000037</v>
      </c>
      <c r="H150" s="10">
        <v>9.0624122682843407</v>
      </c>
      <c r="I150" s="10">
        <v>37.450933731715622</v>
      </c>
      <c r="J150" s="10">
        <v>0</v>
      </c>
      <c r="K150" s="10">
        <v>62.699898674065928</v>
      </c>
      <c r="L150" s="10"/>
      <c r="M150" s="10"/>
      <c r="N150" s="10"/>
      <c r="O150" s="10">
        <v>37.300101325934072</v>
      </c>
      <c r="P150" s="10">
        <v>62.699898674065928</v>
      </c>
      <c r="Q150" s="10"/>
      <c r="R150" s="10"/>
      <c r="S150" s="10"/>
      <c r="T150" s="10"/>
      <c r="U150" s="10"/>
      <c r="V150" s="10">
        <v>100</v>
      </c>
      <c r="W150" s="207"/>
      <c r="X150" s="207"/>
      <c r="Y150" s="207"/>
      <c r="Z150" s="207"/>
      <c r="AA150" s="207"/>
      <c r="AB150" s="207"/>
      <c r="AC150" s="207"/>
      <c r="AD150" s="207"/>
    </row>
    <row xmlns:x14ac="http://schemas.microsoft.com/office/spreadsheetml/2009/9/ac" r="151" s="204" customFormat="true" ht="12" x14ac:dyDescent="0.2">
      <c r="A151" s="207" t="s">
        <v>271</v>
      </c>
      <c r="B151" s="10">
        <v>2013</v>
      </c>
      <c r="C151" s="207" t="s">
        <v>278</v>
      </c>
      <c r="D151" s="10">
        <v>25838972</v>
      </c>
      <c r="E151" s="10">
        <v>63.310088609277727</v>
      </c>
      <c r="F151" s="10">
        <v>63.310088609277727</v>
      </c>
      <c r="G151" s="10">
        <v>53.486654000000037</v>
      </c>
      <c r="H151" s="10">
        <v>9.8234346092776903</v>
      </c>
      <c r="I151" s="10">
        <v>36.689911390722273</v>
      </c>
      <c r="J151" s="10">
        <v>0</v>
      </c>
      <c r="K151" s="10">
        <v>63.76983524325351</v>
      </c>
      <c r="L151" s="10"/>
      <c r="M151" s="10">
        <v>42.182120748031487</v>
      </c>
      <c r="N151" s="10">
        <v>21.58771449522202</v>
      </c>
      <c r="O151" s="10">
        <v>36.23016475674649</v>
      </c>
      <c r="P151" s="10">
        <v>0</v>
      </c>
      <c r="Q151" s="10"/>
      <c r="R151" s="10"/>
      <c r="S151" s="10"/>
      <c r="T151" s="10"/>
      <c r="U151" s="10"/>
      <c r="V151" s="10">
        <v>100</v>
      </c>
      <c r="W151" s="207"/>
      <c r="X151" s="207"/>
      <c r="Y151" s="207"/>
      <c r="Z151" s="207"/>
      <c r="AA151" s="207"/>
      <c r="AB151" s="207"/>
      <c r="AC151" s="207"/>
      <c r="AD151" s="207"/>
    </row>
    <row xmlns:x14ac="http://schemas.microsoft.com/office/spreadsheetml/2009/9/ac" r="152" s="204" customFormat="true" ht="12" x14ac:dyDescent="0.2">
      <c r="A152" s="207" t="s">
        <v>271</v>
      </c>
      <c r="B152" s="10">
        <v>2014</v>
      </c>
      <c r="C152" s="207" t="s">
        <v>278</v>
      </c>
      <c r="D152" s="10">
        <v>26146196</v>
      </c>
      <c r="E152" s="10">
        <v>64.071110950271077</v>
      </c>
      <c r="F152" s="10">
        <v>64.071110950271077</v>
      </c>
      <c r="G152" s="10">
        <v>53.486654000000037</v>
      </c>
      <c r="H152" s="10">
        <v>10.584456950271029</v>
      </c>
      <c r="I152" s="10">
        <v>35.928889049728923</v>
      </c>
      <c r="J152" s="10">
        <v>0</v>
      </c>
      <c r="K152" s="10">
        <v>64.839771812440631</v>
      </c>
      <c r="L152" s="10"/>
      <c r="M152" s="10">
        <v>42.182120748031487</v>
      </c>
      <c r="N152" s="10">
        <v>22.657651064409141</v>
      </c>
      <c r="O152" s="10">
        <v>35.160228187559369</v>
      </c>
      <c r="P152" s="10">
        <v>0</v>
      </c>
      <c r="Q152" s="10"/>
      <c r="R152" s="10"/>
      <c r="S152" s="10"/>
      <c r="T152" s="10"/>
      <c r="U152" s="10"/>
      <c r="V152" s="10">
        <v>100</v>
      </c>
      <c r="W152" s="207"/>
      <c r="X152" s="207"/>
      <c r="Y152" s="207"/>
      <c r="Z152" s="207"/>
      <c r="AA152" s="207"/>
      <c r="AB152" s="207"/>
      <c r="AC152" s="207"/>
      <c r="AD152" s="207"/>
    </row>
    <row xmlns:x14ac="http://schemas.microsoft.com/office/spreadsheetml/2009/9/ac" r="153" s="204" customFormat="true" ht="12" x14ac:dyDescent="0.2">
      <c r="A153" s="207" t="s">
        <v>271</v>
      </c>
      <c r="B153" s="10">
        <v>2015</v>
      </c>
      <c r="C153" s="207" t="s">
        <v>278</v>
      </c>
      <c r="D153" s="10">
        <v>26516172</v>
      </c>
      <c r="E153" s="10">
        <v>64.832133291264427</v>
      </c>
      <c r="F153" s="10">
        <v>64.832133291264427</v>
      </c>
      <c r="G153" s="10">
        <v>52.747131999999972</v>
      </c>
      <c r="H153" s="10">
        <v>12.08500129126446</v>
      </c>
      <c r="I153" s="10">
        <v>35.167866708735573</v>
      </c>
      <c r="J153" s="10">
        <v>0</v>
      </c>
      <c r="K153" s="10">
        <v>65.909708381627752</v>
      </c>
      <c r="L153" s="10"/>
      <c r="M153" s="10">
        <v>42.182120748031487</v>
      </c>
      <c r="N153" s="10">
        <v>23.727587633596261</v>
      </c>
      <c r="O153" s="10">
        <v>34.090291618372248</v>
      </c>
      <c r="P153" s="10">
        <v>0</v>
      </c>
      <c r="Q153" s="10"/>
      <c r="R153" s="10"/>
      <c r="S153" s="10"/>
      <c r="T153" s="10"/>
      <c r="U153" s="10"/>
      <c r="V153" s="10">
        <v>100</v>
      </c>
      <c r="W153" s="207"/>
      <c r="X153" s="207"/>
      <c r="Y153" s="207"/>
      <c r="Z153" s="207"/>
      <c r="AA153" s="207"/>
      <c r="AB153" s="207"/>
      <c r="AC153" s="207"/>
      <c r="AD153" s="207"/>
    </row>
    <row xmlns:x14ac="http://schemas.microsoft.com/office/spreadsheetml/2009/9/ac" r="154" s="204" customFormat="true" ht="12" x14ac:dyDescent="0.2">
      <c r="A154" s="207" t="s">
        <v>271</v>
      </c>
      <c r="B154" s="10">
        <v>2016</v>
      </c>
      <c r="C154" s="207" t="s">
        <v>278</v>
      </c>
      <c r="D154" s="10">
        <v>26992222</v>
      </c>
      <c r="E154" s="10">
        <v>65.593155632257776</v>
      </c>
      <c r="F154" s="10">
        <v>65.593155632257776</v>
      </c>
      <c r="G154" s="10">
        <v>52.007610000000113</v>
      </c>
      <c r="H154" s="10">
        <v>13.585545632257659</v>
      </c>
      <c r="I154" s="10">
        <v>34.406844367742217</v>
      </c>
      <c r="J154" s="10">
        <v>0</v>
      </c>
      <c r="K154" s="10">
        <v>66.979644950814873</v>
      </c>
      <c r="L154" s="10"/>
      <c r="M154" s="10">
        <v>42.182120748031487</v>
      </c>
      <c r="N154" s="10">
        <v>24.797524202783379</v>
      </c>
      <c r="O154" s="10">
        <v>33.020355049185127</v>
      </c>
      <c r="P154" s="10">
        <v>0</v>
      </c>
      <c r="Q154" s="10"/>
      <c r="R154" s="10"/>
      <c r="S154" s="10"/>
      <c r="T154" s="10"/>
      <c r="U154" s="10"/>
      <c r="V154" s="10">
        <v>100</v>
      </c>
      <c r="W154" s="207"/>
      <c r="X154" s="207"/>
      <c r="Y154" s="207"/>
      <c r="Z154" s="207"/>
      <c r="AA154" s="207"/>
      <c r="AB154" s="207"/>
      <c r="AC154" s="207"/>
      <c r="AD154" s="207"/>
    </row>
    <row xmlns:x14ac="http://schemas.microsoft.com/office/spreadsheetml/2009/9/ac" r="155" s="204" customFormat="true" ht="12" x14ac:dyDescent="0.2">
      <c r="A155" s="207" t="s">
        <v>271</v>
      </c>
      <c r="B155" s="10">
        <v>2017</v>
      </c>
      <c r="C155" s="207" t="s">
        <v>278</v>
      </c>
      <c r="D155" s="10">
        <v>27505848</v>
      </c>
      <c r="E155" s="10">
        <v>66.354177973251126</v>
      </c>
      <c r="F155" s="10">
        <v>66.354177973251126</v>
      </c>
      <c r="G155" s="10">
        <v>51.268088000000027</v>
      </c>
      <c r="H155" s="10">
        <v>15.08608997325109</v>
      </c>
      <c r="I155" s="10">
        <v>33.645822026748867</v>
      </c>
      <c r="J155" s="10">
        <v>0</v>
      </c>
      <c r="K155" s="10">
        <v>68.049581520001993</v>
      </c>
      <c r="L155" s="10"/>
      <c r="M155" s="10">
        <v>42.182120748031487</v>
      </c>
      <c r="N155" s="10">
        <v>25.867460771970499</v>
      </c>
      <c r="O155" s="10">
        <v>31.95041847999801</v>
      </c>
      <c r="P155" s="10">
        <v>0</v>
      </c>
      <c r="Q155" s="10"/>
      <c r="R155" s="10"/>
      <c r="S155" s="10"/>
      <c r="T155" s="10"/>
      <c r="U155" s="10"/>
      <c r="V155" s="10">
        <v>100</v>
      </c>
      <c r="W155" s="207"/>
      <c r="X155" s="207"/>
      <c r="Y155" s="207"/>
      <c r="Z155" s="207"/>
      <c r="AA155" s="207"/>
      <c r="AB155" s="207"/>
      <c r="AC155" s="207"/>
      <c r="AD155" s="207"/>
    </row>
    <row xmlns:x14ac="http://schemas.microsoft.com/office/spreadsheetml/2009/9/ac" r="156" s="204" customFormat="true" ht="12" x14ac:dyDescent="0.2">
      <c r="A156" s="207" t="s">
        <v>271</v>
      </c>
      <c r="B156" s="10">
        <v>2018</v>
      </c>
      <c r="C156" s="207" t="s">
        <v>278</v>
      </c>
      <c r="D156" s="10">
        <v>27953652</v>
      </c>
      <c r="E156" s="10">
        <v>67.115200314244476</v>
      </c>
      <c r="F156" s="10">
        <v>66.73452263005197</v>
      </c>
      <c r="G156" s="10">
        <v>50.528566000000183</v>
      </c>
      <c r="H156" s="10">
        <v>16.205956630051791</v>
      </c>
      <c r="I156" s="10">
        <v>33.26547736994803</v>
      </c>
      <c r="J156" s="10">
        <v>0</v>
      </c>
      <c r="K156" s="10">
        <v>69.119518089189114</v>
      </c>
      <c r="L156" s="10"/>
      <c r="M156" s="10">
        <v>42.182120748031487</v>
      </c>
      <c r="N156" s="10">
        <v>26.93739734115762</v>
      </c>
      <c r="O156" s="10">
        <v>30.880481910810889</v>
      </c>
      <c r="P156" s="10">
        <v>0</v>
      </c>
      <c r="Q156" s="10"/>
      <c r="R156" s="10"/>
      <c r="S156" s="10"/>
      <c r="T156" s="10"/>
      <c r="U156" s="10"/>
      <c r="V156" s="10">
        <v>100</v>
      </c>
      <c r="W156" s="207"/>
      <c r="X156" s="207"/>
      <c r="Y156" s="207"/>
      <c r="Z156" s="207"/>
      <c r="AA156" s="207"/>
      <c r="AB156" s="207"/>
      <c r="AC156" s="207"/>
      <c r="AD156" s="207"/>
    </row>
    <row xmlns:x14ac="http://schemas.microsoft.com/office/spreadsheetml/2009/9/ac" r="157" s="204" customFormat="true" ht="12" x14ac:dyDescent="0.2">
      <c r="A157" s="207" t="s">
        <v>271</v>
      </c>
      <c r="B157" s="10">
        <v>2019</v>
      </c>
      <c r="C157" s="207" t="s">
        <v>278</v>
      </c>
      <c r="D157" s="10">
        <v>28356216</v>
      </c>
      <c r="E157" s="10">
        <v>67.876222655237825</v>
      </c>
      <c r="F157" s="10">
        <v>65.906624943291717</v>
      </c>
      <c r="G157" s="10">
        <v>49.789044000000104</v>
      </c>
      <c r="H157" s="10">
        <v>16.11758094329161</v>
      </c>
      <c r="I157" s="10">
        <v>34.093375056708283</v>
      </c>
      <c r="J157" s="10">
        <v>0</v>
      </c>
      <c r="K157" s="10">
        <v>70.18945465837669</v>
      </c>
      <c r="L157" s="10"/>
      <c r="M157" s="10">
        <v>42.182120748031487</v>
      </c>
      <c r="N157" s="10">
        <v>28.007333910345199</v>
      </c>
      <c r="O157" s="10">
        <v>29.81054534162331</v>
      </c>
      <c r="P157" s="10">
        <v>0</v>
      </c>
      <c r="Q157" s="10"/>
      <c r="R157" s="10"/>
      <c r="S157" s="10"/>
      <c r="T157" s="10"/>
      <c r="U157" s="10"/>
      <c r="V157" s="10">
        <v>100</v>
      </c>
      <c r="W157" s="207"/>
      <c r="X157" s="207"/>
      <c r="Y157" s="207"/>
      <c r="Z157" s="207"/>
      <c r="AA157" s="207"/>
      <c r="AB157" s="207"/>
      <c r="AC157" s="207"/>
      <c r="AD157" s="207"/>
    </row>
    <row xmlns:x14ac="http://schemas.microsoft.com/office/spreadsheetml/2009/9/ac" r="158" s="204" customFormat="true" ht="12" x14ac:dyDescent="0.2">
      <c r="A158" s="207" t="s">
        <v>271</v>
      </c>
      <c r="B158" s="10">
        <v>2020</v>
      </c>
      <c r="C158" s="207" t="s">
        <v>278</v>
      </c>
      <c r="D158" s="10">
        <v>28637972</v>
      </c>
      <c r="E158" s="10">
        <v>68.637244996231175</v>
      </c>
      <c r="F158" s="10">
        <v>65.078727256531238</v>
      </c>
      <c r="G158" s="10">
        <v>49.049522000000017</v>
      </c>
      <c r="H158" s="10">
        <v>16.02920525653121</v>
      </c>
      <c r="I158" s="10">
        <v>34.921272743468762</v>
      </c>
      <c r="J158" s="10">
        <v>0</v>
      </c>
      <c r="K158" s="10">
        <v>71.25939122756381</v>
      </c>
      <c r="L158" s="10"/>
      <c r="M158" s="10">
        <v>42.182120748031487</v>
      </c>
      <c r="N158" s="10">
        <v>29.07727047953232</v>
      </c>
      <c r="O158" s="10">
        <v>28.74060877243619</v>
      </c>
      <c r="P158" s="10">
        <v>0</v>
      </c>
      <c r="Q158" s="10"/>
      <c r="R158" s="10"/>
      <c r="S158" s="10"/>
      <c r="T158" s="10"/>
      <c r="U158" s="10"/>
      <c r="V158" s="10">
        <v>100</v>
      </c>
      <c r="W158" s="207"/>
      <c r="X158" s="207"/>
      <c r="Y158" s="207"/>
      <c r="Z158" s="207"/>
      <c r="AA158" s="207"/>
      <c r="AB158" s="207"/>
      <c r="AC158" s="207"/>
      <c r="AD158" s="207"/>
    </row>
    <row xmlns:x14ac="http://schemas.microsoft.com/office/spreadsheetml/2009/9/ac" r="159" s="204" customFormat="true" ht="12" x14ac:dyDescent="0.2">
      <c r="A159" s="207" t="s">
        <v>271</v>
      </c>
      <c r="B159" s="10">
        <v>2021</v>
      </c>
      <c r="C159" s="207" t="s">
        <v>278</v>
      </c>
      <c r="D159" s="10">
        <v>28774554</v>
      </c>
      <c r="E159" s="10">
        <v>69.398267337224524</v>
      </c>
      <c r="F159" s="10">
        <v>64.250829569770985</v>
      </c>
      <c r="G159" s="10">
        <v>48.310000000000173</v>
      </c>
      <c r="H159" s="10">
        <v>15.940829569770809</v>
      </c>
      <c r="I159" s="10">
        <v>35.749170430229007</v>
      </c>
      <c r="J159" s="10">
        <v>0</v>
      </c>
      <c r="K159" s="10">
        <v>72.329327796750931</v>
      </c>
      <c r="L159" s="10"/>
      <c r="M159" s="10">
        <v>42.182120748031487</v>
      </c>
      <c r="N159" s="10">
        <v>30.147207048719441</v>
      </c>
      <c r="O159" s="10">
        <v>27.670672203249069</v>
      </c>
      <c r="P159" s="10">
        <v>0</v>
      </c>
      <c r="Q159" s="10"/>
      <c r="R159" s="10"/>
      <c r="S159" s="10"/>
      <c r="T159" s="10"/>
      <c r="U159" s="10"/>
      <c r="V159" s="10">
        <v>100</v>
      </c>
      <c r="W159" s="207"/>
      <c r="X159" s="207"/>
      <c r="Y159" s="207"/>
      <c r="Z159" s="207"/>
      <c r="AA159" s="207"/>
      <c r="AB159" s="207"/>
      <c r="AC159" s="207"/>
      <c r="AD159" s="207"/>
    </row>
    <row xmlns:x14ac="http://schemas.microsoft.com/office/spreadsheetml/2009/9/ac" r="160" s="204" customFormat="true" ht="12" x14ac:dyDescent="0.2">
      <c r="A160" s="207" t="s">
        <v>271</v>
      </c>
      <c r="B160" s="10">
        <v>2022</v>
      </c>
      <c r="C160" s="207" t="s">
        <v>278</v>
      </c>
      <c r="D160" s="10">
        <v>28844904</v>
      </c>
      <c r="E160" s="10">
        <v>70.159289678217874</v>
      </c>
      <c r="F160" s="10">
        <v>64.250829569770985</v>
      </c>
      <c r="G160" s="10">
        <v>47.570478000000087</v>
      </c>
      <c r="H160" s="10">
        <v>16.680351569770892</v>
      </c>
      <c r="I160" s="10">
        <v>35.749170430229007</v>
      </c>
      <c r="J160" s="10">
        <v>0</v>
      </c>
      <c r="K160" s="10">
        <v>73.399264365938052</v>
      </c>
      <c r="L160" s="10"/>
      <c r="M160" s="10">
        <v>42.182120748031487</v>
      </c>
      <c r="N160" s="10">
        <v>31.217143617906562</v>
      </c>
      <c r="O160" s="10">
        <v>26.600735634061952</v>
      </c>
      <c r="P160" s="10">
        <v>0</v>
      </c>
      <c r="Q160" s="10"/>
      <c r="R160" s="10"/>
      <c r="S160" s="10"/>
      <c r="T160" s="10"/>
      <c r="U160" s="10"/>
      <c r="V160" s="10">
        <v>100</v>
      </c>
      <c r="W160" s="207"/>
      <c r="X160" s="207"/>
      <c r="Y160" s="207"/>
      <c r="Z160" s="207"/>
      <c r="AA160" s="207"/>
      <c r="AB160" s="207"/>
      <c r="AC160" s="207"/>
      <c r="AD160" s="207"/>
    </row>
    <row xmlns:x14ac="http://schemas.microsoft.com/office/spreadsheetml/2009/9/ac" r="161" s="204" customFormat="true" ht="12" x14ac:dyDescent="0.2">
      <c r="A161" s="207" t="s">
        <v>271</v>
      </c>
      <c r="B161" s="10">
        <v>2023</v>
      </c>
      <c r="C161" s="207" t="s">
        <v>278</v>
      </c>
      <c r="D161" s="10">
        <v>28873804</v>
      </c>
      <c r="E161" s="10">
        <v>70.920312019211224</v>
      </c>
      <c r="F161" s="10">
        <v>64.250829569770985</v>
      </c>
      <c r="G161" s="10">
        <v>46.830956000000008</v>
      </c>
      <c r="H161" s="10">
        <v>17.419873569770971</v>
      </c>
      <c r="I161" s="10">
        <v>35.749170430229007</v>
      </c>
      <c r="J161" s="10">
        <v>0</v>
      </c>
      <c r="K161" s="10">
        <v>74.469200935125173</v>
      </c>
      <c r="L161" s="10"/>
      <c r="M161" s="10">
        <v>42.182120748031487</v>
      </c>
      <c r="N161" s="10">
        <v>32.287080187093679</v>
      </c>
      <c r="O161" s="10">
        <v>25.530799064874831</v>
      </c>
      <c r="P161" s="10">
        <v>0</v>
      </c>
      <c r="Q161" s="10"/>
      <c r="R161" s="10"/>
      <c r="S161" s="10"/>
      <c r="T161" s="10"/>
      <c r="U161" s="10"/>
      <c r="V161" s="10">
        <v>100</v>
      </c>
      <c r="W161" s="207"/>
      <c r="X161" s="207"/>
      <c r="Y161" s="207"/>
      <c r="Z161" s="207"/>
      <c r="AA161" s="207"/>
      <c r="AB161" s="207"/>
      <c r="AC161" s="207"/>
      <c r="AD161" s="207"/>
    </row>
    <row xmlns:x14ac="http://schemas.microsoft.com/office/spreadsheetml/2009/9/ac" r="162" s="204" customFormat="true" ht="12" x14ac:dyDescent="0.2">
      <c r="A162" s="207" t="s">
        <v>271</v>
      </c>
      <c r="B162" s="10">
        <v>2024</v>
      </c>
      <c r="C162" s="207" t="s">
        <v>278</v>
      </c>
      <c r="D162" s="10"/>
      <c r="E162" s="10"/>
      <c r="F162" s="10"/>
      <c r="G162" s="10"/>
      <c r="H162" s="10"/>
      <c r="I162" s="10"/>
      <c r="J162" s="10"/>
      <c r="K162" s="10"/>
      <c r="L162" s="10"/>
      <c r="M162" s="10"/>
      <c r="N162" s="10"/>
      <c r="O162" s="10"/>
      <c r="P162" s="10"/>
      <c r="Q162" s="10"/>
      <c r="R162" s="10"/>
      <c r="S162" s="10"/>
      <c r="T162" s="10"/>
      <c r="U162" s="10"/>
      <c r="V162" s="10"/>
      <c r="W162" s="207"/>
      <c r="X162" s="207"/>
      <c r="Y162" s="207"/>
      <c r="Z162" s="207"/>
      <c r="AA162" s="207"/>
      <c r="AB162" s="207"/>
      <c r="AC162" s="207"/>
      <c r="AD162" s="207"/>
    </row>
    <row xmlns:x14ac="http://schemas.microsoft.com/office/spreadsheetml/2009/9/ac" r="163" s="204" customFormat="true" ht="12" x14ac:dyDescent="0.2">
      <c r="A163" s="207" t="s">
        <v>271</v>
      </c>
      <c r="B163" s="10">
        <v>2025</v>
      </c>
      <c r="C163" s="207" t="s">
        <v>278</v>
      </c>
      <c r="D163" s="10"/>
      <c r="E163" s="10"/>
      <c r="F163" s="10"/>
      <c r="G163" s="10"/>
      <c r="H163" s="10"/>
      <c r="I163" s="10"/>
      <c r="J163" s="10"/>
      <c r="K163" s="10"/>
      <c r="L163" s="10"/>
      <c r="M163" s="10"/>
      <c r="N163" s="10"/>
      <c r="O163" s="10"/>
      <c r="P163" s="10"/>
      <c r="Q163" s="10"/>
      <c r="R163" s="10"/>
      <c r="S163" s="10"/>
      <c r="T163" s="10"/>
      <c r="U163" s="10"/>
      <c r="V163" s="10"/>
      <c r="W163" s="207"/>
      <c r="X163" s="207"/>
      <c r="Y163" s="207"/>
      <c r="Z163" s="207"/>
      <c r="AA163" s="207"/>
      <c r="AB163" s="207"/>
      <c r="AC163" s="207"/>
      <c r="AD163" s="207"/>
    </row>
    <row xmlns:x14ac="http://schemas.microsoft.com/office/spreadsheetml/2009/9/ac" r="164" s="204" customFormat="true" ht="12" x14ac:dyDescent="0.2">
      <c r="A164" s="207" t="s">
        <v>271</v>
      </c>
      <c r="B164" s="10">
        <v>2026</v>
      </c>
      <c r="C164" s="207" t="s">
        <v>278</v>
      </c>
      <c r="D164" s="10"/>
      <c r="E164" s="10"/>
      <c r="F164" s="10"/>
      <c r="G164" s="10"/>
      <c r="H164" s="10"/>
      <c r="I164" s="10"/>
      <c r="J164" s="10"/>
      <c r="K164" s="10"/>
      <c r="L164" s="10"/>
      <c r="M164" s="10"/>
      <c r="N164" s="10"/>
      <c r="O164" s="10"/>
      <c r="P164" s="10"/>
      <c r="Q164" s="10"/>
      <c r="R164" s="10"/>
      <c r="S164" s="10"/>
      <c r="T164" s="10"/>
      <c r="U164" s="10"/>
      <c r="V164" s="10"/>
      <c r="W164" s="207"/>
      <c r="X164" s="207"/>
      <c r="Y164" s="207"/>
      <c r="Z164" s="207"/>
      <c r="AA164" s="207"/>
      <c r="AB164" s="207"/>
      <c r="AC164" s="207"/>
      <c r="AD164" s="207"/>
    </row>
    <row xmlns:x14ac="http://schemas.microsoft.com/office/spreadsheetml/2009/9/ac" r="165" s="204" customFormat="true" ht="12" x14ac:dyDescent="0.2">
      <c r="A165" s="207" t="s">
        <v>271</v>
      </c>
      <c r="B165" s="10">
        <v>2027</v>
      </c>
      <c r="C165" s="207" t="s">
        <v>278</v>
      </c>
      <c r="D165" s="10"/>
      <c r="E165" s="10"/>
      <c r="F165" s="10"/>
      <c r="G165" s="10"/>
      <c r="H165" s="10"/>
      <c r="I165" s="10"/>
      <c r="J165" s="10"/>
      <c r="K165" s="10"/>
      <c r="L165" s="10"/>
      <c r="M165" s="10"/>
      <c r="N165" s="10"/>
      <c r="O165" s="10"/>
      <c r="P165" s="10"/>
      <c r="Q165" s="10"/>
      <c r="R165" s="10"/>
      <c r="S165" s="10"/>
      <c r="T165" s="10"/>
      <c r="U165" s="10"/>
      <c r="V165" s="10"/>
      <c r="W165" s="207"/>
      <c r="X165" s="207"/>
      <c r="Y165" s="207"/>
      <c r="Z165" s="207"/>
      <c r="AA165" s="207"/>
      <c r="AB165" s="207"/>
      <c r="AC165" s="207"/>
      <c r="AD165" s="207"/>
    </row>
    <row xmlns:x14ac="http://schemas.microsoft.com/office/spreadsheetml/2009/9/ac" r="166" s="204" customFormat="true" ht="12" x14ac:dyDescent="0.2">
      <c r="A166" s="207" t="s">
        <v>271</v>
      </c>
      <c r="B166" s="10">
        <v>2028</v>
      </c>
      <c r="C166" s="207" t="s">
        <v>278</v>
      </c>
      <c r="D166" s="10"/>
      <c r="E166" s="10"/>
      <c r="F166" s="10"/>
      <c r="G166" s="10"/>
      <c r="H166" s="10"/>
      <c r="I166" s="10"/>
      <c r="J166" s="10"/>
      <c r="K166" s="10"/>
      <c r="L166" s="10"/>
      <c r="M166" s="10"/>
      <c r="N166" s="10"/>
      <c r="O166" s="10"/>
      <c r="P166" s="10"/>
      <c r="Q166" s="10"/>
      <c r="R166" s="10"/>
      <c r="S166" s="10"/>
      <c r="T166" s="10"/>
      <c r="U166" s="10"/>
      <c r="V166" s="10"/>
      <c r="W166" s="207"/>
      <c r="X166" s="207"/>
      <c r="Y166" s="207"/>
      <c r="Z166" s="207"/>
      <c r="AA166" s="207"/>
      <c r="AB166" s="207"/>
      <c r="AC166" s="207"/>
      <c r="AD166" s="207"/>
    </row>
    <row xmlns:x14ac="http://schemas.microsoft.com/office/spreadsheetml/2009/9/ac" r="167" s="204" customFormat="true" ht="12" x14ac:dyDescent="0.2">
      <c r="A167" s="207" t="s">
        <v>271</v>
      </c>
      <c r="B167" s="10">
        <v>2029</v>
      </c>
      <c r="C167" s="207" t="s">
        <v>278</v>
      </c>
      <c r="D167" s="10"/>
      <c r="E167" s="10"/>
      <c r="F167" s="10"/>
      <c r="G167" s="10"/>
      <c r="H167" s="10"/>
      <c r="I167" s="10"/>
      <c r="J167" s="10"/>
      <c r="K167" s="10"/>
      <c r="L167" s="10"/>
      <c r="M167" s="10"/>
      <c r="N167" s="10"/>
      <c r="O167" s="10"/>
      <c r="P167" s="10"/>
      <c r="Q167" s="10"/>
      <c r="R167" s="10"/>
      <c r="S167" s="10"/>
      <c r="T167" s="10"/>
      <c r="U167" s="10"/>
      <c r="V167" s="10"/>
      <c r="W167" s="207"/>
      <c r="X167" s="207"/>
      <c r="Y167" s="207"/>
      <c r="Z167" s="207"/>
      <c r="AA167" s="207"/>
      <c r="AB167" s="207"/>
    </row>
    <row xmlns:x14ac="http://schemas.microsoft.com/office/spreadsheetml/2009/9/ac" r="168" s="204" customFormat="true" ht="12" x14ac:dyDescent="0.2">
      <c r="A168" s="207" t="s">
        <v>271</v>
      </c>
      <c r="B168" s="10">
        <v>2030</v>
      </c>
      <c r="C168" s="207" t="s">
        <v>278</v>
      </c>
      <c r="D168" s="10"/>
      <c r="E168" s="10"/>
      <c r="F168" s="10"/>
      <c r="G168" s="10"/>
      <c r="H168" s="10"/>
      <c r="I168" s="10"/>
      <c r="J168" s="10"/>
      <c r="K168" s="10"/>
      <c r="L168" s="10"/>
      <c r="M168" s="10"/>
      <c r="N168" s="10"/>
      <c r="O168" s="10"/>
      <c r="P168" s="10"/>
      <c r="Q168" s="10"/>
      <c r="R168" s="10"/>
      <c r="S168" s="10"/>
      <c r="T168" s="10"/>
      <c r="U168" s="10"/>
      <c r="V168" s="10"/>
      <c r="W168" s="207"/>
      <c r="X168" s="207"/>
      <c r="Y168" s="207"/>
      <c r="Z168" s="207"/>
      <c r="AA168" s="207"/>
      <c r="AB168" s="207"/>
    </row>
    <row xmlns:x14ac="http://schemas.microsoft.com/office/spreadsheetml/2009/9/ac" r="169" ht="15.75" x14ac:dyDescent="0.25">
      <c r="A169" s="208" t="s">
        <v>271</v>
      </c>
      <c r="B169" s="10">
        <v>2000</v>
      </c>
      <c r="C169" s="208" t="s">
        <v>279</v>
      </c>
      <c r="D169" s="10">
        <v>26349406</v>
      </c>
      <c r="E169" s="10"/>
      <c r="F169" s="10"/>
      <c r="G169" s="10"/>
      <c r="H169" s="10"/>
      <c r="I169" s="10"/>
      <c r="J169" s="10">
        <v>100</v>
      </c>
      <c r="K169" s="10"/>
      <c r="L169" s="10"/>
      <c r="M169" s="10"/>
      <c r="N169" s="10"/>
      <c r="O169" s="10"/>
      <c r="P169" s="10">
        <v>100</v>
      </c>
      <c r="Q169" s="10"/>
      <c r="R169" s="10"/>
      <c r="S169" s="10"/>
      <c r="T169" s="10"/>
      <c r="U169" s="10"/>
      <c r="V169" s="10">
        <v>100</v>
      </c>
      <c r="W169" s="208"/>
      <c r="X169" s="208"/>
      <c r="Y169" s="208"/>
      <c r="Z169" s="208"/>
      <c r="AA169" s="208"/>
      <c r="AB169" s="208"/>
    </row>
    <row xmlns:x14ac="http://schemas.microsoft.com/office/spreadsheetml/2009/9/ac" r="170" ht="15.75" x14ac:dyDescent="0.25">
      <c r="A170" s="208" t="s">
        <v>271</v>
      </c>
      <c r="B170" s="10">
        <v>2001</v>
      </c>
      <c r="C170" s="208" t="s">
        <v>279</v>
      </c>
      <c r="D170" s="10">
        <v>27235752</v>
      </c>
      <c r="E170" s="10"/>
      <c r="F170" s="10"/>
      <c r="G170" s="10"/>
      <c r="H170" s="10"/>
      <c r="I170" s="10"/>
      <c r="J170" s="10">
        <v>100</v>
      </c>
      <c r="K170" s="10"/>
      <c r="L170" s="10"/>
      <c r="M170" s="10"/>
      <c r="N170" s="10"/>
      <c r="O170" s="10"/>
      <c r="P170" s="10">
        <v>100</v>
      </c>
      <c r="Q170" s="10"/>
      <c r="R170" s="10"/>
      <c r="S170" s="10"/>
      <c r="T170" s="10"/>
      <c r="U170" s="10"/>
      <c r="V170" s="10">
        <v>100</v>
      </c>
      <c r="W170" s="208"/>
      <c r="X170" s="208"/>
      <c r="Y170" s="208"/>
      <c r="Z170" s="208"/>
      <c r="AA170" s="208"/>
      <c r="AB170" s="208"/>
    </row>
    <row xmlns:x14ac="http://schemas.microsoft.com/office/spreadsheetml/2009/9/ac" r="171" ht="15.75" x14ac:dyDescent="0.25">
      <c r="A171" s="208" t="s">
        <v>271</v>
      </c>
      <c r="B171" s="10">
        <v>2002</v>
      </c>
      <c r="C171" s="208" t="s">
        <v>279</v>
      </c>
      <c r="D171" s="10">
        <v>28059968</v>
      </c>
      <c r="E171" s="10"/>
      <c r="F171" s="10"/>
      <c r="G171" s="10"/>
      <c r="H171" s="10"/>
      <c r="I171" s="10"/>
      <c r="J171" s="10">
        <v>100</v>
      </c>
      <c r="K171" s="10"/>
      <c r="L171" s="10"/>
      <c r="M171" s="10"/>
      <c r="N171" s="10"/>
      <c r="O171" s="10"/>
      <c r="P171" s="10">
        <v>100</v>
      </c>
      <c r="Q171" s="10"/>
      <c r="R171" s="10"/>
      <c r="S171" s="10"/>
      <c r="T171" s="10"/>
      <c r="U171" s="10"/>
      <c r="V171" s="10">
        <v>100</v>
      </c>
      <c r="W171" s="208"/>
      <c r="X171" s="208"/>
      <c r="Y171" s="208"/>
      <c r="Z171" s="208"/>
      <c r="AA171" s="208"/>
      <c r="AB171" s="208"/>
    </row>
    <row xmlns:x14ac="http://schemas.microsoft.com/office/spreadsheetml/2009/9/ac" r="172" ht="15.75" x14ac:dyDescent="0.25">
      <c r="A172" s="208" t="s">
        <v>271</v>
      </c>
      <c r="B172" s="10">
        <v>2003</v>
      </c>
      <c r="C172" s="208" t="s">
        <v>279</v>
      </c>
      <c r="D172" s="10">
        <v>28798414</v>
      </c>
      <c r="E172" s="10">
        <v>81.070632279394317</v>
      </c>
      <c r="F172" s="10"/>
      <c r="G172" s="10"/>
      <c r="H172" s="10"/>
      <c r="I172" s="10"/>
      <c r="J172" s="10">
        <v>100</v>
      </c>
      <c r="K172" s="10">
        <v>74.02407209886951</v>
      </c>
      <c r="L172" s="10"/>
      <c r="M172" s="10"/>
      <c r="N172" s="10"/>
      <c r="O172" s="10">
        <v>25.97592790113049</v>
      </c>
      <c r="P172" s="10">
        <v>74.02407209886951</v>
      </c>
      <c r="Q172" s="10"/>
      <c r="R172" s="10"/>
      <c r="S172" s="10"/>
      <c r="T172" s="10"/>
      <c r="U172" s="10"/>
      <c r="V172" s="10">
        <v>100</v>
      </c>
      <c r="W172" s="208"/>
      <c r="X172" s="208"/>
      <c r="Y172" s="208"/>
      <c r="Z172" s="208"/>
      <c r="AA172" s="208"/>
      <c r="AB172" s="208"/>
    </row>
    <row xmlns:x14ac="http://schemas.microsoft.com/office/spreadsheetml/2009/9/ac" r="173" ht="15.75" x14ac:dyDescent="0.25">
      <c r="A173" s="208" t="s">
        <v>271</v>
      </c>
      <c r="B173" s="10">
        <v>2004</v>
      </c>
      <c r="C173" s="208" t="s">
        <v>279</v>
      </c>
      <c r="D173" s="10">
        <v>29438228</v>
      </c>
      <c r="E173" s="10">
        <v>81.070632279394317</v>
      </c>
      <c r="F173" s="10"/>
      <c r="G173" s="10"/>
      <c r="H173" s="10"/>
      <c r="I173" s="10"/>
      <c r="J173" s="10">
        <v>100</v>
      </c>
      <c r="K173" s="10">
        <v>74.02407209886951</v>
      </c>
      <c r="L173" s="10"/>
      <c r="M173" s="10"/>
      <c r="N173" s="10"/>
      <c r="O173" s="10">
        <v>25.97592790113049</v>
      </c>
      <c r="P173" s="10">
        <v>74.02407209886951</v>
      </c>
      <c r="Q173" s="10"/>
      <c r="R173" s="10"/>
      <c r="S173" s="10"/>
      <c r="T173" s="10"/>
      <c r="U173" s="10"/>
      <c r="V173" s="10">
        <v>100</v>
      </c>
      <c r="W173" s="208"/>
      <c r="X173" s="208"/>
      <c r="Y173" s="208"/>
      <c r="Z173" s="208"/>
      <c r="AA173" s="208"/>
      <c r="AB173" s="208"/>
    </row>
    <row xmlns:x14ac="http://schemas.microsoft.com/office/spreadsheetml/2009/9/ac" r="174" ht="15.75" x14ac:dyDescent="0.25">
      <c r="A174" s="208" t="s">
        <v>271</v>
      </c>
      <c r="B174" s="10">
        <v>2005</v>
      </c>
      <c r="C174" s="208" t="s">
        <v>279</v>
      </c>
      <c r="D174" s="10">
        <v>30037840</v>
      </c>
      <c r="E174" s="10">
        <v>81.070632279394317</v>
      </c>
      <c r="F174" s="10"/>
      <c r="G174" s="10"/>
      <c r="H174" s="10"/>
      <c r="I174" s="10"/>
      <c r="J174" s="10">
        <v>100</v>
      </c>
      <c r="K174" s="10">
        <v>74.02407209886951</v>
      </c>
      <c r="L174" s="10"/>
      <c r="M174" s="10"/>
      <c r="N174" s="10"/>
      <c r="O174" s="10">
        <v>25.97592790113049</v>
      </c>
      <c r="P174" s="10">
        <v>74.02407209886951</v>
      </c>
      <c r="Q174" s="10"/>
      <c r="R174" s="10"/>
      <c r="S174" s="10"/>
      <c r="T174" s="10"/>
      <c r="U174" s="10"/>
      <c r="V174" s="10">
        <v>100</v>
      </c>
      <c r="W174" s="208"/>
      <c r="X174" s="208"/>
      <c r="Y174" s="208"/>
      <c r="Z174" s="208"/>
      <c r="AA174" s="208"/>
      <c r="AB174" s="208"/>
    </row>
    <row xmlns:x14ac="http://schemas.microsoft.com/office/spreadsheetml/2009/9/ac" r="175" ht="15.75" x14ac:dyDescent="0.25">
      <c r="A175" s="208" t="s">
        <v>271</v>
      </c>
      <c r="B175" s="10">
        <v>2006</v>
      </c>
      <c r="C175" s="208" t="s">
        <v>279</v>
      </c>
      <c r="D175" s="10">
        <v>30544484</v>
      </c>
      <c r="E175" s="10">
        <v>81.070632279394317</v>
      </c>
      <c r="F175" s="10"/>
      <c r="G175" s="10"/>
      <c r="H175" s="10"/>
      <c r="I175" s="10"/>
      <c r="J175" s="10">
        <v>100</v>
      </c>
      <c r="K175" s="10">
        <v>74.02407209886951</v>
      </c>
      <c r="L175" s="10"/>
      <c r="M175" s="10"/>
      <c r="N175" s="10"/>
      <c r="O175" s="10">
        <v>25.97592790113049</v>
      </c>
      <c r="P175" s="10">
        <v>74.02407209886951</v>
      </c>
      <c r="Q175" s="10"/>
      <c r="R175" s="10"/>
      <c r="S175" s="10"/>
      <c r="T175" s="10"/>
      <c r="U175" s="10"/>
      <c r="V175" s="10">
        <v>100</v>
      </c>
      <c r="W175" s="208"/>
      <c r="X175" s="208"/>
      <c r="Y175" s="208"/>
      <c r="Z175" s="208"/>
      <c r="AA175" s="208"/>
      <c r="AB175" s="208"/>
    </row>
    <row xmlns:x14ac="http://schemas.microsoft.com/office/spreadsheetml/2009/9/ac" r="176" ht="15.75" x14ac:dyDescent="0.25">
      <c r="A176" s="208" t="s">
        <v>271</v>
      </c>
      <c r="B176" s="10">
        <v>2007</v>
      </c>
      <c r="C176" s="208" t="s">
        <v>279</v>
      </c>
      <c r="D176" s="10">
        <v>31023874</v>
      </c>
      <c r="E176" s="10">
        <v>81.070632279394317</v>
      </c>
      <c r="F176" s="10"/>
      <c r="G176" s="10"/>
      <c r="H176" s="10"/>
      <c r="I176" s="10"/>
      <c r="J176" s="10">
        <v>100</v>
      </c>
      <c r="K176" s="10">
        <v>74.02407209886951</v>
      </c>
      <c r="L176" s="10"/>
      <c r="M176" s="10"/>
      <c r="N176" s="10"/>
      <c r="O176" s="10">
        <v>25.97592790113049</v>
      </c>
      <c r="P176" s="10">
        <v>74.02407209886951</v>
      </c>
      <c r="Q176" s="10"/>
      <c r="R176" s="10"/>
      <c r="S176" s="10"/>
      <c r="T176" s="10"/>
      <c r="U176" s="10"/>
      <c r="V176" s="10">
        <v>100</v>
      </c>
      <c r="W176" s="208"/>
      <c r="X176" s="208"/>
      <c r="Y176" s="208"/>
      <c r="Z176" s="208"/>
      <c r="AA176" s="208"/>
      <c r="AB176" s="208"/>
    </row>
    <row xmlns:x14ac="http://schemas.microsoft.com/office/spreadsheetml/2009/9/ac" r="177" ht="15.75" x14ac:dyDescent="0.25">
      <c r="A177" s="208" t="s">
        <v>271</v>
      </c>
      <c r="B177" s="10">
        <v>2008</v>
      </c>
      <c r="C177" s="208" t="s">
        <v>279</v>
      </c>
      <c r="D177" s="10">
        <v>31458844</v>
      </c>
      <c r="E177" s="10">
        <v>81.579923805645763</v>
      </c>
      <c r="F177" s="10"/>
      <c r="G177" s="10"/>
      <c r="H177" s="10"/>
      <c r="I177" s="10"/>
      <c r="J177" s="10">
        <v>100</v>
      </c>
      <c r="K177" s="10">
        <v>75.508002331980606</v>
      </c>
      <c r="L177" s="10"/>
      <c r="M177" s="10"/>
      <c r="N177" s="10"/>
      <c r="O177" s="10">
        <v>24.49199766801939</v>
      </c>
      <c r="P177" s="10">
        <v>75.508002331980606</v>
      </c>
      <c r="Q177" s="10"/>
      <c r="R177" s="10"/>
      <c r="S177" s="10"/>
      <c r="T177" s="10"/>
      <c r="U177" s="10"/>
      <c r="V177" s="10">
        <v>100</v>
      </c>
      <c r="W177" s="208"/>
      <c r="X177" s="208"/>
      <c r="Y177" s="208"/>
      <c r="Z177" s="208"/>
      <c r="AA177" s="208"/>
      <c r="AB177" s="208"/>
    </row>
    <row xmlns:x14ac="http://schemas.microsoft.com/office/spreadsheetml/2009/9/ac" r="178" ht="15.75" x14ac:dyDescent="0.25">
      <c r="A178" s="208" t="s">
        <v>271</v>
      </c>
      <c r="B178" s="10">
        <v>2009</v>
      </c>
      <c r="C178" s="208" t="s">
        <v>279</v>
      </c>
      <c r="D178" s="10">
        <v>31878156</v>
      </c>
      <c r="E178" s="10">
        <v>82.089215331897321</v>
      </c>
      <c r="F178" s="10">
        <v>82.089215331897321</v>
      </c>
      <c r="G178" s="10"/>
      <c r="H178" s="10"/>
      <c r="I178" s="10">
        <v>17.910784668102679</v>
      </c>
      <c r="J178" s="10">
        <v>82.089215331897321</v>
      </c>
      <c r="K178" s="10">
        <v>76.991932565091702</v>
      </c>
      <c r="L178" s="10"/>
      <c r="M178" s="10"/>
      <c r="N178" s="10"/>
      <c r="O178" s="10">
        <v>23.008067434908298</v>
      </c>
      <c r="P178" s="10">
        <v>76.991932565091702</v>
      </c>
      <c r="Q178" s="10"/>
      <c r="R178" s="10"/>
      <c r="S178" s="10"/>
      <c r="T178" s="10"/>
      <c r="U178" s="10"/>
      <c r="V178" s="10">
        <v>100</v>
      </c>
      <c r="W178" s="208"/>
      <c r="X178" s="208"/>
      <c r="Y178" s="208"/>
      <c r="Z178" s="208"/>
      <c r="AA178" s="208"/>
      <c r="AB178" s="208"/>
    </row>
    <row xmlns:x14ac="http://schemas.microsoft.com/office/spreadsheetml/2009/9/ac" r="179" ht="15.75" x14ac:dyDescent="0.25">
      <c r="A179" s="208" t="s">
        <v>271</v>
      </c>
      <c r="B179" s="10">
        <v>2010</v>
      </c>
      <c r="C179" s="208" t="s">
        <v>279</v>
      </c>
      <c r="D179" s="10">
        <v>32294936</v>
      </c>
      <c r="E179" s="10">
        <v>82.598506858148767</v>
      </c>
      <c r="F179" s="10">
        <v>82.598506858148767</v>
      </c>
      <c r="G179" s="10"/>
      <c r="H179" s="10"/>
      <c r="I179" s="10">
        <v>17.40149314185123</v>
      </c>
      <c r="J179" s="10">
        <v>82.598506858148767</v>
      </c>
      <c r="K179" s="10">
        <v>78.475862798202343</v>
      </c>
      <c r="L179" s="10"/>
      <c r="M179" s="10"/>
      <c r="N179" s="10"/>
      <c r="O179" s="10">
        <v>21.524137201797661</v>
      </c>
      <c r="P179" s="10">
        <v>78.475862798202343</v>
      </c>
      <c r="Q179" s="10"/>
      <c r="R179" s="10"/>
      <c r="S179" s="10"/>
      <c r="T179" s="10"/>
      <c r="U179" s="10"/>
      <c r="V179" s="10">
        <v>100</v>
      </c>
      <c r="W179" s="208"/>
      <c r="X179" s="208"/>
      <c r="Y179" s="208"/>
      <c r="Z179" s="208"/>
      <c r="AA179" s="208"/>
      <c r="AB179" s="208"/>
    </row>
    <row xmlns:x14ac="http://schemas.microsoft.com/office/spreadsheetml/2009/9/ac" r="180" ht="15.75" x14ac:dyDescent="0.25">
      <c r="A180" s="208" t="s">
        <v>271</v>
      </c>
      <c r="B180" s="10">
        <v>2011</v>
      </c>
      <c r="C180" s="208" t="s">
        <v>279</v>
      </c>
      <c r="D180" s="10">
        <v>32740994</v>
      </c>
      <c r="E180" s="10">
        <v>83.107798384400212</v>
      </c>
      <c r="F180" s="10">
        <v>83.107798384400212</v>
      </c>
      <c r="G180" s="10"/>
      <c r="H180" s="10"/>
      <c r="I180" s="10">
        <v>16.892201615599792</v>
      </c>
      <c r="J180" s="10">
        <v>83.107798384400212</v>
      </c>
      <c r="K180" s="10">
        <v>79.959793031313438</v>
      </c>
      <c r="L180" s="10"/>
      <c r="M180" s="10"/>
      <c r="N180" s="10"/>
      <c r="O180" s="10">
        <v>20.040206968686562</v>
      </c>
      <c r="P180" s="10">
        <v>79.959793031313438</v>
      </c>
      <c r="Q180" s="10"/>
      <c r="R180" s="10"/>
      <c r="S180" s="10"/>
      <c r="T180" s="10"/>
      <c r="U180" s="10"/>
      <c r="V180" s="10">
        <v>100</v>
      </c>
      <c r="W180" s="208"/>
      <c r="X180" s="208"/>
      <c r="Y180" s="208"/>
      <c r="Z180" s="208"/>
      <c r="AA180" s="208"/>
      <c r="AB180" s="208"/>
    </row>
    <row xmlns:x14ac="http://schemas.microsoft.com/office/spreadsheetml/2009/9/ac" r="181" ht="15.75" x14ac:dyDescent="0.25">
      <c r="A181" s="208" t="s">
        <v>271</v>
      </c>
      <c r="B181" s="10">
        <v>2012</v>
      </c>
      <c r="C181" s="208" t="s">
        <v>279</v>
      </c>
      <c r="D181" s="10">
        <v>33178804</v>
      </c>
      <c r="E181" s="10">
        <v>83.617089910651657</v>
      </c>
      <c r="F181" s="10">
        <v>83.617089910651657</v>
      </c>
      <c r="G181" s="10"/>
      <c r="H181" s="10"/>
      <c r="I181" s="10">
        <v>16.382910089348339</v>
      </c>
      <c r="J181" s="10">
        <v>83.617089910651657</v>
      </c>
      <c r="K181" s="10">
        <v>81.443723264424534</v>
      </c>
      <c r="L181" s="10"/>
      <c r="M181" s="10"/>
      <c r="N181" s="10"/>
      <c r="O181" s="10">
        <v>18.556276735575469</v>
      </c>
      <c r="P181" s="10">
        <v>81.443723264424534</v>
      </c>
      <c r="Q181" s="10"/>
      <c r="R181" s="10"/>
      <c r="S181" s="10"/>
      <c r="T181" s="10"/>
      <c r="U181" s="10"/>
      <c r="V181" s="10">
        <v>100</v>
      </c>
      <c r="W181" s="208"/>
      <c r="X181" s="208"/>
      <c r="Y181" s="208"/>
      <c r="Z181" s="208"/>
      <c r="AA181" s="208"/>
      <c r="AB181" s="208"/>
    </row>
    <row xmlns:x14ac="http://schemas.microsoft.com/office/spreadsheetml/2009/9/ac" r="182" ht="15.75" x14ac:dyDescent="0.25">
      <c r="A182" s="208" t="s">
        <v>271</v>
      </c>
      <c r="B182" s="10">
        <v>2013</v>
      </c>
      <c r="C182" s="208" t="s">
        <v>279</v>
      </c>
      <c r="D182" s="10">
        <v>33609972</v>
      </c>
      <c r="E182" s="10">
        <v>84.126381436903102</v>
      </c>
      <c r="F182" s="10">
        <v>84.126381436903102</v>
      </c>
      <c r="G182" s="10"/>
      <c r="H182" s="10"/>
      <c r="I182" s="10">
        <v>15.873618563096899</v>
      </c>
      <c r="J182" s="10">
        <v>84.126381436903102</v>
      </c>
      <c r="K182" s="10">
        <v>82.927653497535175</v>
      </c>
      <c r="L182" s="10"/>
      <c r="M182" s="10">
        <v>47.743944016630053</v>
      </c>
      <c r="N182" s="10">
        <v>35.183709480905122</v>
      </c>
      <c r="O182" s="10">
        <v>17.072346502464821</v>
      </c>
      <c r="P182" s="10">
        <v>0</v>
      </c>
      <c r="Q182" s="10"/>
      <c r="R182" s="10"/>
      <c r="S182" s="10"/>
      <c r="T182" s="10"/>
      <c r="U182" s="10"/>
      <c r="V182" s="10">
        <v>100</v>
      </c>
      <c r="W182" s="208"/>
      <c r="X182" s="208"/>
      <c r="Y182" s="208"/>
      <c r="Z182" s="208"/>
      <c r="AA182" s="208"/>
      <c r="AB182" s="208"/>
    </row>
    <row xmlns:x14ac="http://schemas.microsoft.com/office/spreadsheetml/2009/9/ac" r="183" ht="15.75" x14ac:dyDescent="0.25">
      <c r="A183" s="208" t="s">
        <v>271</v>
      </c>
      <c r="B183" s="10">
        <v>2014</v>
      </c>
      <c r="C183" s="208" t="s">
        <v>279</v>
      </c>
      <c r="D183" s="10">
        <v>33981312</v>
      </c>
      <c r="E183" s="10">
        <v>84.635672963154775</v>
      </c>
      <c r="F183" s="10">
        <v>84.635672963154775</v>
      </c>
      <c r="G183" s="10"/>
      <c r="H183" s="10"/>
      <c r="I183" s="10">
        <v>15.36432703684522</v>
      </c>
      <c r="J183" s="10">
        <v>84.635672963154775</v>
      </c>
      <c r="K183" s="10">
        <v>84.411583730646271</v>
      </c>
      <c r="L183" s="10"/>
      <c r="M183" s="10">
        <v>47.743944016630053</v>
      </c>
      <c r="N183" s="10">
        <v>36.667639714016218</v>
      </c>
      <c r="O183" s="10">
        <v>15.588416269353729</v>
      </c>
      <c r="P183" s="10">
        <v>0</v>
      </c>
      <c r="Q183" s="10"/>
      <c r="R183" s="10"/>
      <c r="S183" s="10"/>
      <c r="T183" s="10"/>
      <c r="U183" s="10"/>
      <c r="V183" s="10">
        <v>100</v>
      </c>
      <c r="W183" s="208"/>
      <c r="X183" s="208"/>
      <c r="Y183" s="208"/>
      <c r="Z183" s="208"/>
      <c r="AA183" s="208"/>
      <c r="AB183" s="208"/>
    </row>
    <row xmlns:x14ac="http://schemas.microsoft.com/office/spreadsheetml/2009/9/ac" r="184" ht="15.75" x14ac:dyDescent="0.25">
      <c r="A184" s="208" t="s">
        <v>271</v>
      </c>
      <c r="B184" s="10">
        <v>2015</v>
      </c>
      <c r="C184" s="208" t="s">
        <v>279</v>
      </c>
      <c r="D184" s="10">
        <v>34337380</v>
      </c>
      <c r="E184" s="10">
        <v>85.14496448940622</v>
      </c>
      <c r="F184" s="10">
        <v>85.14496448940622</v>
      </c>
      <c r="G184" s="10"/>
      <c r="H184" s="10"/>
      <c r="I184" s="10">
        <v>14.85503551059378</v>
      </c>
      <c r="J184" s="10">
        <v>85.14496448940622</v>
      </c>
      <c r="K184" s="10">
        <v>85.895513963757367</v>
      </c>
      <c r="L184" s="10"/>
      <c r="M184" s="10">
        <v>47.743944016630053</v>
      </c>
      <c r="N184" s="10">
        <v>38.151569947127307</v>
      </c>
      <c r="O184" s="10">
        <v>14.10448603624263</v>
      </c>
      <c r="P184" s="10">
        <v>0</v>
      </c>
      <c r="Q184" s="10"/>
      <c r="R184" s="10"/>
      <c r="S184" s="10"/>
      <c r="T184" s="10"/>
      <c r="U184" s="10"/>
      <c r="V184" s="10">
        <v>100</v>
      </c>
      <c r="W184" s="208"/>
      <c r="X184" s="208"/>
      <c r="Y184" s="208"/>
      <c r="Z184" s="208"/>
      <c r="AA184" s="208"/>
      <c r="AB184" s="208"/>
    </row>
    <row xmlns:x14ac="http://schemas.microsoft.com/office/spreadsheetml/2009/9/ac" r="185" ht="15.75" x14ac:dyDescent="0.25">
      <c r="A185" s="208" t="s">
        <v>271</v>
      </c>
      <c r="B185" s="10">
        <v>2016</v>
      </c>
      <c r="C185" s="208" t="s">
        <v>279</v>
      </c>
      <c r="D185" s="10">
        <v>34652724</v>
      </c>
      <c r="E185" s="10">
        <v>85.654256015657666</v>
      </c>
      <c r="F185" s="10">
        <v>85.654256015657666</v>
      </c>
      <c r="G185" s="10"/>
      <c r="H185" s="10"/>
      <c r="I185" s="10">
        <v>14.345743984342329</v>
      </c>
      <c r="J185" s="10">
        <v>85.654256015657666</v>
      </c>
      <c r="K185" s="10">
        <v>87.379444196868008</v>
      </c>
      <c r="L185" s="10"/>
      <c r="M185" s="10">
        <v>47.743944016630053</v>
      </c>
      <c r="N185" s="10">
        <v>39.635500180237948</v>
      </c>
      <c r="O185" s="10">
        <v>12.620555803131991</v>
      </c>
      <c r="P185" s="10">
        <v>0</v>
      </c>
      <c r="Q185" s="10"/>
      <c r="R185" s="10"/>
      <c r="S185" s="10"/>
      <c r="T185" s="10"/>
      <c r="U185" s="10"/>
      <c r="V185" s="10">
        <v>100</v>
      </c>
      <c r="W185" s="208"/>
      <c r="X185" s="208"/>
      <c r="Y185" s="208"/>
      <c r="Z185" s="208"/>
      <c r="AA185" s="208"/>
      <c r="AB185" s="208"/>
    </row>
    <row xmlns:x14ac="http://schemas.microsoft.com/office/spreadsheetml/2009/9/ac" r="186" ht="15.75" x14ac:dyDescent="0.25">
      <c r="A186" s="208" t="s">
        <v>271</v>
      </c>
      <c r="B186" s="10">
        <v>2017</v>
      </c>
      <c r="C186" s="208" t="s">
        <v>279</v>
      </c>
      <c r="D186" s="10">
        <v>34946256</v>
      </c>
      <c r="E186" s="10">
        <v>86.163547541909111</v>
      </c>
      <c r="F186" s="10">
        <v>86.163547541909111</v>
      </c>
      <c r="G186" s="10">
        <v>33.829820053397022</v>
      </c>
      <c r="H186" s="10">
        <v>52.333727488512089</v>
      </c>
      <c r="I186" s="10">
        <v>13.836452458090889</v>
      </c>
      <c r="J186" s="10">
        <v>0</v>
      </c>
      <c r="K186" s="10">
        <v>88.863374429979103</v>
      </c>
      <c r="L186" s="10"/>
      <c r="M186" s="10">
        <v>47.743944016630053</v>
      </c>
      <c r="N186" s="10">
        <v>41.11943041334905</v>
      </c>
      <c r="O186" s="10">
        <v>11.1366255700209</v>
      </c>
      <c r="P186" s="10">
        <v>0</v>
      </c>
      <c r="Q186" s="10"/>
      <c r="R186" s="10"/>
      <c r="S186" s="10"/>
      <c r="T186" s="10"/>
      <c r="U186" s="10"/>
      <c r="V186" s="10">
        <v>100</v>
      </c>
      <c r="W186" s="208"/>
      <c r="X186" s="208"/>
      <c r="Y186" s="208"/>
      <c r="Z186" s="208"/>
      <c r="AA186" s="208"/>
      <c r="AB186" s="208"/>
    </row>
    <row xmlns:x14ac="http://schemas.microsoft.com/office/spreadsheetml/2009/9/ac" r="187" ht="15.75" x14ac:dyDescent="0.25">
      <c r="A187" s="208" t="s">
        <v>271</v>
      </c>
      <c r="B187" s="10">
        <v>2018</v>
      </c>
      <c r="C187" s="208" t="s">
        <v>279</v>
      </c>
      <c r="D187" s="10">
        <v>35384872</v>
      </c>
      <c r="E187" s="10">
        <v>86.672839068160556</v>
      </c>
      <c r="F187" s="10">
        <v>86.672839068160556</v>
      </c>
      <c r="G187" s="10">
        <v>33.829820053397022</v>
      </c>
      <c r="H187" s="10">
        <v>52.843019014763527</v>
      </c>
      <c r="I187" s="10">
        <v>13.32716093183944</v>
      </c>
      <c r="J187" s="10">
        <v>0</v>
      </c>
      <c r="K187" s="10">
        <v>90.347304663089744</v>
      </c>
      <c r="L187" s="10"/>
      <c r="M187" s="10">
        <v>47.743944016630053</v>
      </c>
      <c r="N187" s="10">
        <v>42.603360646459691</v>
      </c>
      <c r="O187" s="10">
        <v>9.6526953369102557</v>
      </c>
      <c r="P187" s="10">
        <v>0</v>
      </c>
      <c r="Q187" s="10"/>
      <c r="R187" s="10"/>
      <c r="S187" s="10"/>
      <c r="T187" s="10"/>
      <c r="U187" s="10"/>
      <c r="V187" s="10">
        <v>100</v>
      </c>
      <c r="W187" s="208"/>
      <c r="X187" s="208"/>
      <c r="Y187" s="208"/>
      <c r="Z187" s="208"/>
      <c r="AA187" s="208"/>
      <c r="AB187" s="208"/>
    </row>
    <row xmlns:x14ac="http://schemas.microsoft.com/office/spreadsheetml/2009/9/ac" r="188" ht="15.75" x14ac:dyDescent="0.25">
      <c r="A188" s="208" t="s">
        <v>271</v>
      </c>
      <c r="B188" s="10">
        <v>2019</v>
      </c>
      <c r="C188" s="208" t="s">
        <v>279</v>
      </c>
      <c r="D188" s="10">
        <v>35816732</v>
      </c>
      <c r="E188" s="10">
        <v>87.182130594412001</v>
      </c>
      <c r="F188" s="10">
        <v>87.182130594412001</v>
      </c>
      <c r="G188" s="10">
        <v>33.829820053397022</v>
      </c>
      <c r="H188" s="10">
        <v>53.35231054101498</v>
      </c>
      <c r="I188" s="10">
        <v>12.817869405588</v>
      </c>
      <c r="J188" s="10">
        <v>0</v>
      </c>
      <c r="K188" s="10">
        <v>91.83123489620084</v>
      </c>
      <c r="L188" s="10"/>
      <c r="M188" s="10">
        <v>47.743944016630053</v>
      </c>
      <c r="N188" s="10">
        <v>44.087290879570787</v>
      </c>
      <c r="O188" s="10">
        <v>8.16876510379916</v>
      </c>
      <c r="P188" s="10">
        <v>0</v>
      </c>
      <c r="Q188" s="10"/>
      <c r="R188" s="10"/>
      <c r="S188" s="10"/>
      <c r="T188" s="10"/>
      <c r="U188" s="10"/>
      <c r="V188" s="10">
        <v>100</v>
      </c>
      <c r="W188" s="208"/>
      <c r="X188" s="208"/>
      <c r="Y188" s="208"/>
      <c r="Z188" s="208"/>
      <c r="AA188" s="208"/>
      <c r="AB188" s="208"/>
    </row>
    <row xmlns:x14ac="http://schemas.microsoft.com/office/spreadsheetml/2009/9/ac" r="189" ht="15.75" x14ac:dyDescent="0.25">
      <c r="A189" s="208" t="s">
        <v>271</v>
      </c>
      <c r="B189" s="10">
        <v>2020</v>
      </c>
      <c r="C189" s="208" t="s">
        <v>279</v>
      </c>
      <c r="D189" s="10">
        <v>36267600</v>
      </c>
      <c r="E189" s="10">
        <v>87.691422120663674</v>
      </c>
      <c r="F189" s="10">
        <v>87.691422120663674</v>
      </c>
      <c r="G189" s="10">
        <v>33.829820053397022</v>
      </c>
      <c r="H189" s="10">
        <v>53.861602067266652</v>
      </c>
      <c r="I189" s="10">
        <v>12.30857787933633</v>
      </c>
      <c r="J189" s="10">
        <v>0</v>
      </c>
      <c r="K189" s="10">
        <v>93.315165129311936</v>
      </c>
      <c r="L189" s="10"/>
      <c r="M189" s="10">
        <v>47.743944016630053</v>
      </c>
      <c r="N189" s="10">
        <v>45.571221112681883</v>
      </c>
      <c r="O189" s="10">
        <v>6.6848348706880643</v>
      </c>
      <c r="P189" s="10">
        <v>0</v>
      </c>
      <c r="Q189" s="10"/>
      <c r="R189" s="10"/>
      <c r="S189" s="10"/>
      <c r="T189" s="10"/>
      <c r="U189" s="10"/>
      <c r="V189" s="10">
        <v>100</v>
      </c>
      <c r="W189" s="208"/>
      <c r="X189" s="208"/>
      <c r="Y189" s="208"/>
      <c r="Z189" s="208"/>
      <c r="AA189" s="208"/>
      <c r="AB189" s="208"/>
    </row>
    <row xmlns:x14ac="http://schemas.microsoft.com/office/spreadsheetml/2009/9/ac" r="190" ht="15.75" x14ac:dyDescent="0.25">
      <c r="A190" s="208" t="s">
        <v>271</v>
      </c>
      <c r="B190" s="10">
        <v>2021</v>
      </c>
      <c r="C190" s="208" t="s">
        <v>279</v>
      </c>
      <c r="D190" s="10">
        <v>36844120</v>
      </c>
      <c r="E190" s="10">
        <v>88.200713646915119</v>
      </c>
      <c r="F190" s="10">
        <v>88.200713646915119</v>
      </c>
      <c r="G190" s="10">
        <v>33.829820053397022</v>
      </c>
      <c r="H190" s="10">
        <v>54.370893593518097</v>
      </c>
      <c r="I190" s="10">
        <v>11.799286353084881</v>
      </c>
      <c r="J190" s="10">
        <v>0</v>
      </c>
      <c r="K190" s="10">
        <v>94.799095362422577</v>
      </c>
      <c r="L190" s="10"/>
      <c r="M190" s="10">
        <v>47.743944016630053</v>
      </c>
      <c r="N190" s="10">
        <v>47.055151345792517</v>
      </c>
      <c r="O190" s="10">
        <v>5.2009046375774233</v>
      </c>
      <c r="P190" s="10">
        <v>0</v>
      </c>
      <c r="Q190" s="10"/>
      <c r="R190" s="10"/>
      <c r="S190" s="10"/>
      <c r="T190" s="10"/>
      <c r="U190" s="10"/>
      <c r="V190" s="10">
        <v>100</v>
      </c>
      <c r="W190" s="208"/>
      <c r="X190" s="208"/>
      <c r="Y190" s="208"/>
      <c r="Z190" s="208"/>
      <c r="AA190" s="208"/>
      <c r="AB190" s="208"/>
    </row>
    <row xmlns:x14ac="http://schemas.microsoft.com/office/spreadsheetml/2009/9/ac" r="191" ht="15.75" x14ac:dyDescent="0.25">
      <c r="A191" s="208" t="s">
        <v>271</v>
      </c>
      <c r="B191" s="10">
        <v>2022</v>
      </c>
      <c r="C191" s="208" t="s">
        <v>279</v>
      </c>
      <c r="D191" s="10">
        <v>37471800</v>
      </c>
      <c r="E191" s="10">
        <v>88.710005173166564</v>
      </c>
      <c r="F191" s="10">
        <v>88.710005173166564</v>
      </c>
      <c r="G191" s="10">
        <v>33.829820053397022</v>
      </c>
      <c r="H191" s="10">
        <v>54.880185119769543</v>
      </c>
      <c r="I191" s="10">
        <v>11.289994826833439</v>
      </c>
      <c r="J191" s="10">
        <v>0</v>
      </c>
      <c r="K191" s="10">
        <v>96.283025595533672</v>
      </c>
      <c r="L191" s="10"/>
      <c r="M191" s="10">
        <v>47.743944016630053</v>
      </c>
      <c r="N191" s="10">
        <v>48.53908157890362</v>
      </c>
      <c r="O191" s="10">
        <v>3.716974404466328</v>
      </c>
      <c r="P191" s="10">
        <v>0</v>
      </c>
      <c r="Q191" s="10"/>
      <c r="R191" s="10"/>
      <c r="S191" s="10"/>
      <c r="T191" s="10"/>
      <c r="U191" s="10"/>
      <c r="V191" s="10">
        <v>100</v>
      </c>
      <c r="W191" s="208"/>
      <c r="X191" s="208"/>
      <c r="Y191" s="208"/>
      <c r="Z191" s="208"/>
      <c r="AA191" s="208"/>
      <c r="AB191" s="208"/>
    </row>
    <row xmlns:x14ac="http://schemas.microsoft.com/office/spreadsheetml/2009/9/ac" r="192" ht="15.75" x14ac:dyDescent="0.25">
      <c r="A192" s="208" t="s">
        <v>271</v>
      </c>
      <c r="B192" s="10">
        <v>2023</v>
      </c>
      <c r="C192" s="208" t="s">
        <v>279</v>
      </c>
      <c r="D192" s="10">
        <v>38158116</v>
      </c>
      <c r="E192" s="10">
        <v>89.21929669941801</v>
      </c>
      <c r="F192" s="10">
        <v>89.21929669941801</v>
      </c>
      <c r="G192" s="10">
        <v>33.829820053397022</v>
      </c>
      <c r="H192" s="10">
        <v>55.389476646020988</v>
      </c>
      <c r="I192" s="10">
        <v>10.78070330058199</v>
      </c>
      <c r="J192" s="10">
        <v>0</v>
      </c>
      <c r="K192" s="10">
        <v>97.766955828644768</v>
      </c>
      <c r="L192" s="10"/>
      <c r="M192" s="10">
        <v>47.743944016630053</v>
      </c>
      <c r="N192" s="10">
        <v>50.023011812014722</v>
      </c>
      <c r="O192" s="10">
        <v>2.2330441713552318</v>
      </c>
      <c r="P192" s="10">
        <v>0</v>
      </c>
      <c r="Q192" s="10"/>
      <c r="R192" s="10"/>
      <c r="S192" s="10"/>
      <c r="T192" s="10"/>
      <c r="U192" s="10"/>
      <c r="V192" s="10">
        <v>100</v>
      </c>
      <c r="W192" s="208"/>
      <c r="X192" s="208"/>
      <c r="Y192" s="208"/>
      <c r="Z192" s="208"/>
      <c r="AA192" s="208"/>
      <c r="AB192" s="208"/>
    </row>
    <row xmlns:x14ac="http://schemas.microsoft.com/office/spreadsheetml/2009/9/ac" r="193" ht="15.75" x14ac:dyDescent="0.25">
      <c r="A193" s="208" t="s">
        <v>271</v>
      </c>
      <c r="B193" s="10">
        <v>2024</v>
      </c>
      <c r="C193" s="208" t="s">
        <v>279</v>
      </c>
      <c r="D193" s="10"/>
      <c r="E193" s="10"/>
      <c r="F193" s="10"/>
      <c r="G193" s="10"/>
      <c r="H193" s="10"/>
      <c r="I193" s="10"/>
      <c r="J193" s="10"/>
      <c r="K193" s="10"/>
      <c r="L193" s="10"/>
      <c r="M193" s="10"/>
      <c r="N193" s="10"/>
      <c r="O193" s="10"/>
      <c r="P193" s="10"/>
      <c r="Q193" s="10"/>
      <c r="R193" s="10"/>
      <c r="S193" s="10"/>
      <c r="T193" s="10"/>
      <c r="U193" s="10"/>
      <c r="V193" s="10"/>
      <c r="W193" s="208"/>
      <c r="X193" s="208"/>
      <c r="Y193" s="208"/>
      <c r="Z193" s="208"/>
      <c r="AA193" s="208"/>
      <c r="AB193" s="208"/>
    </row>
    <row xmlns:x14ac="http://schemas.microsoft.com/office/spreadsheetml/2009/9/ac" r="194" ht="15.75" x14ac:dyDescent="0.25">
      <c r="A194" s="208" t="s">
        <v>271</v>
      </c>
      <c r="B194" s="10">
        <v>2025</v>
      </c>
      <c r="C194" s="208" t="s">
        <v>279</v>
      </c>
      <c r="D194" s="10"/>
      <c r="E194" s="10"/>
      <c r="F194" s="10"/>
      <c r="G194" s="10"/>
      <c r="H194" s="10"/>
      <c r="I194" s="10"/>
      <c r="J194" s="10"/>
      <c r="K194" s="10"/>
      <c r="L194" s="10"/>
      <c r="M194" s="10"/>
      <c r="N194" s="10"/>
      <c r="O194" s="10"/>
      <c r="P194" s="10"/>
      <c r="Q194" s="10"/>
      <c r="R194" s="10"/>
      <c r="S194" s="10"/>
      <c r="T194" s="10"/>
      <c r="U194" s="10"/>
      <c r="V194" s="10"/>
      <c r="W194" s="208"/>
      <c r="X194" s="208"/>
      <c r="Y194" s="208"/>
      <c r="Z194" s="208"/>
      <c r="AA194" s="208"/>
      <c r="AB194" s="208"/>
    </row>
    <row xmlns:x14ac="http://schemas.microsoft.com/office/spreadsheetml/2009/9/ac" r="195" ht="15.75" x14ac:dyDescent="0.25">
      <c r="A195" s="208" t="s">
        <v>271</v>
      </c>
      <c r="B195" s="10">
        <v>2026</v>
      </c>
      <c r="C195" s="208" t="s">
        <v>279</v>
      </c>
      <c r="D195" s="10"/>
      <c r="E195" s="10"/>
      <c r="F195" s="10"/>
      <c r="G195" s="10"/>
      <c r="H195" s="10"/>
      <c r="I195" s="10"/>
      <c r="J195" s="10"/>
      <c r="K195" s="10"/>
      <c r="L195" s="10"/>
      <c r="M195" s="10"/>
      <c r="N195" s="10"/>
      <c r="O195" s="10"/>
      <c r="P195" s="10"/>
      <c r="Q195" s="10"/>
      <c r="R195" s="10"/>
      <c r="S195" s="10"/>
      <c r="T195" s="10"/>
      <c r="U195" s="10"/>
      <c r="V195" s="10"/>
      <c r="W195" s="208"/>
      <c r="X195" s="208"/>
      <c r="Y195" s="208"/>
      <c r="Z195" s="208"/>
      <c r="AA195" s="208"/>
      <c r="AB195" s="208"/>
    </row>
    <row xmlns:x14ac="http://schemas.microsoft.com/office/spreadsheetml/2009/9/ac" r="196" ht="15.75" x14ac:dyDescent="0.25">
      <c r="A196" s="208" t="s">
        <v>271</v>
      </c>
      <c r="B196" s="10">
        <v>2027</v>
      </c>
      <c r="C196" s="208" t="s">
        <v>279</v>
      </c>
      <c r="D196" s="10"/>
      <c r="E196" s="10"/>
      <c r="F196" s="10"/>
      <c r="G196" s="10"/>
      <c r="H196" s="10"/>
      <c r="I196" s="10"/>
      <c r="J196" s="10"/>
      <c r="K196" s="10"/>
      <c r="L196" s="10"/>
      <c r="M196" s="10"/>
      <c r="N196" s="10"/>
      <c r="O196" s="10"/>
      <c r="P196" s="10"/>
      <c r="Q196" s="10"/>
      <c r="R196" s="10"/>
      <c r="S196" s="10"/>
      <c r="T196" s="10"/>
      <c r="U196" s="10"/>
      <c r="V196" s="10"/>
      <c r="W196" s="208"/>
      <c r="X196" s="208"/>
      <c r="Y196" s="208"/>
      <c r="Z196" s="208"/>
      <c r="AA196" s="208"/>
      <c r="AB196" s="208"/>
    </row>
    <row xmlns:x14ac="http://schemas.microsoft.com/office/spreadsheetml/2009/9/ac" r="197" ht="15.75" x14ac:dyDescent="0.25">
      <c r="A197" s="208" t="s">
        <v>271</v>
      </c>
      <c r="B197" s="10">
        <v>2028</v>
      </c>
      <c r="C197" s="208" t="s">
        <v>279</v>
      </c>
      <c r="D197" s="10"/>
      <c r="E197" s="10"/>
      <c r="F197" s="10"/>
      <c r="G197" s="10"/>
      <c r="H197" s="10"/>
      <c r="I197" s="10"/>
      <c r="J197" s="10"/>
      <c r="K197" s="10"/>
      <c r="L197" s="10"/>
      <c r="M197" s="10"/>
      <c r="N197" s="10"/>
      <c r="O197" s="10"/>
      <c r="P197" s="10"/>
      <c r="Q197" s="10"/>
      <c r="R197" s="10"/>
      <c r="S197" s="10"/>
      <c r="T197" s="10"/>
      <c r="U197" s="10"/>
      <c r="V197" s="10"/>
      <c r="W197" s="208"/>
      <c r="X197" s="208"/>
      <c r="Y197" s="208"/>
      <c r="Z197" s="208"/>
      <c r="AA197" s="208"/>
      <c r="AB197" s="208"/>
    </row>
    <row xmlns:x14ac="http://schemas.microsoft.com/office/spreadsheetml/2009/9/ac" r="198" ht="15.75" x14ac:dyDescent="0.25">
      <c r="A198" s="208" t="s">
        <v>271</v>
      </c>
      <c r="B198" s="10">
        <v>2029</v>
      </c>
      <c r="C198" s="208" t="s">
        <v>279</v>
      </c>
      <c r="D198" s="10"/>
      <c r="E198" s="10"/>
      <c r="F198" s="10"/>
      <c r="G198" s="10"/>
      <c r="H198" s="10"/>
      <c r="I198" s="10"/>
      <c r="J198" s="10"/>
      <c r="K198" s="10"/>
      <c r="L198" s="10"/>
      <c r="M198" s="10"/>
      <c r="N198" s="10"/>
      <c r="O198" s="10"/>
      <c r="P198" s="10"/>
      <c r="Q198" s="10"/>
      <c r="R198" s="10"/>
      <c r="S198" s="10"/>
      <c r="T198" s="10"/>
      <c r="U198" s="10"/>
      <c r="V198" s="10"/>
      <c r="W198" s="208"/>
      <c r="X198" s="208"/>
      <c r="Y198" s="208"/>
      <c r="Z198" s="208"/>
      <c r="AA198" s="208"/>
      <c r="AB198" s="208"/>
    </row>
    <row xmlns:x14ac="http://schemas.microsoft.com/office/spreadsheetml/2009/9/ac" r="199" ht="15.75" x14ac:dyDescent="0.25">
      <c r="A199" s="208" t="s">
        <v>271</v>
      </c>
      <c r="B199" s="10">
        <v>2030</v>
      </c>
      <c r="C199" s="208" t="s">
        <v>279</v>
      </c>
      <c r="D199" s="10"/>
      <c r="E199" s="10"/>
      <c r="F199" s="10"/>
      <c r="G199" s="10"/>
      <c r="H199" s="10"/>
      <c r="I199" s="10"/>
      <c r="J199" s="10"/>
      <c r="K199" s="10"/>
      <c r="L199" s="10"/>
      <c r="M199" s="10"/>
      <c r="N199" s="10"/>
      <c r="O199" s="10"/>
      <c r="P199" s="10"/>
      <c r="Q199" s="10"/>
      <c r="R199" s="10"/>
      <c r="S199" s="10"/>
      <c r="T199" s="10"/>
      <c r="U199" s="10"/>
      <c r="V199" s="10"/>
      <c r="W199" s="208"/>
      <c r="X199" s="208"/>
      <c r="Y199" s="208"/>
      <c r="Z199" s="208"/>
      <c r="AA199" s="208"/>
      <c r="AB199" s="208"/>
    </row>
    <row xmlns:x14ac="http://schemas.microsoft.com/office/spreadsheetml/2009/9/ac" r="200" ht="15.75" x14ac:dyDescent="0.25">
      <c r="A200" s="208"/>
      <c r="B200" s="209"/>
      <c r="C200" s="208"/>
      <c r="D200" s="208"/>
      <c r="E200" s="208"/>
      <c r="F200" s="208"/>
      <c r="G200" s="208"/>
      <c r="H200" s="208"/>
      <c r="I200" s="208"/>
      <c r="J200" s="208"/>
      <c r="K200" s="208"/>
      <c r="L200" s="208"/>
      <c r="M200" s="208"/>
      <c r="N200" s="208"/>
      <c r="O200" s="208"/>
      <c r="P200" s="208"/>
      <c r="Q200" s="208"/>
      <c r="R200" s="208"/>
      <c r="S200" s="208"/>
      <c r="T200" s="208"/>
      <c r="U200" s="208"/>
      <c r="V200" s="208"/>
      <c r="W200" s="208"/>
      <c r="X200" s="208"/>
      <c r="Y200" s="208"/>
      <c r="Z200" s="208"/>
      <c r="AA200" s="208"/>
      <c r="AB200" s="208"/>
    </row>
    <row xmlns:x14ac="http://schemas.microsoft.com/office/spreadsheetml/2009/9/ac" r="201" ht="15.75" x14ac:dyDescent="0.25">
      <c r="A201" s="208"/>
      <c r="B201" s="209"/>
      <c r="C201" s="208"/>
      <c r="D201" s="208"/>
      <c r="E201" s="208"/>
      <c r="F201" s="208"/>
      <c r="G201" s="208"/>
      <c r="H201" s="208"/>
      <c r="I201" s="208"/>
      <c r="J201" s="208"/>
      <c r="K201" s="208"/>
      <c r="L201" s="208"/>
      <c r="M201" s="208"/>
      <c r="N201" s="208"/>
      <c r="O201" s="208"/>
      <c r="P201" s="208"/>
      <c r="Q201" s="208"/>
      <c r="R201" s="208"/>
      <c r="S201" s="208"/>
      <c r="T201" s="208"/>
      <c r="U201" s="208"/>
      <c r="V201" s="208"/>
      <c r="W201" s="208"/>
      <c r="X201" s="208"/>
      <c r="Y201" s="208"/>
      <c r="Z201" s="208"/>
      <c r="AA201" s="208"/>
      <c r="AB201" s="208"/>
    </row>
    <row xmlns:x14ac="http://schemas.microsoft.com/office/spreadsheetml/2009/9/ac" r="202" ht="15.75" x14ac:dyDescent="0.25">
      <c r="A202" s="208"/>
      <c r="B202" s="209"/>
      <c r="C202" s="208"/>
      <c r="D202" s="208"/>
      <c r="E202" s="208"/>
      <c r="F202" s="208"/>
      <c r="G202" s="208"/>
      <c r="H202" s="208"/>
      <c r="I202" s="208"/>
      <c r="J202" s="208"/>
      <c r="K202" s="208"/>
      <c r="L202" s="208"/>
      <c r="M202" s="208"/>
      <c r="N202" s="208"/>
      <c r="O202" s="208"/>
      <c r="P202" s="208"/>
      <c r="Q202" s="208"/>
      <c r="R202" s="208"/>
      <c r="S202" s="208"/>
      <c r="T202" s="208"/>
      <c r="U202" s="208"/>
      <c r="V202" s="208"/>
      <c r="W202" s="208"/>
      <c r="X202" s="208"/>
      <c r="Y202" s="208"/>
      <c r="Z202" s="208"/>
      <c r="AA202" s="208"/>
      <c r="AB202" s="208"/>
    </row>
    <row xmlns:x14ac="http://schemas.microsoft.com/office/spreadsheetml/2009/9/ac" r="203" ht="15.75" x14ac:dyDescent="0.25">
      <c r="A203" s="208"/>
      <c r="B203" s="209"/>
      <c r="C203" s="208"/>
      <c r="D203" s="208"/>
      <c r="E203" s="208"/>
      <c r="F203" s="208"/>
      <c r="G203" s="208"/>
      <c r="H203" s="208"/>
      <c r="I203" s="208"/>
      <c r="J203" s="208"/>
      <c r="K203" s="208"/>
      <c r="L203" s="208"/>
      <c r="M203" s="208"/>
      <c r="N203" s="208"/>
      <c r="O203" s="208"/>
      <c r="P203" s="208"/>
      <c r="Q203" s="208"/>
      <c r="R203" s="208"/>
      <c r="S203" s="208"/>
      <c r="T203" s="208"/>
      <c r="U203" s="208"/>
      <c r="V203" s="208"/>
      <c r="W203" s="208"/>
      <c r="X203" s="208"/>
      <c r="Y203" s="208"/>
      <c r="Z203" s="208"/>
      <c r="AA203" s="208"/>
      <c r="AB203" s="208"/>
    </row>
    <row xmlns:x14ac="http://schemas.microsoft.com/office/spreadsheetml/2009/9/ac" r="204" ht="15.75" x14ac:dyDescent="0.25">
      <c r="A204" s="208"/>
      <c r="B204" s="209"/>
      <c r="C204" s="208"/>
      <c r="D204" s="208"/>
      <c r="E204" s="208"/>
      <c r="F204" s="208"/>
      <c r="G204" s="208"/>
      <c r="H204" s="208"/>
      <c r="I204" s="208"/>
      <c r="J204" s="208"/>
      <c r="K204" s="208"/>
      <c r="L204" s="208"/>
      <c r="M204" s="208"/>
      <c r="N204" s="208"/>
      <c r="O204" s="208"/>
      <c r="P204" s="208"/>
      <c r="Q204" s="208"/>
      <c r="R204" s="208"/>
      <c r="S204" s="208"/>
      <c r="T204" s="208"/>
      <c r="U204" s="208"/>
      <c r="V204" s="208"/>
      <c r="W204" s="208"/>
      <c r="X204" s="208"/>
      <c r="Y204" s="208"/>
      <c r="Z204" s="208"/>
      <c r="AA204" s="208"/>
      <c r="AB204" s="208"/>
    </row>
    <row xmlns:x14ac="http://schemas.microsoft.com/office/spreadsheetml/2009/9/ac" r="205" ht="15.75" x14ac:dyDescent="0.25">
      <c r="A205" s="208"/>
      <c r="B205" s="209"/>
      <c r="C205" s="208"/>
      <c r="D205" s="208"/>
      <c r="E205" s="208"/>
      <c r="F205" s="208"/>
      <c r="G205" s="208"/>
      <c r="H205" s="208"/>
      <c r="I205" s="208"/>
      <c r="J205" s="208"/>
      <c r="K205" s="208"/>
      <c r="L205" s="208"/>
      <c r="M205" s="208"/>
      <c r="N205" s="208"/>
      <c r="O205" s="208"/>
      <c r="P205" s="208"/>
      <c r="Q205" s="208"/>
      <c r="R205" s="208"/>
      <c r="S205" s="208"/>
      <c r="T205" s="208"/>
      <c r="U205" s="208"/>
      <c r="V205" s="208"/>
      <c r="W205" s="208"/>
      <c r="X205" s="208"/>
      <c r="Y205" s="208"/>
      <c r="Z205" s="208"/>
      <c r="AA205" s="208"/>
      <c r="AB205" s="208"/>
    </row>
    <row xmlns:x14ac="http://schemas.microsoft.com/office/spreadsheetml/2009/9/ac" r="206" ht="15.75" x14ac:dyDescent="0.25">
      <c r="A206" s="208"/>
      <c r="B206" s="209"/>
      <c r="C206" s="208"/>
      <c r="D206" s="208"/>
      <c r="E206" s="208"/>
      <c r="F206" s="208"/>
      <c r="G206" s="208"/>
      <c r="H206" s="208"/>
      <c r="I206" s="208"/>
      <c r="J206" s="208"/>
      <c r="K206" s="208"/>
      <c r="L206" s="208"/>
      <c r="M206" s="208"/>
      <c r="N206" s="208"/>
      <c r="O206" s="208"/>
      <c r="P206" s="208"/>
      <c r="Q206" s="208"/>
      <c r="R206" s="208"/>
      <c r="S206" s="208"/>
      <c r="T206" s="208"/>
      <c r="U206" s="208"/>
      <c r="V206" s="208"/>
      <c r="W206" s="208"/>
      <c r="X206" s="208"/>
      <c r="Y206" s="208"/>
      <c r="Z206" s="208"/>
      <c r="AA206" s="208"/>
      <c r="AB206" s="208"/>
    </row>
    <row xmlns:x14ac="http://schemas.microsoft.com/office/spreadsheetml/2009/9/ac" r="207" ht="15.75" x14ac:dyDescent="0.25">
      <c r="A207" s="208"/>
      <c r="B207" s="209"/>
      <c r="C207" s="208"/>
      <c r="D207" s="208"/>
      <c r="E207" s="208"/>
      <c r="F207" s="208"/>
      <c r="G207" s="208"/>
      <c r="H207" s="208"/>
      <c r="I207" s="208"/>
      <c r="J207" s="208"/>
      <c r="K207" s="208"/>
      <c r="L207" s="208"/>
      <c r="M207" s="208"/>
      <c r="N207" s="208"/>
      <c r="O207" s="208"/>
      <c r="P207" s="208"/>
      <c r="Q207" s="208"/>
      <c r="R207" s="208"/>
      <c r="S207" s="208"/>
      <c r="T207" s="208"/>
      <c r="U207" s="208"/>
      <c r="V207" s="208"/>
      <c r="W207" s="208"/>
      <c r="X207" s="208"/>
      <c r="Y207" s="208"/>
      <c r="Z207" s="208"/>
      <c r="AA207" s="208"/>
      <c r="AB207" s="208"/>
    </row>
    <row xmlns:x14ac="http://schemas.microsoft.com/office/spreadsheetml/2009/9/ac" r="208" ht="15.75" x14ac:dyDescent="0.25">
      <c r="A208" s="208"/>
      <c r="B208" s="209"/>
      <c r="C208" s="208"/>
      <c r="D208" s="208"/>
      <c r="E208" s="208"/>
      <c r="F208" s="208"/>
      <c r="G208" s="208"/>
      <c r="H208" s="208"/>
      <c r="I208" s="208"/>
      <c r="J208" s="208"/>
      <c r="K208" s="208"/>
      <c r="L208" s="208"/>
      <c r="M208" s="208"/>
      <c r="N208" s="208"/>
      <c r="O208" s="208"/>
      <c r="P208" s="208"/>
      <c r="Q208" s="208"/>
      <c r="R208" s="208"/>
      <c r="S208" s="208"/>
      <c r="T208" s="208"/>
      <c r="U208" s="208"/>
      <c r="V208" s="208"/>
      <c r="W208" s="208"/>
      <c r="X208" s="208"/>
      <c r="Y208" s="208"/>
      <c r="Z208" s="208"/>
      <c r="AA208" s="208"/>
      <c r="AB208" s="208"/>
    </row>
    <row xmlns:x14ac="http://schemas.microsoft.com/office/spreadsheetml/2009/9/ac" r="209" ht="15.75" x14ac:dyDescent="0.25">
      <c r="A209" s="208"/>
      <c r="B209" s="209"/>
      <c r="C209" s="208"/>
      <c r="D209" s="208"/>
      <c r="E209" s="208"/>
      <c r="F209" s="208"/>
      <c r="G209" s="208"/>
      <c r="H209" s="208"/>
      <c r="I209" s="208"/>
      <c r="J209" s="208"/>
      <c r="K209" s="208"/>
      <c r="L209" s="208"/>
      <c r="M209" s="208"/>
      <c r="N209" s="208"/>
      <c r="O209" s="208"/>
      <c r="P209" s="208"/>
      <c r="Q209" s="208"/>
      <c r="R209" s="208"/>
      <c r="S209" s="208"/>
      <c r="T209" s="208"/>
      <c r="U209" s="208"/>
      <c r="V209" s="208"/>
      <c r="W209" s="208"/>
      <c r="X209" s="208"/>
      <c r="Y209" s="208"/>
      <c r="Z209" s="208"/>
      <c r="AA209" s="208"/>
      <c r="AB209" s="208"/>
    </row>
    <row xmlns:x14ac="http://schemas.microsoft.com/office/spreadsheetml/2009/9/ac" r="210" ht="15.75" x14ac:dyDescent="0.25">
      <c r="A210" s="208"/>
      <c r="B210" s="209"/>
      <c r="C210" s="208"/>
      <c r="D210" s="208"/>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row>
    <row xmlns:x14ac="http://schemas.microsoft.com/office/spreadsheetml/2009/9/ac" r="211" ht="15.75" x14ac:dyDescent="0.25">
      <c r="A211" s="208"/>
      <c r="B211" s="209"/>
      <c r="C211" s="208"/>
      <c r="D211" s="208"/>
      <c r="E211" s="208"/>
      <c r="F211" s="208"/>
      <c r="G211" s="208"/>
      <c r="H211" s="208"/>
      <c r="I211" s="208"/>
      <c r="J211" s="208"/>
      <c r="K211" s="208"/>
      <c r="L211" s="208"/>
      <c r="M211" s="208"/>
      <c r="N211" s="208"/>
      <c r="O211" s="208"/>
      <c r="P211" s="208"/>
      <c r="Q211" s="208"/>
      <c r="R211" s="208"/>
      <c r="S211" s="208"/>
      <c r="T211" s="208"/>
      <c r="U211" s="208"/>
      <c r="V211" s="208"/>
      <c r="W211" s="208"/>
      <c r="X211" s="208"/>
      <c r="Y211" s="208"/>
      <c r="Z211" s="208"/>
      <c r="AA211" s="208"/>
      <c r="AB211" s="208"/>
    </row>
    <row xmlns:x14ac="http://schemas.microsoft.com/office/spreadsheetml/2009/9/ac" r="212" ht="15.75" x14ac:dyDescent="0.25">
      <c r="A212" s="208"/>
      <c r="B212" s="209"/>
      <c r="C212" s="208"/>
      <c r="D212" s="208"/>
      <c r="E212" s="208"/>
      <c r="F212" s="208"/>
      <c r="G212" s="208"/>
      <c r="H212" s="208"/>
      <c r="I212" s="208"/>
      <c r="J212" s="208"/>
      <c r="K212" s="208"/>
      <c r="L212" s="208"/>
      <c r="M212" s="208"/>
      <c r="N212" s="208"/>
      <c r="O212" s="208"/>
      <c r="P212" s="208"/>
      <c r="Q212" s="208"/>
      <c r="R212" s="208"/>
      <c r="S212" s="208"/>
      <c r="T212" s="208"/>
      <c r="U212" s="208"/>
      <c r="V212" s="208"/>
      <c r="W212" s="208"/>
      <c r="X212" s="208"/>
      <c r="Y212" s="208"/>
      <c r="Z212" s="208"/>
      <c r="AA212" s="208"/>
      <c r="AB212" s="208"/>
    </row>
    <row xmlns:x14ac="http://schemas.microsoft.com/office/spreadsheetml/2009/9/ac" r="213" ht="15.75" x14ac:dyDescent="0.25">
      <c r="A213" s="208"/>
      <c r="B213" s="209"/>
      <c r="C213" s="208"/>
      <c r="D213" s="208"/>
      <c r="E213" s="208"/>
      <c r="F213" s="208"/>
      <c r="G213" s="208"/>
      <c r="H213" s="208"/>
      <c r="I213" s="208"/>
      <c r="J213" s="208"/>
      <c r="K213" s="208"/>
      <c r="L213" s="208"/>
      <c r="M213" s="208"/>
      <c r="N213" s="208"/>
      <c r="O213" s="208"/>
      <c r="P213" s="208"/>
      <c r="Q213" s="208"/>
      <c r="R213" s="208"/>
      <c r="S213" s="208"/>
      <c r="T213" s="208"/>
      <c r="U213" s="208"/>
      <c r="V213" s="208"/>
      <c r="W213" s="208"/>
      <c r="X213" s="208"/>
      <c r="Y213" s="208"/>
      <c r="Z213" s="208"/>
      <c r="AA213" s="208"/>
      <c r="AB213" s="208"/>
    </row>
    <row xmlns:x14ac="http://schemas.microsoft.com/office/spreadsheetml/2009/9/ac" r="214" ht="15.75" x14ac:dyDescent="0.25">
      <c r="A214" s="208"/>
      <c r="B214" s="209"/>
      <c r="C214" s="208"/>
      <c r="D214" s="208"/>
      <c r="E214" s="208"/>
      <c r="F214" s="208"/>
      <c r="G214" s="208"/>
      <c r="H214" s="208"/>
      <c r="I214" s="208"/>
      <c r="J214" s="208"/>
      <c r="K214" s="208"/>
      <c r="L214" s="208"/>
      <c r="M214" s="208"/>
      <c r="N214" s="208"/>
      <c r="O214" s="208"/>
      <c r="P214" s="208"/>
      <c r="Q214" s="208"/>
      <c r="R214" s="208"/>
      <c r="S214" s="208"/>
      <c r="T214" s="208"/>
      <c r="U214" s="208"/>
      <c r="V214" s="208"/>
      <c r="W214" s="208"/>
      <c r="X214" s="208"/>
      <c r="Y214" s="208"/>
      <c r="Z214" s="208"/>
      <c r="AA214" s="208"/>
      <c r="AB214" s="208"/>
    </row>
    <row xmlns:x14ac="http://schemas.microsoft.com/office/spreadsheetml/2009/9/ac" r="215" ht="15.75" x14ac:dyDescent="0.25">
      <c r="A215" s="208"/>
      <c r="B215" s="209"/>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row>
    <row xmlns:x14ac="http://schemas.microsoft.com/office/spreadsheetml/2009/9/ac" r="216" ht="15.75" x14ac:dyDescent="0.25">
      <c r="A216" s="208"/>
      <c r="B216" s="209"/>
      <c r="C216" s="208"/>
      <c r="D216" s="208"/>
      <c r="E216" s="208"/>
      <c r="F216" s="208"/>
      <c r="G216" s="208"/>
      <c r="H216" s="208"/>
      <c r="I216" s="208"/>
      <c r="J216" s="208"/>
      <c r="K216" s="208"/>
      <c r="L216" s="208"/>
      <c r="M216" s="208"/>
      <c r="N216" s="208"/>
      <c r="O216" s="208"/>
      <c r="P216" s="208"/>
      <c r="Q216" s="208"/>
      <c r="R216" s="208"/>
      <c r="S216" s="208"/>
      <c r="T216" s="208"/>
      <c r="U216" s="208"/>
      <c r="V216" s="208"/>
      <c r="W216" s="208"/>
      <c r="X216" s="208"/>
      <c r="Y216" s="208"/>
      <c r="Z216" s="208"/>
      <c r="AA216" s="208"/>
      <c r="AB216" s="208"/>
    </row>
    <row xmlns:x14ac="http://schemas.microsoft.com/office/spreadsheetml/2009/9/ac" r="217" ht="15.75" x14ac:dyDescent="0.25">
      <c r="A217" s="208"/>
      <c r="B217" s="209"/>
      <c r="C217" s="208"/>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row>
    <row xmlns:x14ac="http://schemas.microsoft.com/office/spreadsheetml/2009/9/ac" r="218" ht="15.75" x14ac:dyDescent="0.25">
      <c r="A218" s="208"/>
      <c r="B218" s="209"/>
      <c r="C218" s="208"/>
      <c r="D218" s="208"/>
      <c r="E218" s="208"/>
      <c r="F218" s="208"/>
      <c r="G218" s="208"/>
      <c r="H218" s="208"/>
      <c r="I218" s="208"/>
      <c r="J218" s="208"/>
      <c r="K218" s="208"/>
      <c r="L218" s="208"/>
      <c r="M218" s="208"/>
      <c r="N218" s="208"/>
      <c r="O218" s="208"/>
      <c r="P218" s="208"/>
      <c r="Q218" s="208"/>
      <c r="R218" s="208"/>
      <c r="S218" s="208"/>
      <c r="T218" s="208"/>
      <c r="U218" s="208"/>
      <c r="V218" s="208"/>
      <c r="W218" s="208"/>
      <c r="X218" s="208"/>
      <c r="Y218" s="208"/>
      <c r="Z218" s="208"/>
      <c r="AA218" s="208"/>
      <c r="AB218" s="208"/>
    </row>
    <row xmlns:x14ac="http://schemas.microsoft.com/office/spreadsheetml/2009/9/ac" r="219" ht="15.75" x14ac:dyDescent="0.25">
      <c r="A219" s="208"/>
      <c r="B219" s="209"/>
      <c r="C219" s="208"/>
      <c r="D219" s="208"/>
      <c r="E219" s="208"/>
      <c r="F219" s="208"/>
      <c r="G219" s="208"/>
      <c r="H219" s="208"/>
      <c r="I219" s="208"/>
      <c r="J219" s="208"/>
      <c r="K219" s="208"/>
      <c r="L219" s="208"/>
      <c r="M219" s="208"/>
      <c r="N219" s="208"/>
      <c r="O219" s="208"/>
      <c r="P219" s="208"/>
      <c r="Q219" s="208"/>
      <c r="R219" s="208"/>
      <c r="S219" s="208"/>
      <c r="T219" s="208"/>
      <c r="U219" s="208"/>
      <c r="V219" s="208"/>
      <c r="W219" s="208"/>
      <c r="X219" s="208"/>
      <c r="Y219" s="208"/>
      <c r="Z219" s="208"/>
      <c r="AA219" s="208"/>
      <c r="AB219" s="208"/>
    </row>
    <row xmlns:x14ac="http://schemas.microsoft.com/office/spreadsheetml/2009/9/ac" r="220" ht="15.75" x14ac:dyDescent="0.25">
      <c r="A220" s="208"/>
      <c r="B220" s="209"/>
      <c r="C220" s="208"/>
      <c r="D220" s="208"/>
      <c r="E220" s="208"/>
      <c r="F220" s="208"/>
      <c r="G220" s="208"/>
      <c r="H220" s="208"/>
      <c r="I220" s="208"/>
      <c r="J220" s="208"/>
      <c r="K220" s="208"/>
      <c r="L220" s="208"/>
      <c r="M220" s="208"/>
      <c r="N220" s="208"/>
      <c r="O220" s="208"/>
      <c r="P220" s="208"/>
      <c r="Q220" s="208"/>
      <c r="R220" s="208"/>
      <c r="S220" s="208"/>
      <c r="T220" s="208"/>
      <c r="U220" s="208"/>
      <c r="V220" s="208"/>
      <c r="W220" s="208"/>
      <c r="X220" s="208"/>
      <c r="Y220" s="208"/>
      <c r="Z220" s="208"/>
      <c r="AA220" s="208"/>
      <c r="AB220" s="208"/>
    </row>
    <row xmlns:x14ac="http://schemas.microsoft.com/office/spreadsheetml/2009/9/ac" r="221" ht="15.75" x14ac:dyDescent="0.25">
      <c r="A221" s="208"/>
      <c r="B221" s="209"/>
      <c r="C221" s="208"/>
      <c r="D221" s="208"/>
      <c r="E221" s="208"/>
      <c r="F221" s="208"/>
      <c r="G221" s="208"/>
      <c r="H221" s="208"/>
      <c r="I221" s="208"/>
      <c r="J221" s="208"/>
      <c r="K221" s="208"/>
      <c r="L221" s="208"/>
      <c r="M221" s="208"/>
      <c r="N221" s="208"/>
      <c r="O221" s="208"/>
      <c r="P221" s="208"/>
      <c r="Q221" s="208"/>
      <c r="R221" s="208"/>
      <c r="S221" s="208"/>
      <c r="T221" s="208"/>
      <c r="U221" s="208"/>
      <c r="V221" s="208"/>
      <c r="W221" s="208"/>
      <c r="X221" s="208"/>
      <c r="Y221" s="208"/>
      <c r="Z221" s="208"/>
      <c r="AA221" s="208"/>
      <c r="AB221" s="208"/>
    </row>
    <row xmlns:x14ac="http://schemas.microsoft.com/office/spreadsheetml/2009/9/ac" r="222" ht="15.75" x14ac:dyDescent="0.25">
      <c r="A222" s="208"/>
      <c r="B222" s="209"/>
      <c r="C222" s="208"/>
      <c r="D222" s="208"/>
      <c r="E222" s="208"/>
      <c r="F222" s="208"/>
      <c r="G222" s="208"/>
      <c r="H222" s="208"/>
      <c r="I222" s="208"/>
      <c r="J222" s="208"/>
      <c r="K222" s="208"/>
      <c r="L222" s="208"/>
      <c r="M222" s="208"/>
      <c r="N222" s="208"/>
      <c r="O222" s="208"/>
      <c r="P222" s="208"/>
      <c r="Q222" s="208"/>
      <c r="R222" s="208"/>
      <c r="S222" s="208"/>
      <c r="T222" s="208"/>
      <c r="U222" s="208"/>
      <c r="V222" s="208"/>
      <c r="W222" s="208"/>
      <c r="X222" s="208"/>
      <c r="Y222" s="208"/>
      <c r="Z222" s="208"/>
      <c r="AA222" s="208"/>
      <c r="AB222" s="208"/>
    </row>
    <row xmlns:x14ac="http://schemas.microsoft.com/office/spreadsheetml/2009/9/ac" r="223" ht="15.75" x14ac:dyDescent="0.25">
      <c r="A223" s="208"/>
      <c r="B223" s="209"/>
      <c r="C223" s="208"/>
      <c r="D223" s="208"/>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c r="AA223" s="208"/>
      <c r="AB223" s="208"/>
    </row>
    <row xmlns:x14ac="http://schemas.microsoft.com/office/spreadsheetml/2009/9/ac" r="224" ht="15.75" x14ac:dyDescent="0.25">
      <c r="A224" s="208"/>
      <c r="B224" s="209"/>
      <c r="C224" s="208"/>
      <c r="D224" s="208"/>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c r="AA224" s="208"/>
      <c r="AB224" s="208"/>
    </row>
    <row xmlns:x14ac="http://schemas.microsoft.com/office/spreadsheetml/2009/9/ac" r="225" ht="15.75" x14ac:dyDescent="0.25">
      <c r="A225" s="208"/>
      <c r="B225" s="209"/>
      <c r="C225" s="208"/>
      <c r="D225" s="208"/>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c r="AA225" s="208"/>
      <c r="AB225" s="208"/>
    </row>
    <row xmlns:x14ac="http://schemas.microsoft.com/office/spreadsheetml/2009/9/ac" r="226" ht="15.75" x14ac:dyDescent="0.25">
      <c r="A226" s="208"/>
      <c r="B226" s="209"/>
      <c r="C226" s="208"/>
      <c r="D226" s="208"/>
      <c r="E226" s="208"/>
      <c r="F226" s="208"/>
      <c r="G226" s="208"/>
      <c r="H226" s="208"/>
      <c r="I226" s="208"/>
      <c r="J226" s="208"/>
      <c r="K226" s="208"/>
      <c r="L226" s="208"/>
      <c r="M226" s="208"/>
      <c r="N226" s="208"/>
      <c r="O226" s="208"/>
      <c r="P226" s="208"/>
      <c r="Q226" s="208"/>
      <c r="R226" s="208"/>
      <c r="S226" s="208"/>
      <c r="T226" s="208"/>
      <c r="U226" s="208"/>
      <c r="V226" s="208"/>
      <c r="W226" s="208"/>
      <c r="X226" s="208"/>
      <c r="Y226" s="208"/>
      <c r="Z226" s="208"/>
      <c r="AA226" s="208"/>
      <c r="AB226" s="208"/>
    </row>
    <row xmlns:x14ac="http://schemas.microsoft.com/office/spreadsheetml/2009/9/ac" r="227" ht="15.75" x14ac:dyDescent="0.25">
      <c r="A227" s="208"/>
      <c r="B227" s="209"/>
      <c r="C227" s="208"/>
      <c r="D227" s="208"/>
      <c r="E227" s="208"/>
      <c r="F227" s="208"/>
      <c r="G227" s="208"/>
      <c r="H227" s="208"/>
      <c r="I227" s="208"/>
      <c r="J227" s="208"/>
      <c r="K227" s="208"/>
      <c r="L227" s="208"/>
      <c r="M227" s="208"/>
      <c r="N227" s="208"/>
      <c r="O227" s="208"/>
      <c r="P227" s="208"/>
      <c r="Q227" s="208"/>
      <c r="R227" s="208"/>
      <c r="S227" s="208"/>
      <c r="T227" s="208"/>
      <c r="U227" s="208"/>
      <c r="V227" s="208"/>
      <c r="W227" s="208"/>
      <c r="X227" s="208"/>
      <c r="Y227" s="208"/>
      <c r="Z227" s="208"/>
      <c r="AA227" s="208"/>
      <c r="AB227" s="208"/>
    </row>
    <row xmlns:x14ac="http://schemas.microsoft.com/office/spreadsheetml/2009/9/ac" r="228" ht="15.75" x14ac:dyDescent="0.25">
      <c r="A228" s="208"/>
      <c r="B228" s="209"/>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c r="AB228" s="208"/>
    </row>
    <row xmlns:x14ac="http://schemas.microsoft.com/office/spreadsheetml/2009/9/ac" r="229" ht="15.75" x14ac:dyDescent="0.25">
      <c r="A229" s="208"/>
      <c r="B229" s="209"/>
      <c r="C229" s="208"/>
      <c r="D229" s="208"/>
      <c r="E229" s="208"/>
      <c r="F229" s="208"/>
      <c r="G229" s="208"/>
      <c r="H229" s="208"/>
      <c r="I229" s="208"/>
      <c r="J229" s="208"/>
      <c r="K229" s="208"/>
      <c r="L229" s="208"/>
      <c r="M229" s="208"/>
      <c r="N229" s="208"/>
      <c r="O229" s="208"/>
      <c r="P229" s="208"/>
      <c r="Q229" s="208"/>
      <c r="R229" s="208"/>
      <c r="S229" s="208"/>
      <c r="T229" s="208"/>
      <c r="U229" s="208"/>
      <c r="V229" s="208"/>
      <c r="W229" s="208"/>
      <c r="X229" s="208"/>
      <c r="Y229" s="208"/>
      <c r="Z229" s="208"/>
      <c r="AA229" s="208"/>
      <c r="AB229" s="208"/>
    </row>
    <row xmlns:x14ac="http://schemas.microsoft.com/office/spreadsheetml/2009/9/ac" r="230" ht="15.75" x14ac:dyDescent="0.25">
      <c r="A230" s="208"/>
      <c r="B230" s="209"/>
      <c r="C230" s="208"/>
      <c r="D230" s="208"/>
      <c r="E230" s="208"/>
      <c r="F230" s="208"/>
      <c r="G230" s="208"/>
      <c r="H230" s="208"/>
      <c r="I230" s="208"/>
      <c r="J230" s="208"/>
      <c r="K230" s="208"/>
      <c r="L230" s="208"/>
      <c r="M230" s="208"/>
      <c r="N230" s="208"/>
      <c r="O230" s="208"/>
      <c r="P230" s="208"/>
      <c r="Q230" s="208"/>
      <c r="R230" s="208"/>
      <c r="S230" s="208"/>
      <c r="T230" s="208"/>
      <c r="U230" s="208"/>
      <c r="V230" s="208"/>
      <c r="W230" s="208"/>
      <c r="X230" s="208"/>
      <c r="Y230" s="208"/>
      <c r="Z230" s="208"/>
      <c r="AA230" s="208"/>
      <c r="AB230" s="208"/>
    </row>
    <row xmlns:x14ac="http://schemas.microsoft.com/office/spreadsheetml/2009/9/ac" r="231" ht="15.75" x14ac:dyDescent="0.25">
      <c r="A231" s="208"/>
      <c r="B231" s="209"/>
      <c r="C231" s="208"/>
      <c r="D231" s="208"/>
      <c r="E231" s="208"/>
      <c r="F231" s="208"/>
      <c r="G231" s="208"/>
      <c r="H231" s="208"/>
      <c r="I231" s="208"/>
      <c r="J231" s="208"/>
      <c r="K231" s="208"/>
      <c r="L231" s="208"/>
      <c r="M231" s="208"/>
      <c r="N231" s="208"/>
      <c r="O231" s="208"/>
      <c r="P231" s="208"/>
      <c r="Q231" s="208"/>
      <c r="R231" s="208"/>
      <c r="S231" s="208"/>
      <c r="T231" s="208"/>
      <c r="U231" s="208"/>
      <c r="V231" s="208"/>
      <c r="W231" s="208"/>
      <c r="X231" s="208"/>
      <c r="Y231" s="208"/>
      <c r="Z231" s="208"/>
      <c r="AA231" s="208"/>
      <c r="AB231" s="208"/>
    </row>
    <row xmlns:x14ac="http://schemas.microsoft.com/office/spreadsheetml/2009/9/ac" r="232" ht="15.75" x14ac:dyDescent="0.25">
      <c r="A232" s="208"/>
      <c r="B232" s="209"/>
      <c r="C232" s="208"/>
      <c r="D232" s="208"/>
      <c r="E232" s="208"/>
      <c r="F232" s="208"/>
      <c r="G232" s="208"/>
      <c r="H232" s="208"/>
      <c r="I232" s="208"/>
      <c r="J232" s="208"/>
      <c r="K232" s="208"/>
      <c r="L232" s="208"/>
      <c r="M232" s="208"/>
      <c r="N232" s="208"/>
      <c r="O232" s="208"/>
      <c r="P232" s="208"/>
      <c r="Q232" s="208"/>
      <c r="R232" s="208"/>
      <c r="S232" s="208"/>
      <c r="T232" s="208"/>
      <c r="U232" s="208"/>
      <c r="V232" s="208"/>
      <c r="W232" s="208"/>
      <c r="X232" s="208"/>
      <c r="Y232" s="208"/>
      <c r="Z232" s="208"/>
      <c r="AA232" s="208"/>
      <c r="AB232" s="208"/>
    </row>
    <row xmlns:x14ac="http://schemas.microsoft.com/office/spreadsheetml/2009/9/ac" r="233" ht="15.75" x14ac:dyDescent="0.25">
      <c r="A233" s="208"/>
      <c r="B233" s="209"/>
      <c r="C233" s="208"/>
      <c r="D233" s="208"/>
      <c r="E233" s="208"/>
      <c r="F233" s="208"/>
      <c r="G233" s="208"/>
      <c r="H233" s="208"/>
      <c r="I233" s="208"/>
      <c r="J233" s="208"/>
      <c r="K233" s="208"/>
      <c r="L233" s="208"/>
      <c r="M233" s="208"/>
      <c r="N233" s="208"/>
      <c r="O233" s="208"/>
      <c r="P233" s="208"/>
      <c r="Q233" s="208"/>
      <c r="R233" s="208"/>
      <c r="S233" s="208"/>
      <c r="T233" s="208"/>
      <c r="U233" s="208"/>
      <c r="V233" s="208"/>
      <c r="W233" s="208"/>
      <c r="X233" s="208"/>
      <c r="Y233" s="208"/>
      <c r="Z233" s="208"/>
      <c r="AA233" s="208"/>
    </row>
    <row xmlns:x14ac="http://schemas.microsoft.com/office/spreadsheetml/2009/9/ac" r="234" ht="15.75" x14ac:dyDescent="0.25">
      <c r="A234" s="208"/>
      <c r="B234" s="209"/>
      <c r="C234" s="208"/>
      <c r="D234" s="208"/>
      <c r="E234" s="208"/>
      <c r="F234" s="208"/>
      <c r="G234" s="208"/>
      <c r="H234" s="208"/>
      <c r="I234" s="208"/>
      <c r="J234" s="208"/>
      <c r="K234" s="208"/>
      <c r="L234" s="208"/>
      <c r="M234" s="208"/>
      <c r="N234" s="208"/>
      <c r="O234" s="208"/>
      <c r="P234" s="208"/>
      <c r="Q234" s="208"/>
      <c r="R234" s="208"/>
      <c r="S234" s="208"/>
      <c r="T234" s="208"/>
      <c r="U234" s="208"/>
      <c r="V234" s="208"/>
      <c r="W234" s="208"/>
      <c r="X234" s="208"/>
      <c r="Y234" s="208"/>
      <c r="Z234" s="208"/>
      <c r="AA234" s="208"/>
    </row>
    <row xmlns:x14ac="http://schemas.microsoft.com/office/spreadsheetml/2009/9/ac" r="235" ht="15.75" x14ac:dyDescent="0.25">
      <c r="A235" s="208"/>
      <c r="B235" s="209"/>
      <c r="C235" s="208"/>
      <c r="D235" s="208"/>
      <c r="E235" s="208"/>
      <c r="F235" s="208"/>
      <c r="G235" s="208"/>
      <c r="H235" s="208"/>
      <c r="I235" s="208"/>
      <c r="J235" s="208"/>
      <c r="K235" s="208"/>
      <c r="L235" s="208"/>
      <c r="M235" s="208"/>
      <c r="N235" s="208"/>
      <c r="O235" s="208"/>
      <c r="P235" s="208"/>
      <c r="Q235" s="208"/>
      <c r="R235" s="208"/>
      <c r="S235" s="208"/>
      <c r="T235" s="208"/>
      <c r="U235" s="208"/>
      <c r="V235" s="208"/>
      <c r="W235" s="208"/>
      <c r="X235" s="208"/>
      <c r="Y235" s="208"/>
      <c r="Z235" s="208"/>
      <c r="AA235" s="208"/>
    </row>
    <row xmlns:x14ac="http://schemas.microsoft.com/office/spreadsheetml/2009/9/ac" r="236" ht="15.75" x14ac:dyDescent="0.25">
      <c r="A236" s="208"/>
      <c r="B236" s="209"/>
      <c r="C236" s="208"/>
      <c r="D236" s="208"/>
      <c r="E236" s="208"/>
      <c r="F236" s="208"/>
      <c r="G236" s="208"/>
      <c r="H236" s="208"/>
      <c r="I236" s="208"/>
      <c r="J236" s="208"/>
      <c r="K236" s="208"/>
      <c r="L236" s="208"/>
      <c r="M236" s="208"/>
      <c r="N236" s="208"/>
      <c r="O236" s="208"/>
      <c r="P236" s="208"/>
      <c r="Q236" s="208"/>
      <c r="R236" s="208"/>
      <c r="S236" s="208"/>
      <c r="T236" s="208"/>
      <c r="U236" s="208"/>
      <c r="V236" s="208"/>
      <c r="W236" s="208"/>
      <c r="X236" s="208"/>
      <c r="Y236" s="208"/>
      <c r="Z236" s="208"/>
      <c r="AA236" s="208"/>
    </row>
    <row xmlns:x14ac="http://schemas.microsoft.com/office/spreadsheetml/2009/9/ac" r="237" ht="15.75" x14ac:dyDescent="0.25">
      <c r="A237" s="208"/>
      <c r="B237" s="209"/>
      <c r="C237" s="208"/>
      <c r="D237" s="208"/>
      <c r="E237" s="208"/>
      <c r="F237" s="208"/>
      <c r="G237" s="208"/>
      <c r="H237" s="208"/>
      <c r="I237" s="208"/>
      <c r="J237" s="208"/>
      <c r="K237" s="208"/>
      <c r="L237" s="208"/>
      <c r="M237" s="208"/>
      <c r="N237" s="208"/>
      <c r="O237" s="208"/>
      <c r="P237" s="208"/>
      <c r="Q237" s="208"/>
      <c r="R237" s="208"/>
      <c r="S237" s="208"/>
      <c r="T237" s="208"/>
      <c r="U237" s="208"/>
      <c r="V237" s="208"/>
      <c r="W237" s="208"/>
      <c r="X237" s="208"/>
      <c r="Y237" s="208"/>
      <c r="Z237" s="208"/>
      <c r="AA237" s="208"/>
    </row>
    <row xmlns:x14ac="http://schemas.microsoft.com/office/spreadsheetml/2009/9/ac" r="238" ht="15.75" x14ac:dyDescent="0.25">
      <c r="A238" s="208"/>
      <c r="B238" s="209"/>
      <c r="C238" s="208"/>
      <c r="D238" s="208"/>
      <c r="E238" s="208"/>
      <c r="F238" s="208"/>
      <c r="G238" s="208"/>
      <c r="H238" s="208"/>
      <c r="I238" s="208"/>
      <c r="J238" s="208"/>
      <c r="K238" s="208"/>
      <c r="L238" s="208"/>
      <c r="M238" s="208"/>
      <c r="N238" s="208"/>
      <c r="O238" s="208"/>
      <c r="P238" s="208"/>
      <c r="Q238" s="208"/>
      <c r="R238" s="208"/>
      <c r="S238" s="208"/>
      <c r="T238" s="208"/>
      <c r="U238" s="208"/>
      <c r="V238" s="208"/>
      <c r="W238" s="208"/>
      <c r="X238" s="208"/>
      <c r="Y238" s="208"/>
      <c r="Z238" s="208"/>
      <c r="AA238" s="208"/>
    </row>
    <row xmlns:x14ac="http://schemas.microsoft.com/office/spreadsheetml/2009/9/ac" r="239" ht="15.75" x14ac:dyDescent="0.25">
      <c r="A239" s="208"/>
      <c r="B239" s="209"/>
      <c r="C239" s="208"/>
      <c r="D239" s="208"/>
      <c r="E239" s="208"/>
      <c r="F239" s="208"/>
      <c r="G239" s="208"/>
      <c r="H239" s="208"/>
      <c r="I239" s="208"/>
      <c r="J239" s="208"/>
      <c r="K239" s="208"/>
      <c r="L239" s="208"/>
      <c r="M239" s="208"/>
      <c r="N239" s="208"/>
      <c r="O239" s="208"/>
      <c r="P239" s="208"/>
      <c r="Q239" s="208"/>
      <c r="R239" s="208"/>
      <c r="S239" s="208"/>
      <c r="T239" s="208"/>
      <c r="U239" s="208"/>
      <c r="V239" s="208"/>
      <c r="W239" s="208"/>
      <c r="X239" s="208"/>
      <c r="Y239" s="208"/>
      <c r="Z239" s="208"/>
      <c r="AA239" s="208"/>
    </row>
    <row xmlns:x14ac="http://schemas.microsoft.com/office/spreadsheetml/2009/9/ac" r="240" ht="15.75" x14ac:dyDescent="0.25">
      <c r="A240" s="208"/>
      <c r="B240" s="209"/>
      <c r="C240" s="208"/>
      <c r="D240" s="208"/>
      <c r="E240" s="208"/>
      <c r="F240" s="208"/>
      <c r="G240" s="208"/>
      <c r="H240" s="208"/>
      <c r="I240" s="208"/>
      <c r="J240" s="208"/>
      <c r="K240" s="208"/>
      <c r="L240" s="208"/>
      <c r="M240" s="208"/>
      <c r="N240" s="208"/>
      <c r="O240" s="208"/>
      <c r="P240" s="208"/>
      <c r="Q240" s="208"/>
      <c r="R240" s="208"/>
      <c r="S240" s="208"/>
      <c r="T240" s="208"/>
      <c r="U240" s="208"/>
      <c r="V240" s="208"/>
      <c r="W240" s="208"/>
      <c r="X240" s="208"/>
      <c r="Y240" s="208"/>
      <c r="Z240" s="208"/>
      <c r="AA240" s="208"/>
    </row>
    <row xmlns:x14ac="http://schemas.microsoft.com/office/spreadsheetml/2009/9/ac" r="241" ht="15.75" x14ac:dyDescent="0.25">
      <c r="A241" s="208"/>
      <c r="B241" s="209"/>
      <c r="C241" s="208"/>
      <c r="D241" s="208"/>
      <c r="E241" s="208"/>
      <c r="F241" s="208"/>
      <c r="G241" s="208"/>
      <c r="H241" s="208"/>
      <c r="I241" s="208"/>
      <c r="J241" s="208"/>
      <c r="K241" s="208"/>
      <c r="L241" s="208"/>
      <c r="M241" s="208"/>
      <c r="N241" s="208"/>
      <c r="O241" s="208"/>
      <c r="P241" s="208"/>
      <c r="Q241" s="208"/>
      <c r="R241" s="208"/>
      <c r="S241" s="208"/>
      <c r="T241" s="208"/>
      <c r="U241" s="208"/>
      <c r="V241" s="208"/>
      <c r="W241" s="208"/>
      <c r="X241" s="208"/>
      <c r="Y241" s="208"/>
      <c r="Z241" s="208"/>
      <c r="AA241" s="208"/>
    </row>
    <row xmlns:x14ac="http://schemas.microsoft.com/office/spreadsheetml/2009/9/ac" r="242" ht="15.75" x14ac:dyDescent="0.25">
      <c r="A242" s="208"/>
      <c r="B242" s="209"/>
      <c r="C242" s="208"/>
      <c r="D242" s="208"/>
      <c r="E242" s="208"/>
      <c r="F242" s="208"/>
      <c r="G242" s="208"/>
      <c r="H242" s="208"/>
      <c r="I242" s="208"/>
      <c r="J242" s="208"/>
      <c r="K242" s="208"/>
      <c r="L242" s="208"/>
      <c r="M242" s="208"/>
      <c r="N242" s="208"/>
      <c r="O242" s="208"/>
      <c r="P242" s="208"/>
      <c r="Q242" s="208"/>
      <c r="R242" s="208"/>
      <c r="S242" s="208"/>
      <c r="T242" s="208"/>
      <c r="U242" s="208"/>
      <c r="V242" s="208"/>
      <c r="W242" s="208"/>
      <c r="X242" s="208"/>
      <c r="Y242" s="208"/>
      <c r="Z242" s="208"/>
      <c r="AA242" s="208"/>
    </row>
    <row xmlns:x14ac="http://schemas.microsoft.com/office/spreadsheetml/2009/9/ac" r="243" ht="15.75" x14ac:dyDescent="0.25">
      <c r="A243" s="208"/>
      <c r="B243" s="209"/>
      <c r="C243" s="208"/>
      <c r="D243" s="208"/>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c r="AA243" s="208"/>
    </row>
    <row xmlns:x14ac="http://schemas.microsoft.com/office/spreadsheetml/2009/9/ac" r="244" ht="15.75" x14ac:dyDescent="0.25">
      <c r="A244" s="208"/>
      <c r="B244" s="209"/>
      <c r="C244" s="208"/>
      <c r="D244" s="208"/>
      <c r="E244" s="208"/>
      <c r="F244" s="208"/>
      <c r="G244" s="208"/>
      <c r="H244" s="208"/>
      <c r="I244" s="208"/>
      <c r="J244" s="208"/>
      <c r="K244" s="208"/>
      <c r="L244" s="208"/>
      <c r="M244" s="208"/>
      <c r="N244" s="208"/>
      <c r="O244" s="208"/>
      <c r="P244" s="208"/>
      <c r="Q244" s="208"/>
      <c r="R244" s="208"/>
      <c r="S244" s="208"/>
      <c r="T244" s="208"/>
      <c r="U244" s="208"/>
      <c r="V244" s="208"/>
      <c r="W244" s="208"/>
      <c r="X244" s="208"/>
      <c r="Y244" s="208"/>
      <c r="Z244" s="208"/>
      <c r="AA244" s="208"/>
    </row>
    <row xmlns:x14ac="http://schemas.microsoft.com/office/spreadsheetml/2009/9/ac" r="245" ht="15.75" x14ac:dyDescent="0.25">
      <c r="A245" s="208"/>
      <c r="B245" s="209"/>
      <c r="C245" s="208"/>
      <c r="D245" s="208"/>
      <c r="E245" s="208"/>
      <c r="F245" s="208"/>
      <c r="G245" s="208"/>
      <c r="H245" s="208"/>
      <c r="I245" s="208"/>
      <c r="J245" s="208"/>
      <c r="K245" s="208"/>
      <c r="L245" s="208"/>
      <c r="M245" s="208"/>
      <c r="N245" s="208"/>
      <c r="O245" s="208"/>
      <c r="P245" s="208"/>
      <c r="Q245" s="208"/>
      <c r="R245" s="208"/>
      <c r="S245" s="208"/>
      <c r="T245" s="208"/>
      <c r="U245" s="208"/>
      <c r="V245" s="208"/>
      <c r="W245" s="208"/>
      <c r="X245" s="208"/>
      <c r="Y245" s="208"/>
      <c r="Z245" s="208"/>
      <c r="AA245" s="208"/>
    </row>
    <row xmlns:x14ac="http://schemas.microsoft.com/office/spreadsheetml/2009/9/ac" r="246" ht="15.75" x14ac:dyDescent="0.25">
      <c r="A246" s="208"/>
      <c r="B246" s="209"/>
      <c r="C246" s="208"/>
      <c r="D246" s="208"/>
      <c r="E246" s="208"/>
      <c r="F246" s="208"/>
      <c r="G246" s="208"/>
      <c r="H246" s="208"/>
      <c r="I246" s="208"/>
      <c r="J246" s="208"/>
      <c r="K246" s="208"/>
      <c r="L246" s="208"/>
      <c r="M246" s="208"/>
      <c r="N246" s="208"/>
      <c r="O246" s="208"/>
      <c r="P246" s="208"/>
      <c r="Q246" s="208"/>
      <c r="R246" s="208"/>
      <c r="S246" s="208"/>
      <c r="T246" s="208"/>
      <c r="U246" s="208"/>
      <c r="V246" s="208"/>
      <c r="W246" s="208"/>
      <c r="X246" s="208"/>
      <c r="Y246" s="208"/>
      <c r="Z246" s="208"/>
      <c r="AA246" s="208"/>
    </row>
    <row xmlns:x14ac="http://schemas.microsoft.com/office/spreadsheetml/2009/9/ac" r="247" ht="15.75" x14ac:dyDescent="0.25">
      <c r="A247" s="208"/>
      <c r="B247" s="209"/>
      <c r="C247" s="208"/>
      <c r="D247" s="208"/>
      <c r="E247" s="208"/>
      <c r="F247" s="208"/>
      <c r="G247" s="208"/>
      <c r="H247" s="208"/>
      <c r="I247" s="208"/>
      <c r="J247" s="208"/>
      <c r="K247" s="208"/>
      <c r="L247" s="208"/>
      <c r="M247" s="208"/>
      <c r="N247" s="208"/>
      <c r="O247" s="208"/>
      <c r="P247" s="208"/>
      <c r="Q247" s="208"/>
      <c r="R247" s="208"/>
      <c r="S247" s="208"/>
      <c r="T247" s="208"/>
      <c r="U247" s="208"/>
      <c r="V247" s="208"/>
      <c r="W247" s="208"/>
      <c r="X247" s="208"/>
      <c r="Y247" s="208"/>
      <c r="Z247" s="208"/>
      <c r="AA247" s="208"/>
    </row>
    <row xmlns:x14ac="http://schemas.microsoft.com/office/spreadsheetml/2009/9/ac" r="248" ht="15.75" x14ac:dyDescent="0.25">
      <c r="A248" s="208"/>
      <c r="B248" s="209"/>
      <c r="C248" s="208"/>
      <c r="D248" s="208"/>
      <c r="E248" s="208"/>
      <c r="F248" s="208"/>
      <c r="G248" s="208"/>
      <c r="H248" s="208"/>
      <c r="I248" s="208"/>
      <c r="J248" s="208"/>
      <c r="K248" s="208"/>
      <c r="L248" s="208"/>
      <c r="M248" s="208"/>
      <c r="N248" s="208"/>
      <c r="O248" s="208"/>
      <c r="P248" s="208"/>
      <c r="Q248" s="208"/>
      <c r="R248" s="208"/>
      <c r="S248" s="208"/>
      <c r="T248" s="208"/>
      <c r="U248" s="208"/>
      <c r="V248" s="208"/>
      <c r="W248" s="208"/>
      <c r="X248" s="208"/>
      <c r="Y248" s="208"/>
      <c r="Z248" s="208"/>
      <c r="AA248" s="208"/>
    </row>
    <row xmlns:x14ac="http://schemas.microsoft.com/office/spreadsheetml/2009/9/ac" r="249" ht="15.75" x14ac:dyDescent="0.25">
      <c r="A249" s="208"/>
      <c r="B249" s="209"/>
      <c r="C249" s="208"/>
      <c r="D249" s="208"/>
      <c r="E249" s="208"/>
      <c r="F249" s="208"/>
      <c r="G249" s="208"/>
      <c r="H249" s="208"/>
      <c r="I249" s="208"/>
      <c r="J249" s="208"/>
      <c r="K249" s="208"/>
      <c r="L249" s="208"/>
      <c r="M249" s="208"/>
      <c r="N249" s="208"/>
      <c r="O249" s="208"/>
      <c r="P249" s="208"/>
      <c r="Q249" s="208"/>
      <c r="R249" s="208"/>
      <c r="S249" s="208"/>
      <c r="T249" s="208"/>
      <c r="U249" s="208"/>
      <c r="V249" s="208"/>
      <c r="W249" s="208"/>
      <c r="X249" s="208"/>
      <c r="Y249" s="208"/>
      <c r="Z249" s="208"/>
      <c r="AA249" s="208"/>
    </row>
    <row xmlns:x14ac="http://schemas.microsoft.com/office/spreadsheetml/2009/9/ac" r="250" ht="15.75" x14ac:dyDescent="0.25">
      <c r="A250" s="208"/>
      <c r="B250" s="209"/>
      <c r="C250" s="208"/>
      <c r="D250" s="208"/>
      <c r="E250" s="208"/>
      <c r="F250" s="208"/>
      <c r="G250" s="208"/>
      <c r="H250" s="208"/>
      <c r="I250" s="208"/>
      <c r="J250" s="208"/>
      <c r="K250" s="208"/>
      <c r="L250" s="208"/>
      <c r="M250" s="208"/>
      <c r="N250" s="208"/>
      <c r="O250" s="208"/>
      <c r="P250" s="208"/>
      <c r="Q250" s="208"/>
      <c r="R250" s="208"/>
      <c r="S250" s="208"/>
      <c r="T250" s="208"/>
      <c r="U250" s="208"/>
      <c r="V250" s="208"/>
      <c r="W250" s="208"/>
      <c r="X250" s="208"/>
      <c r="Y250" s="208"/>
      <c r="Z250" s="208"/>
      <c r="AA250" s="208"/>
    </row>
    <row xmlns:x14ac="http://schemas.microsoft.com/office/spreadsheetml/2009/9/ac" r="251" ht="15.75" x14ac:dyDescent="0.25">
      <c r="A251" s="208"/>
      <c r="B251" s="209"/>
      <c r="C251" s="208"/>
      <c r="D251" s="208"/>
      <c r="E251" s="208"/>
      <c r="F251" s="208"/>
      <c r="G251" s="208"/>
      <c r="H251" s="208"/>
      <c r="I251" s="208"/>
      <c r="J251" s="208"/>
      <c r="K251" s="208"/>
      <c r="L251" s="208"/>
      <c r="M251" s="208"/>
      <c r="N251" s="208"/>
      <c r="O251" s="208"/>
      <c r="P251" s="208"/>
      <c r="Q251" s="208"/>
      <c r="R251" s="208"/>
      <c r="S251" s="208"/>
      <c r="T251" s="208"/>
      <c r="U251" s="208"/>
      <c r="V251" s="208"/>
      <c r="W251" s="208"/>
      <c r="X251" s="208"/>
      <c r="Y251" s="208"/>
      <c r="Z251" s="208"/>
      <c r="AA251" s="208"/>
    </row>
    <row xmlns:x14ac="http://schemas.microsoft.com/office/spreadsheetml/2009/9/ac" r="252" ht="15.75" x14ac:dyDescent="0.25">
      <c r="A252" s="208"/>
      <c r="B252" s="209"/>
      <c r="C252" s="208"/>
      <c r="D252" s="208"/>
      <c r="E252" s="208"/>
      <c r="F252" s="208"/>
      <c r="G252" s="208"/>
      <c r="H252" s="208"/>
      <c r="I252" s="208"/>
      <c r="J252" s="208"/>
      <c r="K252" s="208"/>
      <c r="L252" s="208"/>
      <c r="M252" s="208"/>
      <c r="N252" s="208"/>
      <c r="O252" s="208"/>
      <c r="P252" s="208"/>
      <c r="Q252" s="208"/>
      <c r="R252" s="208"/>
      <c r="S252" s="208"/>
      <c r="T252" s="208"/>
      <c r="U252" s="208"/>
      <c r="V252" s="208"/>
      <c r="W252" s="208"/>
      <c r="X252" s="208"/>
      <c r="Y252" s="208"/>
      <c r="Z252" s="208"/>
      <c r="AA252" s="208"/>
    </row>
    <row xmlns:x14ac="http://schemas.microsoft.com/office/spreadsheetml/2009/9/ac" r="253" ht="15.75" x14ac:dyDescent="0.25">
      <c r="A253" s="208"/>
      <c r="B253" s="209"/>
      <c r="C253" s="208"/>
      <c r="D253" s="208"/>
      <c r="E253" s="208"/>
      <c r="F253" s="208"/>
      <c r="G253" s="208"/>
      <c r="H253" s="208"/>
      <c r="I253" s="208"/>
      <c r="J253" s="208"/>
      <c r="K253" s="208"/>
      <c r="L253" s="208"/>
      <c r="M253" s="208"/>
      <c r="N253" s="208"/>
      <c r="O253" s="208"/>
      <c r="P253" s="208"/>
      <c r="Q253" s="208"/>
      <c r="R253" s="208"/>
      <c r="S253" s="208"/>
      <c r="T253" s="208"/>
      <c r="U253" s="208"/>
      <c r="V253" s="208"/>
      <c r="W253" s="208"/>
      <c r="X253" s="208"/>
      <c r="Y253" s="208"/>
      <c r="Z253" s="208"/>
      <c r="AA253" s="208"/>
    </row>
    <row xmlns:x14ac="http://schemas.microsoft.com/office/spreadsheetml/2009/9/ac" r="254" ht="15.75" x14ac:dyDescent="0.25">
      <c r="A254" s="208"/>
      <c r="B254" s="209"/>
      <c r="C254" s="208"/>
      <c r="D254" s="208"/>
      <c r="E254" s="208"/>
      <c r="F254" s="208"/>
      <c r="G254" s="208"/>
      <c r="H254" s="208"/>
      <c r="I254" s="208"/>
      <c r="J254" s="208"/>
      <c r="K254" s="208"/>
      <c r="L254" s="208"/>
      <c r="M254" s="208"/>
      <c r="N254" s="208"/>
      <c r="O254" s="208"/>
      <c r="P254" s="208"/>
      <c r="Q254" s="208"/>
      <c r="R254" s="208"/>
      <c r="S254" s="208"/>
      <c r="T254" s="208"/>
      <c r="U254" s="208"/>
      <c r="V254" s="208"/>
      <c r="W254" s="208"/>
      <c r="X254" s="208"/>
      <c r="Y254" s="208"/>
      <c r="Z254" s="208"/>
      <c r="AA254" s="208"/>
    </row>
    <row xmlns:x14ac="http://schemas.microsoft.com/office/spreadsheetml/2009/9/ac" r="255" ht="15.75" x14ac:dyDescent="0.25">
      <c r="A255" s="208"/>
      <c r="B255" s="209"/>
      <c r="C255" s="208"/>
      <c r="D255" s="208"/>
      <c r="E255" s="208"/>
      <c r="F255" s="208"/>
      <c r="G255" s="208"/>
      <c r="H255" s="208"/>
      <c r="I255" s="208"/>
      <c r="J255" s="208"/>
      <c r="K255" s="208"/>
      <c r="L255" s="208"/>
      <c r="M255" s="208"/>
      <c r="N255" s="208"/>
      <c r="O255" s="208"/>
      <c r="P255" s="208"/>
      <c r="Q255" s="208"/>
      <c r="R255" s="208"/>
      <c r="S255" s="208"/>
      <c r="T255" s="208"/>
      <c r="U255" s="208"/>
      <c r="V255" s="208"/>
      <c r="W255" s="208"/>
      <c r="X255" s="208"/>
      <c r="Y255" s="208"/>
      <c r="Z255" s="208"/>
      <c r="AA255" s="208"/>
    </row>
    <row xmlns:x14ac="http://schemas.microsoft.com/office/spreadsheetml/2009/9/ac" r="256" ht="15.75" x14ac:dyDescent="0.25">
      <c r="A256" s="208"/>
      <c r="B256" s="209"/>
      <c r="C256" s="208"/>
      <c r="D256" s="208"/>
      <c r="E256" s="208"/>
      <c r="F256" s="208"/>
      <c r="G256" s="208"/>
      <c r="H256" s="208"/>
      <c r="I256" s="208"/>
      <c r="J256" s="208"/>
      <c r="K256" s="208"/>
      <c r="L256" s="208"/>
      <c r="M256" s="208"/>
      <c r="N256" s="208"/>
      <c r="O256" s="208"/>
      <c r="P256" s="208"/>
      <c r="Q256" s="208"/>
      <c r="R256" s="208"/>
      <c r="S256" s="208"/>
      <c r="T256" s="208"/>
      <c r="U256" s="208"/>
      <c r="V256" s="208"/>
      <c r="W256" s="208"/>
      <c r="X256" s="208"/>
      <c r="Y256" s="208"/>
      <c r="Z256" s="208"/>
      <c r="AA256" s="208"/>
    </row>
    <row xmlns:x14ac="http://schemas.microsoft.com/office/spreadsheetml/2009/9/ac" r="257" ht="15.75" x14ac:dyDescent="0.25">
      <c r="A257" s="208"/>
      <c r="B257" s="209"/>
      <c r="C257" s="208"/>
      <c r="D257" s="208"/>
      <c r="E257" s="208"/>
      <c r="F257" s="208"/>
      <c r="G257" s="208"/>
      <c r="H257" s="208"/>
      <c r="I257" s="208"/>
      <c r="J257" s="208"/>
      <c r="K257" s="208"/>
      <c r="L257" s="208"/>
      <c r="M257" s="208"/>
      <c r="N257" s="208"/>
      <c r="O257" s="208"/>
      <c r="P257" s="208"/>
      <c r="Q257" s="208"/>
      <c r="R257" s="208"/>
      <c r="S257" s="208"/>
      <c r="T257" s="208"/>
      <c r="U257" s="208"/>
      <c r="V257" s="208"/>
      <c r="W257" s="208"/>
      <c r="X257" s="208"/>
      <c r="Y257" s="208"/>
      <c r="Z257" s="208"/>
      <c r="AA257" s="208"/>
    </row>
    <row xmlns:x14ac="http://schemas.microsoft.com/office/spreadsheetml/2009/9/ac" r="258" ht="15.75" x14ac:dyDescent="0.25">
      <c r="A258" s="208"/>
      <c r="B258" s="209"/>
      <c r="C258" s="208"/>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c r="AA258" s="208"/>
    </row>
    <row xmlns:x14ac="http://schemas.microsoft.com/office/spreadsheetml/2009/9/ac" r="259" ht="15.75" x14ac:dyDescent="0.25">
      <c r="A259" s="208"/>
      <c r="B259" s="209"/>
      <c r="C259" s="208"/>
      <c r="D259" s="208"/>
      <c r="E259" s="208"/>
      <c r="F259" s="208"/>
      <c r="G259" s="208"/>
      <c r="H259" s="208"/>
      <c r="I259" s="208"/>
      <c r="J259" s="208"/>
      <c r="K259" s="208"/>
      <c r="L259" s="208"/>
      <c r="M259" s="208"/>
      <c r="N259" s="208"/>
      <c r="O259" s="208"/>
      <c r="P259" s="208"/>
      <c r="Q259" s="208"/>
      <c r="R259" s="208"/>
      <c r="S259" s="208"/>
      <c r="T259" s="208"/>
      <c r="U259" s="208"/>
      <c r="V259" s="208"/>
      <c r="W259" s="208"/>
      <c r="X259" s="208"/>
      <c r="Y259" s="208"/>
      <c r="Z259" s="208"/>
      <c r="AA259" s="208"/>
    </row>
    <row xmlns:x14ac="http://schemas.microsoft.com/office/spreadsheetml/2009/9/ac" r="260" ht="15.75" x14ac:dyDescent="0.25">
      <c r="A260" s="208"/>
      <c r="B260" s="209"/>
      <c r="C260" s="208"/>
      <c r="D260" s="208"/>
      <c r="E260" s="208"/>
      <c r="F260" s="208"/>
      <c r="G260" s="208"/>
      <c r="H260" s="208"/>
      <c r="I260" s="208"/>
      <c r="J260" s="208"/>
      <c r="K260" s="208"/>
      <c r="L260" s="208"/>
      <c r="M260" s="208"/>
      <c r="N260" s="208"/>
      <c r="O260" s="208"/>
      <c r="P260" s="208"/>
      <c r="Q260" s="208"/>
      <c r="R260" s="208"/>
      <c r="S260" s="208"/>
      <c r="T260" s="208"/>
      <c r="U260" s="208"/>
      <c r="V260" s="208"/>
      <c r="W260" s="208"/>
      <c r="X260" s="208"/>
      <c r="Y260" s="208"/>
      <c r="Z260" s="208"/>
      <c r="AA260" s="208"/>
    </row>
    <row xmlns:x14ac="http://schemas.microsoft.com/office/spreadsheetml/2009/9/ac" r="261" ht="15.75" x14ac:dyDescent="0.25">
      <c r="A261" s="208"/>
      <c r="B261" s="209"/>
      <c r="C261" s="208"/>
      <c r="D261" s="208"/>
      <c r="E261" s="208"/>
      <c r="F261" s="208"/>
      <c r="G261" s="208"/>
      <c r="H261" s="208"/>
      <c r="I261" s="208"/>
      <c r="J261" s="208"/>
      <c r="K261" s="208"/>
      <c r="L261" s="208"/>
      <c r="M261" s="208"/>
      <c r="N261" s="208"/>
      <c r="O261" s="208"/>
      <c r="P261" s="208"/>
      <c r="Q261" s="208"/>
      <c r="R261" s="208"/>
      <c r="S261" s="208"/>
      <c r="T261" s="208"/>
      <c r="U261" s="208"/>
      <c r="V261" s="208"/>
      <c r="W261" s="208"/>
      <c r="X261" s="208"/>
      <c r="Y261" s="208"/>
      <c r="Z261" s="208"/>
      <c r="AA261" s="208"/>
    </row>
    <row xmlns:x14ac="http://schemas.microsoft.com/office/spreadsheetml/2009/9/ac" r="262" ht="15.75" x14ac:dyDescent="0.25">
      <c r="A262" s="208"/>
      <c r="B262" s="209"/>
      <c r="C262" s="208"/>
      <c r="D262" s="208"/>
      <c r="E262" s="208"/>
      <c r="F262" s="208"/>
      <c r="G262" s="208"/>
      <c r="H262" s="208"/>
      <c r="I262" s="208"/>
      <c r="J262" s="208"/>
      <c r="K262" s="208"/>
      <c r="L262" s="208"/>
      <c r="M262" s="208"/>
      <c r="N262" s="208"/>
      <c r="O262" s="208"/>
      <c r="P262" s="208"/>
      <c r="Q262" s="208"/>
      <c r="R262" s="208"/>
      <c r="S262" s="208"/>
      <c r="T262" s="208"/>
      <c r="U262" s="208"/>
      <c r="V262" s="208"/>
      <c r="W262" s="208"/>
      <c r="X262" s="208"/>
      <c r="Y262" s="208"/>
      <c r="Z262" s="208"/>
      <c r="AA262" s="208"/>
    </row>
    <row xmlns:x14ac="http://schemas.microsoft.com/office/spreadsheetml/2009/9/ac" r="263" ht="15.75" x14ac:dyDescent="0.25">
      <c r="A263" s="208"/>
      <c r="B263" s="209"/>
      <c r="C263" s="208"/>
      <c r="D263" s="208"/>
      <c r="E263" s="208"/>
      <c r="F263" s="208"/>
      <c r="G263" s="208"/>
      <c r="H263" s="208"/>
      <c r="I263" s="208"/>
      <c r="J263" s="208"/>
      <c r="K263" s="208"/>
      <c r="L263" s="208"/>
      <c r="M263" s="208"/>
      <c r="N263" s="208"/>
      <c r="O263" s="208"/>
      <c r="P263" s="208"/>
      <c r="Q263" s="208"/>
      <c r="R263" s="208"/>
      <c r="S263" s="208"/>
      <c r="T263" s="208"/>
      <c r="U263" s="208"/>
      <c r="V263" s="208"/>
      <c r="W263" s="208"/>
      <c r="X263" s="208"/>
      <c r="Y263" s="208"/>
      <c r="Z263" s="208"/>
      <c r="AA263" s="208"/>
    </row>
    <row xmlns:x14ac="http://schemas.microsoft.com/office/spreadsheetml/2009/9/ac" r="264" ht="15.75" x14ac:dyDescent="0.25">
      <c r="A264" s="208"/>
      <c r="B264" s="209"/>
      <c r="C264" s="208"/>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c r="AA264" s="208"/>
    </row>
    <row xmlns:x14ac="http://schemas.microsoft.com/office/spreadsheetml/2009/9/ac" r="265" ht="15.75" x14ac:dyDescent="0.25">
      <c r="A265" s="208"/>
      <c r="B265" s="209"/>
      <c r="C265" s="208"/>
      <c r="D265" s="208"/>
      <c r="E265" s="208"/>
      <c r="F265" s="208"/>
      <c r="G265" s="208"/>
      <c r="H265" s="208"/>
      <c r="I265" s="208"/>
      <c r="J265" s="208"/>
      <c r="K265" s="208"/>
      <c r="L265" s="208"/>
      <c r="M265" s="208"/>
      <c r="N265" s="208"/>
      <c r="O265" s="208"/>
      <c r="P265" s="208"/>
      <c r="Q265" s="208"/>
      <c r="R265" s="208"/>
      <c r="S265" s="208"/>
      <c r="T265" s="208"/>
      <c r="U265" s="208"/>
      <c r="V265" s="208"/>
      <c r="W265" s="208"/>
      <c r="X265" s="208"/>
      <c r="Y265" s="208"/>
      <c r="Z265" s="208"/>
      <c r="AA265" s="208"/>
    </row>
    <row xmlns:x14ac="http://schemas.microsoft.com/office/spreadsheetml/2009/9/ac" r="266" ht="15.75" x14ac:dyDescent="0.25">
      <c r="A266" s="208"/>
      <c r="B266" s="209"/>
      <c r="C266" s="208"/>
      <c r="D266" s="208"/>
      <c r="E266" s="208"/>
      <c r="F266" s="208"/>
      <c r="G266" s="208"/>
      <c r="H266" s="208"/>
      <c r="I266" s="208"/>
      <c r="J266" s="208"/>
      <c r="K266" s="208"/>
      <c r="L266" s="208"/>
      <c r="M266" s="208"/>
      <c r="N266" s="208"/>
      <c r="O266" s="208"/>
      <c r="P266" s="208"/>
      <c r="Q266" s="208"/>
      <c r="R266" s="208"/>
      <c r="S266" s="208"/>
      <c r="T266" s="208"/>
      <c r="U266" s="208"/>
      <c r="V266" s="208"/>
      <c r="W266" s="208"/>
      <c r="X266" s="208"/>
      <c r="Y266" s="208"/>
      <c r="Z266" s="208"/>
      <c r="AA266" s="208"/>
    </row>
    <row xmlns:x14ac="http://schemas.microsoft.com/office/spreadsheetml/2009/9/ac" r="267" ht="15.75" x14ac:dyDescent="0.25">
      <c r="A267" s="208"/>
      <c r="B267" s="209"/>
      <c r="C267" s="208"/>
      <c r="D267" s="208"/>
      <c r="E267" s="208"/>
      <c r="F267" s="208"/>
      <c r="G267" s="208"/>
      <c r="H267" s="208"/>
      <c r="I267" s="208"/>
      <c r="J267" s="208"/>
      <c r="K267" s="208"/>
      <c r="L267" s="208"/>
      <c r="M267" s="208"/>
      <c r="N267" s="208"/>
      <c r="O267" s="208"/>
      <c r="P267" s="208"/>
      <c r="Q267" s="208"/>
      <c r="R267" s="208"/>
      <c r="S267" s="208"/>
      <c r="T267" s="208"/>
      <c r="U267" s="208"/>
      <c r="V267" s="208"/>
      <c r="W267" s="208"/>
      <c r="X267" s="208"/>
      <c r="Y267" s="208"/>
      <c r="Z267" s="208"/>
      <c r="AA267" s="208"/>
    </row>
    <row xmlns:x14ac="http://schemas.microsoft.com/office/spreadsheetml/2009/9/ac" r="268" ht="15.75" x14ac:dyDescent="0.25">
      <c r="A268" s="208"/>
      <c r="B268" s="209"/>
      <c r="C268" s="208"/>
      <c r="D268" s="208"/>
      <c r="E268" s="208"/>
      <c r="F268" s="208"/>
      <c r="G268" s="208"/>
      <c r="H268" s="208"/>
      <c r="I268" s="208"/>
      <c r="J268" s="208"/>
      <c r="K268" s="208"/>
      <c r="L268" s="208"/>
      <c r="M268" s="208"/>
      <c r="N268" s="208"/>
      <c r="O268" s="208"/>
      <c r="P268" s="208"/>
      <c r="Q268" s="208"/>
      <c r="R268" s="208"/>
      <c r="S268" s="208"/>
      <c r="T268" s="208"/>
      <c r="U268" s="208"/>
      <c r="V268" s="208"/>
      <c r="W268" s="208"/>
      <c r="X268" s="208"/>
      <c r="Y268" s="208"/>
      <c r="Z268" s="208"/>
      <c r="AA268" s="208"/>
    </row>
    <row xmlns:x14ac="http://schemas.microsoft.com/office/spreadsheetml/2009/9/ac" r="269" ht="15.75" x14ac:dyDescent="0.25">
      <c r="A269" s="208"/>
      <c r="B269" s="209"/>
      <c r="C269" s="208"/>
      <c r="D269" s="208"/>
      <c r="E269" s="208"/>
      <c r="F269" s="208"/>
      <c r="G269" s="208"/>
      <c r="H269" s="208"/>
      <c r="I269" s="208"/>
      <c r="J269" s="208"/>
      <c r="K269" s="208"/>
      <c r="L269" s="208"/>
      <c r="M269" s="208"/>
      <c r="N269" s="208"/>
      <c r="O269" s="208"/>
      <c r="P269" s="208"/>
      <c r="Q269" s="208"/>
      <c r="R269" s="208"/>
      <c r="S269" s="208"/>
      <c r="T269" s="208"/>
      <c r="U269" s="208"/>
      <c r="V269" s="208"/>
      <c r="W269" s="208"/>
      <c r="X269" s="208"/>
      <c r="Y269" s="208"/>
      <c r="Z269" s="208"/>
      <c r="AA269" s="208"/>
    </row>
    <row xmlns:x14ac="http://schemas.microsoft.com/office/spreadsheetml/2009/9/ac" r="270" ht="15.75" x14ac:dyDescent="0.25">
      <c r="A270" s="208"/>
      <c r="B270" s="209"/>
      <c r="C270" s="208"/>
      <c r="D270" s="208"/>
      <c r="E270" s="208"/>
      <c r="F270" s="208"/>
      <c r="G270" s="208"/>
      <c r="H270" s="208"/>
      <c r="I270" s="208"/>
      <c r="J270" s="208"/>
      <c r="K270" s="208"/>
      <c r="L270" s="208"/>
      <c r="M270" s="208"/>
      <c r="N270" s="208"/>
      <c r="O270" s="208"/>
      <c r="P270" s="208"/>
      <c r="Q270" s="208"/>
      <c r="R270" s="208"/>
      <c r="S270" s="208"/>
      <c r="T270" s="208"/>
      <c r="U270" s="208"/>
      <c r="V270" s="208"/>
      <c r="W270" s="208"/>
      <c r="X270" s="208"/>
      <c r="Y270" s="208"/>
      <c r="Z270" s="208"/>
      <c r="AA270" s="208"/>
    </row>
    <row xmlns:x14ac="http://schemas.microsoft.com/office/spreadsheetml/2009/9/ac" r="271" ht="15.75" x14ac:dyDescent="0.25">
      <c r="A271" s="208"/>
      <c r="B271" s="209"/>
      <c r="C271" s="208"/>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c r="AA271" s="208"/>
    </row>
    <row xmlns:x14ac="http://schemas.microsoft.com/office/spreadsheetml/2009/9/ac" r="272" ht="15.75" x14ac:dyDescent="0.25">
      <c r="A272" s="208"/>
      <c r="B272" s="209"/>
      <c r="C272" s="208"/>
      <c r="D272" s="208"/>
      <c r="E272" s="208"/>
      <c r="F272" s="208"/>
      <c r="G272" s="208"/>
      <c r="H272" s="208"/>
      <c r="I272" s="208"/>
      <c r="J272" s="208"/>
      <c r="K272" s="208"/>
      <c r="L272" s="208"/>
      <c r="M272" s="208"/>
      <c r="N272" s="208"/>
      <c r="O272" s="208"/>
      <c r="P272" s="208"/>
      <c r="Q272" s="208"/>
      <c r="R272" s="208"/>
      <c r="S272" s="208"/>
      <c r="T272" s="208"/>
      <c r="U272" s="208"/>
      <c r="V272" s="208"/>
      <c r="W272" s="208"/>
      <c r="X272" s="208"/>
      <c r="Y272" s="208"/>
      <c r="Z272" s="208"/>
      <c r="AA272" s="208"/>
    </row>
    <row xmlns:x14ac="http://schemas.microsoft.com/office/spreadsheetml/2009/9/ac" r="273" ht="15.75" x14ac:dyDescent="0.25">
      <c r="A273" s="208"/>
      <c r="B273" s="209"/>
      <c r="C273" s="208"/>
      <c r="D273" s="208"/>
      <c r="E273" s="208"/>
      <c r="F273" s="208"/>
      <c r="G273" s="208"/>
      <c r="H273" s="208"/>
      <c r="I273" s="208"/>
      <c r="J273" s="208"/>
      <c r="K273" s="208"/>
      <c r="L273" s="208"/>
      <c r="M273" s="208"/>
      <c r="N273" s="208"/>
      <c r="O273" s="208"/>
      <c r="P273" s="208"/>
      <c r="Q273" s="208"/>
      <c r="R273" s="208"/>
      <c r="S273" s="208"/>
      <c r="T273" s="208"/>
      <c r="U273" s="208"/>
      <c r="V273" s="208"/>
      <c r="W273" s="208"/>
      <c r="X273" s="208"/>
      <c r="Y273" s="208"/>
      <c r="Z273" s="208"/>
      <c r="AA273" s="208"/>
    </row>
    <row xmlns:x14ac="http://schemas.microsoft.com/office/spreadsheetml/2009/9/ac" r="274" ht="15.75" x14ac:dyDescent="0.25">
      <c r="A274" s="208"/>
      <c r="B274" s="209"/>
      <c r="C274" s="208"/>
      <c r="D274" s="208"/>
      <c r="E274" s="208"/>
      <c r="F274" s="208"/>
      <c r="G274" s="208"/>
      <c r="H274" s="208"/>
      <c r="I274" s="208"/>
      <c r="J274" s="208"/>
      <c r="K274" s="208"/>
      <c r="L274" s="208"/>
      <c r="M274" s="208"/>
      <c r="N274" s="208"/>
      <c r="O274" s="208"/>
      <c r="P274" s="208"/>
      <c r="Q274" s="208"/>
      <c r="R274" s="208"/>
      <c r="S274" s="208"/>
      <c r="T274" s="208"/>
      <c r="U274" s="208"/>
      <c r="V274" s="208"/>
      <c r="W274" s="208"/>
      <c r="X274" s="208"/>
      <c r="Y274" s="208"/>
      <c r="Z274" s="208"/>
      <c r="AA274" s="208"/>
    </row>
    <row xmlns:x14ac="http://schemas.microsoft.com/office/spreadsheetml/2009/9/ac" r="275" ht="15.75" x14ac:dyDescent="0.25">
      <c r="A275" s="208"/>
      <c r="B275" s="209"/>
      <c r="C275" s="208"/>
      <c r="D275" s="208"/>
      <c r="E275" s="208"/>
      <c r="F275" s="208"/>
      <c r="G275" s="208"/>
      <c r="H275" s="208"/>
      <c r="I275" s="208"/>
      <c r="J275" s="208"/>
      <c r="K275" s="208"/>
      <c r="L275" s="208"/>
      <c r="M275" s="208"/>
      <c r="N275" s="208"/>
      <c r="O275" s="208"/>
      <c r="P275" s="208"/>
      <c r="Q275" s="208"/>
      <c r="R275" s="208"/>
      <c r="S275" s="208"/>
      <c r="T275" s="208"/>
      <c r="U275" s="208"/>
      <c r="V275" s="208"/>
      <c r="W275" s="208"/>
      <c r="X275" s="208"/>
      <c r="Y275" s="208"/>
      <c r="Z275" s="208"/>
      <c r="AA275" s="208"/>
    </row>
    <row xmlns:x14ac="http://schemas.microsoft.com/office/spreadsheetml/2009/9/ac" r="276" ht="15.75" x14ac:dyDescent="0.25">
      <c r="A276" s="208"/>
      <c r="B276" s="209"/>
      <c r="C276" s="208"/>
      <c r="D276" s="208"/>
      <c r="E276" s="208"/>
      <c r="F276" s="208"/>
      <c r="G276" s="208"/>
      <c r="H276" s="208"/>
      <c r="I276" s="208"/>
      <c r="J276" s="208"/>
      <c r="K276" s="208"/>
      <c r="L276" s="208"/>
      <c r="M276" s="208"/>
      <c r="N276" s="208"/>
      <c r="O276" s="208"/>
      <c r="P276" s="208"/>
      <c r="Q276" s="208"/>
      <c r="R276" s="208"/>
      <c r="S276" s="208"/>
      <c r="T276" s="208"/>
      <c r="U276" s="208"/>
      <c r="V276" s="208"/>
      <c r="W276" s="208"/>
      <c r="X276" s="208"/>
      <c r="Y276" s="208"/>
      <c r="Z276" s="208"/>
      <c r="AA276" s="208"/>
    </row>
    <row xmlns:x14ac="http://schemas.microsoft.com/office/spreadsheetml/2009/9/ac" r="277" ht="15.75" x14ac:dyDescent="0.25">
      <c r="A277" s="208"/>
      <c r="B277" s="209"/>
      <c r="C277" s="208"/>
      <c r="D277" s="208"/>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c r="AA277" s="208"/>
    </row>
    <row xmlns:x14ac="http://schemas.microsoft.com/office/spreadsheetml/2009/9/ac" r="278" ht="15.75" x14ac:dyDescent="0.25">
      <c r="A278" s="208"/>
      <c r="B278" s="209"/>
      <c r="C278" s="208"/>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row>
    <row xmlns:x14ac="http://schemas.microsoft.com/office/spreadsheetml/2009/9/ac" r="279" ht="15.75" x14ac:dyDescent="0.25">
      <c r="A279" s="208"/>
      <c r="B279" s="209"/>
      <c r="C279" s="208"/>
      <c r="D279" s="208"/>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c r="AA279" s="208"/>
    </row>
    <row xmlns:x14ac="http://schemas.microsoft.com/office/spreadsheetml/2009/9/ac" r="280" ht="15.75" x14ac:dyDescent="0.25">
      <c r="A280" s="208"/>
      <c r="B280" s="209"/>
      <c r="C280" s="208"/>
      <c r="D280" s="208"/>
      <c r="E280" s="208"/>
      <c r="F280" s="208"/>
      <c r="G280" s="208"/>
      <c r="H280" s="208"/>
      <c r="I280" s="208"/>
      <c r="J280" s="208"/>
      <c r="K280" s="208"/>
      <c r="L280" s="208"/>
      <c r="M280" s="208"/>
      <c r="N280" s="208"/>
      <c r="O280" s="208"/>
      <c r="P280" s="208"/>
      <c r="Q280" s="208"/>
      <c r="R280" s="208"/>
      <c r="S280" s="208"/>
      <c r="T280" s="208"/>
      <c r="U280" s="208"/>
      <c r="V280" s="208"/>
      <c r="W280" s="208"/>
      <c r="X280" s="208"/>
      <c r="Y280" s="208"/>
      <c r="Z280" s="208"/>
      <c r="AA280" s="208"/>
    </row>
    <row xmlns:x14ac="http://schemas.microsoft.com/office/spreadsheetml/2009/9/ac" r="281" ht="15.75" x14ac:dyDescent="0.25">
      <c r="A281" s="208"/>
      <c r="B281" s="209"/>
      <c r="C281" s="208"/>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c r="AA281" s="208"/>
    </row>
    <row xmlns:x14ac="http://schemas.microsoft.com/office/spreadsheetml/2009/9/ac" r="282" ht="15.75" x14ac:dyDescent="0.25">
      <c r="A282" s="208"/>
      <c r="B282" s="209"/>
      <c r="C282" s="208"/>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c r="AA282" s="208"/>
    </row>
    <row xmlns:x14ac="http://schemas.microsoft.com/office/spreadsheetml/2009/9/ac" r="283" ht="15.75" x14ac:dyDescent="0.25">
      <c r="A283" s="208"/>
      <c r="B283" s="209"/>
      <c r="C283" s="208"/>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c r="AA283" s="208"/>
    </row>
    <row xmlns:x14ac="http://schemas.microsoft.com/office/spreadsheetml/2009/9/ac" r="284" ht="15.75" x14ac:dyDescent="0.25">
      <c r="A284" s="208"/>
      <c r="B284" s="209"/>
      <c r="C284" s="208"/>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row>
    <row xmlns:x14ac="http://schemas.microsoft.com/office/spreadsheetml/2009/9/ac" r="285" ht="15.75" x14ac:dyDescent="0.25">
      <c r="A285" s="208"/>
      <c r="B285" s="209"/>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row>
    <row xmlns:x14ac="http://schemas.microsoft.com/office/spreadsheetml/2009/9/ac" r="286" ht="15.75" x14ac:dyDescent="0.25">
      <c r="A286" s="208"/>
      <c r="B286" s="209"/>
      <c r="C286" s="208"/>
      <c r="D286" s="208"/>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c r="AA286" s="208"/>
    </row>
    <row xmlns:x14ac="http://schemas.microsoft.com/office/spreadsheetml/2009/9/ac" r="287" ht="15.75" x14ac:dyDescent="0.25">
      <c r="A287" s="208"/>
      <c r="B287" s="209"/>
      <c r="C287" s="208"/>
      <c r="D287" s="208"/>
      <c r="E287" s="208"/>
      <c r="F287" s="208"/>
      <c r="G287" s="208"/>
      <c r="H287" s="208"/>
      <c r="I287" s="208"/>
      <c r="J287" s="208"/>
      <c r="K287" s="208"/>
      <c r="L287" s="208"/>
      <c r="M287" s="208"/>
      <c r="N287" s="208"/>
      <c r="O287" s="208"/>
      <c r="P287" s="208"/>
      <c r="Q287" s="208"/>
      <c r="R287" s="208"/>
      <c r="S287" s="208"/>
      <c r="T287" s="208"/>
      <c r="U287" s="208"/>
      <c r="V287" s="208"/>
      <c r="W287" s="208"/>
      <c r="X287" s="208"/>
      <c r="Y287" s="208"/>
      <c r="Z287" s="208"/>
      <c r="AA287" s="208"/>
    </row>
    <row xmlns:x14ac="http://schemas.microsoft.com/office/spreadsheetml/2009/9/ac" r="288" ht="15.75" x14ac:dyDescent="0.25">
      <c r="A288" s="208"/>
      <c r="B288" s="209"/>
      <c r="C288" s="208"/>
      <c r="D288" s="208"/>
      <c r="E288" s="208"/>
      <c r="F288" s="208"/>
      <c r="G288" s="208"/>
      <c r="H288" s="208"/>
      <c r="I288" s="208"/>
      <c r="J288" s="208"/>
      <c r="K288" s="208"/>
      <c r="L288" s="208"/>
      <c r="M288" s="208"/>
      <c r="N288" s="208"/>
      <c r="O288" s="208"/>
      <c r="P288" s="208"/>
      <c r="Q288" s="208"/>
      <c r="R288" s="208"/>
      <c r="S288" s="208"/>
      <c r="T288" s="208"/>
      <c r="U288" s="208"/>
      <c r="V288" s="208"/>
      <c r="W288" s="208"/>
      <c r="X288" s="208"/>
      <c r="Y288" s="208"/>
      <c r="Z288" s="208"/>
      <c r="AA288" s="208"/>
    </row>
    <row xmlns:x14ac="http://schemas.microsoft.com/office/spreadsheetml/2009/9/ac" r="289" ht="15.75" x14ac:dyDescent="0.25">
      <c r="A289" s="208"/>
      <c r="B289" s="209"/>
      <c r="C289" s="208"/>
      <c r="D289" s="208"/>
      <c r="E289" s="208"/>
      <c r="F289" s="208"/>
      <c r="G289" s="208"/>
      <c r="H289" s="208"/>
      <c r="I289" s="208"/>
      <c r="J289" s="208"/>
      <c r="K289" s="208"/>
      <c r="L289" s="208"/>
      <c r="M289" s="208"/>
      <c r="N289" s="208"/>
      <c r="O289" s="208"/>
      <c r="P289" s="208"/>
      <c r="Q289" s="208"/>
      <c r="R289" s="208"/>
      <c r="S289" s="208"/>
      <c r="T289" s="208"/>
      <c r="U289" s="208"/>
      <c r="V289" s="208"/>
      <c r="W289" s="208"/>
      <c r="X289" s="208"/>
      <c r="Y289" s="208"/>
      <c r="Z289" s="208"/>
      <c r="AA289" s="208"/>
    </row>
    <row xmlns:x14ac="http://schemas.microsoft.com/office/spreadsheetml/2009/9/ac" r="290" ht="15.75" x14ac:dyDescent="0.25">
      <c r="A290" s="208"/>
      <c r="B290" s="209"/>
      <c r="C290" s="208"/>
      <c r="D290" s="208"/>
      <c r="E290" s="208"/>
      <c r="F290" s="208"/>
      <c r="G290" s="208"/>
      <c r="H290" s="208"/>
      <c r="I290" s="208"/>
      <c r="J290" s="208"/>
      <c r="K290" s="208"/>
      <c r="L290" s="208"/>
      <c r="M290" s="208"/>
      <c r="N290" s="208"/>
      <c r="O290" s="208"/>
      <c r="P290" s="208"/>
      <c r="Q290" s="208"/>
      <c r="R290" s="208"/>
      <c r="S290" s="208"/>
      <c r="T290" s="208"/>
      <c r="U290" s="208"/>
      <c r="V290" s="208"/>
      <c r="W290" s="208"/>
      <c r="X290" s="208"/>
      <c r="Y290" s="208"/>
      <c r="Z290" s="208"/>
      <c r="AA290" s="208"/>
    </row>
    <row xmlns:x14ac="http://schemas.microsoft.com/office/spreadsheetml/2009/9/ac" r="291" ht="15.75" x14ac:dyDescent="0.25">
      <c r="A291" s="208"/>
      <c r="B291" s="209"/>
      <c r="C291" s="208"/>
      <c r="D291" s="208"/>
      <c r="E291" s="208"/>
      <c r="F291" s="208"/>
      <c r="G291" s="208"/>
      <c r="H291" s="208"/>
      <c r="I291" s="208"/>
      <c r="J291" s="208"/>
      <c r="K291" s="208"/>
      <c r="L291" s="208"/>
      <c r="M291" s="208"/>
      <c r="N291" s="208"/>
      <c r="O291" s="208"/>
      <c r="P291" s="208"/>
      <c r="Q291" s="208"/>
      <c r="R291" s="208"/>
      <c r="S291" s="208"/>
      <c r="T291" s="208"/>
      <c r="U291" s="208"/>
      <c r="V291" s="208"/>
      <c r="W291" s="208"/>
      <c r="X291" s="208"/>
      <c r="Y291" s="208"/>
      <c r="Z291" s="208"/>
      <c r="AA291" s="208"/>
    </row>
    <row xmlns:x14ac="http://schemas.microsoft.com/office/spreadsheetml/2009/9/ac" r="292" ht="15.75" x14ac:dyDescent="0.25">
      <c r="A292" s="208"/>
      <c r="B292" s="209"/>
      <c r="C292" s="208"/>
      <c r="D292" s="208"/>
      <c r="E292" s="208"/>
      <c r="F292" s="208"/>
      <c r="G292" s="208"/>
      <c r="H292" s="208"/>
      <c r="I292" s="208"/>
      <c r="J292" s="208"/>
      <c r="K292" s="208"/>
      <c r="L292" s="208"/>
      <c r="M292" s="208"/>
      <c r="N292" s="208"/>
      <c r="O292" s="208"/>
      <c r="P292" s="208"/>
      <c r="Q292" s="208"/>
      <c r="R292" s="208"/>
      <c r="S292" s="208"/>
      <c r="T292" s="208"/>
      <c r="U292" s="208"/>
      <c r="V292" s="208"/>
      <c r="W292" s="208"/>
      <c r="X292" s="208"/>
      <c r="Y292" s="208"/>
      <c r="Z292" s="208"/>
      <c r="AA292" s="208"/>
    </row>
    <row xmlns:x14ac="http://schemas.microsoft.com/office/spreadsheetml/2009/9/ac" r="293" ht="15.75" x14ac:dyDescent="0.25">
      <c r="A293" s="208"/>
      <c r="B293" s="209"/>
      <c r="C293" s="208"/>
      <c r="D293" s="208"/>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c r="AA293" s="208"/>
    </row>
    <row xmlns:x14ac="http://schemas.microsoft.com/office/spreadsheetml/2009/9/ac" r="294" ht="15.75" x14ac:dyDescent="0.25">
      <c r="A294" s="208"/>
      <c r="B294" s="209"/>
      <c r="C294" s="208"/>
      <c r="D294" s="208"/>
      <c r="E294" s="208"/>
      <c r="F294" s="208"/>
      <c r="G294" s="208"/>
      <c r="H294" s="208"/>
      <c r="I294" s="208"/>
      <c r="J294" s="208"/>
      <c r="K294" s="208"/>
      <c r="L294" s="208"/>
      <c r="M294" s="208"/>
      <c r="N294" s="208"/>
      <c r="O294" s="208"/>
      <c r="P294" s="208"/>
      <c r="Q294" s="208"/>
      <c r="R294" s="208"/>
      <c r="S294" s="208"/>
      <c r="T294" s="208"/>
      <c r="U294" s="208"/>
      <c r="V294" s="208"/>
      <c r="W294" s="208"/>
      <c r="X294" s="208"/>
      <c r="Y294" s="208"/>
      <c r="Z294" s="208"/>
      <c r="AA294" s="208"/>
    </row>
    <row xmlns:x14ac="http://schemas.microsoft.com/office/spreadsheetml/2009/9/ac" r="295" ht="15.75" x14ac:dyDescent="0.25">
      <c r="A295" s="208"/>
      <c r="B295" s="209"/>
      <c r="C295" s="208"/>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c r="AA295" s="208"/>
    </row>
    <row xmlns:x14ac="http://schemas.microsoft.com/office/spreadsheetml/2009/9/ac" r="296" ht="15.75" x14ac:dyDescent="0.25">
      <c r="A296" s="208"/>
      <c r="B296" s="209"/>
      <c r="C296" s="208"/>
      <c r="D296" s="208"/>
      <c r="E296" s="208"/>
      <c r="F296" s="208"/>
      <c r="G296" s="208"/>
      <c r="H296" s="208"/>
      <c r="I296" s="208"/>
      <c r="J296" s="208"/>
      <c r="K296" s="208"/>
      <c r="L296" s="208"/>
      <c r="M296" s="208"/>
      <c r="N296" s="208"/>
      <c r="O296" s="208"/>
      <c r="P296" s="208"/>
      <c r="Q296" s="208"/>
      <c r="R296" s="208"/>
      <c r="S296" s="208"/>
      <c r="T296" s="208"/>
      <c r="U296" s="208"/>
      <c r="V296" s="208"/>
      <c r="W296" s="208"/>
      <c r="X296" s="208"/>
      <c r="Y296" s="208"/>
      <c r="Z296" s="208"/>
      <c r="AA296" s="208"/>
    </row>
    <row xmlns:x14ac="http://schemas.microsoft.com/office/spreadsheetml/2009/9/ac" r="297" ht="15.75" x14ac:dyDescent="0.25">
      <c r="A297" s="208"/>
      <c r="B297" s="209"/>
      <c r="C297" s="208"/>
      <c r="D297" s="208"/>
      <c r="E297" s="208"/>
      <c r="F297" s="208"/>
      <c r="G297" s="208"/>
      <c r="H297" s="208"/>
      <c r="I297" s="208"/>
      <c r="J297" s="208"/>
      <c r="K297" s="208"/>
      <c r="L297" s="208"/>
      <c r="M297" s="208"/>
      <c r="N297" s="208"/>
      <c r="O297" s="208"/>
      <c r="P297" s="208"/>
      <c r="Q297" s="208"/>
      <c r="R297" s="208"/>
      <c r="S297" s="208"/>
      <c r="T297" s="208"/>
      <c r="U297" s="208"/>
      <c r="V297" s="208"/>
      <c r="W297" s="208"/>
      <c r="X297" s="208"/>
      <c r="Y297" s="208"/>
      <c r="Z297" s="208"/>
      <c r="AA297" s="208"/>
    </row>
    <row xmlns:x14ac="http://schemas.microsoft.com/office/spreadsheetml/2009/9/ac" r="298" ht="15.75" x14ac:dyDescent="0.25">
      <c r="A298" s="208"/>
      <c r="B298" s="209"/>
      <c r="C298" s="208"/>
      <c r="D298" s="208"/>
      <c r="E298" s="208"/>
      <c r="F298" s="208"/>
      <c r="G298" s="208"/>
      <c r="H298" s="208"/>
      <c r="I298" s="208"/>
      <c r="J298" s="208"/>
      <c r="K298" s="208"/>
      <c r="L298" s="208"/>
      <c r="M298" s="208"/>
      <c r="N298" s="208"/>
      <c r="O298" s="208"/>
      <c r="P298" s="208"/>
      <c r="Q298" s="208"/>
      <c r="R298" s="208"/>
      <c r="S298" s="208"/>
      <c r="T298" s="208"/>
      <c r="U298" s="208"/>
      <c r="V298" s="208"/>
      <c r="W298" s="208"/>
      <c r="X298" s="208"/>
      <c r="Y298" s="208"/>
      <c r="Z298" s="208"/>
      <c r="AA298" s="208"/>
    </row>
    <row xmlns:x14ac="http://schemas.microsoft.com/office/spreadsheetml/2009/9/ac" r="299" ht="15.75" x14ac:dyDescent="0.25">
      <c r="A299" s="208"/>
      <c r="B299" s="209"/>
      <c r="C299" s="208"/>
      <c r="D299" s="208"/>
      <c r="E299" s="208"/>
      <c r="F299" s="208"/>
      <c r="G299" s="208"/>
      <c r="H299" s="208"/>
      <c r="I299" s="208"/>
      <c r="J299" s="208"/>
      <c r="K299" s="208"/>
      <c r="L299" s="208"/>
      <c r="M299" s="208"/>
      <c r="N299" s="208"/>
      <c r="O299" s="208"/>
      <c r="P299" s="208"/>
      <c r="Q299" s="208"/>
      <c r="R299" s="208"/>
      <c r="S299" s="208"/>
      <c r="T299" s="208"/>
      <c r="U299" s="208"/>
      <c r="V299" s="208"/>
      <c r="W299" s="208"/>
      <c r="X299" s="208"/>
      <c r="Y299" s="208"/>
      <c r="Z299" s="208"/>
      <c r="AA299" s="208"/>
    </row>
    <row xmlns:x14ac="http://schemas.microsoft.com/office/spreadsheetml/2009/9/ac" r="300" ht="15.75" x14ac:dyDescent="0.25">
      <c r="A300" s="208"/>
      <c r="B300" s="209"/>
      <c r="C300" s="208"/>
      <c r="D300" s="208"/>
      <c r="E300" s="208"/>
      <c r="F300" s="208"/>
      <c r="G300" s="208"/>
      <c r="H300" s="208"/>
      <c r="I300" s="208"/>
      <c r="J300" s="208"/>
      <c r="K300" s="208"/>
      <c r="L300" s="208"/>
      <c r="M300" s="208"/>
      <c r="N300" s="208"/>
      <c r="O300" s="208"/>
      <c r="P300" s="208"/>
      <c r="Q300" s="208"/>
      <c r="R300" s="208"/>
      <c r="S300" s="208"/>
      <c r="T300" s="208"/>
      <c r="U300" s="208"/>
      <c r="V300" s="208"/>
      <c r="W300" s="208"/>
      <c r="X300" s="208"/>
      <c r="Y300" s="208"/>
      <c r="Z300" s="208"/>
      <c r="AA300" s="208"/>
    </row>
    <row xmlns:x14ac="http://schemas.microsoft.com/office/spreadsheetml/2009/9/ac" r="301" ht="15.75" x14ac:dyDescent="0.25">
      <c r="A301" s="208"/>
      <c r="B301" s="209"/>
      <c r="C301" s="208"/>
      <c r="D301" s="208"/>
      <c r="E301" s="208"/>
      <c r="F301" s="208"/>
      <c r="G301" s="208"/>
      <c r="H301" s="208"/>
      <c r="I301" s="208"/>
      <c r="J301" s="208"/>
      <c r="K301" s="208"/>
      <c r="L301" s="208"/>
      <c r="M301" s="208"/>
      <c r="N301" s="208"/>
      <c r="O301" s="208"/>
      <c r="P301" s="208"/>
      <c r="Q301" s="208"/>
      <c r="R301" s="208"/>
      <c r="S301" s="208"/>
      <c r="T301" s="208"/>
      <c r="U301" s="208"/>
      <c r="V301" s="208"/>
      <c r="W301" s="208"/>
      <c r="X301" s="208"/>
      <c r="Y301" s="208"/>
      <c r="Z301" s="208"/>
      <c r="AA301" s="208"/>
    </row>
    <row xmlns:x14ac="http://schemas.microsoft.com/office/spreadsheetml/2009/9/ac" r="302" ht="15.75" x14ac:dyDescent="0.25">
      <c r="A302" s="208"/>
      <c r="B302" s="209"/>
      <c r="C302" s="208"/>
      <c r="D302" s="208"/>
      <c r="E302" s="208"/>
      <c r="F302" s="208"/>
      <c r="G302" s="208"/>
      <c r="H302" s="208"/>
      <c r="I302" s="208"/>
      <c r="J302" s="208"/>
      <c r="K302" s="208"/>
      <c r="L302" s="208"/>
      <c r="M302" s="208"/>
      <c r="N302" s="208"/>
      <c r="O302" s="208"/>
      <c r="P302" s="208"/>
      <c r="Q302" s="208"/>
      <c r="R302" s="208"/>
      <c r="S302" s="208"/>
      <c r="T302" s="208"/>
      <c r="U302" s="208"/>
      <c r="V302" s="208"/>
      <c r="W302" s="208"/>
      <c r="X302" s="208"/>
      <c r="Y302" s="208"/>
      <c r="Z302" s="208"/>
      <c r="AA302" s="208"/>
    </row>
    <row xmlns:x14ac="http://schemas.microsoft.com/office/spreadsheetml/2009/9/ac" r="303" ht="15.75" x14ac:dyDescent="0.25">
      <c r="A303" s="208"/>
      <c r="B303" s="209"/>
      <c r="C303" s="208"/>
      <c r="D303" s="208"/>
      <c r="E303" s="208"/>
      <c r="F303" s="208"/>
      <c r="G303" s="208"/>
      <c r="H303" s="208"/>
      <c r="I303" s="208"/>
      <c r="J303" s="208"/>
      <c r="K303" s="208"/>
      <c r="L303" s="208"/>
      <c r="M303" s="208"/>
      <c r="N303" s="208"/>
      <c r="O303" s="208"/>
      <c r="P303" s="208"/>
      <c r="Q303" s="208"/>
      <c r="R303" s="208"/>
      <c r="S303" s="208"/>
      <c r="T303" s="208"/>
      <c r="U303" s="208"/>
      <c r="V303" s="208"/>
      <c r="W303" s="208"/>
      <c r="X303" s="208"/>
      <c r="Y303" s="208"/>
      <c r="Z303" s="208"/>
      <c r="AA303" s="208"/>
    </row>
    <row xmlns:x14ac="http://schemas.microsoft.com/office/spreadsheetml/2009/9/ac" r="304" ht="15.75" x14ac:dyDescent="0.25">
      <c r="A304" s="208"/>
      <c r="B304" s="209"/>
      <c r="C304" s="208"/>
      <c r="D304" s="208"/>
      <c r="E304" s="208"/>
      <c r="F304" s="208"/>
      <c r="G304" s="208"/>
      <c r="H304" s="208"/>
      <c r="I304" s="208"/>
      <c r="J304" s="208"/>
      <c r="K304" s="208"/>
      <c r="L304" s="208"/>
      <c r="M304" s="208"/>
      <c r="N304" s="208"/>
      <c r="O304" s="208"/>
      <c r="P304" s="208"/>
      <c r="Q304" s="208"/>
      <c r="R304" s="208"/>
      <c r="S304" s="208"/>
      <c r="T304" s="208"/>
      <c r="U304" s="208"/>
      <c r="V304" s="208"/>
      <c r="W304" s="208"/>
      <c r="X304" s="208"/>
      <c r="Y304" s="208"/>
      <c r="Z304" s="208"/>
      <c r="AA304" s="208"/>
    </row>
    <row xmlns:x14ac="http://schemas.microsoft.com/office/spreadsheetml/2009/9/ac" r="305" ht="15.75" x14ac:dyDescent="0.25">
      <c r="A305" s="208"/>
      <c r="B305" s="209"/>
      <c r="C305" s="208"/>
      <c r="D305" s="208"/>
      <c r="E305" s="208"/>
      <c r="F305" s="208"/>
      <c r="G305" s="208"/>
      <c r="H305" s="208"/>
      <c r="I305" s="208"/>
      <c r="J305" s="208"/>
      <c r="K305" s="208"/>
      <c r="L305" s="208"/>
      <c r="M305" s="208"/>
      <c r="N305" s="208"/>
      <c r="O305" s="208"/>
      <c r="P305" s="208"/>
      <c r="Q305" s="208"/>
      <c r="R305" s="208"/>
      <c r="S305" s="208"/>
      <c r="T305" s="208"/>
      <c r="U305" s="208"/>
      <c r="V305" s="208"/>
      <c r="W305" s="208"/>
      <c r="X305" s="208"/>
      <c r="Y305" s="208"/>
      <c r="Z305" s="208"/>
      <c r="AA305" s="208"/>
    </row>
    <row xmlns:x14ac="http://schemas.microsoft.com/office/spreadsheetml/2009/9/ac" r="306" ht="15.75" x14ac:dyDescent="0.25">
      <c r="A306" s="208"/>
      <c r="B306" s="209"/>
      <c r="C306" s="208"/>
      <c r="D306" s="208"/>
      <c r="E306" s="208"/>
      <c r="F306" s="208"/>
      <c r="G306" s="208"/>
      <c r="H306" s="208"/>
      <c r="I306" s="208"/>
      <c r="J306" s="208"/>
      <c r="K306" s="208"/>
      <c r="L306" s="208"/>
      <c r="M306" s="208"/>
      <c r="N306" s="208"/>
      <c r="O306" s="208"/>
      <c r="P306" s="208"/>
      <c r="Q306" s="208"/>
      <c r="R306" s="208"/>
      <c r="S306" s="208"/>
      <c r="T306" s="208"/>
      <c r="U306" s="208"/>
      <c r="V306" s="208"/>
      <c r="W306" s="208"/>
      <c r="X306" s="208"/>
      <c r="Y306" s="208"/>
      <c r="Z306" s="208"/>
      <c r="AA306" s="208"/>
    </row>
    <row xmlns:x14ac="http://schemas.microsoft.com/office/spreadsheetml/2009/9/ac" r="307" ht="15.75" x14ac:dyDescent="0.25">
      <c r="A307" s="208"/>
      <c r="B307" s="209"/>
      <c r="C307" s="208"/>
      <c r="D307" s="208"/>
      <c r="E307" s="208"/>
      <c r="F307" s="208"/>
      <c r="G307" s="208"/>
      <c r="H307" s="208"/>
      <c r="I307" s="208"/>
      <c r="J307" s="208"/>
      <c r="K307" s="208"/>
      <c r="L307" s="208"/>
      <c r="M307" s="208"/>
      <c r="N307" s="208"/>
      <c r="O307" s="208"/>
      <c r="P307" s="208"/>
      <c r="Q307" s="208"/>
      <c r="R307" s="208"/>
      <c r="S307" s="208"/>
      <c r="T307" s="208"/>
      <c r="U307" s="208"/>
      <c r="V307" s="208"/>
      <c r="W307" s="208"/>
      <c r="X307" s="208"/>
      <c r="Y307" s="208"/>
      <c r="Z307" s="208"/>
      <c r="AA307" s="208"/>
    </row>
    <row xmlns:x14ac="http://schemas.microsoft.com/office/spreadsheetml/2009/9/ac" r="308" ht="15.75" x14ac:dyDescent="0.25">
      <c r="A308" s="208"/>
      <c r="B308" s="209"/>
      <c r="C308" s="208"/>
      <c r="D308" s="208"/>
      <c r="E308" s="208"/>
      <c r="F308" s="208"/>
      <c r="G308" s="208"/>
      <c r="H308" s="208"/>
      <c r="I308" s="208"/>
      <c r="J308" s="208"/>
      <c r="K308" s="208"/>
      <c r="L308" s="208"/>
      <c r="M308" s="208"/>
      <c r="N308" s="208"/>
      <c r="O308" s="208"/>
      <c r="P308" s="208"/>
      <c r="Q308" s="208"/>
      <c r="R308" s="208"/>
      <c r="S308" s="208"/>
      <c r="T308" s="208"/>
      <c r="U308" s="208"/>
      <c r="V308" s="208"/>
      <c r="W308" s="208"/>
      <c r="X308" s="208"/>
      <c r="Y308" s="208"/>
      <c r="Z308" s="208"/>
      <c r="AA308" s="208"/>
    </row>
    <row xmlns:x14ac="http://schemas.microsoft.com/office/spreadsheetml/2009/9/ac" r="309" ht="15.75" x14ac:dyDescent="0.25">
      <c r="A309" s="208"/>
      <c r="B309" s="209"/>
      <c r="C309" s="208"/>
      <c r="D309" s="208"/>
      <c r="E309" s="208"/>
      <c r="F309" s="208"/>
      <c r="G309" s="208"/>
      <c r="H309" s="208"/>
      <c r="I309" s="208"/>
      <c r="J309" s="208"/>
      <c r="K309" s="208"/>
      <c r="L309" s="208"/>
      <c r="M309" s="208"/>
      <c r="N309" s="208"/>
      <c r="O309" s="208"/>
      <c r="P309" s="208"/>
      <c r="Q309" s="208"/>
      <c r="R309" s="208"/>
      <c r="S309" s="208"/>
      <c r="T309" s="208"/>
      <c r="U309" s="208"/>
      <c r="V309" s="208"/>
      <c r="W309" s="208"/>
      <c r="X309" s="208"/>
      <c r="Y309" s="208"/>
      <c r="Z309" s="208"/>
      <c r="AA309" s="208"/>
    </row>
    <row xmlns:x14ac="http://schemas.microsoft.com/office/spreadsheetml/2009/9/ac" r="310" ht="15.75" x14ac:dyDescent="0.25">
      <c r="A310" s="208"/>
      <c r="B310" s="209"/>
      <c r="C310" s="208"/>
      <c r="D310" s="208"/>
      <c r="E310" s="208"/>
      <c r="F310" s="208"/>
      <c r="G310" s="208"/>
      <c r="H310" s="208"/>
      <c r="I310" s="208"/>
      <c r="J310" s="208"/>
      <c r="K310" s="208"/>
      <c r="L310" s="208"/>
      <c r="M310" s="208"/>
      <c r="N310" s="208"/>
      <c r="O310" s="208"/>
      <c r="P310" s="208"/>
      <c r="Q310" s="208"/>
      <c r="R310" s="208"/>
      <c r="S310" s="208"/>
      <c r="T310" s="208"/>
      <c r="U310" s="208"/>
      <c r="V310" s="208"/>
      <c r="W310" s="208"/>
      <c r="X310" s="208"/>
      <c r="Y310" s="208"/>
      <c r="Z310" s="208"/>
      <c r="AA310" s="208"/>
    </row>
    <row xmlns:x14ac="http://schemas.microsoft.com/office/spreadsheetml/2009/9/ac" r="311" ht="15.75" x14ac:dyDescent="0.25">
      <c r="A311" s="208"/>
      <c r="B311" s="209"/>
      <c r="C311" s="208"/>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c r="AA311" s="208"/>
    </row>
    <row xmlns:x14ac="http://schemas.microsoft.com/office/spreadsheetml/2009/9/ac" r="312" ht="15.75" x14ac:dyDescent="0.25">
      <c r="A312" s="208"/>
      <c r="B312" s="209"/>
      <c r="C312" s="208"/>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c r="AA312" s="208"/>
    </row>
    <row xmlns:x14ac="http://schemas.microsoft.com/office/spreadsheetml/2009/9/ac" r="313" ht="15.75" x14ac:dyDescent="0.25">
      <c r="A313" s="208"/>
      <c r="B313" s="209"/>
      <c r="C313" s="208"/>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row>
    <row xmlns:x14ac="http://schemas.microsoft.com/office/spreadsheetml/2009/9/ac" r="314" ht="15.75" x14ac:dyDescent="0.25">
      <c r="A314" s="208"/>
      <c r="B314" s="209"/>
      <c r="C314" s="208"/>
      <c r="D314" s="208"/>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c r="AA314" s="208"/>
    </row>
    <row xmlns:x14ac="http://schemas.microsoft.com/office/spreadsheetml/2009/9/ac" r="315" ht="15.75" x14ac:dyDescent="0.25">
      <c r="A315" s="208"/>
      <c r="B315" s="209"/>
      <c r="C315" s="208"/>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c r="AA315" s="208"/>
    </row>
    <row xmlns:x14ac="http://schemas.microsoft.com/office/spreadsheetml/2009/9/ac" r="316" ht="15.75" x14ac:dyDescent="0.25">
      <c r="A316" s="208"/>
      <c r="B316" s="209"/>
      <c r="C316" s="208"/>
      <c r="D316" s="208"/>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c r="AA316" s="208"/>
    </row>
    <row xmlns:x14ac="http://schemas.microsoft.com/office/spreadsheetml/2009/9/ac" r="317" ht="15.75" x14ac:dyDescent="0.25">
      <c r="A317" s="208"/>
      <c r="B317" s="209"/>
      <c r="C317" s="208"/>
      <c r="D317" s="208"/>
      <c r="E317" s="208"/>
      <c r="F317" s="208"/>
      <c r="G317" s="208"/>
      <c r="H317" s="208"/>
      <c r="I317" s="208"/>
      <c r="J317" s="208"/>
      <c r="K317" s="208"/>
      <c r="L317" s="208"/>
      <c r="M317" s="208"/>
      <c r="N317" s="208"/>
      <c r="O317" s="208"/>
      <c r="P317" s="208"/>
      <c r="Q317" s="208"/>
      <c r="R317" s="208"/>
      <c r="S317" s="208"/>
      <c r="T317" s="208"/>
      <c r="U317" s="208"/>
      <c r="V317" s="208"/>
      <c r="W317" s="208"/>
      <c r="X317" s="208"/>
      <c r="Y317" s="208"/>
      <c r="Z317" s="208"/>
      <c r="AA317" s="208"/>
    </row>
    <row xmlns:x14ac="http://schemas.microsoft.com/office/spreadsheetml/2009/9/ac" r="318" ht="15.75" x14ac:dyDescent="0.25">
      <c r="A318" s="208"/>
      <c r="B318" s="209"/>
      <c r="C318" s="208"/>
      <c r="D318" s="208"/>
      <c r="E318" s="208"/>
      <c r="F318" s="208"/>
      <c r="G318" s="208"/>
      <c r="H318" s="208"/>
      <c r="I318" s="208"/>
      <c r="J318" s="208"/>
      <c r="K318" s="208"/>
      <c r="L318" s="208"/>
      <c r="M318" s="208"/>
      <c r="N318" s="208"/>
      <c r="O318" s="208"/>
      <c r="P318" s="208"/>
      <c r="Q318" s="208"/>
      <c r="R318" s="208"/>
      <c r="S318" s="208"/>
      <c r="T318" s="208"/>
      <c r="U318" s="208"/>
      <c r="V318" s="208"/>
      <c r="W318" s="208"/>
      <c r="X318" s="208"/>
      <c r="Y318" s="208"/>
      <c r="Z318" s="208"/>
      <c r="AA318" s="208"/>
    </row>
    <row xmlns:x14ac="http://schemas.microsoft.com/office/spreadsheetml/2009/9/ac" r="319" ht="15.75" x14ac:dyDescent="0.25">
      <c r="A319" s="208"/>
      <c r="B319" s="209"/>
      <c r="C319" s="208"/>
      <c r="D319" s="208"/>
      <c r="E319" s="208"/>
      <c r="F319" s="208"/>
      <c r="G319" s="208"/>
      <c r="H319" s="208"/>
      <c r="I319" s="208"/>
      <c r="J319" s="208"/>
      <c r="K319" s="208"/>
      <c r="L319" s="208"/>
      <c r="M319" s="208"/>
      <c r="N319" s="208"/>
      <c r="O319" s="208"/>
      <c r="P319" s="208"/>
      <c r="Q319" s="208"/>
      <c r="R319" s="208"/>
      <c r="S319" s="208"/>
      <c r="T319" s="208"/>
      <c r="U319" s="208"/>
      <c r="V319" s="208"/>
      <c r="W319" s="208"/>
      <c r="X319" s="208"/>
      <c r="Y319" s="208"/>
      <c r="Z319" s="208"/>
      <c r="AA319" s="208"/>
    </row>
    <row xmlns:x14ac="http://schemas.microsoft.com/office/spreadsheetml/2009/9/ac" r="320" ht="15.75" x14ac:dyDescent="0.25">
      <c r="A320" s="208"/>
      <c r="B320" s="209"/>
      <c r="C320" s="208"/>
      <c r="D320" s="208"/>
      <c r="E320" s="208"/>
      <c r="F320" s="208"/>
      <c r="G320" s="208"/>
      <c r="H320" s="208"/>
      <c r="I320" s="208"/>
      <c r="J320" s="208"/>
      <c r="K320" s="208"/>
      <c r="L320" s="208"/>
      <c r="M320" s="208"/>
      <c r="N320" s="208"/>
      <c r="O320" s="208"/>
      <c r="P320" s="208"/>
      <c r="Q320" s="208"/>
      <c r="R320" s="208"/>
      <c r="S320" s="208"/>
      <c r="T320" s="208"/>
      <c r="U320" s="208"/>
      <c r="V320" s="208"/>
      <c r="W320" s="208"/>
      <c r="X320" s="208"/>
      <c r="Y320" s="208"/>
      <c r="Z320" s="208"/>
      <c r="AA320" s="208"/>
    </row>
    <row xmlns:x14ac="http://schemas.microsoft.com/office/spreadsheetml/2009/9/ac" r="321" ht="15.75" x14ac:dyDescent="0.25">
      <c r="A321" s="208"/>
      <c r="B321" s="209"/>
      <c r="C321" s="208"/>
      <c r="D321" s="208"/>
      <c r="E321" s="208"/>
      <c r="F321" s="208"/>
      <c r="G321" s="208"/>
      <c r="H321" s="208"/>
      <c r="I321" s="208"/>
      <c r="J321" s="208"/>
      <c r="K321" s="208"/>
      <c r="L321" s="208"/>
      <c r="M321" s="208"/>
      <c r="N321" s="208"/>
      <c r="O321" s="208"/>
      <c r="P321" s="208"/>
      <c r="Q321" s="208"/>
      <c r="R321" s="208"/>
      <c r="S321" s="208"/>
      <c r="T321" s="208"/>
      <c r="U321" s="208"/>
      <c r="V321" s="208"/>
      <c r="W321" s="208"/>
      <c r="X321" s="208"/>
      <c r="Y321" s="208"/>
      <c r="Z321" s="208"/>
      <c r="AA321" s="208"/>
    </row>
    <row xmlns:x14ac="http://schemas.microsoft.com/office/spreadsheetml/2009/9/ac" r="322" ht="15.75" x14ac:dyDescent="0.25">
      <c r="A322" s="208"/>
      <c r="B322" s="209"/>
      <c r="C322" s="208"/>
      <c r="D322" s="208"/>
      <c r="E322" s="208"/>
      <c r="F322" s="208"/>
      <c r="G322" s="208"/>
      <c r="H322" s="208"/>
      <c r="I322" s="208"/>
      <c r="J322" s="208"/>
      <c r="K322" s="208"/>
      <c r="L322" s="208"/>
      <c r="M322" s="208"/>
      <c r="N322" s="208"/>
      <c r="O322" s="208"/>
      <c r="P322" s="208"/>
      <c r="Q322" s="208"/>
      <c r="R322" s="208"/>
      <c r="S322" s="208"/>
      <c r="T322" s="208"/>
      <c r="U322" s="208"/>
      <c r="V322" s="208"/>
      <c r="W322" s="208"/>
      <c r="X322" s="208"/>
      <c r="Y322" s="208"/>
      <c r="Z322" s="208"/>
      <c r="AA322" s="208"/>
    </row>
    <row xmlns:x14ac="http://schemas.microsoft.com/office/spreadsheetml/2009/9/ac" r="323" ht="15.75" x14ac:dyDescent="0.25">
      <c r="A323" s="208"/>
      <c r="B323" s="209"/>
      <c r="C323" s="208"/>
      <c r="D323" s="208"/>
      <c r="E323" s="208"/>
      <c r="F323" s="208"/>
      <c r="G323" s="208"/>
      <c r="H323" s="208"/>
      <c r="I323" s="208"/>
      <c r="J323" s="208"/>
      <c r="K323" s="208"/>
      <c r="L323" s="208"/>
      <c r="M323" s="208"/>
      <c r="N323" s="208"/>
      <c r="O323" s="208"/>
      <c r="P323" s="208"/>
      <c r="Q323" s="208"/>
      <c r="R323" s="208"/>
      <c r="S323" s="208"/>
      <c r="T323" s="208"/>
      <c r="U323" s="208"/>
      <c r="V323" s="208"/>
      <c r="W323" s="208"/>
      <c r="X323" s="208"/>
      <c r="Y323" s="208"/>
      <c r="Z323" s="208"/>
      <c r="AA323" s="208"/>
    </row>
    <row xmlns:x14ac="http://schemas.microsoft.com/office/spreadsheetml/2009/9/ac" r="324" ht="15.75" x14ac:dyDescent="0.25">
      <c r="A324" s="208"/>
      <c r="B324" s="209"/>
      <c r="C324" s="208"/>
      <c r="D324" s="208"/>
      <c r="E324" s="208"/>
      <c r="F324" s="208"/>
      <c r="G324" s="208"/>
      <c r="H324" s="208"/>
      <c r="I324" s="208"/>
      <c r="J324" s="208"/>
      <c r="K324" s="208"/>
      <c r="L324" s="208"/>
      <c r="M324" s="208"/>
      <c r="N324" s="208"/>
      <c r="O324" s="208"/>
      <c r="P324" s="208"/>
      <c r="Q324" s="208"/>
      <c r="R324" s="208"/>
      <c r="S324" s="208"/>
      <c r="T324" s="208"/>
      <c r="U324" s="208"/>
      <c r="V324" s="208"/>
      <c r="W324" s="208"/>
      <c r="X324" s="208"/>
      <c r="Y324" s="208"/>
      <c r="Z324" s="208"/>
      <c r="AA324" s="208"/>
    </row>
    <row xmlns:x14ac="http://schemas.microsoft.com/office/spreadsheetml/2009/9/ac" r="325" ht="15.75" x14ac:dyDescent="0.25">
      <c r="A325" s="208"/>
      <c r="B325" s="209"/>
      <c r="C325" s="208"/>
      <c r="D325" s="208"/>
      <c r="E325" s="208"/>
      <c r="F325" s="208"/>
      <c r="G325" s="208"/>
      <c r="H325" s="208"/>
      <c r="I325" s="208"/>
      <c r="J325" s="208"/>
      <c r="K325" s="208"/>
      <c r="L325" s="208"/>
      <c r="M325" s="208"/>
      <c r="N325" s="208"/>
      <c r="O325" s="208"/>
      <c r="P325" s="208"/>
      <c r="Q325" s="208"/>
      <c r="R325" s="208"/>
      <c r="S325" s="208"/>
      <c r="T325" s="208"/>
      <c r="U325" s="208"/>
      <c r="V325" s="208"/>
      <c r="W325" s="208"/>
      <c r="X325" s="208"/>
      <c r="Y325" s="208"/>
      <c r="Z325" s="208"/>
      <c r="AA325" s="208"/>
    </row>
    <row xmlns:x14ac="http://schemas.microsoft.com/office/spreadsheetml/2009/9/ac" r="326" ht="15.75" x14ac:dyDescent="0.25">
      <c r="A326" s="208"/>
      <c r="B326" s="209"/>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row>
    <row xmlns:x14ac="http://schemas.microsoft.com/office/spreadsheetml/2009/9/ac" r="327" ht="15.75" x14ac:dyDescent="0.25">
      <c r="A327" s="208"/>
      <c r="B327" s="209"/>
      <c r="C327" s="208"/>
      <c r="D327" s="208"/>
      <c r="E327" s="208"/>
      <c r="F327" s="208"/>
      <c r="G327" s="208"/>
      <c r="H327" s="208"/>
      <c r="I327" s="208"/>
      <c r="J327" s="208"/>
      <c r="K327" s="208"/>
      <c r="L327" s="208"/>
      <c r="M327" s="208"/>
      <c r="N327" s="208"/>
      <c r="O327" s="208"/>
      <c r="P327" s="208"/>
      <c r="Q327" s="208"/>
      <c r="R327" s="208"/>
      <c r="S327" s="208"/>
      <c r="T327" s="208"/>
      <c r="U327" s="208"/>
      <c r="V327" s="208"/>
      <c r="W327" s="208"/>
      <c r="X327" s="208"/>
      <c r="Y327" s="208"/>
      <c r="Z327" s="208"/>
      <c r="AA327" s="208"/>
    </row>
    <row xmlns:x14ac="http://schemas.microsoft.com/office/spreadsheetml/2009/9/ac" r="328" ht="15.75" x14ac:dyDescent="0.25">
      <c r="A328" s="208"/>
      <c r="B328" s="209"/>
      <c r="C328" s="208"/>
      <c r="D328" s="208"/>
      <c r="E328" s="208"/>
      <c r="F328" s="208"/>
      <c r="G328" s="208"/>
      <c r="H328" s="208"/>
      <c r="I328" s="208"/>
      <c r="J328" s="208"/>
      <c r="K328" s="208"/>
      <c r="L328" s="208"/>
      <c r="M328" s="208"/>
      <c r="N328" s="208"/>
      <c r="O328" s="208"/>
      <c r="P328" s="208"/>
      <c r="Q328" s="208"/>
      <c r="R328" s="208"/>
      <c r="S328" s="208"/>
      <c r="T328" s="208"/>
      <c r="U328" s="208"/>
      <c r="V328" s="208"/>
      <c r="W328" s="208"/>
      <c r="X328" s="208"/>
      <c r="Y328" s="208"/>
      <c r="Z328" s="208"/>
      <c r="AA328" s="208"/>
    </row>
    <row xmlns:x14ac="http://schemas.microsoft.com/office/spreadsheetml/2009/9/ac" r="329" ht="15.75" x14ac:dyDescent="0.25">
      <c r="A329" s="208"/>
      <c r="B329" s="209"/>
      <c r="C329" s="208"/>
      <c r="D329" s="208"/>
      <c r="E329" s="208"/>
      <c r="F329" s="208"/>
      <c r="G329" s="208"/>
      <c r="H329" s="208"/>
      <c r="I329" s="208"/>
      <c r="J329" s="208"/>
      <c r="K329" s="208"/>
      <c r="L329" s="208"/>
      <c r="M329" s="208"/>
      <c r="N329" s="208"/>
      <c r="O329" s="208"/>
      <c r="P329" s="208"/>
      <c r="Q329" s="208"/>
      <c r="R329" s="208"/>
      <c r="S329" s="208"/>
      <c r="T329" s="208"/>
      <c r="U329" s="208"/>
      <c r="V329" s="208"/>
      <c r="W329" s="208"/>
      <c r="X329" s="208"/>
      <c r="Y329" s="208"/>
      <c r="Z329" s="208"/>
      <c r="AA329" s="208"/>
    </row>
    <row xmlns:x14ac="http://schemas.microsoft.com/office/spreadsheetml/2009/9/ac" r="330" ht="15.75" x14ac:dyDescent="0.25">
      <c r="A330" s="208"/>
      <c r="B330" s="209"/>
      <c r="C330" s="208"/>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row>
    <row xmlns:x14ac="http://schemas.microsoft.com/office/spreadsheetml/2009/9/ac" r="331" ht="15.75" x14ac:dyDescent="0.25">
      <c r="A331" s="208"/>
      <c r="B331" s="209"/>
      <c r="C331" s="208"/>
      <c r="D331" s="208"/>
      <c r="E331" s="208"/>
      <c r="F331" s="208"/>
      <c r="G331" s="208"/>
      <c r="H331" s="208"/>
      <c r="I331" s="208"/>
      <c r="J331" s="208"/>
      <c r="K331" s="208"/>
      <c r="L331" s="208"/>
      <c r="M331" s="208"/>
      <c r="N331" s="208"/>
      <c r="O331" s="208"/>
      <c r="P331" s="208"/>
      <c r="Q331" s="208"/>
      <c r="R331" s="208"/>
      <c r="S331" s="208"/>
      <c r="T331" s="208"/>
      <c r="U331" s="208"/>
      <c r="V331" s="208"/>
      <c r="W331" s="208"/>
      <c r="X331" s="208"/>
      <c r="Y331" s="208"/>
      <c r="Z331" s="208"/>
      <c r="AA331" s="208"/>
    </row>
    <row xmlns:x14ac="http://schemas.microsoft.com/office/spreadsheetml/2009/9/ac" r="332" ht="15.75" x14ac:dyDescent="0.25">
      <c r="A332" s="208"/>
      <c r="B332" s="209"/>
      <c r="C332" s="208"/>
      <c r="D332" s="208"/>
      <c r="E332" s="208"/>
      <c r="F332" s="208"/>
      <c r="G332" s="208"/>
      <c r="H332" s="208"/>
      <c r="I332" s="208"/>
      <c r="J332" s="208"/>
      <c r="K332" s="208"/>
      <c r="L332" s="208"/>
      <c r="M332" s="208"/>
      <c r="N332" s="208"/>
      <c r="O332" s="208"/>
      <c r="P332" s="208"/>
      <c r="Q332" s="208"/>
      <c r="R332" s="208"/>
      <c r="S332" s="208"/>
      <c r="T332" s="208"/>
      <c r="U332" s="208"/>
      <c r="V332" s="208"/>
      <c r="W332" s="208"/>
      <c r="X332" s="208"/>
      <c r="Y332" s="208"/>
      <c r="Z332" s="208"/>
      <c r="AA332" s="208"/>
    </row>
    <row xmlns:x14ac="http://schemas.microsoft.com/office/spreadsheetml/2009/9/ac" r="333" ht="15.75" x14ac:dyDescent="0.25">
      <c r="A333" s="208"/>
      <c r="B333" s="209"/>
      <c r="C333" s="208"/>
      <c r="D333" s="208"/>
      <c r="E333" s="208"/>
      <c r="F333" s="208"/>
      <c r="G333" s="208"/>
      <c r="H333" s="208"/>
      <c r="I333" s="208"/>
      <c r="J333" s="208"/>
      <c r="K333" s="208"/>
      <c r="L333" s="208"/>
      <c r="M333" s="208"/>
      <c r="N333" s="208"/>
      <c r="O333" s="208"/>
      <c r="P333" s="208"/>
      <c r="Q333" s="208"/>
      <c r="R333" s="208"/>
      <c r="S333" s="208"/>
      <c r="T333" s="208"/>
      <c r="U333" s="208"/>
      <c r="V333" s="208"/>
      <c r="W333" s="208"/>
      <c r="X333" s="208"/>
      <c r="Y333" s="208"/>
      <c r="Z333" s="208"/>
      <c r="AA333" s="208"/>
    </row>
    <row xmlns:x14ac="http://schemas.microsoft.com/office/spreadsheetml/2009/9/ac" r="334" ht="15.75" x14ac:dyDescent="0.25">
      <c r="A334" s="208"/>
      <c r="B334" s="209"/>
      <c r="C334" s="208"/>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row>
    <row xmlns:x14ac="http://schemas.microsoft.com/office/spreadsheetml/2009/9/ac" r="335" ht="15.75" x14ac:dyDescent="0.25">
      <c r="A335" s="208"/>
      <c r="B335" s="209"/>
      <c r="C335" s="208"/>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c r="AA335" s="208"/>
    </row>
    <row xmlns:x14ac="http://schemas.microsoft.com/office/spreadsheetml/2009/9/ac" r="336" ht="15.75" x14ac:dyDescent="0.25">
      <c r="A336" s="208"/>
      <c r="B336" s="209"/>
      <c r="C336" s="208"/>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c r="AA336" s="208"/>
    </row>
    <row xmlns:x14ac="http://schemas.microsoft.com/office/spreadsheetml/2009/9/ac" r="337" ht="15.75" x14ac:dyDescent="0.25">
      <c r="A337" s="208"/>
      <c r="B337" s="209"/>
      <c r="C337" s="208"/>
      <c r="D337" s="208"/>
      <c r="E337" s="208"/>
      <c r="F337" s="208"/>
      <c r="G337" s="208"/>
      <c r="H337" s="208"/>
      <c r="I337" s="208"/>
      <c r="J337" s="208"/>
      <c r="K337" s="208"/>
      <c r="L337" s="208"/>
      <c r="M337" s="208"/>
      <c r="N337" s="208"/>
      <c r="O337" s="208"/>
      <c r="P337" s="208"/>
      <c r="Q337" s="208"/>
      <c r="R337" s="208"/>
      <c r="S337" s="208"/>
      <c r="T337" s="208"/>
      <c r="U337" s="208"/>
      <c r="V337" s="208"/>
      <c r="W337" s="208"/>
      <c r="X337" s="208"/>
      <c r="Y337" s="208"/>
      <c r="Z337" s="208"/>
      <c r="AA337" s="208"/>
    </row>
    <row xmlns:x14ac="http://schemas.microsoft.com/office/spreadsheetml/2009/9/ac" r="338" ht="15.75" x14ac:dyDescent="0.25">
      <c r="A338" s="208"/>
      <c r="B338" s="209"/>
      <c r="C338" s="208"/>
      <c r="D338" s="208"/>
      <c r="E338" s="208"/>
      <c r="F338" s="208"/>
      <c r="G338" s="208"/>
      <c r="H338" s="208"/>
      <c r="I338" s="208"/>
      <c r="J338" s="208"/>
      <c r="K338" s="208"/>
      <c r="L338" s="208"/>
      <c r="M338" s="208"/>
      <c r="N338" s="208"/>
      <c r="O338" s="208"/>
      <c r="P338" s="208"/>
      <c r="Q338" s="208"/>
      <c r="R338" s="208"/>
      <c r="S338" s="208"/>
      <c r="T338" s="208"/>
      <c r="U338" s="208"/>
      <c r="V338" s="208"/>
      <c r="W338" s="208"/>
      <c r="X338" s="208"/>
      <c r="Y338" s="208"/>
      <c r="Z338" s="208"/>
      <c r="AA338" s="208"/>
    </row>
    <row xmlns:x14ac="http://schemas.microsoft.com/office/spreadsheetml/2009/9/ac" r="339" ht="15.75" x14ac:dyDescent="0.25">
      <c r="A339" s="208"/>
      <c r="B339" s="209"/>
      <c r="C339" s="208"/>
      <c r="D339" s="208"/>
      <c r="E339" s="208"/>
      <c r="F339" s="208"/>
      <c r="G339" s="208"/>
      <c r="H339" s="208"/>
      <c r="I339" s="208"/>
      <c r="J339" s="208"/>
      <c r="K339" s="208"/>
      <c r="L339" s="208"/>
      <c r="M339" s="208"/>
      <c r="N339" s="208"/>
      <c r="O339" s="208"/>
      <c r="P339" s="208"/>
      <c r="Q339" s="208"/>
      <c r="R339" s="208"/>
      <c r="S339" s="208"/>
      <c r="T339" s="208"/>
      <c r="U339" s="208"/>
      <c r="V339" s="208"/>
      <c r="W339" s="208"/>
      <c r="X339" s="208"/>
      <c r="Y339" s="208"/>
      <c r="Z339" s="208"/>
      <c r="AA339" s="208"/>
    </row>
    <row xmlns:x14ac="http://schemas.microsoft.com/office/spreadsheetml/2009/9/ac" r="340" ht="15.75" x14ac:dyDescent="0.25">
      <c r="A340" s="208"/>
      <c r="B340" s="209"/>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row>
    <row xmlns:x14ac="http://schemas.microsoft.com/office/spreadsheetml/2009/9/ac" r="341" ht="15.75" x14ac:dyDescent="0.25">
      <c r="A341" s="208"/>
      <c r="B341" s="209"/>
      <c r="C341" s="208"/>
      <c r="D341" s="208"/>
      <c r="E341" s="208"/>
      <c r="F341" s="208"/>
      <c r="G341" s="208"/>
      <c r="H341" s="208"/>
      <c r="I341" s="208"/>
      <c r="J341" s="208"/>
      <c r="K341" s="208"/>
      <c r="L341" s="208"/>
      <c r="M341" s="208"/>
      <c r="N341" s="208"/>
      <c r="O341" s="208"/>
      <c r="P341" s="208"/>
      <c r="Q341" s="208"/>
      <c r="R341" s="208"/>
      <c r="S341" s="208"/>
      <c r="T341" s="208"/>
      <c r="U341" s="208"/>
      <c r="V341" s="208"/>
      <c r="W341" s="208"/>
      <c r="X341" s="208"/>
      <c r="Y341" s="208"/>
      <c r="Z341" s="208"/>
      <c r="AA341" s="208"/>
    </row>
    <row xmlns:x14ac="http://schemas.microsoft.com/office/spreadsheetml/2009/9/ac" r="342" ht="15.75" x14ac:dyDescent="0.25">
      <c r="A342" s="208"/>
      <c r="B342" s="209"/>
      <c r="C342" s="208"/>
      <c r="D342" s="208"/>
      <c r="E342" s="208"/>
      <c r="F342" s="208"/>
      <c r="G342" s="208"/>
      <c r="H342" s="208"/>
      <c r="I342" s="208"/>
      <c r="J342" s="208"/>
      <c r="K342" s="208"/>
      <c r="L342" s="208"/>
      <c r="M342" s="208"/>
      <c r="N342" s="208"/>
      <c r="O342" s="208"/>
      <c r="P342" s="208"/>
      <c r="Q342" s="208"/>
      <c r="R342" s="208"/>
      <c r="S342" s="208"/>
      <c r="T342" s="208"/>
      <c r="U342" s="208"/>
      <c r="V342" s="208"/>
      <c r="W342" s="208"/>
      <c r="X342" s="208"/>
      <c r="Y342" s="208"/>
      <c r="Z342" s="208"/>
      <c r="AA342" s="208"/>
    </row>
    <row xmlns:x14ac="http://schemas.microsoft.com/office/spreadsheetml/2009/9/ac" r="343" ht="15.75" x14ac:dyDescent="0.25">
      <c r="A343" s="208"/>
      <c r="B343" s="209"/>
      <c r="C343" s="208"/>
      <c r="D343" s="208"/>
      <c r="E343" s="208"/>
      <c r="F343" s="208"/>
      <c r="G343" s="208"/>
      <c r="H343" s="208"/>
      <c r="I343" s="208"/>
      <c r="J343" s="208"/>
      <c r="K343" s="208"/>
      <c r="L343" s="208"/>
      <c r="M343" s="208"/>
      <c r="N343" s="208"/>
      <c r="O343" s="208"/>
      <c r="P343" s="208"/>
      <c r="Q343" s="208"/>
      <c r="R343" s="208"/>
      <c r="S343" s="208"/>
      <c r="T343" s="208"/>
      <c r="U343" s="208"/>
      <c r="V343" s="208"/>
      <c r="W343" s="208"/>
      <c r="X343" s="208"/>
      <c r="Y343" s="208"/>
      <c r="Z343" s="208"/>
      <c r="AA343" s="208"/>
    </row>
    <row xmlns:x14ac="http://schemas.microsoft.com/office/spreadsheetml/2009/9/ac" r="344" ht="15.75" x14ac:dyDescent="0.25">
      <c r="A344" s="208"/>
      <c r="B344" s="209"/>
      <c r="C344" s="208"/>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c r="AA344" s="208"/>
    </row>
    <row xmlns:x14ac="http://schemas.microsoft.com/office/spreadsheetml/2009/9/ac" r="345" ht="15.75" x14ac:dyDescent="0.25">
      <c r="A345" s="208"/>
      <c r="B345" s="209"/>
      <c r="C345" s="208"/>
      <c r="D345" s="208"/>
      <c r="E345" s="208"/>
      <c r="F345" s="208"/>
      <c r="G345" s="208"/>
      <c r="H345" s="208"/>
      <c r="I345" s="208"/>
      <c r="J345" s="208"/>
      <c r="K345" s="208"/>
      <c r="L345" s="208"/>
      <c r="M345" s="208"/>
      <c r="N345" s="208"/>
      <c r="O345" s="208"/>
      <c r="P345" s="208"/>
      <c r="Q345" s="208"/>
      <c r="R345" s="208"/>
      <c r="S345" s="208"/>
      <c r="T345" s="208"/>
      <c r="U345" s="208"/>
      <c r="V345" s="208"/>
      <c r="W345" s="208"/>
      <c r="X345" s="208"/>
      <c r="Y345" s="208"/>
      <c r="Z345" s="208"/>
      <c r="AA345" s="208"/>
    </row>
    <row xmlns:x14ac="http://schemas.microsoft.com/office/spreadsheetml/2009/9/ac" r="346" ht="15.75" x14ac:dyDescent="0.25">
      <c r="A346" s="208"/>
      <c r="B346" s="209"/>
      <c r="C346" s="208"/>
      <c r="D346" s="208"/>
      <c r="E346" s="208"/>
      <c r="F346" s="208"/>
      <c r="G346" s="208"/>
      <c r="H346" s="208"/>
      <c r="I346" s="208"/>
      <c r="J346" s="208"/>
      <c r="K346" s="208"/>
      <c r="L346" s="208"/>
      <c r="M346" s="208"/>
      <c r="N346" s="208"/>
      <c r="O346" s="208"/>
      <c r="P346" s="208"/>
      <c r="Q346" s="208"/>
      <c r="R346" s="208"/>
      <c r="S346" s="208"/>
      <c r="T346" s="208"/>
      <c r="U346" s="208"/>
      <c r="V346" s="208"/>
      <c r="W346" s="208"/>
      <c r="X346" s="208"/>
      <c r="Y346" s="208"/>
      <c r="Z346" s="208"/>
      <c r="AA346" s="208"/>
    </row>
    <row xmlns:x14ac="http://schemas.microsoft.com/office/spreadsheetml/2009/9/ac" r="347" ht="15.75" x14ac:dyDescent="0.25">
      <c r="A347" s="208"/>
      <c r="B347" s="209"/>
      <c r="C347" s="208"/>
      <c r="D347" s="208"/>
      <c r="E347" s="208"/>
      <c r="F347" s="208"/>
      <c r="G347" s="208"/>
      <c r="H347" s="208"/>
      <c r="I347" s="208"/>
      <c r="J347" s="208"/>
      <c r="K347" s="208"/>
      <c r="L347" s="208"/>
      <c r="M347" s="208"/>
      <c r="N347" s="208"/>
      <c r="O347" s="208"/>
      <c r="P347" s="208"/>
      <c r="Q347" s="208"/>
      <c r="R347" s="208"/>
      <c r="S347" s="208"/>
      <c r="T347" s="208"/>
      <c r="U347" s="208"/>
      <c r="V347" s="208"/>
      <c r="W347" s="208"/>
      <c r="X347" s="208"/>
      <c r="Y347" s="208"/>
      <c r="Z347" s="208"/>
      <c r="AA347" s="208"/>
    </row>
    <row xmlns:x14ac="http://schemas.microsoft.com/office/spreadsheetml/2009/9/ac" r="348" ht="15.75" x14ac:dyDescent="0.25">
      <c r="A348" s="208"/>
      <c r="B348" s="209"/>
      <c r="C348" s="208"/>
      <c r="D348" s="208"/>
      <c r="E348" s="208"/>
      <c r="F348" s="208"/>
      <c r="G348" s="208"/>
      <c r="H348" s="208"/>
      <c r="I348" s="208"/>
      <c r="J348" s="208"/>
      <c r="K348" s="208"/>
      <c r="L348" s="208"/>
      <c r="M348" s="208"/>
      <c r="N348" s="208"/>
      <c r="O348" s="208"/>
      <c r="P348" s="208"/>
      <c r="Q348" s="208"/>
      <c r="R348" s="208"/>
      <c r="S348" s="208"/>
      <c r="T348" s="208"/>
      <c r="U348" s="208"/>
      <c r="V348" s="208"/>
      <c r="W348" s="208"/>
      <c r="X348" s="208"/>
      <c r="Y348" s="208"/>
      <c r="Z348" s="208"/>
      <c r="AA348" s="208"/>
    </row>
    <row xmlns:x14ac="http://schemas.microsoft.com/office/spreadsheetml/2009/9/ac" r="349" ht="15.75" x14ac:dyDescent="0.25">
      <c r="A349" s="208"/>
      <c r="B349" s="209"/>
      <c r="C349" s="208"/>
      <c r="D349" s="208"/>
      <c r="E349" s="208"/>
      <c r="F349" s="208"/>
      <c r="G349" s="208"/>
      <c r="H349" s="208"/>
      <c r="I349" s="208"/>
      <c r="J349" s="208"/>
      <c r="K349" s="208"/>
      <c r="L349" s="208"/>
      <c r="M349" s="208"/>
      <c r="N349" s="208"/>
      <c r="O349" s="208"/>
      <c r="P349" s="208"/>
      <c r="Q349" s="208"/>
      <c r="R349" s="208"/>
      <c r="S349" s="208"/>
      <c r="T349" s="208"/>
      <c r="U349" s="208"/>
      <c r="V349" s="208"/>
      <c r="W349" s="208"/>
      <c r="X349" s="208"/>
      <c r="Y349" s="208"/>
      <c r="Z349" s="208"/>
      <c r="AA349" s="208"/>
    </row>
    <row xmlns:x14ac="http://schemas.microsoft.com/office/spreadsheetml/2009/9/ac" r="350" ht="15.75" x14ac:dyDescent="0.25">
      <c r="A350" s="208"/>
      <c r="B350" s="209"/>
      <c r="C350" s="208"/>
      <c r="D350" s="208"/>
      <c r="E350" s="208"/>
      <c r="F350" s="208"/>
      <c r="G350" s="208"/>
      <c r="H350" s="208"/>
      <c r="I350" s="208"/>
      <c r="J350" s="208"/>
      <c r="K350" s="208"/>
      <c r="L350" s="208"/>
      <c r="M350" s="208"/>
      <c r="N350" s="208"/>
      <c r="O350" s="208"/>
      <c r="P350" s="208"/>
      <c r="Q350" s="208"/>
      <c r="R350" s="208"/>
      <c r="S350" s="208"/>
      <c r="T350" s="208"/>
      <c r="U350" s="208"/>
      <c r="V350" s="208"/>
      <c r="W350" s="208"/>
      <c r="X350" s="208"/>
      <c r="Y350" s="208"/>
      <c r="Z350" s="208"/>
      <c r="AA350" s="208"/>
    </row>
    <row xmlns:x14ac="http://schemas.microsoft.com/office/spreadsheetml/2009/9/ac" r="351" ht="15.75" x14ac:dyDescent="0.25">
      <c r="A351" s="208"/>
      <c r="B351" s="209"/>
      <c r="C351" s="208"/>
      <c r="D351" s="208"/>
      <c r="E351" s="208"/>
      <c r="F351" s="208"/>
      <c r="G351" s="208"/>
      <c r="H351" s="208"/>
      <c r="I351" s="208"/>
      <c r="J351" s="208"/>
      <c r="K351" s="208"/>
      <c r="L351" s="208"/>
      <c r="M351" s="208"/>
      <c r="N351" s="208"/>
      <c r="O351" s="208"/>
      <c r="P351" s="208"/>
      <c r="Q351" s="208"/>
      <c r="R351" s="208"/>
      <c r="S351" s="208"/>
      <c r="T351" s="208"/>
      <c r="U351" s="208"/>
      <c r="V351" s="208"/>
      <c r="W351" s="208"/>
      <c r="X351" s="208"/>
      <c r="Y351" s="208"/>
      <c r="Z351" s="208"/>
      <c r="AA351" s="208"/>
    </row>
    <row xmlns:x14ac="http://schemas.microsoft.com/office/spreadsheetml/2009/9/ac" r="352" ht="15.75" x14ac:dyDescent="0.25">
      <c r="A352" s="208"/>
      <c r="B352" s="209"/>
      <c r="C352" s="208"/>
      <c r="D352" s="208"/>
      <c r="E352" s="208"/>
      <c r="F352" s="208"/>
      <c r="G352" s="208"/>
      <c r="H352" s="208"/>
      <c r="I352" s="208"/>
      <c r="J352" s="208"/>
      <c r="K352" s="208"/>
      <c r="L352" s="208"/>
      <c r="M352" s="208"/>
      <c r="N352" s="208"/>
      <c r="O352" s="208"/>
      <c r="P352" s="208"/>
      <c r="Q352" s="208"/>
      <c r="R352" s="208"/>
      <c r="S352" s="208"/>
      <c r="T352" s="208"/>
      <c r="U352" s="208"/>
      <c r="V352" s="208"/>
      <c r="W352" s="208"/>
      <c r="X352" s="208"/>
      <c r="Y352" s="208"/>
      <c r="Z352" s="208"/>
      <c r="AA352" s="208"/>
    </row>
    <row xmlns:x14ac="http://schemas.microsoft.com/office/spreadsheetml/2009/9/ac" r="353" ht="15.75" x14ac:dyDescent="0.25">
      <c r="A353" s="208"/>
      <c r="B353" s="209"/>
      <c r="C353" s="208"/>
      <c r="D353" s="208"/>
      <c r="E353" s="208"/>
      <c r="F353" s="208"/>
      <c r="G353" s="208"/>
      <c r="H353" s="208"/>
      <c r="I353" s="208"/>
      <c r="J353" s="208"/>
      <c r="K353" s="208"/>
      <c r="L353" s="208"/>
      <c r="M353" s="208"/>
      <c r="N353" s="208"/>
      <c r="O353" s="208"/>
      <c r="P353" s="208"/>
      <c r="Q353" s="208"/>
      <c r="R353" s="208"/>
      <c r="S353" s="208"/>
      <c r="T353" s="208"/>
      <c r="U353" s="208"/>
      <c r="V353" s="208"/>
      <c r="W353" s="208"/>
      <c r="X353" s="208"/>
      <c r="Y353" s="208"/>
      <c r="Z353" s="208"/>
      <c r="AA353" s="208"/>
    </row>
    <row xmlns:x14ac="http://schemas.microsoft.com/office/spreadsheetml/2009/9/ac" r="354" ht="15.75" x14ac:dyDescent="0.25">
      <c r="A354" s="208"/>
      <c r="B354" s="209"/>
      <c r="C354" s="208"/>
      <c r="D354" s="208"/>
      <c r="E354" s="208"/>
      <c r="F354" s="208"/>
      <c r="G354" s="208"/>
      <c r="H354" s="208"/>
      <c r="I354" s="208"/>
      <c r="J354" s="208"/>
      <c r="K354" s="208"/>
      <c r="L354" s="208"/>
      <c r="M354" s="208"/>
      <c r="N354" s="208"/>
      <c r="O354" s="208"/>
      <c r="P354" s="208"/>
      <c r="Q354" s="208"/>
      <c r="R354" s="208"/>
      <c r="S354" s="208"/>
      <c r="T354" s="208"/>
      <c r="U354" s="208"/>
      <c r="V354" s="208"/>
      <c r="W354" s="208"/>
      <c r="X354" s="208"/>
      <c r="Y354" s="208"/>
      <c r="Z354" s="208"/>
      <c r="AA354" s="208"/>
    </row>
    <row xmlns:x14ac="http://schemas.microsoft.com/office/spreadsheetml/2009/9/ac" r="355" ht="15.75" x14ac:dyDescent="0.25">
      <c r="A355" s="208"/>
      <c r="B355" s="209"/>
      <c r="C355" s="208"/>
      <c r="D355" s="208"/>
      <c r="E355" s="208"/>
      <c r="F355" s="208"/>
      <c r="G355" s="208"/>
      <c r="H355" s="208"/>
      <c r="I355" s="208"/>
      <c r="J355" s="208"/>
      <c r="K355" s="208"/>
      <c r="L355" s="208"/>
      <c r="M355" s="208"/>
      <c r="N355" s="208"/>
      <c r="O355" s="208"/>
      <c r="P355" s="208"/>
      <c r="Q355" s="208"/>
      <c r="R355" s="208"/>
      <c r="S355" s="208"/>
      <c r="T355" s="208"/>
      <c r="U355" s="208"/>
      <c r="V355" s="208"/>
      <c r="W355" s="208"/>
      <c r="X355" s="208"/>
      <c r="Y355" s="208"/>
      <c r="Z355" s="208"/>
      <c r="AA355" s="208"/>
    </row>
    <row xmlns:x14ac="http://schemas.microsoft.com/office/spreadsheetml/2009/9/ac" r="356" ht="15.75" x14ac:dyDescent="0.25">
      <c r="A356" s="208"/>
      <c r="B356" s="209"/>
      <c r="C356" s="208"/>
      <c r="D356" s="208"/>
      <c r="E356" s="208"/>
      <c r="F356" s="208"/>
      <c r="G356" s="208"/>
      <c r="H356" s="208"/>
      <c r="I356" s="208"/>
      <c r="J356" s="208"/>
      <c r="K356" s="208"/>
      <c r="L356" s="208"/>
      <c r="M356" s="208"/>
      <c r="N356" s="208"/>
      <c r="O356" s="208"/>
      <c r="P356" s="208"/>
      <c r="Q356" s="208"/>
      <c r="R356" s="208"/>
      <c r="S356" s="208"/>
      <c r="T356" s="208"/>
      <c r="U356" s="208"/>
      <c r="V356" s="208"/>
      <c r="W356" s="208"/>
      <c r="X356" s="208"/>
      <c r="Y356" s="208"/>
      <c r="Z356" s="208"/>
      <c r="AA356" s="208"/>
    </row>
    <row xmlns:x14ac="http://schemas.microsoft.com/office/spreadsheetml/2009/9/ac" r="357" ht="15.75" x14ac:dyDescent="0.25">
      <c r="A357" s="208"/>
      <c r="B357" s="209"/>
      <c r="C357" s="208"/>
      <c r="D357" s="208"/>
      <c r="E357" s="208"/>
      <c r="F357" s="208"/>
      <c r="G357" s="208"/>
      <c r="H357" s="208"/>
      <c r="I357" s="208"/>
      <c r="J357" s="208"/>
      <c r="K357" s="208"/>
      <c r="L357" s="208"/>
      <c r="M357" s="208"/>
      <c r="N357" s="208"/>
      <c r="O357" s="208"/>
      <c r="P357" s="208"/>
      <c r="Q357" s="208"/>
      <c r="R357" s="208"/>
      <c r="S357" s="208"/>
      <c r="T357" s="208"/>
      <c r="U357" s="208"/>
      <c r="V357" s="208"/>
      <c r="W357" s="208"/>
      <c r="X357" s="208"/>
      <c r="Y357" s="208"/>
      <c r="Z357" s="208"/>
      <c r="AA357" s="208"/>
    </row>
    <row xmlns:x14ac="http://schemas.microsoft.com/office/spreadsheetml/2009/9/ac" r="358" ht="15.75" x14ac:dyDescent="0.25">
      <c r="A358" s="208"/>
      <c r="B358" s="209"/>
      <c r="C358" s="208"/>
      <c r="D358" s="208"/>
      <c r="E358" s="208"/>
      <c r="F358" s="208"/>
      <c r="G358" s="208"/>
      <c r="H358" s="208"/>
      <c r="I358" s="208"/>
      <c r="J358" s="208"/>
      <c r="K358" s="208"/>
      <c r="L358" s="208"/>
      <c r="M358" s="208"/>
      <c r="N358" s="208"/>
      <c r="O358" s="208"/>
      <c r="P358" s="208"/>
      <c r="Q358" s="208"/>
      <c r="R358" s="208"/>
      <c r="S358" s="208"/>
      <c r="T358" s="208"/>
      <c r="U358" s="208"/>
      <c r="V358" s="208"/>
      <c r="W358" s="208"/>
      <c r="X358" s="208"/>
      <c r="Y358" s="208"/>
      <c r="Z358" s="208"/>
      <c r="AA358" s="208"/>
    </row>
    <row xmlns:x14ac="http://schemas.microsoft.com/office/spreadsheetml/2009/9/ac" r="359" ht="15.75" x14ac:dyDescent="0.25">
      <c r="A359" s="208"/>
      <c r="B359" s="209"/>
      <c r="C359" s="208"/>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c r="AA359" s="208"/>
    </row>
    <row xmlns:x14ac="http://schemas.microsoft.com/office/spreadsheetml/2009/9/ac" r="360" ht="15.75" x14ac:dyDescent="0.25">
      <c r="A360" s="208"/>
      <c r="B360" s="209"/>
      <c r="C360" s="208"/>
      <c r="D360" s="208"/>
      <c r="E360" s="208"/>
      <c r="F360" s="208"/>
      <c r="G360" s="208"/>
      <c r="H360" s="208"/>
      <c r="I360" s="208"/>
      <c r="J360" s="208"/>
      <c r="K360" s="208"/>
      <c r="L360" s="208"/>
      <c r="M360" s="208"/>
      <c r="N360" s="208"/>
      <c r="O360" s="208"/>
      <c r="P360" s="208"/>
      <c r="Q360" s="208"/>
      <c r="R360" s="208"/>
      <c r="S360" s="208"/>
      <c r="T360" s="208"/>
      <c r="U360" s="208"/>
      <c r="V360" s="208"/>
      <c r="W360" s="208"/>
      <c r="X360" s="208"/>
      <c r="Y360" s="208"/>
      <c r="Z360" s="208"/>
      <c r="AA360" s="208"/>
    </row>
    <row xmlns:x14ac="http://schemas.microsoft.com/office/spreadsheetml/2009/9/ac" r="361" ht="15.75" x14ac:dyDescent="0.25">
      <c r="A361" s="208"/>
      <c r="B361" s="209"/>
      <c r="C361" s="208"/>
      <c r="D361" s="208"/>
      <c r="E361" s="208"/>
      <c r="F361" s="208"/>
      <c r="G361" s="208"/>
      <c r="H361" s="208"/>
      <c r="I361" s="208"/>
      <c r="J361" s="208"/>
      <c r="K361" s="208"/>
      <c r="L361" s="208"/>
      <c r="M361" s="208"/>
      <c r="N361" s="208"/>
      <c r="O361" s="208"/>
      <c r="P361" s="208"/>
      <c r="Q361" s="208"/>
      <c r="R361" s="208"/>
      <c r="S361" s="208"/>
      <c r="T361" s="208"/>
      <c r="U361" s="208"/>
      <c r="V361" s="208"/>
      <c r="W361" s="208"/>
      <c r="X361" s="208"/>
      <c r="Y361" s="208"/>
      <c r="Z361" s="208"/>
      <c r="AA361" s="208"/>
    </row>
    <row xmlns:x14ac="http://schemas.microsoft.com/office/spreadsheetml/2009/9/ac" r="362" ht="15.75" x14ac:dyDescent="0.25">
      <c r="A362" s="208"/>
      <c r="B362" s="209"/>
      <c r="C362" s="208"/>
      <c r="D362" s="208"/>
      <c r="E362" s="208"/>
      <c r="F362" s="208"/>
      <c r="G362" s="208"/>
      <c r="H362" s="208"/>
      <c r="I362" s="208"/>
      <c r="J362" s="208"/>
      <c r="K362" s="208"/>
      <c r="L362" s="208"/>
      <c r="M362" s="208"/>
      <c r="N362" s="208"/>
      <c r="O362" s="208"/>
      <c r="P362" s="208"/>
      <c r="Q362" s="208"/>
      <c r="R362" s="208"/>
      <c r="S362" s="208"/>
      <c r="T362" s="208"/>
      <c r="U362" s="208"/>
      <c r="V362" s="208"/>
      <c r="W362" s="208"/>
      <c r="X362" s="208"/>
      <c r="Y362" s="208"/>
      <c r="Z362" s="208"/>
      <c r="AA362" s="208"/>
    </row>
    <row xmlns:x14ac="http://schemas.microsoft.com/office/spreadsheetml/2009/9/ac" r="363" ht="15.75" x14ac:dyDescent="0.25">
      <c r="A363" s="208"/>
      <c r="B363" s="209"/>
      <c r="C363" s="208"/>
      <c r="D363" s="208"/>
      <c r="E363" s="208"/>
      <c r="F363" s="208"/>
      <c r="G363" s="208"/>
      <c r="H363" s="208"/>
      <c r="I363" s="208"/>
      <c r="J363" s="208"/>
      <c r="K363" s="208"/>
      <c r="L363" s="208"/>
      <c r="M363" s="208"/>
      <c r="N363" s="208"/>
      <c r="O363" s="208"/>
      <c r="P363" s="208"/>
      <c r="Q363" s="208"/>
      <c r="R363" s="208"/>
      <c r="S363" s="208"/>
      <c r="T363" s="208"/>
      <c r="U363" s="208"/>
      <c r="V363" s="208"/>
      <c r="W363" s="208"/>
      <c r="X363" s="208"/>
      <c r="Y363" s="208"/>
      <c r="Z363" s="208"/>
      <c r="AA363" s="208"/>
    </row>
    <row xmlns:x14ac="http://schemas.microsoft.com/office/spreadsheetml/2009/9/ac" r="364" ht="15.75" x14ac:dyDescent="0.25">
      <c r="A364" s="208"/>
      <c r="B364" s="209"/>
      <c r="C364" s="208"/>
      <c r="D364" s="208"/>
      <c r="E364" s="208"/>
      <c r="F364" s="208"/>
      <c r="G364" s="208"/>
      <c r="H364" s="208"/>
      <c r="I364" s="208"/>
      <c r="J364" s="208"/>
      <c r="K364" s="208"/>
      <c r="L364" s="208"/>
      <c r="M364" s="208"/>
      <c r="N364" s="208"/>
      <c r="O364" s="208"/>
      <c r="P364" s="208"/>
      <c r="Q364" s="208"/>
      <c r="R364" s="208"/>
      <c r="S364" s="208"/>
      <c r="T364" s="208"/>
      <c r="U364" s="208"/>
      <c r="V364" s="208"/>
      <c r="W364" s="208"/>
      <c r="X364" s="208"/>
      <c r="Y364" s="208"/>
      <c r="Z364" s="208"/>
      <c r="AA364" s="208"/>
    </row>
    <row xmlns:x14ac="http://schemas.microsoft.com/office/spreadsheetml/2009/9/ac" r="365" ht="15.75" x14ac:dyDescent="0.25">
      <c r="A365" s="208"/>
      <c r="B365" s="209"/>
      <c r="C365" s="208"/>
      <c r="D365" s="208"/>
      <c r="E365" s="208"/>
      <c r="F365" s="208"/>
      <c r="G365" s="208"/>
      <c r="H365" s="208"/>
      <c r="I365" s="208"/>
      <c r="J365" s="208"/>
      <c r="K365" s="208"/>
      <c r="L365" s="208"/>
      <c r="M365" s="208"/>
      <c r="N365" s="208"/>
      <c r="O365" s="208"/>
      <c r="P365" s="208"/>
      <c r="Q365" s="208"/>
      <c r="R365" s="208"/>
      <c r="S365" s="208"/>
      <c r="T365" s="208"/>
      <c r="U365" s="208"/>
      <c r="V365" s="208"/>
      <c r="W365" s="208"/>
      <c r="X365" s="208"/>
      <c r="Y365" s="208"/>
      <c r="Z365" s="208"/>
      <c r="AA365" s="208"/>
    </row>
    <row xmlns:x14ac="http://schemas.microsoft.com/office/spreadsheetml/2009/9/ac" r="366" ht="15.75" x14ac:dyDescent="0.25">
      <c r="A366" s="208"/>
      <c r="B366" s="209"/>
      <c r="C366" s="208"/>
      <c r="D366" s="208"/>
      <c r="E366" s="208"/>
      <c r="F366" s="208"/>
      <c r="G366" s="208"/>
      <c r="H366" s="208"/>
      <c r="I366" s="208"/>
      <c r="J366" s="208"/>
      <c r="K366" s="208"/>
      <c r="L366" s="208"/>
      <c r="M366" s="208"/>
      <c r="N366" s="208"/>
      <c r="O366" s="208"/>
      <c r="P366" s="208"/>
      <c r="Q366" s="208"/>
      <c r="R366" s="208"/>
      <c r="S366" s="208"/>
      <c r="T366" s="208"/>
      <c r="U366" s="208"/>
      <c r="V366" s="208"/>
      <c r="W366" s="208"/>
      <c r="X366" s="208"/>
      <c r="Y366" s="208"/>
      <c r="Z366" s="208"/>
      <c r="AA366" s="208"/>
    </row>
    <row xmlns:x14ac="http://schemas.microsoft.com/office/spreadsheetml/2009/9/ac" r="367" ht="15.75" x14ac:dyDescent="0.25">
      <c r="A367" s="208"/>
      <c r="B367" s="209"/>
      <c r="C367" s="208"/>
      <c r="D367" s="208"/>
      <c r="E367" s="208"/>
      <c r="F367" s="208"/>
      <c r="G367" s="208"/>
      <c r="H367" s="208"/>
      <c r="I367" s="208"/>
      <c r="J367" s="208"/>
      <c r="K367" s="208"/>
      <c r="L367" s="208"/>
      <c r="M367" s="208"/>
      <c r="N367" s="208"/>
      <c r="O367" s="208"/>
      <c r="P367" s="208"/>
      <c r="Q367" s="208"/>
      <c r="R367" s="208"/>
      <c r="S367" s="208"/>
      <c r="T367" s="208"/>
      <c r="U367" s="208"/>
      <c r="V367" s="208"/>
      <c r="W367" s="208"/>
      <c r="X367" s="208"/>
      <c r="Y367" s="208"/>
      <c r="Z367" s="208"/>
      <c r="AA367" s="208"/>
    </row>
    <row xmlns:x14ac="http://schemas.microsoft.com/office/spreadsheetml/2009/9/ac" r="368" ht="15.75" x14ac:dyDescent="0.25">
      <c r="A368" s="208"/>
      <c r="B368" s="209"/>
      <c r="C368" s="208"/>
      <c r="D368" s="208"/>
      <c r="E368" s="208"/>
      <c r="F368" s="208"/>
      <c r="G368" s="208"/>
      <c r="H368" s="208"/>
      <c r="I368" s="208"/>
      <c r="J368" s="208"/>
      <c r="K368" s="208"/>
      <c r="L368" s="208"/>
      <c r="M368" s="208"/>
      <c r="N368" s="208"/>
      <c r="O368" s="208"/>
      <c r="P368" s="208"/>
      <c r="Q368" s="208"/>
      <c r="R368" s="208"/>
      <c r="S368" s="208"/>
      <c r="T368" s="208"/>
      <c r="U368" s="208"/>
      <c r="V368" s="208"/>
      <c r="W368" s="208"/>
      <c r="X368" s="208"/>
      <c r="Y368" s="208"/>
      <c r="Z368" s="208"/>
      <c r="AA368" s="208"/>
    </row>
    <row xmlns:x14ac="http://schemas.microsoft.com/office/spreadsheetml/2009/9/ac" r="369" ht="15.75" x14ac:dyDescent="0.25">
      <c r="A369" s="208"/>
      <c r="B369" s="209"/>
      <c r="C369" s="208"/>
      <c r="D369" s="208"/>
      <c r="E369" s="208"/>
      <c r="F369" s="208"/>
      <c r="G369" s="208"/>
      <c r="H369" s="208"/>
      <c r="I369" s="208"/>
      <c r="J369" s="208"/>
      <c r="K369" s="208"/>
      <c r="L369" s="208"/>
      <c r="M369" s="208"/>
      <c r="N369" s="208"/>
      <c r="O369" s="208"/>
      <c r="P369" s="208"/>
      <c r="Q369" s="208"/>
      <c r="R369" s="208"/>
      <c r="S369" s="208"/>
      <c r="T369" s="208"/>
      <c r="U369" s="208"/>
      <c r="V369" s="208"/>
      <c r="W369" s="208"/>
      <c r="X369" s="208"/>
      <c r="Y369" s="208"/>
      <c r="Z369" s="208"/>
      <c r="AA369" s="208"/>
    </row>
    <row xmlns:x14ac="http://schemas.microsoft.com/office/spreadsheetml/2009/9/ac" r="370" ht="15.75" x14ac:dyDescent="0.25">
      <c r="A370" s="208"/>
      <c r="B370" s="209"/>
      <c r="C370" s="208"/>
      <c r="D370" s="208"/>
      <c r="E370" s="208"/>
      <c r="F370" s="208"/>
      <c r="G370" s="208"/>
      <c r="H370" s="208"/>
      <c r="I370" s="208"/>
      <c r="J370" s="208"/>
      <c r="K370" s="208"/>
      <c r="L370" s="208"/>
      <c r="M370" s="208"/>
      <c r="N370" s="208"/>
      <c r="O370" s="208"/>
      <c r="P370" s="208"/>
      <c r="Q370" s="208"/>
      <c r="R370" s="208"/>
      <c r="S370" s="208"/>
      <c r="T370" s="208"/>
      <c r="U370" s="208"/>
      <c r="V370" s="208"/>
      <c r="W370" s="208"/>
      <c r="X370" s="208"/>
      <c r="Y370" s="208"/>
      <c r="Z370" s="208"/>
      <c r="AA370" s="208"/>
    </row>
    <row xmlns:x14ac="http://schemas.microsoft.com/office/spreadsheetml/2009/9/ac" r="371" ht="15.75" x14ac:dyDescent="0.25">
      <c r="A371" s="208"/>
      <c r="B371" s="209"/>
      <c r="C371" s="208"/>
      <c r="D371" s="208"/>
      <c r="E371" s="208"/>
      <c r="F371" s="208"/>
      <c r="G371" s="208"/>
      <c r="H371" s="208"/>
      <c r="I371" s="208"/>
      <c r="J371" s="208"/>
      <c r="K371" s="208"/>
      <c r="L371" s="208"/>
      <c r="M371" s="208"/>
      <c r="N371" s="208"/>
      <c r="O371" s="208"/>
      <c r="P371" s="208"/>
      <c r="Q371" s="208"/>
      <c r="R371" s="208"/>
      <c r="S371" s="208"/>
      <c r="T371" s="208"/>
      <c r="U371" s="208"/>
      <c r="V371" s="208"/>
      <c r="W371" s="208"/>
      <c r="X371" s="208"/>
      <c r="Y371" s="208"/>
      <c r="Z371" s="208"/>
      <c r="AA371" s="208"/>
    </row>
    <row xmlns:x14ac="http://schemas.microsoft.com/office/spreadsheetml/2009/9/ac" r="372" ht="15.75" x14ac:dyDescent="0.25">
      <c r="A372" s="208"/>
      <c r="B372" s="209"/>
      <c r="C372" s="208"/>
      <c r="D372" s="208"/>
      <c r="E372" s="208"/>
      <c r="F372" s="208"/>
      <c r="G372" s="208"/>
      <c r="H372" s="208"/>
      <c r="I372" s="208"/>
      <c r="J372" s="208"/>
      <c r="K372" s="208"/>
      <c r="L372" s="208"/>
      <c r="M372" s="208"/>
      <c r="N372" s="208"/>
      <c r="O372" s="208"/>
      <c r="P372" s="208"/>
      <c r="Q372" s="208"/>
      <c r="R372" s="208"/>
      <c r="S372" s="208"/>
      <c r="T372" s="208"/>
      <c r="U372" s="208"/>
      <c r="V372" s="208"/>
      <c r="W372" s="208"/>
      <c r="X372" s="208"/>
      <c r="Y372" s="208"/>
      <c r="Z372" s="208"/>
      <c r="AA372" s="208"/>
    </row>
    <row xmlns:x14ac="http://schemas.microsoft.com/office/spreadsheetml/2009/9/ac" r="373" ht="15.75" x14ac:dyDescent="0.25">
      <c r="A373" s="208"/>
      <c r="B373" s="209"/>
      <c r="C373" s="208"/>
      <c r="D373" s="208"/>
      <c r="E373" s="208"/>
      <c r="F373" s="208"/>
      <c r="G373" s="208"/>
      <c r="H373" s="208"/>
      <c r="I373" s="208"/>
      <c r="J373" s="208"/>
      <c r="K373" s="208"/>
      <c r="L373" s="208"/>
      <c r="M373" s="208"/>
      <c r="N373" s="208"/>
      <c r="O373" s="208"/>
      <c r="P373" s="208"/>
      <c r="Q373" s="208"/>
      <c r="R373" s="208"/>
      <c r="S373" s="208"/>
      <c r="T373" s="208"/>
      <c r="U373" s="208"/>
      <c r="V373" s="208"/>
      <c r="W373" s="208"/>
      <c r="X373" s="208"/>
      <c r="Y373" s="208"/>
      <c r="Z373" s="208"/>
      <c r="AA373" s="208"/>
    </row>
    <row xmlns:x14ac="http://schemas.microsoft.com/office/spreadsheetml/2009/9/ac" r="374" ht="15.75" x14ac:dyDescent="0.25">
      <c r="A374" s="208"/>
      <c r="B374" s="209"/>
      <c r="C374" s="208"/>
      <c r="D374" s="208"/>
      <c r="E374" s="208"/>
      <c r="F374" s="208"/>
      <c r="G374" s="208"/>
      <c r="H374" s="208"/>
      <c r="I374" s="208"/>
      <c r="J374" s="208"/>
      <c r="K374" s="208"/>
      <c r="L374" s="208"/>
      <c r="M374" s="208"/>
      <c r="N374" s="208"/>
      <c r="O374" s="208"/>
      <c r="P374" s="208"/>
      <c r="Q374" s="208"/>
      <c r="R374" s="208"/>
      <c r="S374" s="208"/>
      <c r="T374" s="208"/>
      <c r="U374" s="208"/>
      <c r="V374" s="208"/>
      <c r="W374" s="208"/>
      <c r="X374" s="208"/>
      <c r="Y374" s="208"/>
      <c r="Z374" s="208"/>
      <c r="AA374" s="208"/>
    </row>
    <row xmlns:x14ac="http://schemas.microsoft.com/office/spreadsheetml/2009/9/ac" r="375" ht="15.75" x14ac:dyDescent="0.25">
      <c r="A375" s="208"/>
      <c r="B375" s="209"/>
      <c r="C375" s="208"/>
      <c r="D375" s="208"/>
      <c r="E375" s="208"/>
      <c r="F375" s="208"/>
      <c r="G375" s="208"/>
      <c r="H375" s="208"/>
      <c r="I375" s="208"/>
      <c r="J375" s="208"/>
      <c r="K375" s="208"/>
      <c r="L375" s="208"/>
      <c r="M375" s="208"/>
      <c r="N375" s="208"/>
      <c r="O375" s="208"/>
      <c r="P375" s="208"/>
      <c r="Q375" s="208"/>
      <c r="R375" s="208"/>
      <c r="S375" s="208"/>
      <c r="T375" s="208"/>
      <c r="U375" s="208"/>
      <c r="V375" s="208"/>
      <c r="W375" s="208"/>
      <c r="X375" s="208"/>
      <c r="Y375" s="208"/>
      <c r="Z375" s="208"/>
      <c r="AA375" s="208"/>
    </row>
    <row xmlns:x14ac="http://schemas.microsoft.com/office/spreadsheetml/2009/9/ac" r="376" ht="15.75" x14ac:dyDescent="0.25">
      <c r="A376" s="208"/>
      <c r="B376" s="209"/>
      <c r="C376" s="208"/>
      <c r="D376" s="208"/>
      <c r="E376" s="208"/>
      <c r="F376" s="208"/>
      <c r="G376" s="208"/>
      <c r="H376" s="208"/>
      <c r="I376" s="208"/>
      <c r="J376" s="208"/>
      <c r="K376" s="208"/>
      <c r="L376" s="208"/>
      <c r="M376" s="208"/>
      <c r="N376" s="208"/>
      <c r="O376" s="208"/>
      <c r="P376" s="208"/>
      <c r="Q376" s="208"/>
      <c r="R376" s="208"/>
      <c r="S376" s="208"/>
      <c r="T376" s="208"/>
      <c r="U376" s="208"/>
      <c r="V376" s="208"/>
      <c r="W376" s="208"/>
      <c r="X376" s="208"/>
      <c r="Y376" s="208"/>
      <c r="Z376" s="208"/>
      <c r="AA376" s="208"/>
    </row>
    <row xmlns:x14ac="http://schemas.microsoft.com/office/spreadsheetml/2009/9/ac" r="377" ht="15.75" x14ac:dyDescent="0.25">
      <c r="A377" s="208"/>
      <c r="B377" s="209"/>
      <c r="C377" s="208"/>
      <c r="D377" s="208"/>
      <c r="E377" s="208"/>
      <c r="F377" s="208"/>
      <c r="G377" s="208"/>
      <c r="H377" s="208"/>
      <c r="I377" s="208"/>
      <c r="J377" s="208"/>
      <c r="K377" s="208"/>
      <c r="L377" s="208"/>
      <c r="M377" s="208"/>
      <c r="N377" s="208"/>
      <c r="O377" s="208"/>
      <c r="P377" s="208"/>
      <c r="Q377" s="208"/>
      <c r="R377" s="208"/>
      <c r="S377" s="208"/>
      <c r="T377" s="208"/>
      <c r="U377" s="208"/>
      <c r="V377" s="208"/>
      <c r="W377" s="208"/>
      <c r="X377" s="208"/>
      <c r="Y377" s="208"/>
      <c r="Z377" s="208"/>
      <c r="AA377" s="208"/>
    </row>
    <row xmlns:x14ac="http://schemas.microsoft.com/office/spreadsheetml/2009/9/ac" r="378" ht="15.75" x14ac:dyDescent="0.25">
      <c r="A378" s="208"/>
      <c r="B378" s="209"/>
      <c r="C378" s="208"/>
      <c r="D378" s="208"/>
      <c r="E378" s="208"/>
      <c r="F378" s="208"/>
      <c r="G378" s="208"/>
      <c r="H378" s="208"/>
      <c r="I378" s="208"/>
      <c r="J378" s="208"/>
      <c r="K378" s="208"/>
      <c r="L378" s="208"/>
      <c r="M378" s="208"/>
      <c r="N378" s="208"/>
      <c r="O378" s="208"/>
      <c r="P378" s="208"/>
      <c r="Q378" s="208"/>
      <c r="R378" s="208"/>
      <c r="S378" s="208"/>
      <c r="T378" s="208"/>
      <c r="U378" s="208"/>
      <c r="V378" s="208"/>
      <c r="W378" s="208"/>
      <c r="X378" s="208"/>
      <c r="Y378" s="208"/>
      <c r="Z378" s="208"/>
      <c r="AA378" s="208"/>
    </row>
    <row xmlns:x14ac="http://schemas.microsoft.com/office/spreadsheetml/2009/9/ac" r="379" ht="15.75" x14ac:dyDescent="0.25">
      <c r="A379" s="208"/>
      <c r="B379" s="209"/>
      <c r="C379" s="208"/>
      <c r="D379" s="208"/>
      <c r="E379" s="208"/>
      <c r="F379" s="208"/>
      <c r="G379" s="208"/>
      <c r="H379" s="208"/>
      <c r="I379" s="208"/>
      <c r="J379" s="208"/>
      <c r="K379" s="208"/>
      <c r="L379" s="208"/>
      <c r="M379" s="208"/>
      <c r="N379" s="208"/>
      <c r="O379" s="208"/>
      <c r="P379" s="208"/>
      <c r="Q379" s="208"/>
      <c r="R379" s="208"/>
      <c r="S379" s="208"/>
      <c r="T379" s="208"/>
      <c r="U379" s="208"/>
      <c r="V379" s="208"/>
      <c r="W379" s="208"/>
      <c r="X379" s="208"/>
      <c r="Y379" s="208"/>
      <c r="Z379" s="208"/>
      <c r="AA379" s="208"/>
    </row>
    <row xmlns:x14ac="http://schemas.microsoft.com/office/spreadsheetml/2009/9/ac" r="380" ht="15.75" x14ac:dyDescent="0.25">
      <c r="A380" s="208"/>
      <c r="B380" s="209"/>
      <c r="C380" s="208"/>
      <c r="D380" s="208"/>
      <c r="E380" s="208"/>
      <c r="F380" s="208"/>
      <c r="G380" s="208"/>
      <c r="H380" s="208"/>
      <c r="I380" s="208"/>
      <c r="J380" s="208"/>
      <c r="K380" s="208"/>
      <c r="L380" s="208"/>
      <c r="M380" s="208"/>
      <c r="N380" s="208"/>
      <c r="O380" s="208"/>
      <c r="P380" s="208"/>
      <c r="Q380" s="208"/>
      <c r="R380" s="208"/>
      <c r="S380" s="208"/>
      <c r="T380" s="208"/>
      <c r="U380" s="208"/>
      <c r="V380" s="208"/>
      <c r="W380" s="208"/>
      <c r="X380" s="208"/>
      <c r="Y380" s="208"/>
      <c r="Z380" s="208"/>
      <c r="AA380" s="208"/>
    </row>
    <row xmlns:x14ac="http://schemas.microsoft.com/office/spreadsheetml/2009/9/ac" r="381" ht="15.75" x14ac:dyDescent="0.25">
      <c r="A381" s="208"/>
      <c r="B381" s="209"/>
      <c r="C381" s="208"/>
      <c r="D381" s="208"/>
      <c r="E381" s="208"/>
      <c r="F381" s="208"/>
      <c r="G381" s="208"/>
      <c r="H381" s="208"/>
      <c r="I381" s="208"/>
      <c r="J381" s="208"/>
      <c r="K381" s="208"/>
      <c r="L381" s="208"/>
      <c r="M381" s="208"/>
      <c r="N381" s="208"/>
      <c r="O381" s="208"/>
      <c r="P381" s="208"/>
      <c r="Q381" s="208"/>
      <c r="R381" s="208"/>
      <c r="S381" s="208"/>
      <c r="T381" s="208"/>
      <c r="U381" s="208"/>
      <c r="V381" s="208"/>
      <c r="W381" s="208"/>
      <c r="X381" s="208"/>
      <c r="Y381" s="208"/>
      <c r="Z381" s="208"/>
      <c r="AA381" s="208"/>
    </row>
    <row xmlns:x14ac="http://schemas.microsoft.com/office/spreadsheetml/2009/9/ac" r="382" ht="15.75" x14ac:dyDescent="0.25">
      <c r="A382" s="208"/>
      <c r="B382" s="209"/>
      <c r="C382" s="208"/>
      <c r="D382" s="208"/>
      <c r="E382" s="208"/>
      <c r="F382" s="208"/>
      <c r="G382" s="208"/>
      <c r="H382" s="208"/>
      <c r="I382" s="208"/>
      <c r="J382" s="208"/>
      <c r="K382" s="208"/>
      <c r="L382" s="208"/>
      <c r="M382" s="208"/>
      <c r="N382" s="208"/>
      <c r="O382" s="208"/>
      <c r="P382" s="208"/>
      <c r="Q382" s="208"/>
      <c r="R382" s="208"/>
      <c r="S382" s="208"/>
      <c r="T382" s="208"/>
      <c r="U382" s="208"/>
      <c r="V382" s="208"/>
      <c r="W382" s="208"/>
      <c r="X382" s="208"/>
      <c r="Y382" s="208"/>
      <c r="Z382" s="208"/>
      <c r="AA382" s="208"/>
    </row>
    <row xmlns:x14ac="http://schemas.microsoft.com/office/spreadsheetml/2009/9/ac" r="383" ht="15.75" x14ac:dyDescent="0.25">
      <c r="A383" s="208"/>
      <c r="B383" s="209"/>
      <c r="C383" s="208"/>
      <c r="D383" s="208"/>
      <c r="E383" s="208"/>
      <c r="F383" s="208"/>
      <c r="G383" s="208"/>
      <c r="H383" s="208"/>
      <c r="I383" s="208"/>
      <c r="J383" s="208"/>
      <c r="K383" s="208"/>
      <c r="L383" s="208"/>
      <c r="M383" s="208"/>
      <c r="N383" s="208"/>
      <c r="O383" s="208"/>
      <c r="P383" s="208"/>
      <c r="Q383" s="208"/>
      <c r="R383" s="208"/>
      <c r="S383" s="208"/>
      <c r="T383" s="208"/>
      <c r="U383" s="208"/>
      <c r="V383" s="208"/>
      <c r="W383" s="208"/>
      <c r="X383" s="208"/>
      <c r="Y383" s="208"/>
      <c r="Z383" s="208"/>
      <c r="AA383" s="208"/>
    </row>
    <row xmlns:x14ac="http://schemas.microsoft.com/office/spreadsheetml/2009/9/ac" r="384" ht="15.75" x14ac:dyDescent="0.25">
      <c r="A384" s="208"/>
      <c r="B384" s="209"/>
      <c r="C384" s="208"/>
      <c r="D384" s="208"/>
      <c r="E384" s="208"/>
      <c r="F384" s="208"/>
      <c r="G384" s="208"/>
      <c r="H384" s="208"/>
      <c r="I384" s="208"/>
      <c r="J384" s="208"/>
      <c r="K384" s="208"/>
      <c r="L384" s="208"/>
      <c r="M384" s="208"/>
      <c r="N384" s="208"/>
      <c r="O384" s="208"/>
      <c r="P384" s="208"/>
      <c r="Q384" s="208"/>
      <c r="R384" s="208"/>
      <c r="S384" s="208"/>
      <c r="T384" s="208"/>
      <c r="U384" s="208"/>
      <c r="V384" s="208"/>
      <c r="W384" s="208"/>
      <c r="X384" s="208"/>
      <c r="Y384" s="208"/>
      <c r="Z384" s="208"/>
      <c r="AA384" s="208"/>
    </row>
    <row xmlns:x14ac="http://schemas.microsoft.com/office/spreadsheetml/2009/9/ac" r="385" ht="15.75" x14ac:dyDescent="0.25">
      <c r="A385" s="208"/>
      <c r="B385" s="209"/>
      <c r="C385" s="208"/>
      <c r="D385" s="208"/>
      <c r="E385" s="208"/>
      <c r="F385" s="208"/>
      <c r="G385" s="208"/>
      <c r="H385" s="208"/>
      <c r="I385" s="208"/>
      <c r="J385" s="208"/>
      <c r="K385" s="208"/>
      <c r="L385" s="208"/>
      <c r="M385" s="208"/>
      <c r="N385" s="208"/>
      <c r="O385" s="208"/>
      <c r="P385" s="208"/>
      <c r="Q385" s="208"/>
      <c r="R385" s="208"/>
      <c r="S385" s="208"/>
      <c r="T385" s="208"/>
      <c r="U385" s="208"/>
      <c r="V385" s="208"/>
      <c r="W385" s="208"/>
      <c r="X385" s="208"/>
      <c r="Y385" s="208"/>
      <c r="Z385" s="208"/>
      <c r="AA385" s="208"/>
    </row>
    <row xmlns:x14ac="http://schemas.microsoft.com/office/spreadsheetml/2009/9/ac" r="386" ht="15.75" x14ac:dyDescent="0.25">
      <c r="A386" s="208"/>
      <c r="B386" s="209"/>
      <c r="C386" s="208"/>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c r="AA386" s="208"/>
    </row>
    <row xmlns:x14ac="http://schemas.microsoft.com/office/spreadsheetml/2009/9/ac" r="387" ht="15.75" x14ac:dyDescent="0.25">
      <c r="A387" s="208"/>
      <c r="B387" s="209"/>
      <c r="C387" s="208"/>
      <c r="D387" s="208"/>
      <c r="E387" s="208"/>
      <c r="F387" s="208"/>
      <c r="G387" s="208"/>
      <c r="H387" s="208"/>
      <c r="I387" s="208"/>
      <c r="J387" s="208"/>
      <c r="K387" s="208"/>
      <c r="L387" s="208"/>
      <c r="M387" s="208"/>
      <c r="N387" s="208"/>
      <c r="O387" s="208"/>
      <c r="P387" s="208"/>
      <c r="Q387" s="208"/>
      <c r="R387" s="208"/>
      <c r="S387" s="208"/>
      <c r="T387" s="208"/>
      <c r="U387" s="208"/>
      <c r="V387" s="208"/>
      <c r="W387" s="208"/>
      <c r="X387" s="208"/>
      <c r="Y387" s="208"/>
      <c r="Z387" s="208"/>
      <c r="AA387" s="208"/>
    </row>
    <row xmlns:x14ac="http://schemas.microsoft.com/office/spreadsheetml/2009/9/ac" r="388" ht="15.75" x14ac:dyDescent="0.25">
      <c r="A388" s="208"/>
      <c r="B388" s="209"/>
      <c r="C388" s="208"/>
      <c r="D388" s="208"/>
      <c r="E388" s="208"/>
      <c r="F388" s="208"/>
      <c r="G388" s="208"/>
      <c r="H388" s="208"/>
      <c r="I388" s="208"/>
      <c r="J388" s="208"/>
      <c r="K388" s="208"/>
      <c r="L388" s="208"/>
      <c r="M388" s="208"/>
      <c r="N388" s="208"/>
      <c r="O388" s="208"/>
      <c r="P388" s="208"/>
      <c r="Q388" s="208"/>
      <c r="R388" s="208"/>
      <c r="S388" s="208"/>
      <c r="T388" s="208"/>
      <c r="U388" s="208"/>
      <c r="V388" s="208"/>
      <c r="W388" s="208"/>
      <c r="X388" s="208"/>
      <c r="Y388" s="208"/>
      <c r="Z388" s="208"/>
      <c r="AA388" s="208"/>
    </row>
    <row xmlns:x14ac="http://schemas.microsoft.com/office/spreadsheetml/2009/9/ac" r="389" ht="15.75" x14ac:dyDescent="0.25">
      <c r="A389" s="208"/>
      <c r="B389" s="209"/>
      <c r="C389" s="208"/>
      <c r="D389" s="208"/>
      <c r="E389" s="208"/>
      <c r="F389" s="208"/>
      <c r="G389" s="208"/>
      <c r="H389" s="208"/>
      <c r="I389" s="208"/>
      <c r="J389" s="208"/>
      <c r="K389" s="208"/>
      <c r="L389" s="208"/>
      <c r="M389" s="208"/>
      <c r="N389" s="208"/>
      <c r="O389" s="208"/>
      <c r="P389" s="208"/>
      <c r="Q389" s="208"/>
      <c r="R389" s="208"/>
      <c r="S389" s="208"/>
      <c r="T389" s="208"/>
      <c r="U389" s="208"/>
      <c r="V389" s="208"/>
      <c r="W389" s="208"/>
      <c r="X389" s="208"/>
      <c r="Y389" s="208"/>
      <c r="Z389" s="208"/>
      <c r="AA389" s="208"/>
    </row>
    <row xmlns:x14ac="http://schemas.microsoft.com/office/spreadsheetml/2009/9/ac" r="390" ht="15.75" x14ac:dyDescent="0.25">
      <c r="A390" s="208"/>
      <c r="B390" s="209"/>
      <c r="C390" s="208"/>
      <c r="D390" s="208"/>
      <c r="E390" s="208"/>
      <c r="F390" s="208"/>
      <c r="G390" s="208"/>
      <c r="H390" s="208"/>
      <c r="I390" s="208"/>
      <c r="J390" s="208"/>
      <c r="K390" s="208"/>
      <c r="L390" s="208"/>
      <c r="M390" s="208"/>
      <c r="N390" s="208"/>
      <c r="O390" s="208"/>
      <c r="P390" s="208"/>
      <c r="Q390" s="208"/>
      <c r="R390" s="208"/>
      <c r="S390" s="208"/>
      <c r="T390" s="208"/>
      <c r="U390" s="208"/>
      <c r="V390" s="208"/>
      <c r="W390" s="208"/>
      <c r="X390" s="208"/>
      <c r="Y390" s="208"/>
      <c r="Z390" s="208"/>
      <c r="AA390" s="208"/>
    </row>
    <row xmlns:x14ac="http://schemas.microsoft.com/office/spreadsheetml/2009/9/ac" r="391" ht="15.75" x14ac:dyDescent="0.25">
      <c r="A391" s="208"/>
      <c r="B391" s="209"/>
      <c r="C391" s="208"/>
      <c r="D391" s="208"/>
      <c r="E391" s="208"/>
      <c r="F391" s="208"/>
      <c r="G391" s="208"/>
      <c r="H391" s="208"/>
      <c r="I391" s="208"/>
      <c r="J391" s="208"/>
      <c r="K391" s="208"/>
      <c r="L391" s="208"/>
      <c r="M391" s="208"/>
      <c r="N391" s="208"/>
      <c r="O391" s="208"/>
      <c r="P391" s="208"/>
      <c r="Q391" s="208"/>
      <c r="R391" s="208"/>
      <c r="S391" s="208"/>
      <c r="T391" s="208"/>
      <c r="U391" s="208"/>
      <c r="V391" s="208"/>
      <c r="W391" s="208"/>
      <c r="X391" s="208"/>
      <c r="Y391" s="208"/>
      <c r="Z391" s="208"/>
      <c r="AA391" s="208"/>
    </row>
    <row xmlns:x14ac="http://schemas.microsoft.com/office/spreadsheetml/2009/9/ac" r="392" ht="15.75" x14ac:dyDescent="0.25">
      <c r="A392" s="208"/>
      <c r="B392" s="209"/>
      <c r="C392" s="208"/>
      <c r="D392" s="208"/>
      <c r="E392" s="208"/>
      <c r="F392" s="208"/>
      <c r="G392" s="208"/>
      <c r="H392" s="208"/>
      <c r="I392" s="208"/>
      <c r="J392" s="208"/>
      <c r="K392" s="208"/>
      <c r="L392" s="208"/>
      <c r="M392" s="208"/>
      <c r="N392" s="208"/>
      <c r="O392" s="208"/>
      <c r="P392" s="208"/>
      <c r="Q392" s="208"/>
      <c r="R392" s="208"/>
      <c r="S392" s="208"/>
      <c r="T392" s="208"/>
      <c r="U392" s="208"/>
      <c r="V392" s="208"/>
      <c r="W392" s="208"/>
      <c r="X392" s="208"/>
      <c r="Y392" s="208"/>
      <c r="Z392" s="208"/>
      <c r="AA392" s="208"/>
    </row>
    <row xmlns:x14ac="http://schemas.microsoft.com/office/spreadsheetml/2009/9/ac" r="393" ht="15.75" x14ac:dyDescent="0.25">
      <c r="A393" s="208"/>
      <c r="B393" s="209"/>
      <c r="C393" s="208"/>
      <c r="D393" s="208"/>
      <c r="E393" s="208"/>
      <c r="F393" s="208"/>
      <c r="G393" s="208"/>
      <c r="H393" s="208"/>
      <c r="I393" s="208"/>
      <c r="J393" s="208"/>
      <c r="K393" s="208"/>
      <c r="L393" s="208"/>
      <c r="M393" s="208"/>
      <c r="N393" s="208"/>
      <c r="O393" s="208"/>
      <c r="P393" s="208"/>
      <c r="Q393" s="208"/>
      <c r="R393" s="208"/>
      <c r="S393" s="208"/>
      <c r="T393" s="208"/>
      <c r="U393" s="208"/>
      <c r="V393" s="208"/>
      <c r="W393" s="208"/>
      <c r="X393" s="208"/>
      <c r="Y393" s="208"/>
      <c r="Z393" s="208"/>
      <c r="AA393" s="208"/>
    </row>
    <row xmlns:x14ac="http://schemas.microsoft.com/office/spreadsheetml/2009/9/ac" r="394" ht="15.75" x14ac:dyDescent="0.25">
      <c r="A394" s="208"/>
      <c r="B394" s="209"/>
      <c r="C394" s="208"/>
      <c r="D394" s="208"/>
      <c r="E394" s="208"/>
      <c r="F394" s="208"/>
      <c r="G394" s="208"/>
      <c r="H394" s="208"/>
      <c r="I394" s="208"/>
      <c r="J394" s="208"/>
      <c r="K394" s="208"/>
      <c r="L394" s="208"/>
      <c r="M394" s="208"/>
      <c r="N394" s="208"/>
      <c r="O394" s="208"/>
      <c r="P394" s="208"/>
      <c r="Q394" s="208"/>
      <c r="R394" s="208"/>
      <c r="S394" s="208"/>
      <c r="T394" s="208"/>
      <c r="U394" s="208"/>
      <c r="V394" s="208"/>
      <c r="W394" s="208"/>
      <c r="X394" s="208"/>
      <c r="Y394" s="208"/>
      <c r="Z394" s="208"/>
      <c r="AA394" s="208"/>
    </row>
    <row xmlns:x14ac="http://schemas.microsoft.com/office/spreadsheetml/2009/9/ac" r="395" ht="15.75" x14ac:dyDescent="0.25">
      <c r="A395" s="208"/>
      <c r="B395" s="209"/>
      <c r="C395" s="208"/>
      <c r="D395" s="208"/>
      <c r="E395" s="208"/>
      <c r="F395" s="208"/>
      <c r="G395" s="208"/>
      <c r="H395" s="208"/>
      <c r="I395" s="208"/>
      <c r="J395" s="208"/>
      <c r="K395" s="208"/>
      <c r="L395" s="208"/>
      <c r="M395" s="208"/>
      <c r="N395" s="208"/>
      <c r="O395" s="208"/>
      <c r="P395" s="208"/>
      <c r="Q395" s="208"/>
      <c r="R395" s="208"/>
      <c r="S395" s="208"/>
      <c r="T395" s="208"/>
      <c r="U395" s="208"/>
      <c r="V395" s="208"/>
      <c r="W395" s="208"/>
      <c r="X395" s="208"/>
      <c r="Y395" s="208"/>
      <c r="Z395" s="208"/>
      <c r="AA395" s="208"/>
    </row>
    <row xmlns:x14ac="http://schemas.microsoft.com/office/spreadsheetml/2009/9/ac" r="396" ht="15.75" x14ac:dyDescent="0.25">
      <c r="A396" s="208"/>
      <c r="B396" s="209"/>
      <c r="C396" s="208"/>
      <c r="D396" s="208"/>
      <c r="E396" s="208"/>
      <c r="F396" s="208"/>
      <c r="G396" s="208"/>
      <c r="H396" s="208"/>
      <c r="I396" s="208"/>
      <c r="J396" s="208"/>
      <c r="K396" s="208"/>
      <c r="L396" s="208"/>
      <c r="M396" s="208"/>
      <c r="N396" s="208"/>
      <c r="O396" s="208"/>
      <c r="P396" s="208"/>
      <c r="Q396" s="208"/>
      <c r="R396" s="208"/>
      <c r="S396" s="208"/>
      <c r="T396" s="208"/>
      <c r="U396" s="208"/>
      <c r="V396" s="208"/>
      <c r="W396" s="208"/>
      <c r="X396" s="208"/>
      <c r="Y396" s="208"/>
      <c r="Z396" s="208"/>
      <c r="AA396" s="208"/>
    </row>
    <row xmlns:x14ac="http://schemas.microsoft.com/office/spreadsheetml/2009/9/ac" r="397" ht="15.75" x14ac:dyDescent="0.25">
      <c r="A397" s="208"/>
      <c r="B397" s="209"/>
      <c r="C397" s="208"/>
      <c r="D397" s="208"/>
      <c r="E397" s="208"/>
      <c r="F397" s="208"/>
      <c r="G397" s="208"/>
      <c r="H397" s="208"/>
      <c r="I397" s="208"/>
      <c r="J397" s="208"/>
      <c r="K397" s="208"/>
      <c r="L397" s="208"/>
      <c r="M397" s="208"/>
      <c r="N397" s="208"/>
      <c r="O397" s="208"/>
      <c r="P397" s="208"/>
      <c r="Q397" s="208"/>
      <c r="R397" s="208"/>
      <c r="S397" s="208"/>
      <c r="T397" s="208"/>
      <c r="U397" s="208"/>
      <c r="V397" s="208"/>
      <c r="W397" s="208"/>
      <c r="X397" s="208"/>
      <c r="Y397" s="208"/>
      <c r="Z397" s="208"/>
      <c r="AA397" s="208"/>
    </row>
    <row xmlns:x14ac="http://schemas.microsoft.com/office/spreadsheetml/2009/9/ac" r="398" ht="15.75" x14ac:dyDescent="0.25">
      <c r="A398" s="208"/>
      <c r="B398" s="209"/>
      <c r="C398" s="208"/>
      <c r="D398" s="208"/>
      <c r="E398" s="208"/>
      <c r="F398" s="208"/>
      <c r="G398" s="208"/>
      <c r="H398" s="208"/>
      <c r="I398" s="208"/>
      <c r="J398" s="208"/>
      <c r="K398" s="208"/>
      <c r="L398" s="208"/>
      <c r="M398" s="208"/>
      <c r="N398" s="208"/>
      <c r="O398" s="208"/>
      <c r="P398" s="208"/>
      <c r="Q398" s="208"/>
      <c r="R398" s="208"/>
      <c r="S398" s="208"/>
      <c r="T398" s="208"/>
      <c r="U398" s="208"/>
      <c r="V398" s="208"/>
      <c r="W398" s="208"/>
      <c r="X398" s="208"/>
      <c r="Y398" s="208"/>
      <c r="Z398" s="208"/>
      <c r="AA398" s="208"/>
    </row>
    <row xmlns:x14ac="http://schemas.microsoft.com/office/spreadsheetml/2009/9/ac" r="399" ht="15.75" x14ac:dyDescent="0.25">
      <c r="A399" s="208"/>
      <c r="B399" s="209"/>
      <c r="C399" s="208"/>
      <c r="D399" s="208"/>
      <c r="E399" s="208"/>
      <c r="F399" s="208"/>
      <c r="G399" s="208"/>
      <c r="H399" s="208"/>
      <c r="I399" s="208"/>
      <c r="J399" s="208"/>
      <c r="K399" s="208"/>
      <c r="L399" s="208"/>
      <c r="M399" s="208"/>
      <c r="N399" s="208"/>
      <c r="O399" s="208"/>
      <c r="P399" s="208"/>
      <c r="Q399" s="208"/>
      <c r="R399" s="208"/>
      <c r="S399" s="208"/>
      <c r="T399" s="208"/>
      <c r="U399" s="208"/>
      <c r="V399" s="208"/>
      <c r="W399" s="208"/>
      <c r="X399" s="208"/>
      <c r="Y399" s="208"/>
      <c r="Z399" s="208"/>
      <c r="AA399" s="208"/>
    </row>
    <row xmlns:x14ac="http://schemas.microsoft.com/office/spreadsheetml/2009/9/ac" r="400" ht="15.75" x14ac:dyDescent="0.25">
      <c r="A400" s="208"/>
      <c r="B400" s="209"/>
      <c r="C400" s="208"/>
      <c r="D400" s="208"/>
      <c r="E400" s="208"/>
      <c r="F400" s="208"/>
      <c r="G400" s="208"/>
      <c r="H400" s="208"/>
      <c r="I400" s="208"/>
      <c r="J400" s="208"/>
      <c r="K400" s="208"/>
      <c r="L400" s="208"/>
      <c r="M400" s="208"/>
      <c r="N400" s="208"/>
      <c r="O400" s="208"/>
      <c r="P400" s="208"/>
      <c r="Q400" s="208"/>
      <c r="R400" s="208"/>
      <c r="S400" s="208"/>
      <c r="T400" s="208"/>
      <c r="U400" s="208"/>
      <c r="V400" s="208"/>
      <c r="W400" s="208"/>
      <c r="X400" s="208"/>
      <c r="Y400" s="208"/>
      <c r="Z400" s="208"/>
      <c r="AA400" s="208"/>
    </row>
    <row xmlns:x14ac="http://schemas.microsoft.com/office/spreadsheetml/2009/9/ac" r="401" ht="15.75" x14ac:dyDescent="0.25">
      <c r="A401" s="208"/>
      <c r="B401" s="209"/>
      <c r="C401" s="208"/>
      <c r="D401" s="208"/>
      <c r="E401" s="208"/>
      <c r="F401" s="208"/>
      <c r="G401" s="208"/>
      <c r="H401" s="208"/>
      <c r="I401" s="208"/>
      <c r="J401" s="208"/>
      <c r="K401" s="208"/>
      <c r="L401" s="208"/>
      <c r="M401" s="208"/>
      <c r="N401" s="208"/>
      <c r="O401" s="208"/>
      <c r="P401" s="208"/>
      <c r="Q401" s="208"/>
      <c r="R401" s="208"/>
      <c r="S401" s="208"/>
      <c r="T401" s="208"/>
      <c r="U401" s="208"/>
      <c r="V401" s="208"/>
      <c r="W401" s="208"/>
      <c r="X401" s="208"/>
      <c r="Y401" s="208"/>
      <c r="Z401" s="208"/>
      <c r="AA401" s="208"/>
    </row>
    <row xmlns:x14ac="http://schemas.microsoft.com/office/spreadsheetml/2009/9/ac" r="402" ht="15.75" x14ac:dyDescent="0.25">
      <c r="A402" s="208"/>
      <c r="B402" s="209"/>
      <c r="C402" s="208"/>
      <c r="D402" s="208"/>
      <c r="E402" s="208"/>
      <c r="F402" s="208"/>
      <c r="G402" s="208"/>
      <c r="H402" s="208"/>
      <c r="I402" s="208"/>
      <c r="J402" s="208"/>
      <c r="K402" s="208"/>
      <c r="L402" s="208"/>
      <c r="M402" s="208"/>
      <c r="N402" s="208"/>
      <c r="O402" s="208"/>
      <c r="P402" s="208"/>
      <c r="Q402" s="208"/>
      <c r="R402" s="208"/>
      <c r="S402" s="208"/>
      <c r="T402" s="208"/>
      <c r="U402" s="208"/>
      <c r="V402" s="208"/>
      <c r="W402" s="208"/>
      <c r="X402" s="208"/>
      <c r="Y402" s="208"/>
      <c r="Z402" s="208"/>
      <c r="AA402" s="208"/>
    </row>
    <row xmlns:x14ac="http://schemas.microsoft.com/office/spreadsheetml/2009/9/ac" r="403" ht="15.75" x14ac:dyDescent="0.25">
      <c r="A403" s="208"/>
      <c r="B403" s="209"/>
      <c r="C403" s="208"/>
      <c r="D403" s="208"/>
      <c r="E403" s="208"/>
      <c r="F403" s="208"/>
      <c r="G403" s="208"/>
      <c r="H403" s="208"/>
      <c r="I403" s="208"/>
      <c r="J403" s="208"/>
      <c r="K403" s="208"/>
      <c r="L403" s="208"/>
      <c r="M403" s="208"/>
      <c r="N403" s="208"/>
      <c r="O403" s="208"/>
      <c r="P403" s="208"/>
      <c r="Q403" s="208"/>
      <c r="R403" s="208"/>
      <c r="S403" s="208"/>
      <c r="T403" s="208"/>
      <c r="U403" s="208"/>
      <c r="V403" s="208"/>
      <c r="W403" s="208"/>
      <c r="X403" s="208"/>
      <c r="Y403" s="208"/>
      <c r="Z403" s="208"/>
      <c r="AA403" s="208"/>
    </row>
    <row xmlns:x14ac="http://schemas.microsoft.com/office/spreadsheetml/2009/9/ac" r="404" ht="15.75" x14ac:dyDescent="0.25">
      <c r="A404" s="208"/>
      <c r="B404" s="209"/>
      <c r="C404" s="208"/>
      <c r="D404" s="208"/>
      <c r="E404" s="208"/>
      <c r="F404" s="208"/>
      <c r="G404" s="208"/>
      <c r="H404" s="208"/>
      <c r="I404" s="208"/>
      <c r="J404" s="208"/>
      <c r="K404" s="208"/>
      <c r="L404" s="208"/>
      <c r="M404" s="208"/>
      <c r="N404" s="208"/>
      <c r="O404" s="208"/>
      <c r="P404" s="208"/>
      <c r="Q404" s="208"/>
      <c r="R404" s="208"/>
      <c r="S404" s="208"/>
      <c r="T404" s="208"/>
      <c r="U404" s="208"/>
      <c r="V404" s="208"/>
      <c r="W404" s="208"/>
      <c r="X404" s="208"/>
      <c r="Y404" s="208"/>
      <c r="Z404" s="208"/>
      <c r="AA404" s="208"/>
    </row>
    <row xmlns:x14ac="http://schemas.microsoft.com/office/spreadsheetml/2009/9/ac" r="405" ht="15.75" x14ac:dyDescent="0.25">
      <c r="A405" s="208"/>
      <c r="B405" s="209"/>
      <c r="C405" s="208"/>
      <c r="D405" s="208"/>
      <c r="E405" s="208"/>
      <c r="F405" s="208"/>
      <c r="G405" s="208"/>
      <c r="H405" s="208"/>
      <c r="I405" s="208"/>
      <c r="J405" s="208"/>
      <c r="K405" s="208"/>
      <c r="L405" s="208"/>
      <c r="M405" s="208"/>
      <c r="N405" s="208"/>
      <c r="O405" s="208"/>
      <c r="P405" s="208"/>
      <c r="Q405" s="208"/>
      <c r="R405" s="208"/>
      <c r="S405" s="208"/>
      <c r="T405" s="208"/>
      <c r="U405" s="208"/>
      <c r="V405" s="208"/>
      <c r="W405" s="208"/>
      <c r="X405" s="208"/>
      <c r="Y405" s="208"/>
      <c r="Z405" s="208"/>
      <c r="AA405" s="208"/>
    </row>
    <row xmlns:x14ac="http://schemas.microsoft.com/office/spreadsheetml/2009/9/ac" r="406" ht="15.75" x14ac:dyDescent="0.25">
      <c r="A406" s="208"/>
      <c r="B406" s="209"/>
      <c r="C406" s="208"/>
      <c r="D406" s="208"/>
      <c r="E406" s="208"/>
      <c r="F406" s="208"/>
      <c r="G406" s="208"/>
      <c r="H406" s="208"/>
      <c r="I406" s="208"/>
      <c r="J406" s="208"/>
      <c r="K406" s="208"/>
      <c r="L406" s="208"/>
      <c r="M406" s="208"/>
      <c r="N406" s="208"/>
      <c r="O406" s="208"/>
      <c r="P406" s="208"/>
      <c r="Q406" s="208"/>
      <c r="R406" s="208"/>
      <c r="S406" s="208"/>
      <c r="T406" s="208"/>
      <c r="U406" s="208"/>
      <c r="V406" s="208"/>
      <c r="W406" s="208"/>
      <c r="X406" s="208"/>
      <c r="Y406" s="208"/>
      <c r="Z406" s="208"/>
      <c r="AA406" s="208"/>
    </row>
    <row xmlns:x14ac="http://schemas.microsoft.com/office/spreadsheetml/2009/9/ac" r="407" ht="15.75" x14ac:dyDescent="0.25">
      <c r="A407" s="208"/>
      <c r="B407" s="209"/>
      <c r="C407" s="208"/>
      <c r="D407" s="208"/>
      <c r="E407" s="208"/>
      <c r="F407" s="208"/>
      <c r="G407" s="208"/>
      <c r="H407" s="208"/>
      <c r="I407" s="208"/>
      <c r="J407" s="208"/>
      <c r="K407" s="208"/>
      <c r="L407" s="208"/>
      <c r="M407" s="208"/>
      <c r="N407" s="208"/>
      <c r="O407" s="208"/>
      <c r="P407" s="208"/>
      <c r="Q407" s="208"/>
      <c r="R407" s="208"/>
      <c r="S407" s="208"/>
      <c r="T407" s="208"/>
      <c r="U407" s="208"/>
      <c r="V407" s="208"/>
      <c r="W407" s="208"/>
      <c r="X407" s="208"/>
      <c r="Y407" s="208"/>
      <c r="Z407" s="208"/>
      <c r="AA407" s="208"/>
    </row>
    <row xmlns:x14ac="http://schemas.microsoft.com/office/spreadsheetml/2009/9/ac" r="408" ht="15.75" x14ac:dyDescent="0.25">
      <c r="A408" s="208"/>
      <c r="B408" s="209"/>
      <c r="C408" s="208"/>
      <c r="D408" s="208"/>
      <c r="E408" s="208"/>
      <c r="F408" s="208"/>
      <c r="G408" s="208"/>
      <c r="H408" s="208"/>
      <c r="I408" s="208"/>
      <c r="J408" s="208"/>
      <c r="K408" s="208"/>
      <c r="L408" s="208"/>
      <c r="M408" s="208"/>
      <c r="N408" s="208"/>
      <c r="O408" s="208"/>
      <c r="P408" s="208"/>
      <c r="Q408" s="208"/>
      <c r="R408" s="208"/>
      <c r="S408" s="208"/>
      <c r="T408" s="208"/>
      <c r="U408" s="208"/>
      <c r="V408" s="208"/>
      <c r="W408" s="208"/>
      <c r="X408" s="208"/>
      <c r="Y408" s="208"/>
      <c r="Z408" s="208"/>
      <c r="AA408" s="208"/>
    </row>
    <row xmlns:x14ac="http://schemas.microsoft.com/office/spreadsheetml/2009/9/ac" r="409" ht="15.75" x14ac:dyDescent="0.25">
      <c r="A409" s="208"/>
      <c r="B409" s="209"/>
      <c r="C409" s="208"/>
      <c r="D409" s="208"/>
      <c r="E409" s="208"/>
      <c r="F409" s="208"/>
      <c r="G409" s="208"/>
      <c r="H409" s="208"/>
      <c r="I409" s="208"/>
      <c r="J409" s="208"/>
      <c r="K409" s="208"/>
      <c r="L409" s="208"/>
      <c r="M409" s="208"/>
      <c r="N409" s="208"/>
      <c r="O409" s="208"/>
      <c r="P409" s="208"/>
      <c r="Q409" s="208"/>
      <c r="R409" s="208"/>
      <c r="S409" s="208"/>
      <c r="T409" s="208"/>
      <c r="U409" s="208"/>
      <c r="V409" s="208"/>
      <c r="W409" s="208"/>
      <c r="X409" s="208"/>
      <c r="Y409" s="208"/>
      <c r="Z409" s="208"/>
      <c r="AA409" s="208"/>
    </row>
    <row xmlns:x14ac="http://schemas.microsoft.com/office/spreadsheetml/2009/9/ac" r="410" ht="15.75" x14ac:dyDescent="0.25">
      <c r="A410" s="208"/>
      <c r="B410" s="209"/>
      <c r="C410" s="208"/>
      <c r="D410" s="208"/>
      <c r="E410" s="208"/>
      <c r="F410" s="208"/>
      <c r="G410" s="208"/>
      <c r="H410" s="208"/>
      <c r="I410" s="208"/>
      <c r="J410" s="208"/>
      <c r="K410" s="208"/>
      <c r="L410" s="208"/>
      <c r="M410" s="208"/>
      <c r="N410" s="208"/>
      <c r="O410" s="208"/>
      <c r="P410" s="208"/>
      <c r="Q410" s="208"/>
      <c r="R410" s="208"/>
      <c r="S410" s="208"/>
      <c r="T410" s="208"/>
      <c r="U410" s="208"/>
      <c r="V410" s="208"/>
      <c r="W410" s="208"/>
      <c r="X410" s="208"/>
      <c r="Y410" s="208"/>
      <c r="Z410" s="208"/>
      <c r="AA410" s="208"/>
    </row>
    <row xmlns:x14ac="http://schemas.microsoft.com/office/spreadsheetml/2009/9/ac" r="411" ht="15.75" x14ac:dyDescent="0.25">
      <c r="A411" s="208"/>
      <c r="B411" s="209"/>
      <c r="C411" s="208"/>
      <c r="D411" s="208"/>
      <c r="E411" s="208"/>
      <c r="F411" s="208"/>
      <c r="G411" s="208"/>
      <c r="H411" s="208"/>
      <c r="I411" s="208"/>
      <c r="J411" s="208"/>
      <c r="K411" s="208"/>
      <c r="L411" s="208"/>
      <c r="M411" s="208"/>
      <c r="N411" s="208"/>
      <c r="O411" s="208"/>
      <c r="P411" s="208"/>
      <c r="Q411" s="208"/>
      <c r="R411" s="208"/>
      <c r="S411" s="208"/>
      <c r="T411" s="208"/>
      <c r="U411" s="208"/>
      <c r="V411" s="208"/>
      <c r="W411" s="208"/>
      <c r="X411" s="208"/>
      <c r="Y411" s="208"/>
      <c r="Z411" s="208"/>
      <c r="AA411" s="208"/>
    </row>
    <row xmlns:x14ac="http://schemas.microsoft.com/office/spreadsheetml/2009/9/ac" r="412" ht="15.75" x14ac:dyDescent="0.25">
      <c r="A412" s="208"/>
      <c r="B412" s="209"/>
      <c r="C412" s="208"/>
      <c r="D412" s="208"/>
      <c r="E412" s="208"/>
      <c r="F412" s="208"/>
      <c r="G412" s="208"/>
      <c r="H412" s="208"/>
      <c r="I412" s="208"/>
      <c r="J412" s="208"/>
      <c r="K412" s="208"/>
      <c r="L412" s="208"/>
      <c r="M412" s="208"/>
      <c r="N412" s="208"/>
      <c r="O412" s="208"/>
      <c r="P412" s="208"/>
      <c r="Q412" s="208"/>
      <c r="R412" s="208"/>
      <c r="S412" s="208"/>
      <c r="T412" s="208"/>
      <c r="U412" s="208"/>
      <c r="V412" s="208"/>
      <c r="W412" s="208"/>
      <c r="X412" s="208"/>
      <c r="Y412" s="208"/>
      <c r="Z412" s="208"/>
      <c r="AA412" s="208"/>
    </row>
    <row xmlns:x14ac="http://schemas.microsoft.com/office/spreadsheetml/2009/9/ac" r="413" ht="15.75" x14ac:dyDescent="0.25">
      <c r="A413" s="208"/>
      <c r="B413" s="209"/>
      <c r="C413" s="208"/>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c r="AA413" s="208"/>
    </row>
    <row xmlns:x14ac="http://schemas.microsoft.com/office/spreadsheetml/2009/9/ac" r="414" ht="15.75" x14ac:dyDescent="0.25">
      <c r="A414" s="208"/>
      <c r="B414" s="209"/>
      <c r="C414" s="208"/>
      <c r="D414" s="208"/>
      <c r="E414" s="208"/>
      <c r="F414" s="208"/>
      <c r="G414" s="208"/>
      <c r="H414" s="208"/>
      <c r="I414" s="208"/>
      <c r="J414" s="208"/>
      <c r="K414" s="208"/>
      <c r="L414" s="208"/>
      <c r="M414" s="208"/>
      <c r="N414" s="208"/>
      <c r="O414" s="208"/>
      <c r="P414" s="208"/>
      <c r="Q414" s="208"/>
      <c r="R414" s="208"/>
      <c r="S414" s="208"/>
      <c r="T414" s="208"/>
      <c r="U414" s="208"/>
      <c r="V414" s="208"/>
      <c r="W414" s="208"/>
      <c r="X414" s="208"/>
      <c r="Y414" s="208"/>
      <c r="Z414" s="208"/>
      <c r="AA414" s="208"/>
    </row>
    <row xmlns:x14ac="http://schemas.microsoft.com/office/spreadsheetml/2009/9/ac" r="415" ht="15.75" x14ac:dyDescent="0.25">
      <c r="A415" s="208"/>
      <c r="B415" s="209"/>
      <c r="C415" s="208"/>
      <c r="D415" s="208"/>
      <c r="E415" s="208"/>
      <c r="F415" s="208"/>
      <c r="G415" s="208"/>
      <c r="H415" s="208"/>
      <c r="I415" s="208"/>
      <c r="J415" s="208"/>
      <c r="K415" s="208"/>
      <c r="L415" s="208"/>
      <c r="M415" s="208"/>
      <c r="N415" s="208"/>
      <c r="O415" s="208"/>
      <c r="P415" s="208"/>
      <c r="Q415" s="208"/>
      <c r="R415" s="208"/>
      <c r="S415" s="208"/>
      <c r="T415" s="208"/>
      <c r="U415" s="208"/>
      <c r="V415" s="208"/>
      <c r="W415" s="208"/>
      <c r="X415" s="208"/>
      <c r="Y415" s="208"/>
      <c r="Z415" s="208"/>
      <c r="AA415" s="208"/>
    </row>
    <row xmlns:x14ac="http://schemas.microsoft.com/office/spreadsheetml/2009/9/ac" r="416" ht="15.75" x14ac:dyDescent="0.25">
      <c r="A416" s="208"/>
      <c r="B416" s="209"/>
      <c r="C416" s="208"/>
      <c r="D416" s="208"/>
      <c r="E416" s="208"/>
      <c r="F416" s="208"/>
      <c r="G416" s="208"/>
      <c r="H416" s="208"/>
      <c r="I416" s="208"/>
      <c r="J416" s="208"/>
      <c r="K416" s="208"/>
      <c r="L416" s="208"/>
      <c r="M416" s="208"/>
      <c r="N416" s="208"/>
      <c r="O416" s="208"/>
      <c r="P416" s="208"/>
      <c r="Q416" s="208"/>
      <c r="R416" s="208"/>
      <c r="S416" s="208"/>
      <c r="T416" s="208"/>
      <c r="U416" s="208"/>
      <c r="V416" s="208"/>
      <c r="W416" s="208"/>
      <c r="X416" s="208"/>
      <c r="Y416" s="208"/>
      <c r="Z416" s="208"/>
      <c r="AA416" s="208"/>
    </row>
    <row xmlns:x14ac="http://schemas.microsoft.com/office/spreadsheetml/2009/9/ac" r="417" ht="15.75" x14ac:dyDescent="0.25">
      <c r="A417" s="208"/>
      <c r="B417" s="209"/>
      <c r="C417" s="208"/>
      <c r="D417" s="208"/>
      <c r="E417" s="208"/>
      <c r="F417" s="208"/>
      <c r="G417" s="208"/>
      <c r="H417" s="208"/>
      <c r="I417" s="208"/>
      <c r="J417" s="208"/>
      <c r="K417" s="208"/>
      <c r="L417" s="208"/>
      <c r="M417" s="208"/>
      <c r="N417" s="208"/>
      <c r="O417" s="208"/>
      <c r="P417" s="208"/>
      <c r="Q417" s="208"/>
      <c r="R417" s="208"/>
      <c r="S417" s="208"/>
      <c r="T417" s="208"/>
      <c r="U417" s="208"/>
      <c r="V417" s="208"/>
      <c r="W417" s="208"/>
      <c r="X417" s="208"/>
      <c r="Y417" s="208"/>
      <c r="Z417" s="208"/>
      <c r="AA417" s="208"/>
    </row>
    <row xmlns:x14ac="http://schemas.microsoft.com/office/spreadsheetml/2009/9/ac" r="418" ht="15.75" x14ac:dyDescent="0.25">
      <c r="A418" s="208"/>
      <c r="B418" s="209"/>
      <c r="C418" s="208"/>
      <c r="D418" s="208"/>
      <c r="E418" s="208"/>
      <c r="F418" s="208"/>
      <c r="G418" s="208"/>
      <c r="H418" s="208"/>
      <c r="I418" s="208"/>
      <c r="J418" s="208"/>
      <c r="K418" s="208"/>
      <c r="L418" s="208"/>
      <c r="M418" s="208"/>
      <c r="N418" s="208"/>
      <c r="O418" s="208"/>
      <c r="P418" s="208"/>
      <c r="Q418" s="208"/>
      <c r="R418" s="208"/>
      <c r="S418" s="208"/>
      <c r="T418" s="208"/>
      <c r="U418" s="208"/>
      <c r="V418" s="208"/>
      <c r="W418" s="208"/>
      <c r="X418" s="208"/>
      <c r="Y418" s="208"/>
      <c r="Z418" s="208"/>
      <c r="AA418" s="208"/>
    </row>
    <row xmlns:x14ac="http://schemas.microsoft.com/office/spreadsheetml/2009/9/ac" r="419" ht="15.75" x14ac:dyDescent="0.25">
      <c r="A419" s="208"/>
      <c r="B419" s="209"/>
      <c r="C419" s="208"/>
      <c r="D419" s="208"/>
      <c r="E419" s="208"/>
      <c r="F419" s="208"/>
      <c r="G419" s="208"/>
      <c r="H419" s="208"/>
      <c r="I419" s="208"/>
      <c r="J419" s="208"/>
      <c r="K419" s="208"/>
      <c r="L419" s="208"/>
      <c r="M419" s="208"/>
      <c r="N419" s="208"/>
      <c r="O419" s="208"/>
      <c r="P419" s="208"/>
      <c r="Q419" s="208"/>
      <c r="R419" s="208"/>
      <c r="S419" s="208"/>
      <c r="T419" s="208"/>
      <c r="U419" s="208"/>
      <c r="V419" s="208"/>
      <c r="W419" s="208"/>
      <c r="X419" s="208"/>
      <c r="Y419" s="208"/>
      <c r="Z419" s="208"/>
      <c r="AA419" s="208"/>
    </row>
    <row xmlns:x14ac="http://schemas.microsoft.com/office/spreadsheetml/2009/9/ac" r="420" ht="15.75" x14ac:dyDescent="0.25">
      <c r="A420" s="208"/>
      <c r="B420" s="209"/>
      <c r="C420" s="208"/>
      <c r="D420" s="208"/>
      <c r="E420" s="208"/>
      <c r="F420" s="208"/>
      <c r="G420" s="208"/>
      <c r="H420" s="208"/>
      <c r="I420" s="208"/>
      <c r="J420" s="208"/>
      <c r="K420" s="208"/>
      <c r="L420" s="208"/>
      <c r="M420" s="208"/>
      <c r="N420" s="208"/>
      <c r="O420" s="208"/>
      <c r="P420" s="208"/>
      <c r="Q420" s="208"/>
      <c r="R420" s="208"/>
      <c r="S420" s="208"/>
      <c r="T420" s="208"/>
      <c r="U420" s="208"/>
      <c r="V420" s="208"/>
      <c r="W420" s="208"/>
      <c r="X420" s="208"/>
      <c r="Y420" s="208"/>
      <c r="Z420" s="208"/>
      <c r="AA420" s="208"/>
    </row>
    <row xmlns:x14ac="http://schemas.microsoft.com/office/spreadsheetml/2009/9/ac" r="421" ht="15.75" x14ac:dyDescent="0.25">
      <c r="A421" s="208"/>
      <c r="B421" s="209"/>
      <c r="C421" s="208"/>
      <c r="D421" s="208"/>
      <c r="E421" s="208"/>
      <c r="F421" s="208"/>
      <c r="G421" s="208"/>
      <c r="H421" s="208"/>
      <c r="I421" s="208"/>
      <c r="J421" s="208"/>
      <c r="K421" s="208"/>
      <c r="L421" s="208"/>
      <c r="M421" s="208"/>
      <c r="N421" s="208"/>
      <c r="O421" s="208"/>
      <c r="P421" s="208"/>
      <c r="Q421" s="208"/>
      <c r="R421" s="208"/>
      <c r="S421" s="208"/>
      <c r="T421" s="208"/>
      <c r="U421" s="208"/>
      <c r="V421" s="208"/>
      <c r="W421" s="208"/>
      <c r="X421" s="208"/>
      <c r="Y421" s="208"/>
      <c r="Z421" s="208"/>
      <c r="AA421" s="208"/>
    </row>
    <row xmlns:x14ac="http://schemas.microsoft.com/office/spreadsheetml/2009/9/ac" r="422" ht="15.75" x14ac:dyDescent="0.25">
      <c r="A422" s="208"/>
      <c r="B422" s="209"/>
      <c r="C422" s="208"/>
      <c r="D422" s="208"/>
      <c r="E422" s="208"/>
      <c r="F422" s="208"/>
      <c r="G422" s="208"/>
      <c r="H422" s="208"/>
      <c r="I422" s="208"/>
      <c r="J422" s="208"/>
      <c r="K422" s="208"/>
      <c r="L422" s="208"/>
      <c r="M422" s="208"/>
      <c r="N422" s="208"/>
      <c r="O422" s="208"/>
      <c r="P422" s="208"/>
      <c r="Q422" s="208"/>
      <c r="R422" s="208"/>
      <c r="S422" s="208"/>
      <c r="T422" s="208"/>
      <c r="U422" s="208"/>
      <c r="V422" s="208"/>
      <c r="W422" s="208"/>
      <c r="X422" s="208"/>
      <c r="Y422" s="208"/>
      <c r="Z422" s="208"/>
      <c r="AA422" s="208"/>
    </row>
    <row xmlns:x14ac="http://schemas.microsoft.com/office/spreadsheetml/2009/9/ac" r="423" ht="15.75" x14ac:dyDescent="0.25">
      <c r="A423" s="208"/>
      <c r="B423" s="209"/>
      <c r="C423" s="208"/>
      <c r="D423" s="208"/>
      <c r="E423" s="208"/>
      <c r="F423" s="208"/>
      <c r="G423" s="208"/>
      <c r="H423" s="208"/>
      <c r="I423" s="208"/>
      <c r="J423" s="208"/>
      <c r="K423" s="208"/>
      <c r="L423" s="208"/>
      <c r="M423" s="208"/>
      <c r="N423" s="208"/>
      <c r="O423" s="208"/>
      <c r="P423" s="208"/>
      <c r="Q423" s="208"/>
      <c r="R423" s="208"/>
      <c r="S423" s="208"/>
      <c r="T423" s="208"/>
      <c r="U423" s="208"/>
      <c r="V423" s="208"/>
      <c r="W423" s="208"/>
      <c r="X423" s="208"/>
      <c r="Y423" s="208"/>
      <c r="Z423" s="208"/>
      <c r="AA423" s="208"/>
    </row>
    <row xmlns:x14ac="http://schemas.microsoft.com/office/spreadsheetml/2009/9/ac" r="424" ht="15.75" x14ac:dyDescent="0.25">
      <c r="A424" s="208"/>
      <c r="B424" s="209"/>
      <c r="C424" s="208"/>
      <c r="D424" s="208"/>
      <c r="E424" s="208"/>
      <c r="F424" s="208"/>
      <c r="G424" s="208"/>
      <c r="H424" s="208"/>
      <c r="I424" s="208"/>
      <c r="J424" s="208"/>
      <c r="K424" s="208"/>
      <c r="L424" s="208"/>
      <c r="M424" s="208"/>
      <c r="N424" s="208"/>
      <c r="O424" s="208"/>
      <c r="P424" s="208"/>
      <c r="Q424" s="208"/>
      <c r="R424" s="208"/>
      <c r="S424" s="208"/>
      <c r="T424" s="208"/>
      <c r="U424" s="208"/>
      <c r="V424" s="208"/>
      <c r="W424" s="208"/>
      <c r="X424" s="208"/>
      <c r="Y424" s="208"/>
      <c r="Z424" s="208"/>
      <c r="AA424" s="208"/>
    </row>
    <row xmlns:x14ac="http://schemas.microsoft.com/office/spreadsheetml/2009/9/ac" r="425" ht="15.75" x14ac:dyDescent="0.25">
      <c r="A425" s="208"/>
      <c r="B425" s="209"/>
      <c r="C425" s="208"/>
      <c r="D425" s="208"/>
      <c r="E425" s="208"/>
      <c r="F425" s="208"/>
      <c r="G425" s="208"/>
      <c r="H425" s="208"/>
      <c r="I425" s="208"/>
      <c r="J425" s="208"/>
      <c r="K425" s="208"/>
      <c r="L425" s="208"/>
      <c r="M425" s="208"/>
      <c r="N425" s="208"/>
      <c r="O425" s="208"/>
      <c r="P425" s="208"/>
      <c r="Q425" s="208"/>
      <c r="R425" s="208"/>
      <c r="S425" s="208"/>
      <c r="T425" s="208"/>
      <c r="U425" s="208"/>
      <c r="V425" s="208"/>
      <c r="W425" s="208"/>
      <c r="X425" s="208"/>
      <c r="Y425" s="208"/>
      <c r="Z425" s="208"/>
      <c r="AA425" s="208"/>
    </row>
    <row xmlns:x14ac="http://schemas.microsoft.com/office/spreadsheetml/2009/9/ac" r="426" ht="15.75" x14ac:dyDescent="0.25">
      <c r="A426" s="208"/>
      <c r="B426" s="209"/>
      <c r="C426" s="208"/>
      <c r="D426" s="208"/>
      <c r="E426" s="208"/>
      <c r="F426" s="208"/>
      <c r="G426" s="208"/>
      <c r="H426" s="208"/>
      <c r="I426" s="208"/>
      <c r="J426" s="208"/>
      <c r="K426" s="208"/>
      <c r="L426" s="208"/>
      <c r="M426" s="208"/>
      <c r="N426" s="208"/>
      <c r="O426" s="208"/>
      <c r="P426" s="208"/>
      <c r="Q426" s="208"/>
      <c r="R426" s="208"/>
      <c r="S426" s="208"/>
      <c r="T426" s="208"/>
      <c r="U426" s="208"/>
      <c r="V426" s="208"/>
      <c r="W426" s="208"/>
      <c r="X426" s="208"/>
      <c r="Y426" s="208"/>
      <c r="Z426" s="208"/>
      <c r="AA426" s="208"/>
    </row>
    <row xmlns:x14ac="http://schemas.microsoft.com/office/spreadsheetml/2009/9/ac" r="427" ht="15.75" x14ac:dyDescent="0.25">
      <c r="A427" s="208"/>
      <c r="B427" s="209"/>
      <c r="C427" s="208"/>
      <c r="D427" s="208"/>
      <c r="E427" s="208"/>
      <c r="F427" s="208"/>
      <c r="G427" s="208"/>
      <c r="H427" s="208"/>
      <c r="I427" s="208"/>
      <c r="J427" s="208"/>
      <c r="K427" s="208"/>
      <c r="L427" s="208"/>
      <c r="M427" s="208"/>
      <c r="N427" s="208"/>
      <c r="O427" s="208"/>
      <c r="P427" s="208"/>
      <c r="Q427" s="208"/>
      <c r="R427" s="208"/>
      <c r="S427" s="208"/>
      <c r="T427" s="208"/>
      <c r="U427" s="208"/>
      <c r="V427" s="208"/>
      <c r="W427" s="208"/>
      <c r="X427" s="208"/>
      <c r="Y427" s="208"/>
      <c r="Z427" s="208"/>
      <c r="AA427" s="208"/>
    </row>
    <row xmlns:x14ac="http://schemas.microsoft.com/office/spreadsheetml/2009/9/ac" r="428" ht="15.75" x14ac:dyDescent="0.25">
      <c r="A428" s="208"/>
      <c r="B428" s="209"/>
      <c r="C428" s="208"/>
      <c r="D428" s="208"/>
      <c r="E428" s="208"/>
      <c r="F428" s="208"/>
      <c r="G428" s="208"/>
      <c r="H428" s="208"/>
      <c r="I428" s="208"/>
      <c r="J428" s="208"/>
      <c r="K428" s="208"/>
      <c r="L428" s="208"/>
      <c r="M428" s="208"/>
      <c r="N428" s="208"/>
      <c r="O428" s="208"/>
      <c r="P428" s="208"/>
      <c r="Q428" s="208"/>
      <c r="R428" s="208"/>
      <c r="S428" s="208"/>
      <c r="T428" s="208"/>
      <c r="U428" s="208"/>
      <c r="V428" s="208"/>
      <c r="W428" s="208"/>
      <c r="X428" s="208"/>
      <c r="Y428" s="208"/>
      <c r="Z428" s="208"/>
      <c r="AA428" s="208"/>
    </row>
    <row xmlns:x14ac="http://schemas.microsoft.com/office/spreadsheetml/2009/9/ac" r="429" ht="15.75" x14ac:dyDescent="0.25">
      <c r="A429" s="208"/>
      <c r="B429" s="209"/>
      <c r="C429" s="208"/>
      <c r="D429" s="208"/>
      <c r="E429" s="208"/>
      <c r="F429" s="208"/>
      <c r="G429" s="208"/>
      <c r="H429" s="208"/>
      <c r="I429" s="208"/>
      <c r="J429" s="208"/>
      <c r="K429" s="208"/>
      <c r="L429" s="208"/>
      <c r="M429" s="208"/>
      <c r="N429" s="208"/>
      <c r="O429" s="208"/>
      <c r="P429" s="208"/>
      <c r="Q429" s="208"/>
      <c r="R429" s="208"/>
      <c r="S429" s="208"/>
      <c r="T429" s="208"/>
      <c r="U429" s="208"/>
      <c r="V429" s="208"/>
      <c r="W429" s="208"/>
      <c r="X429" s="208"/>
      <c r="Y429" s="208"/>
      <c r="Z429" s="208"/>
      <c r="AA429" s="208"/>
    </row>
    <row xmlns:x14ac="http://schemas.microsoft.com/office/spreadsheetml/2009/9/ac" r="430" ht="15.75" x14ac:dyDescent="0.25">
      <c r="A430" s="208"/>
      <c r="B430" s="209"/>
      <c r="C430" s="208"/>
      <c r="D430" s="208"/>
      <c r="E430" s="208"/>
      <c r="F430" s="208"/>
      <c r="G430" s="208"/>
      <c r="H430" s="208"/>
      <c r="I430" s="208"/>
      <c r="J430" s="208"/>
      <c r="K430" s="208"/>
      <c r="L430" s="208"/>
      <c r="M430" s="208"/>
      <c r="N430" s="208"/>
      <c r="O430" s="208"/>
      <c r="P430" s="208"/>
      <c r="Q430" s="208"/>
      <c r="R430" s="208"/>
      <c r="S430" s="208"/>
      <c r="T430" s="208"/>
      <c r="U430" s="208"/>
      <c r="V430" s="208"/>
      <c r="W430" s="208"/>
      <c r="X430" s="208"/>
      <c r="Y430" s="208"/>
      <c r="Z430" s="208"/>
      <c r="AA430" s="208"/>
    </row>
    <row xmlns:x14ac="http://schemas.microsoft.com/office/spreadsheetml/2009/9/ac" r="431" ht="15.75" x14ac:dyDescent="0.25">
      <c r="A431" s="208"/>
      <c r="B431" s="209"/>
      <c r="C431" s="208"/>
      <c r="D431" s="208"/>
      <c r="E431" s="208"/>
      <c r="F431" s="208"/>
      <c r="G431" s="208"/>
      <c r="H431" s="208"/>
      <c r="I431" s="208"/>
      <c r="J431" s="208"/>
      <c r="K431" s="208"/>
      <c r="L431" s="208"/>
      <c r="M431" s="208"/>
      <c r="N431" s="208"/>
      <c r="O431" s="208"/>
      <c r="P431" s="208"/>
      <c r="Q431" s="208"/>
      <c r="R431" s="208"/>
      <c r="S431" s="208"/>
      <c r="T431" s="208"/>
      <c r="U431" s="208"/>
      <c r="V431" s="208"/>
      <c r="W431" s="208"/>
      <c r="X431" s="208"/>
      <c r="Y431" s="208"/>
      <c r="Z431" s="208"/>
      <c r="AA431" s="208"/>
    </row>
    <row xmlns:x14ac="http://schemas.microsoft.com/office/spreadsheetml/2009/9/ac" r="432" ht="15.75" x14ac:dyDescent="0.25">
      <c r="A432" s="208"/>
      <c r="B432" s="209"/>
      <c r="C432" s="208"/>
      <c r="D432" s="208"/>
      <c r="E432" s="208"/>
      <c r="F432" s="208"/>
      <c r="G432" s="208"/>
      <c r="H432" s="208"/>
      <c r="I432" s="208"/>
      <c r="J432" s="208"/>
      <c r="K432" s="208"/>
      <c r="L432" s="208"/>
      <c r="M432" s="208"/>
      <c r="N432" s="208"/>
      <c r="O432" s="208"/>
      <c r="P432" s="208"/>
      <c r="Q432" s="208"/>
      <c r="R432" s="208"/>
      <c r="S432" s="208"/>
      <c r="T432" s="208"/>
      <c r="U432" s="208"/>
      <c r="V432" s="208"/>
      <c r="W432" s="208"/>
      <c r="X432" s="208"/>
      <c r="Y432" s="208"/>
      <c r="Z432" s="208"/>
      <c r="AA432" s="208"/>
    </row>
    <row xmlns:x14ac="http://schemas.microsoft.com/office/spreadsheetml/2009/9/ac" r="433" ht="15.75" x14ac:dyDescent="0.25">
      <c r="A433" s="208"/>
      <c r="B433" s="209"/>
      <c r="C433" s="208"/>
      <c r="D433" s="208"/>
      <c r="E433" s="208"/>
      <c r="F433" s="208"/>
      <c r="G433" s="208"/>
      <c r="H433" s="208"/>
      <c r="I433" s="208"/>
      <c r="J433" s="208"/>
      <c r="K433" s="208"/>
      <c r="L433" s="208"/>
      <c r="M433" s="208"/>
      <c r="N433" s="208"/>
      <c r="O433" s="208"/>
      <c r="P433" s="208"/>
      <c r="Q433" s="208"/>
      <c r="R433" s="208"/>
      <c r="S433" s="208"/>
      <c r="T433" s="208"/>
      <c r="U433" s="208"/>
      <c r="V433" s="208"/>
      <c r="W433" s="208"/>
      <c r="X433" s="208"/>
      <c r="Y433" s="208"/>
      <c r="Z433" s="208"/>
      <c r="AA433" s="208"/>
    </row>
    <row xmlns:x14ac="http://schemas.microsoft.com/office/spreadsheetml/2009/9/ac" r="434" ht="15.75" x14ac:dyDescent="0.25">
      <c r="A434" s="208"/>
      <c r="B434" s="209"/>
      <c r="C434" s="208"/>
      <c r="D434" s="208"/>
      <c r="E434" s="208"/>
      <c r="F434" s="208"/>
      <c r="G434" s="208"/>
      <c r="H434" s="208"/>
      <c r="I434" s="208"/>
      <c r="J434" s="208"/>
      <c r="K434" s="208"/>
      <c r="L434" s="208"/>
      <c r="M434" s="208"/>
      <c r="N434" s="208"/>
      <c r="O434" s="208"/>
      <c r="P434" s="208"/>
      <c r="Q434" s="208"/>
      <c r="R434" s="208"/>
      <c r="S434" s="208"/>
      <c r="T434" s="208"/>
      <c r="U434" s="208"/>
      <c r="V434" s="208"/>
      <c r="W434" s="208"/>
      <c r="X434" s="208"/>
      <c r="Y434" s="208"/>
      <c r="Z434" s="208"/>
      <c r="AA434" s="208"/>
    </row>
    <row xmlns:x14ac="http://schemas.microsoft.com/office/spreadsheetml/2009/9/ac" r="435" ht="15.75" x14ac:dyDescent="0.25">
      <c r="A435" s="208"/>
      <c r="B435" s="209"/>
      <c r="C435" s="208"/>
      <c r="D435" s="208"/>
      <c r="E435" s="208"/>
      <c r="F435" s="208"/>
      <c r="G435" s="208"/>
      <c r="H435" s="208"/>
      <c r="I435" s="208"/>
      <c r="J435" s="208"/>
      <c r="K435" s="208"/>
      <c r="L435" s="208"/>
      <c r="M435" s="208"/>
      <c r="N435" s="208"/>
      <c r="O435" s="208"/>
      <c r="P435" s="208"/>
      <c r="Q435" s="208"/>
      <c r="R435" s="208"/>
      <c r="S435" s="208"/>
      <c r="T435" s="208"/>
      <c r="U435" s="208"/>
      <c r="V435" s="208"/>
      <c r="W435" s="208"/>
      <c r="X435" s="208"/>
      <c r="Y435" s="208"/>
      <c r="Z435" s="208"/>
      <c r="AA435" s="208"/>
    </row>
    <row xmlns:x14ac="http://schemas.microsoft.com/office/spreadsheetml/2009/9/ac" r="436" ht="15.75" x14ac:dyDescent="0.25">
      <c r="A436" s="208"/>
      <c r="B436" s="209"/>
      <c r="C436" s="208"/>
      <c r="D436" s="208"/>
      <c r="E436" s="208"/>
      <c r="F436" s="208"/>
      <c r="G436" s="208"/>
      <c r="H436" s="208"/>
      <c r="I436" s="208"/>
      <c r="J436" s="208"/>
      <c r="K436" s="208"/>
      <c r="L436" s="208"/>
      <c r="M436" s="208"/>
      <c r="N436" s="208"/>
      <c r="O436" s="208"/>
      <c r="P436" s="208"/>
      <c r="Q436" s="208"/>
      <c r="R436" s="208"/>
      <c r="S436" s="208"/>
      <c r="T436" s="208"/>
      <c r="U436" s="208"/>
      <c r="V436" s="208"/>
      <c r="W436" s="208"/>
      <c r="X436" s="208"/>
      <c r="Y436" s="208"/>
      <c r="Z436" s="208"/>
      <c r="AA436" s="208"/>
    </row>
    <row xmlns:x14ac="http://schemas.microsoft.com/office/spreadsheetml/2009/9/ac" r="437" ht="15.75" x14ac:dyDescent="0.25">
      <c r="A437" s="208"/>
      <c r="B437" s="209"/>
      <c r="C437" s="208"/>
      <c r="D437" s="208"/>
      <c r="E437" s="208"/>
      <c r="F437" s="208"/>
      <c r="G437" s="208"/>
      <c r="H437" s="208"/>
      <c r="I437" s="208"/>
      <c r="J437" s="208"/>
      <c r="K437" s="208"/>
      <c r="L437" s="208"/>
      <c r="M437" s="208"/>
      <c r="N437" s="208"/>
      <c r="O437" s="208"/>
      <c r="P437" s="208"/>
      <c r="Q437" s="208"/>
      <c r="R437" s="208"/>
      <c r="S437" s="208"/>
      <c r="T437" s="208"/>
      <c r="U437" s="208"/>
      <c r="V437" s="208"/>
      <c r="W437" s="208"/>
      <c r="X437" s="208"/>
      <c r="Y437" s="208"/>
      <c r="Z437" s="208"/>
      <c r="AA437" s="208"/>
    </row>
    <row xmlns:x14ac="http://schemas.microsoft.com/office/spreadsheetml/2009/9/ac" r="438" ht="15.75" x14ac:dyDescent="0.25">
      <c r="A438" s="208"/>
      <c r="B438" s="209"/>
      <c r="C438" s="208"/>
      <c r="D438" s="208"/>
      <c r="E438" s="208"/>
      <c r="F438" s="208"/>
      <c r="G438" s="208"/>
      <c r="H438" s="208"/>
      <c r="I438" s="208"/>
      <c r="J438" s="208"/>
      <c r="K438" s="208"/>
      <c r="L438" s="208"/>
      <c r="M438" s="208"/>
      <c r="N438" s="208"/>
      <c r="O438" s="208"/>
      <c r="P438" s="208"/>
      <c r="Q438" s="208"/>
      <c r="R438" s="208"/>
      <c r="S438" s="208"/>
      <c r="T438" s="208"/>
      <c r="U438" s="208"/>
      <c r="V438" s="208"/>
      <c r="W438" s="208"/>
      <c r="X438" s="208"/>
      <c r="Y438" s="208"/>
      <c r="Z438" s="208"/>
      <c r="AA438" s="208"/>
    </row>
    <row xmlns:x14ac="http://schemas.microsoft.com/office/spreadsheetml/2009/9/ac" r="439" ht="15.75" x14ac:dyDescent="0.25">
      <c r="A439" s="208"/>
      <c r="B439" s="209"/>
      <c r="C439" s="208"/>
      <c r="D439" s="208"/>
      <c r="E439" s="208"/>
      <c r="F439" s="208"/>
      <c r="G439" s="208"/>
      <c r="H439" s="208"/>
      <c r="I439" s="208"/>
      <c r="J439" s="208"/>
      <c r="K439" s="208"/>
      <c r="L439" s="208"/>
      <c r="M439" s="208"/>
      <c r="N439" s="208"/>
      <c r="O439" s="208"/>
      <c r="P439" s="208"/>
      <c r="Q439" s="208"/>
      <c r="R439" s="208"/>
      <c r="S439" s="208"/>
      <c r="T439" s="208"/>
      <c r="U439" s="208"/>
      <c r="V439" s="208"/>
      <c r="W439" s="208"/>
      <c r="X439" s="208"/>
      <c r="Y439" s="208"/>
      <c r="Z439" s="208"/>
      <c r="AA439" s="208"/>
    </row>
    <row xmlns:x14ac="http://schemas.microsoft.com/office/spreadsheetml/2009/9/ac" r="440" ht="15.75" x14ac:dyDescent="0.25">
      <c r="A440" s="208"/>
      <c r="B440" s="209"/>
      <c r="C440" s="208"/>
      <c r="D440" s="208"/>
      <c r="E440" s="208"/>
      <c r="F440" s="208"/>
      <c r="G440" s="208"/>
      <c r="H440" s="208"/>
      <c r="I440" s="208"/>
      <c r="J440" s="208"/>
      <c r="K440" s="208"/>
      <c r="L440" s="208"/>
      <c r="M440" s="208"/>
      <c r="N440" s="208"/>
      <c r="O440" s="208"/>
      <c r="P440" s="208"/>
      <c r="Q440" s="208"/>
      <c r="R440" s="208"/>
      <c r="S440" s="208"/>
      <c r="T440" s="208"/>
      <c r="U440" s="208"/>
      <c r="V440" s="208"/>
      <c r="W440" s="208"/>
      <c r="X440" s="208"/>
      <c r="Y440" s="208"/>
      <c r="Z440" s="208"/>
      <c r="AA440" s="208"/>
    </row>
    <row xmlns:x14ac="http://schemas.microsoft.com/office/spreadsheetml/2009/9/ac" r="441" ht="15.75" x14ac:dyDescent="0.25">
      <c r="A441" s="208"/>
      <c r="B441" s="209"/>
      <c r="C441" s="208"/>
      <c r="D441" s="208"/>
      <c r="E441" s="208"/>
      <c r="F441" s="208"/>
      <c r="G441" s="208"/>
      <c r="H441" s="208"/>
      <c r="I441" s="208"/>
      <c r="J441" s="208"/>
      <c r="K441" s="208"/>
      <c r="L441" s="208"/>
      <c r="M441" s="208"/>
      <c r="N441" s="208"/>
      <c r="O441" s="208"/>
      <c r="P441" s="208"/>
      <c r="Q441" s="208"/>
      <c r="R441" s="208"/>
      <c r="S441" s="208"/>
      <c r="T441" s="208"/>
      <c r="U441" s="208"/>
      <c r="V441" s="208"/>
      <c r="W441" s="208"/>
      <c r="X441" s="208"/>
      <c r="Y441" s="208"/>
      <c r="Z441" s="208"/>
      <c r="AA441" s="208"/>
    </row>
    <row xmlns:x14ac="http://schemas.microsoft.com/office/spreadsheetml/2009/9/ac" r="442" ht="15.75" x14ac:dyDescent="0.25">
      <c r="A442" s="208"/>
      <c r="B442" s="209"/>
      <c r="C442" s="208"/>
      <c r="D442" s="208"/>
      <c r="E442" s="208"/>
      <c r="F442" s="208"/>
      <c r="G442" s="208"/>
      <c r="H442" s="208"/>
      <c r="I442" s="208"/>
      <c r="J442" s="208"/>
      <c r="K442" s="208"/>
      <c r="L442" s="208"/>
      <c r="M442" s="208"/>
      <c r="N442" s="208"/>
      <c r="O442" s="208"/>
      <c r="P442" s="208"/>
      <c r="Q442" s="208"/>
      <c r="R442" s="208"/>
      <c r="S442" s="208"/>
      <c r="T442" s="208"/>
      <c r="U442" s="208"/>
      <c r="V442" s="208"/>
      <c r="W442" s="208"/>
      <c r="X442" s="208"/>
      <c r="Y442" s="208"/>
      <c r="Z442" s="208"/>
      <c r="AA442" s="208"/>
    </row>
    <row xmlns:x14ac="http://schemas.microsoft.com/office/spreadsheetml/2009/9/ac" r="443" ht="15.75" x14ac:dyDescent="0.25">
      <c r="A443" s="208"/>
      <c r="B443" s="209"/>
      <c r="C443" s="208"/>
      <c r="D443" s="208"/>
      <c r="E443" s="208"/>
      <c r="F443" s="208"/>
      <c r="G443" s="208"/>
      <c r="H443" s="208"/>
      <c r="I443" s="208"/>
      <c r="J443" s="208"/>
      <c r="K443" s="208"/>
      <c r="L443" s="208"/>
      <c r="M443" s="208"/>
      <c r="N443" s="208"/>
      <c r="O443" s="208"/>
      <c r="P443" s="208"/>
      <c r="Q443" s="208"/>
      <c r="R443" s="208"/>
      <c r="S443" s="208"/>
      <c r="T443" s="208"/>
      <c r="U443" s="208"/>
      <c r="V443" s="208"/>
      <c r="W443" s="208"/>
      <c r="X443" s="208"/>
      <c r="Y443" s="208"/>
      <c r="Z443" s="208"/>
      <c r="AA443" s="208"/>
    </row>
    <row xmlns:x14ac="http://schemas.microsoft.com/office/spreadsheetml/2009/9/ac" r="444" ht="15.75" x14ac:dyDescent="0.25">
      <c r="A444" s="208"/>
      <c r="B444" s="209"/>
      <c r="C444" s="208"/>
      <c r="D444" s="208"/>
      <c r="E444" s="208"/>
      <c r="F444" s="208"/>
      <c r="G444" s="208"/>
      <c r="H444" s="208"/>
      <c r="I444" s="208"/>
      <c r="J444" s="208"/>
      <c r="K444" s="208"/>
      <c r="L444" s="208"/>
      <c r="M444" s="208"/>
      <c r="N444" s="208"/>
      <c r="O444" s="208"/>
      <c r="P444" s="208"/>
      <c r="Q444" s="208"/>
      <c r="R444" s="208"/>
      <c r="S444" s="208"/>
      <c r="T444" s="208"/>
      <c r="U444" s="208"/>
      <c r="V444" s="208"/>
      <c r="W444" s="208"/>
      <c r="X444" s="208"/>
      <c r="Y444" s="208"/>
      <c r="Z444" s="208"/>
      <c r="AA444" s="208"/>
    </row>
    <row xmlns:x14ac="http://schemas.microsoft.com/office/spreadsheetml/2009/9/ac" r="445" ht="15.75" x14ac:dyDescent="0.25">
      <c r="A445" s="208"/>
      <c r="B445" s="209"/>
      <c r="C445" s="208"/>
      <c r="D445" s="208"/>
      <c r="E445" s="208"/>
      <c r="F445" s="208"/>
      <c r="G445" s="208"/>
      <c r="H445" s="208"/>
      <c r="I445" s="208"/>
      <c r="J445" s="208"/>
      <c r="K445" s="208"/>
      <c r="L445" s="208"/>
      <c r="M445" s="208"/>
      <c r="N445" s="208"/>
      <c r="O445" s="208"/>
      <c r="P445" s="208"/>
      <c r="Q445" s="208"/>
      <c r="R445" s="208"/>
      <c r="S445" s="208"/>
      <c r="T445" s="208"/>
      <c r="U445" s="208"/>
      <c r="V445" s="208"/>
      <c r="W445" s="208"/>
      <c r="X445" s="208"/>
      <c r="Y445" s="208"/>
      <c r="Z445" s="208"/>
      <c r="AA445" s="208"/>
    </row>
    <row xmlns:x14ac="http://schemas.microsoft.com/office/spreadsheetml/2009/9/ac" r="446" ht="15.75" x14ac:dyDescent="0.25">
      <c r="A446" s="208"/>
      <c r="B446" s="209"/>
      <c r="C446" s="208"/>
      <c r="D446" s="208"/>
      <c r="E446" s="208"/>
      <c r="F446" s="208"/>
      <c r="G446" s="208"/>
      <c r="H446" s="208"/>
      <c r="I446" s="208"/>
      <c r="J446" s="208"/>
      <c r="K446" s="208"/>
      <c r="L446" s="208"/>
      <c r="M446" s="208"/>
      <c r="N446" s="208"/>
      <c r="O446" s="208"/>
      <c r="P446" s="208"/>
      <c r="Q446" s="208"/>
      <c r="R446" s="208"/>
      <c r="S446" s="208"/>
      <c r="T446" s="208"/>
      <c r="U446" s="208"/>
      <c r="V446" s="208"/>
      <c r="W446" s="208"/>
      <c r="X446" s="208"/>
      <c r="Y446" s="208"/>
      <c r="Z446" s="208"/>
      <c r="AA446" s="208"/>
    </row>
    <row xmlns:x14ac="http://schemas.microsoft.com/office/spreadsheetml/2009/9/ac" r="447" ht="15.75" x14ac:dyDescent="0.25">
      <c r="A447" s="208"/>
      <c r="B447" s="209"/>
      <c r="C447" s="208"/>
      <c r="D447" s="208"/>
      <c r="E447" s="208"/>
      <c r="F447" s="208"/>
      <c r="G447" s="208"/>
      <c r="H447" s="208"/>
      <c r="I447" s="208"/>
      <c r="J447" s="208"/>
      <c r="K447" s="208"/>
      <c r="L447" s="208"/>
      <c r="M447" s="208"/>
      <c r="N447" s="208"/>
      <c r="O447" s="208"/>
      <c r="P447" s="208"/>
      <c r="Q447" s="208"/>
      <c r="R447" s="208"/>
      <c r="S447" s="208"/>
      <c r="T447" s="208"/>
      <c r="U447" s="208"/>
      <c r="V447" s="208"/>
      <c r="W447" s="208"/>
      <c r="X447" s="208"/>
      <c r="Y447" s="208"/>
      <c r="Z447" s="208"/>
      <c r="AA447" s="208"/>
    </row>
    <row xmlns:x14ac="http://schemas.microsoft.com/office/spreadsheetml/2009/9/ac" r="448" ht="15.75" x14ac:dyDescent="0.25">
      <c r="A448" s="208"/>
      <c r="B448" s="209"/>
      <c r="C448" s="208"/>
      <c r="D448" s="208"/>
      <c r="E448" s="208"/>
      <c r="F448" s="208"/>
      <c r="G448" s="208"/>
      <c r="H448" s="208"/>
      <c r="I448" s="208"/>
      <c r="J448" s="208"/>
      <c r="K448" s="208"/>
      <c r="L448" s="208"/>
      <c r="M448" s="208"/>
      <c r="N448" s="208"/>
      <c r="O448" s="208"/>
      <c r="P448" s="208"/>
      <c r="Q448" s="208"/>
      <c r="R448" s="208"/>
      <c r="S448" s="208"/>
      <c r="T448" s="208"/>
      <c r="U448" s="208"/>
      <c r="V448" s="208"/>
      <c r="W448" s="208"/>
      <c r="X448" s="208"/>
      <c r="Y448" s="208"/>
      <c r="Z448" s="208"/>
      <c r="AA448" s="208"/>
    </row>
    <row xmlns:x14ac="http://schemas.microsoft.com/office/spreadsheetml/2009/9/ac" r="449" ht="15.75" x14ac:dyDescent="0.25">
      <c r="A449" s="208"/>
      <c r="B449" s="209"/>
      <c r="C449" s="208"/>
      <c r="D449" s="208"/>
      <c r="E449" s="208"/>
      <c r="F449" s="208"/>
      <c r="G449" s="208"/>
      <c r="H449" s="208"/>
      <c r="I449" s="208"/>
      <c r="J449" s="208"/>
      <c r="K449" s="208"/>
      <c r="L449" s="208"/>
      <c r="M449" s="208"/>
      <c r="N449" s="208"/>
      <c r="O449" s="208"/>
      <c r="P449" s="208"/>
      <c r="Q449" s="208"/>
      <c r="R449" s="208"/>
      <c r="S449" s="208"/>
      <c r="T449" s="208"/>
      <c r="U449" s="208"/>
      <c r="V449" s="208"/>
      <c r="W449" s="208"/>
      <c r="X449" s="208"/>
      <c r="Y449" s="208"/>
      <c r="Z449" s="208"/>
      <c r="AA449" s="208"/>
    </row>
    <row xmlns:x14ac="http://schemas.microsoft.com/office/spreadsheetml/2009/9/ac" r="450" ht="15.75" x14ac:dyDescent="0.25">
      <c r="A450" s="208"/>
      <c r="B450" s="209"/>
      <c r="C450" s="208"/>
      <c r="D450" s="208"/>
      <c r="E450" s="208"/>
      <c r="F450" s="208"/>
      <c r="G450" s="208"/>
      <c r="H450" s="208"/>
      <c r="I450" s="208"/>
      <c r="J450" s="208"/>
      <c r="K450" s="208"/>
      <c r="L450" s="208"/>
      <c r="M450" s="208"/>
      <c r="N450" s="208"/>
      <c r="O450" s="208"/>
      <c r="P450" s="208"/>
      <c r="Q450" s="208"/>
      <c r="R450" s="208"/>
      <c r="S450" s="208"/>
      <c r="T450" s="208"/>
      <c r="U450" s="208"/>
      <c r="V450" s="208"/>
      <c r="W450" s="208"/>
      <c r="X450" s="208"/>
      <c r="Y450" s="208"/>
      <c r="Z450" s="208"/>
      <c r="AA450" s="208"/>
    </row>
    <row xmlns:x14ac="http://schemas.microsoft.com/office/spreadsheetml/2009/9/ac" r="451" ht="15.75" x14ac:dyDescent="0.25">
      <c r="A451" s="208"/>
      <c r="B451" s="209"/>
      <c r="C451" s="208"/>
      <c r="D451" s="208"/>
      <c r="E451" s="208"/>
      <c r="F451" s="208"/>
      <c r="G451" s="208"/>
      <c r="H451" s="208"/>
      <c r="I451" s="208"/>
      <c r="J451" s="208"/>
      <c r="K451" s="208"/>
      <c r="L451" s="208"/>
      <c r="M451" s="208"/>
      <c r="N451" s="208"/>
      <c r="O451" s="208"/>
      <c r="P451" s="208"/>
      <c r="Q451" s="208"/>
      <c r="R451" s="208"/>
      <c r="S451" s="208"/>
      <c r="T451" s="208"/>
      <c r="U451" s="208"/>
      <c r="V451" s="208"/>
      <c r="W451" s="208"/>
      <c r="X451" s="208"/>
      <c r="Y451" s="208"/>
      <c r="Z451" s="208"/>
      <c r="AA451" s="208"/>
    </row>
    <row xmlns:x14ac="http://schemas.microsoft.com/office/spreadsheetml/2009/9/ac" r="452" ht="15.75" x14ac:dyDescent="0.25">
      <c r="A452" s="208"/>
      <c r="B452" s="209"/>
      <c r="C452" s="208"/>
      <c r="D452" s="208"/>
      <c r="E452" s="208"/>
      <c r="F452" s="208"/>
      <c r="G452" s="208"/>
      <c r="H452" s="208"/>
      <c r="I452" s="208"/>
      <c r="J452" s="208"/>
      <c r="K452" s="208"/>
      <c r="L452" s="208"/>
      <c r="M452" s="208"/>
      <c r="N452" s="208"/>
      <c r="O452" s="208"/>
      <c r="P452" s="208"/>
      <c r="Q452" s="208"/>
      <c r="R452" s="208"/>
      <c r="S452" s="208"/>
      <c r="T452" s="208"/>
      <c r="U452" s="208"/>
      <c r="V452" s="208"/>
      <c r="W452" s="208"/>
      <c r="X452" s="208"/>
      <c r="Y452" s="208"/>
      <c r="Z452" s="208"/>
      <c r="AA452" s="208"/>
    </row>
    <row xmlns:x14ac="http://schemas.microsoft.com/office/spreadsheetml/2009/9/ac" r="453" ht="15.75" x14ac:dyDescent="0.25">
      <c r="A453" s="208"/>
      <c r="B453" s="209"/>
      <c r="C453" s="208"/>
      <c r="D453" s="208"/>
      <c r="E453" s="208"/>
      <c r="F453" s="208"/>
      <c r="G453" s="208"/>
      <c r="H453" s="208"/>
      <c r="I453" s="208"/>
      <c r="J453" s="208"/>
      <c r="K453" s="208"/>
      <c r="L453" s="208"/>
      <c r="M453" s="208"/>
      <c r="N453" s="208"/>
      <c r="O453" s="208"/>
      <c r="P453" s="208"/>
      <c r="Q453" s="208"/>
      <c r="R453" s="208"/>
      <c r="S453" s="208"/>
      <c r="T453" s="208"/>
      <c r="U453" s="208"/>
      <c r="V453" s="208"/>
      <c r="W453" s="208"/>
      <c r="X453" s="208"/>
      <c r="Y453" s="208"/>
      <c r="Z453" s="208"/>
      <c r="AA453" s="208"/>
    </row>
    <row xmlns:x14ac="http://schemas.microsoft.com/office/spreadsheetml/2009/9/ac" r="454" ht="15.75" x14ac:dyDescent="0.25">
      <c r="A454" s="208"/>
      <c r="B454" s="209"/>
      <c r="C454" s="208"/>
      <c r="D454" s="208"/>
      <c r="E454" s="208"/>
      <c r="F454" s="208"/>
      <c r="G454" s="208"/>
      <c r="H454" s="208"/>
      <c r="I454" s="208"/>
      <c r="J454" s="208"/>
      <c r="K454" s="208"/>
      <c r="L454" s="208"/>
      <c r="M454" s="208"/>
      <c r="N454" s="208"/>
      <c r="O454" s="208"/>
      <c r="P454" s="208"/>
      <c r="Q454" s="208"/>
      <c r="R454" s="208"/>
      <c r="S454" s="208"/>
      <c r="T454" s="208"/>
      <c r="U454" s="208"/>
      <c r="V454" s="208"/>
      <c r="W454" s="208"/>
      <c r="X454" s="208"/>
      <c r="Y454" s="208"/>
      <c r="Z454" s="208"/>
      <c r="AA454" s="208"/>
    </row>
    <row xmlns:x14ac="http://schemas.microsoft.com/office/spreadsheetml/2009/9/ac" r="455" ht="15.75" x14ac:dyDescent="0.25">
      <c r="A455" s="208"/>
      <c r="B455" s="209"/>
      <c r="C455" s="208"/>
      <c r="D455" s="208"/>
      <c r="E455" s="208"/>
      <c r="F455" s="208"/>
      <c r="G455" s="208"/>
      <c r="H455" s="208"/>
      <c r="I455" s="208"/>
      <c r="J455" s="208"/>
      <c r="K455" s="208"/>
      <c r="L455" s="208"/>
      <c r="M455" s="208"/>
      <c r="N455" s="208"/>
      <c r="O455" s="208"/>
      <c r="P455" s="208"/>
      <c r="Q455" s="208"/>
      <c r="R455" s="208"/>
      <c r="S455" s="208"/>
      <c r="T455" s="208"/>
      <c r="U455" s="208"/>
      <c r="V455" s="208"/>
      <c r="W455" s="208"/>
      <c r="X455" s="208"/>
      <c r="Y455" s="208"/>
      <c r="Z455" s="208"/>
      <c r="AA455" s="208"/>
    </row>
    <row xmlns:x14ac="http://schemas.microsoft.com/office/spreadsheetml/2009/9/ac" r="456" ht="15.75" x14ac:dyDescent="0.25">
      <c r="A456" s="208"/>
      <c r="B456" s="209"/>
      <c r="C456" s="208"/>
      <c r="D456" s="208"/>
      <c r="E456" s="208"/>
      <c r="F456" s="208"/>
      <c r="G456" s="208"/>
      <c r="H456" s="208"/>
      <c r="I456" s="208"/>
      <c r="J456" s="208"/>
      <c r="K456" s="208"/>
      <c r="L456" s="208"/>
      <c r="M456" s="208"/>
      <c r="N456" s="208"/>
      <c r="O456" s="208"/>
      <c r="P456" s="208"/>
      <c r="Q456" s="208"/>
      <c r="R456" s="208"/>
      <c r="S456" s="208"/>
      <c r="T456" s="208"/>
      <c r="U456" s="208"/>
      <c r="V456" s="208"/>
      <c r="W456" s="208"/>
      <c r="X456" s="208"/>
      <c r="Y456" s="208"/>
      <c r="Z456" s="208"/>
      <c r="AA456" s="208"/>
    </row>
    <row xmlns:x14ac="http://schemas.microsoft.com/office/spreadsheetml/2009/9/ac" r="457" ht="15.75" x14ac:dyDescent="0.25">
      <c r="A457" s="208"/>
      <c r="B457" s="209"/>
      <c r="C457" s="208"/>
      <c r="D457" s="208"/>
      <c r="E457" s="208"/>
      <c r="F457" s="208"/>
      <c r="G457" s="208"/>
      <c r="H457" s="208"/>
      <c r="I457" s="208"/>
      <c r="J457" s="208"/>
      <c r="K457" s="208"/>
      <c r="L457" s="208"/>
      <c r="M457" s="208"/>
      <c r="N457" s="208"/>
      <c r="O457" s="208"/>
      <c r="P457" s="208"/>
      <c r="Q457" s="208"/>
      <c r="R457" s="208"/>
      <c r="S457" s="208"/>
      <c r="T457" s="208"/>
      <c r="U457" s="208"/>
      <c r="V457" s="208"/>
      <c r="W457" s="208"/>
      <c r="X457" s="208"/>
      <c r="Y457" s="208"/>
      <c r="Z457" s="208"/>
      <c r="AA457" s="208"/>
    </row>
    <row xmlns:x14ac="http://schemas.microsoft.com/office/spreadsheetml/2009/9/ac" r="458" ht="15.75" x14ac:dyDescent="0.25">
      <c r="A458" s="208"/>
      <c r="B458" s="209"/>
      <c r="C458" s="208"/>
      <c r="D458" s="208"/>
      <c r="E458" s="208"/>
      <c r="F458" s="208"/>
      <c r="G458" s="208"/>
      <c r="H458" s="208"/>
      <c r="I458" s="208"/>
      <c r="J458" s="208"/>
      <c r="K458" s="208"/>
      <c r="L458" s="208"/>
      <c r="M458" s="208"/>
      <c r="N458" s="208"/>
      <c r="O458" s="208"/>
      <c r="P458" s="208"/>
      <c r="Q458" s="208"/>
      <c r="R458" s="208"/>
      <c r="S458" s="208"/>
      <c r="T458" s="208"/>
      <c r="U458" s="208"/>
      <c r="V458" s="208"/>
      <c r="W458" s="208"/>
      <c r="X458" s="208"/>
      <c r="Y458" s="208"/>
      <c r="Z458" s="208"/>
      <c r="AA458" s="208"/>
    </row>
    <row xmlns:x14ac="http://schemas.microsoft.com/office/spreadsheetml/2009/9/ac" r="459" ht="15.75" x14ac:dyDescent="0.25">
      <c r="A459" s="208"/>
      <c r="B459" s="209"/>
      <c r="C459" s="208"/>
      <c r="D459" s="208"/>
      <c r="E459" s="208"/>
      <c r="F459" s="208"/>
      <c r="G459" s="208"/>
      <c r="H459" s="208"/>
      <c r="I459" s="208"/>
      <c r="J459" s="208"/>
      <c r="K459" s="208"/>
      <c r="L459" s="208"/>
      <c r="M459" s="208"/>
      <c r="N459" s="208"/>
      <c r="O459" s="208"/>
      <c r="P459" s="208"/>
      <c r="Q459" s="208"/>
      <c r="R459" s="208"/>
      <c r="S459" s="208"/>
      <c r="T459" s="208"/>
      <c r="U459" s="208"/>
      <c r="V459" s="208"/>
      <c r="W459" s="208"/>
      <c r="X459" s="208"/>
      <c r="Y459" s="208"/>
      <c r="Z459" s="208"/>
      <c r="AA459" s="208"/>
    </row>
    <row xmlns:x14ac="http://schemas.microsoft.com/office/spreadsheetml/2009/9/ac" r="460" ht="15.75" x14ac:dyDescent="0.25">
      <c r="A460" s="208"/>
      <c r="B460" s="209"/>
      <c r="C460" s="208"/>
      <c r="D460" s="208"/>
      <c r="E460" s="208"/>
      <c r="F460" s="208"/>
      <c r="G460" s="208"/>
      <c r="H460" s="208"/>
      <c r="I460" s="208"/>
      <c r="J460" s="208"/>
      <c r="K460" s="208"/>
      <c r="L460" s="208"/>
      <c r="M460" s="208"/>
      <c r="N460" s="208"/>
      <c r="O460" s="208"/>
      <c r="P460" s="208"/>
      <c r="Q460" s="208"/>
      <c r="R460" s="208"/>
      <c r="S460" s="208"/>
      <c r="T460" s="208"/>
      <c r="U460" s="208"/>
      <c r="V460" s="208"/>
      <c r="W460" s="208"/>
      <c r="X460" s="208"/>
      <c r="Y460" s="208"/>
      <c r="Z460" s="208"/>
      <c r="AA460" s="208"/>
    </row>
    <row xmlns:x14ac="http://schemas.microsoft.com/office/spreadsheetml/2009/9/ac" r="461" ht="15.75" x14ac:dyDescent="0.25">
      <c r="A461" s="208"/>
      <c r="B461" s="209"/>
      <c r="C461" s="208"/>
      <c r="D461" s="208"/>
      <c r="E461" s="208"/>
      <c r="F461" s="208"/>
      <c r="G461" s="208"/>
      <c r="H461" s="208"/>
      <c r="I461" s="208"/>
      <c r="J461" s="208"/>
      <c r="K461" s="208"/>
      <c r="L461" s="208"/>
      <c r="M461" s="208"/>
      <c r="N461" s="208"/>
      <c r="O461" s="208"/>
      <c r="P461" s="208"/>
      <c r="Q461" s="208"/>
      <c r="R461" s="208"/>
      <c r="S461" s="208"/>
      <c r="T461" s="208"/>
      <c r="U461" s="208"/>
      <c r="V461" s="208"/>
      <c r="W461" s="208"/>
      <c r="X461" s="208"/>
      <c r="Y461" s="208"/>
      <c r="Z461" s="208"/>
      <c r="AA461" s="208"/>
    </row>
    <row xmlns:x14ac="http://schemas.microsoft.com/office/spreadsheetml/2009/9/ac" r="462" ht="15.75" x14ac:dyDescent="0.25">
      <c r="A462" s="208"/>
      <c r="B462" s="209"/>
      <c r="C462" s="208"/>
      <c r="D462" s="208"/>
      <c r="E462" s="208"/>
      <c r="F462" s="208"/>
      <c r="G462" s="208"/>
      <c r="H462" s="208"/>
      <c r="I462" s="208"/>
      <c r="J462" s="208"/>
      <c r="K462" s="208"/>
      <c r="L462" s="208"/>
      <c r="M462" s="208"/>
      <c r="N462" s="208"/>
      <c r="O462" s="208"/>
      <c r="P462" s="208"/>
      <c r="Q462" s="208"/>
      <c r="R462" s="208"/>
      <c r="S462" s="208"/>
      <c r="T462" s="208"/>
      <c r="U462" s="208"/>
      <c r="V462" s="208"/>
      <c r="W462" s="208"/>
      <c r="X462" s="208"/>
      <c r="Y462" s="208"/>
      <c r="Z462" s="208"/>
      <c r="AA462" s="208"/>
    </row>
    <row xmlns:x14ac="http://schemas.microsoft.com/office/spreadsheetml/2009/9/ac" r="463" ht="15.75" x14ac:dyDescent="0.25">
      <c r="A463" s="208"/>
      <c r="B463" s="209"/>
      <c r="C463" s="208"/>
      <c r="D463" s="208"/>
      <c r="E463" s="208"/>
      <c r="F463" s="208"/>
      <c r="G463" s="208"/>
      <c r="H463" s="208"/>
      <c r="I463" s="208"/>
      <c r="J463" s="208"/>
      <c r="K463" s="208"/>
      <c r="L463" s="208"/>
      <c r="M463" s="208"/>
      <c r="N463" s="208"/>
      <c r="O463" s="208"/>
      <c r="P463" s="208"/>
      <c r="Q463" s="208"/>
      <c r="R463" s="208"/>
      <c r="S463" s="208"/>
      <c r="T463" s="208"/>
      <c r="U463" s="208"/>
      <c r="V463" s="208"/>
      <c r="W463" s="208"/>
      <c r="X463" s="208"/>
      <c r="Y463" s="208"/>
      <c r="Z463" s="208"/>
      <c r="AA463" s="208"/>
    </row>
    <row xmlns:x14ac="http://schemas.microsoft.com/office/spreadsheetml/2009/9/ac" r="464" ht="15.75" x14ac:dyDescent="0.25">
      <c r="A464" s="208"/>
      <c r="B464" s="209"/>
      <c r="C464" s="208"/>
      <c r="D464" s="208"/>
      <c r="E464" s="208"/>
      <c r="F464" s="208"/>
      <c r="G464" s="208"/>
      <c r="H464" s="208"/>
      <c r="I464" s="208"/>
      <c r="J464" s="208"/>
      <c r="K464" s="208"/>
      <c r="L464" s="208"/>
      <c r="M464" s="208"/>
      <c r="N464" s="208"/>
      <c r="O464" s="208"/>
      <c r="P464" s="208"/>
      <c r="Q464" s="208"/>
      <c r="R464" s="208"/>
      <c r="S464" s="208"/>
      <c r="T464" s="208"/>
      <c r="U464" s="208"/>
      <c r="V464" s="208"/>
      <c r="W464" s="208"/>
      <c r="X464" s="208"/>
      <c r="Y464" s="208"/>
      <c r="Z464" s="208"/>
      <c r="AA464" s="208"/>
    </row>
    <row xmlns:x14ac="http://schemas.microsoft.com/office/spreadsheetml/2009/9/ac" r="465" ht="15.75" x14ac:dyDescent="0.25">
      <c r="A465" s="208"/>
      <c r="B465" s="209"/>
      <c r="C465" s="208"/>
      <c r="D465" s="208"/>
      <c r="E465" s="208"/>
      <c r="F465" s="208"/>
      <c r="G465" s="208"/>
      <c r="H465" s="208"/>
      <c r="I465" s="208"/>
      <c r="J465" s="208"/>
      <c r="K465" s="208"/>
      <c r="L465" s="208"/>
      <c r="M465" s="208"/>
      <c r="N465" s="208"/>
      <c r="O465" s="208"/>
      <c r="P465" s="208"/>
      <c r="Q465" s="208"/>
      <c r="R465" s="208"/>
      <c r="S465" s="208"/>
      <c r="T465" s="208"/>
      <c r="U465" s="208"/>
      <c r="V465" s="208"/>
      <c r="W465" s="208"/>
      <c r="X465" s="208"/>
      <c r="Y465" s="208"/>
      <c r="Z465" s="208"/>
      <c r="AA465" s="208"/>
    </row>
    <row xmlns:x14ac="http://schemas.microsoft.com/office/spreadsheetml/2009/9/ac" r="466" ht="15.75" x14ac:dyDescent="0.25">
      <c r="A466" s="208"/>
      <c r="B466" s="209"/>
      <c r="C466" s="208"/>
      <c r="D466" s="208"/>
      <c r="E466" s="208"/>
      <c r="F466" s="208"/>
      <c r="G466" s="208"/>
      <c r="H466" s="208"/>
      <c r="I466" s="208"/>
      <c r="J466" s="208"/>
      <c r="K466" s="208"/>
      <c r="L466" s="208"/>
      <c r="M466" s="208"/>
      <c r="N466" s="208"/>
      <c r="O466" s="208"/>
      <c r="P466" s="208"/>
      <c r="Q466" s="208"/>
      <c r="R466" s="208"/>
      <c r="S466" s="208"/>
      <c r="T466" s="208"/>
      <c r="U466" s="208"/>
      <c r="V466" s="208"/>
      <c r="W466" s="208"/>
      <c r="X466" s="208"/>
      <c r="Y466" s="208"/>
      <c r="Z466" s="208"/>
      <c r="AA466" s="208"/>
    </row>
    <row xmlns:x14ac="http://schemas.microsoft.com/office/spreadsheetml/2009/9/ac" r="467" ht="15.75" x14ac:dyDescent="0.25">
      <c r="A467" s="208"/>
      <c r="B467" s="209"/>
      <c r="C467" s="208"/>
      <c r="D467" s="208"/>
      <c r="E467" s="208"/>
      <c r="F467" s="208"/>
      <c r="G467" s="208"/>
      <c r="H467" s="208"/>
      <c r="I467" s="208"/>
      <c r="J467" s="208"/>
      <c r="K467" s="208"/>
      <c r="L467" s="208"/>
      <c r="M467" s="208"/>
      <c r="N467" s="208"/>
      <c r="O467" s="208"/>
      <c r="P467" s="208"/>
      <c r="Q467" s="208"/>
      <c r="R467" s="208"/>
      <c r="S467" s="208"/>
      <c r="T467" s="208"/>
      <c r="U467" s="208"/>
      <c r="V467" s="208"/>
      <c r="W467" s="208"/>
      <c r="X467" s="208"/>
      <c r="Y467" s="208"/>
      <c r="Z467" s="208"/>
      <c r="AA467" s="208"/>
    </row>
    <row xmlns:x14ac="http://schemas.microsoft.com/office/spreadsheetml/2009/9/ac" r="468" ht="15.75" x14ac:dyDescent="0.25">
      <c r="A468" s="208"/>
      <c r="B468" s="209"/>
      <c r="C468" s="208"/>
      <c r="D468" s="208"/>
      <c r="E468" s="208"/>
      <c r="F468" s="208"/>
      <c r="G468" s="208"/>
      <c r="H468" s="208"/>
      <c r="I468" s="208"/>
      <c r="J468" s="208"/>
      <c r="K468" s="208"/>
      <c r="L468" s="208"/>
      <c r="M468" s="208"/>
      <c r="N468" s="208"/>
      <c r="O468" s="208"/>
      <c r="P468" s="208"/>
      <c r="Q468" s="208"/>
      <c r="R468" s="208"/>
      <c r="S468" s="208"/>
      <c r="T468" s="208"/>
      <c r="U468" s="208"/>
      <c r="V468" s="208"/>
      <c r="W468" s="208"/>
      <c r="X468" s="208"/>
      <c r="Y468" s="208"/>
      <c r="Z468" s="208"/>
      <c r="AA468" s="208"/>
    </row>
    <row xmlns:x14ac="http://schemas.microsoft.com/office/spreadsheetml/2009/9/ac" r="469" ht="15.75" x14ac:dyDescent="0.25">
      <c r="A469" s="208"/>
      <c r="B469" s="209"/>
      <c r="C469" s="208"/>
      <c r="D469" s="208"/>
      <c r="E469" s="208"/>
      <c r="F469" s="208"/>
      <c r="G469" s="208"/>
      <c r="H469" s="208"/>
      <c r="I469" s="208"/>
      <c r="J469" s="208"/>
      <c r="K469" s="208"/>
      <c r="L469" s="208"/>
      <c r="M469" s="208"/>
      <c r="N469" s="208"/>
      <c r="O469" s="208"/>
      <c r="P469" s="208"/>
      <c r="Q469" s="208"/>
      <c r="R469" s="208"/>
      <c r="S469" s="208"/>
      <c r="T469" s="208"/>
      <c r="U469" s="208"/>
      <c r="V469" s="208"/>
      <c r="W469" s="208"/>
      <c r="X469" s="208"/>
      <c r="Y469" s="208"/>
      <c r="Z469" s="208"/>
      <c r="AA469" s="208"/>
    </row>
    <row xmlns:x14ac="http://schemas.microsoft.com/office/spreadsheetml/2009/9/ac" r="470" ht="15.75" x14ac:dyDescent="0.25">
      <c r="A470" s="208"/>
      <c r="B470" s="209"/>
      <c r="C470" s="208"/>
      <c r="D470" s="208"/>
      <c r="E470" s="208"/>
      <c r="F470" s="208"/>
      <c r="G470" s="208"/>
      <c r="H470" s="208"/>
      <c r="I470" s="208"/>
      <c r="J470" s="208"/>
      <c r="K470" s="208"/>
      <c r="L470" s="208"/>
      <c r="M470" s="208"/>
      <c r="N470" s="208"/>
      <c r="O470" s="208"/>
      <c r="P470" s="208"/>
      <c r="Q470" s="208"/>
      <c r="R470" s="208"/>
      <c r="S470" s="208"/>
      <c r="T470" s="208"/>
      <c r="U470" s="208"/>
      <c r="V470" s="208"/>
      <c r="W470" s="208"/>
      <c r="X470" s="208"/>
      <c r="Y470" s="208"/>
      <c r="Z470" s="208"/>
      <c r="AA470" s="208"/>
    </row>
    <row xmlns:x14ac="http://schemas.microsoft.com/office/spreadsheetml/2009/9/ac" r="471" ht="15.75" x14ac:dyDescent="0.25">
      <c r="A471" s="208"/>
      <c r="B471" s="209"/>
      <c r="C471" s="208"/>
      <c r="D471" s="208"/>
      <c r="E471" s="208"/>
      <c r="F471" s="208"/>
      <c r="G471" s="208"/>
      <c r="H471" s="208"/>
      <c r="I471" s="208"/>
      <c r="J471" s="208"/>
      <c r="K471" s="208"/>
      <c r="L471" s="208"/>
      <c r="M471" s="208"/>
      <c r="N471" s="208"/>
      <c r="O471" s="208"/>
      <c r="P471" s="208"/>
      <c r="Q471" s="208"/>
      <c r="R471" s="208"/>
      <c r="S471" s="208"/>
      <c r="T471" s="208"/>
      <c r="U471" s="208"/>
      <c r="V471" s="208"/>
      <c r="W471" s="208"/>
      <c r="X471" s="208"/>
      <c r="Y471" s="208"/>
      <c r="Z471" s="208"/>
      <c r="AA471" s="208"/>
    </row>
    <row xmlns:x14ac="http://schemas.microsoft.com/office/spreadsheetml/2009/9/ac" r="472" ht="15.75" x14ac:dyDescent="0.25">
      <c r="A472" s="208"/>
      <c r="B472" s="209"/>
      <c r="C472" s="208"/>
      <c r="D472" s="208"/>
      <c r="E472" s="208"/>
      <c r="F472" s="208"/>
      <c r="G472" s="208"/>
      <c r="H472" s="208"/>
      <c r="I472" s="208"/>
      <c r="J472" s="208"/>
      <c r="K472" s="208"/>
      <c r="L472" s="208"/>
      <c r="M472" s="208"/>
      <c r="N472" s="208"/>
      <c r="O472" s="208"/>
      <c r="P472" s="208"/>
      <c r="Q472" s="208"/>
      <c r="R472" s="208"/>
      <c r="S472" s="208"/>
      <c r="T472" s="208"/>
      <c r="U472" s="208"/>
      <c r="V472" s="208"/>
      <c r="W472" s="208"/>
      <c r="X472" s="208"/>
      <c r="Y472" s="208"/>
      <c r="Z472" s="208"/>
      <c r="AA472" s="208"/>
    </row>
    <row xmlns:x14ac="http://schemas.microsoft.com/office/spreadsheetml/2009/9/ac" r="473" ht="15.75" x14ac:dyDescent="0.25">
      <c r="A473" s="208"/>
      <c r="B473" s="209"/>
      <c r="C473" s="208"/>
      <c r="D473" s="208"/>
      <c r="E473" s="208"/>
      <c r="F473" s="208"/>
      <c r="G473" s="208"/>
      <c r="H473" s="208"/>
      <c r="I473" s="208"/>
      <c r="J473" s="208"/>
      <c r="K473" s="208"/>
      <c r="L473" s="208"/>
      <c r="M473" s="208"/>
      <c r="N473" s="208"/>
      <c r="O473" s="208"/>
      <c r="P473" s="208"/>
      <c r="Q473" s="208"/>
      <c r="R473" s="208"/>
      <c r="S473" s="208"/>
      <c r="T473" s="208"/>
      <c r="U473" s="208"/>
      <c r="V473" s="208"/>
      <c r="W473" s="208"/>
      <c r="X473" s="208"/>
      <c r="Y473" s="208"/>
      <c r="Z473" s="208"/>
      <c r="AA473" s="208"/>
    </row>
    <row xmlns:x14ac="http://schemas.microsoft.com/office/spreadsheetml/2009/9/ac" r="474" ht="15.75" x14ac:dyDescent="0.25">
      <c r="A474" s="208"/>
      <c r="B474" s="209"/>
      <c r="C474" s="208"/>
      <c r="D474" s="208"/>
      <c r="E474" s="208"/>
      <c r="F474" s="208"/>
      <c r="G474" s="208"/>
      <c r="H474" s="208"/>
      <c r="I474" s="208"/>
      <c r="J474" s="208"/>
      <c r="K474" s="208"/>
      <c r="L474" s="208"/>
      <c r="M474" s="208"/>
      <c r="N474" s="208"/>
      <c r="O474" s="208"/>
      <c r="P474" s="208"/>
      <c r="Q474" s="208"/>
      <c r="R474" s="208"/>
      <c r="S474" s="208"/>
      <c r="T474" s="208"/>
      <c r="U474" s="208"/>
      <c r="V474" s="208"/>
      <c r="W474" s="208"/>
      <c r="X474" s="208"/>
      <c r="Y474" s="208"/>
      <c r="Z474" s="208"/>
      <c r="AA474" s="208"/>
    </row>
    <row xmlns:x14ac="http://schemas.microsoft.com/office/spreadsheetml/2009/9/ac" r="475" ht="15.75" x14ac:dyDescent="0.25">
      <c r="A475" s="208"/>
      <c r="B475" s="209"/>
      <c r="C475" s="208"/>
      <c r="D475" s="208"/>
      <c r="E475" s="208"/>
      <c r="F475" s="208"/>
      <c r="G475" s="208"/>
      <c r="H475" s="208"/>
      <c r="I475" s="208"/>
      <c r="J475" s="208"/>
      <c r="K475" s="208"/>
      <c r="L475" s="208"/>
      <c r="M475" s="208"/>
      <c r="N475" s="208"/>
      <c r="O475" s="208"/>
      <c r="P475" s="208"/>
      <c r="Q475" s="208"/>
      <c r="R475" s="208"/>
      <c r="S475" s="208"/>
      <c r="T475" s="208"/>
      <c r="U475" s="208"/>
      <c r="V475" s="208"/>
      <c r="W475" s="208"/>
      <c r="X475" s="208"/>
      <c r="Y475" s="208"/>
      <c r="Z475" s="208"/>
      <c r="AA475" s="208"/>
    </row>
    <row xmlns:x14ac="http://schemas.microsoft.com/office/spreadsheetml/2009/9/ac" r="476" ht="15.75" x14ac:dyDescent="0.25">
      <c r="A476" s="208"/>
      <c r="B476" s="209"/>
      <c r="C476" s="208"/>
      <c r="D476" s="208"/>
      <c r="E476" s="208"/>
      <c r="F476" s="208"/>
      <c r="G476" s="208"/>
      <c r="H476" s="208"/>
      <c r="I476" s="208"/>
      <c r="J476" s="208"/>
      <c r="K476" s="208"/>
      <c r="L476" s="208"/>
      <c r="M476" s="208"/>
      <c r="N476" s="208"/>
      <c r="O476" s="208"/>
      <c r="P476" s="208"/>
      <c r="Q476" s="208"/>
      <c r="R476" s="208"/>
      <c r="S476" s="208"/>
      <c r="T476" s="208"/>
      <c r="U476" s="208"/>
      <c r="V476" s="208"/>
      <c r="W476" s="208"/>
      <c r="X476" s="208"/>
      <c r="Y476" s="208"/>
      <c r="Z476" s="208"/>
      <c r="AA476" s="208"/>
    </row>
    <row xmlns:x14ac="http://schemas.microsoft.com/office/spreadsheetml/2009/9/ac" r="477" ht="15.75" x14ac:dyDescent="0.25">
      <c r="A477" s="208"/>
      <c r="B477" s="209"/>
      <c r="C477" s="208"/>
      <c r="D477" s="208"/>
      <c r="E477" s="208"/>
      <c r="F477" s="208"/>
      <c r="G477" s="208"/>
      <c r="H477" s="208"/>
      <c r="I477" s="208"/>
      <c r="J477" s="208"/>
      <c r="K477" s="208"/>
      <c r="L477" s="208"/>
      <c r="M477" s="208"/>
      <c r="N477" s="208"/>
      <c r="O477" s="208"/>
      <c r="P477" s="208"/>
      <c r="Q477" s="208"/>
      <c r="R477" s="208"/>
      <c r="S477" s="208"/>
      <c r="T477" s="208"/>
      <c r="U477" s="208"/>
      <c r="V477" s="208"/>
      <c r="W477" s="208"/>
      <c r="X477" s="208"/>
      <c r="Y477" s="208"/>
      <c r="Z477" s="208"/>
      <c r="AA477" s="208"/>
    </row>
    <row xmlns:x14ac="http://schemas.microsoft.com/office/spreadsheetml/2009/9/ac" r="478" ht="15.75" x14ac:dyDescent="0.25">
      <c r="A478" s="208"/>
      <c r="B478" s="209"/>
      <c r="C478" s="208"/>
      <c r="D478" s="208"/>
      <c r="E478" s="208"/>
      <c r="F478" s="208"/>
      <c r="G478" s="208"/>
      <c r="H478" s="208"/>
      <c r="I478" s="208"/>
      <c r="J478" s="208"/>
      <c r="K478" s="208"/>
      <c r="L478" s="208"/>
      <c r="M478" s="208"/>
      <c r="N478" s="208"/>
      <c r="O478" s="208"/>
      <c r="P478" s="208"/>
      <c r="Q478" s="208"/>
      <c r="R478" s="208"/>
      <c r="S478" s="208"/>
      <c r="T478" s="208"/>
      <c r="U478" s="208"/>
      <c r="V478" s="208"/>
      <c r="W478" s="208"/>
      <c r="X478" s="208"/>
      <c r="Y478" s="208"/>
      <c r="Z478" s="208"/>
      <c r="AA478" s="208"/>
    </row>
    <row xmlns:x14ac="http://schemas.microsoft.com/office/spreadsheetml/2009/9/ac" r="479" ht="15.75" x14ac:dyDescent="0.25">
      <c r="A479" s="208"/>
      <c r="B479" s="209"/>
      <c r="C479" s="208"/>
      <c r="D479" s="208"/>
      <c r="E479" s="208"/>
      <c r="F479" s="208"/>
      <c r="G479" s="208"/>
      <c r="H479" s="208"/>
      <c r="I479" s="208"/>
      <c r="J479" s="208"/>
      <c r="K479" s="208"/>
      <c r="L479" s="208"/>
      <c r="M479" s="208"/>
      <c r="N479" s="208"/>
      <c r="O479" s="208"/>
      <c r="P479" s="208"/>
      <c r="Q479" s="208"/>
      <c r="R479" s="208"/>
      <c r="S479" s="208"/>
      <c r="T479" s="208"/>
      <c r="U479" s="208"/>
      <c r="V479" s="208"/>
      <c r="W479" s="208"/>
      <c r="X479" s="208"/>
      <c r="Y479" s="208"/>
      <c r="Z479" s="208"/>
      <c r="AA479" s="208"/>
    </row>
    <row xmlns:x14ac="http://schemas.microsoft.com/office/spreadsheetml/2009/9/ac" r="480" ht="15.75" x14ac:dyDescent="0.25">
      <c r="A480" s="208"/>
      <c r="B480" s="209"/>
      <c r="C480" s="208"/>
      <c r="D480" s="208"/>
      <c r="E480" s="208"/>
      <c r="F480" s="208"/>
      <c r="G480" s="208"/>
      <c r="H480" s="208"/>
      <c r="I480" s="208"/>
      <c r="J480" s="208"/>
      <c r="K480" s="208"/>
      <c r="L480" s="208"/>
      <c r="M480" s="208"/>
      <c r="N480" s="208"/>
      <c r="O480" s="208"/>
      <c r="P480" s="208"/>
      <c r="Q480" s="208"/>
      <c r="R480" s="208"/>
      <c r="S480" s="208"/>
      <c r="T480" s="208"/>
      <c r="U480" s="208"/>
      <c r="V480" s="208"/>
      <c r="W480" s="208"/>
      <c r="X480" s="208"/>
      <c r="Y480" s="208"/>
      <c r="Z480" s="208"/>
      <c r="AA480" s="208"/>
    </row>
    <row xmlns:x14ac="http://schemas.microsoft.com/office/spreadsheetml/2009/9/ac" r="481" ht="15.75" x14ac:dyDescent="0.25">
      <c r="A481" s="208"/>
      <c r="B481" s="209"/>
      <c r="C481" s="208"/>
      <c r="D481" s="208"/>
      <c r="E481" s="208"/>
      <c r="F481" s="208"/>
      <c r="G481" s="208"/>
      <c r="H481" s="208"/>
      <c r="I481" s="208"/>
      <c r="J481" s="208"/>
      <c r="K481" s="208"/>
      <c r="L481" s="208"/>
      <c r="M481" s="208"/>
      <c r="N481" s="208"/>
      <c r="O481" s="208"/>
      <c r="P481" s="208"/>
      <c r="Q481" s="208"/>
      <c r="R481" s="208"/>
      <c r="S481" s="208"/>
      <c r="T481" s="208"/>
      <c r="U481" s="208"/>
      <c r="V481" s="208"/>
      <c r="W481" s="208"/>
      <c r="X481" s="208"/>
      <c r="Y481" s="208"/>
      <c r="Z481" s="208"/>
      <c r="AA481" s="208"/>
    </row>
    <row xmlns:x14ac="http://schemas.microsoft.com/office/spreadsheetml/2009/9/ac" r="482" ht="15.75" x14ac:dyDescent="0.25">
      <c r="A482" s="208"/>
      <c r="B482" s="209"/>
      <c r="C482" s="208"/>
      <c r="D482" s="208"/>
      <c r="E482" s="208"/>
      <c r="F482" s="208"/>
      <c r="G482" s="208"/>
      <c r="H482" s="208"/>
      <c r="I482" s="208"/>
      <c r="J482" s="208"/>
      <c r="K482" s="208"/>
      <c r="L482" s="208"/>
      <c r="M482" s="208"/>
      <c r="N482" s="208"/>
      <c r="O482" s="208"/>
      <c r="P482" s="208"/>
      <c r="Q482" s="208"/>
      <c r="R482" s="208"/>
      <c r="S482" s="208"/>
      <c r="T482" s="208"/>
      <c r="U482" s="208"/>
      <c r="V482" s="208"/>
      <c r="W482" s="208"/>
      <c r="X482" s="208"/>
      <c r="Y482" s="208"/>
      <c r="Z482" s="208"/>
      <c r="AA482" s="208"/>
    </row>
    <row xmlns:x14ac="http://schemas.microsoft.com/office/spreadsheetml/2009/9/ac" r="483" ht="15.75" x14ac:dyDescent="0.25">
      <c r="A483" s="208"/>
      <c r="B483" s="209"/>
      <c r="C483" s="208"/>
      <c r="D483" s="208"/>
      <c r="E483" s="208"/>
      <c r="F483" s="208"/>
      <c r="G483" s="208"/>
      <c r="H483" s="208"/>
      <c r="I483" s="208"/>
      <c r="J483" s="208"/>
      <c r="K483" s="208"/>
      <c r="L483" s="208"/>
      <c r="M483" s="208"/>
      <c r="N483" s="208"/>
      <c r="O483" s="208"/>
      <c r="P483" s="208"/>
      <c r="Q483" s="208"/>
      <c r="R483" s="208"/>
      <c r="S483" s="208"/>
      <c r="T483" s="208"/>
      <c r="U483" s="208"/>
      <c r="V483" s="208"/>
      <c r="W483" s="208"/>
      <c r="X483" s="208"/>
      <c r="Y483" s="208"/>
      <c r="Z483" s="208"/>
      <c r="AA483" s="208"/>
    </row>
    <row xmlns:x14ac="http://schemas.microsoft.com/office/spreadsheetml/2009/9/ac" r="484" ht="15.75" x14ac:dyDescent="0.25">
      <c r="A484" s="208"/>
      <c r="B484" s="209"/>
      <c r="C484" s="208"/>
      <c r="D484" s="208"/>
      <c r="E484" s="208"/>
      <c r="F484" s="208"/>
      <c r="G484" s="208"/>
      <c r="H484" s="208"/>
      <c r="I484" s="208"/>
      <c r="J484" s="208"/>
      <c r="K484" s="208"/>
      <c r="L484" s="208"/>
      <c r="M484" s="208"/>
      <c r="N484" s="208"/>
      <c r="O484" s="208"/>
      <c r="P484" s="208"/>
      <c r="Q484" s="208"/>
      <c r="R484" s="208"/>
      <c r="S484" s="208"/>
      <c r="T484" s="208"/>
      <c r="U484" s="208"/>
      <c r="V484" s="208"/>
      <c r="W484" s="208"/>
      <c r="X484" s="208"/>
      <c r="Y484" s="208"/>
      <c r="Z484" s="208"/>
      <c r="AA484" s="208"/>
    </row>
    <row xmlns:x14ac="http://schemas.microsoft.com/office/spreadsheetml/2009/9/ac" r="485" ht="15.75" x14ac:dyDescent="0.25">
      <c r="A485" s="208"/>
      <c r="B485" s="209"/>
      <c r="C485" s="208"/>
      <c r="D485" s="208"/>
      <c r="E485" s="208"/>
      <c r="F485" s="208"/>
      <c r="G485" s="208"/>
      <c r="H485" s="208"/>
      <c r="I485" s="208"/>
      <c r="J485" s="208"/>
      <c r="K485" s="208"/>
      <c r="L485" s="208"/>
      <c r="M485" s="208"/>
      <c r="N485" s="208"/>
      <c r="O485" s="208"/>
      <c r="P485" s="208"/>
      <c r="Q485" s="208"/>
      <c r="R485" s="208"/>
      <c r="S485" s="208"/>
      <c r="T485" s="208"/>
      <c r="U485" s="208"/>
      <c r="V485" s="208"/>
      <c r="W485" s="208"/>
      <c r="X485" s="208"/>
      <c r="Y485" s="208"/>
      <c r="Z485" s="208"/>
      <c r="AA485" s="208"/>
    </row>
    <row xmlns:x14ac="http://schemas.microsoft.com/office/spreadsheetml/2009/9/ac" r="486" ht="15.75" x14ac:dyDescent="0.25">
      <c r="A486" s="208"/>
      <c r="B486" s="209"/>
      <c r="C486" s="208"/>
      <c r="D486" s="208"/>
      <c r="E486" s="208"/>
      <c r="F486" s="208"/>
      <c r="G486" s="208"/>
      <c r="H486" s="208"/>
      <c r="I486" s="208"/>
      <c r="J486" s="208"/>
      <c r="K486" s="208"/>
      <c r="L486" s="208"/>
      <c r="M486" s="208"/>
      <c r="N486" s="208"/>
      <c r="O486" s="208"/>
      <c r="P486" s="208"/>
      <c r="Q486" s="208"/>
      <c r="R486" s="208"/>
      <c r="S486" s="208"/>
      <c r="T486" s="208"/>
      <c r="U486" s="208"/>
      <c r="V486" s="208"/>
      <c r="W486" s="208"/>
      <c r="X486" s="208"/>
      <c r="Y486" s="208"/>
      <c r="Z486" s="208"/>
      <c r="AA486" s="208"/>
    </row>
    <row xmlns:x14ac="http://schemas.microsoft.com/office/spreadsheetml/2009/9/ac" r="487" ht="15.75" x14ac:dyDescent="0.25">
      <c r="A487" s="208"/>
      <c r="B487" s="209"/>
      <c r="C487" s="208"/>
      <c r="D487" s="208"/>
      <c r="E487" s="208"/>
      <c r="F487" s="208"/>
      <c r="G487" s="208"/>
      <c r="H487" s="208"/>
      <c r="I487" s="208"/>
      <c r="J487" s="208"/>
      <c r="K487" s="208"/>
      <c r="L487" s="208"/>
      <c r="M487" s="208"/>
      <c r="N487" s="208"/>
      <c r="O487" s="208"/>
      <c r="P487" s="208"/>
      <c r="Q487" s="208"/>
      <c r="R487" s="208"/>
      <c r="S487" s="208"/>
      <c r="T487" s="208"/>
      <c r="U487" s="208"/>
      <c r="V487" s="208"/>
      <c r="W487" s="208"/>
      <c r="X487" s="208"/>
      <c r="Y487" s="208"/>
      <c r="Z487" s="208"/>
      <c r="AA487" s="208"/>
    </row>
    <row xmlns:x14ac="http://schemas.microsoft.com/office/spreadsheetml/2009/9/ac" r="488" ht="15.75" x14ac:dyDescent="0.25">
      <c r="A488" s="208"/>
      <c r="B488" s="209"/>
      <c r="C488" s="208"/>
      <c r="D488" s="208"/>
      <c r="E488" s="208"/>
      <c r="F488" s="208"/>
      <c r="G488" s="208"/>
      <c r="H488" s="208"/>
      <c r="I488" s="208"/>
      <c r="J488" s="208"/>
      <c r="K488" s="208"/>
      <c r="L488" s="208"/>
      <c r="M488" s="208"/>
      <c r="N488" s="208"/>
      <c r="O488" s="208"/>
      <c r="P488" s="208"/>
      <c r="Q488" s="208"/>
      <c r="R488" s="208"/>
      <c r="S488" s="208"/>
      <c r="T488" s="208"/>
      <c r="U488" s="208"/>
      <c r="V488" s="208"/>
      <c r="W488" s="208"/>
      <c r="X488" s="208"/>
      <c r="Y488" s="208"/>
      <c r="Z488" s="208"/>
      <c r="AA488" s="20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FEF23-3371-4463-AD1B-DDFA45899FD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8" customWidth="true"/>
    <col min="2" max="2" width="6.5" style="239" customWidth="true"/>
    <col min="3" max="3" width="14.125" style="240" customWidth="true"/>
    <col min="4" max="4" width="9.75" style="218" customWidth="true"/>
    <col min="5" max="5" width="8" style="241" customWidth="true"/>
    <col min="6" max="6" width="8" style="242" customWidth="true"/>
    <col min="7" max="7" width="8" style="243" customWidth="true"/>
    <col min="8" max="8" width="8" style="244" customWidth="true"/>
    <col min="9" max="9" width="8" style="237" customWidth="true"/>
    <col min="10" max="10" width="8" style="245" customWidth="true"/>
    <col min="11" max="11" width="8" style="246" customWidth="true"/>
    <col min="12" max="12" width="8" style="242" customWidth="true"/>
    <col min="13" max="13" width="8" style="247" customWidth="true"/>
    <col min="14" max="14" width="8" style="248" customWidth="true"/>
    <col min="15" max="19" width="8" style="218" customWidth="true"/>
    <col min="20" max="16384" width="9" style="218"/>
  </cols>
  <sheetData>
    <row xmlns:x14ac="http://schemas.microsoft.com/office/spreadsheetml/2009/9/ac" r="1" ht="20.25" customHeight="true" x14ac:dyDescent="0.2">
      <c r="A1" s="645" t="s">
        <v>302</v>
      </c>
      <c r="B1" s="646"/>
      <c r="C1" s="646"/>
      <c r="D1" s="646"/>
      <c r="E1" s="647" t="s">
        <v>50</v>
      </c>
      <c r="F1" s="648"/>
      <c r="G1" s="648"/>
      <c r="H1" s="648"/>
      <c r="I1" s="649"/>
      <c r="J1" s="650" t="s">
        <v>10</v>
      </c>
      <c r="K1" s="650"/>
      <c r="L1" s="650"/>
      <c r="M1" s="650"/>
      <c r="N1" s="650"/>
      <c r="O1" s="651" t="s">
        <v>11</v>
      </c>
      <c r="P1" s="652"/>
      <c r="Q1" s="652"/>
      <c r="R1" s="652"/>
      <c r="S1" s="653"/>
    </row>
    <row xmlns:x14ac="http://schemas.microsoft.com/office/spreadsheetml/2009/9/ac" r="2" x14ac:dyDescent="0.2">
      <c r="A2" s="646"/>
      <c r="B2" s="646"/>
      <c r="C2" s="646"/>
      <c r="D2" s="646"/>
      <c r="E2" s="219"/>
      <c r="F2" s="220"/>
      <c r="G2" s="249"/>
      <c r="H2" s="221"/>
      <c r="I2" s="250"/>
      <c r="J2" s="222"/>
      <c r="K2" s="220"/>
      <c r="L2" s="251"/>
      <c r="M2" s="221"/>
      <c r="N2" s="252"/>
      <c r="O2" s="219"/>
      <c r="P2" s="220"/>
      <c r="Q2" s="223"/>
      <c r="R2" s="221"/>
      <c r="S2" s="250"/>
    </row>
    <row xmlns:x14ac="http://schemas.microsoft.com/office/spreadsheetml/2009/9/ac" r="3" ht="134.25" customHeight="true" x14ac:dyDescent="0.2">
      <c r="A3" s="224" t="s">
        <v>9</v>
      </c>
      <c r="B3" s="225" t="s">
        <v>4</v>
      </c>
      <c r="C3" s="226" t="s">
        <v>8</v>
      </c>
      <c r="D3" s="227" t="s">
        <v>180</v>
      </c>
      <c r="E3" s="228" t="s">
        <v>25</v>
      </c>
      <c r="F3" s="229" t="s">
        <v>19</v>
      </c>
      <c r="G3" s="253" t="s">
        <v>164</v>
      </c>
      <c r="H3" s="230" t="s">
        <v>171</v>
      </c>
      <c r="I3" s="254" t="s">
        <v>36</v>
      </c>
      <c r="J3" s="231" t="s">
        <v>25</v>
      </c>
      <c r="K3" s="232" t="s">
        <v>19</v>
      </c>
      <c r="L3" s="255" t="s">
        <v>165</v>
      </c>
      <c r="M3" s="230" t="s">
        <v>171</v>
      </c>
      <c r="N3" s="256" t="s">
        <v>36</v>
      </c>
      <c r="O3" s="228" t="s">
        <v>25</v>
      </c>
      <c r="P3" s="229" t="s">
        <v>126</v>
      </c>
      <c r="Q3" s="233" t="s">
        <v>166</v>
      </c>
      <c r="R3" s="230" t="s">
        <v>171</v>
      </c>
      <c r="S3" s="254" t="s">
        <v>36</v>
      </c>
    </row>
    <row xmlns:x14ac="http://schemas.microsoft.com/office/spreadsheetml/2009/9/ac" r="4" x14ac:dyDescent="0.2">
      <c r="A4" s="364" t="str">
        <f>IF(ISBLANK(Regressions!A14), " ", Regressions!A14)</f>
        <v>Pakistan</v>
      </c>
      <c r="B4" s="365">
        <f>IF(ISBLANK(Regressions!B14), " ", Regressions!B14)</f>
        <v>2000</v>
      </c>
      <c r="C4" s="234" t="str">
        <f>IF(ISBLANK(Regressions!C14), " ", Regressions!C14)</f>
        <v>National</v>
      </c>
      <c r="D4" s="366">
        <f>IF(ISBLANK(Regressions!D14), " ", Regressions!D14)</f>
        <v>57683016</v>
      </c>
      <c r="E4" s="235" t="e">
        <f>IF(ISNUMBER(Regressions!E14),ROUND(Regressions!E14, 1), NA())</f>
        <v>#N/A</v>
      </c>
      <c r="F4" s="367" t="e">
        <f>IF(ISNUMBER(Regressions!F14),ROUND(Regressions!F14, 1), NA())</f>
        <v>#N/A</v>
      </c>
      <c r="G4" s="257" t="e">
        <f>IF(ISNUMBER(Regressions!G14),ROUND(Regressions!G14, 1), NA())</f>
        <v>#N/A</v>
      </c>
      <c r="H4" s="368" t="e">
        <f>IF(ISNUMBER(Regressions!H14),ROUND(Regressions!H14, 1), NA())</f>
        <v>#N/A</v>
      </c>
      <c r="I4" s="258" t="e">
        <f>IF(ISNUMBER(Regressions!I14),ROUND(Regressions!I14, 1), NA())</f>
        <v>#N/A</v>
      </c>
      <c r="J4" s="369" t="e">
        <f>IF(ISNUMBER(Regressions!K14),ROUND(Regressions!K14, 1), NA())</f>
        <v>#N/A</v>
      </c>
      <c r="K4" s="367" t="e">
        <f>IF(ISNUMBER(Regressions!L14),ROUND(Regressions!L14, 1), NA())</f>
        <v>#N/A</v>
      </c>
      <c r="L4" s="259" t="e">
        <f>IF(ISNUMBER(Regressions!M14),ROUND(Regressions!M14, 1), NA())</f>
        <v>#N/A</v>
      </c>
      <c r="M4" s="368" t="e">
        <f>IF(ISNUMBER(Regressions!N14),ROUND(Regressions!N14, 1), NA())</f>
        <v>#N/A</v>
      </c>
      <c r="N4" s="258" t="e">
        <f>IF(ISNUMBER(Regressions!O14),ROUND(Regressions!O14, 1), NA())</f>
        <v>#N/A</v>
      </c>
      <c r="O4" s="369" t="e">
        <f>IF(ISNUMBER(Regressions!Q14),ROUND(Regressions!Q14, 1), NA())</f>
        <v>#N/A</v>
      </c>
      <c r="P4" s="367" t="e">
        <f>IF(ISNUMBER(Regressions!R14),ROUND(Regressions!R14, 1), NA())</f>
        <v>#N/A</v>
      </c>
      <c r="Q4" s="236" t="e">
        <f>IF(ISNUMBER(Regressions!S14),ROUND(Regressions!S14, 1), NA())</f>
        <v>#N/A</v>
      </c>
      <c r="R4" s="368" t="e">
        <f>IF(ISNUMBER(Regressions!T14),ROUND(Regressions!T14, 1), NA())</f>
        <v>#N/A</v>
      </c>
      <c r="S4" s="258" t="e">
        <f>IF(ISNUMBER(Regressions!U14),ROUND(Regressions!U14, 1), NA())</f>
        <v>#N/A</v>
      </c>
    </row>
    <row xmlns:x14ac="http://schemas.microsoft.com/office/spreadsheetml/2009/9/ac" r="5" x14ac:dyDescent="0.2">
      <c r="A5" s="364" t="str">
        <f>IF(ISBLANK(Regressions!A15), " ", Regressions!A15)</f>
        <v>Pakistan</v>
      </c>
      <c r="B5" s="365">
        <f>IF(ISBLANK(Regressions!B15), " ", Regressions!B15)</f>
        <v>2001</v>
      </c>
      <c r="C5" s="370" t="str">
        <f>IF(ISBLANK(Regressions!C15), " ", Regressions!C15)</f>
        <v>National</v>
      </c>
      <c r="D5" s="366">
        <f>IF(ISBLANK(Regressions!D15), " ", Regressions!D15)</f>
        <v>59055028</v>
      </c>
      <c r="E5" s="235" t="e">
        <f>IF(ISNUMBER(Regressions!E15),ROUND(Regressions!E15, 1), NA())</f>
        <v>#N/A</v>
      </c>
      <c r="F5" s="367" t="e">
        <f>IF(ISNUMBER(Regressions!F15),ROUND(Regressions!F15, 1), NA())</f>
        <v>#N/A</v>
      </c>
      <c r="G5" s="257" t="e">
        <f>IF(ISNUMBER(Regressions!G15),ROUND(Regressions!G15, 1), NA())</f>
        <v>#N/A</v>
      </c>
      <c r="H5" s="368" t="e">
        <f>IF(ISNUMBER(Regressions!H15),ROUND(Regressions!H15, 1), NA())</f>
        <v>#N/A</v>
      </c>
      <c r="I5" s="258" t="e">
        <f>IF(ISNUMBER(Regressions!I15),ROUND(Regressions!I15, 1), NA())</f>
        <v>#N/A</v>
      </c>
      <c r="J5" s="369" t="e">
        <f>IF(ISNUMBER(Regressions!K15),ROUND(Regressions!K15, 1), NA())</f>
        <v>#N/A</v>
      </c>
      <c r="K5" s="367" t="e">
        <f>IF(ISNUMBER(Regressions!L15),ROUND(Regressions!L15, 1), NA())</f>
        <v>#N/A</v>
      </c>
      <c r="L5" s="259" t="e">
        <f>IF(ISNUMBER(Regressions!M15),ROUND(Regressions!M15, 1), NA())</f>
        <v>#N/A</v>
      </c>
      <c r="M5" s="368" t="e">
        <f>IF(ISNUMBER(Regressions!N15),ROUND(Regressions!N15, 1), NA())</f>
        <v>#N/A</v>
      </c>
      <c r="N5" s="258" t="e">
        <f>IF(ISNUMBER(Regressions!O15),ROUND(Regressions!O15, 1), NA())</f>
        <v>#N/A</v>
      </c>
      <c r="O5" s="369" t="e">
        <f>IF(ISNUMBER(Regressions!Q15),ROUND(Regressions!Q15, 1), NA())</f>
        <v>#N/A</v>
      </c>
      <c r="P5" s="367" t="e">
        <f>IF(ISNUMBER(Regressions!R15),ROUND(Regressions!R15, 1), NA())</f>
        <v>#N/A</v>
      </c>
      <c r="Q5" s="236" t="e">
        <f>IF(ISNUMBER(Regressions!S15),ROUND(Regressions!S15, 1), NA())</f>
        <v>#N/A</v>
      </c>
      <c r="R5" s="368" t="e">
        <f>IF(ISNUMBER(Regressions!T15),ROUND(Regressions!T15, 1), NA())</f>
        <v>#N/A</v>
      </c>
      <c r="S5" s="258" t="e">
        <f>IF(ISNUMBER(Regressions!U15),ROUND(Regressions!U15, 1), NA())</f>
        <v>#N/A</v>
      </c>
      <c r="T5" s="237"/>
      <c r="U5" s="237"/>
      <c r="V5" s="237"/>
      <c r="W5" s="237"/>
      <c r="X5" s="237"/>
      <c r="Y5" s="237"/>
      <c r="Z5" s="237"/>
      <c r="AA5" s="237"/>
    </row>
    <row xmlns:x14ac="http://schemas.microsoft.com/office/spreadsheetml/2009/9/ac" r="6" x14ac:dyDescent="0.2">
      <c r="A6" s="364" t="str">
        <f>IF(ISBLANK(Regressions!A16), " ", Regressions!A16)</f>
        <v>Pakistan</v>
      </c>
      <c r="B6" s="365">
        <f>IF(ISBLANK(Regressions!B16), " ", Regressions!B16)</f>
        <v>2002</v>
      </c>
      <c r="C6" s="370" t="str">
        <f>IF(ISBLANK(Regressions!C16), " ", Regressions!C16)</f>
        <v>National</v>
      </c>
      <c r="D6" s="366">
        <f>IF(ISBLANK(Regressions!D16), " ", Regressions!D16)</f>
        <v>60330156</v>
      </c>
      <c r="E6" s="235" t="e">
        <f>IF(ISNUMBER(Regressions!E16),ROUND(Regressions!E16, 1), NA())</f>
        <v>#N/A</v>
      </c>
      <c r="F6" s="367" t="e">
        <f>IF(ISNUMBER(Regressions!F16),ROUND(Regressions!F16, 1), NA())</f>
        <v>#N/A</v>
      </c>
      <c r="G6" s="257" t="e">
        <f>IF(ISNUMBER(Regressions!G16),ROUND(Regressions!G16, 1), NA())</f>
        <v>#N/A</v>
      </c>
      <c r="H6" s="368" t="e">
        <f>IF(ISNUMBER(Regressions!H16),ROUND(Regressions!H16, 1), NA())</f>
        <v>#N/A</v>
      </c>
      <c r="I6" s="258" t="e">
        <f>IF(ISNUMBER(Regressions!I16),ROUND(Regressions!I16, 1), NA())</f>
        <v>#N/A</v>
      </c>
      <c r="J6" s="369" t="e">
        <f>IF(ISNUMBER(Regressions!K16),ROUND(Regressions!K16, 1), NA())</f>
        <v>#N/A</v>
      </c>
      <c r="K6" s="367" t="e">
        <f>IF(ISNUMBER(Regressions!L16),ROUND(Regressions!L16, 1), NA())</f>
        <v>#N/A</v>
      </c>
      <c r="L6" s="259" t="e">
        <f>IF(ISNUMBER(Regressions!M16),ROUND(Regressions!M16, 1), NA())</f>
        <v>#N/A</v>
      </c>
      <c r="M6" s="368" t="e">
        <f>IF(ISNUMBER(Regressions!N16),ROUND(Regressions!N16, 1), NA())</f>
        <v>#N/A</v>
      </c>
      <c r="N6" s="258" t="e">
        <f>IF(ISNUMBER(Regressions!O16),ROUND(Regressions!O16, 1), NA())</f>
        <v>#N/A</v>
      </c>
      <c r="O6" s="369" t="e">
        <f>IF(ISNUMBER(Regressions!Q16),ROUND(Regressions!Q16, 1), NA())</f>
        <v>#N/A</v>
      </c>
      <c r="P6" s="367" t="e">
        <f>IF(ISNUMBER(Regressions!R16),ROUND(Regressions!R16, 1), NA())</f>
        <v>#N/A</v>
      </c>
      <c r="Q6" s="236" t="e">
        <f>IF(ISNUMBER(Regressions!S16),ROUND(Regressions!S16, 1), NA())</f>
        <v>#N/A</v>
      </c>
      <c r="R6" s="368" t="e">
        <f>IF(ISNUMBER(Regressions!T16),ROUND(Regressions!T16, 1), NA())</f>
        <v>#N/A</v>
      </c>
      <c r="S6" s="258" t="e">
        <f>IF(ISNUMBER(Regressions!U16),ROUND(Regressions!U16, 1), NA())</f>
        <v>#N/A</v>
      </c>
      <c r="T6" s="237"/>
      <c r="U6" s="237"/>
      <c r="V6" s="237"/>
      <c r="W6" s="237"/>
      <c r="X6" s="237"/>
      <c r="Y6" s="237"/>
      <c r="Z6" s="237"/>
      <c r="AA6" s="237"/>
    </row>
    <row xmlns:x14ac="http://schemas.microsoft.com/office/spreadsheetml/2009/9/ac" r="7" x14ac:dyDescent="0.2">
      <c r="A7" s="364" t="str">
        <f>IF(ISBLANK(Regressions!A17), " ", Regressions!A17)</f>
        <v>Pakistan</v>
      </c>
      <c r="B7" s="365">
        <f>IF(ISBLANK(Regressions!B17), " ", Regressions!B17)</f>
        <v>2003</v>
      </c>
      <c r="C7" s="370" t="str">
        <f>IF(ISBLANK(Regressions!C17), " ", Regressions!C17)</f>
        <v>National</v>
      </c>
      <c r="D7" s="366">
        <f>IF(ISBLANK(Regressions!D17), " ", Regressions!D17)</f>
        <v>61461088</v>
      </c>
      <c r="E7" s="235">
        <f>IF(ISNUMBER(Regressions!E17),ROUND(Regressions!E17, 1), NA())</f>
        <v>62</v>
      </c>
      <c r="F7" s="367" t="e">
        <f>IF(ISNUMBER(Regressions!F17),ROUND(Regressions!F17, 1), NA())</f>
        <v>#N/A</v>
      </c>
      <c r="G7" s="257" t="e">
        <f>IF(ISNUMBER(Regressions!G17),ROUND(Regressions!G17, 1), NA())</f>
        <v>#N/A</v>
      </c>
      <c r="H7" s="368" t="e">
        <f>IF(ISNUMBER(Regressions!H17),ROUND(Regressions!H17, 1), NA())</f>
        <v>#N/A</v>
      </c>
      <c r="I7" s="258">
        <f>IF(ISNUMBER(Regressions!I17),ROUND(Regressions!I17, 1), NA())</f>
        <v>38</v>
      </c>
      <c r="J7" s="369">
        <f>IF(ISNUMBER(Regressions!K17),ROUND(Regressions!K17, 1), NA())</f>
        <v>58.9</v>
      </c>
      <c r="K7" s="367" t="e">
        <f>IF(ISNUMBER(Regressions!L17),ROUND(Regressions!L17, 1), NA())</f>
        <v>#N/A</v>
      </c>
      <c r="L7" s="259" t="e">
        <f>IF(ISNUMBER(Regressions!M17),ROUND(Regressions!M17, 1), NA())</f>
        <v>#N/A</v>
      </c>
      <c r="M7" s="368" t="e">
        <f>IF(ISNUMBER(Regressions!N17),ROUND(Regressions!N17, 1), NA())</f>
        <v>#N/A</v>
      </c>
      <c r="N7" s="258">
        <f>IF(ISNUMBER(Regressions!O17),ROUND(Regressions!O17, 1), NA())</f>
        <v>41.1</v>
      </c>
      <c r="O7" s="369" t="e">
        <f>IF(ISNUMBER(Regressions!Q17),ROUND(Regressions!Q17, 1), NA())</f>
        <v>#N/A</v>
      </c>
      <c r="P7" s="367" t="e">
        <f>IF(ISNUMBER(Regressions!R17),ROUND(Regressions!R17, 1), NA())</f>
        <v>#N/A</v>
      </c>
      <c r="Q7" s="236" t="e">
        <f>IF(ISNUMBER(Regressions!S17),ROUND(Regressions!S17, 1), NA())</f>
        <v>#N/A</v>
      </c>
      <c r="R7" s="368" t="e">
        <f>IF(ISNUMBER(Regressions!T17),ROUND(Regressions!T17, 1), NA())</f>
        <v>#N/A</v>
      </c>
      <c r="S7" s="258" t="e">
        <f>IF(ISNUMBER(Regressions!U17),ROUND(Regressions!U17, 1), NA())</f>
        <v>#N/A</v>
      </c>
      <c r="T7" s="237"/>
      <c r="U7" s="237"/>
      <c r="V7" s="237"/>
      <c r="W7" s="237"/>
      <c r="X7" s="237"/>
      <c r="Y7" s="237"/>
      <c r="Z7" s="237"/>
      <c r="AA7" s="237"/>
    </row>
    <row xmlns:x14ac="http://schemas.microsoft.com/office/spreadsheetml/2009/9/ac" r="8" x14ac:dyDescent="0.2">
      <c r="A8" s="364" t="str">
        <f>IF(ISBLANK(Regressions!A18), " ", Regressions!A18)</f>
        <v>Pakistan</v>
      </c>
      <c r="B8" s="365">
        <f>IF(ISBLANK(Regressions!B18), " ", Regressions!B18)</f>
        <v>2004</v>
      </c>
      <c r="C8" s="370" t="str">
        <f>IF(ISBLANK(Regressions!C18), " ", Regressions!C18)</f>
        <v>National</v>
      </c>
      <c r="D8" s="366">
        <f>IF(ISBLANK(Regressions!D18), " ", Regressions!D18)</f>
        <v>62540056</v>
      </c>
      <c r="E8" s="235">
        <f>IF(ISNUMBER(Regressions!E18),ROUND(Regressions!E18, 1), NA())</f>
        <v>62</v>
      </c>
      <c r="F8" s="367" t="e">
        <f>IF(ISNUMBER(Regressions!F18),ROUND(Regressions!F18, 1), NA())</f>
        <v>#N/A</v>
      </c>
      <c r="G8" s="257" t="e">
        <f>IF(ISNUMBER(Regressions!G18),ROUND(Regressions!G18, 1), NA())</f>
        <v>#N/A</v>
      </c>
      <c r="H8" s="368" t="e">
        <f>IF(ISNUMBER(Regressions!H18),ROUND(Regressions!H18, 1), NA())</f>
        <v>#N/A</v>
      </c>
      <c r="I8" s="258">
        <f>IF(ISNUMBER(Regressions!I18),ROUND(Regressions!I18, 1), NA())</f>
        <v>38</v>
      </c>
      <c r="J8" s="369">
        <f>IF(ISNUMBER(Regressions!K18),ROUND(Regressions!K18, 1), NA())</f>
        <v>58.9</v>
      </c>
      <c r="K8" s="367" t="e">
        <f>IF(ISNUMBER(Regressions!L18),ROUND(Regressions!L18, 1), NA())</f>
        <v>#N/A</v>
      </c>
      <c r="L8" s="259" t="e">
        <f>IF(ISNUMBER(Regressions!M18),ROUND(Regressions!M18, 1), NA())</f>
        <v>#N/A</v>
      </c>
      <c r="M8" s="368" t="e">
        <f>IF(ISNUMBER(Regressions!N18),ROUND(Regressions!N18, 1), NA())</f>
        <v>#N/A</v>
      </c>
      <c r="N8" s="258">
        <f>IF(ISNUMBER(Regressions!O18),ROUND(Regressions!O18, 1), NA())</f>
        <v>41.1</v>
      </c>
      <c r="O8" s="369" t="e">
        <f>IF(ISNUMBER(Regressions!Q18),ROUND(Regressions!Q18, 1), NA())</f>
        <v>#N/A</v>
      </c>
      <c r="P8" s="367" t="e">
        <f>IF(ISNUMBER(Regressions!R18),ROUND(Regressions!R18, 1), NA())</f>
        <v>#N/A</v>
      </c>
      <c r="Q8" s="236" t="e">
        <f>IF(ISNUMBER(Regressions!S18),ROUND(Regressions!S18, 1), NA())</f>
        <v>#N/A</v>
      </c>
      <c r="R8" s="368" t="e">
        <f>IF(ISNUMBER(Regressions!T18),ROUND(Regressions!T18, 1), NA())</f>
        <v>#N/A</v>
      </c>
      <c r="S8" s="258" t="e">
        <f>IF(ISNUMBER(Regressions!U18),ROUND(Regressions!U18, 1), NA())</f>
        <v>#N/A</v>
      </c>
      <c r="T8" s="237"/>
      <c r="U8" s="237"/>
      <c r="V8" s="237"/>
      <c r="W8" s="237"/>
      <c r="X8" s="237"/>
      <c r="Y8" s="237"/>
      <c r="Z8" s="237"/>
      <c r="AA8" s="237"/>
    </row>
    <row xmlns:x14ac="http://schemas.microsoft.com/office/spreadsheetml/2009/9/ac" r="9" x14ac:dyDescent="0.2">
      <c r="A9" s="364" t="str">
        <f>IF(ISBLANK(Regressions!A19), " ", Regressions!A19)</f>
        <v>Pakistan</v>
      </c>
      <c r="B9" s="365">
        <f>IF(ISBLANK(Regressions!B19), " ", Regressions!B19)</f>
        <v>2005</v>
      </c>
      <c r="C9" s="370" t="str">
        <f>IF(ISBLANK(Regressions!C19), " ", Regressions!C19)</f>
        <v>National</v>
      </c>
      <c r="D9" s="366">
        <f>IF(ISBLANK(Regressions!D19), " ", Regressions!D19)</f>
        <v>63599132</v>
      </c>
      <c r="E9" s="235">
        <f>IF(ISNUMBER(Regressions!E19),ROUND(Regressions!E19, 1), NA())</f>
        <v>62</v>
      </c>
      <c r="F9" s="367" t="e">
        <f>IF(ISNUMBER(Regressions!F19),ROUND(Regressions!F19, 1), NA())</f>
        <v>#N/A</v>
      </c>
      <c r="G9" s="257" t="e">
        <f>IF(ISNUMBER(Regressions!G19),ROUND(Regressions!G19, 1), NA())</f>
        <v>#N/A</v>
      </c>
      <c r="H9" s="368" t="e">
        <f>IF(ISNUMBER(Regressions!H19),ROUND(Regressions!H19, 1), NA())</f>
        <v>#N/A</v>
      </c>
      <c r="I9" s="258">
        <f>IF(ISNUMBER(Regressions!I19),ROUND(Regressions!I19, 1), NA())</f>
        <v>38</v>
      </c>
      <c r="J9" s="369">
        <f>IF(ISNUMBER(Regressions!K19),ROUND(Regressions!K19, 1), NA())</f>
        <v>58.9</v>
      </c>
      <c r="K9" s="367" t="e">
        <f>IF(ISNUMBER(Regressions!L19),ROUND(Regressions!L19, 1), NA())</f>
        <v>#N/A</v>
      </c>
      <c r="L9" s="259" t="e">
        <f>IF(ISNUMBER(Regressions!M19),ROUND(Regressions!M19, 1), NA())</f>
        <v>#N/A</v>
      </c>
      <c r="M9" s="368" t="e">
        <f>IF(ISNUMBER(Regressions!N19),ROUND(Regressions!N19, 1), NA())</f>
        <v>#N/A</v>
      </c>
      <c r="N9" s="258">
        <f>IF(ISNUMBER(Regressions!O19),ROUND(Regressions!O19, 1), NA())</f>
        <v>41.1</v>
      </c>
      <c r="O9" s="369" t="e">
        <f>IF(ISNUMBER(Regressions!Q19),ROUND(Regressions!Q19, 1), NA())</f>
        <v>#N/A</v>
      </c>
      <c r="P9" s="367" t="e">
        <f>IF(ISNUMBER(Regressions!R19),ROUND(Regressions!R19, 1), NA())</f>
        <v>#N/A</v>
      </c>
      <c r="Q9" s="236" t="e">
        <f>IF(ISNUMBER(Regressions!S19),ROUND(Regressions!S19, 1), NA())</f>
        <v>#N/A</v>
      </c>
      <c r="R9" s="368" t="e">
        <f>IF(ISNUMBER(Regressions!T19),ROUND(Regressions!T19, 1), NA())</f>
        <v>#N/A</v>
      </c>
      <c r="S9" s="258" t="e">
        <f>IF(ISNUMBER(Regressions!U19),ROUND(Regressions!U19, 1), NA())</f>
        <v>#N/A</v>
      </c>
    </row>
    <row xmlns:x14ac="http://schemas.microsoft.com/office/spreadsheetml/2009/9/ac" r="10" x14ac:dyDescent="0.2">
      <c r="A10" s="364" t="str">
        <f>IF(ISBLANK(Regressions!A20), " ", Regressions!A20)</f>
        <v>Pakistan</v>
      </c>
      <c r="B10" s="365">
        <f>IF(ISBLANK(Regressions!B20), " ", Regressions!B20)</f>
        <v>2006</v>
      </c>
      <c r="C10" s="370" t="str">
        <f>IF(ISBLANK(Regressions!C20), " ", Regressions!C20)</f>
        <v>National</v>
      </c>
      <c r="D10" s="366">
        <f>IF(ISBLANK(Regressions!D20), " ", Regressions!D20)</f>
        <v>64578300</v>
      </c>
      <c r="E10" s="235">
        <f>IF(ISNUMBER(Regressions!E20),ROUND(Regressions!E20, 1), NA())</f>
        <v>62</v>
      </c>
      <c r="F10" s="367" t="e">
        <f>IF(ISNUMBER(Regressions!F20),ROUND(Regressions!F20, 1), NA())</f>
        <v>#N/A</v>
      </c>
      <c r="G10" s="257" t="e">
        <f>IF(ISNUMBER(Regressions!G20),ROUND(Regressions!G20, 1), NA())</f>
        <v>#N/A</v>
      </c>
      <c r="H10" s="368" t="e">
        <f>IF(ISNUMBER(Regressions!H20),ROUND(Regressions!H20, 1), NA())</f>
        <v>#N/A</v>
      </c>
      <c r="I10" s="258">
        <f>IF(ISNUMBER(Regressions!I20),ROUND(Regressions!I20, 1), NA())</f>
        <v>38</v>
      </c>
      <c r="J10" s="369">
        <f>IF(ISNUMBER(Regressions!K20),ROUND(Regressions!K20, 1), NA())</f>
        <v>58.9</v>
      </c>
      <c r="K10" s="367" t="e">
        <f>IF(ISNUMBER(Regressions!L20),ROUND(Regressions!L20, 1), NA())</f>
        <v>#N/A</v>
      </c>
      <c r="L10" s="259" t="e">
        <f>IF(ISNUMBER(Regressions!M20),ROUND(Regressions!M20, 1), NA())</f>
        <v>#N/A</v>
      </c>
      <c r="M10" s="368" t="e">
        <f>IF(ISNUMBER(Regressions!N20),ROUND(Regressions!N20, 1), NA())</f>
        <v>#N/A</v>
      </c>
      <c r="N10" s="258">
        <f>IF(ISNUMBER(Regressions!O20),ROUND(Regressions!O20, 1), NA())</f>
        <v>41.1</v>
      </c>
      <c r="O10" s="369" t="e">
        <f>IF(ISNUMBER(Regressions!Q20),ROUND(Regressions!Q20, 1), NA())</f>
        <v>#N/A</v>
      </c>
      <c r="P10" s="367" t="e">
        <f>IF(ISNUMBER(Regressions!R20),ROUND(Regressions!R20, 1), NA())</f>
        <v>#N/A</v>
      </c>
      <c r="Q10" s="236" t="e">
        <f>IF(ISNUMBER(Regressions!S20),ROUND(Regressions!S20, 1), NA())</f>
        <v>#N/A</v>
      </c>
      <c r="R10" s="368" t="e">
        <f>IF(ISNUMBER(Regressions!T20),ROUND(Regressions!T20, 1), NA())</f>
        <v>#N/A</v>
      </c>
      <c r="S10" s="258" t="e">
        <f>IF(ISNUMBER(Regressions!U20),ROUND(Regressions!U20, 1), NA())</f>
        <v>#N/A</v>
      </c>
    </row>
    <row xmlns:x14ac="http://schemas.microsoft.com/office/spreadsheetml/2009/9/ac" r="11" x14ac:dyDescent="0.2">
      <c r="A11" s="364" t="str">
        <f>IF(ISBLANK(Regressions!A21), " ", Regressions!A21)</f>
        <v>Pakistan</v>
      </c>
      <c r="B11" s="365">
        <f>IF(ISBLANK(Regressions!B21), " ", Regressions!B21)</f>
        <v>2007</v>
      </c>
      <c r="C11" s="370" t="str">
        <f>IF(ISBLANK(Regressions!C21), " ", Regressions!C21)</f>
        <v>National</v>
      </c>
      <c r="D11" s="366">
        <f>IF(ISBLANK(Regressions!D21), " ", Regressions!D21)</f>
        <v>65483052</v>
      </c>
      <c r="E11" s="235">
        <f>IF(ISNUMBER(Regressions!E21),ROUND(Regressions!E21, 1), NA())</f>
        <v>62</v>
      </c>
      <c r="F11" s="367" t="e">
        <f>IF(ISNUMBER(Regressions!F21),ROUND(Regressions!F21, 1), NA())</f>
        <v>#N/A</v>
      </c>
      <c r="G11" s="257" t="e">
        <f>IF(ISNUMBER(Regressions!G21),ROUND(Regressions!G21, 1), NA())</f>
        <v>#N/A</v>
      </c>
      <c r="H11" s="368" t="e">
        <f>IF(ISNUMBER(Regressions!H21),ROUND(Regressions!H21, 1), NA())</f>
        <v>#N/A</v>
      </c>
      <c r="I11" s="258">
        <f>IF(ISNUMBER(Regressions!I21),ROUND(Regressions!I21, 1), NA())</f>
        <v>38</v>
      </c>
      <c r="J11" s="369">
        <f>IF(ISNUMBER(Regressions!K21),ROUND(Regressions!K21, 1), NA())</f>
        <v>58.9</v>
      </c>
      <c r="K11" s="367" t="e">
        <f>IF(ISNUMBER(Regressions!L21),ROUND(Regressions!L21, 1), NA())</f>
        <v>#N/A</v>
      </c>
      <c r="L11" s="259" t="e">
        <f>IF(ISNUMBER(Regressions!M21),ROUND(Regressions!M21, 1), NA())</f>
        <v>#N/A</v>
      </c>
      <c r="M11" s="368" t="e">
        <f>IF(ISNUMBER(Regressions!N21),ROUND(Regressions!N21, 1), NA())</f>
        <v>#N/A</v>
      </c>
      <c r="N11" s="258">
        <f>IF(ISNUMBER(Regressions!O21),ROUND(Regressions!O21, 1), NA())</f>
        <v>41.1</v>
      </c>
      <c r="O11" s="369" t="e">
        <f>IF(ISNUMBER(Regressions!Q21),ROUND(Regressions!Q21, 1), NA())</f>
        <v>#N/A</v>
      </c>
      <c r="P11" s="367" t="e">
        <f>IF(ISNUMBER(Regressions!R21),ROUND(Regressions!R21, 1), NA())</f>
        <v>#N/A</v>
      </c>
      <c r="Q11" s="236" t="e">
        <f>IF(ISNUMBER(Regressions!S21),ROUND(Regressions!S21, 1), NA())</f>
        <v>#N/A</v>
      </c>
      <c r="R11" s="368" t="e">
        <f>IF(ISNUMBER(Regressions!T21),ROUND(Regressions!T21, 1), NA())</f>
        <v>#N/A</v>
      </c>
      <c r="S11" s="258" t="e">
        <f>IF(ISNUMBER(Regressions!U21),ROUND(Regressions!U21, 1), NA())</f>
        <v>#N/A</v>
      </c>
    </row>
    <row xmlns:x14ac="http://schemas.microsoft.com/office/spreadsheetml/2009/9/ac" r="12" x14ac:dyDescent="0.2">
      <c r="A12" s="364" t="str">
        <f>IF(ISBLANK(Regressions!A22), " ", Regressions!A22)</f>
        <v>Pakistan</v>
      </c>
      <c r="B12" s="365">
        <f>IF(ISBLANK(Regressions!B22), " ", Regressions!B22)</f>
        <v>2008</v>
      </c>
      <c r="C12" s="370" t="str">
        <f>IF(ISBLANK(Regressions!C22), " ", Regressions!C22)</f>
        <v>National</v>
      </c>
      <c r="D12" s="366">
        <f>IF(ISBLANK(Regressions!D22), " ", Regressions!D22)</f>
        <v>66326312</v>
      </c>
      <c r="E12" s="235">
        <f>IF(ISNUMBER(Regressions!E22),ROUND(Regressions!E22, 1), NA())</f>
        <v>62.7</v>
      </c>
      <c r="F12" s="367" t="e">
        <f>IF(ISNUMBER(Regressions!F22),ROUND(Regressions!F22, 1), NA())</f>
        <v>#N/A</v>
      </c>
      <c r="G12" s="257" t="e">
        <f>IF(ISNUMBER(Regressions!G22),ROUND(Regressions!G22, 1), NA())</f>
        <v>#N/A</v>
      </c>
      <c r="H12" s="368" t="e">
        <f>IF(ISNUMBER(Regressions!H22),ROUND(Regressions!H22, 1), NA())</f>
        <v>#N/A</v>
      </c>
      <c r="I12" s="258">
        <f>IF(ISNUMBER(Regressions!I22),ROUND(Regressions!I22, 1), NA())</f>
        <v>37.299999999999997</v>
      </c>
      <c r="J12" s="369">
        <f>IF(ISNUMBER(Regressions!K22),ROUND(Regressions!K22, 1), NA())</f>
        <v>60.3</v>
      </c>
      <c r="K12" s="367" t="e">
        <f>IF(ISNUMBER(Regressions!L22),ROUND(Regressions!L22, 1), NA())</f>
        <v>#N/A</v>
      </c>
      <c r="L12" s="259" t="e">
        <f>IF(ISNUMBER(Regressions!M22),ROUND(Regressions!M22, 1), NA())</f>
        <v>#N/A</v>
      </c>
      <c r="M12" s="368" t="e">
        <f>IF(ISNUMBER(Regressions!N22),ROUND(Regressions!N22, 1), NA())</f>
        <v>#N/A</v>
      </c>
      <c r="N12" s="258">
        <f>IF(ISNUMBER(Regressions!O22),ROUND(Regressions!O22, 1), NA())</f>
        <v>39.700000000000003</v>
      </c>
      <c r="O12" s="369" t="e">
        <f>IF(ISNUMBER(Regressions!Q22),ROUND(Regressions!Q22, 1), NA())</f>
        <v>#N/A</v>
      </c>
      <c r="P12" s="367" t="e">
        <f>IF(ISNUMBER(Regressions!R22),ROUND(Regressions!R22, 1), NA())</f>
        <v>#N/A</v>
      </c>
      <c r="Q12" s="236" t="e">
        <f>IF(ISNUMBER(Regressions!S22),ROUND(Regressions!S22, 1), NA())</f>
        <v>#N/A</v>
      </c>
      <c r="R12" s="368" t="e">
        <f>IF(ISNUMBER(Regressions!T22),ROUND(Regressions!T22, 1), NA())</f>
        <v>#N/A</v>
      </c>
      <c r="S12" s="258" t="e">
        <f>IF(ISNUMBER(Regressions!U22),ROUND(Regressions!U22, 1), NA())</f>
        <v>#N/A</v>
      </c>
    </row>
    <row xmlns:x14ac="http://schemas.microsoft.com/office/spreadsheetml/2009/9/ac" r="13" x14ac:dyDescent="0.2">
      <c r="A13" s="364" t="str">
        <f>IF(ISBLANK(Regressions!A23), " ", Regressions!A23)</f>
        <v>Pakistan</v>
      </c>
      <c r="B13" s="365">
        <f>IF(ISBLANK(Regressions!B23), " ", Regressions!B23)</f>
        <v>2009</v>
      </c>
      <c r="C13" s="370" t="str">
        <f>IF(ISBLANK(Regressions!C23), " ", Regressions!C23)</f>
        <v>National</v>
      </c>
      <c r="D13" s="366">
        <f>IF(ISBLANK(Regressions!D23), " ", Regressions!D23)</f>
        <v>67106160</v>
      </c>
      <c r="E13" s="235">
        <f>IF(ISNUMBER(Regressions!E23),ROUND(Regressions!E23, 1), NA())</f>
        <v>63.5</v>
      </c>
      <c r="F13" s="367" t="e">
        <f>IF(ISNUMBER(Regressions!F23),ROUND(Regressions!F23, 1), NA())</f>
        <v>#N/A</v>
      </c>
      <c r="G13" s="257" t="e">
        <f>IF(ISNUMBER(Regressions!G23),ROUND(Regressions!G23, 1), NA())</f>
        <v>#N/A</v>
      </c>
      <c r="H13" s="368" t="e">
        <f>IF(ISNUMBER(Regressions!H23),ROUND(Regressions!H23, 1), NA())</f>
        <v>#N/A</v>
      </c>
      <c r="I13" s="258">
        <f>IF(ISNUMBER(Regressions!I23),ROUND(Regressions!I23, 1), NA())</f>
        <v>36.5</v>
      </c>
      <c r="J13" s="369">
        <f>IF(ISNUMBER(Regressions!K23),ROUND(Regressions!K23, 1), NA())</f>
        <v>61.6</v>
      </c>
      <c r="K13" s="367" t="e">
        <f>IF(ISNUMBER(Regressions!L23),ROUND(Regressions!L23, 1), NA())</f>
        <v>#N/A</v>
      </c>
      <c r="L13" s="259" t="e">
        <f>IF(ISNUMBER(Regressions!M23),ROUND(Regressions!M23, 1), NA())</f>
        <v>#N/A</v>
      </c>
      <c r="M13" s="368" t="e">
        <f>IF(ISNUMBER(Regressions!N23),ROUND(Regressions!N23, 1), NA())</f>
        <v>#N/A</v>
      </c>
      <c r="N13" s="258">
        <f>IF(ISNUMBER(Regressions!O23),ROUND(Regressions!O23, 1), NA())</f>
        <v>38.4</v>
      </c>
      <c r="O13" s="369" t="e">
        <f>IF(ISNUMBER(Regressions!Q23),ROUND(Regressions!Q23, 1), NA())</f>
        <v>#N/A</v>
      </c>
      <c r="P13" s="367" t="e">
        <f>IF(ISNUMBER(Regressions!R23),ROUND(Regressions!R23, 1), NA())</f>
        <v>#N/A</v>
      </c>
      <c r="Q13" s="236" t="e">
        <f>IF(ISNUMBER(Regressions!S23),ROUND(Regressions!S23, 1), NA())</f>
        <v>#N/A</v>
      </c>
      <c r="R13" s="368" t="e">
        <f>IF(ISNUMBER(Regressions!T23),ROUND(Regressions!T23, 1), NA())</f>
        <v>#N/A</v>
      </c>
      <c r="S13" s="258" t="e">
        <f>IF(ISNUMBER(Regressions!U23),ROUND(Regressions!U23, 1), NA())</f>
        <v>#N/A</v>
      </c>
    </row>
    <row xmlns:x14ac="http://schemas.microsoft.com/office/spreadsheetml/2009/9/ac" r="14" x14ac:dyDescent="0.2">
      <c r="A14" s="364" t="str">
        <f>IF(ISBLANK(Regressions!A24), " ", Regressions!A24)</f>
        <v>Pakistan</v>
      </c>
      <c r="B14" s="365">
        <f>IF(ISBLANK(Regressions!B24), " ", Regressions!B24)</f>
        <v>2010</v>
      </c>
      <c r="C14" s="370" t="str">
        <f>IF(ISBLANK(Regressions!C24), " ", Regressions!C24)</f>
        <v>National</v>
      </c>
      <c r="D14" s="366">
        <f>IF(ISBLANK(Regressions!D24), " ", Regressions!D24)</f>
        <v>67869672</v>
      </c>
      <c r="E14" s="235">
        <f>IF(ISNUMBER(Regressions!E24),ROUND(Regressions!E24, 1), NA())</f>
        <v>64.2</v>
      </c>
      <c r="F14" s="367" t="e">
        <f>IF(ISNUMBER(Regressions!F24),ROUND(Regressions!F24, 1), NA())</f>
        <v>#N/A</v>
      </c>
      <c r="G14" s="257">
        <f>IF(ISNUMBER(Regressions!G24),ROUND(Regressions!G24, 1), NA())</f>
        <v>56.7</v>
      </c>
      <c r="H14" s="368">
        <f>IF(ISNUMBER(Regressions!H24),ROUND(Regressions!H24, 1), NA())</f>
        <v>7.5</v>
      </c>
      <c r="I14" s="258">
        <f>IF(ISNUMBER(Regressions!I24),ROUND(Regressions!I24, 1), NA())</f>
        <v>35.799999999999997</v>
      </c>
      <c r="J14" s="369">
        <f>IF(ISNUMBER(Regressions!K24),ROUND(Regressions!K24, 1), NA())</f>
        <v>63</v>
      </c>
      <c r="K14" s="367" t="e">
        <f>IF(ISNUMBER(Regressions!L24),ROUND(Regressions!L24, 1), NA())</f>
        <v>#N/A</v>
      </c>
      <c r="L14" s="259" t="e">
        <f>IF(ISNUMBER(Regressions!M24),ROUND(Regressions!M24, 1), NA())</f>
        <v>#N/A</v>
      </c>
      <c r="M14" s="368" t="e">
        <f>IF(ISNUMBER(Regressions!N24),ROUND(Regressions!N24, 1), NA())</f>
        <v>#N/A</v>
      </c>
      <c r="N14" s="258">
        <f>IF(ISNUMBER(Regressions!O24),ROUND(Regressions!O24, 1), NA())</f>
        <v>37</v>
      </c>
      <c r="O14" s="369" t="e">
        <f>IF(ISNUMBER(Regressions!Q24),ROUND(Regressions!Q24, 1), NA())</f>
        <v>#N/A</v>
      </c>
      <c r="P14" s="367" t="e">
        <f>IF(ISNUMBER(Regressions!R24),ROUND(Regressions!R24, 1), NA())</f>
        <v>#N/A</v>
      </c>
      <c r="Q14" s="236" t="e">
        <f>IF(ISNUMBER(Regressions!S24),ROUND(Regressions!S24, 1), NA())</f>
        <v>#N/A</v>
      </c>
      <c r="R14" s="368" t="e">
        <f>IF(ISNUMBER(Regressions!T24),ROUND(Regressions!T24, 1), NA())</f>
        <v>#N/A</v>
      </c>
      <c r="S14" s="258" t="e">
        <f>IF(ISNUMBER(Regressions!U24),ROUND(Regressions!U24, 1), NA())</f>
        <v>#N/A</v>
      </c>
    </row>
    <row xmlns:x14ac="http://schemas.microsoft.com/office/spreadsheetml/2009/9/ac" r="15" x14ac:dyDescent="0.2">
      <c r="A15" s="364" t="str">
        <f>IF(ISBLANK(Regressions!A25), " ", Regressions!A25)</f>
        <v>Pakistan</v>
      </c>
      <c r="B15" s="365">
        <f>IF(ISBLANK(Regressions!B25), " ", Regressions!B25)</f>
        <v>2011</v>
      </c>
      <c r="C15" s="370" t="str">
        <f>IF(ISBLANK(Regressions!C25), " ", Regressions!C25)</f>
        <v>National</v>
      </c>
      <c r="D15" s="366">
        <f>IF(ISBLANK(Regressions!D25), " ", Regressions!D25)</f>
        <v>68767152</v>
      </c>
      <c r="E15" s="235">
        <f>IF(ISNUMBER(Regressions!E25),ROUND(Regressions!E25, 1), NA())</f>
        <v>65</v>
      </c>
      <c r="F15" s="367" t="e">
        <f>IF(ISNUMBER(Regressions!F25),ROUND(Regressions!F25, 1), NA())</f>
        <v>#N/A</v>
      </c>
      <c r="G15" s="257">
        <f>IF(ISNUMBER(Regressions!G25),ROUND(Regressions!G25, 1), NA())</f>
        <v>56.7</v>
      </c>
      <c r="H15" s="368">
        <f>IF(ISNUMBER(Regressions!H25),ROUND(Regressions!H25, 1), NA())</f>
        <v>8.1999999999999993</v>
      </c>
      <c r="I15" s="258">
        <f>IF(ISNUMBER(Regressions!I25),ROUND(Regressions!I25, 1), NA())</f>
        <v>35</v>
      </c>
      <c r="J15" s="369">
        <f>IF(ISNUMBER(Regressions!K25),ROUND(Regressions!K25, 1), NA())</f>
        <v>64.400000000000006</v>
      </c>
      <c r="K15" s="367" t="e">
        <f>IF(ISNUMBER(Regressions!L25),ROUND(Regressions!L25, 1), NA())</f>
        <v>#N/A</v>
      </c>
      <c r="L15" s="259" t="e">
        <f>IF(ISNUMBER(Regressions!M25),ROUND(Regressions!M25, 1), NA())</f>
        <v>#N/A</v>
      </c>
      <c r="M15" s="368" t="e">
        <f>IF(ISNUMBER(Regressions!N25),ROUND(Regressions!N25, 1), NA())</f>
        <v>#N/A</v>
      </c>
      <c r="N15" s="258">
        <f>IF(ISNUMBER(Regressions!O25),ROUND(Regressions!O25, 1), NA())</f>
        <v>35.6</v>
      </c>
      <c r="O15" s="369" t="e">
        <f>IF(ISNUMBER(Regressions!Q25),ROUND(Regressions!Q25, 1), NA())</f>
        <v>#N/A</v>
      </c>
      <c r="P15" s="367" t="e">
        <f>IF(ISNUMBER(Regressions!R25),ROUND(Regressions!R25, 1), NA())</f>
        <v>#N/A</v>
      </c>
      <c r="Q15" s="236" t="e">
        <f>IF(ISNUMBER(Regressions!S25),ROUND(Regressions!S25, 1), NA())</f>
        <v>#N/A</v>
      </c>
      <c r="R15" s="368" t="e">
        <f>IF(ISNUMBER(Regressions!T25),ROUND(Regressions!T25, 1), NA())</f>
        <v>#N/A</v>
      </c>
      <c r="S15" s="258" t="e">
        <f>IF(ISNUMBER(Regressions!U25),ROUND(Regressions!U25, 1), NA())</f>
        <v>#N/A</v>
      </c>
    </row>
    <row xmlns:x14ac="http://schemas.microsoft.com/office/spreadsheetml/2009/9/ac" r="16" x14ac:dyDescent="0.2">
      <c r="A16" s="364" t="str">
        <f>IF(ISBLANK(Regressions!A26), " ", Regressions!A26)</f>
        <v>Pakistan</v>
      </c>
      <c r="B16" s="365">
        <f>IF(ISBLANK(Regressions!B26), " ", Regressions!B26)</f>
        <v>2012</v>
      </c>
      <c r="C16" s="370" t="str">
        <f>IF(ISBLANK(Regressions!C26), " ", Regressions!C26)</f>
        <v>National</v>
      </c>
      <c r="D16" s="366">
        <f>IF(ISBLANK(Regressions!D26), " ", Regressions!D26)</f>
        <v>69628856</v>
      </c>
      <c r="E16" s="235">
        <f>IF(ISNUMBER(Regressions!E26),ROUND(Regressions!E26, 1), NA())</f>
        <v>65.7</v>
      </c>
      <c r="F16" s="367" t="e">
        <f>IF(ISNUMBER(Regressions!F26),ROUND(Regressions!F26, 1), NA())</f>
        <v>#N/A</v>
      </c>
      <c r="G16" s="257">
        <f>IF(ISNUMBER(Regressions!G26),ROUND(Regressions!G26, 1), NA())</f>
        <v>56.7</v>
      </c>
      <c r="H16" s="368">
        <f>IF(ISNUMBER(Regressions!H26),ROUND(Regressions!H26, 1), NA())</f>
        <v>9</v>
      </c>
      <c r="I16" s="258">
        <f>IF(ISNUMBER(Regressions!I26),ROUND(Regressions!I26, 1), NA())</f>
        <v>34.299999999999997</v>
      </c>
      <c r="J16" s="369">
        <f>IF(ISNUMBER(Regressions!K26),ROUND(Regressions!K26, 1), NA())</f>
        <v>65.7</v>
      </c>
      <c r="K16" s="367" t="e">
        <f>IF(ISNUMBER(Regressions!L26),ROUND(Regressions!L26, 1), NA())</f>
        <v>#N/A</v>
      </c>
      <c r="L16" s="259" t="e">
        <f>IF(ISNUMBER(Regressions!M26),ROUND(Regressions!M26, 1), NA())</f>
        <v>#N/A</v>
      </c>
      <c r="M16" s="368" t="e">
        <f>IF(ISNUMBER(Regressions!N26),ROUND(Regressions!N26, 1), NA())</f>
        <v>#N/A</v>
      </c>
      <c r="N16" s="258">
        <f>IF(ISNUMBER(Regressions!O26),ROUND(Regressions!O26, 1), NA())</f>
        <v>34.299999999999997</v>
      </c>
      <c r="O16" s="369" t="e">
        <f>IF(ISNUMBER(Regressions!Q26),ROUND(Regressions!Q26, 1), NA())</f>
        <v>#N/A</v>
      </c>
      <c r="P16" s="367" t="e">
        <f>IF(ISNUMBER(Regressions!R26),ROUND(Regressions!R26, 1), NA())</f>
        <v>#N/A</v>
      </c>
      <c r="Q16" s="236" t="e">
        <f>IF(ISNUMBER(Regressions!S26),ROUND(Regressions!S26, 1), NA())</f>
        <v>#N/A</v>
      </c>
      <c r="R16" s="368" t="e">
        <f>IF(ISNUMBER(Regressions!T26),ROUND(Regressions!T26, 1), NA())</f>
        <v>#N/A</v>
      </c>
      <c r="S16" s="258" t="e">
        <f>IF(ISNUMBER(Regressions!U26),ROUND(Regressions!U26, 1), NA())</f>
        <v>#N/A</v>
      </c>
    </row>
    <row xmlns:x14ac="http://schemas.microsoft.com/office/spreadsheetml/2009/9/ac" r="17" x14ac:dyDescent="0.2">
      <c r="A17" s="364" t="str">
        <f>IF(ISBLANK(Regressions!A27), " ", Regressions!A27)</f>
        <v>Pakistan</v>
      </c>
      <c r="B17" s="365">
        <f>IF(ISBLANK(Regressions!B27), " ", Regressions!B27)</f>
        <v>2013</v>
      </c>
      <c r="C17" s="370" t="str">
        <f>IF(ISBLANK(Regressions!C27), " ", Regressions!C27)</f>
        <v>National</v>
      </c>
      <c r="D17" s="366">
        <f>IF(ISBLANK(Regressions!D27), " ", Regressions!D27)</f>
        <v>70474536</v>
      </c>
      <c r="E17" s="235">
        <f>IF(ISNUMBER(Regressions!E27),ROUND(Regressions!E27, 1), NA())</f>
        <v>66.5</v>
      </c>
      <c r="F17" s="367" t="e">
        <f>IF(ISNUMBER(Regressions!F27),ROUND(Regressions!F27, 1), NA())</f>
        <v>#N/A</v>
      </c>
      <c r="G17" s="257">
        <f>IF(ISNUMBER(Regressions!G27),ROUND(Regressions!G27, 1), NA())</f>
        <v>56.7</v>
      </c>
      <c r="H17" s="368">
        <f>IF(ISNUMBER(Regressions!H27),ROUND(Regressions!H27, 1), NA())</f>
        <v>9.6999999999999993</v>
      </c>
      <c r="I17" s="258">
        <f>IF(ISNUMBER(Regressions!I27),ROUND(Regressions!I27, 1), NA())</f>
        <v>33.5</v>
      </c>
      <c r="J17" s="369">
        <f>IF(ISNUMBER(Regressions!K27),ROUND(Regressions!K27, 1), NA())</f>
        <v>67.099999999999994</v>
      </c>
      <c r="K17" s="367" t="e">
        <f>IF(ISNUMBER(Regressions!L27),ROUND(Regressions!L27, 1), NA())</f>
        <v>#N/A</v>
      </c>
      <c r="L17" s="259" t="e">
        <f>IF(ISNUMBER(Regressions!M27),ROUND(Regressions!M27, 1), NA())</f>
        <v>#N/A</v>
      </c>
      <c r="M17" s="368" t="e">
        <f>IF(ISNUMBER(Regressions!N27),ROUND(Regressions!N27, 1), NA())</f>
        <v>#N/A</v>
      </c>
      <c r="N17" s="258">
        <f>IF(ISNUMBER(Regressions!O27),ROUND(Regressions!O27, 1), NA())</f>
        <v>32.9</v>
      </c>
      <c r="O17" s="369" t="e">
        <f>IF(ISNUMBER(Regressions!Q27),ROUND(Regressions!Q27, 1), NA())</f>
        <v>#N/A</v>
      </c>
      <c r="P17" s="367" t="e">
        <f>IF(ISNUMBER(Regressions!R27),ROUND(Regressions!R27, 1), NA())</f>
        <v>#N/A</v>
      </c>
      <c r="Q17" s="236" t="e">
        <f>IF(ISNUMBER(Regressions!S27),ROUND(Regressions!S27, 1), NA())</f>
        <v>#N/A</v>
      </c>
      <c r="R17" s="368" t="e">
        <f>IF(ISNUMBER(Regressions!T27),ROUND(Regressions!T27, 1), NA())</f>
        <v>#N/A</v>
      </c>
      <c r="S17" s="258" t="e">
        <f>IF(ISNUMBER(Regressions!U27),ROUND(Regressions!U27, 1), NA())</f>
        <v>#N/A</v>
      </c>
    </row>
    <row xmlns:x14ac="http://schemas.microsoft.com/office/spreadsheetml/2009/9/ac" r="18" x14ac:dyDescent="0.2">
      <c r="A18" s="364" t="str">
        <f>IF(ISBLANK(Regressions!A28), " ", Regressions!A28)</f>
        <v>Pakistan</v>
      </c>
      <c r="B18" s="365">
        <f>IF(ISBLANK(Regressions!B28), " ", Regressions!B28)</f>
        <v>2014</v>
      </c>
      <c r="C18" s="370" t="str">
        <f>IF(ISBLANK(Regressions!C28), " ", Regressions!C28)</f>
        <v>National</v>
      </c>
      <c r="D18" s="366">
        <f>IF(ISBLANK(Regressions!D28), " ", Regressions!D28)</f>
        <v>71351584</v>
      </c>
      <c r="E18" s="235">
        <f>IF(ISNUMBER(Regressions!E28),ROUND(Regressions!E28, 1), NA())</f>
        <v>67.2</v>
      </c>
      <c r="F18" s="367" t="e">
        <f>IF(ISNUMBER(Regressions!F28),ROUND(Regressions!F28, 1), NA())</f>
        <v>#N/A</v>
      </c>
      <c r="G18" s="257">
        <f>IF(ISNUMBER(Regressions!G28),ROUND(Regressions!G28, 1), NA())</f>
        <v>56.7</v>
      </c>
      <c r="H18" s="368">
        <f>IF(ISNUMBER(Regressions!H28),ROUND(Regressions!H28, 1), NA())</f>
        <v>10.5</v>
      </c>
      <c r="I18" s="258">
        <f>IF(ISNUMBER(Regressions!I28),ROUND(Regressions!I28, 1), NA())</f>
        <v>32.799999999999997</v>
      </c>
      <c r="J18" s="369">
        <f>IF(ISNUMBER(Regressions!K28),ROUND(Regressions!K28, 1), NA())</f>
        <v>68.5</v>
      </c>
      <c r="K18" s="367" t="e">
        <f>IF(ISNUMBER(Regressions!L28),ROUND(Regressions!L28, 1), NA())</f>
        <v>#N/A</v>
      </c>
      <c r="L18" s="259" t="e">
        <f>IF(ISNUMBER(Regressions!M28),ROUND(Regressions!M28, 1), NA())</f>
        <v>#N/A</v>
      </c>
      <c r="M18" s="368" t="e">
        <f>IF(ISNUMBER(Regressions!N28),ROUND(Regressions!N28, 1), NA())</f>
        <v>#N/A</v>
      </c>
      <c r="N18" s="258">
        <f>IF(ISNUMBER(Regressions!O28),ROUND(Regressions!O28, 1), NA())</f>
        <v>31.5</v>
      </c>
      <c r="O18" s="369" t="e">
        <f>IF(ISNUMBER(Regressions!Q28),ROUND(Regressions!Q28, 1), NA())</f>
        <v>#N/A</v>
      </c>
      <c r="P18" s="367" t="e">
        <f>IF(ISNUMBER(Regressions!R28),ROUND(Regressions!R28, 1), NA())</f>
        <v>#N/A</v>
      </c>
      <c r="Q18" s="236" t="e">
        <f>IF(ISNUMBER(Regressions!S28),ROUND(Regressions!S28, 1), NA())</f>
        <v>#N/A</v>
      </c>
      <c r="R18" s="368" t="e">
        <f>IF(ISNUMBER(Regressions!T28),ROUND(Regressions!T28, 1), NA())</f>
        <v>#N/A</v>
      </c>
      <c r="S18" s="258" t="e">
        <f>IF(ISNUMBER(Regressions!U28),ROUND(Regressions!U28, 1), NA())</f>
        <v>#N/A</v>
      </c>
    </row>
    <row xmlns:x14ac="http://schemas.microsoft.com/office/spreadsheetml/2009/9/ac" r="19" x14ac:dyDescent="0.2">
      <c r="A19" s="364" t="str">
        <f>IF(ISBLANK(Regressions!A29), " ", Regressions!A29)</f>
        <v>Pakistan</v>
      </c>
      <c r="B19" s="365">
        <f>IF(ISBLANK(Regressions!B29), " ", Regressions!B29)</f>
        <v>2015</v>
      </c>
      <c r="C19" s="370" t="str">
        <f>IF(ISBLANK(Regressions!C29), " ", Regressions!C29)</f>
        <v>National</v>
      </c>
      <c r="D19" s="366">
        <f>IF(ISBLANK(Regressions!D29), " ", Regressions!D29)</f>
        <v>72262112</v>
      </c>
      <c r="E19" s="235">
        <f>IF(ISNUMBER(Regressions!E29),ROUND(Regressions!E29, 1), NA())</f>
        <v>67.900000000000006</v>
      </c>
      <c r="F19" s="367" t="e">
        <f>IF(ISNUMBER(Regressions!F29),ROUND(Regressions!F29, 1), NA())</f>
        <v>#N/A</v>
      </c>
      <c r="G19" s="257">
        <f>IF(ISNUMBER(Regressions!G29),ROUND(Regressions!G29, 1), NA())</f>
        <v>54.4</v>
      </c>
      <c r="H19" s="368">
        <f>IF(ISNUMBER(Regressions!H29),ROUND(Regressions!H29, 1), NA())</f>
        <v>13.6</v>
      </c>
      <c r="I19" s="258">
        <f>IF(ISNUMBER(Regressions!I29),ROUND(Regressions!I29, 1), NA())</f>
        <v>32.1</v>
      </c>
      <c r="J19" s="369">
        <f>IF(ISNUMBER(Regressions!K29),ROUND(Regressions!K29, 1), NA())</f>
        <v>69.900000000000006</v>
      </c>
      <c r="K19" s="367" t="e">
        <f>IF(ISNUMBER(Regressions!L29),ROUND(Regressions!L29, 1), NA())</f>
        <v>#N/A</v>
      </c>
      <c r="L19" s="259" t="e">
        <f>IF(ISNUMBER(Regressions!M29),ROUND(Regressions!M29, 1), NA())</f>
        <v>#N/A</v>
      </c>
      <c r="M19" s="368" t="e">
        <f>IF(ISNUMBER(Regressions!N29),ROUND(Regressions!N29, 1), NA())</f>
        <v>#N/A</v>
      </c>
      <c r="N19" s="258">
        <f>IF(ISNUMBER(Regressions!O29),ROUND(Regressions!O29, 1), NA())</f>
        <v>30.1</v>
      </c>
      <c r="O19" s="369" t="e">
        <f>IF(ISNUMBER(Regressions!Q29),ROUND(Regressions!Q29, 1), NA())</f>
        <v>#N/A</v>
      </c>
      <c r="P19" s="367" t="e">
        <f>IF(ISNUMBER(Regressions!R29),ROUND(Regressions!R29, 1), NA())</f>
        <v>#N/A</v>
      </c>
      <c r="Q19" s="236" t="e">
        <f>IF(ISNUMBER(Regressions!S29),ROUND(Regressions!S29, 1), NA())</f>
        <v>#N/A</v>
      </c>
      <c r="R19" s="368" t="e">
        <f>IF(ISNUMBER(Regressions!T29),ROUND(Regressions!T29, 1), NA())</f>
        <v>#N/A</v>
      </c>
      <c r="S19" s="258" t="e">
        <f>IF(ISNUMBER(Regressions!U29),ROUND(Regressions!U29, 1), NA())</f>
        <v>#N/A</v>
      </c>
    </row>
    <row xmlns:x14ac="http://schemas.microsoft.com/office/spreadsheetml/2009/9/ac" r="20" x14ac:dyDescent="0.2">
      <c r="A20" s="364" t="str">
        <f>IF(ISBLANK(Regressions!A30), " ", Regressions!A30)</f>
        <v>Pakistan</v>
      </c>
      <c r="B20" s="365">
        <f>IF(ISBLANK(Regressions!B30), " ", Regressions!B30)</f>
        <v>2016</v>
      </c>
      <c r="C20" s="370" t="str">
        <f>IF(ISBLANK(Regressions!C30), " ", Regressions!C30)</f>
        <v>National</v>
      </c>
      <c r="D20" s="366">
        <f>IF(ISBLANK(Regressions!D30), " ", Regressions!D30)</f>
        <v>73204256</v>
      </c>
      <c r="E20" s="235">
        <f>IF(ISNUMBER(Regressions!E30),ROUND(Regressions!E30, 1), NA())</f>
        <v>68.7</v>
      </c>
      <c r="F20" s="367" t="e">
        <f>IF(ISNUMBER(Regressions!F30),ROUND(Regressions!F30, 1), NA())</f>
        <v>#N/A</v>
      </c>
      <c r="G20" s="257">
        <f>IF(ISNUMBER(Regressions!G30),ROUND(Regressions!G30, 1), NA())</f>
        <v>52</v>
      </c>
      <c r="H20" s="368">
        <f>IF(ISNUMBER(Regressions!H30),ROUND(Regressions!H30, 1), NA())</f>
        <v>16.7</v>
      </c>
      <c r="I20" s="258">
        <f>IF(ISNUMBER(Regressions!I30),ROUND(Regressions!I30, 1), NA())</f>
        <v>31.3</v>
      </c>
      <c r="J20" s="369">
        <f>IF(ISNUMBER(Regressions!K30),ROUND(Regressions!K30, 1), NA())</f>
        <v>71.2</v>
      </c>
      <c r="K20" s="367" t="e">
        <f>IF(ISNUMBER(Regressions!L30),ROUND(Regressions!L30, 1), NA())</f>
        <v>#N/A</v>
      </c>
      <c r="L20" s="259" t="e">
        <f>IF(ISNUMBER(Regressions!M30),ROUND(Regressions!M30, 1), NA())</f>
        <v>#N/A</v>
      </c>
      <c r="M20" s="368" t="e">
        <f>IF(ISNUMBER(Regressions!N30),ROUND(Regressions!N30, 1), NA())</f>
        <v>#N/A</v>
      </c>
      <c r="N20" s="258">
        <f>IF(ISNUMBER(Regressions!O30),ROUND(Regressions!O30, 1), NA())</f>
        <v>28.8</v>
      </c>
      <c r="O20" s="369" t="e">
        <f>IF(ISNUMBER(Regressions!Q30),ROUND(Regressions!Q30, 1), NA())</f>
        <v>#N/A</v>
      </c>
      <c r="P20" s="367" t="e">
        <f>IF(ISNUMBER(Regressions!R30),ROUND(Regressions!R30, 1), NA())</f>
        <v>#N/A</v>
      </c>
      <c r="Q20" s="236" t="e">
        <f>IF(ISNUMBER(Regressions!S30),ROUND(Regressions!S30, 1), NA())</f>
        <v>#N/A</v>
      </c>
      <c r="R20" s="368" t="e">
        <f>IF(ISNUMBER(Regressions!T30),ROUND(Regressions!T30, 1), NA())</f>
        <v>#N/A</v>
      </c>
      <c r="S20" s="258" t="e">
        <f>IF(ISNUMBER(Regressions!U30),ROUND(Regressions!U30, 1), NA())</f>
        <v>#N/A</v>
      </c>
    </row>
    <row xmlns:x14ac="http://schemas.microsoft.com/office/spreadsheetml/2009/9/ac" r="21" x14ac:dyDescent="0.2">
      <c r="A21" s="364" t="str">
        <f>IF(ISBLANK(Regressions!A31), " ", Regressions!A31)</f>
        <v>Pakistan</v>
      </c>
      <c r="B21" s="365">
        <f>IF(ISBLANK(Regressions!B31), " ", Regressions!B31)</f>
        <v>2017</v>
      </c>
      <c r="C21" s="370" t="str">
        <f>IF(ISBLANK(Regressions!C31), " ", Regressions!C31)</f>
        <v>National</v>
      </c>
      <c r="D21" s="366">
        <f>IF(ISBLANK(Regressions!D31), " ", Regressions!D31)</f>
        <v>74107592</v>
      </c>
      <c r="E21" s="235">
        <f>IF(ISNUMBER(Regressions!E31),ROUND(Regressions!E31, 1), NA())</f>
        <v>69.400000000000006</v>
      </c>
      <c r="F21" s="367" t="e">
        <f>IF(ISNUMBER(Regressions!F31),ROUND(Regressions!F31, 1), NA())</f>
        <v>#N/A</v>
      </c>
      <c r="G21" s="257">
        <f>IF(ISNUMBER(Regressions!G31),ROUND(Regressions!G31, 1), NA())</f>
        <v>49.6</v>
      </c>
      <c r="H21" s="368">
        <f>IF(ISNUMBER(Regressions!H31),ROUND(Regressions!H31, 1), NA())</f>
        <v>19.8</v>
      </c>
      <c r="I21" s="258">
        <f>IF(ISNUMBER(Regressions!I31),ROUND(Regressions!I31, 1), NA())</f>
        <v>30.6</v>
      </c>
      <c r="J21" s="369">
        <f>IF(ISNUMBER(Regressions!K31),ROUND(Regressions!K31, 1), NA())</f>
        <v>72.599999999999994</v>
      </c>
      <c r="K21" s="367" t="e">
        <f>IF(ISNUMBER(Regressions!L31),ROUND(Regressions!L31, 1), NA())</f>
        <v>#N/A</v>
      </c>
      <c r="L21" s="259">
        <f>IF(ISNUMBER(Regressions!M31),ROUND(Regressions!M31, 1), NA())</f>
        <v>41.6</v>
      </c>
      <c r="M21" s="368">
        <f>IF(ISNUMBER(Regressions!N31),ROUND(Regressions!N31, 1), NA())</f>
        <v>31</v>
      </c>
      <c r="N21" s="258">
        <f>IF(ISNUMBER(Regressions!O31),ROUND(Regressions!O31, 1), NA())</f>
        <v>27.4</v>
      </c>
      <c r="O21" s="369" t="e">
        <f>IF(ISNUMBER(Regressions!Q31),ROUND(Regressions!Q31, 1), NA())</f>
        <v>#N/A</v>
      </c>
      <c r="P21" s="367" t="e">
        <f>IF(ISNUMBER(Regressions!R31),ROUND(Regressions!R31, 1), NA())</f>
        <v>#N/A</v>
      </c>
      <c r="Q21" s="236" t="e">
        <f>IF(ISNUMBER(Regressions!S31),ROUND(Regressions!S31, 1), NA())</f>
        <v>#N/A</v>
      </c>
      <c r="R21" s="368" t="e">
        <f>IF(ISNUMBER(Regressions!T31),ROUND(Regressions!T31, 1), NA())</f>
        <v>#N/A</v>
      </c>
      <c r="S21" s="258" t="e">
        <f>IF(ISNUMBER(Regressions!U31),ROUND(Regressions!U31, 1), NA())</f>
        <v>#N/A</v>
      </c>
    </row>
    <row xmlns:x14ac="http://schemas.microsoft.com/office/spreadsheetml/2009/9/ac" r="22" x14ac:dyDescent="0.2">
      <c r="A22" s="364" t="str">
        <f>IF(ISBLANK(Regressions!A32), " ", Regressions!A32)</f>
        <v>Pakistan</v>
      </c>
      <c r="B22" s="365">
        <f>IF(ISBLANK(Regressions!B32), " ", Regressions!B32)</f>
        <v>2018</v>
      </c>
      <c r="C22" s="370" t="str">
        <f>IF(ISBLANK(Regressions!C32), " ", Regressions!C32)</f>
        <v>National</v>
      </c>
      <c r="D22" s="366">
        <f>IF(ISBLANK(Regressions!D32), " ", Regressions!D32)</f>
        <v>74996512</v>
      </c>
      <c r="E22" s="235">
        <f>IF(ISNUMBER(Regressions!E32),ROUND(Regressions!E32, 1), NA())</f>
        <v>70.2</v>
      </c>
      <c r="F22" s="367" t="e">
        <f>IF(ISNUMBER(Regressions!F32),ROUND(Regressions!F32, 1), NA())</f>
        <v>#N/A</v>
      </c>
      <c r="G22" s="257">
        <f>IF(ISNUMBER(Regressions!G32),ROUND(Regressions!G32, 1), NA())</f>
        <v>47.3</v>
      </c>
      <c r="H22" s="368">
        <f>IF(ISNUMBER(Regressions!H32),ROUND(Regressions!H32, 1), NA())</f>
        <v>22.9</v>
      </c>
      <c r="I22" s="258">
        <f>IF(ISNUMBER(Regressions!I32),ROUND(Regressions!I32, 1), NA())</f>
        <v>29.8</v>
      </c>
      <c r="J22" s="369">
        <f>IF(ISNUMBER(Regressions!K32),ROUND(Regressions!K32, 1), NA())</f>
        <v>74</v>
      </c>
      <c r="K22" s="367" t="e">
        <f>IF(ISNUMBER(Regressions!L32),ROUND(Regressions!L32, 1), NA())</f>
        <v>#N/A</v>
      </c>
      <c r="L22" s="259">
        <f>IF(ISNUMBER(Regressions!M32),ROUND(Regressions!M32, 1), NA())</f>
        <v>41.6</v>
      </c>
      <c r="M22" s="368">
        <f>IF(ISNUMBER(Regressions!N32),ROUND(Regressions!N32, 1), NA())</f>
        <v>32.4</v>
      </c>
      <c r="N22" s="258">
        <f>IF(ISNUMBER(Regressions!O32),ROUND(Regressions!O32, 1), NA())</f>
        <v>26</v>
      </c>
      <c r="O22" s="369" t="e">
        <f>IF(ISNUMBER(Regressions!Q32),ROUND(Regressions!Q32, 1), NA())</f>
        <v>#N/A</v>
      </c>
      <c r="P22" s="367" t="e">
        <f>IF(ISNUMBER(Regressions!R32),ROUND(Regressions!R32, 1), NA())</f>
        <v>#N/A</v>
      </c>
      <c r="Q22" s="236" t="e">
        <f>IF(ISNUMBER(Regressions!S32),ROUND(Regressions!S32, 1), NA())</f>
        <v>#N/A</v>
      </c>
      <c r="R22" s="368" t="e">
        <f>IF(ISNUMBER(Regressions!T32),ROUND(Regressions!T32, 1), NA())</f>
        <v>#N/A</v>
      </c>
      <c r="S22" s="258" t="e">
        <f>IF(ISNUMBER(Regressions!U32),ROUND(Regressions!U32, 1), NA())</f>
        <v>#N/A</v>
      </c>
    </row>
    <row xmlns:x14ac="http://schemas.microsoft.com/office/spreadsheetml/2009/9/ac" r="23" x14ac:dyDescent="0.2">
      <c r="A23" s="364" t="str">
        <f>IF(ISBLANK(Regressions!A33), " ", Regressions!A33)</f>
        <v>Pakistan</v>
      </c>
      <c r="B23" s="365">
        <f>IF(ISBLANK(Regressions!B33), " ", Regressions!B33)</f>
        <v>2019</v>
      </c>
      <c r="C23" s="370" t="str">
        <f>IF(ISBLANK(Regressions!C33), " ", Regressions!C33)</f>
        <v>National</v>
      </c>
      <c r="D23" s="366">
        <f>IF(ISBLANK(Regressions!D33), " ", Regressions!D33)</f>
        <v>75759248</v>
      </c>
      <c r="E23" s="235">
        <f>IF(ISNUMBER(Regressions!E33),ROUND(Regressions!E33, 1), NA())</f>
        <v>70.900000000000006</v>
      </c>
      <c r="F23" s="367" t="e">
        <f>IF(ISNUMBER(Regressions!F33),ROUND(Regressions!F33, 1), NA())</f>
        <v>#N/A</v>
      </c>
      <c r="G23" s="257">
        <f>IF(ISNUMBER(Regressions!G33),ROUND(Regressions!G33, 1), NA())</f>
        <v>44.9</v>
      </c>
      <c r="H23" s="368">
        <f>IF(ISNUMBER(Regressions!H33),ROUND(Regressions!H33, 1), NA())</f>
        <v>26</v>
      </c>
      <c r="I23" s="258">
        <f>IF(ISNUMBER(Regressions!I33),ROUND(Regressions!I33, 1), NA())</f>
        <v>29.1</v>
      </c>
      <c r="J23" s="369">
        <f>IF(ISNUMBER(Regressions!K33),ROUND(Regressions!K33, 1), NA())</f>
        <v>75.3</v>
      </c>
      <c r="K23" s="367" t="e">
        <f>IF(ISNUMBER(Regressions!L33),ROUND(Regressions!L33, 1), NA())</f>
        <v>#N/A</v>
      </c>
      <c r="L23" s="259">
        <f>IF(ISNUMBER(Regressions!M33),ROUND(Regressions!M33, 1), NA())</f>
        <v>41.6</v>
      </c>
      <c r="M23" s="368">
        <f>IF(ISNUMBER(Regressions!N33),ROUND(Regressions!N33, 1), NA())</f>
        <v>33.799999999999997</v>
      </c>
      <c r="N23" s="258">
        <f>IF(ISNUMBER(Regressions!O33),ROUND(Regressions!O33, 1), NA())</f>
        <v>24.7</v>
      </c>
      <c r="O23" s="369" t="e">
        <f>IF(ISNUMBER(Regressions!Q33),ROUND(Regressions!Q33, 1), NA())</f>
        <v>#N/A</v>
      </c>
      <c r="P23" s="367" t="e">
        <f>IF(ISNUMBER(Regressions!R33),ROUND(Regressions!R33, 1), NA())</f>
        <v>#N/A</v>
      </c>
      <c r="Q23" s="236" t="e">
        <f>IF(ISNUMBER(Regressions!S33),ROUND(Regressions!S33, 1), NA())</f>
        <v>#N/A</v>
      </c>
      <c r="R23" s="368" t="e">
        <f>IF(ISNUMBER(Regressions!T33),ROUND(Regressions!T33, 1), NA())</f>
        <v>#N/A</v>
      </c>
      <c r="S23" s="258" t="e">
        <f>IF(ISNUMBER(Regressions!U33),ROUND(Regressions!U33, 1), NA())</f>
        <v>#N/A</v>
      </c>
    </row>
    <row xmlns:x14ac="http://schemas.microsoft.com/office/spreadsheetml/2009/9/ac" r="24" x14ac:dyDescent="0.2">
      <c r="A24" s="364" t="str">
        <f>IF(ISBLANK(Regressions!A34), " ", Regressions!A34)</f>
        <v>Pakistan</v>
      </c>
      <c r="B24" s="365">
        <f>IF(ISBLANK(Regressions!B34), " ", Regressions!B34)</f>
        <v>2020</v>
      </c>
      <c r="C24" s="370" t="str">
        <f>IF(ISBLANK(Regressions!C34), " ", Regressions!C34)</f>
        <v>National</v>
      </c>
      <c r="D24" s="366">
        <f>IF(ISBLANK(Regressions!D34), " ", Regressions!D34)</f>
        <v>76465544</v>
      </c>
      <c r="E24" s="235">
        <f>IF(ISNUMBER(Regressions!E34),ROUND(Regressions!E34, 1), NA())</f>
        <v>71.7</v>
      </c>
      <c r="F24" s="367" t="e">
        <f>IF(ISNUMBER(Regressions!F34),ROUND(Regressions!F34, 1), NA())</f>
        <v>#N/A</v>
      </c>
      <c r="G24" s="257">
        <f>IF(ISNUMBER(Regressions!G34),ROUND(Regressions!G34, 1), NA())</f>
        <v>42.6</v>
      </c>
      <c r="H24" s="368">
        <f>IF(ISNUMBER(Regressions!H34),ROUND(Regressions!H34, 1), NA())</f>
        <v>29.1</v>
      </c>
      <c r="I24" s="258">
        <f>IF(ISNUMBER(Regressions!I34),ROUND(Regressions!I34, 1), NA())</f>
        <v>28.3</v>
      </c>
      <c r="J24" s="369">
        <f>IF(ISNUMBER(Regressions!K34),ROUND(Regressions!K34, 1), NA())</f>
        <v>76.7</v>
      </c>
      <c r="K24" s="367" t="e">
        <f>IF(ISNUMBER(Regressions!L34),ROUND(Regressions!L34, 1), NA())</f>
        <v>#N/A</v>
      </c>
      <c r="L24" s="259">
        <f>IF(ISNUMBER(Regressions!M34),ROUND(Regressions!M34, 1), NA())</f>
        <v>41.6</v>
      </c>
      <c r="M24" s="368">
        <f>IF(ISNUMBER(Regressions!N34),ROUND(Regressions!N34, 1), NA())</f>
        <v>35.1</v>
      </c>
      <c r="N24" s="258">
        <f>IF(ISNUMBER(Regressions!O34),ROUND(Regressions!O34, 1), NA())</f>
        <v>23.3</v>
      </c>
      <c r="O24" s="369" t="e">
        <f>IF(ISNUMBER(Regressions!Q34),ROUND(Regressions!Q34, 1), NA())</f>
        <v>#N/A</v>
      </c>
      <c r="P24" s="367" t="e">
        <f>IF(ISNUMBER(Regressions!R34),ROUND(Regressions!R34, 1), NA())</f>
        <v>#N/A</v>
      </c>
      <c r="Q24" s="236" t="e">
        <f>IF(ISNUMBER(Regressions!S34),ROUND(Regressions!S34, 1), NA())</f>
        <v>#N/A</v>
      </c>
      <c r="R24" s="368" t="e">
        <f>IF(ISNUMBER(Regressions!T34),ROUND(Regressions!T34, 1), NA())</f>
        <v>#N/A</v>
      </c>
      <c r="S24" s="258" t="e">
        <f>IF(ISNUMBER(Regressions!U34),ROUND(Regressions!U34, 1), NA())</f>
        <v>#N/A</v>
      </c>
    </row>
    <row xmlns:x14ac="http://schemas.microsoft.com/office/spreadsheetml/2009/9/ac" r="25" x14ac:dyDescent="0.2">
      <c r="A25" s="452" t="str">
        <f>IF(ISBLANK(Regressions!A35), " ", Regressions!A35)</f>
        <v>Pakistan</v>
      </c>
      <c r="B25" s="453">
        <f>IF(ISBLANK(Regressions!B35), " ", Regressions!B35)</f>
        <v>2021</v>
      </c>
      <c r="C25" s="454" t="str">
        <f>IF(ISBLANK(Regressions!C35), " ", Regressions!C35)</f>
        <v>National</v>
      </c>
      <c r="D25" s="455">
        <f>IF(ISBLANK(Regressions!D35), " ", Regressions!D35)</f>
        <v>77225088</v>
      </c>
      <c r="E25" s="458">
        <f>IF(ISNUMBER(Regressions!E35),ROUND(Regressions!E35, 1), NA())</f>
        <v>72.400000000000006</v>
      </c>
      <c r="F25" s="456" t="e">
        <f>IF(ISNUMBER(Regressions!F35),ROUND(Regressions!F35, 1), NA())</f>
        <v>#N/A</v>
      </c>
      <c r="G25" s="459">
        <f>IF(ISNUMBER(Regressions!G35),ROUND(Regressions!G35, 1), NA())</f>
        <v>40.200000000000003</v>
      </c>
      <c r="H25" s="457">
        <f>IF(ISNUMBER(Regressions!H35),ROUND(Regressions!H35, 1), NA())</f>
        <v>32.200000000000003</v>
      </c>
      <c r="I25" s="460">
        <f>IF(ISNUMBER(Regressions!I35),ROUND(Regressions!I35, 1), NA())</f>
        <v>27.6</v>
      </c>
      <c r="J25" s="458">
        <f>IF(ISNUMBER(Regressions!K35),ROUND(Regressions!K35, 1), NA())</f>
        <v>78.099999999999994</v>
      </c>
      <c r="K25" s="456" t="e">
        <f>IF(ISNUMBER(Regressions!L35),ROUND(Regressions!L35, 1), NA())</f>
        <v>#N/A</v>
      </c>
      <c r="L25" s="461">
        <f>IF(ISNUMBER(Regressions!M35),ROUND(Regressions!M35, 1), NA())</f>
        <v>41.6</v>
      </c>
      <c r="M25" s="457">
        <f>IF(ISNUMBER(Regressions!N35),ROUND(Regressions!N35, 1), NA())</f>
        <v>36.5</v>
      </c>
      <c r="N25" s="460">
        <f>IF(ISNUMBER(Regressions!O35),ROUND(Regressions!O35, 1), NA())</f>
        <v>21.9</v>
      </c>
      <c r="O25" s="458" t="e">
        <f>IF(ISNUMBER(Regressions!Q35),ROUND(Regressions!Q35, 1), NA())</f>
        <v>#N/A</v>
      </c>
      <c r="P25" s="456" t="e">
        <f>IF(ISNUMBER(Regressions!R35),ROUND(Regressions!R35, 1), NA())</f>
        <v>#N/A</v>
      </c>
      <c r="Q25" s="462" t="e">
        <f>IF(ISNUMBER(Regressions!S35),ROUND(Regressions!S35, 1), NA())</f>
        <v>#N/A</v>
      </c>
      <c r="R25" s="457" t="e">
        <f>IF(ISNUMBER(Regressions!T35),ROUND(Regressions!T35, 1), NA())</f>
        <v>#N/A</v>
      </c>
      <c r="S25" s="460" t="e">
        <f>IF(ISNUMBER(Regressions!U35),ROUND(Regressions!U35, 1), NA())</f>
        <v>#N/A</v>
      </c>
      <c r="T25" s="451"/>
      <c r="U25" s="451"/>
      <c r="V25" s="451"/>
      <c r="W25" s="451"/>
      <c r="X25" s="451"/>
      <c r="Y25" s="451"/>
      <c r="Z25" s="451"/>
      <c r="AA25" s="451"/>
      <c r="AB25" s="451"/>
      <c r="AC25" s="451"/>
    </row>
    <row xmlns:x14ac="http://schemas.microsoft.com/office/spreadsheetml/2009/9/ac" r="26" x14ac:dyDescent="0.2">
      <c r="A26" s="364" t="str">
        <f>IF(ISBLANK(Regressions!A36), " ", Regressions!A36)</f>
        <v>Pakistan</v>
      </c>
      <c r="B26" s="365">
        <f>IF(ISBLANK(Regressions!B36), " ", Regressions!B36)</f>
        <v>2022</v>
      </c>
      <c r="C26" s="370" t="str">
        <f>IF(ISBLANK(Regressions!C36), " ", Regressions!C36)</f>
        <v>National</v>
      </c>
      <c r="D26" s="366">
        <f>IF(ISBLANK(Regressions!D36), " ", Regressions!D36)</f>
        <v>77984704</v>
      </c>
      <c r="E26" s="235">
        <f>IF(ISNUMBER(Regressions!E36),ROUND(Regressions!E36, 1), NA())</f>
        <v>73.099999999999994</v>
      </c>
      <c r="F26" s="367" t="e">
        <f>IF(ISNUMBER(Regressions!F36),ROUND(Regressions!F36, 1), NA())</f>
        <v>#N/A</v>
      </c>
      <c r="G26" s="257">
        <f>IF(ISNUMBER(Regressions!G36),ROUND(Regressions!G36, 1), NA())</f>
        <v>37.799999999999997</v>
      </c>
      <c r="H26" s="368">
        <f>IF(ISNUMBER(Regressions!H36),ROUND(Regressions!H36, 1), NA())</f>
        <v>35.299999999999997</v>
      </c>
      <c r="I26" s="258">
        <f>IF(ISNUMBER(Regressions!I36),ROUND(Regressions!I36, 1), NA())</f>
        <v>26.9</v>
      </c>
      <c r="J26" s="369">
        <f>IF(ISNUMBER(Regressions!K36),ROUND(Regressions!K36, 1), NA())</f>
        <v>79.5</v>
      </c>
      <c r="K26" s="367" t="e">
        <f>IF(ISNUMBER(Regressions!L36),ROUND(Regressions!L36, 1), NA())</f>
        <v>#N/A</v>
      </c>
      <c r="L26" s="259">
        <f>IF(ISNUMBER(Regressions!M36),ROUND(Regressions!M36, 1), NA())</f>
        <v>41.6</v>
      </c>
      <c r="M26" s="368">
        <f>IF(ISNUMBER(Regressions!N36),ROUND(Regressions!N36, 1), NA())</f>
        <v>37.9</v>
      </c>
      <c r="N26" s="258">
        <f>IF(ISNUMBER(Regressions!O36),ROUND(Regressions!O36, 1), NA())</f>
        <v>20.5</v>
      </c>
      <c r="O26" s="369" t="e">
        <f>IF(ISNUMBER(Regressions!Q36),ROUND(Regressions!Q36, 1), NA())</f>
        <v>#N/A</v>
      </c>
      <c r="P26" s="367" t="e">
        <f>IF(ISNUMBER(Regressions!R36),ROUND(Regressions!R36, 1), NA())</f>
        <v>#N/A</v>
      </c>
      <c r="Q26" s="236" t="e">
        <f>IF(ISNUMBER(Regressions!S36),ROUND(Regressions!S36, 1), NA())</f>
        <v>#N/A</v>
      </c>
      <c r="R26" s="368" t="e">
        <f>IF(ISNUMBER(Regressions!T36),ROUND(Regressions!T36, 1), NA())</f>
        <v>#N/A</v>
      </c>
      <c r="S26" s="258" t="e">
        <f>IF(ISNUMBER(Regressions!U36),ROUND(Regressions!U36, 1), NA())</f>
        <v>#N/A</v>
      </c>
    </row>
    <row xmlns:x14ac="http://schemas.microsoft.com/office/spreadsheetml/2009/9/ac" r="27" x14ac:dyDescent="0.2">
      <c r="A27" s="371" t="str">
        <f>IF(ISBLANK(Regressions!A37), " ", Regressions!A37)</f>
        <v>Pakistan</v>
      </c>
      <c r="B27" s="372">
        <f>IF(ISBLANK(Regressions!B37), " ", Regressions!B37)</f>
        <v>2023</v>
      </c>
      <c r="C27" s="373" t="str">
        <f>IF(ISBLANK(Regressions!C37), " ", Regressions!C37)</f>
        <v>National</v>
      </c>
      <c r="D27" s="374">
        <f>IF(ISBLANK(Regressions!D37), " ", Regressions!D37)</f>
        <v>78784272</v>
      </c>
      <c r="E27" s="375">
        <f>IF(ISNUMBER(Regressions!E37),ROUND(Regressions!E37, 1), NA())</f>
        <v>73.900000000000006</v>
      </c>
      <c r="F27" s="376" t="e">
        <f>IF(ISNUMBER(Regressions!F37),ROUND(Regressions!F37, 1), NA())</f>
        <v>#N/A</v>
      </c>
      <c r="G27" s="377">
        <f>IF(ISNUMBER(Regressions!G37),ROUND(Regressions!G37, 1), NA())</f>
        <v>35.5</v>
      </c>
      <c r="H27" s="378">
        <f>IF(ISNUMBER(Regressions!H37),ROUND(Regressions!H37, 1), NA())</f>
        <v>38.4</v>
      </c>
      <c r="I27" s="379">
        <f>IF(ISNUMBER(Regressions!I37),ROUND(Regressions!I37, 1), NA())</f>
        <v>26.1</v>
      </c>
      <c r="J27" s="380">
        <f>IF(ISNUMBER(Regressions!K37),ROUND(Regressions!K37, 1), NA())</f>
        <v>80.8</v>
      </c>
      <c r="K27" s="376" t="e">
        <f>IF(ISNUMBER(Regressions!L37),ROUND(Regressions!L37, 1), NA())</f>
        <v>#N/A</v>
      </c>
      <c r="L27" s="381">
        <f>IF(ISNUMBER(Regressions!M37),ROUND(Regressions!M37, 1), NA())</f>
        <v>41.6</v>
      </c>
      <c r="M27" s="378">
        <f>IF(ISNUMBER(Regressions!N37),ROUND(Regressions!N37, 1), NA())</f>
        <v>39.200000000000003</v>
      </c>
      <c r="N27" s="379">
        <f>IF(ISNUMBER(Regressions!O37),ROUND(Regressions!O37, 1), NA())</f>
        <v>19.2</v>
      </c>
      <c r="O27" s="380" t="e">
        <f>IF(ISNUMBER(Regressions!Q37),ROUND(Regressions!Q37, 1), NA())</f>
        <v>#N/A</v>
      </c>
      <c r="P27" s="376" t="e">
        <f>IF(ISNUMBER(Regressions!R37),ROUND(Regressions!R37, 1), NA())</f>
        <v>#N/A</v>
      </c>
      <c r="Q27" s="382" t="e">
        <f>IF(ISNUMBER(Regressions!S37),ROUND(Regressions!S37, 1), NA())</f>
        <v>#N/A</v>
      </c>
      <c r="R27" s="378" t="e">
        <f>IF(ISNUMBER(Regressions!T37),ROUND(Regressions!T37, 1), NA())</f>
        <v>#N/A</v>
      </c>
      <c r="S27" s="379" t="e">
        <f>IF(ISNUMBER(Regressions!U37),ROUND(Regressions!U37, 1), NA())</f>
        <v>#N/A</v>
      </c>
    </row>
    <row xmlns:x14ac="http://schemas.microsoft.com/office/spreadsheetml/2009/9/ac" r="28" hidden="true" x14ac:dyDescent="0.2">
      <c r="A28" s="364" t="str">
        <f>IF(ISBLANK(Regressions!A38), " ", Regressions!A38)</f>
        <v>Pakistan</v>
      </c>
      <c r="B28" s="365">
        <f>IF(ISBLANK(Regressions!B38), " ", Regressions!B38)</f>
        <v>2024</v>
      </c>
      <c r="C28" s="370" t="str">
        <f>IF(ISBLANK(Regressions!C38), " ", Regressions!C38)</f>
        <v>National</v>
      </c>
      <c r="D28" s="366" t="str">
        <f>IF(ISBLANK(Regressions!D38), " ", Regressions!D38)</f>
        <v> </v>
      </c>
      <c r="E28" s="235" t="e">
        <f>IF(ISNUMBER(Regressions!E38),ROUND(Regressions!E38, 1), NA())</f>
        <v>#N/A</v>
      </c>
      <c r="F28" s="367" t="e">
        <f>IF(ISNUMBER(Regressions!F38),ROUND(Regressions!F38, 1), NA())</f>
        <v>#N/A</v>
      </c>
      <c r="G28" s="257" t="e">
        <f>IF(ISNUMBER(Regressions!G38),ROUND(Regressions!G38, 1), NA())</f>
        <v>#N/A</v>
      </c>
      <c r="H28" s="368" t="e">
        <f>IF(ISNUMBER(Regressions!H38),ROUND(Regressions!H38, 1), NA())</f>
        <v>#N/A</v>
      </c>
      <c r="I28" s="258" t="e">
        <f>IF(ISNUMBER(Regressions!I38),ROUND(Regressions!I38, 1), NA())</f>
        <v>#N/A</v>
      </c>
      <c r="J28" s="369" t="e">
        <f>IF(ISNUMBER(Regressions!K38),ROUND(Regressions!K38, 1), NA())</f>
        <v>#N/A</v>
      </c>
      <c r="K28" s="367" t="e">
        <f>IF(ISNUMBER(Regressions!L38),ROUND(Regressions!L38, 1), NA())</f>
        <v>#N/A</v>
      </c>
      <c r="L28" s="259" t="e">
        <f>IF(ISNUMBER(Regressions!M38),ROUND(Regressions!M38, 1), NA())</f>
        <v>#N/A</v>
      </c>
      <c r="M28" s="368" t="e">
        <f>IF(ISNUMBER(Regressions!N38),ROUND(Regressions!N38, 1), NA())</f>
        <v>#N/A</v>
      </c>
      <c r="N28" s="258" t="e">
        <f>IF(ISNUMBER(Regressions!O38),ROUND(Regressions!O38, 1), NA())</f>
        <v>#N/A</v>
      </c>
      <c r="O28" s="369" t="e">
        <f>IF(ISNUMBER(Regressions!Q38),ROUND(Regressions!Q38, 1), NA())</f>
        <v>#N/A</v>
      </c>
      <c r="P28" s="367" t="e">
        <f>IF(ISNUMBER(Regressions!R38),ROUND(Regressions!R38, 1), NA())</f>
        <v>#N/A</v>
      </c>
      <c r="Q28" s="236" t="e">
        <f>IF(ISNUMBER(Regressions!S38),ROUND(Regressions!S38, 1), NA())</f>
        <v>#N/A</v>
      </c>
      <c r="R28" s="368" t="e">
        <f>IF(ISNUMBER(Regressions!T38),ROUND(Regressions!T38, 1), NA())</f>
        <v>#N/A</v>
      </c>
      <c r="S28" s="258" t="e">
        <f>IF(ISNUMBER(Regressions!U38),ROUND(Regressions!U38, 1), NA())</f>
        <v>#N/A</v>
      </c>
    </row>
    <row xmlns:x14ac="http://schemas.microsoft.com/office/spreadsheetml/2009/9/ac" r="29" hidden="true" x14ac:dyDescent="0.2">
      <c r="A29" s="364" t="str">
        <f>IF(ISBLANK(Regressions!A39), " ", Regressions!A39)</f>
        <v>Pakistan</v>
      </c>
      <c r="B29" s="365">
        <f>IF(ISBLANK(Regressions!B39), " ", Regressions!B39)</f>
        <v>2025</v>
      </c>
      <c r="C29" s="370" t="str">
        <f>IF(ISBLANK(Regressions!C39), " ", Regressions!C39)</f>
        <v>National</v>
      </c>
      <c r="D29" s="366" t="str">
        <f>IF(ISBLANK(Regressions!D39), " ", Regressions!D39)</f>
        <v> </v>
      </c>
      <c r="E29" s="235" t="e">
        <f>IF(ISNUMBER(Regressions!E39),ROUND(Regressions!E39, 1), NA())</f>
        <v>#N/A</v>
      </c>
      <c r="F29" s="367" t="e">
        <f>IF(ISNUMBER(Regressions!F39),ROUND(Regressions!F39, 1), NA())</f>
        <v>#N/A</v>
      </c>
      <c r="G29" s="257" t="e">
        <f>IF(ISNUMBER(Regressions!G39),ROUND(Regressions!G39, 1), NA())</f>
        <v>#N/A</v>
      </c>
      <c r="H29" s="368" t="e">
        <f>IF(ISNUMBER(Regressions!H39),ROUND(Regressions!H39, 1), NA())</f>
        <v>#N/A</v>
      </c>
      <c r="I29" s="258" t="e">
        <f>IF(ISNUMBER(Regressions!I39),ROUND(Regressions!I39, 1), NA())</f>
        <v>#N/A</v>
      </c>
      <c r="J29" s="369" t="e">
        <f>IF(ISNUMBER(Regressions!K39),ROUND(Regressions!K39, 1), NA())</f>
        <v>#N/A</v>
      </c>
      <c r="K29" s="367" t="e">
        <f>IF(ISNUMBER(Regressions!L39),ROUND(Regressions!L39, 1), NA())</f>
        <v>#N/A</v>
      </c>
      <c r="L29" s="259" t="e">
        <f>IF(ISNUMBER(Regressions!M39),ROUND(Regressions!M39, 1), NA())</f>
        <v>#N/A</v>
      </c>
      <c r="M29" s="368" t="e">
        <f>IF(ISNUMBER(Regressions!N39),ROUND(Regressions!N39, 1), NA())</f>
        <v>#N/A</v>
      </c>
      <c r="N29" s="258" t="e">
        <f>IF(ISNUMBER(Regressions!O39),ROUND(Regressions!O39, 1), NA())</f>
        <v>#N/A</v>
      </c>
      <c r="O29" s="369" t="e">
        <f>IF(ISNUMBER(Regressions!Q39),ROUND(Regressions!Q39, 1), NA())</f>
        <v>#N/A</v>
      </c>
      <c r="P29" s="367" t="e">
        <f>IF(ISNUMBER(Regressions!R39),ROUND(Regressions!R39, 1), NA())</f>
        <v>#N/A</v>
      </c>
      <c r="Q29" s="236" t="e">
        <f>IF(ISNUMBER(Regressions!S39),ROUND(Regressions!S39, 1), NA())</f>
        <v>#N/A</v>
      </c>
      <c r="R29" s="368" t="e">
        <f>IF(ISNUMBER(Regressions!T39),ROUND(Regressions!T39, 1), NA())</f>
        <v>#N/A</v>
      </c>
      <c r="S29" s="258" t="e">
        <f>IF(ISNUMBER(Regressions!U39),ROUND(Regressions!U39, 1), NA())</f>
        <v>#N/A</v>
      </c>
    </row>
    <row xmlns:x14ac="http://schemas.microsoft.com/office/spreadsheetml/2009/9/ac" r="30" hidden="true" x14ac:dyDescent="0.2">
      <c r="A30" s="364" t="str">
        <f>IF(ISBLANK(Regressions!A40), " ", Regressions!A40)</f>
        <v>Pakistan</v>
      </c>
      <c r="B30" s="365">
        <f>IF(ISBLANK(Regressions!B40), " ", Regressions!B40)</f>
        <v>2026</v>
      </c>
      <c r="C30" s="370" t="str">
        <f>IF(ISBLANK(Regressions!C40), " ", Regressions!C40)</f>
        <v>National</v>
      </c>
      <c r="D30" s="366" t="str">
        <f>IF(ISBLANK(Regressions!D40), " ", Regressions!D40)</f>
        <v> </v>
      </c>
      <c r="E30" s="235" t="e">
        <f>IF(ISNUMBER(Regressions!E40),ROUND(Regressions!E40, 1), NA())</f>
        <v>#N/A</v>
      </c>
      <c r="F30" s="367" t="e">
        <f>IF(ISNUMBER(Regressions!F40),ROUND(Regressions!F40, 1), NA())</f>
        <v>#N/A</v>
      </c>
      <c r="G30" s="257" t="e">
        <f>IF(ISNUMBER(Regressions!G40),ROUND(Regressions!G40, 1), NA())</f>
        <v>#N/A</v>
      </c>
      <c r="H30" s="368" t="e">
        <f>IF(ISNUMBER(Regressions!H40),ROUND(Regressions!H40, 1), NA())</f>
        <v>#N/A</v>
      </c>
      <c r="I30" s="258" t="e">
        <f>IF(ISNUMBER(Regressions!I40),ROUND(Regressions!I40, 1), NA())</f>
        <v>#N/A</v>
      </c>
      <c r="J30" s="369" t="e">
        <f>IF(ISNUMBER(Regressions!K40),ROUND(Regressions!K40, 1), NA())</f>
        <v>#N/A</v>
      </c>
      <c r="K30" s="367" t="e">
        <f>IF(ISNUMBER(Regressions!L40),ROUND(Regressions!L40, 1), NA())</f>
        <v>#N/A</v>
      </c>
      <c r="L30" s="259" t="e">
        <f>IF(ISNUMBER(Regressions!M40),ROUND(Regressions!M40, 1), NA())</f>
        <v>#N/A</v>
      </c>
      <c r="M30" s="368" t="e">
        <f>IF(ISNUMBER(Regressions!N40),ROUND(Regressions!N40, 1), NA())</f>
        <v>#N/A</v>
      </c>
      <c r="N30" s="258" t="e">
        <f>IF(ISNUMBER(Regressions!O40),ROUND(Regressions!O40, 1), NA())</f>
        <v>#N/A</v>
      </c>
      <c r="O30" s="369" t="e">
        <f>IF(ISNUMBER(Regressions!Q40),ROUND(Regressions!Q40, 1), NA())</f>
        <v>#N/A</v>
      </c>
      <c r="P30" s="367" t="e">
        <f>IF(ISNUMBER(Regressions!R40),ROUND(Regressions!R40, 1), NA())</f>
        <v>#N/A</v>
      </c>
      <c r="Q30" s="236" t="e">
        <f>IF(ISNUMBER(Regressions!S40),ROUND(Regressions!S40, 1), NA())</f>
        <v>#N/A</v>
      </c>
      <c r="R30" s="368" t="e">
        <f>IF(ISNUMBER(Regressions!T40),ROUND(Regressions!T40, 1), NA())</f>
        <v>#N/A</v>
      </c>
      <c r="S30" s="258" t="e">
        <f>IF(ISNUMBER(Regressions!U40),ROUND(Regressions!U40, 1), NA())</f>
        <v>#N/A</v>
      </c>
    </row>
    <row xmlns:x14ac="http://schemas.microsoft.com/office/spreadsheetml/2009/9/ac" r="31" hidden="true" x14ac:dyDescent="0.2">
      <c r="A31" s="364" t="str">
        <f>IF(ISBLANK(Regressions!A41), " ", Regressions!A41)</f>
        <v>Pakistan</v>
      </c>
      <c r="B31" s="365">
        <f>IF(ISBLANK(Regressions!B41), " ", Regressions!B41)</f>
        <v>2027</v>
      </c>
      <c r="C31" s="370" t="str">
        <f>IF(ISBLANK(Regressions!C41), " ", Regressions!C41)</f>
        <v>National</v>
      </c>
      <c r="D31" s="366" t="str">
        <f>IF(ISBLANK(Regressions!D41), " ", Regressions!D41)</f>
        <v> </v>
      </c>
      <c r="E31" s="235" t="e">
        <f>IF(ISNUMBER(Regressions!E41),ROUND(Regressions!E41, 1), NA())</f>
        <v>#N/A</v>
      </c>
      <c r="F31" s="367" t="e">
        <f>IF(ISNUMBER(Regressions!F41),ROUND(Regressions!F41, 1), NA())</f>
        <v>#N/A</v>
      </c>
      <c r="G31" s="257" t="e">
        <f>IF(ISNUMBER(Regressions!G41),ROUND(Regressions!G41, 1), NA())</f>
        <v>#N/A</v>
      </c>
      <c r="H31" s="368" t="e">
        <f>IF(ISNUMBER(Regressions!H41),ROUND(Regressions!H41, 1), NA())</f>
        <v>#N/A</v>
      </c>
      <c r="I31" s="258" t="e">
        <f>IF(ISNUMBER(Regressions!I41),ROUND(Regressions!I41, 1), NA())</f>
        <v>#N/A</v>
      </c>
      <c r="J31" s="369" t="e">
        <f>IF(ISNUMBER(Regressions!K41),ROUND(Regressions!K41, 1), NA())</f>
        <v>#N/A</v>
      </c>
      <c r="K31" s="367" t="e">
        <f>IF(ISNUMBER(Regressions!L41),ROUND(Regressions!L41, 1), NA())</f>
        <v>#N/A</v>
      </c>
      <c r="L31" s="259" t="e">
        <f>IF(ISNUMBER(Regressions!M41),ROUND(Regressions!M41, 1), NA())</f>
        <v>#N/A</v>
      </c>
      <c r="M31" s="368" t="e">
        <f>IF(ISNUMBER(Regressions!N41),ROUND(Regressions!N41, 1), NA())</f>
        <v>#N/A</v>
      </c>
      <c r="N31" s="258" t="e">
        <f>IF(ISNUMBER(Regressions!O41),ROUND(Regressions!O41, 1), NA())</f>
        <v>#N/A</v>
      </c>
      <c r="O31" s="369" t="e">
        <f>IF(ISNUMBER(Regressions!Q41),ROUND(Regressions!Q41, 1), NA())</f>
        <v>#N/A</v>
      </c>
      <c r="P31" s="367" t="e">
        <f>IF(ISNUMBER(Regressions!R41),ROUND(Regressions!R41, 1), NA())</f>
        <v>#N/A</v>
      </c>
      <c r="Q31" s="236" t="e">
        <f>IF(ISNUMBER(Regressions!S41),ROUND(Regressions!S41, 1), NA())</f>
        <v>#N/A</v>
      </c>
      <c r="R31" s="368" t="e">
        <f>IF(ISNUMBER(Regressions!T41),ROUND(Regressions!T41, 1), NA())</f>
        <v>#N/A</v>
      </c>
      <c r="S31" s="258" t="e">
        <f>IF(ISNUMBER(Regressions!U41),ROUND(Regressions!U41, 1), NA())</f>
        <v>#N/A</v>
      </c>
    </row>
    <row xmlns:x14ac="http://schemas.microsoft.com/office/spreadsheetml/2009/9/ac" r="32" hidden="true" x14ac:dyDescent="0.2">
      <c r="A32" s="364" t="str">
        <f>IF(ISBLANK(Regressions!A42), " ", Regressions!A42)</f>
        <v>Pakistan</v>
      </c>
      <c r="B32" s="365">
        <f>IF(ISBLANK(Regressions!B42), " ", Regressions!B42)</f>
        <v>2028</v>
      </c>
      <c r="C32" s="370" t="str">
        <f>IF(ISBLANK(Regressions!C42), " ", Regressions!C42)</f>
        <v>National</v>
      </c>
      <c r="D32" s="366" t="str">
        <f>IF(ISBLANK(Regressions!D42), " ", Regressions!D42)</f>
        <v> </v>
      </c>
      <c r="E32" s="235" t="e">
        <f>IF(ISNUMBER(Regressions!E42),ROUND(Regressions!E42, 1), NA())</f>
        <v>#N/A</v>
      </c>
      <c r="F32" s="367" t="e">
        <f>IF(ISNUMBER(Regressions!F42),ROUND(Regressions!F42, 1), NA())</f>
        <v>#N/A</v>
      </c>
      <c r="G32" s="257" t="e">
        <f>IF(ISNUMBER(Regressions!G42),ROUND(Regressions!G42, 1), NA())</f>
        <v>#N/A</v>
      </c>
      <c r="H32" s="368" t="e">
        <f>IF(ISNUMBER(Regressions!H42),ROUND(Regressions!H42, 1), NA())</f>
        <v>#N/A</v>
      </c>
      <c r="I32" s="258" t="e">
        <f>IF(ISNUMBER(Regressions!I42),ROUND(Regressions!I42, 1), NA())</f>
        <v>#N/A</v>
      </c>
      <c r="J32" s="369" t="e">
        <f>IF(ISNUMBER(Regressions!K42),ROUND(Regressions!K42, 1), NA())</f>
        <v>#N/A</v>
      </c>
      <c r="K32" s="367" t="e">
        <f>IF(ISNUMBER(Regressions!L42),ROUND(Regressions!L42, 1), NA())</f>
        <v>#N/A</v>
      </c>
      <c r="L32" s="259" t="e">
        <f>IF(ISNUMBER(Regressions!M42),ROUND(Regressions!M42, 1), NA())</f>
        <v>#N/A</v>
      </c>
      <c r="M32" s="368" t="e">
        <f>IF(ISNUMBER(Regressions!N42),ROUND(Regressions!N42, 1), NA())</f>
        <v>#N/A</v>
      </c>
      <c r="N32" s="258" t="e">
        <f>IF(ISNUMBER(Regressions!O42),ROUND(Regressions!O42, 1), NA())</f>
        <v>#N/A</v>
      </c>
      <c r="O32" s="369" t="e">
        <f>IF(ISNUMBER(Regressions!Q42),ROUND(Regressions!Q42, 1), NA())</f>
        <v>#N/A</v>
      </c>
      <c r="P32" s="367" t="e">
        <f>IF(ISNUMBER(Regressions!R42),ROUND(Regressions!R42, 1), NA())</f>
        <v>#N/A</v>
      </c>
      <c r="Q32" s="236" t="e">
        <f>IF(ISNUMBER(Regressions!S42),ROUND(Regressions!S42, 1), NA())</f>
        <v>#N/A</v>
      </c>
      <c r="R32" s="368" t="e">
        <f>IF(ISNUMBER(Regressions!T42),ROUND(Regressions!T42, 1), NA())</f>
        <v>#N/A</v>
      </c>
      <c r="S32" s="258" t="e">
        <f>IF(ISNUMBER(Regressions!U42),ROUND(Regressions!U42, 1), NA())</f>
        <v>#N/A</v>
      </c>
    </row>
    <row xmlns:x14ac="http://schemas.microsoft.com/office/spreadsheetml/2009/9/ac" r="33" hidden="true" x14ac:dyDescent="0.2">
      <c r="A33" s="364" t="str">
        <f>IF(ISBLANK(Regressions!A43), " ", Regressions!A43)</f>
        <v>Pakistan</v>
      </c>
      <c r="B33" s="365">
        <f>IF(ISBLANK(Regressions!B43), " ", Regressions!B43)</f>
        <v>2029</v>
      </c>
      <c r="C33" s="370" t="str">
        <f>IF(ISBLANK(Regressions!C43), " ", Regressions!C43)</f>
        <v>National</v>
      </c>
      <c r="D33" s="366" t="str">
        <f>IF(ISBLANK(Regressions!D43), " ", Regressions!D43)</f>
        <v> </v>
      </c>
      <c r="E33" s="235" t="e">
        <f>IF(ISNUMBER(Regressions!E43),ROUND(Regressions!E43, 1), NA())</f>
        <v>#N/A</v>
      </c>
      <c r="F33" s="367" t="e">
        <f>IF(ISNUMBER(Regressions!F43),ROUND(Regressions!F43, 1), NA())</f>
        <v>#N/A</v>
      </c>
      <c r="G33" s="257" t="e">
        <f>IF(ISNUMBER(Regressions!G43),ROUND(Regressions!G43, 1), NA())</f>
        <v>#N/A</v>
      </c>
      <c r="H33" s="368" t="e">
        <f>IF(ISNUMBER(Regressions!H43),ROUND(Regressions!H43, 1), NA())</f>
        <v>#N/A</v>
      </c>
      <c r="I33" s="258" t="e">
        <f>IF(ISNUMBER(Regressions!I43),ROUND(Regressions!I43, 1), NA())</f>
        <v>#N/A</v>
      </c>
      <c r="J33" s="369" t="e">
        <f>IF(ISNUMBER(Regressions!K43),ROUND(Regressions!K43, 1), NA())</f>
        <v>#N/A</v>
      </c>
      <c r="K33" s="367" t="e">
        <f>IF(ISNUMBER(Regressions!L43),ROUND(Regressions!L43, 1), NA())</f>
        <v>#N/A</v>
      </c>
      <c r="L33" s="259" t="e">
        <f>IF(ISNUMBER(Regressions!M43),ROUND(Regressions!M43, 1), NA())</f>
        <v>#N/A</v>
      </c>
      <c r="M33" s="368" t="e">
        <f>IF(ISNUMBER(Regressions!N43),ROUND(Regressions!N43, 1), NA())</f>
        <v>#N/A</v>
      </c>
      <c r="N33" s="258" t="e">
        <f>IF(ISNUMBER(Regressions!O43),ROUND(Regressions!O43, 1), NA())</f>
        <v>#N/A</v>
      </c>
      <c r="O33" s="369" t="e">
        <f>IF(ISNUMBER(Regressions!Q43),ROUND(Regressions!Q43, 1), NA())</f>
        <v>#N/A</v>
      </c>
      <c r="P33" s="367" t="e">
        <f>IF(ISNUMBER(Regressions!R43),ROUND(Regressions!R43, 1), NA())</f>
        <v>#N/A</v>
      </c>
      <c r="Q33" s="236" t="e">
        <f>IF(ISNUMBER(Regressions!S43),ROUND(Regressions!S43, 1), NA())</f>
        <v>#N/A</v>
      </c>
      <c r="R33" s="368" t="e">
        <f>IF(ISNUMBER(Regressions!T43),ROUND(Regressions!T43, 1), NA())</f>
        <v>#N/A</v>
      </c>
      <c r="S33" s="258" t="e">
        <f>IF(ISNUMBER(Regressions!U43),ROUND(Regressions!U43, 1), NA())</f>
        <v>#N/A</v>
      </c>
    </row>
    <row xmlns:x14ac="http://schemas.microsoft.com/office/spreadsheetml/2009/9/ac" r="34" hidden="true" x14ac:dyDescent="0.2">
      <c r="A34" s="364" t="str">
        <f>IF(ISBLANK(Regressions!A44), " ", Regressions!A44)</f>
        <v>Pakistan</v>
      </c>
      <c r="B34" s="365">
        <f>IF(ISBLANK(Regressions!B44), " ", Regressions!B44)</f>
        <v>2030</v>
      </c>
      <c r="C34" s="370" t="str">
        <f>IF(ISBLANK(Regressions!C44), " ", Regressions!C44)</f>
        <v>National</v>
      </c>
      <c r="D34" s="366" t="str">
        <f>IF(ISBLANK(Regressions!D44), " ", Regressions!D44)</f>
        <v> </v>
      </c>
      <c r="E34" s="235" t="e">
        <f>IF(ISNUMBER(Regressions!E44),ROUND(Regressions!E44, 1), NA())</f>
        <v>#N/A</v>
      </c>
      <c r="F34" s="367" t="e">
        <f>IF(ISNUMBER(Regressions!F44),ROUND(Regressions!F44, 1), NA())</f>
        <v>#N/A</v>
      </c>
      <c r="G34" s="257" t="e">
        <f>IF(ISNUMBER(Regressions!G44),ROUND(Regressions!G44, 1), NA())</f>
        <v>#N/A</v>
      </c>
      <c r="H34" s="368" t="e">
        <f>IF(ISNUMBER(Regressions!H44),ROUND(Regressions!H44, 1), NA())</f>
        <v>#N/A</v>
      </c>
      <c r="I34" s="258" t="e">
        <f>IF(ISNUMBER(Regressions!I44),ROUND(Regressions!I44, 1), NA())</f>
        <v>#N/A</v>
      </c>
      <c r="J34" s="369" t="e">
        <f>IF(ISNUMBER(Regressions!K44),ROUND(Regressions!K44, 1), NA())</f>
        <v>#N/A</v>
      </c>
      <c r="K34" s="367" t="e">
        <f>IF(ISNUMBER(Regressions!L44),ROUND(Regressions!L44, 1), NA())</f>
        <v>#N/A</v>
      </c>
      <c r="L34" s="259" t="e">
        <f>IF(ISNUMBER(Regressions!M44),ROUND(Regressions!M44, 1), NA())</f>
        <v>#N/A</v>
      </c>
      <c r="M34" s="368" t="e">
        <f>IF(ISNUMBER(Regressions!N44),ROUND(Regressions!N44, 1), NA())</f>
        <v>#N/A</v>
      </c>
      <c r="N34" s="258" t="e">
        <f>IF(ISNUMBER(Regressions!O44),ROUND(Regressions!O44, 1), NA())</f>
        <v>#N/A</v>
      </c>
      <c r="O34" s="369" t="e">
        <f>IF(ISNUMBER(Regressions!Q44),ROUND(Regressions!Q44, 1), NA())</f>
        <v>#N/A</v>
      </c>
      <c r="P34" s="367" t="e">
        <f>IF(ISNUMBER(Regressions!R44),ROUND(Regressions!R44, 1), NA())</f>
        <v>#N/A</v>
      </c>
      <c r="Q34" s="236" t="e">
        <f>IF(ISNUMBER(Regressions!S44),ROUND(Regressions!S44, 1), NA())</f>
        <v>#N/A</v>
      </c>
      <c r="R34" s="368" t="e">
        <f>IF(ISNUMBER(Regressions!T44),ROUND(Regressions!T44, 1), NA())</f>
        <v>#N/A</v>
      </c>
      <c r="S34" s="258" t="e">
        <f>IF(ISNUMBER(Regressions!U44),ROUND(Regressions!U44, 1), NA())</f>
        <v>#N/A</v>
      </c>
    </row>
    <row xmlns:x14ac="http://schemas.microsoft.com/office/spreadsheetml/2009/9/ac" r="35" x14ac:dyDescent="0.2">
      <c r="A35" s="364" t="str">
        <f>IF(ISBLANK(Regressions!A45), " ", Regressions!A45)</f>
        <v>Pakistan</v>
      </c>
      <c r="B35" s="365">
        <f>IF(ISBLANK(Regressions!B45), " ", Regressions!B45)</f>
        <v>2000</v>
      </c>
      <c r="C35" s="370" t="str">
        <f>IF(ISBLANK(Regressions!C45), " ", Regressions!C45)</f>
        <v>Urban</v>
      </c>
      <c r="D35" s="366">
        <f>IF(ISBLANK(Regressions!D45), " ", Regressions!D45)</f>
        <v>19025011.439343572</v>
      </c>
      <c r="E35" s="235" t="e">
        <f>IF(ISNUMBER(Regressions!E45),ROUND(Regressions!E45, 1), NA())</f>
        <v>#N/A</v>
      </c>
      <c r="F35" s="367" t="e">
        <f>IF(ISNUMBER(Regressions!F45),ROUND(Regressions!F45, 1), NA())</f>
        <v>#N/A</v>
      </c>
      <c r="G35" s="257" t="e">
        <f>IF(ISNUMBER(Regressions!G45),ROUND(Regressions!G45, 1), NA())</f>
        <v>#N/A</v>
      </c>
      <c r="H35" s="368" t="e">
        <f>IF(ISNUMBER(Regressions!H45),ROUND(Regressions!H45, 1), NA())</f>
        <v>#N/A</v>
      </c>
      <c r="I35" s="258" t="e">
        <f>IF(ISNUMBER(Regressions!I45),ROUND(Regressions!I45, 1), NA())</f>
        <v>#N/A</v>
      </c>
      <c r="J35" s="369" t="e">
        <f>IF(ISNUMBER(Regressions!K45),ROUND(Regressions!K45, 1), NA())</f>
        <v>#N/A</v>
      </c>
      <c r="K35" s="367" t="e">
        <f>IF(ISNUMBER(Regressions!L45),ROUND(Regressions!L45, 1), NA())</f>
        <v>#N/A</v>
      </c>
      <c r="L35" s="259" t="e">
        <f>IF(ISNUMBER(Regressions!M45),ROUND(Regressions!M45, 1), NA())</f>
        <v>#N/A</v>
      </c>
      <c r="M35" s="368" t="e">
        <f>IF(ISNUMBER(Regressions!N45),ROUND(Regressions!N45, 1), NA())</f>
        <v>#N/A</v>
      </c>
      <c r="N35" s="258" t="e">
        <f>IF(ISNUMBER(Regressions!O45),ROUND(Regressions!O45, 1), NA())</f>
        <v>#N/A</v>
      </c>
      <c r="O35" s="369" t="e">
        <f>IF(ISNUMBER(Regressions!Q45),ROUND(Regressions!Q45, 1), NA())</f>
        <v>#N/A</v>
      </c>
      <c r="P35" s="367" t="e">
        <f>IF(ISNUMBER(Regressions!R45),ROUND(Regressions!R45, 1), NA())</f>
        <v>#N/A</v>
      </c>
      <c r="Q35" s="236" t="e">
        <f>IF(ISNUMBER(Regressions!S45),ROUND(Regressions!S45, 1), NA())</f>
        <v>#N/A</v>
      </c>
      <c r="R35" s="368" t="e">
        <f>IF(ISNUMBER(Regressions!T45),ROUND(Regressions!T45, 1), NA())</f>
        <v>#N/A</v>
      </c>
      <c r="S35" s="258" t="e">
        <f>IF(ISNUMBER(Regressions!U45),ROUND(Regressions!U45, 1), NA())</f>
        <v>#N/A</v>
      </c>
    </row>
    <row xmlns:x14ac="http://schemas.microsoft.com/office/spreadsheetml/2009/9/ac" r="36" x14ac:dyDescent="0.2">
      <c r="A36" s="364" t="str">
        <f>IF(ISBLANK(Regressions!A46), " ", Regressions!A46)</f>
        <v>Pakistan</v>
      </c>
      <c r="B36" s="365">
        <f>IF(ISBLANK(Regressions!B46), " ", Regressions!B46)</f>
        <v>2001</v>
      </c>
      <c r="C36" s="370" t="str">
        <f>IF(ISBLANK(Regressions!C46), " ", Regressions!C46)</f>
        <v>Urban</v>
      </c>
      <c r="D36" s="366">
        <f>IF(ISBLANK(Regressions!D46), " ", Regressions!D46)</f>
        <v>19594458.470621649</v>
      </c>
      <c r="E36" s="235" t="e">
        <f>IF(ISNUMBER(Regressions!E46),ROUND(Regressions!E46, 1), NA())</f>
        <v>#N/A</v>
      </c>
      <c r="F36" s="367" t="e">
        <f>IF(ISNUMBER(Regressions!F46),ROUND(Regressions!F46, 1), NA())</f>
        <v>#N/A</v>
      </c>
      <c r="G36" s="257" t="e">
        <f>IF(ISNUMBER(Regressions!G46),ROUND(Regressions!G46, 1), NA())</f>
        <v>#N/A</v>
      </c>
      <c r="H36" s="368" t="e">
        <f>IF(ISNUMBER(Regressions!H46),ROUND(Regressions!H46, 1), NA())</f>
        <v>#N/A</v>
      </c>
      <c r="I36" s="258" t="e">
        <f>IF(ISNUMBER(Regressions!I46),ROUND(Regressions!I46, 1), NA())</f>
        <v>#N/A</v>
      </c>
      <c r="J36" s="369" t="e">
        <f>IF(ISNUMBER(Regressions!K46),ROUND(Regressions!K46, 1), NA())</f>
        <v>#N/A</v>
      </c>
      <c r="K36" s="367" t="e">
        <f>IF(ISNUMBER(Regressions!L46),ROUND(Regressions!L46, 1), NA())</f>
        <v>#N/A</v>
      </c>
      <c r="L36" s="259" t="e">
        <f>IF(ISNUMBER(Regressions!M46),ROUND(Regressions!M46, 1), NA())</f>
        <v>#N/A</v>
      </c>
      <c r="M36" s="368" t="e">
        <f>IF(ISNUMBER(Regressions!N46),ROUND(Regressions!N46, 1), NA())</f>
        <v>#N/A</v>
      </c>
      <c r="N36" s="258" t="e">
        <f>IF(ISNUMBER(Regressions!O46),ROUND(Regressions!O46, 1), NA())</f>
        <v>#N/A</v>
      </c>
      <c r="O36" s="369" t="e">
        <f>IF(ISNUMBER(Regressions!Q46),ROUND(Regressions!Q46, 1), NA())</f>
        <v>#N/A</v>
      </c>
      <c r="P36" s="367" t="e">
        <f>IF(ISNUMBER(Regressions!R46),ROUND(Regressions!R46, 1), NA())</f>
        <v>#N/A</v>
      </c>
      <c r="Q36" s="236" t="e">
        <f>IF(ISNUMBER(Regressions!S46),ROUND(Regressions!S46, 1), NA())</f>
        <v>#N/A</v>
      </c>
      <c r="R36" s="368" t="e">
        <f>IF(ISNUMBER(Regressions!T46),ROUND(Regressions!T46, 1), NA())</f>
        <v>#N/A</v>
      </c>
      <c r="S36" s="258" t="e">
        <f>IF(ISNUMBER(Regressions!U46),ROUND(Regressions!U46, 1), NA())</f>
        <v>#N/A</v>
      </c>
    </row>
    <row xmlns:x14ac="http://schemas.microsoft.com/office/spreadsheetml/2009/9/ac" r="37" x14ac:dyDescent="0.2">
      <c r="A37" s="364" t="str">
        <f>IF(ISBLANK(Regressions!A47), " ", Regressions!A47)</f>
        <v>Pakistan</v>
      </c>
      <c r="B37" s="365">
        <f>IF(ISBLANK(Regressions!B47), " ", Regressions!B47)</f>
        <v>2002</v>
      </c>
      <c r="C37" s="370" t="str">
        <f>IF(ISBLANK(Regressions!C47), " ", Regressions!C47)</f>
        <v>Urban</v>
      </c>
      <c r="D37" s="366">
        <f>IF(ISBLANK(Regressions!D47), " ", Regressions!D47)</f>
        <v>20138206.717195582</v>
      </c>
      <c r="E37" s="235" t="e">
        <f>IF(ISNUMBER(Regressions!E47),ROUND(Regressions!E47, 1), NA())</f>
        <v>#N/A</v>
      </c>
      <c r="F37" s="367" t="e">
        <f>IF(ISNUMBER(Regressions!F47),ROUND(Regressions!F47, 1), NA())</f>
        <v>#N/A</v>
      </c>
      <c r="G37" s="257" t="e">
        <f>IF(ISNUMBER(Regressions!G47),ROUND(Regressions!G47, 1), NA())</f>
        <v>#N/A</v>
      </c>
      <c r="H37" s="368" t="e">
        <f>IF(ISNUMBER(Regressions!H47),ROUND(Regressions!H47, 1), NA())</f>
        <v>#N/A</v>
      </c>
      <c r="I37" s="258" t="e">
        <f>IF(ISNUMBER(Regressions!I47),ROUND(Regressions!I47, 1), NA())</f>
        <v>#N/A</v>
      </c>
      <c r="J37" s="369" t="e">
        <f>IF(ISNUMBER(Regressions!K47),ROUND(Regressions!K47, 1), NA())</f>
        <v>#N/A</v>
      </c>
      <c r="K37" s="367" t="e">
        <f>IF(ISNUMBER(Regressions!L47),ROUND(Regressions!L47, 1), NA())</f>
        <v>#N/A</v>
      </c>
      <c r="L37" s="259" t="e">
        <f>IF(ISNUMBER(Regressions!M47),ROUND(Regressions!M47, 1), NA())</f>
        <v>#N/A</v>
      </c>
      <c r="M37" s="368" t="e">
        <f>IF(ISNUMBER(Regressions!N47),ROUND(Regressions!N47, 1), NA())</f>
        <v>#N/A</v>
      </c>
      <c r="N37" s="258" t="e">
        <f>IF(ISNUMBER(Regressions!O47),ROUND(Regressions!O47, 1), NA())</f>
        <v>#N/A</v>
      </c>
      <c r="O37" s="369" t="e">
        <f>IF(ISNUMBER(Regressions!Q47),ROUND(Regressions!Q47, 1), NA())</f>
        <v>#N/A</v>
      </c>
      <c r="P37" s="367" t="e">
        <f>IF(ISNUMBER(Regressions!R47),ROUND(Regressions!R47, 1), NA())</f>
        <v>#N/A</v>
      </c>
      <c r="Q37" s="236" t="e">
        <f>IF(ISNUMBER(Regressions!S47),ROUND(Regressions!S47, 1), NA())</f>
        <v>#N/A</v>
      </c>
      <c r="R37" s="368" t="e">
        <f>IF(ISNUMBER(Regressions!T47),ROUND(Regressions!T47, 1), NA())</f>
        <v>#N/A</v>
      </c>
      <c r="S37" s="258" t="e">
        <f>IF(ISNUMBER(Regressions!U47),ROUND(Regressions!U47, 1), NA())</f>
        <v>#N/A</v>
      </c>
    </row>
    <row xmlns:x14ac="http://schemas.microsoft.com/office/spreadsheetml/2009/9/ac" r="38" x14ac:dyDescent="0.2">
      <c r="A38" s="364" t="str">
        <f>IF(ISBLANK(Regressions!A48), " ", Regressions!A48)</f>
        <v>Pakistan</v>
      </c>
      <c r="B38" s="365">
        <f>IF(ISBLANK(Regressions!B48), " ", Regressions!B48)</f>
        <v>2003</v>
      </c>
      <c r="C38" s="370" t="str">
        <f>IF(ISBLANK(Regressions!C48), " ", Regressions!C48)</f>
        <v>Urban</v>
      </c>
      <c r="D38" s="366">
        <f>IF(ISBLANK(Regressions!D48), " ", Regressions!D48)</f>
        <v>20638634.475786131</v>
      </c>
      <c r="E38" s="235">
        <f>IF(ISNUMBER(Regressions!E48),ROUND(Regressions!E48, 1), NA())</f>
        <v>82.8</v>
      </c>
      <c r="F38" s="367" t="e">
        <f>IF(ISNUMBER(Regressions!F48),ROUND(Regressions!F48, 1), NA())</f>
        <v>#N/A</v>
      </c>
      <c r="G38" s="257" t="e">
        <f>IF(ISNUMBER(Regressions!G48),ROUND(Regressions!G48, 1), NA())</f>
        <v>#N/A</v>
      </c>
      <c r="H38" s="368" t="e">
        <f>IF(ISNUMBER(Regressions!H48),ROUND(Regressions!H48, 1), NA())</f>
        <v>#N/A</v>
      </c>
      <c r="I38" s="258" t="e">
        <f>IF(ISNUMBER(Regressions!I48),ROUND(Regressions!I48, 1), NA())</f>
        <v>#N/A</v>
      </c>
      <c r="J38" s="369">
        <f>IF(ISNUMBER(Regressions!K48),ROUND(Regressions!K48, 1), NA())</f>
        <v>80.3</v>
      </c>
      <c r="K38" s="367" t="e">
        <f>IF(ISNUMBER(Regressions!L48),ROUND(Regressions!L48, 1), NA())</f>
        <v>#N/A</v>
      </c>
      <c r="L38" s="259" t="e">
        <f>IF(ISNUMBER(Regressions!M48),ROUND(Regressions!M48, 1), NA())</f>
        <v>#N/A</v>
      </c>
      <c r="M38" s="368" t="e">
        <f>IF(ISNUMBER(Regressions!N48),ROUND(Regressions!N48, 1), NA())</f>
        <v>#N/A</v>
      </c>
      <c r="N38" s="258">
        <f>IF(ISNUMBER(Regressions!O48),ROUND(Regressions!O48, 1), NA())</f>
        <v>19.7</v>
      </c>
      <c r="O38" s="369" t="e">
        <f>IF(ISNUMBER(Regressions!Q48),ROUND(Regressions!Q48, 1), NA())</f>
        <v>#N/A</v>
      </c>
      <c r="P38" s="367" t="e">
        <f>IF(ISNUMBER(Regressions!R48),ROUND(Regressions!R48, 1), NA())</f>
        <v>#N/A</v>
      </c>
      <c r="Q38" s="236" t="e">
        <f>IF(ISNUMBER(Regressions!S48),ROUND(Regressions!S48, 1), NA())</f>
        <v>#N/A</v>
      </c>
      <c r="R38" s="368" t="e">
        <f>IF(ISNUMBER(Regressions!T48),ROUND(Regressions!T48, 1), NA())</f>
        <v>#N/A</v>
      </c>
      <c r="S38" s="258" t="e">
        <f>IF(ISNUMBER(Regressions!U48),ROUND(Regressions!U48, 1), NA())</f>
        <v>#N/A</v>
      </c>
    </row>
    <row xmlns:x14ac="http://schemas.microsoft.com/office/spreadsheetml/2009/9/ac" r="39" x14ac:dyDescent="0.2">
      <c r="A39" s="364" t="str">
        <f>IF(ISBLANK(Regressions!A49), " ", Regressions!A49)</f>
        <v>Pakistan</v>
      </c>
      <c r="B39" s="365">
        <f>IF(ISBLANK(Regressions!B49), " ", Regressions!B49)</f>
        <v>2004</v>
      </c>
      <c r="C39" s="370" t="str">
        <f>IF(ISBLANK(Regressions!C49), " ", Regressions!C49)</f>
        <v>Urban</v>
      </c>
      <c r="D39" s="366">
        <f>IF(ISBLANK(Regressions!D49), " ", Regressions!D49)</f>
        <v>21126655.210388791</v>
      </c>
      <c r="E39" s="235">
        <f>IF(ISNUMBER(Regressions!E49),ROUND(Regressions!E49, 1), NA())</f>
        <v>82.8</v>
      </c>
      <c r="F39" s="367" t="e">
        <f>IF(ISNUMBER(Regressions!F49),ROUND(Regressions!F49, 1), NA())</f>
        <v>#N/A</v>
      </c>
      <c r="G39" s="257" t="e">
        <f>IF(ISNUMBER(Regressions!G49),ROUND(Regressions!G49, 1), NA())</f>
        <v>#N/A</v>
      </c>
      <c r="H39" s="368" t="e">
        <f>IF(ISNUMBER(Regressions!H49),ROUND(Regressions!H49, 1), NA())</f>
        <v>#N/A</v>
      </c>
      <c r="I39" s="258" t="e">
        <f>IF(ISNUMBER(Regressions!I49),ROUND(Regressions!I49, 1), NA())</f>
        <v>#N/A</v>
      </c>
      <c r="J39" s="369">
        <f>IF(ISNUMBER(Regressions!K49),ROUND(Regressions!K49, 1), NA())</f>
        <v>80.3</v>
      </c>
      <c r="K39" s="367" t="e">
        <f>IF(ISNUMBER(Regressions!L49),ROUND(Regressions!L49, 1), NA())</f>
        <v>#N/A</v>
      </c>
      <c r="L39" s="259" t="e">
        <f>IF(ISNUMBER(Regressions!M49),ROUND(Regressions!M49, 1), NA())</f>
        <v>#N/A</v>
      </c>
      <c r="M39" s="368" t="e">
        <f>IF(ISNUMBER(Regressions!N49),ROUND(Regressions!N49, 1), NA())</f>
        <v>#N/A</v>
      </c>
      <c r="N39" s="258">
        <f>IF(ISNUMBER(Regressions!O49),ROUND(Regressions!O49, 1), NA())</f>
        <v>19.7</v>
      </c>
      <c r="O39" s="369" t="e">
        <f>IF(ISNUMBER(Regressions!Q49),ROUND(Regressions!Q49, 1), NA())</f>
        <v>#N/A</v>
      </c>
      <c r="P39" s="367" t="e">
        <f>IF(ISNUMBER(Regressions!R49),ROUND(Regressions!R49, 1), NA())</f>
        <v>#N/A</v>
      </c>
      <c r="Q39" s="236" t="e">
        <f>IF(ISNUMBER(Regressions!S49),ROUND(Regressions!S49, 1), NA())</f>
        <v>#N/A</v>
      </c>
      <c r="R39" s="368" t="e">
        <f>IF(ISNUMBER(Regressions!T49),ROUND(Regressions!T49, 1), NA())</f>
        <v>#N/A</v>
      </c>
      <c r="S39" s="258" t="e">
        <f>IF(ISNUMBER(Regressions!U49),ROUND(Regressions!U49, 1), NA())</f>
        <v>#N/A</v>
      </c>
    </row>
    <row xmlns:x14ac="http://schemas.microsoft.com/office/spreadsheetml/2009/9/ac" r="40" x14ac:dyDescent="0.2">
      <c r="A40" s="364" t="str">
        <f>IF(ISBLANK(Regressions!A50), " ", Regressions!A50)</f>
        <v>Pakistan</v>
      </c>
      <c r="B40" s="365">
        <f>IF(ISBLANK(Regressions!B50), " ", Regressions!B50)</f>
        <v>2005</v>
      </c>
      <c r="C40" s="370" t="str">
        <f>IF(ISBLANK(Regressions!C50), " ", Regressions!C50)</f>
        <v>Urban</v>
      </c>
      <c r="D40" s="366">
        <f>IF(ISBLANK(Regressions!D50), " ", Regressions!D50)</f>
        <v>21612256.046385352</v>
      </c>
      <c r="E40" s="235">
        <f>IF(ISNUMBER(Regressions!E50),ROUND(Regressions!E50, 1), NA())</f>
        <v>82.8</v>
      </c>
      <c r="F40" s="367" t="e">
        <f>IF(ISNUMBER(Regressions!F50),ROUND(Regressions!F50, 1), NA())</f>
        <v>#N/A</v>
      </c>
      <c r="G40" s="257" t="e">
        <f>IF(ISNUMBER(Regressions!G50),ROUND(Regressions!G50, 1), NA())</f>
        <v>#N/A</v>
      </c>
      <c r="H40" s="368" t="e">
        <f>IF(ISNUMBER(Regressions!H50),ROUND(Regressions!H50, 1), NA())</f>
        <v>#N/A</v>
      </c>
      <c r="I40" s="258" t="e">
        <f>IF(ISNUMBER(Regressions!I50),ROUND(Regressions!I50, 1), NA())</f>
        <v>#N/A</v>
      </c>
      <c r="J40" s="369">
        <f>IF(ISNUMBER(Regressions!K50),ROUND(Regressions!K50, 1), NA())</f>
        <v>80.3</v>
      </c>
      <c r="K40" s="367" t="e">
        <f>IF(ISNUMBER(Regressions!L50),ROUND(Regressions!L50, 1), NA())</f>
        <v>#N/A</v>
      </c>
      <c r="L40" s="259" t="e">
        <f>IF(ISNUMBER(Regressions!M50),ROUND(Regressions!M50, 1), NA())</f>
        <v>#N/A</v>
      </c>
      <c r="M40" s="368" t="e">
        <f>IF(ISNUMBER(Regressions!N50),ROUND(Regressions!N50, 1), NA())</f>
        <v>#N/A</v>
      </c>
      <c r="N40" s="258">
        <f>IF(ISNUMBER(Regressions!O50),ROUND(Regressions!O50, 1), NA())</f>
        <v>19.7</v>
      </c>
      <c r="O40" s="369" t="e">
        <f>IF(ISNUMBER(Regressions!Q50),ROUND(Regressions!Q50, 1), NA())</f>
        <v>#N/A</v>
      </c>
      <c r="P40" s="367" t="e">
        <f>IF(ISNUMBER(Regressions!R50),ROUND(Regressions!R50, 1), NA())</f>
        <v>#N/A</v>
      </c>
      <c r="Q40" s="236" t="e">
        <f>IF(ISNUMBER(Regressions!S50),ROUND(Regressions!S50, 1), NA())</f>
        <v>#N/A</v>
      </c>
      <c r="R40" s="368" t="e">
        <f>IF(ISNUMBER(Regressions!T50),ROUND(Regressions!T50, 1), NA())</f>
        <v>#N/A</v>
      </c>
      <c r="S40" s="258" t="e">
        <f>IF(ISNUMBER(Regressions!U50),ROUND(Regressions!U50, 1), NA())</f>
        <v>#N/A</v>
      </c>
    </row>
    <row xmlns:x14ac="http://schemas.microsoft.com/office/spreadsheetml/2009/9/ac" r="41" x14ac:dyDescent="0.2">
      <c r="A41" s="364" t="str">
        <f>IF(ISBLANK(Regressions!A51), " ", Regressions!A51)</f>
        <v>Pakistan</v>
      </c>
      <c r="B41" s="365">
        <f>IF(ISBLANK(Regressions!B51), " ", Regressions!B51)</f>
        <v>2006</v>
      </c>
      <c r="C41" s="370" t="str">
        <f>IF(ISBLANK(Regressions!C51), " ", Regressions!C51)</f>
        <v>Urban</v>
      </c>
      <c r="D41" s="366">
        <f>IF(ISBLANK(Regressions!D51), " ", Regressions!D51)</f>
        <v>22075444.850120548</v>
      </c>
      <c r="E41" s="235">
        <f>IF(ISNUMBER(Regressions!E51),ROUND(Regressions!E51, 1), NA())</f>
        <v>82.8</v>
      </c>
      <c r="F41" s="367" t="e">
        <f>IF(ISNUMBER(Regressions!F51),ROUND(Regressions!F51, 1), NA())</f>
        <v>#N/A</v>
      </c>
      <c r="G41" s="257" t="e">
        <f>IF(ISNUMBER(Regressions!G51),ROUND(Regressions!G51, 1), NA())</f>
        <v>#N/A</v>
      </c>
      <c r="H41" s="368" t="e">
        <f>IF(ISNUMBER(Regressions!H51),ROUND(Regressions!H51, 1), NA())</f>
        <v>#N/A</v>
      </c>
      <c r="I41" s="258" t="e">
        <f>IF(ISNUMBER(Regressions!I51),ROUND(Regressions!I51, 1), NA())</f>
        <v>#N/A</v>
      </c>
      <c r="J41" s="369">
        <f>IF(ISNUMBER(Regressions!K51),ROUND(Regressions!K51, 1), NA())</f>
        <v>80.3</v>
      </c>
      <c r="K41" s="367" t="e">
        <f>IF(ISNUMBER(Regressions!L51),ROUND(Regressions!L51, 1), NA())</f>
        <v>#N/A</v>
      </c>
      <c r="L41" s="259" t="e">
        <f>IF(ISNUMBER(Regressions!M51),ROUND(Regressions!M51, 1), NA())</f>
        <v>#N/A</v>
      </c>
      <c r="M41" s="368" t="e">
        <f>IF(ISNUMBER(Regressions!N51),ROUND(Regressions!N51, 1), NA())</f>
        <v>#N/A</v>
      </c>
      <c r="N41" s="258">
        <f>IF(ISNUMBER(Regressions!O51),ROUND(Regressions!O51, 1), NA())</f>
        <v>19.7</v>
      </c>
      <c r="O41" s="369" t="e">
        <f>IF(ISNUMBER(Regressions!Q51),ROUND(Regressions!Q51, 1), NA())</f>
        <v>#N/A</v>
      </c>
      <c r="P41" s="367" t="e">
        <f>IF(ISNUMBER(Regressions!R51),ROUND(Regressions!R51, 1), NA())</f>
        <v>#N/A</v>
      </c>
      <c r="Q41" s="236" t="e">
        <f>IF(ISNUMBER(Regressions!S51),ROUND(Regressions!S51, 1), NA())</f>
        <v>#N/A</v>
      </c>
      <c r="R41" s="368" t="e">
        <f>IF(ISNUMBER(Regressions!T51),ROUND(Regressions!T51, 1), NA())</f>
        <v>#N/A</v>
      </c>
      <c r="S41" s="258" t="e">
        <f>IF(ISNUMBER(Regressions!U51),ROUND(Regressions!U51, 1), NA())</f>
        <v>#N/A</v>
      </c>
    </row>
    <row xmlns:x14ac="http://schemas.microsoft.com/office/spreadsheetml/2009/9/ac" r="42" x14ac:dyDescent="0.2">
      <c r="A42" s="364" t="str">
        <f>IF(ISBLANK(Regressions!A52), " ", Regressions!A52)</f>
        <v>Pakistan</v>
      </c>
      <c r="B42" s="365">
        <f>IF(ISBLANK(Regressions!B52), " ", Regressions!B52)</f>
        <v>2007</v>
      </c>
      <c r="C42" s="370" t="str">
        <f>IF(ISBLANK(Regressions!C52), " ", Regressions!C52)</f>
        <v>Urban</v>
      </c>
      <c r="D42" s="366">
        <f>IF(ISBLANK(Regressions!D52), " ", Regressions!D52)</f>
        <v>22517657.77069062</v>
      </c>
      <c r="E42" s="235">
        <f>IF(ISNUMBER(Regressions!E52),ROUND(Regressions!E52, 1), NA())</f>
        <v>82.8</v>
      </c>
      <c r="F42" s="367" t="e">
        <f>IF(ISNUMBER(Regressions!F52),ROUND(Regressions!F52, 1), NA())</f>
        <v>#N/A</v>
      </c>
      <c r="G42" s="257" t="e">
        <f>IF(ISNUMBER(Regressions!G52),ROUND(Regressions!G52, 1), NA())</f>
        <v>#N/A</v>
      </c>
      <c r="H42" s="368" t="e">
        <f>IF(ISNUMBER(Regressions!H52),ROUND(Regressions!H52, 1), NA())</f>
        <v>#N/A</v>
      </c>
      <c r="I42" s="258" t="e">
        <f>IF(ISNUMBER(Regressions!I52),ROUND(Regressions!I52, 1), NA())</f>
        <v>#N/A</v>
      </c>
      <c r="J42" s="369">
        <f>IF(ISNUMBER(Regressions!K52),ROUND(Regressions!K52, 1), NA())</f>
        <v>80.3</v>
      </c>
      <c r="K42" s="367" t="e">
        <f>IF(ISNUMBER(Regressions!L52),ROUND(Regressions!L52, 1), NA())</f>
        <v>#N/A</v>
      </c>
      <c r="L42" s="259" t="e">
        <f>IF(ISNUMBER(Regressions!M52),ROUND(Regressions!M52, 1), NA())</f>
        <v>#N/A</v>
      </c>
      <c r="M42" s="368" t="e">
        <f>IF(ISNUMBER(Regressions!N52),ROUND(Regressions!N52, 1), NA())</f>
        <v>#N/A</v>
      </c>
      <c r="N42" s="258">
        <f>IF(ISNUMBER(Regressions!O52),ROUND(Regressions!O52, 1), NA())</f>
        <v>19.7</v>
      </c>
      <c r="O42" s="369" t="e">
        <f>IF(ISNUMBER(Regressions!Q52),ROUND(Regressions!Q52, 1), NA())</f>
        <v>#N/A</v>
      </c>
      <c r="P42" s="367" t="e">
        <f>IF(ISNUMBER(Regressions!R52),ROUND(Regressions!R52, 1), NA())</f>
        <v>#N/A</v>
      </c>
      <c r="Q42" s="236" t="e">
        <f>IF(ISNUMBER(Regressions!S52),ROUND(Regressions!S52, 1), NA())</f>
        <v>#N/A</v>
      </c>
      <c r="R42" s="368" t="e">
        <f>IF(ISNUMBER(Regressions!T52),ROUND(Regressions!T52, 1), NA())</f>
        <v>#N/A</v>
      </c>
      <c r="S42" s="258" t="e">
        <f>IF(ISNUMBER(Regressions!U52),ROUND(Regressions!U52, 1), NA())</f>
        <v>#N/A</v>
      </c>
    </row>
    <row xmlns:x14ac="http://schemas.microsoft.com/office/spreadsheetml/2009/9/ac" r="43" x14ac:dyDescent="0.2">
      <c r="A43" s="364" t="str">
        <f>IF(ISBLANK(Regressions!A53), " ", Regressions!A53)</f>
        <v>Pakistan</v>
      </c>
      <c r="B43" s="365">
        <f>IF(ISBLANK(Regressions!B53), " ", Regressions!B53)</f>
        <v>2008</v>
      </c>
      <c r="C43" s="370" t="str">
        <f>IF(ISBLANK(Regressions!C53), " ", Regressions!C53)</f>
        <v>Urban</v>
      </c>
      <c r="D43" s="366">
        <f>IF(ISBLANK(Regressions!D53), " ", Regressions!D53)</f>
        <v>22942271.422005922</v>
      </c>
      <c r="E43" s="235">
        <f>IF(ISNUMBER(Regressions!E53),ROUND(Regressions!E53, 1), NA())</f>
        <v>82.3</v>
      </c>
      <c r="F43" s="367" t="e">
        <f>IF(ISNUMBER(Regressions!F53),ROUND(Regressions!F53, 1), NA())</f>
        <v>#N/A</v>
      </c>
      <c r="G43" s="257" t="e">
        <f>IF(ISNUMBER(Regressions!G53),ROUND(Regressions!G53, 1), NA())</f>
        <v>#N/A</v>
      </c>
      <c r="H43" s="368" t="e">
        <f>IF(ISNUMBER(Regressions!H53),ROUND(Regressions!H53, 1), NA())</f>
        <v>#N/A</v>
      </c>
      <c r="I43" s="258" t="e">
        <f>IF(ISNUMBER(Regressions!I53),ROUND(Regressions!I53, 1), NA())</f>
        <v>#N/A</v>
      </c>
      <c r="J43" s="369">
        <f>IF(ISNUMBER(Regressions!K53),ROUND(Regressions!K53, 1), NA())</f>
        <v>80.2</v>
      </c>
      <c r="K43" s="367" t="e">
        <f>IF(ISNUMBER(Regressions!L53),ROUND(Regressions!L53, 1), NA())</f>
        <v>#N/A</v>
      </c>
      <c r="L43" s="259" t="e">
        <f>IF(ISNUMBER(Regressions!M53),ROUND(Regressions!M53, 1), NA())</f>
        <v>#N/A</v>
      </c>
      <c r="M43" s="368" t="e">
        <f>IF(ISNUMBER(Regressions!N53),ROUND(Regressions!N53, 1), NA())</f>
        <v>#N/A</v>
      </c>
      <c r="N43" s="258">
        <f>IF(ISNUMBER(Regressions!O53),ROUND(Regressions!O53, 1), NA())</f>
        <v>19.8</v>
      </c>
      <c r="O43" s="369" t="e">
        <f>IF(ISNUMBER(Regressions!Q53),ROUND(Regressions!Q53, 1), NA())</f>
        <v>#N/A</v>
      </c>
      <c r="P43" s="367" t="e">
        <f>IF(ISNUMBER(Regressions!R53),ROUND(Regressions!R53, 1), NA())</f>
        <v>#N/A</v>
      </c>
      <c r="Q43" s="236" t="e">
        <f>IF(ISNUMBER(Regressions!S53),ROUND(Regressions!S53, 1), NA())</f>
        <v>#N/A</v>
      </c>
      <c r="R43" s="368" t="e">
        <f>IF(ISNUMBER(Regressions!T53),ROUND(Regressions!T53, 1), NA())</f>
        <v>#N/A</v>
      </c>
      <c r="S43" s="258" t="e">
        <f>IF(ISNUMBER(Regressions!U53),ROUND(Regressions!U53, 1), NA())</f>
        <v>#N/A</v>
      </c>
    </row>
    <row xmlns:x14ac="http://schemas.microsoft.com/office/spreadsheetml/2009/9/ac" r="44" x14ac:dyDescent="0.2">
      <c r="A44" s="364" t="str">
        <f>IF(ISBLANK(Regressions!A54), " ", Regressions!A54)</f>
        <v>Pakistan</v>
      </c>
      <c r="B44" s="365">
        <f>IF(ISBLANK(Regressions!B54), " ", Regressions!B54)</f>
        <v>2009</v>
      </c>
      <c r="C44" s="370" t="str">
        <f>IF(ISBLANK(Regressions!C54), " ", Regressions!C54)</f>
        <v>Urban</v>
      </c>
      <c r="D44" s="366">
        <f>IF(ISBLANK(Regressions!D54), " ", Regressions!D54)</f>
        <v>23348245.757299811</v>
      </c>
      <c r="E44" s="235">
        <f>IF(ISNUMBER(Regressions!E54),ROUND(Regressions!E54, 1), NA())</f>
        <v>81.900000000000006</v>
      </c>
      <c r="F44" s="367">
        <f>IF(ISNUMBER(Regressions!F54),ROUND(Regressions!F54, 1), NA())</f>
        <v>81.900000000000006</v>
      </c>
      <c r="G44" s="257" t="e">
        <f>IF(ISNUMBER(Regressions!G54),ROUND(Regressions!G54, 1), NA())</f>
        <v>#N/A</v>
      </c>
      <c r="H44" s="368" t="e">
        <f>IF(ISNUMBER(Regressions!H54),ROUND(Regressions!H54, 1), NA())</f>
        <v>#N/A</v>
      </c>
      <c r="I44" s="258">
        <f>IF(ISNUMBER(Regressions!I54),ROUND(Regressions!I54, 1), NA())</f>
        <v>18.100000000000001</v>
      </c>
      <c r="J44" s="369">
        <f>IF(ISNUMBER(Regressions!K54),ROUND(Regressions!K54, 1), NA())</f>
        <v>80.2</v>
      </c>
      <c r="K44" s="367" t="e">
        <f>IF(ISNUMBER(Regressions!L54),ROUND(Regressions!L54, 1), NA())</f>
        <v>#N/A</v>
      </c>
      <c r="L44" s="259" t="e">
        <f>IF(ISNUMBER(Regressions!M54),ROUND(Regressions!M54, 1), NA())</f>
        <v>#N/A</v>
      </c>
      <c r="M44" s="368" t="e">
        <f>IF(ISNUMBER(Regressions!N54),ROUND(Regressions!N54, 1), NA())</f>
        <v>#N/A</v>
      </c>
      <c r="N44" s="258">
        <f>IF(ISNUMBER(Regressions!O54),ROUND(Regressions!O54, 1), NA())</f>
        <v>19.8</v>
      </c>
      <c r="O44" s="369" t="e">
        <f>IF(ISNUMBER(Regressions!Q54),ROUND(Regressions!Q54, 1), NA())</f>
        <v>#N/A</v>
      </c>
      <c r="P44" s="367" t="e">
        <f>IF(ISNUMBER(Regressions!R54),ROUND(Regressions!R54, 1), NA())</f>
        <v>#N/A</v>
      </c>
      <c r="Q44" s="236" t="e">
        <f>IF(ISNUMBER(Regressions!S54),ROUND(Regressions!S54, 1), NA())</f>
        <v>#N/A</v>
      </c>
      <c r="R44" s="368" t="e">
        <f>IF(ISNUMBER(Regressions!T54),ROUND(Regressions!T54, 1), NA())</f>
        <v>#N/A</v>
      </c>
      <c r="S44" s="258" t="e">
        <f>IF(ISNUMBER(Regressions!U54),ROUND(Regressions!U54, 1), NA())</f>
        <v>#N/A</v>
      </c>
    </row>
    <row xmlns:x14ac="http://schemas.microsoft.com/office/spreadsheetml/2009/9/ac" r="45" x14ac:dyDescent="0.2">
      <c r="A45" s="364" t="str">
        <f>IF(ISBLANK(Regressions!A55), " ", Regressions!A55)</f>
        <v>Pakistan</v>
      </c>
      <c r="B45" s="365">
        <f>IF(ISBLANK(Regressions!B55), " ", Regressions!B55)</f>
        <v>2010</v>
      </c>
      <c r="C45" s="370" t="str">
        <f>IF(ISBLANK(Regressions!C55), " ", Regressions!C55)</f>
        <v>Urban</v>
      </c>
      <c r="D45" s="366">
        <f>IF(ISBLANK(Regressions!D55), " ", Regressions!D55)</f>
        <v>23752350.228297729</v>
      </c>
      <c r="E45" s="235">
        <f>IF(ISNUMBER(Regressions!E55),ROUND(Regressions!E55, 1), NA())</f>
        <v>81.400000000000006</v>
      </c>
      <c r="F45" s="367">
        <f>IF(ISNUMBER(Regressions!F55),ROUND(Regressions!F55, 1), NA())</f>
        <v>81.400000000000006</v>
      </c>
      <c r="G45" s="257" t="e">
        <f>IF(ISNUMBER(Regressions!G55),ROUND(Regressions!G55, 1), NA())</f>
        <v>#N/A</v>
      </c>
      <c r="H45" s="368" t="e">
        <f>IF(ISNUMBER(Regressions!H55),ROUND(Regressions!H55, 1), NA())</f>
        <v>#N/A</v>
      </c>
      <c r="I45" s="258">
        <f>IF(ISNUMBER(Regressions!I55),ROUND(Regressions!I55, 1), NA())</f>
        <v>18.600000000000001</v>
      </c>
      <c r="J45" s="369">
        <f>IF(ISNUMBER(Regressions!K55),ROUND(Regressions!K55, 1), NA())</f>
        <v>80.2</v>
      </c>
      <c r="K45" s="367" t="e">
        <f>IF(ISNUMBER(Regressions!L55),ROUND(Regressions!L55, 1), NA())</f>
        <v>#N/A</v>
      </c>
      <c r="L45" s="259" t="e">
        <f>IF(ISNUMBER(Regressions!M55),ROUND(Regressions!M55, 1), NA())</f>
        <v>#N/A</v>
      </c>
      <c r="M45" s="368" t="e">
        <f>IF(ISNUMBER(Regressions!N55),ROUND(Regressions!N55, 1), NA())</f>
        <v>#N/A</v>
      </c>
      <c r="N45" s="258">
        <f>IF(ISNUMBER(Regressions!O55),ROUND(Regressions!O55, 1), NA())</f>
        <v>19.8</v>
      </c>
      <c r="O45" s="369" t="e">
        <f>IF(ISNUMBER(Regressions!Q55),ROUND(Regressions!Q55, 1), NA())</f>
        <v>#N/A</v>
      </c>
      <c r="P45" s="367" t="e">
        <f>IF(ISNUMBER(Regressions!R55),ROUND(Regressions!R55, 1), NA())</f>
        <v>#N/A</v>
      </c>
      <c r="Q45" s="236" t="e">
        <f>IF(ISNUMBER(Regressions!S55),ROUND(Regressions!S55, 1), NA())</f>
        <v>#N/A</v>
      </c>
      <c r="R45" s="368" t="e">
        <f>IF(ISNUMBER(Regressions!T55),ROUND(Regressions!T55, 1), NA())</f>
        <v>#N/A</v>
      </c>
      <c r="S45" s="258" t="e">
        <f>IF(ISNUMBER(Regressions!U55),ROUND(Regressions!U55, 1), NA())</f>
        <v>#N/A</v>
      </c>
    </row>
    <row xmlns:x14ac="http://schemas.microsoft.com/office/spreadsheetml/2009/9/ac" r="46" x14ac:dyDescent="0.2">
      <c r="A46" s="364" t="str">
        <f>IF(ISBLANK(Regressions!A56), " ", Regressions!A56)</f>
        <v>Pakistan</v>
      </c>
      <c r="B46" s="365">
        <f>IF(ISBLANK(Regressions!B56), " ", Regressions!B56)</f>
        <v>2011</v>
      </c>
      <c r="C46" s="370" t="str">
        <f>IF(ISBLANK(Regressions!C56), " ", Regressions!C56)</f>
        <v>Urban</v>
      </c>
      <c r="D46" s="366">
        <f>IF(ISBLANK(Regressions!D56), " ", Regressions!D56)</f>
        <v>24207412.616193231</v>
      </c>
      <c r="E46" s="235">
        <f>IF(ISNUMBER(Regressions!E56),ROUND(Regressions!E56, 1), NA())</f>
        <v>80.900000000000006</v>
      </c>
      <c r="F46" s="367">
        <f>IF(ISNUMBER(Regressions!F56),ROUND(Regressions!F56, 1), NA())</f>
        <v>80.900000000000006</v>
      </c>
      <c r="G46" s="257" t="e">
        <f>IF(ISNUMBER(Regressions!G56),ROUND(Regressions!G56, 1), NA())</f>
        <v>#N/A</v>
      </c>
      <c r="H46" s="368" t="e">
        <f>IF(ISNUMBER(Regressions!H56),ROUND(Regressions!H56, 1), NA())</f>
        <v>#N/A</v>
      </c>
      <c r="I46" s="258">
        <f>IF(ISNUMBER(Regressions!I56),ROUND(Regressions!I56, 1), NA())</f>
        <v>19.100000000000001</v>
      </c>
      <c r="J46" s="369">
        <f>IF(ISNUMBER(Regressions!K56),ROUND(Regressions!K56, 1), NA())</f>
        <v>80.2</v>
      </c>
      <c r="K46" s="367" t="e">
        <f>IF(ISNUMBER(Regressions!L56),ROUND(Regressions!L56, 1), NA())</f>
        <v>#N/A</v>
      </c>
      <c r="L46" s="259" t="e">
        <f>IF(ISNUMBER(Regressions!M56),ROUND(Regressions!M56, 1), NA())</f>
        <v>#N/A</v>
      </c>
      <c r="M46" s="368" t="e">
        <f>IF(ISNUMBER(Regressions!N56),ROUND(Regressions!N56, 1), NA())</f>
        <v>#N/A</v>
      </c>
      <c r="N46" s="258">
        <f>IF(ISNUMBER(Regressions!O56),ROUND(Regressions!O56, 1), NA())</f>
        <v>19.8</v>
      </c>
      <c r="O46" s="369" t="e">
        <f>IF(ISNUMBER(Regressions!Q56),ROUND(Regressions!Q56, 1), NA())</f>
        <v>#N/A</v>
      </c>
      <c r="P46" s="367" t="e">
        <f>IF(ISNUMBER(Regressions!R56),ROUND(Regressions!R56, 1), NA())</f>
        <v>#N/A</v>
      </c>
      <c r="Q46" s="236" t="e">
        <f>IF(ISNUMBER(Regressions!S56),ROUND(Regressions!S56, 1), NA())</f>
        <v>#N/A</v>
      </c>
      <c r="R46" s="368" t="e">
        <f>IF(ISNUMBER(Regressions!T56),ROUND(Regressions!T56, 1), NA())</f>
        <v>#N/A</v>
      </c>
      <c r="S46" s="258" t="e">
        <f>IF(ISNUMBER(Regressions!U56),ROUND(Regressions!U56, 1), NA())</f>
        <v>#N/A</v>
      </c>
    </row>
    <row xmlns:x14ac="http://schemas.microsoft.com/office/spreadsheetml/2009/9/ac" r="47" x14ac:dyDescent="0.2">
      <c r="A47" s="364" t="str">
        <f>IF(ISBLANK(Regressions!A57), " ", Regressions!A57)</f>
        <v>Pakistan</v>
      </c>
      <c r="B47" s="365">
        <f>IF(ISBLANK(Regressions!B57), " ", Regressions!B57)</f>
        <v>2012</v>
      </c>
      <c r="C47" s="370" t="str">
        <f>IF(ISBLANK(Regressions!C57), " ", Regressions!C57)</f>
        <v>Urban</v>
      </c>
      <c r="D47" s="366">
        <f>IF(ISBLANK(Regressions!D57), " ", Regressions!D57)</f>
        <v>24654185.991200261</v>
      </c>
      <c r="E47" s="235">
        <f>IF(ISNUMBER(Regressions!E57),ROUND(Regressions!E57, 1), NA())</f>
        <v>80.5</v>
      </c>
      <c r="F47" s="367">
        <f>IF(ISNUMBER(Regressions!F57),ROUND(Regressions!F57, 1), NA())</f>
        <v>80.5</v>
      </c>
      <c r="G47" s="257" t="e">
        <f>IF(ISNUMBER(Regressions!G57),ROUND(Regressions!G57, 1), NA())</f>
        <v>#N/A</v>
      </c>
      <c r="H47" s="368" t="e">
        <f>IF(ISNUMBER(Regressions!H57),ROUND(Regressions!H57, 1), NA())</f>
        <v>#N/A</v>
      </c>
      <c r="I47" s="258">
        <f>IF(ISNUMBER(Regressions!I57),ROUND(Regressions!I57, 1), NA())</f>
        <v>19.5</v>
      </c>
      <c r="J47" s="369">
        <f>IF(ISNUMBER(Regressions!K57),ROUND(Regressions!K57, 1), NA())</f>
        <v>80.099999999999994</v>
      </c>
      <c r="K47" s="367" t="e">
        <f>IF(ISNUMBER(Regressions!L57),ROUND(Regressions!L57, 1), NA())</f>
        <v>#N/A</v>
      </c>
      <c r="L47" s="259" t="e">
        <f>IF(ISNUMBER(Regressions!M57),ROUND(Regressions!M57, 1), NA())</f>
        <v>#N/A</v>
      </c>
      <c r="M47" s="368" t="e">
        <f>IF(ISNUMBER(Regressions!N57),ROUND(Regressions!N57, 1), NA())</f>
        <v>#N/A</v>
      </c>
      <c r="N47" s="258">
        <f>IF(ISNUMBER(Regressions!O57),ROUND(Regressions!O57, 1), NA())</f>
        <v>19.899999999999999</v>
      </c>
      <c r="O47" s="369" t="e">
        <f>IF(ISNUMBER(Regressions!Q57),ROUND(Regressions!Q57, 1), NA())</f>
        <v>#N/A</v>
      </c>
      <c r="P47" s="367" t="e">
        <f>IF(ISNUMBER(Regressions!R57),ROUND(Regressions!R57, 1), NA())</f>
        <v>#N/A</v>
      </c>
      <c r="Q47" s="236" t="e">
        <f>IF(ISNUMBER(Regressions!S57),ROUND(Regressions!S57, 1), NA())</f>
        <v>#N/A</v>
      </c>
      <c r="R47" s="368" t="e">
        <f>IF(ISNUMBER(Regressions!T57),ROUND(Regressions!T57, 1), NA())</f>
        <v>#N/A</v>
      </c>
      <c r="S47" s="258" t="e">
        <f>IF(ISNUMBER(Regressions!U57),ROUND(Regressions!U57, 1), NA())</f>
        <v>#N/A</v>
      </c>
    </row>
    <row xmlns:x14ac="http://schemas.microsoft.com/office/spreadsheetml/2009/9/ac" r="48" x14ac:dyDescent="0.2">
      <c r="A48" s="364" t="str">
        <f>IF(ISBLANK(Regressions!A58), " ", Regressions!A58)</f>
        <v>Pakistan</v>
      </c>
      <c r="B48" s="365">
        <f>IF(ISBLANK(Regressions!B58), " ", Regressions!B58)</f>
        <v>2013</v>
      </c>
      <c r="C48" s="370" t="str">
        <f>IF(ISBLANK(Regressions!C58), " ", Regressions!C58)</f>
        <v>Urban</v>
      </c>
      <c r="D48" s="366">
        <f>IF(ISBLANK(Regressions!D58), " ", Regressions!D58)</f>
        <v>25098095.77443786</v>
      </c>
      <c r="E48" s="235">
        <f>IF(ISNUMBER(Regressions!E58),ROUND(Regressions!E58, 1), NA())</f>
        <v>80</v>
      </c>
      <c r="F48" s="367">
        <f>IF(ISNUMBER(Regressions!F58),ROUND(Regressions!F58, 1), NA())</f>
        <v>80</v>
      </c>
      <c r="G48" s="257" t="e">
        <f>IF(ISNUMBER(Regressions!G58),ROUND(Regressions!G58, 1), NA())</f>
        <v>#N/A</v>
      </c>
      <c r="H48" s="368" t="e">
        <f>IF(ISNUMBER(Regressions!H58),ROUND(Regressions!H58, 1), NA())</f>
        <v>#N/A</v>
      </c>
      <c r="I48" s="258">
        <f>IF(ISNUMBER(Regressions!I58),ROUND(Regressions!I58, 1), NA())</f>
        <v>20</v>
      </c>
      <c r="J48" s="369">
        <f>IF(ISNUMBER(Regressions!K58),ROUND(Regressions!K58, 1), NA())</f>
        <v>80.099999999999994</v>
      </c>
      <c r="K48" s="367" t="e">
        <f>IF(ISNUMBER(Regressions!L58),ROUND(Regressions!L58, 1), NA())</f>
        <v>#N/A</v>
      </c>
      <c r="L48" s="259">
        <f>IF(ISNUMBER(Regressions!M58),ROUND(Regressions!M58, 1), NA())</f>
        <v>70.400000000000006</v>
      </c>
      <c r="M48" s="368">
        <f>IF(ISNUMBER(Regressions!N58),ROUND(Regressions!N58, 1), NA())</f>
        <v>9.6999999999999993</v>
      </c>
      <c r="N48" s="258">
        <f>IF(ISNUMBER(Regressions!O58),ROUND(Regressions!O58, 1), NA())</f>
        <v>19.899999999999999</v>
      </c>
      <c r="O48" s="369" t="e">
        <f>IF(ISNUMBER(Regressions!Q58),ROUND(Regressions!Q58, 1), NA())</f>
        <v>#N/A</v>
      </c>
      <c r="P48" s="367" t="e">
        <f>IF(ISNUMBER(Regressions!R58),ROUND(Regressions!R58, 1), NA())</f>
        <v>#N/A</v>
      </c>
      <c r="Q48" s="236" t="e">
        <f>IF(ISNUMBER(Regressions!S58),ROUND(Regressions!S58, 1), NA())</f>
        <v>#N/A</v>
      </c>
      <c r="R48" s="368" t="e">
        <f>IF(ISNUMBER(Regressions!T58),ROUND(Regressions!T58, 1), NA())</f>
        <v>#N/A</v>
      </c>
      <c r="S48" s="258" t="e">
        <f>IF(ISNUMBER(Regressions!U58),ROUND(Regressions!U58, 1), NA())</f>
        <v>#N/A</v>
      </c>
    </row>
    <row xmlns:x14ac="http://schemas.microsoft.com/office/spreadsheetml/2009/9/ac" r="49" x14ac:dyDescent="0.2">
      <c r="A49" s="364" t="str">
        <f>IF(ISBLANK(Regressions!A59), " ", Regressions!A59)</f>
        <v>Pakistan</v>
      </c>
      <c r="B49" s="365">
        <f>IF(ISBLANK(Regressions!B59), " ", Regressions!B59)</f>
        <v>2014</v>
      </c>
      <c r="C49" s="370" t="str">
        <f>IF(ISBLANK(Regressions!C59), " ", Regressions!C59)</f>
        <v>Urban</v>
      </c>
      <c r="D49" s="366">
        <f>IF(ISBLANK(Regressions!D59), " ", Regressions!D59)</f>
        <v>25557424.047158211</v>
      </c>
      <c r="E49" s="235">
        <f>IF(ISNUMBER(Regressions!E59),ROUND(Regressions!E59, 1), NA())</f>
        <v>79.5</v>
      </c>
      <c r="F49" s="367">
        <f>IF(ISNUMBER(Regressions!F59),ROUND(Regressions!F59, 1), NA())</f>
        <v>79.5</v>
      </c>
      <c r="G49" s="257" t="e">
        <f>IF(ISNUMBER(Regressions!G59),ROUND(Regressions!G59, 1), NA())</f>
        <v>#N/A</v>
      </c>
      <c r="H49" s="368" t="e">
        <f>IF(ISNUMBER(Regressions!H59),ROUND(Regressions!H59, 1), NA())</f>
        <v>#N/A</v>
      </c>
      <c r="I49" s="258">
        <f>IF(ISNUMBER(Regressions!I59),ROUND(Regressions!I59, 1), NA())</f>
        <v>20.5</v>
      </c>
      <c r="J49" s="369">
        <f>IF(ISNUMBER(Regressions!K59),ROUND(Regressions!K59, 1), NA())</f>
        <v>80.099999999999994</v>
      </c>
      <c r="K49" s="367" t="e">
        <f>IF(ISNUMBER(Regressions!L59),ROUND(Regressions!L59, 1), NA())</f>
        <v>#N/A</v>
      </c>
      <c r="L49" s="259">
        <f>IF(ISNUMBER(Regressions!M59),ROUND(Regressions!M59, 1), NA())</f>
        <v>70.400000000000006</v>
      </c>
      <c r="M49" s="368">
        <f>IF(ISNUMBER(Regressions!N59),ROUND(Regressions!N59, 1), NA())</f>
        <v>9.6999999999999993</v>
      </c>
      <c r="N49" s="258">
        <f>IF(ISNUMBER(Regressions!O59),ROUND(Regressions!O59, 1), NA())</f>
        <v>19.899999999999999</v>
      </c>
      <c r="O49" s="369" t="e">
        <f>IF(ISNUMBER(Regressions!Q59),ROUND(Regressions!Q59, 1), NA())</f>
        <v>#N/A</v>
      </c>
      <c r="P49" s="367" t="e">
        <f>IF(ISNUMBER(Regressions!R59),ROUND(Regressions!R59, 1), NA())</f>
        <v>#N/A</v>
      </c>
      <c r="Q49" s="236" t="e">
        <f>IF(ISNUMBER(Regressions!S59),ROUND(Regressions!S59, 1), NA())</f>
        <v>#N/A</v>
      </c>
      <c r="R49" s="368" t="e">
        <f>IF(ISNUMBER(Regressions!T59),ROUND(Regressions!T59, 1), NA())</f>
        <v>#N/A</v>
      </c>
      <c r="S49" s="258" t="e">
        <f>IF(ISNUMBER(Regressions!U59),ROUND(Regressions!U59, 1), NA())</f>
        <v>#N/A</v>
      </c>
    </row>
    <row xmlns:x14ac="http://schemas.microsoft.com/office/spreadsheetml/2009/9/ac" r="50" x14ac:dyDescent="0.2">
      <c r="A50" s="364" t="str">
        <f>IF(ISBLANK(Regressions!A60), " ", Regressions!A60)</f>
        <v>Pakistan</v>
      </c>
      <c r="B50" s="365">
        <f>IF(ISBLANK(Regressions!B60), " ", Regressions!B60)</f>
        <v>2015</v>
      </c>
      <c r="C50" s="370" t="str">
        <f>IF(ISBLANK(Regressions!C60), " ", Regressions!C60)</f>
        <v>Urban</v>
      </c>
      <c r="D50" s="366">
        <f>IF(ISBLANK(Regressions!D60), " ", Regressions!D60)</f>
        <v>26033149.174804691</v>
      </c>
      <c r="E50" s="235">
        <f>IF(ISNUMBER(Regressions!E60),ROUND(Regressions!E60, 1), NA())</f>
        <v>79.099999999999994</v>
      </c>
      <c r="F50" s="367">
        <f>IF(ISNUMBER(Regressions!F60),ROUND(Regressions!F60, 1), NA())</f>
        <v>79.099999999999994</v>
      </c>
      <c r="G50" s="257" t="e">
        <f>IF(ISNUMBER(Regressions!G60),ROUND(Regressions!G60, 1), NA())</f>
        <v>#N/A</v>
      </c>
      <c r="H50" s="368" t="e">
        <f>IF(ISNUMBER(Regressions!H60),ROUND(Regressions!H60, 1), NA())</f>
        <v>#N/A</v>
      </c>
      <c r="I50" s="258">
        <f>IF(ISNUMBER(Regressions!I60),ROUND(Regressions!I60, 1), NA())</f>
        <v>20.9</v>
      </c>
      <c r="J50" s="369">
        <f>IF(ISNUMBER(Regressions!K60),ROUND(Regressions!K60, 1), NA())</f>
        <v>80.099999999999994</v>
      </c>
      <c r="K50" s="367" t="e">
        <f>IF(ISNUMBER(Regressions!L60),ROUND(Regressions!L60, 1), NA())</f>
        <v>#N/A</v>
      </c>
      <c r="L50" s="259">
        <f>IF(ISNUMBER(Regressions!M60),ROUND(Regressions!M60, 1), NA())</f>
        <v>70.400000000000006</v>
      </c>
      <c r="M50" s="368">
        <f>IF(ISNUMBER(Regressions!N60),ROUND(Regressions!N60, 1), NA())</f>
        <v>9.6</v>
      </c>
      <c r="N50" s="258">
        <f>IF(ISNUMBER(Regressions!O60),ROUND(Regressions!O60, 1), NA())</f>
        <v>19.899999999999999</v>
      </c>
      <c r="O50" s="369" t="e">
        <f>IF(ISNUMBER(Regressions!Q60),ROUND(Regressions!Q60, 1), NA())</f>
        <v>#N/A</v>
      </c>
      <c r="P50" s="367" t="e">
        <f>IF(ISNUMBER(Regressions!R60),ROUND(Regressions!R60, 1), NA())</f>
        <v>#N/A</v>
      </c>
      <c r="Q50" s="236" t="e">
        <f>IF(ISNUMBER(Regressions!S60),ROUND(Regressions!S60, 1), NA())</f>
        <v>#N/A</v>
      </c>
      <c r="R50" s="368" t="e">
        <f>IF(ISNUMBER(Regressions!T60),ROUND(Regressions!T60, 1), NA())</f>
        <v>#N/A</v>
      </c>
      <c r="S50" s="258" t="e">
        <f>IF(ISNUMBER(Regressions!U60),ROUND(Regressions!U60, 1), NA())</f>
        <v>#N/A</v>
      </c>
    </row>
    <row xmlns:x14ac="http://schemas.microsoft.com/office/spreadsheetml/2009/9/ac" r="51" x14ac:dyDescent="0.2">
      <c r="A51" s="364" t="str">
        <f>IF(ISBLANK(Regressions!A61), " ", Regressions!A61)</f>
        <v>Pakistan</v>
      </c>
      <c r="B51" s="365">
        <f>IF(ISBLANK(Regressions!B61), " ", Regressions!B61)</f>
        <v>2016</v>
      </c>
      <c r="C51" s="370" t="str">
        <f>IF(ISBLANK(Regressions!C61), " ", Regressions!C61)</f>
        <v>Urban</v>
      </c>
      <c r="D51" s="366">
        <f>IF(ISBLANK(Regressions!D61), " ", Regressions!D61)</f>
        <v>26524830.967966311</v>
      </c>
      <c r="E51" s="235">
        <f>IF(ISNUMBER(Regressions!E61),ROUND(Regressions!E61, 1), NA())</f>
        <v>78.599999999999994</v>
      </c>
      <c r="F51" s="367">
        <f>IF(ISNUMBER(Regressions!F61),ROUND(Regressions!F61, 1), NA())</f>
        <v>78.599999999999994</v>
      </c>
      <c r="G51" s="257" t="e">
        <f>IF(ISNUMBER(Regressions!G61),ROUND(Regressions!G61, 1), NA())</f>
        <v>#N/A</v>
      </c>
      <c r="H51" s="368" t="e">
        <f>IF(ISNUMBER(Regressions!H61),ROUND(Regressions!H61, 1), NA())</f>
        <v>#N/A</v>
      </c>
      <c r="I51" s="258">
        <f>IF(ISNUMBER(Regressions!I61),ROUND(Regressions!I61, 1), NA())</f>
        <v>21.4</v>
      </c>
      <c r="J51" s="369">
        <f>IF(ISNUMBER(Regressions!K61),ROUND(Regressions!K61, 1), NA())</f>
        <v>80.099999999999994</v>
      </c>
      <c r="K51" s="367" t="e">
        <f>IF(ISNUMBER(Regressions!L61),ROUND(Regressions!L61, 1), NA())</f>
        <v>#N/A</v>
      </c>
      <c r="L51" s="259">
        <f>IF(ISNUMBER(Regressions!M61),ROUND(Regressions!M61, 1), NA())</f>
        <v>70.400000000000006</v>
      </c>
      <c r="M51" s="368">
        <f>IF(ISNUMBER(Regressions!N61),ROUND(Regressions!N61, 1), NA())</f>
        <v>9.6</v>
      </c>
      <c r="N51" s="258">
        <f>IF(ISNUMBER(Regressions!O61),ROUND(Regressions!O61, 1), NA())</f>
        <v>19.899999999999999</v>
      </c>
      <c r="O51" s="369" t="e">
        <f>IF(ISNUMBER(Regressions!Q61),ROUND(Regressions!Q61, 1), NA())</f>
        <v>#N/A</v>
      </c>
      <c r="P51" s="367" t="e">
        <f>IF(ISNUMBER(Regressions!R61),ROUND(Regressions!R61, 1), NA())</f>
        <v>#N/A</v>
      </c>
      <c r="Q51" s="236" t="e">
        <f>IF(ISNUMBER(Regressions!S61),ROUND(Regressions!S61, 1), NA())</f>
        <v>#N/A</v>
      </c>
      <c r="R51" s="368" t="e">
        <f>IF(ISNUMBER(Regressions!T61),ROUND(Regressions!T61, 1), NA())</f>
        <v>#N/A</v>
      </c>
      <c r="S51" s="258" t="e">
        <f>IF(ISNUMBER(Regressions!U61),ROUND(Regressions!U61, 1), NA())</f>
        <v>#N/A</v>
      </c>
    </row>
    <row xmlns:x14ac="http://schemas.microsoft.com/office/spreadsheetml/2009/9/ac" r="52" x14ac:dyDescent="0.2">
      <c r="A52" s="364" t="str">
        <f>IF(ISBLANK(Regressions!A62), " ", Regressions!A62)</f>
        <v>Pakistan</v>
      </c>
      <c r="B52" s="365">
        <f>IF(ISBLANK(Regressions!B62), " ", Regressions!B62)</f>
        <v>2017</v>
      </c>
      <c r="C52" s="370" t="str">
        <f>IF(ISBLANK(Regressions!C62), " ", Regressions!C62)</f>
        <v>Urban</v>
      </c>
      <c r="D52" s="366">
        <f>IF(ISBLANK(Regressions!D62), " ", Regressions!D62)</f>
        <v>27006289.67173706</v>
      </c>
      <c r="E52" s="235">
        <f>IF(ISNUMBER(Regressions!E62),ROUND(Regressions!E62, 1), NA())</f>
        <v>78.099999999999994</v>
      </c>
      <c r="F52" s="367">
        <f>IF(ISNUMBER(Regressions!F62),ROUND(Regressions!F62, 1), NA())</f>
        <v>78.099999999999994</v>
      </c>
      <c r="G52" s="257" t="e">
        <f>IF(ISNUMBER(Regressions!G62),ROUND(Regressions!G62, 1), NA())</f>
        <v>#N/A</v>
      </c>
      <c r="H52" s="368" t="e">
        <f>IF(ISNUMBER(Regressions!H62),ROUND(Regressions!H62, 1), NA())</f>
        <v>#N/A</v>
      </c>
      <c r="I52" s="258">
        <f>IF(ISNUMBER(Regressions!I62),ROUND(Regressions!I62, 1), NA())</f>
        <v>21.9</v>
      </c>
      <c r="J52" s="369">
        <f>IF(ISNUMBER(Regressions!K62),ROUND(Regressions!K62, 1), NA())</f>
        <v>80</v>
      </c>
      <c r="K52" s="367" t="e">
        <f>IF(ISNUMBER(Regressions!L62),ROUND(Regressions!L62, 1), NA())</f>
        <v>#N/A</v>
      </c>
      <c r="L52" s="259">
        <f>IF(ISNUMBER(Regressions!M62),ROUND(Regressions!M62, 1), NA())</f>
        <v>70.400000000000006</v>
      </c>
      <c r="M52" s="368">
        <f>IF(ISNUMBER(Regressions!N62),ROUND(Regressions!N62, 1), NA())</f>
        <v>9.6</v>
      </c>
      <c r="N52" s="258">
        <f>IF(ISNUMBER(Regressions!O62),ROUND(Regressions!O62, 1), NA())</f>
        <v>20</v>
      </c>
      <c r="O52" s="369" t="e">
        <f>IF(ISNUMBER(Regressions!Q62),ROUND(Regressions!Q62, 1), NA())</f>
        <v>#N/A</v>
      </c>
      <c r="P52" s="367" t="e">
        <f>IF(ISNUMBER(Regressions!R62),ROUND(Regressions!R62, 1), NA())</f>
        <v>#N/A</v>
      </c>
      <c r="Q52" s="236" t="e">
        <f>IF(ISNUMBER(Regressions!S62),ROUND(Regressions!S62, 1), NA())</f>
        <v>#N/A</v>
      </c>
      <c r="R52" s="368" t="e">
        <f>IF(ISNUMBER(Regressions!T62),ROUND(Regressions!T62, 1), NA())</f>
        <v>#N/A</v>
      </c>
      <c r="S52" s="258" t="e">
        <f>IF(ISNUMBER(Regressions!U62),ROUND(Regressions!U62, 1), NA())</f>
        <v>#N/A</v>
      </c>
    </row>
    <row xmlns:x14ac="http://schemas.microsoft.com/office/spreadsheetml/2009/9/ac" r="53" x14ac:dyDescent="0.2">
      <c r="A53" s="364" t="str">
        <f>IF(ISBLANK(Regressions!A63), " ", Regressions!A63)</f>
        <v>Pakistan</v>
      </c>
      <c r="B53" s="365">
        <f>IF(ISBLANK(Regressions!B63), " ", Regressions!B63)</f>
        <v>2018</v>
      </c>
      <c r="C53" s="370" t="str">
        <f>IF(ISBLANK(Regressions!C63), " ", Regressions!C63)</f>
        <v>Urban</v>
      </c>
      <c r="D53" s="366">
        <f>IF(ISBLANK(Regressions!D63), " ", Regressions!D63)</f>
        <v>27498221.364565428</v>
      </c>
      <c r="E53" s="235">
        <f>IF(ISNUMBER(Regressions!E63),ROUND(Regressions!E63, 1), NA())</f>
        <v>77.7</v>
      </c>
      <c r="F53" s="367">
        <f>IF(ISNUMBER(Regressions!F63),ROUND(Regressions!F63, 1), NA())</f>
        <v>77.7</v>
      </c>
      <c r="G53" s="257" t="e">
        <f>IF(ISNUMBER(Regressions!G63),ROUND(Regressions!G63, 1), NA())</f>
        <v>#N/A</v>
      </c>
      <c r="H53" s="368" t="e">
        <f>IF(ISNUMBER(Regressions!H63),ROUND(Regressions!H63, 1), NA())</f>
        <v>#N/A</v>
      </c>
      <c r="I53" s="258">
        <f>IF(ISNUMBER(Regressions!I63),ROUND(Regressions!I63, 1), NA())</f>
        <v>22.3</v>
      </c>
      <c r="J53" s="369">
        <f>IF(ISNUMBER(Regressions!K63),ROUND(Regressions!K63, 1), NA())</f>
        <v>80</v>
      </c>
      <c r="K53" s="367" t="e">
        <f>IF(ISNUMBER(Regressions!L63),ROUND(Regressions!L63, 1), NA())</f>
        <v>#N/A</v>
      </c>
      <c r="L53" s="259">
        <f>IF(ISNUMBER(Regressions!M63),ROUND(Regressions!M63, 1), NA())</f>
        <v>70.400000000000006</v>
      </c>
      <c r="M53" s="368">
        <f>IF(ISNUMBER(Regressions!N63),ROUND(Regressions!N63, 1), NA())</f>
        <v>9.6</v>
      </c>
      <c r="N53" s="258">
        <f>IF(ISNUMBER(Regressions!O63),ROUND(Regressions!O63, 1), NA())</f>
        <v>20</v>
      </c>
      <c r="O53" s="369" t="e">
        <f>IF(ISNUMBER(Regressions!Q63),ROUND(Regressions!Q63, 1), NA())</f>
        <v>#N/A</v>
      </c>
      <c r="P53" s="367">
        <f>IF(ISNUMBER(Regressions!R63),ROUND(Regressions!R63, 1), NA())</f>
        <v>94.8</v>
      </c>
      <c r="Q53" s="236">
        <f>IF(ISNUMBER(Regressions!S63),ROUND(Regressions!S63, 1), NA())</f>
        <v>64.5</v>
      </c>
      <c r="R53" s="368">
        <f>IF(ISNUMBER(Regressions!T63),ROUND(Regressions!T63, 1), NA())</f>
        <v>30.3</v>
      </c>
      <c r="S53" s="258">
        <f>IF(ISNUMBER(Regressions!U63),ROUND(Regressions!U63, 1), NA())</f>
        <v>5.2</v>
      </c>
    </row>
    <row xmlns:x14ac="http://schemas.microsoft.com/office/spreadsheetml/2009/9/ac" r="54" x14ac:dyDescent="0.2">
      <c r="A54" s="364" t="str">
        <f>IF(ISBLANK(Regressions!A64), " ", Regressions!A64)</f>
        <v>Pakistan</v>
      </c>
      <c r="B54" s="365">
        <f>IF(ISBLANK(Regressions!B64), " ", Regressions!B64)</f>
        <v>2019</v>
      </c>
      <c r="C54" s="370" t="str">
        <f>IF(ISBLANK(Regressions!C64), " ", Regressions!C64)</f>
        <v>Urban</v>
      </c>
      <c r="D54" s="366">
        <f>IF(ISBLANK(Regressions!D64), " ", Regressions!D64)</f>
        <v>27960466.792234499</v>
      </c>
      <c r="E54" s="235">
        <f>IF(ISNUMBER(Regressions!E64),ROUND(Regressions!E64, 1), NA())</f>
        <v>77.2</v>
      </c>
      <c r="F54" s="367">
        <f>IF(ISNUMBER(Regressions!F64),ROUND(Regressions!F64, 1), NA())</f>
        <v>77.2</v>
      </c>
      <c r="G54" s="257" t="e">
        <f>IF(ISNUMBER(Regressions!G64),ROUND(Regressions!G64, 1), NA())</f>
        <v>#N/A</v>
      </c>
      <c r="H54" s="368" t="e">
        <f>IF(ISNUMBER(Regressions!H64),ROUND(Regressions!H64, 1), NA())</f>
        <v>#N/A</v>
      </c>
      <c r="I54" s="258">
        <f>IF(ISNUMBER(Regressions!I64),ROUND(Regressions!I64, 1), NA())</f>
        <v>22.8</v>
      </c>
      <c r="J54" s="369">
        <f>IF(ISNUMBER(Regressions!K64),ROUND(Regressions!K64, 1), NA())</f>
        <v>80</v>
      </c>
      <c r="K54" s="367" t="e">
        <f>IF(ISNUMBER(Regressions!L64),ROUND(Regressions!L64, 1), NA())</f>
        <v>#N/A</v>
      </c>
      <c r="L54" s="259">
        <f>IF(ISNUMBER(Regressions!M64),ROUND(Regressions!M64, 1), NA())</f>
        <v>70.400000000000006</v>
      </c>
      <c r="M54" s="368">
        <f>IF(ISNUMBER(Regressions!N64),ROUND(Regressions!N64, 1), NA())</f>
        <v>9.6</v>
      </c>
      <c r="N54" s="258">
        <f>IF(ISNUMBER(Regressions!O64),ROUND(Regressions!O64, 1), NA())</f>
        <v>20</v>
      </c>
      <c r="O54" s="369" t="e">
        <f>IF(ISNUMBER(Regressions!Q64),ROUND(Regressions!Q64, 1), NA())</f>
        <v>#N/A</v>
      </c>
      <c r="P54" s="367">
        <f>IF(ISNUMBER(Regressions!R64),ROUND(Regressions!R64, 1), NA())</f>
        <v>94.8</v>
      </c>
      <c r="Q54" s="236">
        <f>IF(ISNUMBER(Regressions!S64),ROUND(Regressions!S64, 1), NA())</f>
        <v>64.5</v>
      </c>
      <c r="R54" s="368">
        <f>IF(ISNUMBER(Regressions!T64),ROUND(Regressions!T64, 1), NA())</f>
        <v>30.3</v>
      </c>
      <c r="S54" s="258">
        <f>IF(ISNUMBER(Regressions!U64),ROUND(Regressions!U64, 1), NA())</f>
        <v>5.2</v>
      </c>
    </row>
    <row xmlns:x14ac="http://schemas.microsoft.com/office/spreadsheetml/2009/9/ac" r="55" ht="13.5" customHeight="true" x14ac:dyDescent="0.2">
      <c r="A55" s="364" t="str">
        <f>IF(ISBLANK(Regressions!A65), " ", Regressions!A65)</f>
        <v>Pakistan</v>
      </c>
      <c r="B55" s="365">
        <f>IF(ISBLANK(Regressions!B65), " ", Regressions!B65)</f>
        <v>2020</v>
      </c>
      <c r="C55" s="370" t="str">
        <f>IF(ISBLANK(Regressions!C65), " ", Regressions!C65)</f>
        <v>Urban</v>
      </c>
      <c r="D55" s="366">
        <f>IF(ISBLANK(Regressions!D65), " ", Regressions!D65)</f>
        <v>28418420.12766296</v>
      </c>
      <c r="E55" s="235">
        <f>IF(ISNUMBER(Regressions!E65),ROUND(Regressions!E65, 1), NA())</f>
        <v>76.7</v>
      </c>
      <c r="F55" s="367">
        <f>IF(ISNUMBER(Regressions!F65),ROUND(Regressions!F65, 1), NA())</f>
        <v>76.7</v>
      </c>
      <c r="G55" s="257" t="e">
        <f>IF(ISNUMBER(Regressions!G65),ROUND(Regressions!G65, 1), NA())</f>
        <v>#N/A</v>
      </c>
      <c r="H55" s="368" t="e">
        <f>IF(ISNUMBER(Regressions!H65),ROUND(Regressions!H65, 1), NA())</f>
        <v>#N/A</v>
      </c>
      <c r="I55" s="258">
        <f>IF(ISNUMBER(Regressions!I65),ROUND(Regressions!I65, 1), NA())</f>
        <v>23.3</v>
      </c>
      <c r="J55" s="369">
        <f>IF(ISNUMBER(Regressions!K65),ROUND(Regressions!K65, 1), NA())</f>
        <v>80</v>
      </c>
      <c r="K55" s="367" t="e">
        <f>IF(ISNUMBER(Regressions!L65),ROUND(Regressions!L65, 1), NA())</f>
        <v>#N/A</v>
      </c>
      <c r="L55" s="259">
        <f>IF(ISNUMBER(Regressions!M65),ROUND(Regressions!M65, 1), NA())</f>
        <v>70.400000000000006</v>
      </c>
      <c r="M55" s="368">
        <f>IF(ISNUMBER(Regressions!N65),ROUND(Regressions!N65, 1), NA())</f>
        <v>9.5</v>
      </c>
      <c r="N55" s="258">
        <f>IF(ISNUMBER(Regressions!O65),ROUND(Regressions!O65, 1), NA())</f>
        <v>20</v>
      </c>
      <c r="O55" s="369" t="e">
        <f>IF(ISNUMBER(Regressions!Q65),ROUND(Regressions!Q65, 1), NA())</f>
        <v>#N/A</v>
      </c>
      <c r="P55" s="367">
        <f>IF(ISNUMBER(Regressions!R65),ROUND(Regressions!R65, 1), NA())</f>
        <v>94.8</v>
      </c>
      <c r="Q55" s="236">
        <f>IF(ISNUMBER(Regressions!S65),ROUND(Regressions!S65, 1), NA())</f>
        <v>64.5</v>
      </c>
      <c r="R55" s="368">
        <f>IF(ISNUMBER(Regressions!T65),ROUND(Regressions!T65, 1), NA())</f>
        <v>30.3</v>
      </c>
      <c r="S55" s="258">
        <f>IF(ISNUMBER(Regressions!U65),ROUND(Regressions!U65, 1), NA())</f>
        <v>5.2</v>
      </c>
    </row>
    <row xmlns:x14ac="http://schemas.microsoft.com/office/spreadsheetml/2009/9/ac" r="56" x14ac:dyDescent="0.2">
      <c r="A56" s="452" t="str">
        <f>IF(ISBLANK(Regressions!A66), " ", Regressions!A66)</f>
        <v>Pakistan</v>
      </c>
      <c r="B56" s="453">
        <f>IF(ISBLANK(Regressions!B66), " ", Regressions!B66)</f>
        <v>2021</v>
      </c>
      <c r="C56" s="454" t="str">
        <f>IF(ISBLANK(Regressions!C66), " ", Regressions!C66)</f>
        <v>Urban</v>
      </c>
      <c r="D56" s="455">
        <f>IF(ISBLANK(Regressions!D66), " ", Regressions!D66)</f>
        <v>28913071.886674799</v>
      </c>
      <c r="E56" s="458">
        <f>IF(ISNUMBER(Regressions!E66),ROUND(Regressions!E66, 1), NA())</f>
        <v>76.3</v>
      </c>
      <c r="F56" s="456">
        <f>IF(ISNUMBER(Regressions!F66),ROUND(Regressions!F66, 1), NA())</f>
        <v>76.3</v>
      </c>
      <c r="G56" s="459" t="e">
        <f>IF(ISNUMBER(Regressions!G66),ROUND(Regressions!G66, 1), NA())</f>
        <v>#N/A</v>
      </c>
      <c r="H56" s="457" t="e">
        <f>IF(ISNUMBER(Regressions!H66),ROUND(Regressions!H66, 1), NA())</f>
        <v>#N/A</v>
      </c>
      <c r="I56" s="460">
        <f>IF(ISNUMBER(Regressions!I66),ROUND(Regressions!I66, 1), NA())</f>
        <v>23.7</v>
      </c>
      <c r="J56" s="458">
        <f>IF(ISNUMBER(Regressions!K66),ROUND(Regressions!K66, 1), NA())</f>
        <v>79.900000000000006</v>
      </c>
      <c r="K56" s="456" t="e">
        <f>IF(ISNUMBER(Regressions!L66),ROUND(Regressions!L66, 1), NA())</f>
        <v>#N/A</v>
      </c>
      <c r="L56" s="461">
        <f>IF(ISNUMBER(Regressions!M66),ROUND(Regressions!M66, 1), NA())</f>
        <v>70.400000000000006</v>
      </c>
      <c r="M56" s="457">
        <f>IF(ISNUMBER(Regressions!N66),ROUND(Regressions!N66, 1), NA())</f>
        <v>9.5</v>
      </c>
      <c r="N56" s="460">
        <f>IF(ISNUMBER(Regressions!O66),ROUND(Regressions!O66, 1), NA())</f>
        <v>20.100000000000001</v>
      </c>
      <c r="O56" s="458" t="e">
        <f>IF(ISNUMBER(Regressions!Q66),ROUND(Regressions!Q66, 1), NA())</f>
        <v>#N/A</v>
      </c>
      <c r="P56" s="456">
        <f>IF(ISNUMBER(Regressions!R66),ROUND(Regressions!R66, 1), NA())</f>
        <v>94.8</v>
      </c>
      <c r="Q56" s="462">
        <f>IF(ISNUMBER(Regressions!S66),ROUND(Regressions!S66, 1), NA())</f>
        <v>64.5</v>
      </c>
      <c r="R56" s="457">
        <f>IF(ISNUMBER(Regressions!T66),ROUND(Regressions!T66, 1), NA())</f>
        <v>30.3</v>
      </c>
      <c r="S56" s="460">
        <f>IF(ISNUMBER(Regressions!U66),ROUND(Regressions!U66, 1), NA())</f>
        <v>5.2</v>
      </c>
      <c r="T56" s="451"/>
      <c r="U56" s="451"/>
      <c r="V56" s="451"/>
      <c r="W56" s="451"/>
      <c r="X56" s="451"/>
      <c r="Y56" s="451"/>
      <c r="Z56" s="451"/>
      <c r="AA56" s="451"/>
      <c r="AB56" s="451"/>
      <c r="AC56" s="451"/>
    </row>
    <row xmlns:x14ac="http://schemas.microsoft.com/office/spreadsheetml/2009/9/ac" r="57" x14ac:dyDescent="0.2">
      <c r="A57" s="364" t="str">
        <f>IF(ISBLANK(Regressions!A67), " ", Regressions!A67)</f>
        <v>Pakistan</v>
      </c>
      <c r="B57" s="365">
        <f>IF(ISBLANK(Regressions!B67), " ", Regressions!B67)</f>
        <v>2022</v>
      </c>
      <c r="C57" s="370" t="str">
        <f>IF(ISBLANK(Regressions!C67), " ", Regressions!C67)</f>
        <v>Urban</v>
      </c>
      <c r="D57" s="366">
        <f>IF(ISBLANK(Regressions!D67), " ", Regressions!D67)</f>
        <v>29424407.880871579</v>
      </c>
      <c r="E57" s="235">
        <f>IF(ISNUMBER(Regressions!E67),ROUND(Regressions!E67, 1), NA())</f>
        <v>75.8</v>
      </c>
      <c r="F57" s="367">
        <f>IF(ISNUMBER(Regressions!F67),ROUND(Regressions!F67, 1), NA())</f>
        <v>75.8</v>
      </c>
      <c r="G57" s="257" t="e">
        <f>IF(ISNUMBER(Regressions!G67),ROUND(Regressions!G67, 1), NA())</f>
        <v>#N/A</v>
      </c>
      <c r="H57" s="368" t="e">
        <f>IF(ISNUMBER(Regressions!H67),ROUND(Regressions!H67, 1), NA())</f>
        <v>#N/A</v>
      </c>
      <c r="I57" s="258">
        <f>IF(ISNUMBER(Regressions!I67),ROUND(Regressions!I67, 1), NA())</f>
        <v>24.2</v>
      </c>
      <c r="J57" s="369">
        <f>IF(ISNUMBER(Regressions!K67),ROUND(Regressions!K67, 1), NA())</f>
        <v>79.900000000000006</v>
      </c>
      <c r="K57" s="367" t="e">
        <f>IF(ISNUMBER(Regressions!L67),ROUND(Regressions!L67, 1), NA())</f>
        <v>#N/A</v>
      </c>
      <c r="L57" s="259">
        <f>IF(ISNUMBER(Regressions!M67),ROUND(Regressions!M67, 1), NA())</f>
        <v>70.400000000000006</v>
      </c>
      <c r="M57" s="368">
        <f>IF(ISNUMBER(Regressions!N67),ROUND(Regressions!N67, 1), NA())</f>
        <v>9.5</v>
      </c>
      <c r="N57" s="258">
        <f>IF(ISNUMBER(Regressions!O67),ROUND(Regressions!O67, 1), NA())</f>
        <v>20.100000000000001</v>
      </c>
      <c r="O57" s="369" t="e">
        <f>IF(ISNUMBER(Regressions!Q67),ROUND(Regressions!Q67, 1), NA())</f>
        <v>#N/A</v>
      </c>
      <c r="P57" s="367">
        <f>IF(ISNUMBER(Regressions!R67),ROUND(Regressions!R67, 1), NA())</f>
        <v>94.8</v>
      </c>
      <c r="Q57" s="236">
        <f>IF(ISNUMBER(Regressions!S67),ROUND(Regressions!S67, 1), NA())</f>
        <v>64.5</v>
      </c>
      <c r="R57" s="368">
        <f>IF(ISNUMBER(Regressions!T67),ROUND(Regressions!T67, 1), NA())</f>
        <v>30.3</v>
      </c>
      <c r="S57" s="258">
        <f>IF(ISNUMBER(Regressions!U67),ROUND(Regressions!U67, 1), NA())</f>
        <v>5.2</v>
      </c>
    </row>
    <row xmlns:x14ac="http://schemas.microsoft.com/office/spreadsheetml/2009/9/ac" r="58" x14ac:dyDescent="0.2">
      <c r="A58" s="371" t="str">
        <f>IF(ISBLANK(Regressions!A68), " ", Regressions!A68)</f>
        <v>Pakistan</v>
      </c>
      <c r="B58" s="372">
        <f>IF(ISBLANK(Regressions!B68), " ", Regressions!B68)</f>
        <v>2023</v>
      </c>
      <c r="C58" s="373" t="str">
        <f>IF(ISBLANK(Regressions!C68), " ", Regressions!C68)</f>
        <v>Urban</v>
      </c>
      <c r="D58" s="374">
        <f>IF(ISBLANK(Regressions!D68), " ", Regressions!D68)</f>
        <v>29969537.790091552</v>
      </c>
      <c r="E58" s="375">
        <f>IF(ISNUMBER(Regressions!E68),ROUND(Regressions!E68, 1), NA())</f>
        <v>75.3</v>
      </c>
      <c r="F58" s="376">
        <f>IF(ISNUMBER(Regressions!F68),ROUND(Regressions!F68, 1), NA())</f>
        <v>75.3</v>
      </c>
      <c r="G58" s="377" t="e">
        <f>IF(ISNUMBER(Regressions!G68),ROUND(Regressions!G68, 1), NA())</f>
        <v>#N/A</v>
      </c>
      <c r="H58" s="378" t="e">
        <f>IF(ISNUMBER(Regressions!H68),ROUND(Regressions!H68, 1), NA())</f>
        <v>#N/A</v>
      </c>
      <c r="I58" s="379">
        <f>IF(ISNUMBER(Regressions!I68),ROUND(Regressions!I68, 1), NA())</f>
        <v>24.7</v>
      </c>
      <c r="J58" s="380">
        <f>IF(ISNUMBER(Regressions!K68),ROUND(Regressions!K68, 1), NA())</f>
        <v>79.900000000000006</v>
      </c>
      <c r="K58" s="376" t="e">
        <f>IF(ISNUMBER(Regressions!L68),ROUND(Regressions!L68, 1), NA())</f>
        <v>#N/A</v>
      </c>
      <c r="L58" s="381">
        <f>IF(ISNUMBER(Regressions!M68),ROUND(Regressions!M68, 1), NA())</f>
        <v>70.400000000000006</v>
      </c>
      <c r="M58" s="378">
        <f>IF(ISNUMBER(Regressions!N68),ROUND(Regressions!N68, 1), NA())</f>
        <v>9.5</v>
      </c>
      <c r="N58" s="379">
        <f>IF(ISNUMBER(Regressions!O68),ROUND(Regressions!O68, 1), NA())</f>
        <v>20.100000000000001</v>
      </c>
      <c r="O58" s="380" t="e">
        <f>IF(ISNUMBER(Regressions!Q68),ROUND(Regressions!Q68, 1), NA())</f>
        <v>#N/A</v>
      </c>
      <c r="P58" s="376">
        <f>IF(ISNUMBER(Regressions!R68),ROUND(Regressions!R68, 1), NA())</f>
        <v>94.8</v>
      </c>
      <c r="Q58" s="382">
        <f>IF(ISNUMBER(Regressions!S68),ROUND(Regressions!S68, 1), NA())</f>
        <v>64.5</v>
      </c>
      <c r="R58" s="378">
        <f>IF(ISNUMBER(Regressions!T68),ROUND(Regressions!T68, 1), NA())</f>
        <v>30.3</v>
      </c>
      <c r="S58" s="379">
        <f>IF(ISNUMBER(Regressions!U68),ROUND(Regressions!U68, 1), NA())</f>
        <v>5.2</v>
      </c>
    </row>
    <row xmlns:x14ac="http://schemas.microsoft.com/office/spreadsheetml/2009/9/ac" r="59" hidden="true" x14ac:dyDescent="0.2">
      <c r="A59" s="364" t="str">
        <f>IF(ISBLANK(Regressions!A69), " ", Regressions!A69)</f>
        <v>Pakistan</v>
      </c>
      <c r="B59" s="365">
        <f>IF(ISBLANK(Regressions!B69), " ", Regressions!B69)</f>
        <v>2024</v>
      </c>
      <c r="C59" s="370" t="str">
        <f>IF(ISBLANK(Regressions!C69), " ", Regressions!C69)</f>
        <v>Urban</v>
      </c>
      <c r="D59" s="366" t="str">
        <f>IF(ISBLANK(Regressions!D69), " ", Regressions!D69)</f>
        <v> </v>
      </c>
      <c r="E59" s="235" t="e">
        <f>IF(ISNUMBER(Regressions!E69),ROUND(Regressions!E69, 1), NA())</f>
        <v>#N/A</v>
      </c>
      <c r="F59" s="367" t="e">
        <f>IF(ISNUMBER(Regressions!F69),ROUND(Regressions!F69, 1), NA())</f>
        <v>#N/A</v>
      </c>
      <c r="G59" s="257" t="e">
        <f>IF(ISNUMBER(Regressions!G69),ROUND(Regressions!G69, 1), NA())</f>
        <v>#N/A</v>
      </c>
      <c r="H59" s="368" t="e">
        <f>IF(ISNUMBER(Regressions!H69),ROUND(Regressions!H69, 1), NA())</f>
        <v>#N/A</v>
      </c>
      <c r="I59" s="258" t="e">
        <f>IF(ISNUMBER(Regressions!I69),ROUND(Regressions!I69, 1), NA())</f>
        <v>#N/A</v>
      </c>
      <c r="J59" s="369" t="e">
        <f>IF(ISNUMBER(Regressions!K69),ROUND(Regressions!K69, 1), NA())</f>
        <v>#N/A</v>
      </c>
      <c r="K59" s="367" t="e">
        <f>IF(ISNUMBER(Regressions!L69),ROUND(Regressions!L69, 1), NA())</f>
        <v>#N/A</v>
      </c>
      <c r="L59" s="259" t="e">
        <f>IF(ISNUMBER(Regressions!M69),ROUND(Regressions!M69, 1), NA())</f>
        <v>#N/A</v>
      </c>
      <c r="M59" s="368" t="e">
        <f>IF(ISNUMBER(Regressions!N69),ROUND(Regressions!N69, 1), NA())</f>
        <v>#N/A</v>
      </c>
      <c r="N59" s="258" t="e">
        <f>IF(ISNUMBER(Regressions!O69),ROUND(Regressions!O69, 1), NA())</f>
        <v>#N/A</v>
      </c>
      <c r="O59" s="369" t="e">
        <f>IF(ISNUMBER(Regressions!Q69),ROUND(Regressions!Q69, 1), NA())</f>
        <v>#N/A</v>
      </c>
      <c r="P59" s="367" t="e">
        <f>IF(ISNUMBER(Regressions!R69),ROUND(Regressions!R69, 1), NA())</f>
        <v>#N/A</v>
      </c>
      <c r="Q59" s="236" t="e">
        <f>IF(ISNUMBER(Regressions!S69),ROUND(Regressions!S69, 1), NA())</f>
        <v>#N/A</v>
      </c>
      <c r="R59" s="368" t="e">
        <f>IF(ISNUMBER(Regressions!T69),ROUND(Regressions!T69, 1), NA())</f>
        <v>#N/A</v>
      </c>
      <c r="S59" s="258" t="e">
        <f>IF(ISNUMBER(Regressions!U69),ROUND(Regressions!U69, 1), NA())</f>
        <v>#N/A</v>
      </c>
    </row>
    <row xmlns:x14ac="http://schemas.microsoft.com/office/spreadsheetml/2009/9/ac" r="60" hidden="true" x14ac:dyDescent="0.2">
      <c r="A60" s="364" t="str">
        <f>IF(ISBLANK(Regressions!A70), " ", Regressions!A70)</f>
        <v>Pakistan</v>
      </c>
      <c r="B60" s="365">
        <f>IF(ISBLANK(Regressions!B70), " ", Regressions!B70)</f>
        <v>2025</v>
      </c>
      <c r="C60" s="370" t="str">
        <f>IF(ISBLANK(Regressions!C70), " ", Regressions!C70)</f>
        <v>Urban</v>
      </c>
      <c r="D60" s="366" t="str">
        <f>IF(ISBLANK(Regressions!D70), " ", Regressions!D70)</f>
        <v> </v>
      </c>
      <c r="E60" s="235" t="e">
        <f>IF(ISNUMBER(Regressions!E70),ROUND(Regressions!E70, 1), NA())</f>
        <v>#N/A</v>
      </c>
      <c r="F60" s="367" t="e">
        <f>IF(ISNUMBER(Regressions!F70),ROUND(Regressions!F70, 1), NA())</f>
        <v>#N/A</v>
      </c>
      <c r="G60" s="257" t="e">
        <f>IF(ISNUMBER(Regressions!G70),ROUND(Regressions!G70, 1), NA())</f>
        <v>#N/A</v>
      </c>
      <c r="H60" s="368" t="e">
        <f>IF(ISNUMBER(Regressions!H70),ROUND(Regressions!H70, 1), NA())</f>
        <v>#N/A</v>
      </c>
      <c r="I60" s="258" t="e">
        <f>IF(ISNUMBER(Regressions!I70),ROUND(Regressions!I70, 1), NA())</f>
        <v>#N/A</v>
      </c>
      <c r="J60" s="369" t="e">
        <f>IF(ISNUMBER(Regressions!K70),ROUND(Regressions!K70, 1), NA())</f>
        <v>#N/A</v>
      </c>
      <c r="K60" s="367" t="e">
        <f>IF(ISNUMBER(Regressions!L70),ROUND(Regressions!L70, 1), NA())</f>
        <v>#N/A</v>
      </c>
      <c r="L60" s="259" t="e">
        <f>IF(ISNUMBER(Regressions!M70),ROUND(Regressions!M70, 1), NA())</f>
        <v>#N/A</v>
      </c>
      <c r="M60" s="368" t="e">
        <f>IF(ISNUMBER(Regressions!N70),ROUND(Regressions!N70, 1), NA())</f>
        <v>#N/A</v>
      </c>
      <c r="N60" s="258" t="e">
        <f>IF(ISNUMBER(Regressions!O70),ROUND(Regressions!O70, 1), NA())</f>
        <v>#N/A</v>
      </c>
      <c r="O60" s="369" t="e">
        <f>IF(ISNUMBER(Regressions!Q70),ROUND(Regressions!Q70, 1), NA())</f>
        <v>#N/A</v>
      </c>
      <c r="P60" s="367" t="e">
        <f>IF(ISNUMBER(Regressions!R70),ROUND(Regressions!R70, 1), NA())</f>
        <v>#N/A</v>
      </c>
      <c r="Q60" s="236" t="e">
        <f>IF(ISNUMBER(Regressions!S70),ROUND(Regressions!S70, 1), NA())</f>
        <v>#N/A</v>
      </c>
      <c r="R60" s="368" t="e">
        <f>IF(ISNUMBER(Regressions!T70),ROUND(Regressions!T70, 1), NA())</f>
        <v>#N/A</v>
      </c>
      <c r="S60" s="258" t="e">
        <f>IF(ISNUMBER(Regressions!U70),ROUND(Regressions!U70, 1), NA())</f>
        <v>#N/A</v>
      </c>
    </row>
    <row xmlns:x14ac="http://schemas.microsoft.com/office/spreadsheetml/2009/9/ac" r="61" hidden="true" x14ac:dyDescent="0.2">
      <c r="A61" s="364" t="str">
        <f>IF(ISBLANK(Regressions!A71), " ", Regressions!A71)</f>
        <v>Pakistan</v>
      </c>
      <c r="B61" s="365">
        <f>IF(ISBLANK(Regressions!B71), " ", Regressions!B71)</f>
        <v>2026</v>
      </c>
      <c r="C61" s="370" t="str">
        <f>IF(ISBLANK(Regressions!C71), " ", Regressions!C71)</f>
        <v>Urban</v>
      </c>
      <c r="D61" s="366" t="str">
        <f>IF(ISBLANK(Regressions!D71), " ", Regressions!D71)</f>
        <v> </v>
      </c>
      <c r="E61" s="235" t="e">
        <f>IF(ISNUMBER(Regressions!E71),ROUND(Regressions!E71, 1), NA())</f>
        <v>#N/A</v>
      </c>
      <c r="F61" s="367" t="e">
        <f>IF(ISNUMBER(Regressions!F71),ROUND(Regressions!F71, 1), NA())</f>
        <v>#N/A</v>
      </c>
      <c r="G61" s="257" t="e">
        <f>IF(ISNUMBER(Regressions!G71),ROUND(Regressions!G71, 1), NA())</f>
        <v>#N/A</v>
      </c>
      <c r="H61" s="368" t="e">
        <f>IF(ISNUMBER(Regressions!H71),ROUND(Regressions!H71, 1), NA())</f>
        <v>#N/A</v>
      </c>
      <c r="I61" s="258" t="e">
        <f>IF(ISNUMBER(Regressions!I71),ROUND(Regressions!I71, 1), NA())</f>
        <v>#N/A</v>
      </c>
      <c r="J61" s="369" t="e">
        <f>IF(ISNUMBER(Regressions!K71),ROUND(Regressions!K71, 1), NA())</f>
        <v>#N/A</v>
      </c>
      <c r="K61" s="367" t="e">
        <f>IF(ISNUMBER(Regressions!L71),ROUND(Regressions!L71, 1), NA())</f>
        <v>#N/A</v>
      </c>
      <c r="L61" s="259" t="e">
        <f>IF(ISNUMBER(Regressions!M71),ROUND(Regressions!M71, 1), NA())</f>
        <v>#N/A</v>
      </c>
      <c r="M61" s="368" t="e">
        <f>IF(ISNUMBER(Regressions!N71),ROUND(Regressions!N71, 1), NA())</f>
        <v>#N/A</v>
      </c>
      <c r="N61" s="258" t="e">
        <f>IF(ISNUMBER(Regressions!O71),ROUND(Regressions!O71, 1), NA())</f>
        <v>#N/A</v>
      </c>
      <c r="O61" s="369" t="e">
        <f>IF(ISNUMBER(Regressions!Q71),ROUND(Regressions!Q71, 1), NA())</f>
        <v>#N/A</v>
      </c>
      <c r="P61" s="367" t="e">
        <f>IF(ISNUMBER(Regressions!R71),ROUND(Regressions!R71, 1), NA())</f>
        <v>#N/A</v>
      </c>
      <c r="Q61" s="236" t="e">
        <f>IF(ISNUMBER(Regressions!S71),ROUND(Regressions!S71, 1), NA())</f>
        <v>#N/A</v>
      </c>
      <c r="R61" s="368" t="e">
        <f>IF(ISNUMBER(Regressions!T71),ROUND(Regressions!T71, 1), NA())</f>
        <v>#N/A</v>
      </c>
      <c r="S61" s="258" t="e">
        <f>IF(ISNUMBER(Regressions!U71),ROUND(Regressions!U71, 1), NA())</f>
        <v>#N/A</v>
      </c>
    </row>
    <row xmlns:x14ac="http://schemas.microsoft.com/office/spreadsheetml/2009/9/ac" r="62" hidden="true" x14ac:dyDescent="0.2">
      <c r="A62" s="364" t="str">
        <f>IF(ISBLANK(Regressions!A72), " ", Regressions!A72)</f>
        <v>Pakistan</v>
      </c>
      <c r="B62" s="365">
        <f>IF(ISBLANK(Regressions!B72), " ", Regressions!B72)</f>
        <v>2027</v>
      </c>
      <c r="C62" s="370" t="str">
        <f>IF(ISBLANK(Regressions!C72), " ", Regressions!C72)</f>
        <v>Urban</v>
      </c>
      <c r="D62" s="366" t="str">
        <f>IF(ISBLANK(Regressions!D72), " ", Regressions!D72)</f>
        <v> </v>
      </c>
      <c r="E62" s="235" t="e">
        <f>IF(ISNUMBER(Regressions!E72),ROUND(Regressions!E72, 1), NA())</f>
        <v>#N/A</v>
      </c>
      <c r="F62" s="367" t="e">
        <f>IF(ISNUMBER(Regressions!F72),ROUND(Regressions!F72, 1), NA())</f>
        <v>#N/A</v>
      </c>
      <c r="G62" s="257" t="e">
        <f>IF(ISNUMBER(Regressions!G72),ROUND(Regressions!G72, 1), NA())</f>
        <v>#N/A</v>
      </c>
      <c r="H62" s="368" t="e">
        <f>IF(ISNUMBER(Regressions!H72),ROUND(Regressions!H72, 1), NA())</f>
        <v>#N/A</v>
      </c>
      <c r="I62" s="258" t="e">
        <f>IF(ISNUMBER(Regressions!I72),ROUND(Regressions!I72, 1), NA())</f>
        <v>#N/A</v>
      </c>
      <c r="J62" s="369" t="e">
        <f>IF(ISNUMBER(Regressions!K72),ROUND(Regressions!K72, 1), NA())</f>
        <v>#N/A</v>
      </c>
      <c r="K62" s="367" t="e">
        <f>IF(ISNUMBER(Regressions!L72),ROUND(Regressions!L72, 1), NA())</f>
        <v>#N/A</v>
      </c>
      <c r="L62" s="259" t="e">
        <f>IF(ISNUMBER(Regressions!M72),ROUND(Regressions!M72, 1), NA())</f>
        <v>#N/A</v>
      </c>
      <c r="M62" s="368" t="e">
        <f>IF(ISNUMBER(Regressions!N72),ROUND(Regressions!N72, 1), NA())</f>
        <v>#N/A</v>
      </c>
      <c r="N62" s="258" t="e">
        <f>IF(ISNUMBER(Regressions!O72),ROUND(Regressions!O72, 1), NA())</f>
        <v>#N/A</v>
      </c>
      <c r="O62" s="369" t="e">
        <f>IF(ISNUMBER(Regressions!Q72),ROUND(Regressions!Q72, 1), NA())</f>
        <v>#N/A</v>
      </c>
      <c r="P62" s="367" t="e">
        <f>IF(ISNUMBER(Regressions!R72),ROUND(Regressions!R72, 1), NA())</f>
        <v>#N/A</v>
      </c>
      <c r="Q62" s="236" t="e">
        <f>IF(ISNUMBER(Regressions!S72),ROUND(Regressions!S72, 1), NA())</f>
        <v>#N/A</v>
      </c>
      <c r="R62" s="368" t="e">
        <f>IF(ISNUMBER(Regressions!T72),ROUND(Regressions!T72, 1), NA())</f>
        <v>#N/A</v>
      </c>
      <c r="S62" s="258" t="e">
        <f>IF(ISNUMBER(Regressions!U72),ROUND(Regressions!U72, 1), NA())</f>
        <v>#N/A</v>
      </c>
    </row>
    <row xmlns:x14ac="http://schemas.microsoft.com/office/spreadsheetml/2009/9/ac" r="63" hidden="true" x14ac:dyDescent="0.2">
      <c r="A63" s="364" t="str">
        <f>IF(ISBLANK(Regressions!A73), " ", Regressions!A73)</f>
        <v>Pakistan</v>
      </c>
      <c r="B63" s="365">
        <f>IF(ISBLANK(Regressions!B73), " ", Regressions!B73)</f>
        <v>2028</v>
      </c>
      <c r="C63" s="370" t="str">
        <f>IF(ISBLANK(Regressions!C73), " ", Regressions!C73)</f>
        <v>Urban</v>
      </c>
      <c r="D63" s="366" t="str">
        <f>IF(ISBLANK(Regressions!D73), " ", Regressions!D73)</f>
        <v> </v>
      </c>
      <c r="E63" s="235" t="e">
        <f>IF(ISNUMBER(Regressions!E73),ROUND(Regressions!E73, 1), NA())</f>
        <v>#N/A</v>
      </c>
      <c r="F63" s="367" t="e">
        <f>IF(ISNUMBER(Regressions!F73),ROUND(Regressions!F73, 1), NA())</f>
        <v>#N/A</v>
      </c>
      <c r="G63" s="257" t="e">
        <f>IF(ISNUMBER(Regressions!G73),ROUND(Regressions!G73, 1), NA())</f>
        <v>#N/A</v>
      </c>
      <c r="H63" s="368" t="e">
        <f>IF(ISNUMBER(Regressions!H73),ROUND(Regressions!H73, 1), NA())</f>
        <v>#N/A</v>
      </c>
      <c r="I63" s="258" t="e">
        <f>IF(ISNUMBER(Regressions!I73),ROUND(Regressions!I73, 1), NA())</f>
        <v>#N/A</v>
      </c>
      <c r="J63" s="369" t="e">
        <f>IF(ISNUMBER(Regressions!K73),ROUND(Regressions!K73, 1), NA())</f>
        <v>#N/A</v>
      </c>
      <c r="K63" s="367" t="e">
        <f>IF(ISNUMBER(Regressions!L73),ROUND(Regressions!L73, 1), NA())</f>
        <v>#N/A</v>
      </c>
      <c r="L63" s="259" t="e">
        <f>IF(ISNUMBER(Regressions!M73),ROUND(Regressions!M73, 1), NA())</f>
        <v>#N/A</v>
      </c>
      <c r="M63" s="368" t="e">
        <f>IF(ISNUMBER(Regressions!N73),ROUND(Regressions!N73, 1), NA())</f>
        <v>#N/A</v>
      </c>
      <c r="N63" s="258" t="e">
        <f>IF(ISNUMBER(Regressions!O73),ROUND(Regressions!O73, 1), NA())</f>
        <v>#N/A</v>
      </c>
      <c r="O63" s="369" t="e">
        <f>IF(ISNUMBER(Regressions!Q73),ROUND(Regressions!Q73, 1), NA())</f>
        <v>#N/A</v>
      </c>
      <c r="P63" s="367" t="e">
        <f>IF(ISNUMBER(Regressions!R73),ROUND(Regressions!R73, 1), NA())</f>
        <v>#N/A</v>
      </c>
      <c r="Q63" s="236" t="e">
        <f>IF(ISNUMBER(Regressions!S73),ROUND(Regressions!S73, 1), NA())</f>
        <v>#N/A</v>
      </c>
      <c r="R63" s="368" t="e">
        <f>IF(ISNUMBER(Regressions!T73),ROUND(Regressions!T73, 1), NA())</f>
        <v>#N/A</v>
      </c>
      <c r="S63" s="258" t="e">
        <f>IF(ISNUMBER(Regressions!U73),ROUND(Regressions!U73, 1), NA())</f>
        <v>#N/A</v>
      </c>
    </row>
    <row xmlns:x14ac="http://schemas.microsoft.com/office/spreadsheetml/2009/9/ac" r="64" hidden="true" x14ac:dyDescent="0.2">
      <c r="A64" s="364" t="str">
        <f>IF(ISBLANK(Regressions!A74), " ", Regressions!A74)</f>
        <v>Pakistan</v>
      </c>
      <c r="B64" s="365">
        <f>IF(ISBLANK(Regressions!B74), " ", Regressions!B74)</f>
        <v>2029</v>
      </c>
      <c r="C64" s="370" t="str">
        <f>IF(ISBLANK(Regressions!C74), " ", Regressions!C74)</f>
        <v>Urban</v>
      </c>
      <c r="D64" s="366" t="str">
        <f>IF(ISBLANK(Regressions!D74), " ", Regressions!D74)</f>
        <v> </v>
      </c>
      <c r="E64" s="235" t="e">
        <f>IF(ISNUMBER(Regressions!E74),ROUND(Regressions!E74, 1), NA())</f>
        <v>#N/A</v>
      </c>
      <c r="F64" s="367" t="e">
        <f>IF(ISNUMBER(Regressions!F74),ROUND(Regressions!F74, 1), NA())</f>
        <v>#N/A</v>
      </c>
      <c r="G64" s="257" t="e">
        <f>IF(ISNUMBER(Regressions!G74),ROUND(Regressions!G74, 1), NA())</f>
        <v>#N/A</v>
      </c>
      <c r="H64" s="368" t="e">
        <f>IF(ISNUMBER(Regressions!H74),ROUND(Regressions!H74, 1), NA())</f>
        <v>#N/A</v>
      </c>
      <c r="I64" s="258" t="e">
        <f>IF(ISNUMBER(Regressions!I74),ROUND(Regressions!I74, 1), NA())</f>
        <v>#N/A</v>
      </c>
      <c r="J64" s="369" t="e">
        <f>IF(ISNUMBER(Regressions!K74),ROUND(Regressions!K74, 1), NA())</f>
        <v>#N/A</v>
      </c>
      <c r="K64" s="367" t="e">
        <f>IF(ISNUMBER(Regressions!L74),ROUND(Regressions!L74, 1), NA())</f>
        <v>#N/A</v>
      </c>
      <c r="L64" s="259" t="e">
        <f>IF(ISNUMBER(Regressions!M74),ROUND(Regressions!M74, 1), NA())</f>
        <v>#N/A</v>
      </c>
      <c r="M64" s="368" t="e">
        <f>IF(ISNUMBER(Regressions!N74),ROUND(Regressions!N74, 1), NA())</f>
        <v>#N/A</v>
      </c>
      <c r="N64" s="258" t="e">
        <f>IF(ISNUMBER(Regressions!O74),ROUND(Regressions!O74, 1), NA())</f>
        <v>#N/A</v>
      </c>
      <c r="O64" s="369" t="e">
        <f>IF(ISNUMBER(Regressions!Q74),ROUND(Regressions!Q74, 1), NA())</f>
        <v>#N/A</v>
      </c>
      <c r="P64" s="367" t="e">
        <f>IF(ISNUMBER(Regressions!R74),ROUND(Regressions!R74, 1), NA())</f>
        <v>#N/A</v>
      </c>
      <c r="Q64" s="236" t="e">
        <f>IF(ISNUMBER(Regressions!S74),ROUND(Regressions!S74, 1), NA())</f>
        <v>#N/A</v>
      </c>
      <c r="R64" s="368" t="e">
        <f>IF(ISNUMBER(Regressions!T74),ROUND(Regressions!T74, 1), NA())</f>
        <v>#N/A</v>
      </c>
      <c r="S64" s="258" t="e">
        <f>IF(ISNUMBER(Regressions!U74),ROUND(Regressions!U74, 1), NA())</f>
        <v>#N/A</v>
      </c>
    </row>
    <row xmlns:x14ac="http://schemas.microsoft.com/office/spreadsheetml/2009/9/ac" r="65" hidden="true" x14ac:dyDescent="0.2">
      <c r="A65" s="364" t="str">
        <f>IF(ISBLANK(Regressions!A75), " ", Regressions!A75)</f>
        <v>Pakistan</v>
      </c>
      <c r="B65" s="365">
        <f>IF(ISBLANK(Regressions!B75), " ", Regressions!B75)</f>
        <v>2030</v>
      </c>
      <c r="C65" s="370" t="str">
        <f>IF(ISBLANK(Regressions!C75), " ", Regressions!C75)</f>
        <v>Urban</v>
      </c>
      <c r="D65" s="366" t="str">
        <f>IF(ISBLANK(Regressions!D75), " ", Regressions!D75)</f>
        <v> </v>
      </c>
      <c r="E65" s="235" t="e">
        <f>IF(ISNUMBER(Regressions!E75),ROUND(Regressions!E75, 1), NA())</f>
        <v>#N/A</v>
      </c>
      <c r="F65" s="367" t="e">
        <f>IF(ISNUMBER(Regressions!F75),ROUND(Regressions!F75, 1), NA())</f>
        <v>#N/A</v>
      </c>
      <c r="G65" s="257" t="e">
        <f>IF(ISNUMBER(Regressions!G75),ROUND(Regressions!G75, 1), NA())</f>
        <v>#N/A</v>
      </c>
      <c r="H65" s="368" t="e">
        <f>IF(ISNUMBER(Regressions!H75),ROUND(Regressions!H75, 1), NA())</f>
        <v>#N/A</v>
      </c>
      <c r="I65" s="258" t="e">
        <f>IF(ISNUMBER(Regressions!I75),ROUND(Regressions!I75, 1), NA())</f>
        <v>#N/A</v>
      </c>
      <c r="J65" s="369" t="e">
        <f>IF(ISNUMBER(Regressions!K75),ROUND(Regressions!K75, 1), NA())</f>
        <v>#N/A</v>
      </c>
      <c r="K65" s="367" t="e">
        <f>IF(ISNUMBER(Regressions!L75),ROUND(Regressions!L75, 1), NA())</f>
        <v>#N/A</v>
      </c>
      <c r="L65" s="259" t="e">
        <f>IF(ISNUMBER(Regressions!M75),ROUND(Regressions!M75, 1), NA())</f>
        <v>#N/A</v>
      </c>
      <c r="M65" s="368" t="e">
        <f>IF(ISNUMBER(Regressions!N75),ROUND(Regressions!N75, 1), NA())</f>
        <v>#N/A</v>
      </c>
      <c r="N65" s="258" t="e">
        <f>IF(ISNUMBER(Regressions!O75),ROUND(Regressions!O75, 1), NA())</f>
        <v>#N/A</v>
      </c>
      <c r="O65" s="369" t="e">
        <f>IF(ISNUMBER(Regressions!Q75),ROUND(Regressions!Q75, 1), NA())</f>
        <v>#N/A</v>
      </c>
      <c r="P65" s="367" t="e">
        <f>IF(ISNUMBER(Regressions!R75),ROUND(Regressions!R75, 1), NA())</f>
        <v>#N/A</v>
      </c>
      <c r="Q65" s="236" t="e">
        <f>IF(ISNUMBER(Regressions!S75),ROUND(Regressions!S75, 1), NA())</f>
        <v>#N/A</v>
      </c>
      <c r="R65" s="368" t="e">
        <f>IF(ISNUMBER(Regressions!T75),ROUND(Regressions!T75, 1), NA())</f>
        <v>#N/A</v>
      </c>
      <c r="S65" s="258" t="e">
        <f>IF(ISNUMBER(Regressions!U75),ROUND(Regressions!U75, 1), NA())</f>
        <v>#N/A</v>
      </c>
    </row>
    <row xmlns:x14ac="http://schemas.microsoft.com/office/spreadsheetml/2009/9/ac" r="66" x14ac:dyDescent="0.2">
      <c r="A66" s="364" t="str">
        <f>IF(ISBLANK(Regressions!A76), " ", Regressions!A76)</f>
        <v>Pakistan</v>
      </c>
      <c r="B66" s="365">
        <f>IF(ISBLANK(Regressions!B76), " ", Regressions!B76)</f>
        <v>2000</v>
      </c>
      <c r="C66" s="370" t="str">
        <f>IF(ISBLANK(Regressions!C76), " ", Regressions!C76)</f>
        <v>Rural</v>
      </c>
      <c r="D66" s="366">
        <f>IF(ISBLANK(Regressions!D76), " ", Regressions!D76)</f>
        <v>38658004.560656443</v>
      </c>
      <c r="E66" s="235" t="e">
        <f>IF(ISNUMBER(Regressions!E76),ROUND(Regressions!E76, 1), NA())</f>
        <v>#N/A</v>
      </c>
      <c r="F66" s="367" t="e">
        <f>IF(ISNUMBER(Regressions!F76),ROUND(Regressions!F76, 1), NA())</f>
        <v>#N/A</v>
      </c>
      <c r="G66" s="257" t="e">
        <f>IF(ISNUMBER(Regressions!G76),ROUND(Regressions!G76, 1), NA())</f>
        <v>#N/A</v>
      </c>
      <c r="H66" s="368" t="e">
        <f>IF(ISNUMBER(Regressions!H76),ROUND(Regressions!H76, 1), NA())</f>
        <v>#N/A</v>
      </c>
      <c r="I66" s="258" t="e">
        <f>IF(ISNUMBER(Regressions!I76),ROUND(Regressions!I76, 1), NA())</f>
        <v>#N/A</v>
      </c>
      <c r="J66" s="369" t="e">
        <f>IF(ISNUMBER(Regressions!K76),ROUND(Regressions!K76, 1), NA())</f>
        <v>#N/A</v>
      </c>
      <c r="K66" s="367" t="e">
        <f>IF(ISNUMBER(Regressions!L76),ROUND(Regressions!L76, 1), NA())</f>
        <v>#N/A</v>
      </c>
      <c r="L66" s="259" t="e">
        <f>IF(ISNUMBER(Regressions!M76),ROUND(Regressions!M76, 1), NA())</f>
        <v>#N/A</v>
      </c>
      <c r="M66" s="368" t="e">
        <f>IF(ISNUMBER(Regressions!N76),ROUND(Regressions!N76, 1), NA())</f>
        <v>#N/A</v>
      </c>
      <c r="N66" s="258" t="e">
        <f>IF(ISNUMBER(Regressions!O76),ROUND(Regressions!O76, 1), NA())</f>
        <v>#N/A</v>
      </c>
      <c r="O66" s="369" t="e">
        <f>IF(ISNUMBER(Regressions!Q76),ROUND(Regressions!Q76, 1), NA())</f>
        <v>#N/A</v>
      </c>
      <c r="P66" s="367" t="e">
        <f>IF(ISNUMBER(Regressions!R76),ROUND(Regressions!R76, 1), NA())</f>
        <v>#N/A</v>
      </c>
      <c r="Q66" s="236" t="e">
        <f>IF(ISNUMBER(Regressions!S76),ROUND(Regressions!S76, 1), NA())</f>
        <v>#N/A</v>
      </c>
      <c r="R66" s="368" t="e">
        <f>IF(ISNUMBER(Regressions!T76),ROUND(Regressions!T76, 1), NA())</f>
        <v>#N/A</v>
      </c>
      <c r="S66" s="258" t="e">
        <f>IF(ISNUMBER(Regressions!U76),ROUND(Regressions!U76, 1), NA())</f>
        <v>#N/A</v>
      </c>
    </row>
    <row xmlns:x14ac="http://schemas.microsoft.com/office/spreadsheetml/2009/9/ac" r="67" x14ac:dyDescent="0.2">
      <c r="A67" s="364" t="str">
        <f>IF(ISBLANK(Regressions!A77), " ", Regressions!A77)</f>
        <v>Pakistan</v>
      </c>
      <c r="B67" s="365">
        <f>IF(ISBLANK(Regressions!B77), " ", Regressions!B77)</f>
        <v>2001</v>
      </c>
      <c r="C67" s="370" t="str">
        <f>IF(ISBLANK(Regressions!C77), " ", Regressions!C77)</f>
        <v>Rural</v>
      </c>
      <c r="D67" s="366">
        <f>IF(ISBLANK(Regressions!D77), " ", Regressions!D77)</f>
        <v>39460569.529378347</v>
      </c>
      <c r="E67" s="235" t="e">
        <f>IF(ISNUMBER(Regressions!E77),ROUND(Regressions!E77, 1), NA())</f>
        <v>#N/A</v>
      </c>
      <c r="F67" s="367" t="e">
        <f>IF(ISNUMBER(Regressions!F77),ROUND(Regressions!F77, 1), NA())</f>
        <v>#N/A</v>
      </c>
      <c r="G67" s="257" t="e">
        <f>IF(ISNUMBER(Regressions!G77),ROUND(Regressions!G77, 1), NA())</f>
        <v>#N/A</v>
      </c>
      <c r="H67" s="368" t="e">
        <f>IF(ISNUMBER(Regressions!H77),ROUND(Regressions!H77, 1), NA())</f>
        <v>#N/A</v>
      </c>
      <c r="I67" s="258" t="e">
        <f>IF(ISNUMBER(Regressions!I77),ROUND(Regressions!I77, 1), NA())</f>
        <v>#N/A</v>
      </c>
      <c r="J67" s="369" t="e">
        <f>IF(ISNUMBER(Regressions!K77),ROUND(Regressions!K77, 1), NA())</f>
        <v>#N/A</v>
      </c>
      <c r="K67" s="367" t="e">
        <f>IF(ISNUMBER(Regressions!L77),ROUND(Regressions!L77, 1), NA())</f>
        <v>#N/A</v>
      </c>
      <c r="L67" s="259" t="e">
        <f>IF(ISNUMBER(Regressions!M77),ROUND(Regressions!M77, 1), NA())</f>
        <v>#N/A</v>
      </c>
      <c r="M67" s="368" t="e">
        <f>IF(ISNUMBER(Regressions!N77),ROUND(Regressions!N77, 1), NA())</f>
        <v>#N/A</v>
      </c>
      <c r="N67" s="258" t="e">
        <f>IF(ISNUMBER(Regressions!O77),ROUND(Regressions!O77, 1), NA())</f>
        <v>#N/A</v>
      </c>
      <c r="O67" s="369" t="e">
        <f>IF(ISNUMBER(Regressions!Q77),ROUND(Regressions!Q77, 1), NA())</f>
        <v>#N/A</v>
      </c>
      <c r="P67" s="367" t="e">
        <f>IF(ISNUMBER(Regressions!R77),ROUND(Regressions!R77, 1), NA())</f>
        <v>#N/A</v>
      </c>
      <c r="Q67" s="236" t="e">
        <f>IF(ISNUMBER(Regressions!S77),ROUND(Regressions!S77, 1), NA())</f>
        <v>#N/A</v>
      </c>
      <c r="R67" s="368" t="e">
        <f>IF(ISNUMBER(Regressions!T77),ROUND(Regressions!T77, 1), NA())</f>
        <v>#N/A</v>
      </c>
      <c r="S67" s="258" t="e">
        <f>IF(ISNUMBER(Regressions!U77),ROUND(Regressions!U77, 1), NA())</f>
        <v>#N/A</v>
      </c>
    </row>
    <row xmlns:x14ac="http://schemas.microsoft.com/office/spreadsheetml/2009/9/ac" r="68" x14ac:dyDescent="0.2">
      <c r="A68" s="364" t="str">
        <f>IF(ISBLANK(Regressions!A78), " ", Regressions!A78)</f>
        <v>Pakistan</v>
      </c>
      <c r="B68" s="365">
        <f>IF(ISBLANK(Regressions!B78), " ", Regressions!B78)</f>
        <v>2002</v>
      </c>
      <c r="C68" s="370" t="str">
        <f>IF(ISBLANK(Regressions!C78), " ", Regressions!C78)</f>
        <v>Rural</v>
      </c>
      <c r="D68" s="366">
        <f>IF(ISBLANK(Regressions!D78), " ", Regressions!D78)</f>
        <v>40191949.282804407</v>
      </c>
      <c r="E68" s="235" t="e">
        <f>IF(ISNUMBER(Regressions!E78),ROUND(Regressions!E78, 1), NA())</f>
        <v>#N/A</v>
      </c>
      <c r="F68" s="367" t="e">
        <f>IF(ISNUMBER(Regressions!F78),ROUND(Regressions!F78, 1), NA())</f>
        <v>#N/A</v>
      </c>
      <c r="G68" s="257" t="e">
        <f>IF(ISNUMBER(Regressions!G78),ROUND(Regressions!G78, 1), NA())</f>
        <v>#N/A</v>
      </c>
      <c r="H68" s="368" t="e">
        <f>IF(ISNUMBER(Regressions!H78),ROUND(Regressions!H78, 1), NA())</f>
        <v>#N/A</v>
      </c>
      <c r="I68" s="258" t="e">
        <f>IF(ISNUMBER(Regressions!I78),ROUND(Regressions!I78, 1), NA())</f>
        <v>#N/A</v>
      </c>
      <c r="J68" s="369" t="e">
        <f>IF(ISNUMBER(Regressions!K78),ROUND(Regressions!K78, 1), NA())</f>
        <v>#N/A</v>
      </c>
      <c r="K68" s="367" t="e">
        <f>IF(ISNUMBER(Regressions!L78),ROUND(Regressions!L78, 1), NA())</f>
        <v>#N/A</v>
      </c>
      <c r="L68" s="259" t="e">
        <f>IF(ISNUMBER(Regressions!M78),ROUND(Regressions!M78, 1), NA())</f>
        <v>#N/A</v>
      </c>
      <c r="M68" s="368" t="e">
        <f>IF(ISNUMBER(Regressions!N78),ROUND(Regressions!N78, 1), NA())</f>
        <v>#N/A</v>
      </c>
      <c r="N68" s="258" t="e">
        <f>IF(ISNUMBER(Regressions!O78),ROUND(Regressions!O78, 1), NA())</f>
        <v>#N/A</v>
      </c>
      <c r="O68" s="369" t="e">
        <f>IF(ISNUMBER(Regressions!Q78),ROUND(Regressions!Q78, 1), NA())</f>
        <v>#N/A</v>
      </c>
      <c r="P68" s="367" t="e">
        <f>IF(ISNUMBER(Regressions!R78),ROUND(Regressions!R78, 1), NA())</f>
        <v>#N/A</v>
      </c>
      <c r="Q68" s="236" t="e">
        <f>IF(ISNUMBER(Regressions!S78),ROUND(Regressions!S78, 1), NA())</f>
        <v>#N/A</v>
      </c>
      <c r="R68" s="368" t="e">
        <f>IF(ISNUMBER(Regressions!T78),ROUND(Regressions!T78, 1), NA())</f>
        <v>#N/A</v>
      </c>
      <c r="S68" s="258" t="e">
        <f>IF(ISNUMBER(Regressions!U78),ROUND(Regressions!U78, 1), NA())</f>
        <v>#N/A</v>
      </c>
    </row>
    <row xmlns:x14ac="http://schemas.microsoft.com/office/spreadsheetml/2009/9/ac" r="69" x14ac:dyDescent="0.2">
      <c r="A69" s="364" t="str">
        <f>IF(ISBLANK(Regressions!A79), " ", Regressions!A79)</f>
        <v>Pakistan</v>
      </c>
      <c r="B69" s="365">
        <f>IF(ISBLANK(Regressions!B79), " ", Regressions!B79)</f>
        <v>2003</v>
      </c>
      <c r="C69" s="370" t="str">
        <f>IF(ISBLANK(Regressions!C79), " ", Regressions!C79)</f>
        <v>Rural</v>
      </c>
      <c r="D69" s="366">
        <f>IF(ISBLANK(Regressions!D79), " ", Regressions!D79)</f>
        <v>40822453.524213873</v>
      </c>
      <c r="E69" s="235">
        <f>IF(ISNUMBER(Regressions!E79),ROUND(Regressions!E79, 1), NA())</f>
        <v>59.9</v>
      </c>
      <c r="F69" s="367" t="e">
        <f>IF(ISNUMBER(Regressions!F79),ROUND(Regressions!F79, 1), NA())</f>
        <v>#N/A</v>
      </c>
      <c r="G69" s="257" t="e">
        <f>IF(ISNUMBER(Regressions!G79),ROUND(Regressions!G79, 1), NA())</f>
        <v>#N/A</v>
      </c>
      <c r="H69" s="368" t="e">
        <f>IF(ISNUMBER(Regressions!H79),ROUND(Regressions!H79, 1), NA())</f>
        <v>#N/A</v>
      </c>
      <c r="I69" s="258" t="e">
        <f>IF(ISNUMBER(Regressions!I79),ROUND(Regressions!I79, 1), NA())</f>
        <v>#N/A</v>
      </c>
      <c r="J69" s="369">
        <f>IF(ISNUMBER(Regressions!K79),ROUND(Regressions!K79, 1), NA())</f>
        <v>56</v>
      </c>
      <c r="K69" s="367" t="e">
        <f>IF(ISNUMBER(Regressions!L79),ROUND(Regressions!L79, 1), NA())</f>
        <v>#N/A</v>
      </c>
      <c r="L69" s="259" t="e">
        <f>IF(ISNUMBER(Regressions!M79),ROUND(Regressions!M79, 1), NA())</f>
        <v>#N/A</v>
      </c>
      <c r="M69" s="368" t="e">
        <f>IF(ISNUMBER(Regressions!N79),ROUND(Regressions!N79, 1), NA())</f>
        <v>#N/A</v>
      </c>
      <c r="N69" s="258">
        <f>IF(ISNUMBER(Regressions!O79),ROUND(Regressions!O79, 1), NA())</f>
        <v>44</v>
      </c>
      <c r="O69" s="369" t="e">
        <f>IF(ISNUMBER(Regressions!Q79),ROUND(Regressions!Q79, 1), NA())</f>
        <v>#N/A</v>
      </c>
      <c r="P69" s="367" t="e">
        <f>IF(ISNUMBER(Regressions!R79),ROUND(Regressions!R79, 1), NA())</f>
        <v>#N/A</v>
      </c>
      <c r="Q69" s="236" t="e">
        <f>IF(ISNUMBER(Regressions!S79),ROUND(Regressions!S79, 1), NA())</f>
        <v>#N/A</v>
      </c>
      <c r="R69" s="368" t="e">
        <f>IF(ISNUMBER(Regressions!T79),ROUND(Regressions!T79, 1), NA())</f>
        <v>#N/A</v>
      </c>
      <c r="S69" s="258" t="e">
        <f>IF(ISNUMBER(Regressions!U79),ROUND(Regressions!U79, 1), NA())</f>
        <v>#N/A</v>
      </c>
    </row>
    <row xmlns:x14ac="http://schemas.microsoft.com/office/spreadsheetml/2009/9/ac" r="70" x14ac:dyDescent="0.2">
      <c r="A70" s="364" t="str">
        <f>IF(ISBLANK(Regressions!A80), " ", Regressions!A80)</f>
        <v>Pakistan</v>
      </c>
      <c r="B70" s="365">
        <f>IF(ISBLANK(Regressions!B80), " ", Regressions!B80)</f>
        <v>2004</v>
      </c>
      <c r="C70" s="370" t="str">
        <f>IF(ISBLANK(Regressions!C80), " ", Regressions!C80)</f>
        <v>Rural</v>
      </c>
      <c r="D70" s="366">
        <f>IF(ISBLANK(Regressions!D80), " ", Regressions!D80)</f>
        <v>41413400.789611213</v>
      </c>
      <c r="E70" s="235">
        <f>IF(ISNUMBER(Regressions!E80),ROUND(Regressions!E80, 1), NA())</f>
        <v>59.9</v>
      </c>
      <c r="F70" s="367" t="e">
        <f>IF(ISNUMBER(Regressions!F80),ROUND(Regressions!F80, 1), NA())</f>
        <v>#N/A</v>
      </c>
      <c r="G70" s="257" t="e">
        <f>IF(ISNUMBER(Regressions!G80),ROUND(Regressions!G80, 1), NA())</f>
        <v>#N/A</v>
      </c>
      <c r="H70" s="368" t="e">
        <f>IF(ISNUMBER(Regressions!H80),ROUND(Regressions!H80, 1), NA())</f>
        <v>#N/A</v>
      </c>
      <c r="I70" s="258" t="e">
        <f>IF(ISNUMBER(Regressions!I80),ROUND(Regressions!I80, 1), NA())</f>
        <v>#N/A</v>
      </c>
      <c r="J70" s="369">
        <f>IF(ISNUMBER(Regressions!K80),ROUND(Regressions!K80, 1), NA())</f>
        <v>56</v>
      </c>
      <c r="K70" s="367" t="e">
        <f>IF(ISNUMBER(Regressions!L80),ROUND(Regressions!L80, 1), NA())</f>
        <v>#N/A</v>
      </c>
      <c r="L70" s="259" t="e">
        <f>IF(ISNUMBER(Regressions!M80),ROUND(Regressions!M80, 1), NA())</f>
        <v>#N/A</v>
      </c>
      <c r="M70" s="368" t="e">
        <f>IF(ISNUMBER(Regressions!N80),ROUND(Regressions!N80, 1), NA())</f>
        <v>#N/A</v>
      </c>
      <c r="N70" s="258">
        <f>IF(ISNUMBER(Regressions!O80),ROUND(Regressions!O80, 1), NA())</f>
        <v>44</v>
      </c>
      <c r="O70" s="369" t="e">
        <f>IF(ISNUMBER(Regressions!Q80),ROUND(Regressions!Q80, 1), NA())</f>
        <v>#N/A</v>
      </c>
      <c r="P70" s="367" t="e">
        <f>IF(ISNUMBER(Regressions!R80),ROUND(Regressions!R80, 1), NA())</f>
        <v>#N/A</v>
      </c>
      <c r="Q70" s="236" t="e">
        <f>IF(ISNUMBER(Regressions!S80),ROUND(Regressions!S80, 1), NA())</f>
        <v>#N/A</v>
      </c>
      <c r="R70" s="368" t="e">
        <f>IF(ISNUMBER(Regressions!T80),ROUND(Regressions!T80, 1), NA())</f>
        <v>#N/A</v>
      </c>
      <c r="S70" s="258" t="e">
        <f>IF(ISNUMBER(Regressions!U80),ROUND(Regressions!U80, 1), NA())</f>
        <v>#N/A</v>
      </c>
    </row>
    <row xmlns:x14ac="http://schemas.microsoft.com/office/spreadsheetml/2009/9/ac" r="71" x14ac:dyDescent="0.2">
      <c r="A71" s="364" t="str">
        <f>IF(ISBLANK(Regressions!A81), " ", Regressions!A81)</f>
        <v>Pakistan</v>
      </c>
      <c r="B71" s="365">
        <f>IF(ISBLANK(Regressions!B81), " ", Regressions!B81)</f>
        <v>2005</v>
      </c>
      <c r="C71" s="370" t="str">
        <f>IF(ISBLANK(Regressions!C81), " ", Regressions!C81)</f>
        <v>Rural</v>
      </c>
      <c r="D71" s="366">
        <f>IF(ISBLANK(Regressions!D81), " ", Regressions!D81)</f>
        <v>41986875.95361466</v>
      </c>
      <c r="E71" s="235">
        <f>IF(ISNUMBER(Regressions!E81),ROUND(Regressions!E81, 1), NA())</f>
        <v>59.9</v>
      </c>
      <c r="F71" s="367" t="e">
        <f>IF(ISNUMBER(Regressions!F81),ROUND(Regressions!F81, 1), NA())</f>
        <v>#N/A</v>
      </c>
      <c r="G71" s="257" t="e">
        <f>IF(ISNUMBER(Regressions!G81),ROUND(Regressions!G81, 1), NA())</f>
        <v>#N/A</v>
      </c>
      <c r="H71" s="368" t="e">
        <f>IF(ISNUMBER(Regressions!H81),ROUND(Regressions!H81, 1), NA())</f>
        <v>#N/A</v>
      </c>
      <c r="I71" s="258" t="e">
        <f>IF(ISNUMBER(Regressions!I81),ROUND(Regressions!I81, 1), NA())</f>
        <v>#N/A</v>
      </c>
      <c r="J71" s="369">
        <f>IF(ISNUMBER(Regressions!K81),ROUND(Regressions!K81, 1), NA())</f>
        <v>56</v>
      </c>
      <c r="K71" s="367" t="e">
        <f>IF(ISNUMBER(Regressions!L81),ROUND(Regressions!L81, 1), NA())</f>
        <v>#N/A</v>
      </c>
      <c r="L71" s="259" t="e">
        <f>IF(ISNUMBER(Regressions!M81),ROUND(Regressions!M81, 1), NA())</f>
        <v>#N/A</v>
      </c>
      <c r="M71" s="368" t="e">
        <f>IF(ISNUMBER(Regressions!N81),ROUND(Regressions!N81, 1), NA())</f>
        <v>#N/A</v>
      </c>
      <c r="N71" s="258">
        <f>IF(ISNUMBER(Regressions!O81),ROUND(Regressions!O81, 1), NA())</f>
        <v>44</v>
      </c>
      <c r="O71" s="369" t="e">
        <f>IF(ISNUMBER(Regressions!Q81),ROUND(Regressions!Q81, 1), NA())</f>
        <v>#N/A</v>
      </c>
      <c r="P71" s="367" t="e">
        <f>IF(ISNUMBER(Regressions!R81),ROUND(Regressions!R81, 1), NA())</f>
        <v>#N/A</v>
      </c>
      <c r="Q71" s="236" t="e">
        <f>IF(ISNUMBER(Regressions!S81),ROUND(Regressions!S81, 1), NA())</f>
        <v>#N/A</v>
      </c>
      <c r="R71" s="368" t="e">
        <f>IF(ISNUMBER(Regressions!T81),ROUND(Regressions!T81, 1), NA())</f>
        <v>#N/A</v>
      </c>
      <c r="S71" s="258" t="e">
        <f>IF(ISNUMBER(Regressions!U81),ROUND(Regressions!U81, 1), NA())</f>
        <v>#N/A</v>
      </c>
    </row>
    <row xmlns:x14ac="http://schemas.microsoft.com/office/spreadsheetml/2009/9/ac" r="72" x14ac:dyDescent="0.2">
      <c r="A72" s="364" t="str">
        <f>IF(ISBLANK(Regressions!A82), " ", Regressions!A82)</f>
        <v>Pakistan</v>
      </c>
      <c r="B72" s="365">
        <f>IF(ISBLANK(Regressions!B82), " ", Regressions!B82)</f>
        <v>2006</v>
      </c>
      <c r="C72" s="370" t="str">
        <f>IF(ISBLANK(Regressions!C82), " ", Regressions!C82)</f>
        <v>Rural</v>
      </c>
      <c r="D72" s="366">
        <f>IF(ISBLANK(Regressions!D82), " ", Regressions!D82)</f>
        <v>42502855.149879463</v>
      </c>
      <c r="E72" s="235">
        <f>IF(ISNUMBER(Regressions!E82),ROUND(Regressions!E82, 1), NA())</f>
        <v>59.9</v>
      </c>
      <c r="F72" s="367" t="e">
        <f>IF(ISNUMBER(Regressions!F82),ROUND(Regressions!F82, 1), NA())</f>
        <v>#N/A</v>
      </c>
      <c r="G72" s="257" t="e">
        <f>IF(ISNUMBER(Regressions!G82),ROUND(Regressions!G82, 1), NA())</f>
        <v>#N/A</v>
      </c>
      <c r="H72" s="368" t="e">
        <f>IF(ISNUMBER(Regressions!H82),ROUND(Regressions!H82, 1), NA())</f>
        <v>#N/A</v>
      </c>
      <c r="I72" s="258" t="e">
        <f>IF(ISNUMBER(Regressions!I82),ROUND(Regressions!I82, 1), NA())</f>
        <v>#N/A</v>
      </c>
      <c r="J72" s="369">
        <f>IF(ISNUMBER(Regressions!K82),ROUND(Regressions!K82, 1), NA())</f>
        <v>56</v>
      </c>
      <c r="K72" s="367" t="e">
        <f>IF(ISNUMBER(Regressions!L82),ROUND(Regressions!L82, 1), NA())</f>
        <v>#N/A</v>
      </c>
      <c r="L72" s="259" t="e">
        <f>IF(ISNUMBER(Regressions!M82),ROUND(Regressions!M82, 1), NA())</f>
        <v>#N/A</v>
      </c>
      <c r="M72" s="368" t="e">
        <f>IF(ISNUMBER(Regressions!N82),ROUND(Regressions!N82, 1), NA())</f>
        <v>#N/A</v>
      </c>
      <c r="N72" s="258">
        <f>IF(ISNUMBER(Regressions!O82),ROUND(Regressions!O82, 1), NA())</f>
        <v>44</v>
      </c>
      <c r="O72" s="369" t="e">
        <f>IF(ISNUMBER(Regressions!Q82),ROUND(Regressions!Q82, 1), NA())</f>
        <v>#N/A</v>
      </c>
      <c r="P72" s="367" t="e">
        <f>IF(ISNUMBER(Regressions!R82),ROUND(Regressions!R82, 1), NA())</f>
        <v>#N/A</v>
      </c>
      <c r="Q72" s="236" t="e">
        <f>IF(ISNUMBER(Regressions!S82),ROUND(Regressions!S82, 1), NA())</f>
        <v>#N/A</v>
      </c>
      <c r="R72" s="368" t="e">
        <f>IF(ISNUMBER(Regressions!T82),ROUND(Regressions!T82, 1), NA())</f>
        <v>#N/A</v>
      </c>
      <c r="S72" s="258" t="e">
        <f>IF(ISNUMBER(Regressions!U82),ROUND(Regressions!U82, 1), NA())</f>
        <v>#N/A</v>
      </c>
    </row>
    <row xmlns:x14ac="http://schemas.microsoft.com/office/spreadsheetml/2009/9/ac" r="73" x14ac:dyDescent="0.2">
      <c r="A73" s="364" t="str">
        <f>IF(ISBLANK(Regressions!A83), " ", Regressions!A83)</f>
        <v>Pakistan</v>
      </c>
      <c r="B73" s="365">
        <f>IF(ISBLANK(Regressions!B83), " ", Regressions!B83)</f>
        <v>2007</v>
      </c>
      <c r="C73" s="370" t="str">
        <f>IF(ISBLANK(Regressions!C83), " ", Regressions!C83)</f>
        <v>Rural</v>
      </c>
      <c r="D73" s="366">
        <f>IF(ISBLANK(Regressions!D83), " ", Regressions!D83)</f>
        <v>42965394.229309388</v>
      </c>
      <c r="E73" s="235">
        <f>IF(ISNUMBER(Regressions!E83),ROUND(Regressions!E83, 1), NA())</f>
        <v>59.9</v>
      </c>
      <c r="F73" s="367" t="e">
        <f>IF(ISNUMBER(Regressions!F83),ROUND(Regressions!F83, 1), NA())</f>
        <v>#N/A</v>
      </c>
      <c r="G73" s="257" t="e">
        <f>IF(ISNUMBER(Regressions!G83),ROUND(Regressions!G83, 1), NA())</f>
        <v>#N/A</v>
      </c>
      <c r="H73" s="368" t="e">
        <f>IF(ISNUMBER(Regressions!H83),ROUND(Regressions!H83, 1), NA())</f>
        <v>#N/A</v>
      </c>
      <c r="I73" s="258" t="e">
        <f>IF(ISNUMBER(Regressions!I83),ROUND(Regressions!I83, 1), NA())</f>
        <v>#N/A</v>
      </c>
      <c r="J73" s="369">
        <f>IF(ISNUMBER(Regressions!K83),ROUND(Regressions!K83, 1), NA())</f>
        <v>56</v>
      </c>
      <c r="K73" s="367" t="e">
        <f>IF(ISNUMBER(Regressions!L83),ROUND(Regressions!L83, 1), NA())</f>
        <v>#N/A</v>
      </c>
      <c r="L73" s="259" t="e">
        <f>IF(ISNUMBER(Regressions!M83),ROUND(Regressions!M83, 1), NA())</f>
        <v>#N/A</v>
      </c>
      <c r="M73" s="368" t="e">
        <f>IF(ISNUMBER(Regressions!N83),ROUND(Regressions!N83, 1), NA())</f>
        <v>#N/A</v>
      </c>
      <c r="N73" s="258">
        <f>IF(ISNUMBER(Regressions!O83),ROUND(Regressions!O83, 1), NA())</f>
        <v>44</v>
      </c>
      <c r="O73" s="369" t="e">
        <f>IF(ISNUMBER(Regressions!Q83),ROUND(Regressions!Q83, 1), NA())</f>
        <v>#N/A</v>
      </c>
      <c r="P73" s="367" t="e">
        <f>IF(ISNUMBER(Regressions!R83),ROUND(Regressions!R83, 1), NA())</f>
        <v>#N/A</v>
      </c>
      <c r="Q73" s="236" t="e">
        <f>IF(ISNUMBER(Regressions!S83),ROUND(Regressions!S83, 1), NA())</f>
        <v>#N/A</v>
      </c>
      <c r="R73" s="368" t="e">
        <f>IF(ISNUMBER(Regressions!T83),ROUND(Regressions!T83, 1), NA())</f>
        <v>#N/A</v>
      </c>
      <c r="S73" s="258" t="e">
        <f>IF(ISNUMBER(Regressions!U83),ROUND(Regressions!U83, 1), NA())</f>
        <v>#N/A</v>
      </c>
    </row>
    <row xmlns:x14ac="http://schemas.microsoft.com/office/spreadsheetml/2009/9/ac" r="74" x14ac:dyDescent="0.2">
      <c r="A74" s="364" t="str">
        <f>IF(ISBLANK(Regressions!A84), " ", Regressions!A84)</f>
        <v>Pakistan</v>
      </c>
      <c r="B74" s="365">
        <f>IF(ISBLANK(Regressions!B84), " ", Regressions!B84)</f>
        <v>2008</v>
      </c>
      <c r="C74" s="370" t="str">
        <f>IF(ISBLANK(Regressions!C84), " ", Regressions!C84)</f>
        <v>Rural</v>
      </c>
      <c r="D74" s="366">
        <f>IF(ISBLANK(Regressions!D84), " ", Regressions!D84)</f>
        <v>43384040.577994093</v>
      </c>
      <c r="E74" s="235">
        <f>IF(ISNUMBER(Regressions!E84),ROUND(Regressions!E84, 1), NA())</f>
        <v>60.9</v>
      </c>
      <c r="F74" s="367" t="e">
        <f>IF(ISNUMBER(Regressions!F84),ROUND(Regressions!F84, 1), NA())</f>
        <v>#N/A</v>
      </c>
      <c r="G74" s="257" t="e">
        <f>IF(ISNUMBER(Regressions!G84),ROUND(Regressions!G84, 1), NA())</f>
        <v>#N/A</v>
      </c>
      <c r="H74" s="368" t="e">
        <f>IF(ISNUMBER(Regressions!H84),ROUND(Regressions!H84, 1), NA())</f>
        <v>#N/A</v>
      </c>
      <c r="I74" s="258" t="e">
        <f>IF(ISNUMBER(Regressions!I84),ROUND(Regressions!I84, 1), NA())</f>
        <v>#N/A</v>
      </c>
      <c r="J74" s="369">
        <f>IF(ISNUMBER(Regressions!K84),ROUND(Regressions!K84, 1), NA())</f>
        <v>57.5</v>
      </c>
      <c r="K74" s="367" t="e">
        <f>IF(ISNUMBER(Regressions!L84),ROUND(Regressions!L84, 1), NA())</f>
        <v>#N/A</v>
      </c>
      <c r="L74" s="259" t="e">
        <f>IF(ISNUMBER(Regressions!M84),ROUND(Regressions!M84, 1), NA())</f>
        <v>#N/A</v>
      </c>
      <c r="M74" s="368" t="e">
        <f>IF(ISNUMBER(Regressions!N84),ROUND(Regressions!N84, 1), NA())</f>
        <v>#N/A</v>
      </c>
      <c r="N74" s="258">
        <f>IF(ISNUMBER(Regressions!O84),ROUND(Regressions!O84, 1), NA())</f>
        <v>42.5</v>
      </c>
      <c r="O74" s="369" t="e">
        <f>IF(ISNUMBER(Regressions!Q84),ROUND(Regressions!Q84, 1), NA())</f>
        <v>#N/A</v>
      </c>
      <c r="P74" s="367" t="e">
        <f>IF(ISNUMBER(Regressions!R84),ROUND(Regressions!R84, 1), NA())</f>
        <v>#N/A</v>
      </c>
      <c r="Q74" s="236" t="e">
        <f>IF(ISNUMBER(Regressions!S84),ROUND(Regressions!S84, 1), NA())</f>
        <v>#N/A</v>
      </c>
      <c r="R74" s="368" t="e">
        <f>IF(ISNUMBER(Regressions!T84),ROUND(Regressions!T84, 1), NA())</f>
        <v>#N/A</v>
      </c>
      <c r="S74" s="258" t="e">
        <f>IF(ISNUMBER(Regressions!U84),ROUND(Regressions!U84, 1), NA())</f>
        <v>#N/A</v>
      </c>
    </row>
    <row xmlns:x14ac="http://schemas.microsoft.com/office/spreadsheetml/2009/9/ac" r="75" x14ac:dyDescent="0.2">
      <c r="A75" s="364" t="str">
        <f>IF(ISBLANK(Regressions!A85), " ", Regressions!A85)</f>
        <v>Pakistan</v>
      </c>
      <c r="B75" s="365">
        <f>IF(ISBLANK(Regressions!B85), " ", Regressions!B85)</f>
        <v>2009</v>
      </c>
      <c r="C75" s="370" t="str">
        <f>IF(ISBLANK(Regressions!C85), " ", Regressions!C85)</f>
        <v>Rural</v>
      </c>
      <c r="D75" s="366">
        <f>IF(ISBLANK(Regressions!D85), " ", Regressions!D85)</f>
        <v>43757914.242700189</v>
      </c>
      <c r="E75" s="235">
        <f>IF(ISNUMBER(Regressions!E85),ROUND(Regressions!E85, 1), NA())</f>
        <v>61.8</v>
      </c>
      <c r="F75" s="367">
        <f>IF(ISNUMBER(Regressions!F85),ROUND(Regressions!F85, 1), NA())</f>
        <v>61.8</v>
      </c>
      <c r="G75" s="257" t="e">
        <f>IF(ISNUMBER(Regressions!G85),ROUND(Regressions!G85, 1), NA())</f>
        <v>#N/A</v>
      </c>
      <c r="H75" s="368" t="e">
        <f>IF(ISNUMBER(Regressions!H85),ROUND(Regressions!H85, 1), NA())</f>
        <v>#N/A</v>
      </c>
      <c r="I75" s="258">
        <f>IF(ISNUMBER(Regressions!I85),ROUND(Regressions!I85, 1), NA())</f>
        <v>38.200000000000003</v>
      </c>
      <c r="J75" s="369">
        <f>IF(ISNUMBER(Regressions!K85),ROUND(Regressions!K85, 1), NA())</f>
        <v>59</v>
      </c>
      <c r="K75" s="367" t="e">
        <f>IF(ISNUMBER(Regressions!L85),ROUND(Regressions!L85, 1), NA())</f>
        <v>#N/A</v>
      </c>
      <c r="L75" s="259" t="e">
        <f>IF(ISNUMBER(Regressions!M85),ROUND(Regressions!M85, 1), NA())</f>
        <v>#N/A</v>
      </c>
      <c r="M75" s="368" t="e">
        <f>IF(ISNUMBER(Regressions!N85),ROUND(Regressions!N85, 1), NA())</f>
        <v>#N/A</v>
      </c>
      <c r="N75" s="258">
        <f>IF(ISNUMBER(Regressions!O85),ROUND(Regressions!O85, 1), NA())</f>
        <v>41</v>
      </c>
      <c r="O75" s="369" t="e">
        <f>IF(ISNUMBER(Regressions!Q85),ROUND(Regressions!Q85, 1), NA())</f>
        <v>#N/A</v>
      </c>
      <c r="P75" s="367" t="e">
        <f>IF(ISNUMBER(Regressions!R85),ROUND(Regressions!R85, 1), NA())</f>
        <v>#N/A</v>
      </c>
      <c r="Q75" s="236" t="e">
        <f>IF(ISNUMBER(Regressions!S85),ROUND(Regressions!S85, 1), NA())</f>
        <v>#N/A</v>
      </c>
      <c r="R75" s="368" t="e">
        <f>IF(ISNUMBER(Regressions!T85),ROUND(Regressions!T85, 1), NA())</f>
        <v>#N/A</v>
      </c>
      <c r="S75" s="258" t="e">
        <f>IF(ISNUMBER(Regressions!U85),ROUND(Regressions!U85, 1), NA())</f>
        <v>#N/A</v>
      </c>
    </row>
    <row xmlns:x14ac="http://schemas.microsoft.com/office/spreadsheetml/2009/9/ac" r="76" x14ac:dyDescent="0.2">
      <c r="A76" s="364" t="str">
        <f>IF(ISBLANK(Regressions!A86), " ", Regressions!A86)</f>
        <v>Pakistan</v>
      </c>
      <c r="B76" s="365">
        <f>IF(ISBLANK(Regressions!B86), " ", Regressions!B86)</f>
        <v>2010</v>
      </c>
      <c r="C76" s="370" t="str">
        <f>IF(ISBLANK(Regressions!C86), " ", Regressions!C86)</f>
        <v>Rural</v>
      </c>
      <c r="D76" s="366">
        <f>IF(ISBLANK(Regressions!D86), " ", Regressions!D86)</f>
        <v>44117321.771702267</v>
      </c>
      <c r="E76" s="235">
        <f>IF(ISNUMBER(Regressions!E86),ROUND(Regressions!E86, 1), NA())</f>
        <v>62.8</v>
      </c>
      <c r="F76" s="367">
        <f>IF(ISNUMBER(Regressions!F86),ROUND(Regressions!F86, 1), NA())</f>
        <v>62.8</v>
      </c>
      <c r="G76" s="257" t="e">
        <f>IF(ISNUMBER(Regressions!G86),ROUND(Regressions!G86, 1), NA())</f>
        <v>#N/A</v>
      </c>
      <c r="H76" s="368" t="e">
        <f>IF(ISNUMBER(Regressions!H86),ROUND(Regressions!H86, 1), NA())</f>
        <v>#N/A</v>
      </c>
      <c r="I76" s="258">
        <f>IF(ISNUMBER(Regressions!I86),ROUND(Regressions!I86, 1), NA())</f>
        <v>37.200000000000003</v>
      </c>
      <c r="J76" s="369">
        <f>IF(ISNUMBER(Regressions!K86),ROUND(Regressions!K86, 1), NA())</f>
        <v>60.5</v>
      </c>
      <c r="K76" s="367" t="e">
        <f>IF(ISNUMBER(Regressions!L86),ROUND(Regressions!L86, 1), NA())</f>
        <v>#N/A</v>
      </c>
      <c r="L76" s="259" t="e">
        <f>IF(ISNUMBER(Regressions!M86),ROUND(Regressions!M86, 1), NA())</f>
        <v>#N/A</v>
      </c>
      <c r="M76" s="368" t="e">
        <f>IF(ISNUMBER(Regressions!N86),ROUND(Regressions!N86, 1), NA())</f>
        <v>#N/A</v>
      </c>
      <c r="N76" s="258">
        <f>IF(ISNUMBER(Regressions!O86),ROUND(Regressions!O86, 1), NA())</f>
        <v>39.5</v>
      </c>
      <c r="O76" s="369" t="e">
        <f>IF(ISNUMBER(Regressions!Q86),ROUND(Regressions!Q86, 1), NA())</f>
        <v>#N/A</v>
      </c>
      <c r="P76" s="367" t="e">
        <f>IF(ISNUMBER(Regressions!R86),ROUND(Regressions!R86, 1), NA())</f>
        <v>#N/A</v>
      </c>
      <c r="Q76" s="236" t="e">
        <f>IF(ISNUMBER(Regressions!S86),ROUND(Regressions!S86, 1), NA())</f>
        <v>#N/A</v>
      </c>
      <c r="R76" s="368" t="e">
        <f>IF(ISNUMBER(Regressions!T86),ROUND(Regressions!T86, 1), NA())</f>
        <v>#N/A</v>
      </c>
      <c r="S76" s="258" t="e">
        <f>IF(ISNUMBER(Regressions!U86),ROUND(Regressions!U86, 1), NA())</f>
        <v>#N/A</v>
      </c>
    </row>
    <row xmlns:x14ac="http://schemas.microsoft.com/office/spreadsheetml/2009/9/ac" r="77" x14ac:dyDescent="0.2">
      <c r="A77" s="364" t="str">
        <f>IF(ISBLANK(Regressions!A87), " ", Regressions!A87)</f>
        <v>Pakistan</v>
      </c>
      <c r="B77" s="365">
        <f>IF(ISBLANK(Regressions!B87), " ", Regressions!B87)</f>
        <v>2011</v>
      </c>
      <c r="C77" s="370" t="str">
        <f>IF(ISBLANK(Regressions!C87), " ", Regressions!C87)</f>
        <v>Rural</v>
      </c>
      <c r="D77" s="366">
        <f>IF(ISBLANK(Regressions!D87), " ", Regressions!D87)</f>
        <v>44559739.383806773</v>
      </c>
      <c r="E77" s="235">
        <f>IF(ISNUMBER(Regressions!E87),ROUND(Regressions!E87, 1), NA())</f>
        <v>63.7</v>
      </c>
      <c r="F77" s="367">
        <f>IF(ISNUMBER(Regressions!F87),ROUND(Regressions!F87, 1), NA())</f>
        <v>63.7</v>
      </c>
      <c r="G77" s="257" t="e">
        <f>IF(ISNUMBER(Regressions!G87),ROUND(Regressions!G87, 1), NA())</f>
        <v>#N/A</v>
      </c>
      <c r="H77" s="368" t="e">
        <f>IF(ISNUMBER(Regressions!H87),ROUND(Regressions!H87, 1), NA())</f>
        <v>#N/A</v>
      </c>
      <c r="I77" s="258">
        <f>IF(ISNUMBER(Regressions!I87),ROUND(Regressions!I87, 1), NA())</f>
        <v>36.299999999999997</v>
      </c>
      <c r="J77" s="369">
        <f>IF(ISNUMBER(Regressions!K87),ROUND(Regressions!K87, 1), NA())</f>
        <v>62</v>
      </c>
      <c r="K77" s="367" t="e">
        <f>IF(ISNUMBER(Regressions!L87),ROUND(Regressions!L87, 1), NA())</f>
        <v>#N/A</v>
      </c>
      <c r="L77" s="259" t="e">
        <f>IF(ISNUMBER(Regressions!M87),ROUND(Regressions!M87, 1), NA())</f>
        <v>#N/A</v>
      </c>
      <c r="M77" s="368" t="e">
        <f>IF(ISNUMBER(Regressions!N87),ROUND(Regressions!N87, 1), NA())</f>
        <v>#N/A</v>
      </c>
      <c r="N77" s="258">
        <f>IF(ISNUMBER(Regressions!O87),ROUND(Regressions!O87, 1), NA())</f>
        <v>38</v>
      </c>
      <c r="O77" s="369" t="e">
        <f>IF(ISNUMBER(Regressions!Q87),ROUND(Regressions!Q87, 1), NA())</f>
        <v>#N/A</v>
      </c>
      <c r="P77" s="367" t="e">
        <f>IF(ISNUMBER(Regressions!R87),ROUND(Regressions!R87, 1), NA())</f>
        <v>#N/A</v>
      </c>
      <c r="Q77" s="236" t="e">
        <f>IF(ISNUMBER(Regressions!S87),ROUND(Regressions!S87, 1), NA())</f>
        <v>#N/A</v>
      </c>
      <c r="R77" s="368" t="e">
        <f>IF(ISNUMBER(Regressions!T87),ROUND(Regressions!T87, 1), NA())</f>
        <v>#N/A</v>
      </c>
      <c r="S77" s="258" t="e">
        <f>IF(ISNUMBER(Regressions!U87),ROUND(Regressions!U87, 1), NA())</f>
        <v>#N/A</v>
      </c>
    </row>
    <row xmlns:x14ac="http://schemas.microsoft.com/office/spreadsheetml/2009/9/ac" r="78" x14ac:dyDescent="0.2">
      <c r="A78" s="364" t="str">
        <f>IF(ISBLANK(Regressions!A88), " ", Regressions!A88)</f>
        <v>Pakistan</v>
      </c>
      <c r="B78" s="365">
        <f>IF(ISBLANK(Regressions!B88), " ", Regressions!B88)</f>
        <v>2012</v>
      </c>
      <c r="C78" s="370" t="str">
        <f>IF(ISBLANK(Regressions!C88), " ", Regressions!C88)</f>
        <v>Rural</v>
      </c>
      <c r="D78" s="366">
        <f>IF(ISBLANK(Regressions!D88), " ", Regressions!D88)</f>
        <v>44974670.008799739</v>
      </c>
      <c r="E78" s="235">
        <f>IF(ISNUMBER(Regressions!E88),ROUND(Regressions!E88, 1), NA())</f>
        <v>64.7</v>
      </c>
      <c r="F78" s="367">
        <f>IF(ISNUMBER(Regressions!F88),ROUND(Regressions!F88, 1), NA())</f>
        <v>64.7</v>
      </c>
      <c r="G78" s="257" t="e">
        <f>IF(ISNUMBER(Regressions!G88),ROUND(Regressions!G88, 1), NA())</f>
        <v>#N/A</v>
      </c>
      <c r="H78" s="368" t="e">
        <f>IF(ISNUMBER(Regressions!H88),ROUND(Regressions!H88, 1), NA())</f>
        <v>#N/A</v>
      </c>
      <c r="I78" s="258">
        <f>IF(ISNUMBER(Regressions!I88),ROUND(Regressions!I88, 1), NA())</f>
        <v>35.299999999999997</v>
      </c>
      <c r="J78" s="369">
        <f>IF(ISNUMBER(Regressions!K88),ROUND(Regressions!K88, 1), NA())</f>
        <v>63.5</v>
      </c>
      <c r="K78" s="367" t="e">
        <f>IF(ISNUMBER(Regressions!L88),ROUND(Regressions!L88, 1), NA())</f>
        <v>#N/A</v>
      </c>
      <c r="L78" s="259" t="e">
        <f>IF(ISNUMBER(Regressions!M88),ROUND(Regressions!M88, 1), NA())</f>
        <v>#N/A</v>
      </c>
      <c r="M78" s="368" t="e">
        <f>IF(ISNUMBER(Regressions!N88),ROUND(Regressions!N88, 1), NA())</f>
        <v>#N/A</v>
      </c>
      <c r="N78" s="258">
        <f>IF(ISNUMBER(Regressions!O88),ROUND(Regressions!O88, 1), NA())</f>
        <v>36.5</v>
      </c>
      <c r="O78" s="369" t="e">
        <f>IF(ISNUMBER(Regressions!Q88),ROUND(Regressions!Q88, 1), NA())</f>
        <v>#N/A</v>
      </c>
      <c r="P78" s="367" t="e">
        <f>IF(ISNUMBER(Regressions!R88),ROUND(Regressions!R88, 1), NA())</f>
        <v>#N/A</v>
      </c>
      <c r="Q78" s="236" t="e">
        <f>IF(ISNUMBER(Regressions!S88),ROUND(Regressions!S88, 1), NA())</f>
        <v>#N/A</v>
      </c>
      <c r="R78" s="368" t="e">
        <f>IF(ISNUMBER(Regressions!T88),ROUND(Regressions!T88, 1), NA())</f>
        <v>#N/A</v>
      </c>
      <c r="S78" s="258" t="e">
        <f>IF(ISNUMBER(Regressions!U88),ROUND(Regressions!U88, 1), NA())</f>
        <v>#N/A</v>
      </c>
    </row>
    <row xmlns:x14ac="http://schemas.microsoft.com/office/spreadsheetml/2009/9/ac" r="79" x14ac:dyDescent="0.2">
      <c r="A79" s="364" t="str">
        <f>IF(ISBLANK(Regressions!A89), " ", Regressions!A89)</f>
        <v>Pakistan</v>
      </c>
      <c r="B79" s="365">
        <f>IF(ISBLANK(Regressions!B89), " ", Regressions!B89)</f>
        <v>2013</v>
      </c>
      <c r="C79" s="370" t="str">
        <f>IF(ISBLANK(Regressions!C89), " ", Regressions!C89)</f>
        <v>Rural</v>
      </c>
      <c r="D79" s="366">
        <f>IF(ISBLANK(Regressions!D89), " ", Regressions!D89)</f>
        <v>45376440.225562133</v>
      </c>
      <c r="E79" s="235">
        <f>IF(ISNUMBER(Regressions!E89),ROUND(Regressions!E89, 1), NA())</f>
        <v>65.599999999999994</v>
      </c>
      <c r="F79" s="367">
        <f>IF(ISNUMBER(Regressions!F89),ROUND(Regressions!F89, 1), NA())</f>
        <v>65.599999999999994</v>
      </c>
      <c r="G79" s="257" t="e">
        <f>IF(ISNUMBER(Regressions!G89),ROUND(Regressions!G89, 1), NA())</f>
        <v>#N/A</v>
      </c>
      <c r="H79" s="368" t="e">
        <f>IF(ISNUMBER(Regressions!H89),ROUND(Regressions!H89, 1), NA())</f>
        <v>#N/A</v>
      </c>
      <c r="I79" s="258">
        <f>IF(ISNUMBER(Regressions!I89),ROUND(Regressions!I89, 1), NA())</f>
        <v>34.4</v>
      </c>
      <c r="J79" s="369">
        <f>IF(ISNUMBER(Regressions!K89),ROUND(Regressions!K89, 1), NA())</f>
        <v>65</v>
      </c>
      <c r="K79" s="367" t="e">
        <f>IF(ISNUMBER(Regressions!L89),ROUND(Regressions!L89, 1), NA())</f>
        <v>#N/A</v>
      </c>
      <c r="L79" s="259">
        <f>IF(ISNUMBER(Regressions!M89),ROUND(Regressions!M89, 1), NA())</f>
        <v>35.6</v>
      </c>
      <c r="M79" s="368">
        <f>IF(ISNUMBER(Regressions!N89),ROUND(Regressions!N89, 1), NA())</f>
        <v>29.4</v>
      </c>
      <c r="N79" s="258">
        <f>IF(ISNUMBER(Regressions!O89),ROUND(Regressions!O89, 1), NA())</f>
        <v>35</v>
      </c>
      <c r="O79" s="369" t="e">
        <f>IF(ISNUMBER(Regressions!Q89),ROUND(Regressions!Q89, 1), NA())</f>
        <v>#N/A</v>
      </c>
      <c r="P79" s="367" t="e">
        <f>IF(ISNUMBER(Regressions!R89),ROUND(Regressions!R89, 1), NA())</f>
        <v>#N/A</v>
      </c>
      <c r="Q79" s="236" t="e">
        <f>IF(ISNUMBER(Regressions!S89),ROUND(Regressions!S89, 1), NA())</f>
        <v>#N/A</v>
      </c>
      <c r="R79" s="368" t="e">
        <f>IF(ISNUMBER(Regressions!T89),ROUND(Regressions!T89, 1), NA())</f>
        <v>#N/A</v>
      </c>
      <c r="S79" s="258" t="e">
        <f>IF(ISNUMBER(Regressions!U89),ROUND(Regressions!U89, 1), NA())</f>
        <v>#N/A</v>
      </c>
    </row>
    <row xmlns:x14ac="http://schemas.microsoft.com/office/spreadsheetml/2009/9/ac" r="80" x14ac:dyDescent="0.2">
      <c r="A80" s="364" t="str">
        <f>IF(ISBLANK(Regressions!A90), " ", Regressions!A90)</f>
        <v>Pakistan</v>
      </c>
      <c r="B80" s="365">
        <f>IF(ISBLANK(Regressions!B90), " ", Regressions!B90)</f>
        <v>2014</v>
      </c>
      <c r="C80" s="370" t="str">
        <f>IF(ISBLANK(Regressions!C90), " ", Regressions!C90)</f>
        <v>Rural</v>
      </c>
      <c r="D80" s="366">
        <f>IF(ISBLANK(Regressions!D90), " ", Regressions!D90)</f>
        <v>45794159.952841803</v>
      </c>
      <c r="E80" s="235">
        <f>IF(ISNUMBER(Regressions!E90),ROUND(Regressions!E90, 1), NA())</f>
        <v>66.5</v>
      </c>
      <c r="F80" s="367">
        <f>IF(ISNUMBER(Regressions!F90),ROUND(Regressions!F90, 1), NA())</f>
        <v>66.5</v>
      </c>
      <c r="G80" s="257" t="e">
        <f>IF(ISNUMBER(Regressions!G90),ROUND(Regressions!G90, 1), NA())</f>
        <v>#N/A</v>
      </c>
      <c r="H80" s="368" t="e">
        <f>IF(ISNUMBER(Regressions!H90),ROUND(Regressions!H90, 1), NA())</f>
        <v>#N/A</v>
      </c>
      <c r="I80" s="258">
        <f>IF(ISNUMBER(Regressions!I90),ROUND(Regressions!I90, 1), NA())</f>
        <v>33.5</v>
      </c>
      <c r="J80" s="369">
        <f>IF(ISNUMBER(Regressions!K90),ROUND(Regressions!K90, 1), NA())</f>
        <v>66.5</v>
      </c>
      <c r="K80" s="367" t="e">
        <f>IF(ISNUMBER(Regressions!L90),ROUND(Regressions!L90, 1), NA())</f>
        <v>#N/A</v>
      </c>
      <c r="L80" s="259">
        <f>IF(ISNUMBER(Regressions!M90),ROUND(Regressions!M90, 1), NA())</f>
        <v>35.6</v>
      </c>
      <c r="M80" s="368">
        <f>IF(ISNUMBER(Regressions!N90),ROUND(Regressions!N90, 1), NA())</f>
        <v>30.9</v>
      </c>
      <c r="N80" s="258">
        <f>IF(ISNUMBER(Regressions!O90),ROUND(Regressions!O90, 1), NA())</f>
        <v>33.5</v>
      </c>
      <c r="O80" s="369" t="e">
        <f>IF(ISNUMBER(Regressions!Q90),ROUND(Regressions!Q90, 1), NA())</f>
        <v>#N/A</v>
      </c>
      <c r="P80" s="367" t="e">
        <f>IF(ISNUMBER(Regressions!R90),ROUND(Regressions!R90, 1), NA())</f>
        <v>#N/A</v>
      </c>
      <c r="Q80" s="236" t="e">
        <f>IF(ISNUMBER(Regressions!S90),ROUND(Regressions!S90, 1), NA())</f>
        <v>#N/A</v>
      </c>
      <c r="R80" s="368" t="e">
        <f>IF(ISNUMBER(Regressions!T90),ROUND(Regressions!T90, 1), NA())</f>
        <v>#N/A</v>
      </c>
      <c r="S80" s="258" t="e">
        <f>IF(ISNUMBER(Regressions!U90),ROUND(Regressions!U90, 1), NA())</f>
        <v>#N/A</v>
      </c>
    </row>
    <row xmlns:x14ac="http://schemas.microsoft.com/office/spreadsheetml/2009/9/ac" r="81" x14ac:dyDescent="0.2">
      <c r="A81" s="364" t="str">
        <f>IF(ISBLANK(Regressions!A91), " ", Regressions!A91)</f>
        <v>Pakistan</v>
      </c>
      <c r="B81" s="365">
        <f>IF(ISBLANK(Regressions!B91), " ", Regressions!B91)</f>
        <v>2015</v>
      </c>
      <c r="C81" s="370" t="str">
        <f>IF(ISBLANK(Regressions!C91), " ", Regressions!C91)</f>
        <v>Rural</v>
      </c>
      <c r="D81" s="366">
        <f>IF(ISBLANK(Regressions!D91), " ", Regressions!D91)</f>
        <v>46228962.825195313</v>
      </c>
      <c r="E81" s="235">
        <f>IF(ISNUMBER(Regressions!E91),ROUND(Regressions!E91, 1), NA())</f>
        <v>67.5</v>
      </c>
      <c r="F81" s="367">
        <f>IF(ISNUMBER(Regressions!F91),ROUND(Regressions!F91, 1), NA())</f>
        <v>67.5</v>
      </c>
      <c r="G81" s="257" t="e">
        <f>IF(ISNUMBER(Regressions!G91),ROUND(Regressions!G91, 1), NA())</f>
        <v>#N/A</v>
      </c>
      <c r="H81" s="368" t="e">
        <f>IF(ISNUMBER(Regressions!H91),ROUND(Regressions!H91, 1), NA())</f>
        <v>#N/A</v>
      </c>
      <c r="I81" s="258">
        <f>IF(ISNUMBER(Regressions!I91),ROUND(Regressions!I91, 1), NA())</f>
        <v>32.5</v>
      </c>
      <c r="J81" s="369">
        <f>IF(ISNUMBER(Regressions!K91),ROUND(Regressions!K91, 1), NA())</f>
        <v>68</v>
      </c>
      <c r="K81" s="367" t="e">
        <f>IF(ISNUMBER(Regressions!L91),ROUND(Regressions!L91, 1), NA())</f>
        <v>#N/A</v>
      </c>
      <c r="L81" s="259">
        <f>IF(ISNUMBER(Regressions!M91),ROUND(Regressions!M91, 1), NA())</f>
        <v>35.6</v>
      </c>
      <c r="M81" s="368">
        <f>IF(ISNUMBER(Regressions!N91),ROUND(Regressions!N91, 1), NA())</f>
        <v>32.4</v>
      </c>
      <c r="N81" s="258">
        <f>IF(ISNUMBER(Regressions!O91),ROUND(Regressions!O91, 1), NA())</f>
        <v>32</v>
      </c>
      <c r="O81" s="369" t="e">
        <f>IF(ISNUMBER(Regressions!Q91),ROUND(Regressions!Q91, 1), NA())</f>
        <v>#N/A</v>
      </c>
      <c r="P81" s="367" t="e">
        <f>IF(ISNUMBER(Regressions!R91),ROUND(Regressions!R91, 1), NA())</f>
        <v>#N/A</v>
      </c>
      <c r="Q81" s="236" t="e">
        <f>IF(ISNUMBER(Regressions!S91),ROUND(Regressions!S91, 1), NA())</f>
        <v>#N/A</v>
      </c>
      <c r="R81" s="368" t="e">
        <f>IF(ISNUMBER(Regressions!T91),ROUND(Regressions!T91, 1), NA())</f>
        <v>#N/A</v>
      </c>
      <c r="S81" s="258" t="e">
        <f>IF(ISNUMBER(Regressions!U91),ROUND(Regressions!U91, 1), NA())</f>
        <v>#N/A</v>
      </c>
    </row>
    <row xmlns:x14ac="http://schemas.microsoft.com/office/spreadsheetml/2009/9/ac" r="82" x14ac:dyDescent="0.2">
      <c r="A82" s="364" t="str">
        <f>IF(ISBLANK(Regressions!A92), " ", Regressions!A92)</f>
        <v>Pakistan</v>
      </c>
      <c r="B82" s="365">
        <f>IF(ISBLANK(Regressions!B92), " ", Regressions!B92)</f>
        <v>2016</v>
      </c>
      <c r="C82" s="370" t="str">
        <f>IF(ISBLANK(Regressions!C92), " ", Regressions!C92)</f>
        <v>Rural</v>
      </c>
      <c r="D82" s="366">
        <f>IF(ISBLANK(Regressions!D92), " ", Regressions!D92)</f>
        <v>46679425.032033689</v>
      </c>
      <c r="E82" s="235">
        <f>IF(ISNUMBER(Regressions!E92),ROUND(Regressions!E92, 1), NA())</f>
        <v>68.400000000000006</v>
      </c>
      <c r="F82" s="367">
        <f>IF(ISNUMBER(Regressions!F92),ROUND(Regressions!F92, 1), NA())</f>
        <v>68.400000000000006</v>
      </c>
      <c r="G82" s="257" t="e">
        <f>IF(ISNUMBER(Regressions!G92),ROUND(Regressions!G92, 1), NA())</f>
        <v>#N/A</v>
      </c>
      <c r="H82" s="368" t="e">
        <f>IF(ISNUMBER(Regressions!H92),ROUND(Regressions!H92, 1), NA())</f>
        <v>#N/A</v>
      </c>
      <c r="I82" s="258">
        <f>IF(ISNUMBER(Regressions!I92),ROUND(Regressions!I92, 1), NA())</f>
        <v>31.6</v>
      </c>
      <c r="J82" s="369">
        <f>IF(ISNUMBER(Regressions!K92),ROUND(Regressions!K92, 1), NA())</f>
        <v>69.5</v>
      </c>
      <c r="K82" s="367" t="e">
        <f>IF(ISNUMBER(Regressions!L92),ROUND(Regressions!L92, 1), NA())</f>
        <v>#N/A</v>
      </c>
      <c r="L82" s="259">
        <f>IF(ISNUMBER(Regressions!M92),ROUND(Regressions!M92, 1), NA())</f>
        <v>35.6</v>
      </c>
      <c r="M82" s="368">
        <f>IF(ISNUMBER(Regressions!N92),ROUND(Regressions!N92, 1), NA())</f>
        <v>33.9</v>
      </c>
      <c r="N82" s="258">
        <f>IF(ISNUMBER(Regressions!O92),ROUND(Regressions!O92, 1), NA())</f>
        <v>30.5</v>
      </c>
      <c r="O82" s="369" t="e">
        <f>IF(ISNUMBER(Regressions!Q92),ROUND(Regressions!Q92, 1), NA())</f>
        <v>#N/A</v>
      </c>
      <c r="P82" s="367" t="e">
        <f>IF(ISNUMBER(Regressions!R92),ROUND(Regressions!R92, 1), NA())</f>
        <v>#N/A</v>
      </c>
      <c r="Q82" s="236" t="e">
        <f>IF(ISNUMBER(Regressions!S92),ROUND(Regressions!S92, 1), NA())</f>
        <v>#N/A</v>
      </c>
      <c r="R82" s="368" t="e">
        <f>IF(ISNUMBER(Regressions!T92),ROUND(Regressions!T92, 1), NA())</f>
        <v>#N/A</v>
      </c>
      <c r="S82" s="258" t="e">
        <f>IF(ISNUMBER(Regressions!U92),ROUND(Regressions!U92, 1), NA())</f>
        <v>#N/A</v>
      </c>
    </row>
    <row xmlns:x14ac="http://schemas.microsoft.com/office/spreadsheetml/2009/9/ac" r="83" x14ac:dyDescent="0.2">
      <c r="A83" s="364" t="str">
        <f>IF(ISBLANK(Regressions!A93), " ", Regressions!A93)</f>
        <v>Pakistan</v>
      </c>
      <c r="B83" s="365">
        <f>IF(ISBLANK(Regressions!B93), " ", Regressions!B93)</f>
        <v>2017</v>
      </c>
      <c r="C83" s="370" t="str">
        <f>IF(ISBLANK(Regressions!C93), " ", Regressions!C93)</f>
        <v>Rural</v>
      </c>
      <c r="D83" s="366">
        <f>IF(ISBLANK(Regressions!D93), " ", Regressions!D93)</f>
        <v>47101302.32826294</v>
      </c>
      <c r="E83" s="235">
        <f>IF(ISNUMBER(Regressions!E93),ROUND(Regressions!E93, 1), NA())</f>
        <v>69.400000000000006</v>
      </c>
      <c r="F83" s="367">
        <f>IF(ISNUMBER(Regressions!F93),ROUND(Regressions!F93, 1), NA())</f>
        <v>69.400000000000006</v>
      </c>
      <c r="G83" s="257" t="e">
        <f>IF(ISNUMBER(Regressions!G93),ROUND(Regressions!G93, 1), NA())</f>
        <v>#N/A</v>
      </c>
      <c r="H83" s="368" t="e">
        <f>IF(ISNUMBER(Regressions!H93),ROUND(Regressions!H93, 1), NA())</f>
        <v>#N/A</v>
      </c>
      <c r="I83" s="258">
        <f>IF(ISNUMBER(Regressions!I93),ROUND(Regressions!I93, 1), NA())</f>
        <v>30.6</v>
      </c>
      <c r="J83" s="369">
        <f>IF(ISNUMBER(Regressions!K93),ROUND(Regressions!K93, 1), NA())</f>
        <v>71</v>
      </c>
      <c r="K83" s="367" t="e">
        <f>IF(ISNUMBER(Regressions!L93),ROUND(Regressions!L93, 1), NA())</f>
        <v>#N/A</v>
      </c>
      <c r="L83" s="259">
        <f>IF(ISNUMBER(Regressions!M93),ROUND(Regressions!M93, 1), NA())</f>
        <v>35.6</v>
      </c>
      <c r="M83" s="368">
        <f>IF(ISNUMBER(Regressions!N93),ROUND(Regressions!N93, 1), NA())</f>
        <v>35.4</v>
      </c>
      <c r="N83" s="258">
        <f>IF(ISNUMBER(Regressions!O93),ROUND(Regressions!O93, 1), NA())</f>
        <v>29</v>
      </c>
      <c r="O83" s="369" t="e">
        <f>IF(ISNUMBER(Regressions!Q93),ROUND(Regressions!Q93, 1), NA())</f>
        <v>#N/A</v>
      </c>
      <c r="P83" s="367">
        <f>IF(ISNUMBER(Regressions!R93),ROUND(Regressions!R93, 1), NA())</f>
        <v>37.299999999999997</v>
      </c>
      <c r="Q83" s="236">
        <f>IF(ISNUMBER(Regressions!S93),ROUND(Regressions!S93, 1), NA())</f>
        <v>10.4</v>
      </c>
      <c r="R83" s="368">
        <f>IF(ISNUMBER(Regressions!T93),ROUND(Regressions!T93, 1), NA())</f>
        <v>26.8</v>
      </c>
      <c r="S83" s="258">
        <f>IF(ISNUMBER(Regressions!U93),ROUND(Regressions!U93, 1), NA())</f>
        <v>62.7</v>
      </c>
    </row>
    <row xmlns:x14ac="http://schemas.microsoft.com/office/spreadsheetml/2009/9/ac" r="84" x14ac:dyDescent="0.2">
      <c r="A84" s="364" t="str">
        <f>IF(ISBLANK(Regressions!A94), " ", Regressions!A94)</f>
        <v>Pakistan</v>
      </c>
      <c r="B84" s="365">
        <f>IF(ISBLANK(Regressions!B94), " ", Regressions!B94)</f>
        <v>2018</v>
      </c>
      <c r="C84" s="370" t="str">
        <f>IF(ISBLANK(Regressions!C94), " ", Regressions!C94)</f>
        <v>Rural</v>
      </c>
      <c r="D84" s="366">
        <f>IF(ISBLANK(Regressions!D94), " ", Regressions!D94)</f>
        <v>47498290.635434568</v>
      </c>
      <c r="E84" s="235">
        <f>IF(ISNUMBER(Regressions!E94),ROUND(Regressions!E94, 1), NA())</f>
        <v>70.3</v>
      </c>
      <c r="F84" s="367">
        <f>IF(ISNUMBER(Regressions!F94),ROUND(Regressions!F94, 1), NA())</f>
        <v>69.3</v>
      </c>
      <c r="G84" s="257" t="e">
        <f>IF(ISNUMBER(Regressions!G94),ROUND(Regressions!G94, 1), NA())</f>
        <v>#N/A</v>
      </c>
      <c r="H84" s="368" t="e">
        <f>IF(ISNUMBER(Regressions!H94),ROUND(Regressions!H94, 1), NA())</f>
        <v>#N/A</v>
      </c>
      <c r="I84" s="258">
        <f>IF(ISNUMBER(Regressions!I94),ROUND(Regressions!I94, 1), NA())</f>
        <v>30.7</v>
      </c>
      <c r="J84" s="369">
        <f>IF(ISNUMBER(Regressions!K94),ROUND(Regressions!K94, 1), NA())</f>
        <v>72.5</v>
      </c>
      <c r="K84" s="367" t="e">
        <f>IF(ISNUMBER(Regressions!L94),ROUND(Regressions!L94, 1), NA())</f>
        <v>#N/A</v>
      </c>
      <c r="L84" s="259">
        <f>IF(ISNUMBER(Regressions!M94),ROUND(Regressions!M94, 1), NA())</f>
        <v>35.6</v>
      </c>
      <c r="M84" s="368">
        <f>IF(ISNUMBER(Regressions!N94),ROUND(Regressions!N94, 1), NA())</f>
        <v>36.9</v>
      </c>
      <c r="N84" s="258">
        <f>IF(ISNUMBER(Regressions!O94),ROUND(Regressions!O94, 1), NA())</f>
        <v>27.5</v>
      </c>
      <c r="O84" s="369" t="e">
        <f>IF(ISNUMBER(Regressions!Q94),ROUND(Regressions!Q94, 1), NA())</f>
        <v>#N/A</v>
      </c>
      <c r="P84" s="367">
        <f>IF(ISNUMBER(Regressions!R94),ROUND(Regressions!R94, 1), NA())</f>
        <v>37.299999999999997</v>
      </c>
      <c r="Q84" s="236">
        <f>IF(ISNUMBER(Regressions!S94),ROUND(Regressions!S94, 1), NA())</f>
        <v>10.4</v>
      </c>
      <c r="R84" s="368">
        <f>IF(ISNUMBER(Regressions!T94),ROUND(Regressions!T94, 1), NA())</f>
        <v>26.8</v>
      </c>
      <c r="S84" s="258">
        <f>IF(ISNUMBER(Regressions!U94),ROUND(Regressions!U94, 1), NA())</f>
        <v>62.7</v>
      </c>
    </row>
    <row xmlns:x14ac="http://schemas.microsoft.com/office/spreadsheetml/2009/9/ac" r="85" x14ac:dyDescent="0.2">
      <c r="A85" s="364" t="str">
        <f>IF(ISBLANK(Regressions!A95), " ", Regressions!A95)</f>
        <v>Pakistan</v>
      </c>
      <c r="B85" s="365">
        <f>IF(ISBLANK(Regressions!B95), " ", Regressions!B95)</f>
        <v>2019</v>
      </c>
      <c r="C85" s="370" t="str">
        <f>IF(ISBLANK(Regressions!C95), " ", Regressions!C95)</f>
        <v>Rural</v>
      </c>
      <c r="D85" s="366">
        <f>IF(ISBLANK(Regressions!D95), " ", Regressions!D95)</f>
        <v>47798781.207765497</v>
      </c>
      <c r="E85" s="235">
        <f>IF(ISNUMBER(Regressions!E95),ROUND(Regressions!E95, 1), NA())</f>
        <v>71.3</v>
      </c>
      <c r="F85" s="367">
        <f>IF(ISNUMBER(Regressions!F95),ROUND(Regressions!F95, 1), NA())</f>
        <v>68.900000000000006</v>
      </c>
      <c r="G85" s="257" t="e">
        <f>IF(ISNUMBER(Regressions!G95),ROUND(Regressions!G95, 1), NA())</f>
        <v>#N/A</v>
      </c>
      <c r="H85" s="368" t="e">
        <f>IF(ISNUMBER(Regressions!H95),ROUND(Regressions!H95, 1), NA())</f>
        <v>#N/A</v>
      </c>
      <c r="I85" s="258">
        <f>IF(ISNUMBER(Regressions!I95),ROUND(Regressions!I95, 1), NA())</f>
        <v>31.1</v>
      </c>
      <c r="J85" s="369">
        <f>IF(ISNUMBER(Regressions!K95),ROUND(Regressions!K95, 1), NA())</f>
        <v>74</v>
      </c>
      <c r="K85" s="367" t="e">
        <f>IF(ISNUMBER(Regressions!L95),ROUND(Regressions!L95, 1), NA())</f>
        <v>#N/A</v>
      </c>
      <c r="L85" s="259">
        <f>IF(ISNUMBER(Regressions!M95),ROUND(Regressions!M95, 1), NA())</f>
        <v>35.6</v>
      </c>
      <c r="M85" s="368">
        <f>IF(ISNUMBER(Regressions!N95),ROUND(Regressions!N95, 1), NA())</f>
        <v>38.4</v>
      </c>
      <c r="N85" s="258">
        <f>IF(ISNUMBER(Regressions!O95),ROUND(Regressions!O95, 1), NA())</f>
        <v>26</v>
      </c>
      <c r="O85" s="369" t="e">
        <f>IF(ISNUMBER(Regressions!Q95),ROUND(Regressions!Q95, 1), NA())</f>
        <v>#N/A</v>
      </c>
      <c r="P85" s="367">
        <f>IF(ISNUMBER(Regressions!R95),ROUND(Regressions!R95, 1), NA())</f>
        <v>37.299999999999997</v>
      </c>
      <c r="Q85" s="236">
        <f>IF(ISNUMBER(Regressions!S95),ROUND(Regressions!S95, 1), NA())</f>
        <v>10.4</v>
      </c>
      <c r="R85" s="368">
        <f>IF(ISNUMBER(Regressions!T95),ROUND(Regressions!T95, 1), NA())</f>
        <v>26.8</v>
      </c>
      <c r="S85" s="258">
        <f>IF(ISNUMBER(Regressions!U95),ROUND(Regressions!U95, 1), NA())</f>
        <v>62.7</v>
      </c>
    </row>
    <row xmlns:x14ac="http://schemas.microsoft.com/office/spreadsheetml/2009/9/ac" r="86" x14ac:dyDescent="0.2">
      <c r="A86" s="364" t="str">
        <f>IF(ISBLANK(Regressions!A96), " ", Regressions!A96)</f>
        <v>Pakistan</v>
      </c>
      <c r="B86" s="365">
        <f>IF(ISBLANK(Regressions!B96), " ", Regressions!B96)</f>
        <v>2020</v>
      </c>
      <c r="C86" s="370" t="str">
        <f>IF(ISBLANK(Regressions!C96), " ", Regressions!C96)</f>
        <v>Rural</v>
      </c>
      <c r="D86" s="366">
        <f>IF(ISBLANK(Regressions!D96), " ", Regressions!D96)</f>
        <v>48047123.872337043</v>
      </c>
      <c r="E86" s="235">
        <f>IF(ISNUMBER(Regressions!E96),ROUND(Regressions!E96, 1), NA())</f>
        <v>72.2</v>
      </c>
      <c r="F86" s="367">
        <f>IF(ISNUMBER(Regressions!F96),ROUND(Regressions!F96, 1), NA())</f>
        <v>68.5</v>
      </c>
      <c r="G86" s="257" t="e">
        <f>IF(ISNUMBER(Regressions!G96),ROUND(Regressions!G96, 1), NA())</f>
        <v>#N/A</v>
      </c>
      <c r="H86" s="368" t="e">
        <f>IF(ISNUMBER(Regressions!H96),ROUND(Regressions!H96, 1), NA())</f>
        <v>#N/A</v>
      </c>
      <c r="I86" s="258">
        <f>IF(ISNUMBER(Regressions!I96),ROUND(Regressions!I96, 1), NA())</f>
        <v>31.5</v>
      </c>
      <c r="J86" s="369">
        <f>IF(ISNUMBER(Regressions!K96),ROUND(Regressions!K96, 1), NA())</f>
        <v>75.5</v>
      </c>
      <c r="K86" s="367" t="e">
        <f>IF(ISNUMBER(Regressions!L96),ROUND(Regressions!L96, 1), NA())</f>
        <v>#N/A</v>
      </c>
      <c r="L86" s="259">
        <f>IF(ISNUMBER(Regressions!M96),ROUND(Regressions!M96, 1), NA())</f>
        <v>35.6</v>
      </c>
      <c r="M86" s="368">
        <f>IF(ISNUMBER(Regressions!N96),ROUND(Regressions!N96, 1), NA())</f>
        <v>39.9</v>
      </c>
      <c r="N86" s="258">
        <f>IF(ISNUMBER(Regressions!O96),ROUND(Regressions!O96, 1), NA())</f>
        <v>24.5</v>
      </c>
      <c r="O86" s="369" t="e">
        <f>IF(ISNUMBER(Regressions!Q96),ROUND(Regressions!Q96, 1), NA())</f>
        <v>#N/A</v>
      </c>
      <c r="P86" s="367">
        <f>IF(ISNUMBER(Regressions!R96),ROUND(Regressions!R96, 1), NA())</f>
        <v>37.299999999999997</v>
      </c>
      <c r="Q86" s="236">
        <f>IF(ISNUMBER(Regressions!S96),ROUND(Regressions!S96, 1), NA())</f>
        <v>10.4</v>
      </c>
      <c r="R86" s="368">
        <f>IF(ISNUMBER(Regressions!T96),ROUND(Regressions!T96, 1), NA())</f>
        <v>26.8</v>
      </c>
      <c r="S86" s="258">
        <f>IF(ISNUMBER(Regressions!U96),ROUND(Regressions!U96, 1), NA())</f>
        <v>62.7</v>
      </c>
    </row>
    <row xmlns:x14ac="http://schemas.microsoft.com/office/spreadsheetml/2009/9/ac" r="87" x14ac:dyDescent="0.2">
      <c r="A87" s="452" t="str">
        <f>IF(ISBLANK(Regressions!A97), " ", Regressions!A97)</f>
        <v>Pakistan</v>
      </c>
      <c r="B87" s="453">
        <f>IF(ISBLANK(Regressions!B97), " ", Regressions!B97)</f>
        <v>2021</v>
      </c>
      <c r="C87" s="454" t="str">
        <f>IF(ISBLANK(Regressions!C97), " ", Regressions!C97)</f>
        <v>Rural</v>
      </c>
      <c r="D87" s="455">
        <f>IF(ISBLANK(Regressions!D97), " ", Regressions!D97)</f>
        <v>48312016.113325201</v>
      </c>
      <c r="E87" s="458">
        <f>IF(ISNUMBER(Regressions!E97),ROUND(Regressions!E97, 1), NA())</f>
        <v>73.099999999999994</v>
      </c>
      <c r="F87" s="456">
        <f>IF(ISNUMBER(Regressions!F97),ROUND(Regressions!F97, 1), NA())</f>
        <v>68.099999999999994</v>
      </c>
      <c r="G87" s="459" t="e">
        <f>IF(ISNUMBER(Regressions!G97),ROUND(Regressions!G97, 1), NA())</f>
        <v>#N/A</v>
      </c>
      <c r="H87" s="457" t="e">
        <f>IF(ISNUMBER(Regressions!H97),ROUND(Regressions!H97, 1), NA())</f>
        <v>#N/A</v>
      </c>
      <c r="I87" s="460">
        <f>IF(ISNUMBER(Regressions!I97),ROUND(Regressions!I97, 1), NA())</f>
        <v>31.9</v>
      </c>
      <c r="J87" s="458">
        <f>IF(ISNUMBER(Regressions!K97),ROUND(Regressions!K97, 1), NA())</f>
        <v>77</v>
      </c>
      <c r="K87" s="456" t="e">
        <f>IF(ISNUMBER(Regressions!L97),ROUND(Regressions!L97, 1), NA())</f>
        <v>#N/A</v>
      </c>
      <c r="L87" s="461">
        <f>IF(ISNUMBER(Regressions!M97),ROUND(Regressions!M97, 1), NA())</f>
        <v>35.6</v>
      </c>
      <c r="M87" s="457">
        <f>IF(ISNUMBER(Regressions!N97),ROUND(Regressions!N97, 1), NA())</f>
        <v>41.4</v>
      </c>
      <c r="N87" s="460">
        <f>IF(ISNUMBER(Regressions!O97),ROUND(Regressions!O97, 1), NA())</f>
        <v>23</v>
      </c>
      <c r="O87" s="458" t="e">
        <f>IF(ISNUMBER(Regressions!Q97),ROUND(Regressions!Q97, 1), NA())</f>
        <v>#N/A</v>
      </c>
      <c r="P87" s="456">
        <f>IF(ISNUMBER(Regressions!R97),ROUND(Regressions!R97, 1), NA())</f>
        <v>37.299999999999997</v>
      </c>
      <c r="Q87" s="462">
        <f>IF(ISNUMBER(Regressions!S97),ROUND(Regressions!S97, 1), NA())</f>
        <v>10.4</v>
      </c>
      <c r="R87" s="457">
        <f>IF(ISNUMBER(Regressions!T97),ROUND(Regressions!T97, 1), NA())</f>
        <v>26.8</v>
      </c>
      <c r="S87" s="460">
        <f>IF(ISNUMBER(Regressions!U97),ROUND(Regressions!U97, 1), NA())</f>
        <v>62.7</v>
      </c>
      <c r="T87" s="451"/>
      <c r="U87" s="451"/>
      <c r="V87" s="451"/>
      <c r="W87" s="451"/>
      <c r="X87" s="451"/>
      <c r="Y87" s="451"/>
      <c r="Z87" s="451"/>
      <c r="AA87" s="451"/>
      <c r="AB87" s="451"/>
      <c r="AC87" s="451"/>
    </row>
    <row xmlns:x14ac="http://schemas.microsoft.com/office/spreadsheetml/2009/9/ac" r="88" x14ac:dyDescent="0.2">
      <c r="A88" s="364" t="str">
        <f>IF(ISBLANK(Regressions!A98), " ", Regressions!A98)</f>
        <v>Pakistan</v>
      </c>
      <c r="B88" s="365">
        <f>IF(ISBLANK(Regressions!B98), " ", Regressions!B98)</f>
        <v>2022</v>
      </c>
      <c r="C88" s="370" t="str">
        <f>IF(ISBLANK(Regressions!C98), " ", Regressions!C98)</f>
        <v>Rural</v>
      </c>
      <c r="D88" s="366">
        <f>IF(ISBLANK(Regressions!D98), " ", Regressions!D98)</f>
        <v>48560296.119128421</v>
      </c>
      <c r="E88" s="235">
        <f>IF(ISNUMBER(Regressions!E98),ROUND(Regressions!E98, 1), NA())</f>
        <v>74.099999999999994</v>
      </c>
      <c r="F88" s="367">
        <f>IF(ISNUMBER(Regressions!F98),ROUND(Regressions!F98, 1), NA())</f>
        <v>67.7</v>
      </c>
      <c r="G88" s="257" t="e">
        <f>IF(ISNUMBER(Regressions!G98),ROUND(Regressions!G98, 1), NA())</f>
        <v>#N/A</v>
      </c>
      <c r="H88" s="368" t="e">
        <f>IF(ISNUMBER(Regressions!H98),ROUND(Regressions!H98, 1), NA())</f>
        <v>#N/A</v>
      </c>
      <c r="I88" s="258">
        <f>IF(ISNUMBER(Regressions!I98),ROUND(Regressions!I98, 1), NA())</f>
        <v>32.299999999999997</v>
      </c>
      <c r="J88" s="369">
        <f>IF(ISNUMBER(Regressions!K98),ROUND(Regressions!K98, 1), NA())</f>
        <v>78.5</v>
      </c>
      <c r="K88" s="367" t="e">
        <f>IF(ISNUMBER(Regressions!L98),ROUND(Regressions!L98, 1), NA())</f>
        <v>#N/A</v>
      </c>
      <c r="L88" s="259">
        <f>IF(ISNUMBER(Regressions!M98),ROUND(Regressions!M98, 1), NA())</f>
        <v>35.6</v>
      </c>
      <c r="M88" s="368">
        <f>IF(ISNUMBER(Regressions!N98),ROUND(Regressions!N98, 1), NA())</f>
        <v>42.9</v>
      </c>
      <c r="N88" s="258">
        <f>IF(ISNUMBER(Regressions!O98),ROUND(Regressions!O98, 1), NA())</f>
        <v>21.5</v>
      </c>
      <c r="O88" s="369" t="e">
        <f>IF(ISNUMBER(Regressions!Q98),ROUND(Regressions!Q98, 1), NA())</f>
        <v>#N/A</v>
      </c>
      <c r="P88" s="367">
        <f>IF(ISNUMBER(Regressions!R98),ROUND(Regressions!R98, 1), NA())</f>
        <v>37.299999999999997</v>
      </c>
      <c r="Q88" s="236">
        <f>IF(ISNUMBER(Regressions!S98),ROUND(Regressions!S98, 1), NA())</f>
        <v>10.4</v>
      </c>
      <c r="R88" s="368">
        <f>IF(ISNUMBER(Regressions!T98),ROUND(Regressions!T98, 1), NA())</f>
        <v>26.8</v>
      </c>
      <c r="S88" s="258">
        <f>IF(ISNUMBER(Regressions!U98),ROUND(Regressions!U98, 1), NA())</f>
        <v>62.7</v>
      </c>
    </row>
    <row xmlns:x14ac="http://schemas.microsoft.com/office/spreadsheetml/2009/9/ac" r="89" x14ac:dyDescent="0.2">
      <c r="A89" s="371" t="str">
        <f>IF(ISBLANK(Regressions!A99), " ", Regressions!A99)</f>
        <v>Pakistan</v>
      </c>
      <c r="B89" s="372">
        <f>IF(ISBLANK(Regressions!B99), " ", Regressions!B99)</f>
        <v>2023</v>
      </c>
      <c r="C89" s="373" t="str">
        <f>IF(ISBLANK(Regressions!C99), " ", Regressions!C99)</f>
        <v>Rural</v>
      </c>
      <c r="D89" s="374">
        <f>IF(ISBLANK(Regressions!D99), " ", Regressions!D99)</f>
        <v>48814734.209908448</v>
      </c>
      <c r="E89" s="375">
        <f>IF(ISNUMBER(Regressions!E99),ROUND(Regressions!E99, 1), NA())</f>
        <v>75</v>
      </c>
      <c r="F89" s="376">
        <f>IF(ISNUMBER(Regressions!F99),ROUND(Regressions!F99, 1), NA())</f>
        <v>67.3</v>
      </c>
      <c r="G89" s="377" t="e">
        <f>IF(ISNUMBER(Regressions!G99),ROUND(Regressions!G99, 1), NA())</f>
        <v>#N/A</v>
      </c>
      <c r="H89" s="378" t="e">
        <f>IF(ISNUMBER(Regressions!H99),ROUND(Regressions!H99, 1), NA())</f>
        <v>#N/A</v>
      </c>
      <c r="I89" s="379">
        <f>IF(ISNUMBER(Regressions!I99),ROUND(Regressions!I99, 1), NA())</f>
        <v>32.700000000000003</v>
      </c>
      <c r="J89" s="380">
        <f>IF(ISNUMBER(Regressions!K99),ROUND(Regressions!K99, 1), NA())</f>
        <v>80</v>
      </c>
      <c r="K89" s="376" t="e">
        <f>IF(ISNUMBER(Regressions!L99),ROUND(Regressions!L99, 1), NA())</f>
        <v>#N/A</v>
      </c>
      <c r="L89" s="381">
        <f>IF(ISNUMBER(Regressions!M99),ROUND(Regressions!M99, 1), NA())</f>
        <v>35.6</v>
      </c>
      <c r="M89" s="378">
        <f>IF(ISNUMBER(Regressions!N99),ROUND(Regressions!N99, 1), NA())</f>
        <v>44.4</v>
      </c>
      <c r="N89" s="379">
        <f>IF(ISNUMBER(Regressions!O99),ROUND(Regressions!O99, 1), NA())</f>
        <v>20</v>
      </c>
      <c r="O89" s="380" t="e">
        <f>IF(ISNUMBER(Regressions!Q99),ROUND(Regressions!Q99, 1), NA())</f>
        <v>#N/A</v>
      </c>
      <c r="P89" s="376">
        <f>IF(ISNUMBER(Regressions!R99),ROUND(Regressions!R99, 1), NA())</f>
        <v>37.299999999999997</v>
      </c>
      <c r="Q89" s="382">
        <f>IF(ISNUMBER(Regressions!S99),ROUND(Regressions!S99, 1), NA())</f>
        <v>10.4</v>
      </c>
      <c r="R89" s="378">
        <f>IF(ISNUMBER(Regressions!T99),ROUND(Regressions!T99, 1), NA())</f>
        <v>26.8</v>
      </c>
      <c r="S89" s="379">
        <f>IF(ISNUMBER(Regressions!U99),ROUND(Regressions!U99, 1), NA())</f>
        <v>62.7</v>
      </c>
    </row>
    <row xmlns:x14ac="http://schemas.microsoft.com/office/spreadsheetml/2009/9/ac" r="90" hidden="true" x14ac:dyDescent="0.2">
      <c r="A90" s="364" t="str">
        <f>IF(ISBLANK(Regressions!A100), " ", Regressions!A100)</f>
        <v>Pakistan</v>
      </c>
      <c r="B90" s="365">
        <f>IF(ISBLANK(Regressions!B100), " ", Regressions!B100)</f>
        <v>2024</v>
      </c>
      <c r="C90" s="370" t="str">
        <f>IF(ISBLANK(Regressions!C100), " ", Regressions!C100)</f>
        <v>Rural</v>
      </c>
      <c r="D90" s="366" t="str">
        <f>IF(ISBLANK(Regressions!D100), " ", Regressions!D100)</f>
        <v> </v>
      </c>
      <c r="E90" s="235" t="e">
        <f>IF(ISNUMBER(Regressions!E100),ROUND(Regressions!E100, 1), NA())</f>
        <v>#N/A</v>
      </c>
      <c r="F90" s="367" t="e">
        <f>IF(ISNUMBER(Regressions!F100),ROUND(Regressions!F100, 1), NA())</f>
        <v>#N/A</v>
      </c>
      <c r="G90" s="257" t="e">
        <f>IF(ISNUMBER(Regressions!G100),ROUND(Regressions!G100, 1), NA())</f>
        <v>#N/A</v>
      </c>
      <c r="H90" s="368" t="e">
        <f>IF(ISNUMBER(Regressions!H100),ROUND(Regressions!H100, 1), NA())</f>
        <v>#N/A</v>
      </c>
      <c r="I90" s="258" t="e">
        <f>IF(ISNUMBER(Regressions!I100),ROUND(Regressions!I100, 1), NA())</f>
        <v>#N/A</v>
      </c>
      <c r="J90" s="369" t="e">
        <f>IF(ISNUMBER(Regressions!K100),ROUND(Regressions!K100, 1), NA())</f>
        <v>#N/A</v>
      </c>
      <c r="K90" s="367" t="e">
        <f>IF(ISNUMBER(Regressions!L100),ROUND(Regressions!L100, 1), NA())</f>
        <v>#N/A</v>
      </c>
      <c r="L90" s="259" t="e">
        <f>IF(ISNUMBER(Regressions!M100),ROUND(Regressions!M100, 1), NA())</f>
        <v>#N/A</v>
      </c>
      <c r="M90" s="368" t="e">
        <f>IF(ISNUMBER(Regressions!N100),ROUND(Regressions!N100, 1), NA())</f>
        <v>#N/A</v>
      </c>
      <c r="N90" s="258" t="e">
        <f>IF(ISNUMBER(Regressions!O100),ROUND(Regressions!O100, 1), NA())</f>
        <v>#N/A</v>
      </c>
      <c r="O90" s="369" t="e">
        <f>IF(ISNUMBER(Regressions!Q100),ROUND(Regressions!Q100, 1), NA())</f>
        <v>#N/A</v>
      </c>
      <c r="P90" s="367" t="e">
        <f>IF(ISNUMBER(Regressions!R100),ROUND(Regressions!R100, 1), NA())</f>
        <v>#N/A</v>
      </c>
      <c r="Q90" s="236" t="e">
        <f>IF(ISNUMBER(Regressions!S100),ROUND(Regressions!S100, 1), NA())</f>
        <v>#N/A</v>
      </c>
      <c r="R90" s="368" t="e">
        <f>IF(ISNUMBER(Regressions!T100),ROUND(Regressions!T100, 1), NA())</f>
        <v>#N/A</v>
      </c>
      <c r="S90" s="258" t="e">
        <f>IF(ISNUMBER(Regressions!U100),ROUND(Regressions!U100, 1), NA())</f>
        <v>#N/A</v>
      </c>
    </row>
    <row xmlns:x14ac="http://schemas.microsoft.com/office/spreadsheetml/2009/9/ac" r="91" hidden="true" x14ac:dyDescent="0.2">
      <c r="A91" s="364" t="str">
        <f>IF(ISBLANK(Regressions!A101), " ", Regressions!A101)</f>
        <v>Pakistan</v>
      </c>
      <c r="B91" s="365">
        <f>IF(ISBLANK(Regressions!B101), " ", Regressions!B101)</f>
        <v>2025</v>
      </c>
      <c r="C91" s="370" t="str">
        <f>IF(ISBLANK(Regressions!C101), " ", Regressions!C101)</f>
        <v>Rural</v>
      </c>
      <c r="D91" s="366" t="str">
        <f>IF(ISBLANK(Regressions!D101), " ", Regressions!D101)</f>
        <v> </v>
      </c>
      <c r="E91" s="235" t="e">
        <f>IF(ISNUMBER(Regressions!E101),ROUND(Regressions!E101, 1), NA())</f>
        <v>#N/A</v>
      </c>
      <c r="F91" s="367" t="e">
        <f>IF(ISNUMBER(Regressions!F101),ROUND(Regressions!F101, 1), NA())</f>
        <v>#N/A</v>
      </c>
      <c r="G91" s="257" t="e">
        <f>IF(ISNUMBER(Regressions!G101),ROUND(Regressions!G101, 1), NA())</f>
        <v>#N/A</v>
      </c>
      <c r="H91" s="368" t="e">
        <f>IF(ISNUMBER(Regressions!H101),ROUND(Regressions!H101, 1), NA())</f>
        <v>#N/A</v>
      </c>
      <c r="I91" s="258" t="e">
        <f>IF(ISNUMBER(Regressions!I101),ROUND(Regressions!I101, 1), NA())</f>
        <v>#N/A</v>
      </c>
      <c r="J91" s="369" t="e">
        <f>IF(ISNUMBER(Regressions!K101),ROUND(Regressions!K101, 1), NA())</f>
        <v>#N/A</v>
      </c>
      <c r="K91" s="367" t="e">
        <f>IF(ISNUMBER(Regressions!L101),ROUND(Regressions!L101, 1), NA())</f>
        <v>#N/A</v>
      </c>
      <c r="L91" s="259" t="e">
        <f>IF(ISNUMBER(Regressions!M101),ROUND(Regressions!M101, 1), NA())</f>
        <v>#N/A</v>
      </c>
      <c r="M91" s="368" t="e">
        <f>IF(ISNUMBER(Regressions!N101),ROUND(Regressions!N101, 1), NA())</f>
        <v>#N/A</v>
      </c>
      <c r="N91" s="258" t="e">
        <f>IF(ISNUMBER(Regressions!O101),ROUND(Regressions!O101, 1), NA())</f>
        <v>#N/A</v>
      </c>
      <c r="O91" s="369" t="e">
        <f>IF(ISNUMBER(Regressions!Q101),ROUND(Regressions!Q101, 1), NA())</f>
        <v>#N/A</v>
      </c>
      <c r="P91" s="367" t="e">
        <f>IF(ISNUMBER(Regressions!R101),ROUND(Regressions!R101, 1), NA())</f>
        <v>#N/A</v>
      </c>
      <c r="Q91" s="236" t="e">
        <f>IF(ISNUMBER(Regressions!S101),ROUND(Regressions!S101, 1), NA())</f>
        <v>#N/A</v>
      </c>
      <c r="R91" s="368" t="e">
        <f>IF(ISNUMBER(Regressions!T101),ROUND(Regressions!T101, 1), NA())</f>
        <v>#N/A</v>
      </c>
      <c r="S91" s="258" t="e">
        <f>IF(ISNUMBER(Regressions!U101),ROUND(Regressions!U101, 1), NA())</f>
        <v>#N/A</v>
      </c>
    </row>
    <row xmlns:x14ac="http://schemas.microsoft.com/office/spreadsheetml/2009/9/ac" r="92" hidden="true" x14ac:dyDescent="0.2">
      <c r="A92" s="364" t="str">
        <f>IF(ISBLANK(Regressions!A102), " ", Regressions!A102)</f>
        <v>Pakistan</v>
      </c>
      <c r="B92" s="365">
        <f>IF(ISBLANK(Regressions!B102), " ", Regressions!B102)</f>
        <v>2026</v>
      </c>
      <c r="C92" s="370" t="str">
        <f>IF(ISBLANK(Regressions!C102), " ", Regressions!C102)</f>
        <v>Rural</v>
      </c>
      <c r="D92" s="366" t="str">
        <f>IF(ISBLANK(Regressions!D102), " ", Regressions!D102)</f>
        <v> </v>
      </c>
      <c r="E92" s="235" t="e">
        <f>IF(ISNUMBER(Regressions!E102),ROUND(Regressions!E102, 1), NA())</f>
        <v>#N/A</v>
      </c>
      <c r="F92" s="367" t="e">
        <f>IF(ISNUMBER(Regressions!F102),ROUND(Regressions!F102, 1), NA())</f>
        <v>#N/A</v>
      </c>
      <c r="G92" s="257" t="e">
        <f>IF(ISNUMBER(Regressions!G102),ROUND(Regressions!G102, 1), NA())</f>
        <v>#N/A</v>
      </c>
      <c r="H92" s="368" t="e">
        <f>IF(ISNUMBER(Regressions!H102),ROUND(Regressions!H102, 1), NA())</f>
        <v>#N/A</v>
      </c>
      <c r="I92" s="258" t="e">
        <f>IF(ISNUMBER(Regressions!I102),ROUND(Regressions!I102, 1), NA())</f>
        <v>#N/A</v>
      </c>
      <c r="J92" s="369" t="e">
        <f>IF(ISNUMBER(Regressions!K102),ROUND(Regressions!K102, 1), NA())</f>
        <v>#N/A</v>
      </c>
      <c r="K92" s="367" t="e">
        <f>IF(ISNUMBER(Regressions!L102),ROUND(Regressions!L102, 1), NA())</f>
        <v>#N/A</v>
      </c>
      <c r="L92" s="259" t="e">
        <f>IF(ISNUMBER(Regressions!M102),ROUND(Regressions!M102, 1), NA())</f>
        <v>#N/A</v>
      </c>
      <c r="M92" s="368" t="e">
        <f>IF(ISNUMBER(Regressions!N102),ROUND(Regressions!N102, 1), NA())</f>
        <v>#N/A</v>
      </c>
      <c r="N92" s="258" t="e">
        <f>IF(ISNUMBER(Regressions!O102),ROUND(Regressions!O102, 1), NA())</f>
        <v>#N/A</v>
      </c>
      <c r="O92" s="369" t="e">
        <f>IF(ISNUMBER(Regressions!Q102),ROUND(Regressions!Q102, 1), NA())</f>
        <v>#N/A</v>
      </c>
      <c r="P92" s="367" t="e">
        <f>IF(ISNUMBER(Regressions!R102),ROUND(Regressions!R102, 1), NA())</f>
        <v>#N/A</v>
      </c>
      <c r="Q92" s="236" t="e">
        <f>IF(ISNUMBER(Regressions!S102),ROUND(Regressions!S102, 1), NA())</f>
        <v>#N/A</v>
      </c>
      <c r="R92" s="368" t="e">
        <f>IF(ISNUMBER(Regressions!T102),ROUND(Regressions!T102, 1), NA())</f>
        <v>#N/A</v>
      </c>
      <c r="S92" s="258" t="e">
        <f>IF(ISNUMBER(Regressions!U102),ROUND(Regressions!U102, 1), NA())</f>
        <v>#N/A</v>
      </c>
    </row>
    <row xmlns:x14ac="http://schemas.microsoft.com/office/spreadsheetml/2009/9/ac" r="93" hidden="true" x14ac:dyDescent="0.2">
      <c r="A93" s="364" t="str">
        <f>IF(ISBLANK(Regressions!A103), " ", Regressions!A103)</f>
        <v>Pakistan</v>
      </c>
      <c r="B93" s="365">
        <f>IF(ISBLANK(Regressions!B103), " ", Regressions!B103)</f>
        <v>2027</v>
      </c>
      <c r="C93" s="370" t="str">
        <f>IF(ISBLANK(Regressions!C103), " ", Regressions!C103)</f>
        <v>Rural</v>
      </c>
      <c r="D93" s="366" t="str">
        <f>IF(ISBLANK(Regressions!D103), " ", Regressions!D103)</f>
        <v> </v>
      </c>
      <c r="E93" s="235" t="e">
        <f>IF(ISNUMBER(Regressions!E103),ROUND(Regressions!E103, 1), NA())</f>
        <v>#N/A</v>
      </c>
      <c r="F93" s="367" t="e">
        <f>IF(ISNUMBER(Regressions!F103),ROUND(Regressions!F103, 1), NA())</f>
        <v>#N/A</v>
      </c>
      <c r="G93" s="257" t="e">
        <f>IF(ISNUMBER(Regressions!G103),ROUND(Regressions!G103, 1), NA())</f>
        <v>#N/A</v>
      </c>
      <c r="H93" s="368" t="e">
        <f>IF(ISNUMBER(Regressions!H103),ROUND(Regressions!H103, 1), NA())</f>
        <v>#N/A</v>
      </c>
      <c r="I93" s="258" t="e">
        <f>IF(ISNUMBER(Regressions!I103),ROUND(Regressions!I103, 1), NA())</f>
        <v>#N/A</v>
      </c>
      <c r="J93" s="369" t="e">
        <f>IF(ISNUMBER(Regressions!K103),ROUND(Regressions!K103, 1), NA())</f>
        <v>#N/A</v>
      </c>
      <c r="K93" s="367" t="e">
        <f>IF(ISNUMBER(Regressions!L103),ROUND(Regressions!L103, 1), NA())</f>
        <v>#N/A</v>
      </c>
      <c r="L93" s="259" t="e">
        <f>IF(ISNUMBER(Regressions!M103),ROUND(Regressions!M103, 1), NA())</f>
        <v>#N/A</v>
      </c>
      <c r="M93" s="368" t="e">
        <f>IF(ISNUMBER(Regressions!N103),ROUND(Regressions!N103, 1), NA())</f>
        <v>#N/A</v>
      </c>
      <c r="N93" s="258" t="e">
        <f>IF(ISNUMBER(Regressions!O103),ROUND(Regressions!O103, 1), NA())</f>
        <v>#N/A</v>
      </c>
      <c r="O93" s="369" t="e">
        <f>IF(ISNUMBER(Regressions!Q103),ROUND(Regressions!Q103, 1), NA())</f>
        <v>#N/A</v>
      </c>
      <c r="P93" s="367" t="e">
        <f>IF(ISNUMBER(Regressions!R103),ROUND(Regressions!R103, 1), NA())</f>
        <v>#N/A</v>
      </c>
      <c r="Q93" s="236" t="e">
        <f>IF(ISNUMBER(Regressions!S103),ROUND(Regressions!S103, 1), NA())</f>
        <v>#N/A</v>
      </c>
      <c r="R93" s="368" t="e">
        <f>IF(ISNUMBER(Regressions!T103),ROUND(Regressions!T103, 1), NA())</f>
        <v>#N/A</v>
      </c>
      <c r="S93" s="258" t="e">
        <f>IF(ISNUMBER(Regressions!U103),ROUND(Regressions!U103, 1), NA())</f>
        <v>#N/A</v>
      </c>
    </row>
    <row xmlns:x14ac="http://schemas.microsoft.com/office/spreadsheetml/2009/9/ac" r="94" hidden="true" x14ac:dyDescent="0.2">
      <c r="A94" s="364" t="str">
        <f>IF(ISBLANK(Regressions!A104), " ", Regressions!A104)</f>
        <v>Pakistan</v>
      </c>
      <c r="B94" s="365">
        <f>IF(ISBLANK(Regressions!B104), " ", Regressions!B104)</f>
        <v>2028</v>
      </c>
      <c r="C94" s="370" t="str">
        <f>IF(ISBLANK(Regressions!C104), " ", Regressions!C104)</f>
        <v>Rural</v>
      </c>
      <c r="D94" s="366" t="str">
        <f>IF(ISBLANK(Regressions!D104), " ", Regressions!D104)</f>
        <v> </v>
      </c>
      <c r="E94" s="235" t="e">
        <f>IF(ISNUMBER(Regressions!E104),ROUND(Regressions!E104, 1), NA())</f>
        <v>#N/A</v>
      </c>
      <c r="F94" s="367" t="e">
        <f>IF(ISNUMBER(Regressions!F104),ROUND(Regressions!F104, 1), NA())</f>
        <v>#N/A</v>
      </c>
      <c r="G94" s="257" t="e">
        <f>IF(ISNUMBER(Regressions!G104),ROUND(Regressions!G104, 1), NA())</f>
        <v>#N/A</v>
      </c>
      <c r="H94" s="368" t="e">
        <f>IF(ISNUMBER(Regressions!H104),ROUND(Regressions!H104, 1), NA())</f>
        <v>#N/A</v>
      </c>
      <c r="I94" s="258" t="e">
        <f>IF(ISNUMBER(Regressions!I104),ROUND(Regressions!I104, 1), NA())</f>
        <v>#N/A</v>
      </c>
      <c r="J94" s="369" t="e">
        <f>IF(ISNUMBER(Regressions!K104),ROUND(Regressions!K104, 1), NA())</f>
        <v>#N/A</v>
      </c>
      <c r="K94" s="367" t="e">
        <f>IF(ISNUMBER(Regressions!L104),ROUND(Regressions!L104, 1), NA())</f>
        <v>#N/A</v>
      </c>
      <c r="L94" s="259" t="e">
        <f>IF(ISNUMBER(Regressions!M104),ROUND(Regressions!M104, 1), NA())</f>
        <v>#N/A</v>
      </c>
      <c r="M94" s="368" t="e">
        <f>IF(ISNUMBER(Regressions!N104),ROUND(Regressions!N104, 1), NA())</f>
        <v>#N/A</v>
      </c>
      <c r="N94" s="258" t="e">
        <f>IF(ISNUMBER(Regressions!O104),ROUND(Regressions!O104, 1), NA())</f>
        <v>#N/A</v>
      </c>
      <c r="O94" s="369" t="e">
        <f>IF(ISNUMBER(Regressions!Q104),ROUND(Regressions!Q104, 1), NA())</f>
        <v>#N/A</v>
      </c>
      <c r="P94" s="367" t="e">
        <f>IF(ISNUMBER(Regressions!R104),ROUND(Regressions!R104, 1), NA())</f>
        <v>#N/A</v>
      </c>
      <c r="Q94" s="236" t="e">
        <f>IF(ISNUMBER(Regressions!S104),ROUND(Regressions!S104, 1), NA())</f>
        <v>#N/A</v>
      </c>
      <c r="R94" s="368" t="e">
        <f>IF(ISNUMBER(Regressions!T104),ROUND(Regressions!T104, 1), NA())</f>
        <v>#N/A</v>
      </c>
      <c r="S94" s="258" t="e">
        <f>IF(ISNUMBER(Regressions!U104),ROUND(Regressions!U104, 1), NA())</f>
        <v>#N/A</v>
      </c>
    </row>
    <row xmlns:x14ac="http://schemas.microsoft.com/office/spreadsheetml/2009/9/ac" r="95" hidden="true" x14ac:dyDescent="0.2">
      <c r="A95" s="364" t="str">
        <f>IF(ISBLANK(Regressions!A105), " ", Regressions!A105)</f>
        <v>Pakistan</v>
      </c>
      <c r="B95" s="365">
        <f>IF(ISBLANK(Regressions!B105), " ", Regressions!B105)</f>
        <v>2029</v>
      </c>
      <c r="C95" s="370" t="str">
        <f>IF(ISBLANK(Regressions!C105), " ", Regressions!C105)</f>
        <v>Rural</v>
      </c>
      <c r="D95" s="366" t="str">
        <f>IF(ISBLANK(Regressions!D105), " ", Regressions!D105)</f>
        <v> </v>
      </c>
      <c r="E95" s="235" t="e">
        <f>IF(ISNUMBER(Regressions!E105),ROUND(Regressions!E105, 1), NA())</f>
        <v>#N/A</v>
      </c>
      <c r="F95" s="367" t="e">
        <f>IF(ISNUMBER(Regressions!F105),ROUND(Regressions!F105, 1), NA())</f>
        <v>#N/A</v>
      </c>
      <c r="G95" s="257" t="e">
        <f>IF(ISNUMBER(Regressions!G105),ROUND(Regressions!G105, 1), NA())</f>
        <v>#N/A</v>
      </c>
      <c r="H95" s="368" t="e">
        <f>IF(ISNUMBER(Regressions!H105),ROUND(Regressions!H105, 1), NA())</f>
        <v>#N/A</v>
      </c>
      <c r="I95" s="258" t="e">
        <f>IF(ISNUMBER(Regressions!I105),ROUND(Regressions!I105, 1), NA())</f>
        <v>#N/A</v>
      </c>
      <c r="J95" s="369" t="e">
        <f>IF(ISNUMBER(Regressions!K105),ROUND(Regressions!K105, 1), NA())</f>
        <v>#N/A</v>
      </c>
      <c r="K95" s="367" t="e">
        <f>IF(ISNUMBER(Regressions!L105),ROUND(Regressions!L105, 1), NA())</f>
        <v>#N/A</v>
      </c>
      <c r="L95" s="259" t="e">
        <f>IF(ISNUMBER(Regressions!M105),ROUND(Regressions!M105, 1), NA())</f>
        <v>#N/A</v>
      </c>
      <c r="M95" s="368" t="e">
        <f>IF(ISNUMBER(Regressions!N105),ROUND(Regressions!N105, 1), NA())</f>
        <v>#N/A</v>
      </c>
      <c r="N95" s="258" t="e">
        <f>IF(ISNUMBER(Regressions!O105),ROUND(Regressions!O105, 1), NA())</f>
        <v>#N/A</v>
      </c>
      <c r="O95" s="369" t="e">
        <f>IF(ISNUMBER(Regressions!Q105),ROUND(Regressions!Q105, 1), NA())</f>
        <v>#N/A</v>
      </c>
      <c r="P95" s="367" t="e">
        <f>IF(ISNUMBER(Regressions!R105),ROUND(Regressions!R105, 1), NA())</f>
        <v>#N/A</v>
      </c>
      <c r="Q95" s="236" t="e">
        <f>IF(ISNUMBER(Regressions!S105),ROUND(Regressions!S105, 1), NA())</f>
        <v>#N/A</v>
      </c>
      <c r="R95" s="368" t="e">
        <f>IF(ISNUMBER(Regressions!T105),ROUND(Regressions!T105, 1), NA())</f>
        <v>#N/A</v>
      </c>
      <c r="S95" s="258" t="e">
        <f>IF(ISNUMBER(Regressions!U105),ROUND(Regressions!U105, 1), NA())</f>
        <v>#N/A</v>
      </c>
    </row>
    <row xmlns:x14ac="http://schemas.microsoft.com/office/spreadsheetml/2009/9/ac" r="96" hidden="true" x14ac:dyDescent="0.2">
      <c r="A96" s="364" t="str">
        <f>IF(ISBLANK(Regressions!A106), " ", Regressions!A106)</f>
        <v>Pakistan</v>
      </c>
      <c r="B96" s="365">
        <f>IF(ISBLANK(Regressions!B106), " ", Regressions!B106)</f>
        <v>2030</v>
      </c>
      <c r="C96" s="370" t="str">
        <f>IF(ISBLANK(Regressions!C106), " ", Regressions!C106)</f>
        <v>Rural</v>
      </c>
      <c r="D96" s="366" t="str">
        <f>IF(ISBLANK(Regressions!D106), " ", Regressions!D106)</f>
        <v> </v>
      </c>
      <c r="E96" s="235" t="e">
        <f>IF(ISNUMBER(Regressions!E106),ROUND(Regressions!E106, 1), NA())</f>
        <v>#N/A</v>
      </c>
      <c r="F96" s="367" t="e">
        <f>IF(ISNUMBER(Regressions!F106),ROUND(Regressions!F106, 1), NA())</f>
        <v>#N/A</v>
      </c>
      <c r="G96" s="257" t="e">
        <f>IF(ISNUMBER(Regressions!G106),ROUND(Regressions!G106, 1), NA())</f>
        <v>#N/A</v>
      </c>
      <c r="H96" s="368" t="e">
        <f>IF(ISNUMBER(Regressions!H106),ROUND(Regressions!H106, 1), NA())</f>
        <v>#N/A</v>
      </c>
      <c r="I96" s="258" t="e">
        <f>IF(ISNUMBER(Regressions!I106),ROUND(Regressions!I106, 1), NA())</f>
        <v>#N/A</v>
      </c>
      <c r="J96" s="369" t="e">
        <f>IF(ISNUMBER(Regressions!K106),ROUND(Regressions!K106, 1), NA())</f>
        <v>#N/A</v>
      </c>
      <c r="K96" s="367" t="e">
        <f>IF(ISNUMBER(Regressions!L106),ROUND(Regressions!L106, 1), NA())</f>
        <v>#N/A</v>
      </c>
      <c r="L96" s="259" t="e">
        <f>IF(ISNUMBER(Regressions!M106),ROUND(Regressions!M106, 1), NA())</f>
        <v>#N/A</v>
      </c>
      <c r="M96" s="368" t="e">
        <f>IF(ISNUMBER(Regressions!N106),ROUND(Regressions!N106, 1), NA())</f>
        <v>#N/A</v>
      </c>
      <c r="N96" s="258" t="e">
        <f>IF(ISNUMBER(Regressions!O106),ROUND(Regressions!O106, 1), NA())</f>
        <v>#N/A</v>
      </c>
      <c r="O96" s="369" t="e">
        <f>IF(ISNUMBER(Regressions!Q106),ROUND(Regressions!Q106, 1), NA())</f>
        <v>#N/A</v>
      </c>
      <c r="P96" s="367" t="e">
        <f>IF(ISNUMBER(Regressions!R106),ROUND(Regressions!R106, 1), NA())</f>
        <v>#N/A</v>
      </c>
      <c r="Q96" s="236" t="e">
        <f>IF(ISNUMBER(Regressions!S106),ROUND(Regressions!S106, 1), NA())</f>
        <v>#N/A</v>
      </c>
      <c r="R96" s="368" t="e">
        <f>IF(ISNUMBER(Regressions!T106),ROUND(Regressions!T106, 1), NA())</f>
        <v>#N/A</v>
      </c>
      <c r="S96" s="258" t="e">
        <f>IF(ISNUMBER(Regressions!U106),ROUND(Regressions!U106, 1), NA())</f>
        <v>#N/A</v>
      </c>
    </row>
    <row xmlns:x14ac="http://schemas.microsoft.com/office/spreadsheetml/2009/9/ac" r="97" x14ac:dyDescent="0.2">
      <c r="A97" s="364" t="str">
        <f>IF(ISBLANK(Regressions!A107), " ", Regressions!A107)</f>
        <v>Pakistan</v>
      </c>
      <c r="B97" s="365">
        <f>IF(ISBLANK(Regressions!B107), " ", Regressions!B107)</f>
        <v>2000</v>
      </c>
      <c r="C97" s="370" t="str">
        <f>IF(ISBLANK(Regressions!C107), " ", Regressions!C107)</f>
        <v>Pre-primary</v>
      </c>
      <c r="D97" s="366">
        <f>IF(ISBLANK(Regressions!D107), " ", Regressions!D107)</f>
        <v>9296542</v>
      </c>
      <c r="E97" s="235" t="e">
        <f>IF(ISNUMBER(Regressions!E107),ROUND(Regressions!E107, 1), NA())</f>
        <v>#N/A</v>
      </c>
      <c r="F97" s="367" t="e">
        <f>IF(ISNUMBER(Regressions!F107),ROUND(Regressions!F107, 1), NA())</f>
        <v>#N/A</v>
      </c>
      <c r="G97" s="257" t="e">
        <f>IF(ISNUMBER(Regressions!G107),ROUND(Regressions!G107, 1), NA())</f>
        <v>#N/A</v>
      </c>
      <c r="H97" s="368" t="e">
        <f>IF(ISNUMBER(Regressions!H107),ROUND(Regressions!H107, 1), NA())</f>
        <v>#N/A</v>
      </c>
      <c r="I97" s="258" t="e">
        <f>IF(ISNUMBER(Regressions!I107),ROUND(Regressions!I107, 1), NA())</f>
        <v>#N/A</v>
      </c>
      <c r="J97" s="369" t="e">
        <f>IF(ISNUMBER(Regressions!K107),ROUND(Regressions!K107, 1), NA())</f>
        <v>#N/A</v>
      </c>
      <c r="K97" s="367" t="e">
        <f>IF(ISNUMBER(Regressions!L107),ROUND(Regressions!L107, 1), NA())</f>
        <v>#N/A</v>
      </c>
      <c r="L97" s="259" t="e">
        <f>IF(ISNUMBER(Regressions!M107),ROUND(Regressions!M107, 1), NA())</f>
        <v>#N/A</v>
      </c>
      <c r="M97" s="368" t="e">
        <f>IF(ISNUMBER(Regressions!N107),ROUND(Regressions!N107, 1), NA())</f>
        <v>#N/A</v>
      </c>
      <c r="N97" s="258" t="e">
        <f>IF(ISNUMBER(Regressions!O107),ROUND(Regressions!O107, 1), NA())</f>
        <v>#N/A</v>
      </c>
      <c r="O97" s="369" t="e">
        <f>IF(ISNUMBER(Regressions!Q107),ROUND(Regressions!Q107, 1), NA())</f>
        <v>#N/A</v>
      </c>
      <c r="P97" s="367" t="e">
        <f>IF(ISNUMBER(Regressions!R107),ROUND(Regressions!R107, 1), NA())</f>
        <v>#N/A</v>
      </c>
      <c r="Q97" s="236" t="e">
        <f>IF(ISNUMBER(Regressions!S107),ROUND(Regressions!S107, 1), NA())</f>
        <v>#N/A</v>
      </c>
      <c r="R97" s="368" t="e">
        <f>IF(ISNUMBER(Regressions!T107),ROUND(Regressions!T107, 1), NA())</f>
        <v>#N/A</v>
      </c>
      <c r="S97" s="258" t="e">
        <f>IF(ISNUMBER(Regressions!U107),ROUND(Regressions!U107, 1), NA())</f>
        <v>#N/A</v>
      </c>
    </row>
    <row xmlns:x14ac="http://schemas.microsoft.com/office/spreadsheetml/2009/9/ac" r="98" x14ac:dyDescent="0.2">
      <c r="A98" s="364" t="str">
        <f>IF(ISBLANK(Regressions!A108), " ", Regressions!A108)</f>
        <v>Pakistan</v>
      </c>
      <c r="B98" s="365">
        <f>IF(ISBLANK(Regressions!B108), " ", Regressions!B108)</f>
        <v>2001</v>
      </c>
      <c r="C98" s="370" t="str">
        <f>IF(ISBLANK(Regressions!C108), " ", Regressions!C108)</f>
        <v>Pre-primary</v>
      </c>
      <c r="D98" s="366">
        <f>IF(ISBLANK(Regressions!D108), " ", Regressions!D108)</f>
        <v>9439336</v>
      </c>
      <c r="E98" s="235" t="e">
        <f>IF(ISNUMBER(Regressions!E108),ROUND(Regressions!E108, 1), NA())</f>
        <v>#N/A</v>
      </c>
      <c r="F98" s="367" t="e">
        <f>IF(ISNUMBER(Regressions!F108),ROUND(Regressions!F108, 1), NA())</f>
        <v>#N/A</v>
      </c>
      <c r="G98" s="257" t="e">
        <f>IF(ISNUMBER(Regressions!G108),ROUND(Regressions!G108, 1), NA())</f>
        <v>#N/A</v>
      </c>
      <c r="H98" s="368" t="e">
        <f>IF(ISNUMBER(Regressions!H108),ROUND(Regressions!H108, 1), NA())</f>
        <v>#N/A</v>
      </c>
      <c r="I98" s="258" t="e">
        <f>IF(ISNUMBER(Regressions!I108),ROUND(Regressions!I108, 1), NA())</f>
        <v>#N/A</v>
      </c>
      <c r="J98" s="369" t="e">
        <f>IF(ISNUMBER(Regressions!K108),ROUND(Regressions!K108, 1), NA())</f>
        <v>#N/A</v>
      </c>
      <c r="K98" s="367" t="e">
        <f>IF(ISNUMBER(Regressions!L108),ROUND(Regressions!L108, 1), NA())</f>
        <v>#N/A</v>
      </c>
      <c r="L98" s="259" t="e">
        <f>IF(ISNUMBER(Regressions!M108),ROUND(Regressions!M108, 1), NA())</f>
        <v>#N/A</v>
      </c>
      <c r="M98" s="368" t="e">
        <f>IF(ISNUMBER(Regressions!N108),ROUND(Regressions!N108, 1), NA())</f>
        <v>#N/A</v>
      </c>
      <c r="N98" s="258" t="e">
        <f>IF(ISNUMBER(Regressions!O108),ROUND(Regressions!O108, 1), NA())</f>
        <v>#N/A</v>
      </c>
      <c r="O98" s="369" t="e">
        <f>IF(ISNUMBER(Regressions!Q108),ROUND(Regressions!Q108, 1), NA())</f>
        <v>#N/A</v>
      </c>
      <c r="P98" s="367" t="e">
        <f>IF(ISNUMBER(Regressions!R108),ROUND(Regressions!R108, 1), NA())</f>
        <v>#N/A</v>
      </c>
      <c r="Q98" s="236" t="e">
        <f>IF(ISNUMBER(Regressions!S108),ROUND(Regressions!S108, 1), NA())</f>
        <v>#N/A</v>
      </c>
      <c r="R98" s="368" t="e">
        <f>IF(ISNUMBER(Regressions!T108),ROUND(Regressions!T108, 1), NA())</f>
        <v>#N/A</v>
      </c>
      <c r="S98" s="258" t="e">
        <f>IF(ISNUMBER(Regressions!U108),ROUND(Regressions!U108, 1), NA())</f>
        <v>#N/A</v>
      </c>
    </row>
    <row xmlns:x14ac="http://schemas.microsoft.com/office/spreadsheetml/2009/9/ac" r="99" x14ac:dyDescent="0.2">
      <c r="A99" s="364" t="str">
        <f>IF(ISBLANK(Regressions!A109), " ", Regressions!A109)</f>
        <v>Pakistan</v>
      </c>
      <c r="B99" s="365">
        <f>IF(ISBLANK(Regressions!B109), " ", Regressions!B109)</f>
        <v>2002</v>
      </c>
      <c r="C99" s="370" t="str">
        <f>IF(ISBLANK(Regressions!C109), " ", Regressions!C109)</f>
        <v>Pre-primary</v>
      </c>
      <c r="D99" s="366">
        <f>IF(ISBLANK(Regressions!D109), " ", Regressions!D109)</f>
        <v>9574935</v>
      </c>
      <c r="E99" s="235" t="e">
        <f>IF(ISNUMBER(Regressions!E109),ROUND(Regressions!E109, 1), NA())</f>
        <v>#N/A</v>
      </c>
      <c r="F99" s="367" t="e">
        <f>IF(ISNUMBER(Regressions!F109),ROUND(Regressions!F109, 1), NA())</f>
        <v>#N/A</v>
      </c>
      <c r="G99" s="257" t="e">
        <f>IF(ISNUMBER(Regressions!G109),ROUND(Regressions!G109, 1), NA())</f>
        <v>#N/A</v>
      </c>
      <c r="H99" s="368" t="e">
        <f>IF(ISNUMBER(Regressions!H109),ROUND(Regressions!H109, 1), NA())</f>
        <v>#N/A</v>
      </c>
      <c r="I99" s="258" t="e">
        <f>IF(ISNUMBER(Regressions!I109),ROUND(Regressions!I109, 1), NA())</f>
        <v>#N/A</v>
      </c>
      <c r="J99" s="369" t="e">
        <f>IF(ISNUMBER(Regressions!K109),ROUND(Regressions!K109, 1), NA())</f>
        <v>#N/A</v>
      </c>
      <c r="K99" s="367" t="e">
        <f>IF(ISNUMBER(Regressions!L109),ROUND(Regressions!L109, 1), NA())</f>
        <v>#N/A</v>
      </c>
      <c r="L99" s="259" t="e">
        <f>IF(ISNUMBER(Regressions!M109),ROUND(Regressions!M109, 1), NA())</f>
        <v>#N/A</v>
      </c>
      <c r="M99" s="368" t="e">
        <f>IF(ISNUMBER(Regressions!N109),ROUND(Regressions!N109, 1), NA())</f>
        <v>#N/A</v>
      </c>
      <c r="N99" s="258" t="e">
        <f>IF(ISNUMBER(Regressions!O109),ROUND(Regressions!O109, 1), NA())</f>
        <v>#N/A</v>
      </c>
      <c r="O99" s="369" t="e">
        <f>IF(ISNUMBER(Regressions!Q109),ROUND(Regressions!Q109, 1), NA())</f>
        <v>#N/A</v>
      </c>
      <c r="P99" s="367" t="e">
        <f>IF(ISNUMBER(Regressions!R109),ROUND(Regressions!R109, 1), NA())</f>
        <v>#N/A</v>
      </c>
      <c r="Q99" s="236" t="e">
        <f>IF(ISNUMBER(Regressions!S109),ROUND(Regressions!S109, 1), NA())</f>
        <v>#N/A</v>
      </c>
      <c r="R99" s="368" t="e">
        <f>IF(ISNUMBER(Regressions!T109),ROUND(Regressions!T109, 1), NA())</f>
        <v>#N/A</v>
      </c>
      <c r="S99" s="258" t="e">
        <f>IF(ISNUMBER(Regressions!U109),ROUND(Regressions!U109, 1), NA())</f>
        <v>#N/A</v>
      </c>
    </row>
    <row xmlns:x14ac="http://schemas.microsoft.com/office/spreadsheetml/2009/9/ac" r="100" x14ac:dyDescent="0.2">
      <c r="A100" s="364" t="str">
        <f>IF(ISBLANK(Regressions!A110), " ", Regressions!A110)</f>
        <v>Pakistan</v>
      </c>
      <c r="B100" s="365">
        <f>IF(ISBLANK(Regressions!B110), " ", Regressions!B110)</f>
        <v>2003</v>
      </c>
      <c r="C100" s="370" t="str">
        <f>IF(ISBLANK(Regressions!C110), " ", Regressions!C110)</f>
        <v>Pre-primary</v>
      </c>
      <c r="D100" s="366">
        <f>IF(ISBLANK(Regressions!D110), " ", Regressions!D110)</f>
        <v>9712806</v>
      </c>
      <c r="E100" s="235" t="e">
        <f>IF(ISNUMBER(Regressions!E110),ROUND(Regressions!E110, 1), NA())</f>
        <v>#N/A</v>
      </c>
      <c r="F100" s="367" t="e">
        <f>IF(ISNUMBER(Regressions!F110),ROUND(Regressions!F110, 1), NA())</f>
        <v>#N/A</v>
      </c>
      <c r="G100" s="257" t="e">
        <f>IF(ISNUMBER(Regressions!G110),ROUND(Regressions!G110, 1), NA())</f>
        <v>#N/A</v>
      </c>
      <c r="H100" s="368" t="e">
        <f>IF(ISNUMBER(Regressions!H110),ROUND(Regressions!H110, 1), NA())</f>
        <v>#N/A</v>
      </c>
      <c r="I100" s="258" t="e">
        <f>IF(ISNUMBER(Regressions!I110),ROUND(Regressions!I110, 1), NA())</f>
        <v>#N/A</v>
      </c>
      <c r="J100" s="369" t="e">
        <f>IF(ISNUMBER(Regressions!K110),ROUND(Regressions!K110, 1), NA())</f>
        <v>#N/A</v>
      </c>
      <c r="K100" s="367" t="e">
        <f>IF(ISNUMBER(Regressions!L110),ROUND(Regressions!L110, 1), NA())</f>
        <v>#N/A</v>
      </c>
      <c r="L100" s="259" t="e">
        <f>IF(ISNUMBER(Regressions!M110),ROUND(Regressions!M110, 1), NA())</f>
        <v>#N/A</v>
      </c>
      <c r="M100" s="368" t="e">
        <f>IF(ISNUMBER(Regressions!N110),ROUND(Regressions!N110, 1), NA())</f>
        <v>#N/A</v>
      </c>
      <c r="N100" s="258" t="e">
        <f>IF(ISNUMBER(Regressions!O110),ROUND(Regressions!O110, 1), NA())</f>
        <v>#N/A</v>
      </c>
      <c r="O100" s="369" t="e">
        <f>IF(ISNUMBER(Regressions!Q110),ROUND(Regressions!Q110, 1), NA())</f>
        <v>#N/A</v>
      </c>
      <c r="P100" s="367" t="e">
        <f>IF(ISNUMBER(Regressions!R110),ROUND(Regressions!R110, 1), NA())</f>
        <v>#N/A</v>
      </c>
      <c r="Q100" s="236" t="e">
        <f>IF(ISNUMBER(Regressions!S110),ROUND(Regressions!S110, 1), NA())</f>
        <v>#N/A</v>
      </c>
      <c r="R100" s="368" t="e">
        <f>IF(ISNUMBER(Regressions!T110),ROUND(Regressions!T110, 1), NA())</f>
        <v>#N/A</v>
      </c>
      <c r="S100" s="258" t="e">
        <f>IF(ISNUMBER(Regressions!U110),ROUND(Regressions!U110, 1), NA())</f>
        <v>#N/A</v>
      </c>
    </row>
    <row xmlns:x14ac="http://schemas.microsoft.com/office/spreadsheetml/2009/9/ac" r="101" x14ac:dyDescent="0.2">
      <c r="A101" s="364" t="str">
        <f>IF(ISBLANK(Regressions!A111), " ", Regressions!A111)</f>
        <v>Pakistan</v>
      </c>
      <c r="B101" s="365">
        <f>IF(ISBLANK(Regressions!B111), " ", Regressions!B111)</f>
        <v>2004</v>
      </c>
      <c r="C101" s="370" t="str">
        <f>IF(ISBLANK(Regressions!C111), " ", Regressions!C111)</f>
        <v>Pre-primary</v>
      </c>
      <c r="D101" s="366">
        <f>IF(ISBLANK(Regressions!D111), " ", Regressions!D111)</f>
        <v>9831168</v>
      </c>
      <c r="E101" s="235" t="e">
        <f>IF(ISNUMBER(Regressions!E111),ROUND(Regressions!E111, 1), NA())</f>
        <v>#N/A</v>
      </c>
      <c r="F101" s="367" t="e">
        <f>IF(ISNUMBER(Regressions!F111),ROUND(Regressions!F111, 1), NA())</f>
        <v>#N/A</v>
      </c>
      <c r="G101" s="257" t="e">
        <f>IF(ISNUMBER(Regressions!G111),ROUND(Regressions!G111, 1), NA())</f>
        <v>#N/A</v>
      </c>
      <c r="H101" s="368" t="e">
        <f>IF(ISNUMBER(Regressions!H111),ROUND(Regressions!H111, 1), NA())</f>
        <v>#N/A</v>
      </c>
      <c r="I101" s="258" t="e">
        <f>IF(ISNUMBER(Regressions!I111),ROUND(Regressions!I111, 1), NA())</f>
        <v>#N/A</v>
      </c>
      <c r="J101" s="369" t="e">
        <f>IF(ISNUMBER(Regressions!K111),ROUND(Regressions!K111, 1), NA())</f>
        <v>#N/A</v>
      </c>
      <c r="K101" s="367" t="e">
        <f>IF(ISNUMBER(Regressions!L111),ROUND(Regressions!L111, 1), NA())</f>
        <v>#N/A</v>
      </c>
      <c r="L101" s="259" t="e">
        <f>IF(ISNUMBER(Regressions!M111),ROUND(Regressions!M111, 1), NA())</f>
        <v>#N/A</v>
      </c>
      <c r="M101" s="368" t="e">
        <f>IF(ISNUMBER(Regressions!N111),ROUND(Regressions!N111, 1), NA())</f>
        <v>#N/A</v>
      </c>
      <c r="N101" s="258" t="e">
        <f>IF(ISNUMBER(Regressions!O111),ROUND(Regressions!O111, 1), NA())</f>
        <v>#N/A</v>
      </c>
      <c r="O101" s="369" t="e">
        <f>IF(ISNUMBER(Regressions!Q111),ROUND(Regressions!Q111, 1), NA())</f>
        <v>#N/A</v>
      </c>
      <c r="P101" s="367" t="e">
        <f>IF(ISNUMBER(Regressions!R111),ROUND(Regressions!R111, 1), NA())</f>
        <v>#N/A</v>
      </c>
      <c r="Q101" s="236" t="e">
        <f>IF(ISNUMBER(Regressions!S111),ROUND(Regressions!S111, 1), NA())</f>
        <v>#N/A</v>
      </c>
      <c r="R101" s="368" t="e">
        <f>IF(ISNUMBER(Regressions!T111),ROUND(Regressions!T111, 1), NA())</f>
        <v>#N/A</v>
      </c>
      <c r="S101" s="258" t="e">
        <f>IF(ISNUMBER(Regressions!U111),ROUND(Regressions!U111, 1), NA())</f>
        <v>#N/A</v>
      </c>
    </row>
    <row xmlns:x14ac="http://schemas.microsoft.com/office/spreadsheetml/2009/9/ac" r="102" x14ac:dyDescent="0.2">
      <c r="A102" s="364" t="str">
        <f>IF(ISBLANK(Regressions!A112), " ", Regressions!A112)</f>
        <v>Pakistan</v>
      </c>
      <c r="B102" s="365">
        <f>IF(ISBLANK(Regressions!B112), " ", Regressions!B112)</f>
        <v>2005</v>
      </c>
      <c r="C102" s="370" t="str">
        <f>IF(ISBLANK(Regressions!C112), " ", Regressions!C112)</f>
        <v>Pre-primary</v>
      </c>
      <c r="D102" s="366">
        <f>IF(ISBLANK(Regressions!D112), " ", Regressions!D112)</f>
        <v>9979322</v>
      </c>
      <c r="E102" s="235" t="e">
        <f>IF(ISNUMBER(Regressions!E112),ROUND(Regressions!E112, 1), NA())</f>
        <v>#N/A</v>
      </c>
      <c r="F102" s="367" t="e">
        <f>IF(ISNUMBER(Regressions!F112),ROUND(Regressions!F112, 1), NA())</f>
        <v>#N/A</v>
      </c>
      <c r="G102" s="257" t="e">
        <f>IF(ISNUMBER(Regressions!G112),ROUND(Regressions!G112, 1), NA())</f>
        <v>#N/A</v>
      </c>
      <c r="H102" s="368" t="e">
        <f>IF(ISNUMBER(Regressions!H112),ROUND(Regressions!H112, 1), NA())</f>
        <v>#N/A</v>
      </c>
      <c r="I102" s="258" t="e">
        <f>IF(ISNUMBER(Regressions!I112),ROUND(Regressions!I112, 1), NA())</f>
        <v>#N/A</v>
      </c>
      <c r="J102" s="369" t="e">
        <f>IF(ISNUMBER(Regressions!K112),ROUND(Regressions!K112, 1), NA())</f>
        <v>#N/A</v>
      </c>
      <c r="K102" s="367" t="e">
        <f>IF(ISNUMBER(Regressions!L112),ROUND(Regressions!L112, 1), NA())</f>
        <v>#N/A</v>
      </c>
      <c r="L102" s="259" t="e">
        <f>IF(ISNUMBER(Regressions!M112),ROUND(Regressions!M112, 1), NA())</f>
        <v>#N/A</v>
      </c>
      <c r="M102" s="368" t="e">
        <f>IF(ISNUMBER(Regressions!N112),ROUND(Regressions!N112, 1), NA())</f>
        <v>#N/A</v>
      </c>
      <c r="N102" s="258" t="e">
        <f>IF(ISNUMBER(Regressions!O112),ROUND(Regressions!O112, 1), NA())</f>
        <v>#N/A</v>
      </c>
      <c r="O102" s="369" t="e">
        <f>IF(ISNUMBER(Regressions!Q112),ROUND(Regressions!Q112, 1), NA())</f>
        <v>#N/A</v>
      </c>
      <c r="P102" s="367" t="e">
        <f>IF(ISNUMBER(Regressions!R112),ROUND(Regressions!R112, 1), NA())</f>
        <v>#N/A</v>
      </c>
      <c r="Q102" s="236" t="e">
        <f>IF(ISNUMBER(Regressions!S112),ROUND(Regressions!S112, 1), NA())</f>
        <v>#N/A</v>
      </c>
      <c r="R102" s="368" t="e">
        <f>IF(ISNUMBER(Regressions!T112),ROUND(Regressions!T112, 1), NA())</f>
        <v>#N/A</v>
      </c>
      <c r="S102" s="258" t="e">
        <f>IF(ISNUMBER(Regressions!U112),ROUND(Regressions!U112, 1), NA())</f>
        <v>#N/A</v>
      </c>
    </row>
    <row xmlns:x14ac="http://schemas.microsoft.com/office/spreadsheetml/2009/9/ac" r="103" x14ac:dyDescent="0.2">
      <c r="A103" s="364" t="str">
        <f>IF(ISBLANK(Regressions!A113), " ", Regressions!A113)</f>
        <v>Pakistan</v>
      </c>
      <c r="B103" s="365">
        <f>IF(ISBLANK(Regressions!B113), " ", Regressions!B113)</f>
        <v>2006</v>
      </c>
      <c r="C103" s="370" t="str">
        <f>IF(ISBLANK(Regressions!C113), " ", Regressions!C113)</f>
        <v>Pre-primary</v>
      </c>
      <c r="D103" s="366">
        <f>IF(ISBLANK(Regressions!D113), " ", Regressions!D113)</f>
        <v>10147832</v>
      </c>
      <c r="E103" s="235" t="e">
        <f>IF(ISNUMBER(Regressions!E113),ROUND(Regressions!E113, 1), NA())</f>
        <v>#N/A</v>
      </c>
      <c r="F103" s="367" t="e">
        <f>IF(ISNUMBER(Regressions!F113),ROUND(Regressions!F113, 1), NA())</f>
        <v>#N/A</v>
      </c>
      <c r="G103" s="257" t="e">
        <f>IF(ISNUMBER(Regressions!G113),ROUND(Regressions!G113, 1), NA())</f>
        <v>#N/A</v>
      </c>
      <c r="H103" s="368" t="e">
        <f>IF(ISNUMBER(Regressions!H113),ROUND(Regressions!H113, 1), NA())</f>
        <v>#N/A</v>
      </c>
      <c r="I103" s="258" t="e">
        <f>IF(ISNUMBER(Regressions!I113),ROUND(Regressions!I113, 1), NA())</f>
        <v>#N/A</v>
      </c>
      <c r="J103" s="369" t="e">
        <f>IF(ISNUMBER(Regressions!K113),ROUND(Regressions!K113, 1), NA())</f>
        <v>#N/A</v>
      </c>
      <c r="K103" s="367" t="e">
        <f>IF(ISNUMBER(Regressions!L113),ROUND(Regressions!L113, 1), NA())</f>
        <v>#N/A</v>
      </c>
      <c r="L103" s="259" t="e">
        <f>IF(ISNUMBER(Regressions!M113),ROUND(Regressions!M113, 1), NA())</f>
        <v>#N/A</v>
      </c>
      <c r="M103" s="368" t="e">
        <f>IF(ISNUMBER(Regressions!N113),ROUND(Regressions!N113, 1), NA())</f>
        <v>#N/A</v>
      </c>
      <c r="N103" s="258" t="e">
        <f>IF(ISNUMBER(Regressions!O113),ROUND(Regressions!O113, 1), NA())</f>
        <v>#N/A</v>
      </c>
      <c r="O103" s="369" t="e">
        <f>IF(ISNUMBER(Regressions!Q113),ROUND(Regressions!Q113, 1), NA())</f>
        <v>#N/A</v>
      </c>
      <c r="P103" s="367" t="e">
        <f>IF(ISNUMBER(Regressions!R113),ROUND(Regressions!R113, 1), NA())</f>
        <v>#N/A</v>
      </c>
      <c r="Q103" s="236" t="e">
        <f>IF(ISNUMBER(Regressions!S113),ROUND(Regressions!S113, 1), NA())</f>
        <v>#N/A</v>
      </c>
      <c r="R103" s="368" t="e">
        <f>IF(ISNUMBER(Regressions!T113),ROUND(Regressions!T113, 1), NA())</f>
        <v>#N/A</v>
      </c>
      <c r="S103" s="258" t="e">
        <f>IF(ISNUMBER(Regressions!U113),ROUND(Regressions!U113, 1), NA())</f>
        <v>#N/A</v>
      </c>
    </row>
    <row xmlns:x14ac="http://schemas.microsoft.com/office/spreadsheetml/2009/9/ac" r="104" x14ac:dyDescent="0.2">
      <c r="A104" s="364" t="str">
        <f>IF(ISBLANK(Regressions!A114), " ", Regressions!A114)</f>
        <v>Pakistan</v>
      </c>
      <c r="B104" s="365">
        <f>IF(ISBLANK(Regressions!B114), " ", Regressions!B114)</f>
        <v>2007</v>
      </c>
      <c r="C104" s="370" t="str">
        <f>IF(ISBLANK(Regressions!C114), " ", Regressions!C114)</f>
        <v>Pre-primary</v>
      </c>
      <c r="D104" s="366">
        <f>IF(ISBLANK(Regressions!D114), " ", Regressions!D114)</f>
        <v>10235058</v>
      </c>
      <c r="E104" s="235" t="e">
        <f>IF(ISNUMBER(Regressions!E114),ROUND(Regressions!E114, 1), NA())</f>
        <v>#N/A</v>
      </c>
      <c r="F104" s="367" t="e">
        <f>IF(ISNUMBER(Regressions!F114),ROUND(Regressions!F114, 1), NA())</f>
        <v>#N/A</v>
      </c>
      <c r="G104" s="257" t="e">
        <f>IF(ISNUMBER(Regressions!G114),ROUND(Regressions!G114, 1), NA())</f>
        <v>#N/A</v>
      </c>
      <c r="H104" s="368" t="e">
        <f>IF(ISNUMBER(Regressions!H114),ROUND(Regressions!H114, 1), NA())</f>
        <v>#N/A</v>
      </c>
      <c r="I104" s="258" t="e">
        <f>IF(ISNUMBER(Regressions!I114),ROUND(Regressions!I114, 1), NA())</f>
        <v>#N/A</v>
      </c>
      <c r="J104" s="369" t="e">
        <f>IF(ISNUMBER(Regressions!K114),ROUND(Regressions!K114, 1), NA())</f>
        <v>#N/A</v>
      </c>
      <c r="K104" s="367" t="e">
        <f>IF(ISNUMBER(Regressions!L114),ROUND(Regressions!L114, 1), NA())</f>
        <v>#N/A</v>
      </c>
      <c r="L104" s="259" t="e">
        <f>IF(ISNUMBER(Regressions!M114),ROUND(Regressions!M114, 1), NA())</f>
        <v>#N/A</v>
      </c>
      <c r="M104" s="368" t="e">
        <f>IF(ISNUMBER(Regressions!N114),ROUND(Regressions!N114, 1), NA())</f>
        <v>#N/A</v>
      </c>
      <c r="N104" s="258" t="e">
        <f>IF(ISNUMBER(Regressions!O114),ROUND(Regressions!O114, 1), NA())</f>
        <v>#N/A</v>
      </c>
      <c r="O104" s="369" t="e">
        <f>IF(ISNUMBER(Regressions!Q114),ROUND(Regressions!Q114, 1), NA())</f>
        <v>#N/A</v>
      </c>
      <c r="P104" s="367" t="e">
        <f>IF(ISNUMBER(Regressions!R114),ROUND(Regressions!R114, 1), NA())</f>
        <v>#N/A</v>
      </c>
      <c r="Q104" s="236" t="e">
        <f>IF(ISNUMBER(Regressions!S114),ROUND(Regressions!S114, 1), NA())</f>
        <v>#N/A</v>
      </c>
      <c r="R104" s="368" t="e">
        <f>IF(ISNUMBER(Regressions!T114),ROUND(Regressions!T114, 1), NA())</f>
        <v>#N/A</v>
      </c>
      <c r="S104" s="258" t="e">
        <f>IF(ISNUMBER(Regressions!U114),ROUND(Regressions!U114, 1), NA())</f>
        <v>#N/A</v>
      </c>
    </row>
    <row xmlns:x14ac="http://schemas.microsoft.com/office/spreadsheetml/2009/9/ac" r="105" x14ac:dyDescent="0.2">
      <c r="A105" s="364" t="str">
        <f>IF(ISBLANK(Regressions!A115), " ", Regressions!A115)</f>
        <v>Pakistan</v>
      </c>
      <c r="B105" s="365">
        <f>IF(ISBLANK(Regressions!B115), " ", Regressions!B115)</f>
        <v>2008</v>
      </c>
      <c r="C105" s="370" t="str">
        <f>IF(ISBLANK(Regressions!C115), " ", Regressions!C115)</f>
        <v>Pre-primary</v>
      </c>
      <c r="D105" s="366">
        <f>IF(ISBLANK(Regressions!D115), " ", Regressions!D115)</f>
        <v>10276574</v>
      </c>
      <c r="E105" s="235" t="e">
        <f>IF(ISNUMBER(Regressions!E115),ROUND(Regressions!E115, 1), NA())</f>
        <v>#N/A</v>
      </c>
      <c r="F105" s="367" t="e">
        <f>IF(ISNUMBER(Regressions!F115),ROUND(Regressions!F115, 1), NA())</f>
        <v>#N/A</v>
      </c>
      <c r="G105" s="257" t="e">
        <f>IF(ISNUMBER(Regressions!G115),ROUND(Regressions!G115, 1), NA())</f>
        <v>#N/A</v>
      </c>
      <c r="H105" s="368" t="e">
        <f>IF(ISNUMBER(Regressions!H115),ROUND(Regressions!H115, 1), NA())</f>
        <v>#N/A</v>
      </c>
      <c r="I105" s="258" t="e">
        <f>IF(ISNUMBER(Regressions!I115),ROUND(Regressions!I115, 1), NA())</f>
        <v>#N/A</v>
      </c>
      <c r="J105" s="369" t="e">
        <f>IF(ISNUMBER(Regressions!K115),ROUND(Regressions!K115, 1), NA())</f>
        <v>#N/A</v>
      </c>
      <c r="K105" s="367" t="e">
        <f>IF(ISNUMBER(Regressions!L115),ROUND(Regressions!L115, 1), NA())</f>
        <v>#N/A</v>
      </c>
      <c r="L105" s="259" t="e">
        <f>IF(ISNUMBER(Regressions!M115),ROUND(Regressions!M115, 1), NA())</f>
        <v>#N/A</v>
      </c>
      <c r="M105" s="368" t="e">
        <f>IF(ISNUMBER(Regressions!N115),ROUND(Regressions!N115, 1), NA())</f>
        <v>#N/A</v>
      </c>
      <c r="N105" s="258" t="e">
        <f>IF(ISNUMBER(Regressions!O115),ROUND(Regressions!O115, 1), NA())</f>
        <v>#N/A</v>
      </c>
      <c r="O105" s="369" t="e">
        <f>IF(ISNUMBER(Regressions!Q115),ROUND(Regressions!Q115, 1), NA())</f>
        <v>#N/A</v>
      </c>
      <c r="P105" s="367" t="e">
        <f>IF(ISNUMBER(Regressions!R115),ROUND(Regressions!R115, 1), NA())</f>
        <v>#N/A</v>
      </c>
      <c r="Q105" s="236" t="e">
        <f>IF(ISNUMBER(Regressions!S115),ROUND(Regressions!S115, 1), NA())</f>
        <v>#N/A</v>
      </c>
      <c r="R105" s="368" t="e">
        <f>IF(ISNUMBER(Regressions!T115),ROUND(Regressions!T115, 1), NA())</f>
        <v>#N/A</v>
      </c>
      <c r="S105" s="258" t="e">
        <f>IF(ISNUMBER(Regressions!U115),ROUND(Regressions!U115, 1), NA())</f>
        <v>#N/A</v>
      </c>
    </row>
    <row xmlns:x14ac="http://schemas.microsoft.com/office/spreadsheetml/2009/9/ac" r="106" x14ac:dyDescent="0.2">
      <c r="A106" s="364" t="str">
        <f>IF(ISBLANK(Regressions!A116), " ", Regressions!A116)</f>
        <v>Pakistan</v>
      </c>
      <c r="B106" s="365">
        <f>IF(ISBLANK(Regressions!B116), " ", Regressions!B116)</f>
        <v>2009</v>
      </c>
      <c r="C106" s="370" t="str">
        <f>IF(ISBLANK(Regressions!C116), " ", Regressions!C116)</f>
        <v>Pre-primary</v>
      </c>
      <c r="D106" s="366">
        <f>IF(ISBLANK(Regressions!D116), " ", Regressions!D116)</f>
        <v>10329357</v>
      </c>
      <c r="E106" s="235" t="e">
        <f>IF(ISNUMBER(Regressions!E116),ROUND(Regressions!E116, 1), NA())</f>
        <v>#N/A</v>
      </c>
      <c r="F106" s="367" t="e">
        <f>IF(ISNUMBER(Regressions!F116),ROUND(Regressions!F116, 1), NA())</f>
        <v>#N/A</v>
      </c>
      <c r="G106" s="257" t="e">
        <f>IF(ISNUMBER(Regressions!G116),ROUND(Regressions!G116, 1), NA())</f>
        <v>#N/A</v>
      </c>
      <c r="H106" s="368" t="e">
        <f>IF(ISNUMBER(Regressions!H116),ROUND(Regressions!H116, 1), NA())</f>
        <v>#N/A</v>
      </c>
      <c r="I106" s="258" t="e">
        <f>IF(ISNUMBER(Regressions!I116),ROUND(Regressions!I116, 1), NA())</f>
        <v>#N/A</v>
      </c>
      <c r="J106" s="369" t="e">
        <f>IF(ISNUMBER(Regressions!K116),ROUND(Regressions!K116, 1), NA())</f>
        <v>#N/A</v>
      </c>
      <c r="K106" s="367" t="e">
        <f>IF(ISNUMBER(Regressions!L116),ROUND(Regressions!L116, 1), NA())</f>
        <v>#N/A</v>
      </c>
      <c r="L106" s="259" t="e">
        <f>IF(ISNUMBER(Regressions!M116),ROUND(Regressions!M116, 1), NA())</f>
        <v>#N/A</v>
      </c>
      <c r="M106" s="368" t="e">
        <f>IF(ISNUMBER(Regressions!N116),ROUND(Regressions!N116, 1), NA())</f>
        <v>#N/A</v>
      </c>
      <c r="N106" s="258" t="e">
        <f>IF(ISNUMBER(Regressions!O116),ROUND(Regressions!O116, 1), NA())</f>
        <v>#N/A</v>
      </c>
      <c r="O106" s="369" t="e">
        <f>IF(ISNUMBER(Regressions!Q116),ROUND(Regressions!Q116, 1), NA())</f>
        <v>#N/A</v>
      </c>
      <c r="P106" s="367" t="e">
        <f>IF(ISNUMBER(Regressions!R116),ROUND(Regressions!R116, 1), NA())</f>
        <v>#N/A</v>
      </c>
      <c r="Q106" s="236" t="e">
        <f>IF(ISNUMBER(Regressions!S116),ROUND(Regressions!S116, 1), NA())</f>
        <v>#N/A</v>
      </c>
      <c r="R106" s="368" t="e">
        <f>IF(ISNUMBER(Regressions!T116),ROUND(Regressions!T116, 1), NA())</f>
        <v>#N/A</v>
      </c>
      <c r="S106" s="258" t="e">
        <f>IF(ISNUMBER(Regressions!U116),ROUND(Regressions!U116, 1), NA())</f>
        <v>#N/A</v>
      </c>
    </row>
    <row xmlns:x14ac="http://schemas.microsoft.com/office/spreadsheetml/2009/9/ac" r="107" x14ac:dyDescent="0.2">
      <c r="A107" s="364" t="str">
        <f>IF(ISBLANK(Regressions!A117), " ", Regressions!A117)</f>
        <v>Pakistan</v>
      </c>
      <c r="B107" s="365">
        <f>IF(ISBLANK(Regressions!B117), " ", Regressions!B117)</f>
        <v>2010</v>
      </c>
      <c r="C107" s="370" t="str">
        <f>IF(ISBLANK(Regressions!C117), " ", Regressions!C117)</f>
        <v>Pre-primary</v>
      </c>
      <c r="D107" s="366">
        <f>IF(ISBLANK(Regressions!D117), " ", Regressions!D117)</f>
        <v>10404543</v>
      </c>
      <c r="E107" s="235" t="e">
        <f>IF(ISNUMBER(Regressions!E117),ROUND(Regressions!E117, 1), NA())</f>
        <v>#N/A</v>
      </c>
      <c r="F107" s="367" t="e">
        <f>IF(ISNUMBER(Regressions!F117),ROUND(Regressions!F117, 1), NA())</f>
        <v>#N/A</v>
      </c>
      <c r="G107" s="257" t="e">
        <f>IF(ISNUMBER(Regressions!G117),ROUND(Regressions!G117, 1), NA())</f>
        <v>#N/A</v>
      </c>
      <c r="H107" s="368" t="e">
        <f>IF(ISNUMBER(Regressions!H117),ROUND(Regressions!H117, 1), NA())</f>
        <v>#N/A</v>
      </c>
      <c r="I107" s="258" t="e">
        <f>IF(ISNUMBER(Regressions!I117),ROUND(Regressions!I117, 1), NA())</f>
        <v>#N/A</v>
      </c>
      <c r="J107" s="369" t="e">
        <f>IF(ISNUMBER(Regressions!K117),ROUND(Regressions!K117, 1), NA())</f>
        <v>#N/A</v>
      </c>
      <c r="K107" s="367" t="e">
        <f>IF(ISNUMBER(Regressions!L117),ROUND(Regressions!L117, 1), NA())</f>
        <v>#N/A</v>
      </c>
      <c r="L107" s="259" t="e">
        <f>IF(ISNUMBER(Regressions!M117),ROUND(Regressions!M117, 1), NA())</f>
        <v>#N/A</v>
      </c>
      <c r="M107" s="368" t="e">
        <f>IF(ISNUMBER(Regressions!N117),ROUND(Regressions!N117, 1), NA())</f>
        <v>#N/A</v>
      </c>
      <c r="N107" s="258" t="e">
        <f>IF(ISNUMBER(Regressions!O117),ROUND(Regressions!O117, 1), NA())</f>
        <v>#N/A</v>
      </c>
      <c r="O107" s="369" t="e">
        <f>IF(ISNUMBER(Regressions!Q117),ROUND(Regressions!Q117, 1), NA())</f>
        <v>#N/A</v>
      </c>
      <c r="P107" s="367" t="e">
        <f>IF(ISNUMBER(Regressions!R117),ROUND(Regressions!R117, 1), NA())</f>
        <v>#N/A</v>
      </c>
      <c r="Q107" s="236" t="e">
        <f>IF(ISNUMBER(Regressions!S117),ROUND(Regressions!S117, 1), NA())</f>
        <v>#N/A</v>
      </c>
      <c r="R107" s="368" t="e">
        <f>IF(ISNUMBER(Regressions!T117),ROUND(Regressions!T117, 1), NA())</f>
        <v>#N/A</v>
      </c>
      <c r="S107" s="258" t="e">
        <f>IF(ISNUMBER(Regressions!U117),ROUND(Regressions!U117, 1), NA())</f>
        <v>#N/A</v>
      </c>
    </row>
    <row xmlns:x14ac="http://schemas.microsoft.com/office/spreadsheetml/2009/9/ac" r="108" x14ac:dyDescent="0.2">
      <c r="A108" s="364" t="str">
        <f>IF(ISBLANK(Regressions!A118), " ", Regressions!A118)</f>
        <v>Pakistan</v>
      </c>
      <c r="B108" s="365">
        <f>IF(ISBLANK(Regressions!B118), " ", Regressions!B118)</f>
        <v>2011</v>
      </c>
      <c r="C108" s="370" t="str">
        <f>IF(ISBLANK(Regressions!C118), " ", Regressions!C118)</f>
        <v>Pre-primary</v>
      </c>
      <c r="D108" s="366">
        <f>IF(ISBLANK(Regressions!D118), " ", Regressions!D118)</f>
        <v>10611913</v>
      </c>
      <c r="E108" s="235" t="e">
        <f>IF(ISNUMBER(Regressions!E118),ROUND(Regressions!E118, 1), NA())</f>
        <v>#N/A</v>
      </c>
      <c r="F108" s="367" t="e">
        <f>IF(ISNUMBER(Regressions!F118),ROUND(Regressions!F118, 1), NA())</f>
        <v>#N/A</v>
      </c>
      <c r="G108" s="257" t="e">
        <f>IF(ISNUMBER(Regressions!G118),ROUND(Regressions!G118, 1), NA())</f>
        <v>#N/A</v>
      </c>
      <c r="H108" s="368" t="e">
        <f>IF(ISNUMBER(Regressions!H118),ROUND(Regressions!H118, 1), NA())</f>
        <v>#N/A</v>
      </c>
      <c r="I108" s="258" t="e">
        <f>IF(ISNUMBER(Regressions!I118),ROUND(Regressions!I118, 1), NA())</f>
        <v>#N/A</v>
      </c>
      <c r="J108" s="369" t="e">
        <f>IF(ISNUMBER(Regressions!K118),ROUND(Regressions!K118, 1), NA())</f>
        <v>#N/A</v>
      </c>
      <c r="K108" s="367" t="e">
        <f>IF(ISNUMBER(Regressions!L118),ROUND(Regressions!L118, 1), NA())</f>
        <v>#N/A</v>
      </c>
      <c r="L108" s="259" t="e">
        <f>IF(ISNUMBER(Regressions!M118),ROUND(Regressions!M118, 1), NA())</f>
        <v>#N/A</v>
      </c>
      <c r="M108" s="368" t="e">
        <f>IF(ISNUMBER(Regressions!N118),ROUND(Regressions!N118, 1), NA())</f>
        <v>#N/A</v>
      </c>
      <c r="N108" s="258" t="e">
        <f>IF(ISNUMBER(Regressions!O118),ROUND(Regressions!O118, 1), NA())</f>
        <v>#N/A</v>
      </c>
      <c r="O108" s="369" t="e">
        <f>IF(ISNUMBER(Regressions!Q118),ROUND(Regressions!Q118, 1), NA())</f>
        <v>#N/A</v>
      </c>
      <c r="P108" s="367" t="e">
        <f>IF(ISNUMBER(Regressions!R118),ROUND(Regressions!R118, 1), NA())</f>
        <v>#N/A</v>
      </c>
      <c r="Q108" s="236" t="e">
        <f>IF(ISNUMBER(Regressions!S118),ROUND(Regressions!S118, 1), NA())</f>
        <v>#N/A</v>
      </c>
      <c r="R108" s="368" t="e">
        <f>IF(ISNUMBER(Regressions!T118),ROUND(Regressions!T118, 1), NA())</f>
        <v>#N/A</v>
      </c>
      <c r="S108" s="258" t="e">
        <f>IF(ISNUMBER(Regressions!U118),ROUND(Regressions!U118, 1), NA())</f>
        <v>#N/A</v>
      </c>
    </row>
    <row xmlns:x14ac="http://schemas.microsoft.com/office/spreadsheetml/2009/9/ac" r="109" x14ac:dyDescent="0.2">
      <c r="A109" s="364" t="str">
        <f>IF(ISBLANK(Regressions!A119), " ", Regressions!A119)</f>
        <v>Pakistan</v>
      </c>
      <c r="B109" s="365">
        <f>IF(ISBLANK(Regressions!B119), " ", Regressions!B119)</f>
        <v>2012</v>
      </c>
      <c r="C109" s="370" t="str">
        <f>IF(ISBLANK(Regressions!C119), " ", Regressions!C119)</f>
        <v>Pre-primary</v>
      </c>
      <c r="D109" s="366">
        <f>IF(ISBLANK(Regressions!D119), " ", Regressions!D119)</f>
        <v>10852686</v>
      </c>
      <c r="E109" s="235" t="e">
        <f>IF(ISNUMBER(Regressions!E119),ROUND(Regressions!E119, 1), NA())</f>
        <v>#N/A</v>
      </c>
      <c r="F109" s="367" t="e">
        <f>IF(ISNUMBER(Regressions!F119),ROUND(Regressions!F119, 1), NA())</f>
        <v>#N/A</v>
      </c>
      <c r="G109" s="257" t="e">
        <f>IF(ISNUMBER(Regressions!G119),ROUND(Regressions!G119, 1), NA())</f>
        <v>#N/A</v>
      </c>
      <c r="H109" s="368" t="e">
        <f>IF(ISNUMBER(Regressions!H119),ROUND(Regressions!H119, 1), NA())</f>
        <v>#N/A</v>
      </c>
      <c r="I109" s="258" t="e">
        <f>IF(ISNUMBER(Regressions!I119),ROUND(Regressions!I119, 1), NA())</f>
        <v>#N/A</v>
      </c>
      <c r="J109" s="369" t="e">
        <f>IF(ISNUMBER(Regressions!K119),ROUND(Regressions!K119, 1), NA())</f>
        <v>#N/A</v>
      </c>
      <c r="K109" s="367" t="e">
        <f>IF(ISNUMBER(Regressions!L119),ROUND(Regressions!L119, 1), NA())</f>
        <v>#N/A</v>
      </c>
      <c r="L109" s="259" t="e">
        <f>IF(ISNUMBER(Regressions!M119),ROUND(Regressions!M119, 1), NA())</f>
        <v>#N/A</v>
      </c>
      <c r="M109" s="368" t="e">
        <f>IF(ISNUMBER(Regressions!N119),ROUND(Regressions!N119, 1), NA())</f>
        <v>#N/A</v>
      </c>
      <c r="N109" s="258" t="e">
        <f>IF(ISNUMBER(Regressions!O119),ROUND(Regressions!O119, 1), NA())</f>
        <v>#N/A</v>
      </c>
      <c r="O109" s="369" t="e">
        <f>IF(ISNUMBER(Regressions!Q119),ROUND(Regressions!Q119, 1), NA())</f>
        <v>#N/A</v>
      </c>
      <c r="P109" s="367" t="e">
        <f>IF(ISNUMBER(Regressions!R119),ROUND(Regressions!R119, 1), NA())</f>
        <v>#N/A</v>
      </c>
      <c r="Q109" s="236" t="e">
        <f>IF(ISNUMBER(Regressions!S119),ROUND(Regressions!S119, 1), NA())</f>
        <v>#N/A</v>
      </c>
      <c r="R109" s="368" t="e">
        <f>IF(ISNUMBER(Regressions!T119),ROUND(Regressions!T119, 1), NA())</f>
        <v>#N/A</v>
      </c>
      <c r="S109" s="258" t="e">
        <f>IF(ISNUMBER(Regressions!U119),ROUND(Regressions!U119, 1), NA())</f>
        <v>#N/A</v>
      </c>
    </row>
    <row xmlns:x14ac="http://schemas.microsoft.com/office/spreadsheetml/2009/9/ac" r="110" x14ac:dyDescent="0.2">
      <c r="A110" s="364" t="str">
        <f>IF(ISBLANK(Regressions!A120), " ", Regressions!A120)</f>
        <v>Pakistan</v>
      </c>
      <c r="B110" s="365">
        <f>IF(ISBLANK(Regressions!B120), " ", Regressions!B120)</f>
        <v>2013</v>
      </c>
      <c r="C110" s="370" t="str">
        <f>IF(ISBLANK(Regressions!C120), " ", Regressions!C120)</f>
        <v>Pre-primary</v>
      </c>
      <c r="D110" s="366">
        <f>IF(ISBLANK(Regressions!D120), " ", Regressions!D120)</f>
        <v>11025596</v>
      </c>
      <c r="E110" s="235" t="e">
        <f>IF(ISNUMBER(Regressions!E120),ROUND(Regressions!E120, 1), NA())</f>
        <v>#N/A</v>
      </c>
      <c r="F110" s="367" t="e">
        <f>IF(ISNUMBER(Regressions!F120),ROUND(Regressions!F120, 1), NA())</f>
        <v>#N/A</v>
      </c>
      <c r="G110" s="257" t="e">
        <f>IF(ISNUMBER(Regressions!G120),ROUND(Regressions!G120, 1), NA())</f>
        <v>#N/A</v>
      </c>
      <c r="H110" s="368" t="e">
        <f>IF(ISNUMBER(Regressions!H120),ROUND(Regressions!H120, 1), NA())</f>
        <v>#N/A</v>
      </c>
      <c r="I110" s="258" t="e">
        <f>IF(ISNUMBER(Regressions!I120),ROUND(Regressions!I120, 1), NA())</f>
        <v>#N/A</v>
      </c>
      <c r="J110" s="369" t="e">
        <f>IF(ISNUMBER(Regressions!K120),ROUND(Regressions!K120, 1), NA())</f>
        <v>#N/A</v>
      </c>
      <c r="K110" s="367" t="e">
        <f>IF(ISNUMBER(Regressions!L120),ROUND(Regressions!L120, 1), NA())</f>
        <v>#N/A</v>
      </c>
      <c r="L110" s="259" t="e">
        <f>IF(ISNUMBER(Regressions!M120),ROUND(Regressions!M120, 1), NA())</f>
        <v>#N/A</v>
      </c>
      <c r="M110" s="368" t="e">
        <f>IF(ISNUMBER(Regressions!N120),ROUND(Regressions!N120, 1), NA())</f>
        <v>#N/A</v>
      </c>
      <c r="N110" s="258" t="e">
        <f>IF(ISNUMBER(Regressions!O120),ROUND(Regressions!O120, 1), NA())</f>
        <v>#N/A</v>
      </c>
      <c r="O110" s="369" t="e">
        <f>IF(ISNUMBER(Regressions!Q120),ROUND(Regressions!Q120, 1), NA())</f>
        <v>#N/A</v>
      </c>
      <c r="P110" s="367" t="e">
        <f>IF(ISNUMBER(Regressions!R120),ROUND(Regressions!R120, 1), NA())</f>
        <v>#N/A</v>
      </c>
      <c r="Q110" s="236" t="e">
        <f>IF(ISNUMBER(Regressions!S120),ROUND(Regressions!S120, 1), NA())</f>
        <v>#N/A</v>
      </c>
      <c r="R110" s="368" t="e">
        <f>IF(ISNUMBER(Regressions!T120),ROUND(Regressions!T120, 1), NA())</f>
        <v>#N/A</v>
      </c>
      <c r="S110" s="258" t="e">
        <f>IF(ISNUMBER(Regressions!U120),ROUND(Regressions!U120, 1), NA())</f>
        <v>#N/A</v>
      </c>
    </row>
    <row xmlns:x14ac="http://schemas.microsoft.com/office/spreadsheetml/2009/9/ac" r="111" x14ac:dyDescent="0.2">
      <c r="A111" s="364" t="str">
        <f>IF(ISBLANK(Regressions!A121), " ", Regressions!A121)</f>
        <v>Pakistan</v>
      </c>
      <c r="B111" s="365">
        <f>IF(ISBLANK(Regressions!B121), " ", Regressions!B121)</f>
        <v>2014</v>
      </c>
      <c r="C111" s="370" t="str">
        <f>IF(ISBLANK(Regressions!C121), " ", Regressions!C121)</f>
        <v>Pre-primary</v>
      </c>
      <c r="D111" s="366">
        <f>IF(ISBLANK(Regressions!D121), " ", Regressions!D121)</f>
        <v>11224075</v>
      </c>
      <c r="E111" s="235" t="e">
        <f>IF(ISNUMBER(Regressions!E121),ROUND(Regressions!E121, 1), NA())</f>
        <v>#N/A</v>
      </c>
      <c r="F111" s="367" t="e">
        <f>IF(ISNUMBER(Regressions!F121),ROUND(Regressions!F121, 1), NA())</f>
        <v>#N/A</v>
      </c>
      <c r="G111" s="257" t="e">
        <f>IF(ISNUMBER(Regressions!G121),ROUND(Regressions!G121, 1), NA())</f>
        <v>#N/A</v>
      </c>
      <c r="H111" s="368" t="e">
        <f>IF(ISNUMBER(Regressions!H121),ROUND(Regressions!H121, 1), NA())</f>
        <v>#N/A</v>
      </c>
      <c r="I111" s="258" t="e">
        <f>IF(ISNUMBER(Regressions!I121),ROUND(Regressions!I121, 1), NA())</f>
        <v>#N/A</v>
      </c>
      <c r="J111" s="369" t="e">
        <f>IF(ISNUMBER(Regressions!K121),ROUND(Regressions!K121, 1), NA())</f>
        <v>#N/A</v>
      </c>
      <c r="K111" s="367" t="e">
        <f>IF(ISNUMBER(Regressions!L121),ROUND(Regressions!L121, 1), NA())</f>
        <v>#N/A</v>
      </c>
      <c r="L111" s="259" t="e">
        <f>IF(ISNUMBER(Regressions!M121),ROUND(Regressions!M121, 1), NA())</f>
        <v>#N/A</v>
      </c>
      <c r="M111" s="368" t="e">
        <f>IF(ISNUMBER(Regressions!N121),ROUND(Regressions!N121, 1), NA())</f>
        <v>#N/A</v>
      </c>
      <c r="N111" s="258" t="e">
        <f>IF(ISNUMBER(Regressions!O121),ROUND(Regressions!O121, 1), NA())</f>
        <v>#N/A</v>
      </c>
      <c r="O111" s="369" t="e">
        <f>IF(ISNUMBER(Regressions!Q121),ROUND(Regressions!Q121, 1), NA())</f>
        <v>#N/A</v>
      </c>
      <c r="P111" s="367" t="e">
        <f>IF(ISNUMBER(Regressions!R121),ROUND(Regressions!R121, 1), NA())</f>
        <v>#N/A</v>
      </c>
      <c r="Q111" s="236" t="e">
        <f>IF(ISNUMBER(Regressions!S121),ROUND(Regressions!S121, 1), NA())</f>
        <v>#N/A</v>
      </c>
      <c r="R111" s="368" t="e">
        <f>IF(ISNUMBER(Regressions!T121),ROUND(Regressions!T121, 1), NA())</f>
        <v>#N/A</v>
      </c>
      <c r="S111" s="258" t="e">
        <f>IF(ISNUMBER(Regressions!U121),ROUND(Regressions!U121, 1), NA())</f>
        <v>#N/A</v>
      </c>
    </row>
    <row xmlns:x14ac="http://schemas.microsoft.com/office/spreadsheetml/2009/9/ac" r="112" x14ac:dyDescent="0.2">
      <c r="A112" s="364" t="str">
        <f>IF(ISBLANK(Regressions!A122), " ", Regressions!A122)</f>
        <v>Pakistan</v>
      </c>
      <c r="B112" s="365">
        <f>IF(ISBLANK(Regressions!B122), " ", Regressions!B122)</f>
        <v>2015</v>
      </c>
      <c r="C112" s="370" t="str">
        <f>IF(ISBLANK(Regressions!C122), " ", Regressions!C122)</f>
        <v>Pre-primary</v>
      </c>
      <c r="D112" s="366">
        <f>IF(ISBLANK(Regressions!D122), " ", Regressions!D122)</f>
        <v>11408556</v>
      </c>
      <c r="E112" s="235" t="e">
        <f>IF(ISNUMBER(Regressions!E122),ROUND(Regressions!E122, 1), NA())</f>
        <v>#N/A</v>
      </c>
      <c r="F112" s="367" t="e">
        <f>IF(ISNUMBER(Regressions!F122),ROUND(Regressions!F122, 1), NA())</f>
        <v>#N/A</v>
      </c>
      <c r="G112" s="257" t="e">
        <f>IF(ISNUMBER(Regressions!G122),ROUND(Regressions!G122, 1), NA())</f>
        <v>#N/A</v>
      </c>
      <c r="H112" s="368" t="e">
        <f>IF(ISNUMBER(Regressions!H122),ROUND(Regressions!H122, 1), NA())</f>
        <v>#N/A</v>
      </c>
      <c r="I112" s="258" t="e">
        <f>IF(ISNUMBER(Regressions!I122),ROUND(Regressions!I122, 1), NA())</f>
        <v>#N/A</v>
      </c>
      <c r="J112" s="369" t="e">
        <f>IF(ISNUMBER(Regressions!K122),ROUND(Regressions!K122, 1), NA())</f>
        <v>#N/A</v>
      </c>
      <c r="K112" s="367" t="e">
        <f>IF(ISNUMBER(Regressions!L122),ROUND(Regressions!L122, 1), NA())</f>
        <v>#N/A</v>
      </c>
      <c r="L112" s="259" t="e">
        <f>IF(ISNUMBER(Regressions!M122),ROUND(Regressions!M122, 1), NA())</f>
        <v>#N/A</v>
      </c>
      <c r="M112" s="368" t="e">
        <f>IF(ISNUMBER(Regressions!N122),ROUND(Regressions!N122, 1), NA())</f>
        <v>#N/A</v>
      </c>
      <c r="N112" s="258" t="e">
        <f>IF(ISNUMBER(Regressions!O122),ROUND(Regressions!O122, 1), NA())</f>
        <v>#N/A</v>
      </c>
      <c r="O112" s="369" t="e">
        <f>IF(ISNUMBER(Regressions!Q122),ROUND(Regressions!Q122, 1), NA())</f>
        <v>#N/A</v>
      </c>
      <c r="P112" s="367" t="e">
        <f>IF(ISNUMBER(Regressions!R122),ROUND(Regressions!R122, 1), NA())</f>
        <v>#N/A</v>
      </c>
      <c r="Q112" s="236" t="e">
        <f>IF(ISNUMBER(Regressions!S122),ROUND(Regressions!S122, 1), NA())</f>
        <v>#N/A</v>
      </c>
      <c r="R112" s="368" t="e">
        <f>IF(ISNUMBER(Regressions!T122),ROUND(Regressions!T122, 1), NA())</f>
        <v>#N/A</v>
      </c>
      <c r="S112" s="258" t="e">
        <f>IF(ISNUMBER(Regressions!U122),ROUND(Regressions!U122, 1), NA())</f>
        <v>#N/A</v>
      </c>
    </row>
    <row xmlns:x14ac="http://schemas.microsoft.com/office/spreadsheetml/2009/9/ac" r="113" x14ac:dyDescent="0.2">
      <c r="A113" s="364" t="str">
        <f>IF(ISBLANK(Regressions!A123), " ", Regressions!A123)</f>
        <v>Pakistan</v>
      </c>
      <c r="B113" s="365">
        <f>IF(ISBLANK(Regressions!B123), " ", Regressions!B123)</f>
        <v>2016</v>
      </c>
      <c r="C113" s="370" t="str">
        <f>IF(ISBLANK(Regressions!C123), " ", Regressions!C123)</f>
        <v>Pre-primary</v>
      </c>
      <c r="D113" s="366">
        <f>IF(ISBLANK(Regressions!D123), " ", Regressions!D123)</f>
        <v>11559313</v>
      </c>
      <c r="E113" s="235" t="e">
        <f>IF(ISNUMBER(Regressions!E123),ROUND(Regressions!E123, 1), NA())</f>
        <v>#N/A</v>
      </c>
      <c r="F113" s="367" t="e">
        <f>IF(ISNUMBER(Regressions!F123),ROUND(Regressions!F123, 1), NA())</f>
        <v>#N/A</v>
      </c>
      <c r="G113" s="257" t="e">
        <f>IF(ISNUMBER(Regressions!G123),ROUND(Regressions!G123, 1), NA())</f>
        <v>#N/A</v>
      </c>
      <c r="H113" s="368" t="e">
        <f>IF(ISNUMBER(Regressions!H123),ROUND(Regressions!H123, 1), NA())</f>
        <v>#N/A</v>
      </c>
      <c r="I113" s="258" t="e">
        <f>IF(ISNUMBER(Regressions!I123),ROUND(Regressions!I123, 1), NA())</f>
        <v>#N/A</v>
      </c>
      <c r="J113" s="369" t="e">
        <f>IF(ISNUMBER(Regressions!K123),ROUND(Regressions!K123, 1), NA())</f>
        <v>#N/A</v>
      </c>
      <c r="K113" s="367" t="e">
        <f>IF(ISNUMBER(Regressions!L123),ROUND(Regressions!L123, 1), NA())</f>
        <v>#N/A</v>
      </c>
      <c r="L113" s="259" t="e">
        <f>IF(ISNUMBER(Regressions!M123),ROUND(Regressions!M123, 1), NA())</f>
        <v>#N/A</v>
      </c>
      <c r="M113" s="368" t="e">
        <f>IF(ISNUMBER(Regressions!N123),ROUND(Regressions!N123, 1), NA())</f>
        <v>#N/A</v>
      </c>
      <c r="N113" s="258" t="e">
        <f>IF(ISNUMBER(Regressions!O123),ROUND(Regressions!O123, 1), NA())</f>
        <v>#N/A</v>
      </c>
      <c r="O113" s="369" t="e">
        <f>IF(ISNUMBER(Regressions!Q123),ROUND(Regressions!Q123, 1), NA())</f>
        <v>#N/A</v>
      </c>
      <c r="P113" s="367" t="e">
        <f>IF(ISNUMBER(Regressions!R123),ROUND(Regressions!R123, 1), NA())</f>
        <v>#N/A</v>
      </c>
      <c r="Q113" s="236" t="e">
        <f>IF(ISNUMBER(Regressions!S123),ROUND(Regressions!S123, 1), NA())</f>
        <v>#N/A</v>
      </c>
      <c r="R113" s="368" t="e">
        <f>IF(ISNUMBER(Regressions!T123),ROUND(Regressions!T123, 1), NA())</f>
        <v>#N/A</v>
      </c>
      <c r="S113" s="258" t="e">
        <f>IF(ISNUMBER(Regressions!U123),ROUND(Regressions!U123, 1), NA())</f>
        <v>#N/A</v>
      </c>
    </row>
    <row xmlns:x14ac="http://schemas.microsoft.com/office/spreadsheetml/2009/9/ac" r="114" x14ac:dyDescent="0.2">
      <c r="A114" s="364" t="str">
        <f>IF(ISBLANK(Regressions!A124), " ", Regressions!A124)</f>
        <v>Pakistan</v>
      </c>
      <c r="B114" s="365">
        <f>IF(ISBLANK(Regressions!B124), " ", Regressions!B124)</f>
        <v>2017</v>
      </c>
      <c r="C114" s="370" t="str">
        <f>IF(ISBLANK(Regressions!C124), " ", Regressions!C124)</f>
        <v>Pre-primary</v>
      </c>
      <c r="D114" s="366">
        <f>IF(ISBLANK(Regressions!D124), " ", Regressions!D124)</f>
        <v>11655484</v>
      </c>
      <c r="E114" s="235" t="e">
        <f>IF(ISNUMBER(Regressions!E124),ROUND(Regressions!E124, 1), NA())</f>
        <v>#N/A</v>
      </c>
      <c r="F114" s="367" t="e">
        <f>IF(ISNUMBER(Regressions!F124),ROUND(Regressions!F124, 1), NA())</f>
        <v>#N/A</v>
      </c>
      <c r="G114" s="257" t="e">
        <f>IF(ISNUMBER(Regressions!G124),ROUND(Regressions!G124, 1), NA())</f>
        <v>#N/A</v>
      </c>
      <c r="H114" s="368" t="e">
        <f>IF(ISNUMBER(Regressions!H124),ROUND(Regressions!H124, 1), NA())</f>
        <v>#N/A</v>
      </c>
      <c r="I114" s="258" t="e">
        <f>IF(ISNUMBER(Regressions!I124),ROUND(Regressions!I124, 1), NA())</f>
        <v>#N/A</v>
      </c>
      <c r="J114" s="369" t="e">
        <f>IF(ISNUMBER(Regressions!K124),ROUND(Regressions!K124, 1), NA())</f>
        <v>#N/A</v>
      </c>
      <c r="K114" s="367" t="e">
        <f>IF(ISNUMBER(Regressions!L124),ROUND(Regressions!L124, 1), NA())</f>
        <v>#N/A</v>
      </c>
      <c r="L114" s="259" t="e">
        <f>IF(ISNUMBER(Regressions!M124),ROUND(Regressions!M124, 1), NA())</f>
        <v>#N/A</v>
      </c>
      <c r="M114" s="368" t="e">
        <f>IF(ISNUMBER(Regressions!N124),ROUND(Regressions!N124, 1), NA())</f>
        <v>#N/A</v>
      </c>
      <c r="N114" s="258" t="e">
        <f>IF(ISNUMBER(Regressions!O124),ROUND(Regressions!O124, 1), NA())</f>
        <v>#N/A</v>
      </c>
      <c r="O114" s="369" t="e">
        <f>IF(ISNUMBER(Regressions!Q124),ROUND(Regressions!Q124, 1), NA())</f>
        <v>#N/A</v>
      </c>
      <c r="P114" s="367" t="e">
        <f>IF(ISNUMBER(Regressions!R124),ROUND(Regressions!R124, 1), NA())</f>
        <v>#N/A</v>
      </c>
      <c r="Q114" s="236" t="e">
        <f>IF(ISNUMBER(Regressions!S124),ROUND(Regressions!S124, 1), NA())</f>
        <v>#N/A</v>
      </c>
      <c r="R114" s="368" t="e">
        <f>IF(ISNUMBER(Regressions!T124),ROUND(Regressions!T124, 1), NA())</f>
        <v>#N/A</v>
      </c>
      <c r="S114" s="258" t="e">
        <f>IF(ISNUMBER(Regressions!U124),ROUND(Regressions!U124, 1), NA())</f>
        <v>#N/A</v>
      </c>
    </row>
    <row xmlns:x14ac="http://schemas.microsoft.com/office/spreadsheetml/2009/9/ac" r="115" x14ac:dyDescent="0.2">
      <c r="A115" s="364" t="str">
        <f>IF(ISBLANK(Regressions!A125), " ", Regressions!A125)</f>
        <v>Pakistan</v>
      </c>
      <c r="B115" s="365">
        <f>IF(ISBLANK(Regressions!B125), " ", Regressions!B125)</f>
        <v>2018</v>
      </c>
      <c r="C115" s="370" t="str">
        <f>IF(ISBLANK(Regressions!C125), " ", Regressions!C125)</f>
        <v>Pre-primary</v>
      </c>
      <c r="D115" s="366">
        <f>IF(ISBLANK(Regressions!D125), " ", Regressions!D125)</f>
        <v>11657990</v>
      </c>
      <c r="E115" s="235" t="e">
        <f>IF(ISNUMBER(Regressions!E125),ROUND(Regressions!E125, 1), NA())</f>
        <v>#N/A</v>
      </c>
      <c r="F115" s="367" t="e">
        <f>IF(ISNUMBER(Regressions!F125),ROUND(Regressions!F125, 1), NA())</f>
        <v>#N/A</v>
      </c>
      <c r="G115" s="257" t="e">
        <f>IF(ISNUMBER(Regressions!G125),ROUND(Regressions!G125, 1), NA())</f>
        <v>#N/A</v>
      </c>
      <c r="H115" s="368" t="e">
        <f>IF(ISNUMBER(Regressions!H125),ROUND(Regressions!H125, 1), NA())</f>
        <v>#N/A</v>
      </c>
      <c r="I115" s="258" t="e">
        <f>IF(ISNUMBER(Regressions!I125),ROUND(Regressions!I125, 1), NA())</f>
        <v>#N/A</v>
      </c>
      <c r="J115" s="369" t="e">
        <f>IF(ISNUMBER(Regressions!K125),ROUND(Regressions!K125, 1), NA())</f>
        <v>#N/A</v>
      </c>
      <c r="K115" s="367" t="e">
        <f>IF(ISNUMBER(Regressions!L125),ROUND(Regressions!L125, 1), NA())</f>
        <v>#N/A</v>
      </c>
      <c r="L115" s="259" t="e">
        <f>IF(ISNUMBER(Regressions!M125),ROUND(Regressions!M125, 1), NA())</f>
        <v>#N/A</v>
      </c>
      <c r="M115" s="368" t="e">
        <f>IF(ISNUMBER(Regressions!N125),ROUND(Regressions!N125, 1), NA())</f>
        <v>#N/A</v>
      </c>
      <c r="N115" s="258" t="e">
        <f>IF(ISNUMBER(Regressions!O125),ROUND(Regressions!O125, 1), NA())</f>
        <v>#N/A</v>
      </c>
      <c r="O115" s="369" t="e">
        <f>IF(ISNUMBER(Regressions!Q125),ROUND(Regressions!Q125, 1), NA())</f>
        <v>#N/A</v>
      </c>
      <c r="P115" s="367" t="e">
        <f>IF(ISNUMBER(Regressions!R125),ROUND(Regressions!R125, 1), NA())</f>
        <v>#N/A</v>
      </c>
      <c r="Q115" s="236" t="e">
        <f>IF(ISNUMBER(Regressions!S125),ROUND(Regressions!S125, 1), NA())</f>
        <v>#N/A</v>
      </c>
      <c r="R115" s="368" t="e">
        <f>IF(ISNUMBER(Regressions!T125),ROUND(Regressions!T125, 1), NA())</f>
        <v>#N/A</v>
      </c>
      <c r="S115" s="258" t="e">
        <f>IF(ISNUMBER(Regressions!U125),ROUND(Regressions!U125, 1), NA())</f>
        <v>#N/A</v>
      </c>
    </row>
    <row xmlns:x14ac="http://schemas.microsoft.com/office/spreadsheetml/2009/9/ac" r="116" x14ac:dyDescent="0.2">
      <c r="A116" s="364" t="str">
        <f>IF(ISBLANK(Regressions!A126), " ", Regressions!A126)</f>
        <v>Pakistan</v>
      </c>
      <c r="B116" s="365">
        <f>IF(ISBLANK(Regressions!B126), " ", Regressions!B126)</f>
        <v>2019</v>
      </c>
      <c r="C116" s="370" t="str">
        <f>IF(ISBLANK(Regressions!C126), " ", Regressions!C126)</f>
        <v>Pre-primary</v>
      </c>
      <c r="D116" s="366">
        <f>IF(ISBLANK(Regressions!D126), " ", Regressions!D126)</f>
        <v>11586299</v>
      </c>
      <c r="E116" s="235" t="e">
        <f>IF(ISNUMBER(Regressions!E126),ROUND(Regressions!E126, 1), NA())</f>
        <v>#N/A</v>
      </c>
      <c r="F116" s="367" t="e">
        <f>IF(ISNUMBER(Regressions!F126),ROUND(Regressions!F126, 1), NA())</f>
        <v>#N/A</v>
      </c>
      <c r="G116" s="257" t="e">
        <f>IF(ISNUMBER(Regressions!G126),ROUND(Regressions!G126, 1), NA())</f>
        <v>#N/A</v>
      </c>
      <c r="H116" s="368" t="e">
        <f>IF(ISNUMBER(Regressions!H126),ROUND(Regressions!H126, 1), NA())</f>
        <v>#N/A</v>
      </c>
      <c r="I116" s="258" t="e">
        <f>IF(ISNUMBER(Regressions!I126),ROUND(Regressions!I126, 1), NA())</f>
        <v>#N/A</v>
      </c>
      <c r="J116" s="369" t="e">
        <f>IF(ISNUMBER(Regressions!K126),ROUND(Regressions!K126, 1), NA())</f>
        <v>#N/A</v>
      </c>
      <c r="K116" s="367" t="e">
        <f>IF(ISNUMBER(Regressions!L126),ROUND(Regressions!L126, 1), NA())</f>
        <v>#N/A</v>
      </c>
      <c r="L116" s="259" t="e">
        <f>IF(ISNUMBER(Regressions!M126),ROUND(Regressions!M126, 1), NA())</f>
        <v>#N/A</v>
      </c>
      <c r="M116" s="368" t="e">
        <f>IF(ISNUMBER(Regressions!N126),ROUND(Regressions!N126, 1), NA())</f>
        <v>#N/A</v>
      </c>
      <c r="N116" s="258" t="e">
        <f>IF(ISNUMBER(Regressions!O126),ROUND(Regressions!O126, 1), NA())</f>
        <v>#N/A</v>
      </c>
      <c r="O116" s="369" t="e">
        <f>IF(ISNUMBER(Regressions!Q126),ROUND(Regressions!Q126, 1), NA())</f>
        <v>#N/A</v>
      </c>
      <c r="P116" s="367" t="e">
        <f>IF(ISNUMBER(Regressions!R126),ROUND(Regressions!R126, 1), NA())</f>
        <v>#N/A</v>
      </c>
      <c r="Q116" s="236" t="e">
        <f>IF(ISNUMBER(Regressions!S126),ROUND(Regressions!S126, 1), NA())</f>
        <v>#N/A</v>
      </c>
      <c r="R116" s="368" t="e">
        <f>IF(ISNUMBER(Regressions!T126),ROUND(Regressions!T126, 1), NA())</f>
        <v>#N/A</v>
      </c>
      <c r="S116" s="258" t="e">
        <f>IF(ISNUMBER(Regressions!U126),ROUND(Regressions!U126, 1), NA())</f>
        <v>#N/A</v>
      </c>
    </row>
    <row xmlns:x14ac="http://schemas.microsoft.com/office/spreadsheetml/2009/9/ac" r="117" x14ac:dyDescent="0.2">
      <c r="A117" s="364" t="str">
        <f>IF(ISBLANK(Regressions!A127), " ", Regressions!A127)</f>
        <v>Pakistan</v>
      </c>
      <c r="B117" s="365">
        <f>IF(ISBLANK(Regressions!B127), " ", Regressions!B127)</f>
        <v>2020</v>
      </c>
      <c r="C117" s="370" t="str">
        <f>IF(ISBLANK(Regressions!C127), " ", Regressions!C127)</f>
        <v>Pre-primary</v>
      </c>
      <c r="D117" s="366">
        <f>IF(ISBLANK(Regressions!D127), " ", Regressions!D127)</f>
        <v>11559974</v>
      </c>
      <c r="E117" s="235" t="e">
        <f>IF(ISNUMBER(Regressions!E127),ROUND(Regressions!E127, 1), NA())</f>
        <v>#N/A</v>
      </c>
      <c r="F117" s="367" t="e">
        <f>IF(ISNUMBER(Regressions!F127),ROUND(Regressions!F127, 1), NA())</f>
        <v>#N/A</v>
      </c>
      <c r="G117" s="257" t="e">
        <f>IF(ISNUMBER(Regressions!G127),ROUND(Regressions!G127, 1), NA())</f>
        <v>#N/A</v>
      </c>
      <c r="H117" s="368" t="e">
        <f>IF(ISNUMBER(Regressions!H127),ROUND(Regressions!H127, 1), NA())</f>
        <v>#N/A</v>
      </c>
      <c r="I117" s="258" t="e">
        <f>IF(ISNUMBER(Regressions!I127),ROUND(Regressions!I127, 1), NA())</f>
        <v>#N/A</v>
      </c>
      <c r="J117" s="369" t="e">
        <f>IF(ISNUMBER(Regressions!K127),ROUND(Regressions!K127, 1), NA())</f>
        <v>#N/A</v>
      </c>
      <c r="K117" s="367" t="e">
        <f>IF(ISNUMBER(Regressions!L127),ROUND(Regressions!L127, 1), NA())</f>
        <v>#N/A</v>
      </c>
      <c r="L117" s="259" t="e">
        <f>IF(ISNUMBER(Regressions!M127),ROUND(Regressions!M127, 1), NA())</f>
        <v>#N/A</v>
      </c>
      <c r="M117" s="368" t="e">
        <f>IF(ISNUMBER(Regressions!N127),ROUND(Regressions!N127, 1), NA())</f>
        <v>#N/A</v>
      </c>
      <c r="N117" s="258" t="e">
        <f>IF(ISNUMBER(Regressions!O127),ROUND(Regressions!O127, 1), NA())</f>
        <v>#N/A</v>
      </c>
      <c r="O117" s="369" t="e">
        <f>IF(ISNUMBER(Regressions!Q127),ROUND(Regressions!Q127, 1), NA())</f>
        <v>#N/A</v>
      </c>
      <c r="P117" s="367" t="e">
        <f>IF(ISNUMBER(Regressions!R127),ROUND(Regressions!R127, 1), NA())</f>
        <v>#N/A</v>
      </c>
      <c r="Q117" s="236" t="e">
        <f>IF(ISNUMBER(Regressions!S127),ROUND(Regressions!S127, 1), NA())</f>
        <v>#N/A</v>
      </c>
      <c r="R117" s="368" t="e">
        <f>IF(ISNUMBER(Regressions!T127),ROUND(Regressions!T127, 1), NA())</f>
        <v>#N/A</v>
      </c>
      <c r="S117" s="258" t="e">
        <f>IF(ISNUMBER(Regressions!U127),ROUND(Regressions!U127, 1), NA())</f>
        <v>#N/A</v>
      </c>
    </row>
    <row xmlns:x14ac="http://schemas.microsoft.com/office/spreadsheetml/2009/9/ac" r="118" x14ac:dyDescent="0.2">
      <c r="A118" s="452" t="str">
        <f>IF(ISBLANK(Regressions!A128), " ", Regressions!A128)</f>
        <v>Pakistan</v>
      </c>
      <c r="B118" s="453">
        <f>IF(ISBLANK(Regressions!B128), " ", Regressions!B128)</f>
        <v>2021</v>
      </c>
      <c r="C118" s="454" t="str">
        <f>IF(ISBLANK(Regressions!C128), " ", Regressions!C128)</f>
        <v>Pre-primary</v>
      </c>
      <c r="D118" s="455">
        <f>IF(ISBLANK(Regressions!D128), " ", Regressions!D128)</f>
        <v>11606415</v>
      </c>
      <c r="E118" s="458" t="e">
        <f>IF(ISNUMBER(Regressions!E128),ROUND(Regressions!E128, 1), NA())</f>
        <v>#N/A</v>
      </c>
      <c r="F118" s="456" t="e">
        <f>IF(ISNUMBER(Regressions!F128),ROUND(Regressions!F128, 1), NA())</f>
        <v>#N/A</v>
      </c>
      <c r="G118" s="459" t="e">
        <f>IF(ISNUMBER(Regressions!G128),ROUND(Regressions!G128, 1), NA())</f>
        <v>#N/A</v>
      </c>
      <c r="H118" s="457" t="e">
        <f>IF(ISNUMBER(Regressions!H128),ROUND(Regressions!H128, 1), NA())</f>
        <v>#N/A</v>
      </c>
      <c r="I118" s="460" t="e">
        <f>IF(ISNUMBER(Regressions!I128),ROUND(Regressions!I128, 1), NA())</f>
        <v>#N/A</v>
      </c>
      <c r="J118" s="458" t="e">
        <f>IF(ISNUMBER(Regressions!K128),ROUND(Regressions!K128, 1), NA())</f>
        <v>#N/A</v>
      </c>
      <c r="K118" s="456" t="e">
        <f>IF(ISNUMBER(Regressions!L128),ROUND(Regressions!L128, 1), NA())</f>
        <v>#N/A</v>
      </c>
      <c r="L118" s="461" t="e">
        <f>IF(ISNUMBER(Regressions!M128),ROUND(Regressions!M128, 1), NA())</f>
        <v>#N/A</v>
      </c>
      <c r="M118" s="457" t="e">
        <f>IF(ISNUMBER(Regressions!N128),ROUND(Regressions!N128, 1), NA())</f>
        <v>#N/A</v>
      </c>
      <c r="N118" s="460" t="e">
        <f>IF(ISNUMBER(Regressions!O128),ROUND(Regressions!O128, 1), NA())</f>
        <v>#N/A</v>
      </c>
      <c r="O118" s="458" t="e">
        <f>IF(ISNUMBER(Regressions!Q128),ROUND(Regressions!Q128, 1), NA())</f>
        <v>#N/A</v>
      </c>
      <c r="P118" s="456" t="e">
        <f>IF(ISNUMBER(Regressions!R128),ROUND(Regressions!R128, 1), NA())</f>
        <v>#N/A</v>
      </c>
      <c r="Q118" s="462" t="e">
        <f>IF(ISNUMBER(Regressions!S128),ROUND(Regressions!S128, 1), NA())</f>
        <v>#N/A</v>
      </c>
      <c r="R118" s="457" t="e">
        <f>IF(ISNUMBER(Regressions!T128),ROUND(Regressions!T128, 1), NA())</f>
        <v>#N/A</v>
      </c>
      <c r="S118" s="460" t="e">
        <f>IF(ISNUMBER(Regressions!U128),ROUND(Regressions!U128, 1), NA())</f>
        <v>#N/A</v>
      </c>
      <c r="T118" s="451"/>
      <c r="U118" s="451"/>
      <c r="V118" s="451"/>
      <c r="W118" s="451"/>
      <c r="X118" s="451"/>
      <c r="Y118" s="451"/>
      <c r="Z118" s="451"/>
      <c r="AA118" s="451"/>
      <c r="AB118" s="451"/>
      <c r="AC118" s="451"/>
    </row>
    <row xmlns:x14ac="http://schemas.microsoft.com/office/spreadsheetml/2009/9/ac" r="119" x14ac:dyDescent="0.2">
      <c r="A119" s="364" t="str">
        <f>IF(ISBLANK(Regressions!A129), " ", Regressions!A129)</f>
        <v>Pakistan</v>
      </c>
      <c r="B119" s="365">
        <f>IF(ISBLANK(Regressions!B129), " ", Regressions!B129)</f>
        <v>2022</v>
      </c>
      <c r="C119" s="370" t="str">
        <f>IF(ISBLANK(Regressions!C129), " ", Regressions!C129)</f>
        <v>Pre-primary</v>
      </c>
      <c r="D119" s="366">
        <f>IF(ISBLANK(Regressions!D129), " ", Regressions!D129)</f>
        <v>11668005</v>
      </c>
      <c r="E119" s="235" t="e">
        <f>IF(ISNUMBER(Regressions!E129),ROUND(Regressions!E129, 1), NA())</f>
        <v>#N/A</v>
      </c>
      <c r="F119" s="367" t="e">
        <f>IF(ISNUMBER(Regressions!F129),ROUND(Regressions!F129, 1), NA())</f>
        <v>#N/A</v>
      </c>
      <c r="G119" s="257" t="e">
        <f>IF(ISNUMBER(Regressions!G129),ROUND(Regressions!G129, 1), NA())</f>
        <v>#N/A</v>
      </c>
      <c r="H119" s="368" t="e">
        <f>IF(ISNUMBER(Regressions!H129),ROUND(Regressions!H129, 1), NA())</f>
        <v>#N/A</v>
      </c>
      <c r="I119" s="258" t="e">
        <f>IF(ISNUMBER(Regressions!I129),ROUND(Regressions!I129, 1), NA())</f>
        <v>#N/A</v>
      </c>
      <c r="J119" s="369" t="e">
        <f>IF(ISNUMBER(Regressions!K129),ROUND(Regressions!K129, 1), NA())</f>
        <v>#N/A</v>
      </c>
      <c r="K119" s="367" t="e">
        <f>IF(ISNUMBER(Regressions!L129),ROUND(Regressions!L129, 1), NA())</f>
        <v>#N/A</v>
      </c>
      <c r="L119" s="259" t="e">
        <f>IF(ISNUMBER(Regressions!M129),ROUND(Regressions!M129, 1), NA())</f>
        <v>#N/A</v>
      </c>
      <c r="M119" s="368" t="e">
        <f>IF(ISNUMBER(Regressions!N129),ROUND(Regressions!N129, 1), NA())</f>
        <v>#N/A</v>
      </c>
      <c r="N119" s="258" t="e">
        <f>IF(ISNUMBER(Regressions!O129),ROUND(Regressions!O129, 1), NA())</f>
        <v>#N/A</v>
      </c>
      <c r="O119" s="369" t="e">
        <f>IF(ISNUMBER(Regressions!Q129),ROUND(Regressions!Q129, 1), NA())</f>
        <v>#N/A</v>
      </c>
      <c r="P119" s="367" t="e">
        <f>IF(ISNUMBER(Regressions!R129),ROUND(Regressions!R129, 1), NA())</f>
        <v>#N/A</v>
      </c>
      <c r="Q119" s="236" t="e">
        <f>IF(ISNUMBER(Regressions!S129),ROUND(Regressions!S129, 1), NA())</f>
        <v>#N/A</v>
      </c>
      <c r="R119" s="368" t="e">
        <f>IF(ISNUMBER(Regressions!T129),ROUND(Regressions!T129, 1), NA())</f>
        <v>#N/A</v>
      </c>
      <c r="S119" s="258" t="e">
        <f>IF(ISNUMBER(Regressions!U129),ROUND(Regressions!U129, 1), NA())</f>
        <v>#N/A</v>
      </c>
    </row>
    <row xmlns:x14ac="http://schemas.microsoft.com/office/spreadsheetml/2009/9/ac" r="120" x14ac:dyDescent="0.2">
      <c r="A120" s="371" t="str">
        <f>IF(ISBLANK(Regressions!A130), " ", Regressions!A130)</f>
        <v>Pakistan</v>
      </c>
      <c r="B120" s="372">
        <f>IF(ISBLANK(Regressions!B130), " ", Regressions!B130)</f>
        <v>2023</v>
      </c>
      <c r="C120" s="373" t="str">
        <f>IF(ISBLANK(Regressions!C130), " ", Regressions!C130)</f>
        <v>Pre-primary</v>
      </c>
      <c r="D120" s="374">
        <f>IF(ISBLANK(Regressions!D130), " ", Regressions!D130)</f>
        <v>11752350</v>
      </c>
      <c r="E120" s="375" t="e">
        <f>IF(ISNUMBER(Regressions!E130),ROUND(Regressions!E130, 1), NA())</f>
        <v>#N/A</v>
      </c>
      <c r="F120" s="376" t="e">
        <f>IF(ISNUMBER(Regressions!F130),ROUND(Regressions!F130, 1), NA())</f>
        <v>#N/A</v>
      </c>
      <c r="G120" s="377" t="e">
        <f>IF(ISNUMBER(Regressions!G130),ROUND(Regressions!G130, 1), NA())</f>
        <v>#N/A</v>
      </c>
      <c r="H120" s="378" t="e">
        <f>IF(ISNUMBER(Regressions!H130),ROUND(Regressions!H130, 1), NA())</f>
        <v>#N/A</v>
      </c>
      <c r="I120" s="379" t="e">
        <f>IF(ISNUMBER(Regressions!I130),ROUND(Regressions!I130, 1), NA())</f>
        <v>#N/A</v>
      </c>
      <c r="J120" s="380" t="e">
        <f>IF(ISNUMBER(Regressions!K130),ROUND(Regressions!K130, 1), NA())</f>
        <v>#N/A</v>
      </c>
      <c r="K120" s="376" t="e">
        <f>IF(ISNUMBER(Regressions!L130),ROUND(Regressions!L130, 1), NA())</f>
        <v>#N/A</v>
      </c>
      <c r="L120" s="381" t="e">
        <f>IF(ISNUMBER(Regressions!M130),ROUND(Regressions!M130, 1), NA())</f>
        <v>#N/A</v>
      </c>
      <c r="M120" s="378" t="e">
        <f>IF(ISNUMBER(Regressions!N130),ROUND(Regressions!N130, 1), NA())</f>
        <v>#N/A</v>
      </c>
      <c r="N120" s="379" t="e">
        <f>IF(ISNUMBER(Regressions!O130),ROUND(Regressions!O130, 1), NA())</f>
        <v>#N/A</v>
      </c>
      <c r="O120" s="380" t="e">
        <f>IF(ISNUMBER(Regressions!Q130),ROUND(Regressions!Q130, 1), NA())</f>
        <v>#N/A</v>
      </c>
      <c r="P120" s="376" t="e">
        <f>IF(ISNUMBER(Regressions!R130),ROUND(Regressions!R130, 1), NA())</f>
        <v>#N/A</v>
      </c>
      <c r="Q120" s="382" t="e">
        <f>IF(ISNUMBER(Regressions!S130),ROUND(Regressions!S130, 1), NA())</f>
        <v>#N/A</v>
      </c>
      <c r="R120" s="378" t="e">
        <f>IF(ISNUMBER(Regressions!T130),ROUND(Regressions!T130, 1), NA())</f>
        <v>#N/A</v>
      </c>
      <c r="S120" s="379" t="e">
        <f>IF(ISNUMBER(Regressions!U130),ROUND(Regressions!U130, 1), NA())</f>
        <v>#N/A</v>
      </c>
    </row>
    <row xmlns:x14ac="http://schemas.microsoft.com/office/spreadsheetml/2009/9/ac" r="121" hidden="true" x14ac:dyDescent="0.2">
      <c r="A121" s="364" t="str">
        <f>IF(ISBLANK(Regressions!A131), " ", Regressions!A131)</f>
        <v>Pakistan</v>
      </c>
      <c r="B121" s="365">
        <f>IF(ISBLANK(Regressions!B131), " ", Regressions!B131)</f>
        <v>2024</v>
      </c>
      <c r="C121" s="370" t="str">
        <f>IF(ISBLANK(Regressions!C131), " ", Regressions!C131)</f>
        <v>Pre-primary</v>
      </c>
      <c r="D121" s="366" t="str">
        <f>IF(ISBLANK(Regressions!D131), " ", Regressions!D131)</f>
        <v> </v>
      </c>
      <c r="E121" s="235" t="e">
        <f>IF(ISNUMBER(Regressions!E131),ROUND(Regressions!E131, 1), NA())</f>
        <v>#N/A</v>
      </c>
      <c r="F121" s="367" t="e">
        <f>IF(ISNUMBER(Regressions!F131),ROUND(Regressions!F131, 1), NA())</f>
        <v>#N/A</v>
      </c>
      <c r="G121" s="257" t="e">
        <f>IF(ISNUMBER(Regressions!G131),ROUND(Regressions!G131, 1), NA())</f>
        <v>#N/A</v>
      </c>
      <c r="H121" s="368" t="e">
        <f>IF(ISNUMBER(Regressions!H131),ROUND(Regressions!H131, 1), NA())</f>
        <v>#N/A</v>
      </c>
      <c r="I121" s="258" t="e">
        <f>IF(ISNUMBER(Regressions!I131),ROUND(Regressions!I131, 1), NA())</f>
        <v>#N/A</v>
      </c>
      <c r="J121" s="369" t="e">
        <f>IF(ISNUMBER(Regressions!K131),ROUND(Regressions!K131, 1), NA())</f>
        <v>#N/A</v>
      </c>
      <c r="K121" s="367" t="e">
        <f>IF(ISNUMBER(Regressions!L131),ROUND(Regressions!L131, 1), NA())</f>
        <v>#N/A</v>
      </c>
      <c r="L121" s="259" t="e">
        <f>IF(ISNUMBER(Regressions!M131),ROUND(Regressions!M131, 1), NA())</f>
        <v>#N/A</v>
      </c>
      <c r="M121" s="368" t="e">
        <f>IF(ISNUMBER(Regressions!N131),ROUND(Regressions!N131, 1), NA())</f>
        <v>#N/A</v>
      </c>
      <c r="N121" s="258" t="e">
        <f>IF(ISNUMBER(Regressions!O131),ROUND(Regressions!O131, 1), NA())</f>
        <v>#N/A</v>
      </c>
      <c r="O121" s="369" t="e">
        <f>IF(ISNUMBER(Regressions!Q131),ROUND(Regressions!Q131, 1), NA())</f>
        <v>#N/A</v>
      </c>
      <c r="P121" s="367" t="e">
        <f>IF(ISNUMBER(Regressions!R131),ROUND(Regressions!R131, 1), NA())</f>
        <v>#N/A</v>
      </c>
      <c r="Q121" s="236" t="e">
        <f>IF(ISNUMBER(Regressions!S131),ROUND(Regressions!S131, 1), NA())</f>
        <v>#N/A</v>
      </c>
      <c r="R121" s="368" t="e">
        <f>IF(ISNUMBER(Regressions!T131),ROUND(Regressions!T131, 1), NA())</f>
        <v>#N/A</v>
      </c>
      <c r="S121" s="258" t="e">
        <f>IF(ISNUMBER(Regressions!U131),ROUND(Regressions!U131, 1), NA())</f>
        <v>#N/A</v>
      </c>
    </row>
    <row xmlns:x14ac="http://schemas.microsoft.com/office/spreadsheetml/2009/9/ac" r="122" hidden="true" x14ac:dyDescent="0.2">
      <c r="A122" s="364" t="str">
        <f>IF(ISBLANK(Regressions!A132), " ", Regressions!A132)</f>
        <v>Pakistan</v>
      </c>
      <c r="B122" s="365">
        <f>IF(ISBLANK(Regressions!B132), " ", Regressions!B132)</f>
        <v>2025</v>
      </c>
      <c r="C122" s="370" t="str">
        <f>IF(ISBLANK(Regressions!C132), " ", Regressions!C132)</f>
        <v>Pre-primary</v>
      </c>
      <c r="D122" s="366" t="str">
        <f>IF(ISBLANK(Regressions!D132), " ", Regressions!D132)</f>
        <v> </v>
      </c>
      <c r="E122" s="235" t="e">
        <f>IF(ISNUMBER(Regressions!E132),ROUND(Regressions!E132, 1), NA())</f>
        <v>#N/A</v>
      </c>
      <c r="F122" s="367" t="e">
        <f>IF(ISNUMBER(Regressions!F132),ROUND(Regressions!F132, 1), NA())</f>
        <v>#N/A</v>
      </c>
      <c r="G122" s="257" t="e">
        <f>IF(ISNUMBER(Regressions!G132),ROUND(Regressions!G132, 1), NA())</f>
        <v>#N/A</v>
      </c>
      <c r="H122" s="368" t="e">
        <f>IF(ISNUMBER(Regressions!H132),ROUND(Regressions!H132, 1), NA())</f>
        <v>#N/A</v>
      </c>
      <c r="I122" s="258" t="e">
        <f>IF(ISNUMBER(Regressions!I132),ROUND(Regressions!I132, 1), NA())</f>
        <v>#N/A</v>
      </c>
      <c r="J122" s="369" t="e">
        <f>IF(ISNUMBER(Regressions!K132),ROUND(Regressions!K132, 1), NA())</f>
        <v>#N/A</v>
      </c>
      <c r="K122" s="367" t="e">
        <f>IF(ISNUMBER(Regressions!L132),ROUND(Regressions!L132, 1), NA())</f>
        <v>#N/A</v>
      </c>
      <c r="L122" s="259" t="e">
        <f>IF(ISNUMBER(Regressions!M132),ROUND(Regressions!M132, 1), NA())</f>
        <v>#N/A</v>
      </c>
      <c r="M122" s="368" t="e">
        <f>IF(ISNUMBER(Regressions!N132),ROUND(Regressions!N132, 1), NA())</f>
        <v>#N/A</v>
      </c>
      <c r="N122" s="258" t="e">
        <f>IF(ISNUMBER(Regressions!O132),ROUND(Regressions!O132, 1), NA())</f>
        <v>#N/A</v>
      </c>
      <c r="O122" s="369" t="e">
        <f>IF(ISNUMBER(Regressions!Q132),ROUND(Regressions!Q132, 1), NA())</f>
        <v>#N/A</v>
      </c>
      <c r="P122" s="367" t="e">
        <f>IF(ISNUMBER(Regressions!R132),ROUND(Regressions!R132, 1), NA())</f>
        <v>#N/A</v>
      </c>
      <c r="Q122" s="236" t="e">
        <f>IF(ISNUMBER(Regressions!S132),ROUND(Regressions!S132, 1), NA())</f>
        <v>#N/A</v>
      </c>
      <c r="R122" s="368" t="e">
        <f>IF(ISNUMBER(Regressions!T132),ROUND(Regressions!T132, 1), NA())</f>
        <v>#N/A</v>
      </c>
      <c r="S122" s="258" t="e">
        <f>IF(ISNUMBER(Regressions!U132),ROUND(Regressions!U132, 1), NA())</f>
        <v>#N/A</v>
      </c>
    </row>
    <row xmlns:x14ac="http://schemas.microsoft.com/office/spreadsheetml/2009/9/ac" r="123" hidden="true" x14ac:dyDescent="0.2">
      <c r="A123" s="364" t="str">
        <f>IF(ISBLANK(Regressions!A133), " ", Regressions!A133)</f>
        <v>Pakistan</v>
      </c>
      <c r="B123" s="365">
        <f>IF(ISBLANK(Regressions!B133), " ", Regressions!B133)</f>
        <v>2026</v>
      </c>
      <c r="C123" s="370" t="str">
        <f>IF(ISBLANK(Regressions!C133), " ", Regressions!C133)</f>
        <v>Pre-primary</v>
      </c>
      <c r="D123" s="366" t="str">
        <f>IF(ISBLANK(Regressions!D133), " ", Regressions!D133)</f>
        <v> </v>
      </c>
      <c r="E123" s="235" t="e">
        <f>IF(ISNUMBER(Regressions!E133),ROUND(Regressions!E133, 1), NA())</f>
        <v>#N/A</v>
      </c>
      <c r="F123" s="367" t="e">
        <f>IF(ISNUMBER(Regressions!F133),ROUND(Regressions!F133, 1), NA())</f>
        <v>#N/A</v>
      </c>
      <c r="G123" s="257" t="e">
        <f>IF(ISNUMBER(Regressions!G133),ROUND(Regressions!G133, 1), NA())</f>
        <v>#N/A</v>
      </c>
      <c r="H123" s="368" t="e">
        <f>IF(ISNUMBER(Regressions!H133),ROUND(Regressions!H133, 1), NA())</f>
        <v>#N/A</v>
      </c>
      <c r="I123" s="258" t="e">
        <f>IF(ISNUMBER(Regressions!I133),ROUND(Regressions!I133, 1), NA())</f>
        <v>#N/A</v>
      </c>
      <c r="J123" s="369" t="e">
        <f>IF(ISNUMBER(Regressions!K133),ROUND(Regressions!K133, 1), NA())</f>
        <v>#N/A</v>
      </c>
      <c r="K123" s="367" t="e">
        <f>IF(ISNUMBER(Regressions!L133),ROUND(Regressions!L133, 1), NA())</f>
        <v>#N/A</v>
      </c>
      <c r="L123" s="259" t="e">
        <f>IF(ISNUMBER(Regressions!M133),ROUND(Regressions!M133, 1), NA())</f>
        <v>#N/A</v>
      </c>
      <c r="M123" s="368" t="e">
        <f>IF(ISNUMBER(Regressions!N133),ROUND(Regressions!N133, 1), NA())</f>
        <v>#N/A</v>
      </c>
      <c r="N123" s="258" t="e">
        <f>IF(ISNUMBER(Regressions!O133),ROUND(Regressions!O133, 1), NA())</f>
        <v>#N/A</v>
      </c>
      <c r="O123" s="369" t="e">
        <f>IF(ISNUMBER(Regressions!Q133),ROUND(Regressions!Q133, 1), NA())</f>
        <v>#N/A</v>
      </c>
      <c r="P123" s="367" t="e">
        <f>IF(ISNUMBER(Regressions!R133),ROUND(Regressions!R133, 1), NA())</f>
        <v>#N/A</v>
      </c>
      <c r="Q123" s="236" t="e">
        <f>IF(ISNUMBER(Regressions!S133),ROUND(Regressions!S133, 1), NA())</f>
        <v>#N/A</v>
      </c>
      <c r="R123" s="368" t="e">
        <f>IF(ISNUMBER(Regressions!T133),ROUND(Regressions!T133, 1), NA())</f>
        <v>#N/A</v>
      </c>
      <c r="S123" s="258" t="e">
        <f>IF(ISNUMBER(Regressions!U133),ROUND(Regressions!U133, 1), NA())</f>
        <v>#N/A</v>
      </c>
    </row>
    <row xmlns:x14ac="http://schemas.microsoft.com/office/spreadsheetml/2009/9/ac" r="124" hidden="true" x14ac:dyDescent="0.2">
      <c r="A124" s="364" t="str">
        <f>IF(ISBLANK(Regressions!A134), " ", Regressions!A134)</f>
        <v>Pakistan</v>
      </c>
      <c r="B124" s="365">
        <f>IF(ISBLANK(Regressions!B134), " ", Regressions!B134)</f>
        <v>2027</v>
      </c>
      <c r="C124" s="370" t="str">
        <f>IF(ISBLANK(Regressions!C134), " ", Regressions!C134)</f>
        <v>Pre-primary</v>
      </c>
      <c r="D124" s="366" t="str">
        <f>IF(ISBLANK(Regressions!D134), " ", Regressions!D134)</f>
        <v> </v>
      </c>
      <c r="E124" s="235" t="e">
        <f>IF(ISNUMBER(Regressions!E134),ROUND(Regressions!E134, 1), NA())</f>
        <v>#N/A</v>
      </c>
      <c r="F124" s="367" t="e">
        <f>IF(ISNUMBER(Regressions!F134),ROUND(Regressions!F134, 1), NA())</f>
        <v>#N/A</v>
      </c>
      <c r="G124" s="257" t="e">
        <f>IF(ISNUMBER(Regressions!G134),ROUND(Regressions!G134, 1), NA())</f>
        <v>#N/A</v>
      </c>
      <c r="H124" s="368" t="e">
        <f>IF(ISNUMBER(Regressions!H134),ROUND(Regressions!H134, 1), NA())</f>
        <v>#N/A</v>
      </c>
      <c r="I124" s="258" t="e">
        <f>IF(ISNUMBER(Regressions!I134),ROUND(Regressions!I134, 1), NA())</f>
        <v>#N/A</v>
      </c>
      <c r="J124" s="369" t="e">
        <f>IF(ISNUMBER(Regressions!K134),ROUND(Regressions!K134, 1), NA())</f>
        <v>#N/A</v>
      </c>
      <c r="K124" s="367" t="e">
        <f>IF(ISNUMBER(Regressions!L134),ROUND(Regressions!L134, 1), NA())</f>
        <v>#N/A</v>
      </c>
      <c r="L124" s="259" t="e">
        <f>IF(ISNUMBER(Regressions!M134),ROUND(Regressions!M134, 1), NA())</f>
        <v>#N/A</v>
      </c>
      <c r="M124" s="368" t="e">
        <f>IF(ISNUMBER(Regressions!N134),ROUND(Regressions!N134, 1), NA())</f>
        <v>#N/A</v>
      </c>
      <c r="N124" s="258" t="e">
        <f>IF(ISNUMBER(Regressions!O134),ROUND(Regressions!O134, 1), NA())</f>
        <v>#N/A</v>
      </c>
      <c r="O124" s="369" t="e">
        <f>IF(ISNUMBER(Regressions!Q134),ROUND(Regressions!Q134, 1), NA())</f>
        <v>#N/A</v>
      </c>
      <c r="P124" s="367" t="e">
        <f>IF(ISNUMBER(Regressions!R134),ROUND(Regressions!R134, 1), NA())</f>
        <v>#N/A</v>
      </c>
      <c r="Q124" s="236" t="e">
        <f>IF(ISNUMBER(Regressions!S134),ROUND(Regressions!S134, 1), NA())</f>
        <v>#N/A</v>
      </c>
      <c r="R124" s="368" t="e">
        <f>IF(ISNUMBER(Regressions!T134),ROUND(Regressions!T134, 1), NA())</f>
        <v>#N/A</v>
      </c>
      <c r="S124" s="258" t="e">
        <f>IF(ISNUMBER(Regressions!U134),ROUND(Regressions!U134, 1), NA())</f>
        <v>#N/A</v>
      </c>
    </row>
    <row xmlns:x14ac="http://schemas.microsoft.com/office/spreadsheetml/2009/9/ac" r="125" hidden="true" x14ac:dyDescent="0.2">
      <c r="A125" s="364" t="str">
        <f>IF(ISBLANK(Regressions!A135), " ", Regressions!A135)</f>
        <v>Pakistan</v>
      </c>
      <c r="B125" s="365">
        <f>IF(ISBLANK(Regressions!B135), " ", Regressions!B135)</f>
        <v>2028</v>
      </c>
      <c r="C125" s="370" t="str">
        <f>IF(ISBLANK(Regressions!C135), " ", Regressions!C135)</f>
        <v>Pre-primary</v>
      </c>
      <c r="D125" s="366" t="str">
        <f>IF(ISBLANK(Regressions!D135), " ", Regressions!D135)</f>
        <v> </v>
      </c>
      <c r="E125" s="235" t="e">
        <f>IF(ISNUMBER(Regressions!E135),ROUND(Regressions!E135, 1), NA())</f>
        <v>#N/A</v>
      </c>
      <c r="F125" s="367" t="e">
        <f>IF(ISNUMBER(Regressions!F135),ROUND(Regressions!F135, 1), NA())</f>
        <v>#N/A</v>
      </c>
      <c r="G125" s="257" t="e">
        <f>IF(ISNUMBER(Regressions!G135),ROUND(Regressions!G135, 1), NA())</f>
        <v>#N/A</v>
      </c>
      <c r="H125" s="368" t="e">
        <f>IF(ISNUMBER(Regressions!H135),ROUND(Regressions!H135, 1), NA())</f>
        <v>#N/A</v>
      </c>
      <c r="I125" s="258" t="e">
        <f>IF(ISNUMBER(Regressions!I135),ROUND(Regressions!I135, 1), NA())</f>
        <v>#N/A</v>
      </c>
      <c r="J125" s="369" t="e">
        <f>IF(ISNUMBER(Regressions!K135),ROUND(Regressions!K135, 1), NA())</f>
        <v>#N/A</v>
      </c>
      <c r="K125" s="367" t="e">
        <f>IF(ISNUMBER(Regressions!L135),ROUND(Regressions!L135, 1), NA())</f>
        <v>#N/A</v>
      </c>
      <c r="L125" s="259" t="e">
        <f>IF(ISNUMBER(Regressions!M135),ROUND(Regressions!M135, 1), NA())</f>
        <v>#N/A</v>
      </c>
      <c r="M125" s="368" t="e">
        <f>IF(ISNUMBER(Regressions!N135),ROUND(Regressions!N135, 1), NA())</f>
        <v>#N/A</v>
      </c>
      <c r="N125" s="258" t="e">
        <f>IF(ISNUMBER(Regressions!O135),ROUND(Regressions!O135, 1), NA())</f>
        <v>#N/A</v>
      </c>
      <c r="O125" s="369" t="e">
        <f>IF(ISNUMBER(Regressions!Q135),ROUND(Regressions!Q135, 1), NA())</f>
        <v>#N/A</v>
      </c>
      <c r="P125" s="367" t="e">
        <f>IF(ISNUMBER(Regressions!R135),ROUND(Regressions!R135, 1), NA())</f>
        <v>#N/A</v>
      </c>
      <c r="Q125" s="236" t="e">
        <f>IF(ISNUMBER(Regressions!S135),ROUND(Regressions!S135, 1), NA())</f>
        <v>#N/A</v>
      </c>
      <c r="R125" s="368" t="e">
        <f>IF(ISNUMBER(Regressions!T135),ROUND(Regressions!T135, 1), NA())</f>
        <v>#N/A</v>
      </c>
      <c r="S125" s="258" t="e">
        <f>IF(ISNUMBER(Regressions!U135),ROUND(Regressions!U135, 1), NA())</f>
        <v>#N/A</v>
      </c>
    </row>
    <row xmlns:x14ac="http://schemas.microsoft.com/office/spreadsheetml/2009/9/ac" r="126" hidden="true" x14ac:dyDescent="0.2">
      <c r="A126" s="364" t="str">
        <f>IF(ISBLANK(Regressions!A136), " ", Regressions!A136)</f>
        <v>Pakistan</v>
      </c>
      <c r="B126" s="365">
        <f>IF(ISBLANK(Regressions!B136), " ", Regressions!B136)</f>
        <v>2029</v>
      </c>
      <c r="C126" s="370" t="str">
        <f>IF(ISBLANK(Regressions!C136), " ", Regressions!C136)</f>
        <v>Pre-primary</v>
      </c>
      <c r="D126" s="366" t="str">
        <f>IF(ISBLANK(Regressions!D136), " ", Regressions!D136)</f>
        <v> </v>
      </c>
      <c r="E126" s="235" t="e">
        <f>IF(ISNUMBER(Regressions!E136),ROUND(Regressions!E136, 1), NA())</f>
        <v>#N/A</v>
      </c>
      <c r="F126" s="367" t="e">
        <f>IF(ISNUMBER(Regressions!F136),ROUND(Regressions!F136, 1), NA())</f>
        <v>#N/A</v>
      </c>
      <c r="G126" s="257" t="e">
        <f>IF(ISNUMBER(Regressions!G136),ROUND(Regressions!G136, 1), NA())</f>
        <v>#N/A</v>
      </c>
      <c r="H126" s="368" t="e">
        <f>IF(ISNUMBER(Regressions!H136),ROUND(Regressions!H136, 1), NA())</f>
        <v>#N/A</v>
      </c>
      <c r="I126" s="258" t="e">
        <f>IF(ISNUMBER(Regressions!I136),ROUND(Regressions!I136, 1), NA())</f>
        <v>#N/A</v>
      </c>
      <c r="J126" s="369" t="e">
        <f>IF(ISNUMBER(Regressions!K136),ROUND(Regressions!K136, 1), NA())</f>
        <v>#N/A</v>
      </c>
      <c r="K126" s="367" t="e">
        <f>IF(ISNUMBER(Regressions!L136),ROUND(Regressions!L136, 1), NA())</f>
        <v>#N/A</v>
      </c>
      <c r="L126" s="259" t="e">
        <f>IF(ISNUMBER(Regressions!M136),ROUND(Regressions!M136, 1), NA())</f>
        <v>#N/A</v>
      </c>
      <c r="M126" s="368" t="e">
        <f>IF(ISNUMBER(Regressions!N136),ROUND(Regressions!N136, 1), NA())</f>
        <v>#N/A</v>
      </c>
      <c r="N126" s="258" t="e">
        <f>IF(ISNUMBER(Regressions!O136),ROUND(Regressions!O136, 1), NA())</f>
        <v>#N/A</v>
      </c>
      <c r="O126" s="369" t="e">
        <f>IF(ISNUMBER(Regressions!Q136),ROUND(Regressions!Q136, 1), NA())</f>
        <v>#N/A</v>
      </c>
      <c r="P126" s="367" t="e">
        <f>IF(ISNUMBER(Regressions!R136),ROUND(Regressions!R136, 1), NA())</f>
        <v>#N/A</v>
      </c>
      <c r="Q126" s="236" t="e">
        <f>IF(ISNUMBER(Regressions!S136),ROUND(Regressions!S136, 1), NA())</f>
        <v>#N/A</v>
      </c>
      <c r="R126" s="368" t="e">
        <f>IF(ISNUMBER(Regressions!T136),ROUND(Regressions!T136, 1), NA())</f>
        <v>#N/A</v>
      </c>
      <c r="S126" s="258" t="e">
        <f>IF(ISNUMBER(Regressions!U136),ROUND(Regressions!U136, 1), NA())</f>
        <v>#N/A</v>
      </c>
    </row>
    <row xmlns:x14ac="http://schemas.microsoft.com/office/spreadsheetml/2009/9/ac" r="127" hidden="true" x14ac:dyDescent="0.2">
      <c r="A127" s="364" t="str">
        <f>IF(ISBLANK(Regressions!A137), " ", Regressions!A137)</f>
        <v>Pakistan</v>
      </c>
      <c r="B127" s="365">
        <f>IF(ISBLANK(Regressions!B137), " ", Regressions!B137)</f>
        <v>2030</v>
      </c>
      <c r="C127" s="370" t="str">
        <f>IF(ISBLANK(Regressions!C137), " ", Regressions!C137)</f>
        <v>Pre-primary</v>
      </c>
      <c r="D127" s="366" t="str">
        <f>IF(ISBLANK(Regressions!D137), " ", Regressions!D137)</f>
        <v> </v>
      </c>
      <c r="E127" s="235" t="e">
        <f>IF(ISNUMBER(Regressions!E137),ROUND(Regressions!E137, 1), NA())</f>
        <v>#N/A</v>
      </c>
      <c r="F127" s="367" t="e">
        <f>IF(ISNUMBER(Regressions!F137),ROUND(Regressions!F137, 1), NA())</f>
        <v>#N/A</v>
      </c>
      <c r="G127" s="257" t="e">
        <f>IF(ISNUMBER(Regressions!G137),ROUND(Regressions!G137, 1), NA())</f>
        <v>#N/A</v>
      </c>
      <c r="H127" s="368" t="e">
        <f>IF(ISNUMBER(Regressions!H137),ROUND(Regressions!H137, 1), NA())</f>
        <v>#N/A</v>
      </c>
      <c r="I127" s="258" t="e">
        <f>IF(ISNUMBER(Regressions!I137),ROUND(Regressions!I137, 1), NA())</f>
        <v>#N/A</v>
      </c>
      <c r="J127" s="369" t="e">
        <f>IF(ISNUMBER(Regressions!K137),ROUND(Regressions!K137, 1), NA())</f>
        <v>#N/A</v>
      </c>
      <c r="K127" s="367" t="e">
        <f>IF(ISNUMBER(Regressions!L137),ROUND(Regressions!L137, 1), NA())</f>
        <v>#N/A</v>
      </c>
      <c r="L127" s="259" t="e">
        <f>IF(ISNUMBER(Regressions!M137),ROUND(Regressions!M137, 1), NA())</f>
        <v>#N/A</v>
      </c>
      <c r="M127" s="368" t="e">
        <f>IF(ISNUMBER(Regressions!N137),ROUND(Regressions!N137, 1), NA())</f>
        <v>#N/A</v>
      </c>
      <c r="N127" s="258" t="e">
        <f>IF(ISNUMBER(Regressions!O137),ROUND(Regressions!O137, 1), NA())</f>
        <v>#N/A</v>
      </c>
      <c r="O127" s="369" t="e">
        <f>IF(ISNUMBER(Regressions!Q137),ROUND(Regressions!Q137, 1), NA())</f>
        <v>#N/A</v>
      </c>
      <c r="P127" s="367" t="e">
        <f>IF(ISNUMBER(Regressions!R137),ROUND(Regressions!R137, 1), NA())</f>
        <v>#N/A</v>
      </c>
      <c r="Q127" s="236" t="e">
        <f>IF(ISNUMBER(Regressions!S137),ROUND(Regressions!S137, 1), NA())</f>
        <v>#N/A</v>
      </c>
      <c r="R127" s="368" t="e">
        <f>IF(ISNUMBER(Regressions!T137),ROUND(Regressions!T137, 1), NA())</f>
        <v>#N/A</v>
      </c>
      <c r="S127" s="258" t="e">
        <f>IF(ISNUMBER(Regressions!U137),ROUND(Regressions!U137, 1), NA())</f>
        <v>#N/A</v>
      </c>
    </row>
    <row xmlns:x14ac="http://schemas.microsoft.com/office/spreadsheetml/2009/9/ac" r="128" x14ac:dyDescent="0.2">
      <c r="A128" s="364" t="str">
        <f>IF(ISBLANK(Regressions!A138), " ", Regressions!A138)</f>
        <v>Pakistan</v>
      </c>
      <c r="B128" s="365">
        <f>IF(ISBLANK(Regressions!B138), " ", Regressions!B138)</f>
        <v>2000</v>
      </c>
      <c r="C128" s="370" t="str">
        <f>IF(ISBLANK(Regressions!C138), " ", Regressions!C138)</f>
        <v>Primary</v>
      </c>
      <c r="D128" s="366">
        <f>IF(ISBLANK(Regressions!D138), " ", Regressions!D138)</f>
        <v>22037068</v>
      </c>
      <c r="E128" s="235" t="e">
        <f>IF(ISNUMBER(Regressions!E138),ROUND(Regressions!E138, 1), NA())</f>
        <v>#N/A</v>
      </c>
      <c r="F128" s="367" t="e">
        <f>IF(ISNUMBER(Regressions!F138),ROUND(Regressions!F138, 1), NA())</f>
        <v>#N/A</v>
      </c>
      <c r="G128" s="257" t="e">
        <f>IF(ISNUMBER(Regressions!G138),ROUND(Regressions!G138, 1), NA())</f>
        <v>#N/A</v>
      </c>
      <c r="H128" s="368" t="e">
        <f>IF(ISNUMBER(Regressions!H138),ROUND(Regressions!H138, 1), NA())</f>
        <v>#N/A</v>
      </c>
      <c r="I128" s="258" t="e">
        <f>IF(ISNUMBER(Regressions!I138),ROUND(Regressions!I138, 1), NA())</f>
        <v>#N/A</v>
      </c>
      <c r="J128" s="369" t="e">
        <f>IF(ISNUMBER(Regressions!K138),ROUND(Regressions!K138, 1), NA())</f>
        <v>#N/A</v>
      </c>
      <c r="K128" s="367" t="e">
        <f>IF(ISNUMBER(Regressions!L138),ROUND(Regressions!L138, 1), NA())</f>
        <v>#N/A</v>
      </c>
      <c r="L128" s="259" t="e">
        <f>IF(ISNUMBER(Regressions!M138),ROUND(Regressions!M138, 1), NA())</f>
        <v>#N/A</v>
      </c>
      <c r="M128" s="368" t="e">
        <f>IF(ISNUMBER(Regressions!N138),ROUND(Regressions!N138, 1), NA())</f>
        <v>#N/A</v>
      </c>
      <c r="N128" s="258" t="e">
        <f>IF(ISNUMBER(Regressions!O138),ROUND(Regressions!O138, 1), NA())</f>
        <v>#N/A</v>
      </c>
      <c r="O128" s="369" t="e">
        <f>IF(ISNUMBER(Regressions!Q138),ROUND(Regressions!Q138, 1), NA())</f>
        <v>#N/A</v>
      </c>
      <c r="P128" s="367" t="e">
        <f>IF(ISNUMBER(Regressions!R138),ROUND(Regressions!R138, 1), NA())</f>
        <v>#N/A</v>
      </c>
      <c r="Q128" s="236" t="e">
        <f>IF(ISNUMBER(Regressions!S138),ROUND(Regressions!S138, 1), NA())</f>
        <v>#N/A</v>
      </c>
      <c r="R128" s="368" t="e">
        <f>IF(ISNUMBER(Regressions!T138),ROUND(Regressions!T138, 1), NA())</f>
        <v>#N/A</v>
      </c>
      <c r="S128" s="258" t="e">
        <f>IF(ISNUMBER(Regressions!U138),ROUND(Regressions!U138, 1), NA())</f>
        <v>#N/A</v>
      </c>
    </row>
    <row xmlns:x14ac="http://schemas.microsoft.com/office/spreadsheetml/2009/9/ac" r="129" x14ac:dyDescent="0.2">
      <c r="A129" s="364" t="str">
        <f>IF(ISBLANK(Regressions!A139), " ", Regressions!A139)</f>
        <v>Pakistan</v>
      </c>
      <c r="B129" s="365">
        <f>IF(ISBLANK(Regressions!B139), " ", Regressions!B139)</f>
        <v>2001</v>
      </c>
      <c r="C129" s="370" t="str">
        <f>IF(ISBLANK(Regressions!C139), " ", Regressions!C139)</f>
        <v>Primary</v>
      </c>
      <c r="D129" s="366">
        <f>IF(ISBLANK(Regressions!D139), " ", Regressions!D139)</f>
        <v>22379940</v>
      </c>
      <c r="E129" s="235" t="e">
        <f>IF(ISNUMBER(Regressions!E139),ROUND(Regressions!E139, 1), NA())</f>
        <v>#N/A</v>
      </c>
      <c r="F129" s="367" t="e">
        <f>IF(ISNUMBER(Regressions!F139),ROUND(Regressions!F139, 1), NA())</f>
        <v>#N/A</v>
      </c>
      <c r="G129" s="257" t="e">
        <f>IF(ISNUMBER(Regressions!G139),ROUND(Regressions!G139, 1), NA())</f>
        <v>#N/A</v>
      </c>
      <c r="H129" s="368" t="e">
        <f>IF(ISNUMBER(Regressions!H139),ROUND(Regressions!H139, 1), NA())</f>
        <v>#N/A</v>
      </c>
      <c r="I129" s="258" t="e">
        <f>IF(ISNUMBER(Regressions!I139),ROUND(Regressions!I139, 1), NA())</f>
        <v>#N/A</v>
      </c>
      <c r="J129" s="369" t="e">
        <f>IF(ISNUMBER(Regressions!K139),ROUND(Regressions!K139, 1), NA())</f>
        <v>#N/A</v>
      </c>
      <c r="K129" s="367" t="e">
        <f>IF(ISNUMBER(Regressions!L139),ROUND(Regressions!L139, 1), NA())</f>
        <v>#N/A</v>
      </c>
      <c r="L129" s="259" t="e">
        <f>IF(ISNUMBER(Regressions!M139),ROUND(Regressions!M139, 1), NA())</f>
        <v>#N/A</v>
      </c>
      <c r="M129" s="368" t="e">
        <f>IF(ISNUMBER(Regressions!N139),ROUND(Regressions!N139, 1), NA())</f>
        <v>#N/A</v>
      </c>
      <c r="N129" s="258" t="e">
        <f>IF(ISNUMBER(Regressions!O139),ROUND(Regressions!O139, 1), NA())</f>
        <v>#N/A</v>
      </c>
      <c r="O129" s="369" t="e">
        <f>IF(ISNUMBER(Regressions!Q139),ROUND(Regressions!Q139, 1), NA())</f>
        <v>#N/A</v>
      </c>
      <c r="P129" s="367" t="e">
        <f>IF(ISNUMBER(Regressions!R139),ROUND(Regressions!R139, 1), NA())</f>
        <v>#N/A</v>
      </c>
      <c r="Q129" s="236" t="e">
        <f>IF(ISNUMBER(Regressions!S139),ROUND(Regressions!S139, 1), NA())</f>
        <v>#N/A</v>
      </c>
      <c r="R129" s="368" t="e">
        <f>IF(ISNUMBER(Regressions!T139),ROUND(Regressions!T139, 1), NA())</f>
        <v>#N/A</v>
      </c>
      <c r="S129" s="258" t="e">
        <f>IF(ISNUMBER(Regressions!U139),ROUND(Regressions!U139, 1), NA())</f>
        <v>#N/A</v>
      </c>
    </row>
    <row xmlns:x14ac="http://schemas.microsoft.com/office/spreadsheetml/2009/9/ac" r="130" x14ac:dyDescent="0.2">
      <c r="A130" s="364" t="str">
        <f>IF(ISBLANK(Regressions!A140), " ", Regressions!A140)</f>
        <v>Pakistan</v>
      </c>
      <c r="B130" s="365">
        <f>IF(ISBLANK(Regressions!B140), " ", Regressions!B140)</f>
        <v>2002</v>
      </c>
      <c r="C130" s="370" t="str">
        <f>IF(ISBLANK(Regressions!C140), " ", Regressions!C140)</f>
        <v>Primary</v>
      </c>
      <c r="D130" s="366">
        <f>IF(ISBLANK(Regressions!D140), " ", Regressions!D140)</f>
        <v>22695252</v>
      </c>
      <c r="E130" s="235" t="e">
        <f>IF(ISNUMBER(Regressions!E140),ROUND(Regressions!E140, 1), NA())</f>
        <v>#N/A</v>
      </c>
      <c r="F130" s="367" t="e">
        <f>IF(ISNUMBER(Regressions!F140),ROUND(Regressions!F140, 1), NA())</f>
        <v>#N/A</v>
      </c>
      <c r="G130" s="257" t="e">
        <f>IF(ISNUMBER(Regressions!G140),ROUND(Regressions!G140, 1), NA())</f>
        <v>#N/A</v>
      </c>
      <c r="H130" s="368" t="e">
        <f>IF(ISNUMBER(Regressions!H140),ROUND(Regressions!H140, 1), NA())</f>
        <v>#N/A</v>
      </c>
      <c r="I130" s="258" t="e">
        <f>IF(ISNUMBER(Regressions!I140),ROUND(Regressions!I140, 1), NA())</f>
        <v>#N/A</v>
      </c>
      <c r="J130" s="369" t="e">
        <f>IF(ISNUMBER(Regressions!K140),ROUND(Regressions!K140, 1), NA())</f>
        <v>#N/A</v>
      </c>
      <c r="K130" s="367" t="e">
        <f>IF(ISNUMBER(Regressions!L140),ROUND(Regressions!L140, 1), NA())</f>
        <v>#N/A</v>
      </c>
      <c r="L130" s="259" t="e">
        <f>IF(ISNUMBER(Regressions!M140),ROUND(Regressions!M140, 1), NA())</f>
        <v>#N/A</v>
      </c>
      <c r="M130" s="368" t="e">
        <f>IF(ISNUMBER(Regressions!N140),ROUND(Regressions!N140, 1), NA())</f>
        <v>#N/A</v>
      </c>
      <c r="N130" s="258" t="e">
        <f>IF(ISNUMBER(Regressions!O140),ROUND(Regressions!O140, 1), NA())</f>
        <v>#N/A</v>
      </c>
      <c r="O130" s="369" t="e">
        <f>IF(ISNUMBER(Regressions!Q140),ROUND(Regressions!Q140, 1), NA())</f>
        <v>#N/A</v>
      </c>
      <c r="P130" s="367" t="e">
        <f>IF(ISNUMBER(Regressions!R140),ROUND(Regressions!R140, 1), NA())</f>
        <v>#N/A</v>
      </c>
      <c r="Q130" s="236" t="e">
        <f>IF(ISNUMBER(Regressions!S140),ROUND(Regressions!S140, 1), NA())</f>
        <v>#N/A</v>
      </c>
      <c r="R130" s="368" t="e">
        <f>IF(ISNUMBER(Regressions!T140),ROUND(Regressions!T140, 1), NA())</f>
        <v>#N/A</v>
      </c>
      <c r="S130" s="258" t="e">
        <f>IF(ISNUMBER(Regressions!U140),ROUND(Regressions!U140, 1), NA())</f>
        <v>#N/A</v>
      </c>
    </row>
    <row xmlns:x14ac="http://schemas.microsoft.com/office/spreadsheetml/2009/9/ac" r="131" x14ac:dyDescent="0.2">
      <c r="A131" s="364" t="str">
        <f>IF(ISBLANK(Regressions!A141), " ", Regressions!A141)</f>
        <v>Pakistan</v>
      </c>
      <c r="B131" s="365">
        <f>IF(ISBLANK(Regressions!B141), " ", Regressions!B141)</f>
        <v>2003</v>
      </c>
      <c r="C131" s="370" t="str">
        <f>IF(ISBLANK(Regressions!C141), " ", Regressions!C141)</f>
        <v>Primary</v>
      </c>
      <c r="D131" s="366">
        <f>IF(ISBLANK(Regressions!D141), " ", Regressions!D141)</f>
        <v>22949868</v>
      </c>
      <c r="E131" s="235">
        <f>IF(ISNUMBER(Regressions!E141),ROUND(Regressions!E141, 1), NA())</f>
        <v>58.7</v>
      </c>
      <c r="F131" s="367" t="e">
        <f>IF(ISNUMBER(Regressions!F141),ROUND(Regressions!F141, 1), NA())</f>
        <v>#N/A</v>
      </c>
      <c r="G131" s="257" t="e">
        <f>IF(ISNUMBER(Regressions!G141),ROUND(Regressions!G141, 1), NA())</f>
        <v>#N/A</v>
      </c>
      <c r="H131" s="368" t="e">
        <f>IF(ISNUMBER(Regressions!H141),ROUND(Regressions!H141, 1), NA())</f>
        <v>#N/A</v>
      </c>
      <c r="I131" s="258" t="e">
        <f>IF(ISNUMBER(Regressions!I141),ROUND(Regressions!I141, 1), NA())</f>
        <v>#N/A</v>
      </c>
      <c r="J131" s="369">
        <f>IF(ISNUMBER(Regressions!K141),ROUND(Regressions!K141, 1), NA())</f>
        <v>57.4</v>
      </c>
      <c r="K131" s="367" t="e">
        <f>IF(ISNUMBER(Regressions!L141),ROUND(Regressions!L141, 1), NA())</f>
        <v>#N/A</v>
      </c>
      <c r="L131" s="259" t="e">
        <f>IF(ISNUMBER(Regressions!M141),ROUND(Regressions!M141, 1), NA())</f>
        <v>#N/A</v>
      </c>
      <c r="M131" s="368" t="e">
        <f>IF(ISNUMBER(Regressions!N141),ROUND(Regressions!N141, 1), NA())</f>
        <v>#N/A</v>
      </c>
      <c r="N131" s="258">
        <f>IF(ISNUMBER(Regressions!O141),ROUND(Regressions!O141, 1), NA())</f>
        <v>42.6</v>
      </c>
      <c r="O131" s="369" t="e">
        <f>IF(ISNUMBER(Regressions!Q141),ROUND(Regressions!Q141, 1), NA())</f>
        <v>#N/A</v>
      </c>
      <c r="P131" s="367" t="e">
        <f>IF(ISNUMBER(Regressions!R141),ROUND(Regressions!R141, 1), NA())</f>
        <v>#N/A</v>
      </c>
      <c r="Q131" s="236" t="e">
        <f>IF(ISNUMBER(Regressions!S141),ROUND(Regressions!S141, 1), NA())</f>
        <v>#N/A</v>
      </c>
      <c r="R131" s="368" t="e">
        <f>IF(ISNUMBER(Regressions!T141),ROUND(Regressions!T141, 1), NA())</f>
        <v>#N/A</v>
      </c>
      <c r="S131" s="258" t="e">
        <f>IF(ISNUMBER(Regressions!U141),ROUND(Regressions!U141, 1), NA())</f>
        <v>#N/A</v>
      </c>
    </row>
    <row xmlns:x14ac="http://schemas.microsoft.com/office/spreadsheetml/2009/9/ac" r="132" x14ac:dyDescent="0.2">
      <c r="A132" s="364" t="str">
        <f>IF(ISBLANK(Regressions!A142), " ", Regressions!A142)</f>
        <v>Pakistan</v>
      </c>
      <c r="B132" s="365">
        <f>IF(ISBLANK(Regressions!B142), " ", Regressions!B142)</f>
        <v>2004</v>
      </c>
      <c r="C132" s="370" t="str">
        <f>IF(ISBLANK(Regressions!C142), " ", Regressions!C142)</f>
        <v>Primary</v>
      </c>
      <c r="D132" s="366">
        <f>IF(ISBLANK(Regressions!D142), " ", Regressions!D142)</f>
        <v>23270662</v>
      </c>
      <c r="E132" s="235">
        <f>IF(ISNUMBER(Regressions!E142),ROUND(Regressions!E142, 1), NA())</f>
        <v>58.7</v>
      </c>
      <c r="F132" s="367" t="e">
        <f>IF(ISNUMBER(Regressions!F142),ROUND(Regressions!F142, 1), NA())</f>
        <v>#N/A</v>
      </c>
      <c r="G132" s="257" t="e">
        <f>IF(ISNUMBER(Regressions!G142),ROUND(Regressions!G142, 1), NA())</f>
        <v>#N/A</v>
      </c>
      <c r="H132" s="368" t="e">
        <f>IF(ISNUMBER(Regressions!H142),ROUND(Regressions!H142, 1), NA())</f>
        <v>#N/A</v>
      </c>
      <c r="I132" s="258" t="e">
        <f>IF(ISNUMBER(Regressions!I142),ROUND(Regressions!I142, 1), NA())</f>
        <v>#N/A</v>
      </c>
      <c r="J132" s="369">
        <f>IF(ISNUMBER(Regressions!K142),ROUND(Regressions!K142, 1), NA())</f>
        <v>57.4</v>
      </c>
      <c r="K132" s="367" t="e">
        <f>IF(ISNUMBER(Regressions!L142),ROUND(Regressions!L142, 1), NA())</f>
        <v>#N/A</v>
      </c>
      <c r="L132" s="259" t="e">
        <f>IF(ISNUMBER(Regressions!M142),ROUND(Regressions!M142, 1), NA())</f>
        <v>#N/A</v>
      </c>
      <c r="M132" s="368" t="e">
        <f>IF(ISNUMBER(Regressions!N142),ROUND(Regressions!N142, 1), NA())</f>
        <v>#N/A</v>
      </c>
      <c r="N132" s="258">
        <f>IF(ISNUMBER(Regressions!O142),ROUND(Regressions!O142, 1), NA())</f>
        <v>42.6</v>
      </c>
      <c r="O132" s="369" t="e">
        <f>IF(ISNUMBER(Regressions!Q142),ROUND(Regressions!Q142, 1), NA())</f>
        <v>#N/A</v>
      </c>
      <c r="P132" s="367" t="e">
        <f>IF(ISNUMBER(Regressions!R142),ROUND(Regressions!R142, 1), NA())</f>
        <v>#N/A</v>
      </c>
      <c r="Q132" s="236" t="e">
        <f>IF(ISNUMBER(Regressions!S142),ROUND(Regressions!S142, 1), NA())</f>
        <v>#N/A</v>
      </c>
      <c r="R132" s="368" t="e">
        <f>IF(ISNUMBER(Regressions!T142),ROUND(Regressions!T142, 1), NA())</f>
        <v>#N/A</v>
      </c>
      <c r="S132" s="258" t="e">
        <f>IF(ISNUMBER(Regressions!U142),ROUND(Regressions!U142, 1), NA())</f>
        <v>#N/A</v>
      </c>
    </row>
    <row xmlns:x14ac="http://schemas.microsoft.com/office/spreadsheetml/2009/9/ac" r="133" x14ac:dyDescent="0.2">
      <c r="A133" s="364" t="str">
        <f>IF(ISBLANK(Regressions!A143), " ", Regressions!A143)</f>
        <v>Pakistan</v>
      </c>
      <c r="B133" s="365">
        <f>IF(ISBLANK(Regressions!B143), " ", Regressions!B143)</f>
        <v>2005</v>
      </c>
      <c r="C133" s="370" t="str">
        <f>IF(ISBLANK(Regressions!C143), " ", Regressions!C143)</f>
        <v>Primary</v>
      </c>
      <c r="D133" s="366">
        <f>IF(ISBLANK(Regressions!D143), " ", Regressions!D143)</f>
        <v>23581968</v>
      </c>
      <c r="E133" s="235">
        <f>IF(ISNUMBER(Regressions!E143),ROUND(Regressions!E143, 1), NA())</f>
        <v>58.7</v>
      </c>
      <c r="F133" s="367" t="e">
        <f>IF(ISNUMBER(Regressions!F143),ROUND(Regressions!F143, 1), NA())</f>
        <v>#N/A</v>
      </c>
      <c r="G133" s="257" t="e">
        <f>IF(ISNUMBER(Regressions!G143),ROUND(Regressions!G143, 1), NA())</f>
        <v>#N/A</v>
      </c>
      <c r="H133" s="368" t="e">
        <f>IF(ISNUMBER(Regressions!H143),ROUND(Regressions!H143, 1), NA())</f>
        <v>#N/A</v>
      </c>
      <c r="I133" s="258" t="e">
        <f>IF(ISNUMBER(Regressions!I143),ROUND(Regressions!I143, 1), NA())</f>
        <v>#N/A</v>
      </c>
      <c r="J133" s="369">
        <f>IF(ISNUMBER(Regressions!K143),ROUND(Regressions!K143, 1), NA())</f>
        <v>57.4</v>
      </c>
      <c r="K133" s="367" t="e">
        <f>IF(ISNUMBER(Regressions!L143),ROUND(Regressions!L143, 1), NA())</f>
        <v>#N/A</v>
      </c>
      <c r="L133" s="259" t="e">
        <f>IF(ISNUMBER(Regressions!M143),ROUND(Regressions!M143, 1), NA())</f>
        <v>#N/A</v>
      </c>
      <c r="M133" s="368" t="e">
        <f>IF(ISNUMBER(Regressions!N143),ROUND(Regressions!N143, 1), NA())</f>
        <v>#N/A</v>
      </c>
      <c r="N133" s="258">
        <f>IF(ISNUMBER(Regressions!O143),ROUND(Regressions!O143, 1), NA())</f>
        <v>42.6</v>
      </c>
      <c r="O133" s="369" t="e">
        <f>IF(ISNUMBER(Regressions!Q143),ROUND(Regressions!Q143, 1), NA())</f>
        <v>#N/A</v>
      </c>
      <c r="P133" s="367" t="e">
        <f>IF(ISNUMBER(Regressions!R143),ROUND(Regressions!R143, 1), NA())</f>
        <v>#N/A</v>
      </c>
      <c r="Q133" s="236" t="e">
        <f>IF(ISNUMBER(Regressions!S143),ROUND(Regressions!S143, 1), NA())</f>
        <v>#N/A</v>
      </c>
      <c r="R133" s="368" t="e">
        <f>IF(ISNUMBER(Regressions!T143),ROUND(Regressions!T143, 1), NA())</f>
        <v>#N/A</v>
      </c>
      <c r="S133" s="258" t="e">
        <f>IF(ISNUMBER(Regressions!U143),ROUND(Regressions!U143, 1), NA())</f>
        <v>#N/A</v>
      </c>
    </row>
    <row xmlns:x14ac="http://schemas.microsoft.com/office/spreadsheetml/2009/9/ac" r="134" x14ac:dyDescent="0.2">
      <c r="A134" s="364" t="str">
        <f>IF(ISBLANK(Regressions!A144), " ", Regressions!A144)</f>
        <v>Pakistan</v>
      </c>
      <c r="B134" s="365">
        <f>IF(ISBLANK(Regressions!B144), " ", Regressions!B144)</f>
        <v>2006</v>
      </c>
      <c r="C134" s="370" t="str">
        <f>IF(ISBLANK(Regressions!C144), " ", Regressions!C144)</f>
        <v>Primary</v>
      </c>
      <c r="D134" s="366">
        <f>IF(ISBLANK(Regressions!D144), " ", Regressions!D144)</f>
        <v>23885984</v>
      </c>
      <c r="E134" s="235">
        <f>IF(ISNUMBER(Regressions!E144),ROUND(Regressions!E144, 1), NA())</f>
        <v>58.7</v>
      </c>
      <c r="F134" s="367" t="e">
        <f>IF(ISNUMBER(Regressions!F144),ROUND(Regressions!F144, 1), NA())</f>
        <v>#N/A</v>
      </c>
      <c r="G134" s="257" t="e">
        <f>IF(ISNUMBER(Regressions!G144),ROUND(Regressions!G144, 1), NA())</f>
        <v>#N/A</v>
      </c>
      <c r="H134" s="368" t="e">
        <f>IF(ISNUMBER(Regressions!H144),ROUND(Regressions!H144, 1), NA())</f>
        <v>#N/A</v>
      </c>
      <c r="I134" s="258" t="e">
        <f>IF(ISNUMBER(Regressions!I144),ROUND(Regressions!I144, 1), NA())</f>
        <v>#N/A</v>
      </c>
      <c r="J134" s="369">
        <f>IF(ISNUMBER(Regressions!K144),ROUND(Regressions!K144, 1), NA())</f>
        <v>57.4</v>
      </c>
      <c r="K134" s="367" t="e">
        <f>IF(ISNUMBER(Regressions!L144),ROUND(Regressions!L144, 1), NA())</f>
        <v>#N/A</v>
      </c>
      <c r="L134" s="259" t="e">
        <f>IF(ISNUMBER(Regressions!M144),ROUND(Regressions!M144, 1), NA())</f>
        <v>#N/A</v>
      </c>
      <c r="M134" s="368" t="e">
        <f>IF(ISNUMBER(Regressions!N144),ROUND(Regressions!N144, 1), NA())</f>
        <v>#N/A</v>
      </c>
      <c r="N134" s="258">
        <f>IF(ISNUMBER(Regressions!O144),ROUND(Regressions!O144, 1), NA())</f>
        <v>42.6</v>
      </c>
      <c r="O134" s="369" t="e">
        <f>IF(ISNUMBER(Regressions!Q144),ROUND(Regressions!Q144, 1), NA())</f>
        <v>#N/A</v>
      </c>
      <c r="P134" s="367" t="e">
        <f>IF(ISNUMBER(Regressions!R144),ROUND(Regressions!R144, 1), NA())</f>
        <v>#N/A</v>
      </c>
      <c r="Q134" s="236" t="e">
        <f>IF(ISNUMBER(Regressions!S144),ROUND(Regressions!S144, 1), NA())</f>
        <v>#N/A</v>
      </c>
      <c r="R134" s="368" t="e">
        <f>IF(ISNUMBER(Regressions!T144),ROUND(Regressions!T144, 1), NA())</f>
        <v>#N/A</v>
      </c>
      <c r="S134" s="258" t="e">
        <f>IF(ISNUMBER(Regressions!U144),ROUND(Regressions!U144, 1), NA())</f>
        <v>#N/A</v>
      </c>
    </row>
    <row xmlns:x14ac="http://schemas.microsoft.com/office/spreadsheetml/2009/9/ac" r="135" x14ac:dyDescent="0.2">
      <c r="A135" s="364" t="str">
        <f>IF(ISBLANK(Regressions!A145), " ", Regressions!A145)</f>
        <v>Pakistan</v>
      </c>
      <c r="B135" s="365">
        <f>IF(ISBLANK(Regressions!B145), " ", Regressions!B145)</f>
        <v>2007</v>
      </c>
      <c r="C135" s="370" t="str">
        <f>IF(ISBLANK(Regressions!C145), " ", Regressions!C145)</f>
        <v>Primary</v>
      </c>
      <c r="D135" s="366">
        <f>IF(ISBLANK(Regressions!D145), " ", Regressions!D145)</f>
        <v>24224120</v>
      </c>
      <c r="E135" s="235">
        <f>IF(ISNUMBER(Regressions!E145),ROUND(Regressions!E145, 1), NA())</f>
        <v>58.7</v>
      </c>
      <c r="F135" s="367" t="e">
        <f>IF(ISNUMBER(Regressions!F145),ROUND(Regressions!F145, 1), NA())</f>
        <v>#N/A</v>
      </c>
      <c r="G135" s="257" t="e">
        <f>IF(ISNUMBER(Regressions!G145),ROUND(Regressions!G145, 1), NA())</f>
        <v>#N/A</v>
      </c>
      <c r="H135" s="368" t="e">
        <f>IF(ISNUMBER(Regressions!H145),ROUND(Regressions!H145, 1), NA())</f>
        <v>#N/A</v>
      </c>
      <c r="I135" s="258" t="e">
        <f>IF(ISNUMBER(Regressions!I145),ROUND(Regressions!I145, 1), NA())</f>
        <v>#N/A</v>
      </c>
      <c r="J135" s="369">
        <f>IF(ISNUMBER(Regressions!K145),ROUND(Regressions!K145, 1), NA())</f>
        <v>57.4</v>
      </c>
      <c r="K135" s="367" t="e">
        <f>IF(ISNUMBER(Regressions!L145),ROUND(Regressions!L145, 1), NA())</f>
        <v>#N/A</v>
      </c>
      <c r="L135" s="259" t="e">
        <f>IF(ISNUMBER(Regressions!M145),ROUND(Regressions!M145, 1), NA())</f>
        <v>#N/A</v>
      </c>
      <c r="M135" s="368" t="e">
        <f>IF(ISNUMBER(Regressions!N145),ROUND(Regressions!N145, 1), NA())</f>
        <v>#N/A</v>
      </c>
      <c r="N135" s="258">
        <f>IF(ISNUMBER(Regressions!O145),ROUND(Regressions!O145, 1), NA())</f>
        <v>42.6</v>
      </c>
      <c r="O135" s="369" t="e">
        <f>IF(ISNUMBER(Regressions!Q145),ROUND(Regressions!Q145, 1), NA())</f>
        <v>#N/A</v>
      </c>
      <c r="P135" s="367" t="e">
        <f>IF(ISNUMBER(Regressions!R145),ROUND(Regressions!R145, 1), NA())</f>
        <v>#N/A</v>
      </c>
      <c r="Q135" s="236" t="e">
        <f>IF(ISNUMBER(Regressions!S145),ROUND(Regressions!S145, 1), NA())</f>
        <v>#N/A</v>
      </c>
      <c r="R135" s="368" t="e">
        <f>IF(ISNUMBER(Regressions!T145),ROUND(Regressions!T145, 1), NA())</f>
        <v>#N/A</v>
      </c>
      <c r="S135" s="258" t="e">
        <f>IF(ISNUMBER(Regressions!U145),ROUND(Regressions!U145, 1), NA())</f>
        <v>#N/A</v>
      </c>
    </row>
    <row xmlns:x14ac="http://schemas.microsoft.com/office/spreadsheetml/2009/9/ac" r="136" x14ac:dyDescent="0.2">
      <c r="A136" s="364" t="str">
        <f>IF(ISBLANK(Regressions!A146), " ", Regressions!A146)</f>
        <v>Pakistan</v>
      </c>
      <c r="B136" s="365">
        <f>IF(ISBLANK(Regressions!B146), " ", Regressions!B146)</f>
        <v>2008</v>
      </c>
      <c r="C136" s="370" t="str">
        <f>IF(ISBLANK(Regressions!C146), " ", Regressions!C146)</f>
        <v>Primary</v>
      </c>
      <c r="D136" s="366">
        <f>IF(ISBLANK(Regressions!D146), " ", Regressions!D146)</f>
        <v>24590896</v>
      </c>
      <c r="E136" s="235">
        <f>IF(ISNUMBER(Regressions!E146),ROUND(Regressions!E146, 1), NA())</f>
        <v>59.5</v>
      </c>
      <c r="F136" s="367" t="e">
        <f>IF(ISNUMBER(Regressions!F146),ROUND(Regressions!F146, 1), NA())</f>
        <v>#N/A</v>
      </c>
      <c r="G136" s="257" t="e">
        <f>IF(ISNUMBER(Regressions!G146),ROUND(Regressions!G146, 1), NA())</f>
        <v>#N/A</v>
      </c>
      <c r="H136" s="368" t="e">
        <f>IF(ISNUMBER(Regressions!H146),ROUND(Regressions!H146, 1), NA())</f>
        <v>#N/A</v>
      </c>
      <c r="I136" s="258" t="e">
        <f>IF(ISNUMBER(Regressions!I146),ROUND(Regressions!I146, 1), NA())</f>
        <v>#N/A</v>
      </c>
      <c r="J136" s="369">
        <f>IF(ISNUMBER(Regressions!K146),ROUND(Regressions!K146, 1), NA())</f>
        <v>58.4</v>
      </c>
      <c r="K136" s="367" t="e">
        <f>IF(ISNUMBER(Regressions!L146),ROUND(Regressions!L146, 1), NA())</f>
        <v>#N/A</v>
      </c>
      <c r="L136" s="259" t="e">
        <f>IF(ISNUMBER(Regressions!M146),ROUND(Regressions!M146, 1), NA())</f>
        <v>#N/A</v>
      </c>
      <c r="M136" s="368" t="e">
        <f>IF(ISNUMBER(Regressions!N146),ROUND(Regressions!N146, 1), NA())</f>
        <v>#N/A</v>
      </c>
      <c r="N136" s="258">
        <f>IF(ISNUMBER(Regressions!O146),ROUND(Regressions!O146, 1), NA())</f>
        <v>41.6</v>
      </c>
      <c r="O136" s="369" t="e">
        <f>IF(ISNUMBER(Regressions!Q146),ROUND(Regressions!Q146, 1), NA())</f>
        <v>#N/A</v>
      </c>
      <c r="P136" s="367" t="e">
        <f>IF(ISNUMBER(Regressions!R146),ROUND(Regressions!R146, 1), NA())</f>
        <v>#N/A</v>
      </c>
      <c r="Q136" s="236" t="e">
        <f>IF(ISNUMBER(Regressions!S146),ROUND(Regressions!S146, 1), NA())</f>
        <v>#N/A</v>
      </c>
      <c r="R136" s="368" t="e">
        <f>IF(ISNUMBER(Regressions!T146),ROUND(Regressions!T146, 1), NA())</f>
        <v>#N/A</v>
      </c>
      <c r="S136" s="258" t="e">
        <f>IF(ISNUMBER(Regressions!U146),ROUND(Regressions!U146, 1), NA())</f>
        <v>#N/A</v>
      </c>
    </row>
    <row xmlns:x14ac="http://schemas.microsoft.com/office/spreadsheetml/2009/9/ac" r="137" x14ac:dyDescent="0.2">
      <c r="A137" s="364" t="str">
        <f>IF(ISBLANK(Regressions!A147), " ", Regressions!A147)</f>
        <v>Pakistan</v>
      </c>
      <c r="B137" s="365">
        <f>IF(ISBLANK(Regressions!B147), " ", Regressions!B147)</f>
        <v>2009</v>
      </c>
      <c r="C137" s="370" t="str">
        <f>IF(ISBLANK(Regressions!C147), " ", Regressions!C147)</f>
        <v>Primary</v>
      </c>
      <c r="D137" s="366">
        <f>IF(ISBLANK(Regressions!D147), " ", Regressions!D147)</f>
        <v>24898644</v>
      </c>
      <c r="E137" s="235">
        <f>IF(ISNUMBER(Regressions!E147),ROUND(Regressions!E147, 1), NA())</f>
        <v>60.3</v>
      </c>
      <c r="F137" s="367">
        <f>IF(ISNUMBER(Regressions!F147),ROUND(Regressions!F147, 1), NA())</f>
        <v>60.3</v>
      </c>
      <c r="G137" s="257" t="e">
        <f>IF(ISNUMBER(Regressions!G147),ROUND(Regressions!G147, 1), NA())</f>
        <v>#N/A</v>
      </c>
      <c r="H137" s="368" t="e">
        <f>IF(ISNUMBER(Regressions!H147),ROUND(Regressions!H147, 1), NA())</f>
        <v>#N/A</v>
      </c>
      <c r="I137" s="258">
        <f>IF(ISNUMBER(Regressions!I147),ROUND(Regressions!I147, 1), NA())</f>
        <v>39.700000000000003</v>
      </c>
      <c r="J137" s="369">
        <f>IF(ISNUMBER(Regressions!K147),ROUND(Regressions!K147, 1), NA())</f>
        <v>59.5</v>
      </c>
      <c r="K137" s="367" t="e">
        <f>IF(ISNUMBER(Regressions!L147),ROUND(Regressions!L147, 1), NA())</f>
        <v>#N/A</v>
      </c>
      <c r="L137" s="259" t="e">
        <f>IF(ISNUMBER(Regressions!M147),ROUND(Regressions!M147, 1), NA())</f>
        <v>#N/A</v>
      </c>
      <c r="M137" s="368" t="e">
        <f>IF(ISNUMBER(Regressions!N147),ROUND(Regressions!N147, 1), NA())</f>
        <v>#N/A</v>
      </c>
      <c r="N137" s="258">
        <f>IF(ISNUMBER(Regressions!O147),ROUND(Regressions!O147, 1), NA())</f>
        <v>40.5</v>
      </c>
      <c r="O137" s="369" t="e">
        <f>IF(ISNUMBER(Regressions!Q147),ROUND(Regressions!Q147, 1), NA())</f>
        <v>#N/A</v>
      </c>
      <c r="P137" s="367" t="e">
        <f>IF(ISNUMBER(Regressions!R147),ROUND(Regressions!R147, 1), NA())</f>
        <v>#N/A</v>
      </c>
      <c r="Q137" s="236" t="e">
        <f>IF(ISNUMBER(Regressions!S147),ROUND(Regressions!S147, 1), NA())</f>
        <v>#N/A</v>
      </c>
      <c r="R137" s="368" t="e">
        <f>IF(ISNUMBER(Regressions!T147),ROUND(Regressions!T147, 1), NA())</f>
        <v>#N/A</v>
      </c>
      <c r="S137" s="258" t="e">
        <f>IF(ISNUMBER(Regressions!U147),ROUND(Regressions!U147, 1), NA())</f>
        <v>#N/A</v>
      </c>
    </row>
    <row xmlns:x14ac="http://schemas.microsoft.com/office/spreadsheetml/2009/9/ac" r="138" x14ac:dyDescent="0.2">
      <c r="A138" s="364" t="str">
        <f>IF(ISBLANK(Regressions!A148), " ", Regressions!A148)</f>
        <v>Pakistan</v>
      </c>
      <c r="B138" s="365">
        <f>IF(ISBLANK(Regressions!B148), " ", Regressions!B148)</f>
        <v>2010</v>
      </c>
      <c r="C138" s="370" t="str">
        <f>IF(ISBLANK(Regressions!C148), " ", Regressions!C148)</f>
        <v>Primary</v>
      </c>
      <c r="D138" s="366">
        <f>IF(ISBLANK(Regressions!D148), " ", Regressions!D148)</f>
        <v>25170190</v>
      </c>
      <c r="E138" s="235">
        <f>IF(ISNUMBER(Regressions!E148),ROUND(Regressions!E148, 1), NA())</f>
        <v>61</v>
      </c>
      <c r="F138" s="367">
        <f>IF(ISNUMBER(Regressions!F148),ROUND(Regressions!F148, 1), NA())</f>
        <v>61</v>
      </c>
      <c r="G138" s="257">
        <f>IF(ISNUMBER(Regressions!G148),ROUND(Regressions!G148, 1), NA())</f>
        <v>53.5</v>
      </c>
      <c r="H138" s="368">
        <f>IF(ISNUMBER(Regressions!H148),ROUND(Regressions!H148, 1), NA())</f>
        <v>7.5</v>
      </c>
      <c r="I138" s="258">
        <f>IF(ISNUMBER(Regressions!I148),ROUND(Regressions!I148, 1), NA())</f>
        <v>39</v>
      </c>
      <c r="J138" s="369">
        <f>IF(ISNUMBER(Regressions!K148),ROUND(Regressions!K148, 1), NA())</f>
        <v>60.6</v>
      </c>
      <c r="K138" s="367" t="e">
        <f>IF(ISNUMBER(Regressions!L148),ROUND(Regressions!L148, 1), NA())</f>
        <v>#N/A</v>
      </c>
      <c r="L138" s="259" t="e">
        <f>IF(ISNUMBER(Regressions!M148),ROUND(Regressions!M148, 1), NA())</f>
        <v>#N/A</v>
      </c>
      <c r="M138" s="368" t="e">
        <f>IF(ISNUMBER(Regressions!N148),ROUND(Regressions!N148, 1), NA())</f>
        <v>#N/A</v>
      </c>
      <c r="N138" s="258">
        <f>IF(ISNUMBER(Regressions!O148),ROUND(Regressions!O148, 1), NA())</f>
        <v>39.4</v>
      </c>
      <c r="O138" s="369" t="e">
        <f>IF(ISNUMBER(Regressions!Q148),ROUND(Regressions!Q148, 1), NA())</f>
        <v>#N/A</v>
      </c>
      <c r="P138" s="367" t="e">
        <f>IF(ISNUMBER(Regressions!R148),ROUND(Regressions!R148, 1), NA())</f>
        <v>#N/A</v>
      </c>
      <c r="Q138" s="236" t="e">
        <f>IF(ISNUMBER(Regressions!S148),ROUND(Regressions!S148, 1), NA())</f>
        <v>#N/A</v>
      </c>
      <c r="R138" s="368" t="e">
        <f>IF(ISNUMBER(Regressions!T148),ROUND(Regressions!T148, 1), NA())</f>
        <v>#N/A</v>
      </c>
      <c r="S138" s="258" t="e">
        <f>IF(ISNUMBER(Regressions!U148),ROUND(Regressions!U148, 1), NA())</f>
        <v>#N/A</v>
      </c>
    </row>
    <row xmlns:x14ac="http://schemas.microsoft.com/office/spreadsheetml/2009/9/ac" r="139" x14ac:dyDescent="0.2">
      <c r="A139" s="364" t="str">
        <f>IF(ISBLANK(Regressions!A149), " ", Regressions!A149)</f>
        <v>Pakistan</v>
      </c>
      <c r="B139" s="365">
        <f>IF(ISBLANK(Regressions!B149), " ", Regressions!B149)</f>
        <v>2011</v>
      </c>
      <c r="C139" s="370" t="str">
        <f>IF(ISBLANK(Regressions!C149), " ", Regressions!C149)</f>
        <v>Primary</v>
      </c>
      <c r="D139" s="366">
        <f>IF(ISBLANK(Regressions!D149), " ", Regressions!D149)</f>
        <v>25414244</v>
      </c>
      <c r="E139" s="235">
        <f>IF(ISNUMBER(Regressions!E149),ROUND(Regressions!E149, 1), NA())</f>
        <v>61.8</v>
      </c>
      <c r="F139" s="367">
        <f>IF(ISNUMBER(Regressions!F149),ROUND(Regressions!F149, 1), NA())</f>
        <v>61.8</v>
      </c>
      <c r="G139" s="257">
        <f>IF(ISNUMBER(Regressions!G149),ROUND(Regressions!G149, 1), NA())</f>
        <v>53.5</v>
      </c>
      <c r="H139" s="368">
        <f>IF(ISNUMBER(Regressions!H149),ROUND(Regressions!H149, 1), NA())</f>
        <v>8.3000000000000007</v>
      </c>
      <c r="I139" s="258">
        <f>IF(ISNUMBER(Regressions!I149),ROUND(Regressions!I149, 1), NA())</f>
        <v>38.200000000000003</v>
      </c>
      <c r="J139" s="369">
        <f>IF(ISNUMBER(Regressions!K149),ROUND(Regressions!K149, 1), NA())</f>
        <v>61.6</v>
      </c>
      <c r="K139" s="367" t="e">
        <f>IF(ISNUMBER(Regressions!L149),ROUND(Regressions!L149, 1), NA())</f>
        <v>#N/A</v>
      </c>
      <c r="L139" s="259" t="e">
        <f>IF(ISNUMBER(Regressions!M149),ROUND(Regressions!M149, 1), NA())</f>
        <v>#N/A</v>
      </c>
      <c r="M139" s="368" t="e">
        <f>IF(ISNUMBER(Regressions!N149),ROUND(Regressions!N149, 1), NA())</f>
        <v>#N/A</v>
      </c>
      <c r="N139" s="258">
        <f>IF(ISNUMBER(Regressions!O149),ROUND(Regressions!O149, 1), NA())</f>
        <v>38.4</v>
      </c>
      <c r="O139" s="369" t="e">
        <f>IF(ISNUMBER(Regressions!Q149),ROUND(Regressions!Q149, 1), NA())</f>
        <v>#N/A</v>
      </c>
      <c r="P139" s="367" t="e">
        <f>IF(ISNUMBER(Regressions!R149),ROUND(Regressions!R149, 1), NA())</f>
        <v>#N/A</v>
      </c>
      <c r="Q139" s="236" t="e">
        <f>IF(ISNUMBER(Regressions!S149),ROUND(Regressions!S149, 1), NA())</f>
        <v>#N/A</v>
      </c>
      <c r="R139" s="368" t="e">
        <f>IF(ISNUMBER(Regressions!T149),ROUND(Regressions!T149, 1), NA())</f>
        <v>#N/A</v>
      </c>
      <c r="S139" s="258" t="e">
        <f>IF(ISNUMBER(Regressions!U149),ROUND(Regressions!U149, 1), NA())</f>
        <v>#N/A</v>
      </c>
    </row>
    <row xmlns:x14ac="http://schemas.microsoft.com/office/spreadsheetml/2009/9/ac" r="140" x14ac:dyDescent="0.2">
      <c r="A140" s="364" t="str">
        <f>IF(ISBLANK(Regressions!A150), " ", Regressions!A150)</f>
        <v>Pakistan</v>
      </c>
      <c r="B140" s="365">
        <f>IF(ISBLANK(Regressions!B150), " ", Regressions!B150)</f>
        <v>2012</v>
      </c>
      <c r="C140" s="370" t="str">
        <f>IF(ISBLANK(Regressions!C150), " ", Regressions!C150)</f>
        <v>Primary</v>
      </c>
      <c r="D140" s="366">
        <f>IF(ISBLANK(Regressions!D150), " ", Regressions!D150)</f>
        <v>25597364</v>
      </c>
      <c r="E140" s="235">
        <f>IF(ISNUMBER(Regressions!E150),ROUND(Regressions!E150, 1), NA())</f>
        <v>62.5</v>
      </c>
      <c r="F140" s="367">
        <f>IF(ISNUMBER(Regressions!F150),ROUND(Regressions!F150, 1), NA())</f>
        <v>62.5</v>
      </c>
      <c r="G140" s="257">
        <f>IF(ISNUMBER(Regressions!G150),ROUND(Regressions!G150, 1), NA())</f>
        <v>53.5</v>
      </c>
      <c r="H140" s="368">
        <f>IF(ISNUMBER(Regressions!H150),ROUND(Regressions!H150, 1), NA())</f>
        <v>9.1</v>
      </c>
      <c r="I140" s="258">
        <f>IF(ISNUMBER(Regressions!I150),ROUND(Regressions!I150, 1), NA())</f>
        <v>37.5</v>
      </c>
      <c r="J140" s="369">
        <f>IF(ISNUMBER(Regressions!K150),ROUND(Regressions!K150, 1), NA())</f>
        <v>62.7</v>
      </c>
      <c r="K140" s="367" t="e">
        <f>IF(ISNUMBER(Regressions!L150),ROUND(Regressions!L150, 1), NA())</f>
        <v>#N/A</v>
      </c>
      <c r="L140" s="259" t="e">
        <f>IF(ISNUMBER(Regressions!M150),ROUND(Regressions!M150, 1), NA())</f>
        <v>#N/A</v>
      </c>
      <c r="M140" s="368" t="e">
        <f>IF(ISNUMBER(Regressions!N150),ROUND(Regressions!N150, 1), NA())</f>
        <v>#N/A</v>
      </c>
      <c r="N140" s="258">
        <f>IF(ISNUMBER(Regressions!O150),ROUND(Regressions!O150, 1), NA())</f>
        <v>37.299999999999997</v>
      </c>
      <c r="O140" s="369" t="e">
        <f>IF(ISNUMBER(Regressions!Q150),ROUND(Regressions!Q150, 1), NA())</f>
        <v>#N/A</v>
      </c>
      <c r="P140" s="367" t="e">
        <f>IF(ISNUMBER(Regressions!R150),ROUND(Regressions!R150, 1), NA())</f>
        <v>#N/A</v>
      </c>
      <c r="Q140" s="236" t="e">
        <f>IF(ISNUMBER(Regressions!S150),ROUND(Regressions!S150, 1), NA())</f>
        <v>#N/A</v>
      </c>
      <c r="R140" s="368" t="e">
        <f>IF(ISNUMBER(Regressions!T150),ROUND(Regressions!T150, 1), NA())</f>
        <v>#N/A</v>
      </c>
      <c r="S140" s="258" t="e">
        <f>IF(ISNUMBER(Regressions!U150),ROUND(Regressions!U150, 1), NA())</f>
        <v>#N/A</v>
      </c>
    </row>
    <row xmlns:x14ac="http://schemas.microsoft.com/office/spreadsheetml/2009/9/ac" r="141" x14ac:dyDescent="0.2">
      <c r="A141" s="364" t="str">
        <f>IF(ISBLANK(Regressions!A151), " ", Regressions!A151)</f>
        <v>Pakistan</v>
      </c>
      <c r="B141" s="365">
        <f>IF(ISBLANK(Regressions!B151), " ", Regressions!B151)</f>
        <v>2013</v>
      </c>
      <c r="C141" s="370" t="str">
        <f>IF(ISBLANK(Regressions!C151), " ", Regressions!C151)</f>
        <v>Primary</v>
      </c>
      <c r="D141" s="366">
        <f>IF(ISBLANK(Regressions!D151), " ", Regressions!D151)</f>
        <v>25838972</v>
      </c>
      <c r="E141" s="235">
        <f>IF(ISNUMBER(Regressions!E151),ROUND(Regressions!E151, 1), NA())</f>
        <v>63.3</v>
      </c>
      <c r="F141" s="367">
        <f>IF(ISNUMBER(Regressions!F151),ROUND(Regressions!F151, 1), NA())</f>
        <v>63.3</v>
      </c>
      <c r="G141" s="257">
        <f>IF(ISNUMBER(Regressions!G151),ROUND(Regressions!G151, 1), NA())</f>
        <v>53.5</v>
      </c>
      <c r="H141" s="368">
        <f>IF(ISNUMBER(Regressions!H151),ROUND(Regressions!H151, 1), NA())</f>
        <v>9.8000000000000007</v>
      </c>
      <c r="I141" s="258">
        <f>IF(ISNUMBER(Regressions!I151),ROUND(Regressions!I151, 1), NA())</f>
        <v>36.700000000000003</v>
      </c>
      <c r="J141" s="369">
        <f>IF(ISNUMBER(Regressions!K151),ROUND(Regressions!K151, 1), NA())</f>
        <v>63.8</v>
      </c>
      <c r="K141" s="367" t="e">
        <f>IF(ISNUMBER(Regressions!L151),ROUND(Regressions!L151, 1), NA())</f>
        <v>#N/A</v>
      </c>
      <c r="L141" s="259">
        <f>IF(ISNUMBER(Regressions!M151),ROUND(Regressions!M151, 1), NA())</f>
        <v>42.2</v>
      </c>
      <c r="M141" s="368">
        <f>IF(ISNUMBER(Regressions!N151),ROUND(Regressions!N151, 1), NA())</f>
        <v>21.6</v>
      </c>
      <c r="N141" s="258">
        <f>IF(ISNUMBER(Regressions!O151),ROUND(Regressions!O151, 1), NA())</f>
        <v>36.200000000000003</v>
      </c>
      <c r="O141" s="369" t="e">
        <f>IF(ISNUMBER(Regressions!Q151),ROUND(Regressions!Q151, 1), NA())</f>
        <v>#N/A</v>
      </c>
      <c r="P141" s="367" t="e">
        <f>IF(ISNUMBER(Regressions!R151),ROUND(Regressions!R151, 1), NA())</f>
        <v>#N/A</v>
      </c>
      <c r="Q141" s="236" t="e">
        <f>IF(ISNUMBER(Regressions!S151),ROUND(Regressions!S151, 1), NA())</f>
        <v>#N/A</v>
      </c>
      <c r="R141" s="368" t="e">
        <f>IF(ISNUMBER(Regressions!T151),ROUND(Regressions!T151, 1), NA())</f>
        <v>#N/A</v>
      </c>
      <c r="S141" s="258" t="e">
        <f>IF(ISNUMBER(Regressions!U151),ROUND(Regressions!U151, 1), NA())</f>
        <v>#N/A</v>
      </c>
    </row>
    <row xmlns:x14ac="http://schemas.microsoft.com/office/spreadsheetml/2009/9/ac" r="142" x14ac:dyDescent="0.2">
      <c r="A142" s="364" t="str">
        <f>IF(ISBLANK(Regressions!A152), " ", Regressions!A152)</f>
        <v>Pakistan</v>
      </c>
      <c r="B142" s="365">
        <f>IF(ISBLANK(Regressions!B152), " ", Regressions!B152)</f>
        <v>2014</v>
      </c>
      <c r="C142" s="370" t="str">
        <f>IF(ISBLANK(Regressions!C152), " ", Regressions!C152)</f>
        <v>Primary</v>
      </c>
      <c r="D142" s="366">
        <f>IF(ISBLANK(Regressions!D152), " ", Regressions!D152)</f>
        <v>26146196</v>
      </c>
      <c r="E142" s="235">
        <f>IF(ISNUMBER(Regressions!E152),ROUND(Regressions!E152, 1), NA())</f>
        <v>64.099999999999994</v>
      </c>
      <c r="F142" s="367">
        <f>IF(ISNUMBER(Regressions!F152),ROUND(Regressions!F152, 1), NA())</f>
        <v>64.099999999999994</v>
      </c>
      <c r="G142" s="257">
        <f>IF(ISNUMBER(Regressions!G152),ROUND(Regressions!G152, 1), NA())</f>
        <v>53.5</v>
      </c>
      <c r="H142" s="368">
        <f>IF(ISNUMBER(Regressions!H152),ROUND(Regressions!H152, 1), NA())</f>
        <v>10.6</v>
      </c>
      <c r="I142" s="258">
        <f>IF(ISNUMBER(Regressions!I152),ROUND(Regressions!I152, 1), NA())</f>
        <v>35.9</v>
      </c>
      <c r="J142" s="369">
        <f>IF(ISNUMBER(Regressions!K152),ROUND(Regressions!K152, 1), NA())</f>
        <v>64.8</v>
      </c>
      <c r="K142" s="367" t="e">
        <f>IF(ISNUMBER(Regressions!L152),ROUND(Regressions!L152, 1), NA())</f>
        <v>#N/A</v>
      </c>
      <c r="L142" s="259">
        <f>IF(ISNUMBER(Regressions!M152),ROUND(Regressions!M152, 1), NA())</f>
        <v>42.2</v>
      </c>
      <c r="M142" s="368">
        <f>IF(ISNUMBER(Regressions!N152),ROUND(Regressions!N152, 1), NA())</f>
        <v>22.7</v>
      </c>
      <c r="N142" s="258">
        <f>IF(ISNUMBER(Regressions!O152),ROUND(Regressions!O152, 1), NA())</f>
        <v>35.200000000000003</v>
      </c>
      <c r="O142" s="369" t="e">
        <f>IF(ISNUMBER(Regressions!Q152),ROUND(Regressions!Q152, 1), NA())</f>
        <v>#N/A</v>
      </c>
      <c r="P142" s="367" t="e">
        <f>IF(ISNUMBER(Regressions!R152),ROUND(Regressions!R152, 1), NA())</f>
        <v>#N/A</v>
      </c>
      <c r="Q142" s="236" t="e">
        <f>IF(ISNUMBER(Regressions!S152),ROUND(Regressions!S152, 1), NA())</f>
        <v>#N/A</v>
      </c>
      <c r="R142" s="368" t="e">
        <f>IF(ISNUMBER(Regressions!T152),ROUND(Regressions!T152, 1), NA())</f>
        <v>#N/A</v>
      </c>
      <c r="S142" s="258" t="e">
        <f>IF(ISNUMBER(Regressions!U152),ROUND(Regressions!U152, 1), NA())</f>
        <v>#N/A</v>
      </c>
    </row>
    <row xmlns:x14ac="http://schemas.microsoft.com/office/spreadsheetml/2009/9/ac" r="143" x14ac:dyDescent="0.2">
      <c r="A143" s="364" t="str">
        <f>IF(ISBLANK(Regressions!A153), " ", Regressions!A153)</f>
        <v>Pakistan</v>
      </c>
      <c r="B143" s="365">
        <f>IF(ISBLANK(Regressions!B153), " ", Regressions!B153)</f>
        <v>2015</v>
      </c>
      <c r="C143" s="370" t="str">
        <f>IF(ISBLANK(Regressions!C153), " ", Regressions!C153)</f>
        <v>Primary</v>
      </c>
      <c r="D143" s="366">
        <f>IF(ISBLANK(Regressions!D153), " ", Regressions!D153)</f>
        <v>26516172</v>
      </c>
      <c r="E143" s="235">
        <f>IF(ISNUMBER(Regressions!E153),ROUND(Regressions!E153, 1), NA())</f>
        <v>64.8</v>
      </c>
      <c r="F143" s="367">
        <f>IF(ISNUMBER(Regressions!F153),ROUND(Regressions!F153, 1), NA())</f>
        <v>64.8</v>
      </c>
      <c r="G143" s="257">
        <f>IF(ISNUMBER(Regressions!G153),ROUND(Regressions!G153, 1), NA())</f>
        <v>52.7</v>
      </c>
      <c r="H143" s="368">
        <f>IF(ISNUMBER(Regressions!H153),ROUND(Regressions!H153, 1), NA())</f>
        <v>12.1</v>
      </c>
      <c r="I143" s="258">
        <f>IF(ISNUMBER(Regressions!I153),ROUND(Regressions!I153, 1), NA())</f>
        <v>35.200000000000003</v>
      </c>
      <c r="J143" s="369">
        <f>IF(ISNUMBER(Regressions!K153),ROUND(Regressions!K153, 1), NA())</f>
        <v>65.900000000000006</v>
      </c>
      <c r="K143" s="367" t="e">
        <f>IF(ISNUMBER(Regressions!L153),ROUND(Regressions!L153, 1), NA())</f>
        <v>#N/A</v>
      </c>
      <c r="L143" s="259">
        <f>IF(ISNUMBER(Regressions!M153),ROUND(Regressions!M153, 1), NA())</f>
        <v>42.2</v>
      </c>
      <c r="M143" s="368">
        <f>IF(ISNUMBER(Regressions!N153),ROUND(Regressions!N153, 1), NA())</f>
        <v>23.7</v>
      </c>
      <c r="N143" s="258">
        <f>IF(ISNUMBER(Regressions!O153),ROUND(Regressions!O153, 1), NA())</f>
        <v>34.1</v>
      </c>
      <c r="O143" s="369" t="e">
        <f>IF(ISNUMBER(Regressions!Q153),ROUND(Regressions!Q153, 1), NA())</f>
        <v>#N/A</v>
      </c>
      <c r="P143" s="367" t="e">
        <f>IF(ISNUMBER(Regressions!R153),ROUND(Regressions!R153, 1), NA())</f>
        <v>#N/A</v>
      </c>
      <c r="Q143" s="236" t="e">
        <f>IF(ISNUMBER(Regressions!S153),ROUND(Regressions!S153, 1), NA())</f>
        <v>#N/A</v>
      </c>
      <c r="R143" s="368" t="e">
        <f>IF(ISNUMBER(Regressions!T153),ROUND(Regressions!T153, 1), NA())</f>
        <v>#N/A</v>
      </c>
      <c r="S143" s="258" t="e">
        <f>IF(ISNUMBER(Regressions!U153),ROUND(Regressions!U153, 1), NA())</f>
        <v>#N/A</v>
      </c>
    </row>
    <row xmlns:x14ac="http://schemas.microsoft.com/office/spreadsheetml/2009/9/ac" r="144" x14ac:dyDescent="0.2">
      <c r="A144" s="364" t="str">
        <f>IF(ISBLANK(Regressions!A154), " ", Regressions!A154)</f>
        <v>Pakistan</v>
      </c>
      <c r="B144" s="365">
        <f>IF(ISBLANK(Regressions!B154), " ", Regressions!B154)</f>
        <v>2016</v>
      </c>
      <c r="C144" s="370" t="str">
        <f>IF(ISBLANK(Regressions!C154), " ", Regressions!C154)</f>
        <v>Primary</v>
      </c>
      <c r="D144" s="366">
        <f>IF(ISBLANK(Regressions!D154), " ", Regressions!D154)</f>
        <v>26992222</v>
      </c>
      <c r="E144" s="235">
        <f>IF(ISNUMBER(Regressions!E154),ROUND(Regressions!E154, 1), NA())</f>
        <v>65.599999999999994</v>
      </c>
      <c r="F144" s="367">
        <f>IF(ISNUMBER(Regressions!F154),ROUND(Regressions!F154, 1), NA())</f>
        <v>65.599999999999994</v>
      </c>
      <c r="G144" s="257">
        <f>IF(ISNUMBER(Regressions!G154),ROUND(Regressions!G154, 1), NA())</f>
        <v>52</v>
      </c>
      <c r="H144" s="368">
        <f>IF(ISNUMBER(Regressions!H154),ROUND(Regressions!H154, 1), NA())</f>
        <v>13.6</v>
      </c>
      <c r="I144" s="258">
        <f>IF(ISNUMBER(Regressions!I154),ROUND(Regressions!I154, 1), NA())</f>
        <v>34.4</v>
      </c>
      <c r="J144" s="369">
        <f>IF(ISNUMBER(Regressions!K154),ROUND(Regressions!K154, 1), NA())</f>
        <v>67</v>
      </c>
      <c r="K144" s="367" t="e">
        <f>IF(ISNUMBER(Regressions!L154),ROUND(Regressions!L154, 1), NA())</f>
        <v>#N/A</v>
      </c>
      <c r="L144" s="259">
        <f>IF(ISNUMBER(Regressions!M154),ROUND(Regressions!M154, 1), NA())</f>
        <v>42.2</v>
      </c>
      <c r="M144" s="368">
        <f>IF(ISNUMBER(Regressions!N154),ROUND(Regressions!N154, 1), NA())</f>
        <v>24.8</v>
      </c>
      <c r="N144" s="258">
        <f>IF(ISNUMBER(Regressions!O154),ROUND(Regressions!O154, 1), NA())</f>
        <v>33</v>
      </c>
      <c r="O144" s="369" t="e">
        <f>IF(ISNUMBER(Regressions!Q154),ROUND(Regressions!Q154, 1), NA())</f>
        <v>#N/A</v>
      </c>
      <c r="P144" s="367" t="e">
        <f>IF(ISNUMBER(Regressions!R154),ROUND(Regressions!R154, 1), NA())</f>
        <v>#N/A</v>
      </c>
      <c r="Q144" s="236" t="e">
        <f>IF(ISNUMBER(Regressions!S154),ROUND(Regressions!S154, 1), NA())</f>
        <v>#N/A</v>
      </c>
      <c r="R144" s="368" t="e">
        <f>IF(ISNUMBER(Regressions!T154),ROUND(Regressions!T154, 1), NA())</f>
        <v>#N/A</v>
      </c>
      <c r="S144" s="258" t="e">
        <f>IF(ISNUMBER(Regressions!U154),ROUND(Regressions!U154, 1), NA())</f>
        <v>#N/A</v>
      </c>
    </row>
    <row xmlns:x14ac="http://schemas.microsoft.com/office/spreadsheetml/2009/9/ac" r="145" x14ac:dyDescent="0.2">
      <c r="A145" s="364" t="str">
        <f>IF(ISBLANK(Regressions!A155), " ", Regressions!A155)</f>
        <v>Pakistan</v>
      </c>
      <c r="B145" s="365">
        <f>IF(ISBLANK(Regressions!B155), " ", Regressions!B155)</f>
        <v>2017</v>
      </c>
      <c r="C145" s="370" t="str">
        <f>IF(ISBLANK(Regressions!C155), " ", Regressions!C155)</f>
        <v>Primary</v>
      </c>
      <c r="D145" s="366">
        <f>IF(ISBLANK(Regressions!D155), " ", Regressions!D155)</f>
        <v>27505848</v>
      </c>
      <c r="E145" s="235">
        <f>IF(ISNUMBER(Regressions!E155),ROUND(Regressions!E155, 1), NA())</f>
        <v>66.400000000000006</v>
      </c>
      <c r="F145" s="367">
        <f>IF(ISNUMBER(Regressions!F155),ROUND(Regressions!F155, 1), NA())</f>
        <v>66.400000000000006</v>
      </c>
      <c r="G145" s="257">
        <f>IF(ISNUMBER(Regressions!G155),ROUND(Regressions!G155, 1), NA())</f>
        <v>51.3</v>
      </c>
      <c r="H145" s="368">
        <f>IF(ISNUMBER(Regressions!H155),ROUND(Regressions!H155, 1), NA())</f>
        <v>15.1</v>
      </c>
      <c r="I145" s="258">
        <f>IF(ISNUMBER(Regressions!I155),ROUND(Regressions!I155, 1), NA())</f>
        <v>33.6</v>
      </c>
      <c r="J145" s="369">
        <f>IF(ISNUMBER(Regressions!K155),ROUND(Regressions!K155, 1), NA())</f>
        <v>68</v>
      </c>
      <c r="K145" s="367" t="e">
        <f>IF(ISNUMBER(Regressions!L155),ROUND(Regressions!L155, 1), NA())</f>
        <v>#N/A</v>
      </c>
      <c r="L145" s="259">
        <f>IF(ISNUMBER(Regressions!M155),ROUND(Regressions!M155, 1), NA())</f>
        <v>42.2</v>
      </c>
      <c r="M145" s="368">
        <f>IF(ISNUMBER(Regressions!N155),ROUND(Regressions!N155, 1), NA())</f>
        <v>25.9</v>
      </c>
      <c r="N145" s="258">
        <f>IF(ISNUMBER(Regressions!O155),ROUND(Regressions!O155, 1), NA())</f>
        <v>32</v>
      </c>
      <c r="O145" s="369" t="e">
        <f>IF(ISNUMBER(Regressions!Q155),ROUND(Regressions!Q155, 1), NA())</f>
        <v>#N/A</v>
      </c>
      <c r="P145" s="367" t="e">
        <f>IF(ISNUMBER(Regressions!R155),ROUND(Regressions!R155, 1), NA())</f>
        <v>#N/A</v>
      </c>
      <c r="Q145" s="236" t="e">
        <f>IF(ISNUMBER(Regressions!S155),ROUND(Regressions!S155, 1), NA())</f>
        <v>#N/A</v>
      </c>
      <c r="R145" s="368" t="e">
        <f>IF(ISNUMBER(Regressions!T155),ROUND(Regressions!T155, 1), NA())</f>
        <v>#N/A</v>
      </c>
      <c r="S145" s="258" t="e">
        <f>IF(ISNUMBER(Regressions!U155),ROUND(Regressions!U155, 1), NA())</f>
        <v>#N/A</v>
      </c>
    </row>
    <row xmlns:x14ac="http://schemas.microsoft.com/office/spreadsheetml/2009/9/ac" r="146" x14ac:dyDescent="0.2">
      <c r="A146" s="364" t="str">
        <f>IF(ISBLANK(Regressions!A156), " ", Regressions!A156)</f>
        <v>Pakistan</v>
      </c>
      <c r="B146" s="365">
        <f>IF(ISBLANK(Regressions!B156), " ", Regressions!B156)</f>
        <v>2018</v>
      </c>
      <c r="C146" s="370" t="str">
        <f>IF(ISBLANK(Regressions!C156), " ", Regressions!C156)</f>
        <v>Primary</v>
      </c>
      <c r="D146" s="366">
        <f>IF(ISBLANK(Regressions!D156), " ", Regressions!D156)</f>
        <v>27953652</v>
      </c>
      <c r="E146" s="235">
        <f>IF(ISNUMBER(Regressions!E156),ROUND(Regressions!E156, 1), NA())</f>
        <v>67.099999999999994</v>
      </c>
      <c r="F146" s="367">
        <f>IF(ISNUMBER(Regressions!F156),ROUND(Regressions!F156, 1), NA())</f>
        <v>66.7</v>
      </c>
      <c r="G146" s="257">
        <f>IF(ISNUMBER(Regressions!G156),ROUND(Regressions!G156, 1), NA())</f>
        <v>50.5</v>
      </c>
      <c r="H146" s="368">
        <f>IF(ISNUMBER(Regressions!H156),ROUND(Regressions!H156, 1), NA())</f>
        <v>16.2</v>
      </c>
      <c r="I146" s="258">
        <f>IF(ISNUMBER(Regressions!I156),ROUND(Regressions!I156, 1), NA())</f>
        <v>33.299999999999997</v>
      </c>
      <c r="J146" s="369">
        <f>IF(ISNUMBER(Regressions!K156),ROUND(Regressions!K156, 1), NA())</f>
        <v>69.099999999999994</v>
      </c>
      <c r="K146" s="367" t="e">
        <f>IF(ISNUMBER(Regressions!L156),ROUND(Regressions!L156, 1), NA())</f>
        <v>#N/A</v>
      </c>
      <c r="L146" s="259">
        <f>IF(ISNUMBER(Regressions!M156),ROUND(Regressions!M156, 1), NA())</f>
        <v>42.2</v>
      </c>
      <c r="M146" s="368">
        <f>IF(ISNUMBER(Regressions!N156),ROUND(Regressions!N156, 1), NA())</f>
        <v>26.9</v>
      </c>
      <c r="N146" s="258">
        <f>IF(ISNUMBER(Regressions!O156),ROUND(Regressions!O156, 1), NA())</f>
        <v>30.9</v>
      </c>
      <c r="O146" s="369" t="e">
        <f>IF(ISNUMBER(Regressions!Q156),ROUND(Regressions!Q156, 1), NA())</f>
        <v>#N/A</v>
      </c>
      <c r="P146" s="367" t="e">
        <f>IF(ISNUMBER(Regressions!R156),ROUND(Regressions!R156, 1), NA())</f>
        <v>#N/A</v>
      </c>
      <c r="Q146" s="236" t="e">
        <f>IF(ISNUMBER(Regressions!S156),ROUND(Regressions!S156, 1), NA())</f>
        <v>#N/A</v>
      </c>
      <c r="R146" s="368" t="e">
        <f>IF(ISNUMBER(Regressions!T156),ROUND(Regressions!T156, 1), NA())</f>
        <v>#N/A</v>
      </c>
      <c r="S146" s="258" t="e">
        <f>IF(ISNUMBER(Regressions!U156),ROUND(Regressions!U156, 1), NA())</f>
        <v>#N/A</v>
      </c>
    </row>
    <row xmlns:x14ac="http://schemas.microsoft.com/office/spreadsheetml/2009/9/ac" r="147" x14ac:dyDescent="0.2">
      <c r="A147" s="364" t="str">
        <f>IF(ISBLANK(Regressions!A157), " ", Regressions!A157)</f>
        <v>Pakistan</v>
      </c>
      <c r="B147" s="365">
        <f>IF(ISBLANK(Regressions!B157), " ", Regressions!B157)</f>
        <v>2019</v>
      </c>
      <c r="C147" s="370" t="str">
        <f>IF(ISBLANK(Regressions!C157), " ", Regressions!C157)</f>
        <v>Primary</v>
      </c>
      <c r="D147" s="366">
        <f>IF(ISBLANK(Regressions!D157), " ", Regressions!D157)</f>
        <v>28356216</v>
      </c>
      <c r="E147" s="235">
        <f>IF(ISNUMBER(Regressions!E157),ROUND(Regressions!E157, 1), NA())</f>
        <v>67.900000000000006</v>
      </c>
      <c r="F147" s="367">
        <f>IF(ISNUMBER(Regressions!F157),ROUND(Regressions!F157, 1), NA())</f>
        <v>65.900000000000006</v>
      </c>
      <c r="G147" s="257">
        <f>IF(ISNUMBER(Regressions!G157),ROUND(Regressions!G157, 1), NA())</f>
        <v>49.8</v>
      </c>
      <c r="H147" s="368">
        <f>IF(ISNUMBER(Regressions!H157),ROUND(Regressions!H157, 1), NA())</f>
        <v>16.100000000000001</v>
      </c>
      <c r="I147" s="258">
        <f>IF(ISNUMBER(Regressions!I157),ROUND(Regressions!I157, 1), NA())</f>
        <v>34.1</v>
      </c>
      <c r="J147" s="369">
        <f>IF(ISNUMBER(Regressions!K157),ROUND(Regressions!K157, 1), NA())</f>
        <v>70.2</v>
      </c>
      <c r="K147" s="367" t="e">
        <f>IF(ISNUMBER(Regressions!L157),ROUND(Regressions!L157, 1), NA())</f>
        <v>#N/A</v>
      </c>
      <c r="L147" s="259">
        <f>IF(ISNUMBER(Regressions!M157),ROUND(Regressions!M157, 1), NA())</f>
        <v>42.2</v>
      </c>
      <c r="M147" s="368">
        <f>IF(ISNUMBER(Regressions!N157),ROUND(Regressions!N157, 1), NA())</f>
        <v>28</v>
      </c>
      <c r="N147" s="258">
        <f>IF(ISNUMBER(Regressions!O157),ROUND(Regressions!O157, 1), NA())</f>
        <v>29.8</v>
      </c>
      <c r="O147" s="369" t="e">
        <f>IF(ISNUMBER(Regressions!Q157),ROUND(Regressions!Q157, 1), NA())</f>
        <v>#N/A</v>
      </c>
      <c r="P147" s="367" t="e">
        <f>IF(ISNUMBER(Regressions!R157),ROUND(Regressions!R157, 1), NA())</f>
        <v>#N/A</v>
      </c>
      <c r="Q147" s="236" t="e">
        <f>IF(ISNUMBER(Regressions!S157),ROUND(Regressions!S157, 1), NA())</f>
        <v>#N/A</v>
      </c>
      <c r="R147" s="368" t="e">
        <f>IF(ISNUMBER(Regressions!T157),ROUND(Regressions!T157, 1), NA())</f>
        <v>#N/A</v>
      </c>
      <c r="S147" s="258" t="e">
        <f>IF(ISNUMBER(Regressions!U157),ROUND(Regressions!U157, 1), NA())</f>
        <v>#N/A</v>
      </c>
    </row>
    <row xmlns:x14ac="http://schemas.microsoft.com/office/spreadsheetml/2009/9/ac" r="148" x14ac:dyDescent="0.2">
      <c r="A148" s="364" t="str">
        <f>IF(ISBLANK(Regressions!A158), " ", Regressions!A158)</f>
        <v>Pakistan</v>
      </c>
      <c r="B148" s="365">
        <f>IF(ISBLANK(Regressions!B158), " ", Regressions!B158)</f>
        <v>2020</v>
      </c>
      <c r="C148" s="370" t="str">
        <f>IF(ISBLANK(Regressions!C158), " ", Regressions!C158)</f>
        <v>Primary</v>
      </c>
      <c r="D148" s="366">
        <f>IF(ISBLANK(Regressions!D158), " ", Regressions!D158)</f>
        <v>28637972</v>
      </c>
      <c r="E148" s="235">
        <f>IF(ISNUMBER(Regressions!E158),ROUND(Regressions!E158, 1), NA())</f>
        <v>68.599999999999994</v>
      </c>
      <c r="F148" s="367">
        <f>IF(ISNUMBER(Regressions!F158),ROUND(Regressions!F158, 1), NA())</f>
        <v>65.099999999999994</v>
      </c>
      <c r="G148" s="257">
        <f>IF(ISNUMBER(Regressions!G158),ROUND(Regressions!G158, 1), NA())</f>
        <v>49</v>
      </c>
      <c r="H148" s="368">
        <f>IF(ISNUMBER(Regressions!H158),ROUND(Regressions!H158, 1), NA())</f>
        <v>16</v>
      </c>
      <c r="I148" s="258">
        <f>IF(ISNUMBER(Regressions!I158),ROUND(Regressions!I158, 1), NA())</f>
        <v>34.9</v>
      </c>
      <c r="J148" s="369">
        <f>IF(ISNUMBER(Regressions!K158),ROUND(Regressions!K158, 1), NA())</f>
        <v>71.3</v>
      </c>
      <c r="K148" s="367" t="e">
        <f>IF(ISNUMBER(Regressions!L158),ROUND(Regressions!L158, 1), NA())</f>
        <v>#N/A</v>
      </c>
      <c r="L148" s="259">
        <f>IF(ISNUMBER(Regressions!M158),ROUND(Regressions!M158, 1), NA())</f>
        <v>42.2</v>
      </c>
      <c r="M148" s="368">
        <f>IF(ISNUMBER(Regressions!N158),ROUND(Regressions!N158, 1), NA())</f>
        <v>29.1</v>
      </c>
      <c r="N148" s="258">
        <f>IF(ISNUMBER(Regressions!O158),ROUND(Regressions!O158, 1), NA())</f>
        <v>28.7</v>
      </c>
      <c r="O148" s="369" t="e">
        <f>IF(ISNUMBER(Regressions!Q158),ROUND(Regressions!Q158, 1), NA())</f>
        <v>#N/A</v>
      </c>
      <c r="P148" s="367" t="e">
        <f>IF(ISNUMBER(Regressions!R158),ROUND(Regressions!R158, 1), NA())</f>
        <v>#N/A</v>
      </c>
      <c r="Q148" s="236" t="e">
        <f>IF(ISNUMBER(Regressions!S158),ROUND(Regressions!S158, 1), NA())</f>
        <v>#N/A</v>
      </c>
      <c r="R148" s="368" t="e">
        <f>IF(ISNUMBER(Regressions!T158),ROUND(Regressions!T158, 1), NA())</f>
        <v>#N/A</v>
      </c>
      <c r="S148" s="258" t="e">
        <f>IF(ISNUMBER(Regressions!U158),ROUND(Regressions!U158, 1), NA())</f>
        <v>#N/A</v>
      </c>
    </row>
    <row xmlns:x14ac="http://schemas.microsoft.com/office/spreadsheetml/2009/9/ac" r="149" x14ac:dyDescent="0.2">
      <c r="A149" s="452" t="str">
        <f>IF(ISBLANK(Regressions!A159), " ", Regressions!A159)</f>
        <v>Pakistan</v>
      </c>
      <c r="B149" s="453">
        <f>IF(ISBLANK(Regressions!B159), " ", Regressions!B159)</f>
        <v>2021</v>
      </c>
      <c r="C149" s="454" t="str">
        <f>IF(ISBLANK(Regressions!C159), " ", Regressions!C159)</f>
        <v>Primary</v>
      </c>
      <c r="D149" s="455">
        <f>IF(ISBLANK(Regressions!D159), " ", Regressions!D159)</f>
        <v>28774554</v>
      </c>
      <c r="E149" s="458">
        <f>IF(ISNUMBER(Regressions!E159),ROUND(Regressions!E159, 1), NA())</f>
        <v>69.400000000000006</v>
      </c>
      <c r="F149" s="456">
        <f>IF(ISNUMBER(Regressions!F159),ROUND(Regressions!F159, 1), NA())</f>
        <v>64.3</v>
      </c>
      <c r="G149" s="459">
        <f>IF(ISNUMBER(Regressions!G159),ROUND(Regressions!G159, 1), NA())</f>
        <v>48.3</v>
      </c>
      <c r="H149" s="457">
        <f>IF(ISNUMBER(Regressions!H159),ROUND(Regressions!H159, 1), NA())</f>
        <v>15.9</v>
      </c>
      <c r="I149" s="460">
        <f>IF(ISNUMBER(Regressions!I159),ROUND(Regressions!I159, 1), NA())</f>
        <v>35.700000000000003</v>
      </c>
      <c r="J149" s="458">
        <f>IF(ISNUMBER(Regressions!K159),ROUND(Regressions!K159, 1), NA())</f>
        <v>72.3</v>
      </c>
      <c r="K149" s="456" t="e">
        <f>IF(ISNUMBER(Regressions!L159),ROUND(Regressions!L159, 1), NA())</f>
        <v>#N/A</v>
      </c>
      <c r="L149" s="461">
        <f>IF(ISNUMBER(Regressions!M159),ROUND(Regressions!M159, 1), NA())</f>
        <v>42.2</v>
      </c>
      <c r="M149" s="457">
        <f>IF(ISNUMBER(Regressions!N159),ROUND(Regressions!N159, 1), NA())</f>
        <v>30.1</v>
      </c>
      <c r="N149" s="460">
        <f>IF(ISNUMBER(Regressions!O159),ROUND(Regressions!O159, 1), NA())</f>
        <v>27.7</v>
      </c>
      <c r="O149" s="458" t="e">
        <f>IF(ISNUMBER(Regressions!Q159),ROUND(Regressions!Q159, 1), NA())</f>
        <v>#N/A</v>
      </c>
      <c r="P149" s="456" t="e">
        <f>IF(ISNUMBER(Regressions!R159),ROUND(Regressions!R159, 1), NA())</f>
        <v>#N/A</v>
      </c>
      <c r="Q149" s="462" t="e">
        <f>IF(ISNUMBER(Regressions!S159),ROUND(Regressions!S159, 1), NA())</f>
        <v>#N/A</v>
      </c>
      <c r="R149" s="457" t="e">
        <f>IF(ISNUMBER(Regressions!T159),ROUND(Regressions!T159, 1), NA())</f>
        <v>#N/A</v>
      </c>
      <c r="S149" s="460" t="e">
        <f>IF(ISNUMBER(Regressions!U159),ROUND(Regressions!U159, 1), NA())</f>
        <v>#N/A</v>
      </c>
      <c r="T149" s="451"/>
      <c r="U149" s="451"/>
      <c r="V149" s="451"/>
      <c r="W149" s="451"/>
      <c r="X149" s="451"/>
      <c r="Y149" s="451"/>
      <c r="Z149" s="451"/>
      <c r="AA149" s="451"/>
      <c r="AB149" s="451"/>
      <c r="AC149" s="451"/>
    </row>
    <row xmlns:x14ac="http://schemas.microsoft.com/office/spreadsheetml/2009/9/ac" r="150" x14ac:dyDescent="0.2">
      <c r="A150" s="364" t="str">
        <f>IF(ISBLANK(Regressions!A160), " ", Regressions!A160)</f>
        <v>Pakistan</v>
      </c>
      <c r="B150" s="365">
        <f>IF(ISBLANK(Regressions!B160), " ", Regressions!B160)</f>
        <v>2022</v>
      </c>
      <c r="C150" s="370" t="str">
        <f>IF(ISBLANK(Regressions!C160), " ", Regressions!C160)</f>
        <v>Primary</v>
      </c>
      <c r="D150" s="366">
        <f>IF(ISBLANK(Regressions!D160), " ", Regressions!D160)</f>
        <v>28844904</v>
      </c>
      <c r="E150" s="235">
        <f>IF(ISNUMBER(Regressions!E160),ROUND(Regressions!E160, 1), NA())</f>
        <v>70.2</v>
      </c>
      <c r="F150" s="367">
        <f>IF(ISNUMBER(Regressions!F160),ROUND(Regressions!F160, 1), NA())</f>
        <v>64.3</v>
      </c>
      <c r="G150" s="257">
        <f>IF(ISNUMBER(Regressions!G160),ROUND(Regressions!G160, 1), NA())</f>
        <v>47.6</v>
      </c>
      <c r="H150" s="368">
        <f>IF(ISNUMBER(Regressions!H160),ROUND(Regressions!H160, 1), NA())</f>
        <v>16.7</v>
      </c>
      <c r="I150" s="258">
        <f>IF(ISNUMBER(Regressions!I160),ROUND(Regressions!I160, 1), NA())</f>
        <v>35.700000000000003</v>
      </c>
      <c r="J150" s="369">
        <f>IF(ISNUMBER(Regressions!K160),ROUND(Regressions!K160, 1), NA())</f>
        <v>73.400000000000006</v>
      </c>
      <c r="K150" s="367" t="e">
        <f>IF(ISNUMBER(Regressions!L160),ROUND(Regressions!L160, 1), NA())</f>
        <v>#N/A</v>
      </c>
      <c r="L150" s="259">
        <f>IF(ISNUMBER(Regressions!M160),ROUND(Regressions!M160, 1), NA())</f>
        <v>42.2</v>
      </c>
      <c r="M150" s="368">
        <f>IF(ISNUMBER(Regressions!N160),ROUND(Regressions!N160, 1), NA())</f>
        <v>31.2</v>
      </c>
      <c r="N150" s="258">
        <f>IF(ISNUMBER(Regressions!O160),ROUND(Regressions!O160, 1), NA())</f>
        <v>26.6</v>
      </c>
      <c r="O150" s="369" t="e">
        <f>IF(ISNUMBER(Regressions!Q160),ROUND(Regressions!Q160, 1), NA())</f>
        <v>#N/A</v>
      </c>
      <c r="P150" s="367" t="e">
        <f>IF(ISNUMBER(Regressions!R160),ROUND(Regressions!R160, 1), NA())</f>
        <v>#N/A</v>
      </c>
      <c r="Q150" s="236" t="e">
        <f>IF(ISNUMBER(Regressions!S160),ROUND(Regressions!S160, 1), NA())</f>
        <v>#N/A</v>
      </c>
      <c r="R150" s="368" t="e">
        <f>IF(ISNUMBER(Regressions!T160),ROUND(Regressions!T160, 1), NA())</f>
        <v>#N/A</v>
      </c>
      <c r="S150" s="258" t="e">
        <f>IF(ISNUMBER(Regressions!U160),ROUND(Regressions!U160, 1), NA())</f>
        <v>#N/A</v>
      </c>
    </row>
    <row xmlns:x14ac="http://schemas.microsoft.com/office/spreadsheetml/2009/9/ac" r="151" x14ac:dyDescent="0.2">
      <c r="A151" s="371" t="str">
        <f>IF(ISBLANK(Regressions!A161), " ", Regressions!A161)</f>
        <v>Pakistan</v>
      </c>
      <c r="B151" s="372">
        <f>IF(ISBLANK(Regressions!B161), " ", Regressions!B161)</f>
        <v>2023</v>
      </c>
      <c r="C151" s="373" t="str">
        <f>IF(ISBLANK(Regressions!C161), " ", Regressions!C161)</f>
        <v>Primary</v>
      </c>
      <c r="D151" s="374">
        <f>IF(ISBLANK(Regressions!D161), " ", Regressions!D161)</f>
        <v>28873804</v>
      </c>
      <c r="E151" s="375">
        <f>IF(ISNUMBER(Regressions!E161),ROUND(Regressions!E161, 1), NA())</f>
        <v>70.900000000000006</v>
      </c>
      <c r="F151" s="376">
        <f>IF(ISNUMBER(Regressions!F161),ROUND(Regressions!F161, 1), NA())</f>
        <v>64.3</v>
      </c>
      <c r="G151" s="377">
        <f>IF(ISNUMBER(Regressions!G161),ROUND(Regressions!G161, 1), NA())</f>
        <v>46.8</v>
      </c>
      <c r="H151" s="378">
        <f>IF(ISNUMBER(Regressions!H161),ROUND(Regressions!H161, 1), NA())</f>
        <v>17.399999999999999</v>
      </c>
      <c r="I151" s="379">
        <f>IF(ISNUMBER(Regressions!I161),ROUND(Regressions!I161, 1), NA())</f>
        <v>35.700000000000003</v>
      </c>
      <c r="J151" s="380">
        <f>IF(ISNUMBER(Regressions!K161),ROUND(Regressions!K161, 1), NA())</f>
        <v>74.5</v>
      </c>
      <c r="K151" s="376" t="e">
        <f>IF(ISNUMBER(Regressions!L161),ROUND(Regressions!L161, 1), NA())</f>
        <v>#N/A</v>
      </c>
      <c r="L151" s="381">
        <f>IF(ISNUMBER(Regressions!M161),ROUND(Regressions!M161, 1), NA())</f>
        <v>42.2</v>
      </c>
      <c r="M151" s="378">
        <f>IF(ISNUMBER(Regressions!N161),ROUND(Regressions!N161, 1), NA())</f>
        <v>32.299999999999997</v>
      </c>
      <c r="N151" s="379">
        <f>IF(ISNUMBER(Regressions!O161),ROUND(Regressions!O161, 1), NA())</f>
        <v>25.5</v>
      </c>
      <c r="O151" s="380" t="e">
        <f>IF(ISNUMBER(Regressions!Q161),ROUND(Regressions!Q161, 1), NA())</f>
        <v>#N/A</v>
      </c>
      <c r="P151" s="376" t="e">
        <f>IF(ISNUMBER(Regressions!R161),ROUND(Regressions!R161, 1), NA())</f>
        <v>#N/A</v>
      </c>
      <c r="Q151" s="382" t="e">
        <f>IF(ISNUMBER(Regressions!S161),ROUND(Regressions!S161, 1), NA())</f>
        <v>#N/A</v>
      </c>
      <c r="R151" s="378" t="e">
        <f>IF(ISNUMBER(Regressions!T161),ROUND(Regressions!T161, 1), NA())</f>
        <v>#N/A</v>
      </c>
      <c r="S151" s="379" t="e">
        <f>IF(ISNUMBER(Regressions!U161),ROUND(Regressions!U161, 1), NA())</f>
        <v>#N/A</v>
      </c>
    </row>
    <row xmlns:x14ac="http://schemas.microsoft.com/office/spreadsheetml/2009/9/ac" r="152" hidden="true" x14ac:dyDescent="0.2">
      <c r="A152" s="364" t="str">
        <f>IF(ISBLANK(Regressions!A162), " ", Regressions!A162)</f>
        <v>Pakistan</v>
      </c>
      <c r="B152" s="365">
        <f>IF(ISBLANK(Regressions!B162), " ", Regressions!B162)</f>
        <v>2024</v>
      </c>
      <c r="C152" s="370" t="str">
        <f>IF(ISBLANK(Regressions!C162), " ", Regressions!C162)</f>
        <v>Primary</v>
      </c>
      <c r="D152" s="366" t="str">
        <f>IF(ISBLANK(Regressions!D162), " ", Regressions!D162)</f>
        <v> </v>
      </c>
      <c r="E152" s="235" t="e">
        <f>IF(ISNUMBER(Regressions!E162),ROUND(Regressions!E162, 1), NA())</f>
        <v>#N/A</v>
      </c>
      <c r="F152" s="367" t="e">
        <f>IF(ISNUMBER(Regressions!F162),ROUND(Regressions!F162, 1), NA())</f>
        <v>#N/A</v>
      </c>
      <c r="G152" s="257" t="e">
        <f>IF(ISNUMBER(Regressions!G162),ROUND(Regressions!G162, 1), NA())</f>
        <v>#N/A</v>
      </c>
      <c r="H152" s="368" t="e">
        <f>IF(ISNUMBER(Regressions!H162),ROUND(Regressions!H162, 1), NA())</f>
        <v>#N/A</v>
      </c>
      <c r="I152" s="258" t="e">
        <f>IF(ISNUMBER(Regressions!I162),ROUND(Regressions!I162, 1), NA())</f>
        <v>#N/A</v>
      </c>
      <c r="J152" s="369" t="e">
        <f>IF(ISNUMBER(Regressions!K162),ROUND(Regressions!K162, 1), NA())</f>
        <v>#N/A</v>
      </c>
      <c r="K152" s="367" t="e">
        <f>IF(ISNUMBER(Regressions!L162),ROUND(Regressions!L162, 1), NA())</f>
        <v>#N/A</v>
      </c>
      <c r="L152" s="259" t="e">
        <f>IF(ISNUMBER(Regressions!M162),ROUND(Regressions!M162, 1), NA())</f>
        <v>#N/A</v>
      </c>
      <c r="M152" s="368" t="e">
        <f>IF(ISNUMBER(Regressions!N162),ROUND(Regressions!N162, 1), NA())</f>
        <v>#N/A</v>
      </c>
      <c r="N152" s="258" t="e">
        <f>IF(ISNUMBER(Regressions!O162),ROUND(Regressions!O162, 1), NA())</f>
        <v>#N/A</v>
      </c>
      <c r="O152" s="369" t="e">
        <f>IF(ISNUMBER(Regressions!Q162),ROUND(Regressions!Q162, 1), NA())</f>
        <v>#N/A</v>
      </c>
      <c r="P152" s="367" t="e">
        <f>IF(ISNUMBER(Regressions!R162),ROUND(Regressions!R162, 1), NA())</f>
        <v>#N/A</v>
      </c>
      <c r="Q152" s="236" t="e">
        <f>IF(ISNUMBER(Regressions!S162),ROUND(Regressions!S162, 1), NA())</f>
        <v>#N/A</v>
      </c>
      <c r="R152" s="368" t="e">
        <f>IF(ISNUMBER(Regressions!T162),ROUND(Regressions!T162, 1), NA())</f>
        <v>#N/A</v>
      </c>
      <c r="S152" s="258" t="e">
        <f>IF(ISNUMBER(Regressions!U162),ROUND(Regressions!U162, 1), NA())</f>
        <v>#N/A</v>
      </c>
    </row>
    <row xmlns:x14ac="http://schemas.microsoft.com/office/spreadsheetml/2009/9/ac" r="153" hidden="true" x14ac:dyDescent="0.2">
      <c r="A153" s="364" t="str">
        <f>IF(ISBLANK(Regressions!A163), " ", Regressions!A163)</f>
        <v>Pakistan</v>
      </c>
      <c r="B153" s="365">
        <f>IF(ISBLANK(Regressions!B163), " ", Regressions!B163)</f>
        <v>2025</v>
      </c>
      <c r="C153" s="370" t="str">
        <f>IF(ISBLANK(Regressions!C163), " ", Regressions!C163)</f>
        <v>Primary</v>
      </c>
      <c r="D153" s="366" t="str">
        <f>IF(ISBLANK(Regressions!D163), " ", Regressions!D163)</f>
        <v> </v>
      </c>
      <c r="E153" s="235" t="e">
        <f>IF(ISNUMBER(Regressions!E163),ROUND(Regressions!E163, 1), NA())</f>
        <v>#N/A</v>
      </c>
      <c r="F153" s="367" t="e">
        <f>IF(ISNUMBER(Regressions!F163),ROUND(Regressions!F163, 1), NA())</f>
        <v>#N/A</v>
      </c>
      <c r="G153" s="257" t="e">
        <f>IF(ISNUMBER(Regressions!G163),ROUND(Regressions!G163, 1), NA())</f>
        <v>#N/A</v>
      </c>
      <c r="H153" s="368" t="e">
        <f>IF(ISNUMBER(Regressions!H163),ROUND(Regressions!H163, 1), NA())</f>
        <v>#N/A</v>
      </c>
      <c r="I153" s="258" t="e">
        <f>IF(ISNUMBER(Regressions!I163),ROUND(Regressions!I163, 1), NA())</f>
        <v>#N/A</v>
      </c>
      <c r="J153" s="369" t="e">
        <f>IF(ISNUMBER(Regressions!K163),ROUND(Regressions!K163, 1), NA())</f>
        <v>#N/A</v>
      </c>
      <c r="K153" s="367" t="e">
        <f>IF(ISNUMBER(Regressions!L163),ROUND(Regressions!L163, 1), NA())</f>
        <v>#N/A</v>
      </c>
      <c r="L153" s="259" t="e">
        <f>IF(ISNUMBER(Regressions!M163),ROUND(Regressions!M163, 1), NA())</f>
        <v>#N/A</v>
      </c>
      <c r="M153" s="368" t="e">
        <f>IF(ISNUMBER(Regressions!N163),ROUND(Regressions!N163, 1), NA())</f>
        <v>#N/A</v>
      </c>
      <c r="N153" s="258" t="e">
        <f>IF(ISNUMBER(Regressions!O163),ROUND(Regressions!O163, 1), NA())</f>
        <v>#N/A</v>
      </c>
      <c r="O153" s="369" t="e">
        <f>IF(ISNUMBER(Regressions!Q163),ROUND(Regressions!Q163, 1), NA())</f>
        <v>#N/A</v>
      </c>
      <c r="P153" s="367" t="e">
        <f>IF(ISNUMBER(Regressions!R163),ROUND(Regressions!R163, 1), NA())</f>
        <v>#N/A</v>
      </c>
      <c r="Q153" s="236" t="e">
        <f>IF(ISNUMBER(Regressions!S163),ROUND(Regressions!S163, 1), NA())</f>
        <v>#N/A</v>
      </c>
      <c r="R153" s="368" t="e">
        <f>IF(ISNUMBER(Regressions!T163),ROUND(Regressions!T163, 1), NA())</f>
        <v>#N/A</v>
      </c>
      <c r="S153" s="258" t="e">
        <f>IF(ISNUMBER(Regressions!U163),ROUND(Regressions!U163, 1), NA())</f>
        <v>#N/A</v>
      </c>
    </row>
    <row xmlns:x14ac="http://schemas.microsoft.com/office/spreadsheetml/2009/9/ac" r="154" hidden="true" x14ac:dyDescent="0.2">
      <c r="A154" s="364" t="str">
        <f>IF(ISBLANK(Regressions!A164), " ", Regressions!A164)</f>
        <v>Pakistan</v>
      </c>
      <c r="B154" s="365">
        <f>IF(ISBLANK(Regressions!B164), " ", Regressions!B164)</f>
        <v>2026</v>
      </c>
      <c r="C154" s="370" t="str">
        <f>IF(ISBLANK(Regressions!C164), " ", Regressions!C164)</f>
        <v>Primary</v>
      </c>
      <c r="D154" s="366" t="str">
        <f>IF(ISBLANK(Regressions!D164), " ", Regressions!D164)</f>
        <v> </v>
      </c>
      <c r="E154" s="235" t="e">
        <f>IF(ISNUMBER(Regressions!E164),ROUND(Regressions!E164, 1), NA())</f>
        <v>#N/A</v>
      </c>
      <c r="F154" s="367" t="e">
        <f>IF(ISNUMBER(Regressions!F164),ROUND(Regressions!F164, 1), NA())</f>
        <v>#N/A</v>
      </c>
      <c r="G154" s="257" t="e">
        <f>IF(ISNUMBER(Regressions!G164),ROUND(Regressions!G164, 1), NA())</f>
        <v>#N/A</v>
      </c>
      <c r="H154" s="368" t="e">
        <f>IF(ISNUMBER(Regressions!H164),ROUND(Regressions!H164, 1), NA())</f>
        <v>#N/A</v>
      </c>
      <c r="I154" s="258" t="e">
        <f>IF(ISNUMBER(Regressions!I164),ROUND(Regressions!I164, 1), NA())</f>
        <v>#N/A</v>
      </c>
      <c r="J154" s="369" t="e">
        <f>IF(ISNUMBER(Regressions!K164),ROUND(Regressions!K164, 1), NA())</f>
        <v>#N/A</v>
      </c>
      <c r="K154" s="367" t="e">
        <f>IF(ISNUMBER(Regressions!L164),ROUND(Regressions!L164, 1), NA())</f>
        <v>#N/A</v>
      </c>
      <c r="L154" s="259" t="e">
        <f>IF(ISNUMBER(Regressions!M164),ROUND(Regressions!M164, 1), NA())</f>
        <v>#N/A</v>
      </c>
      <c r="M154" s="368" t="e">
        <f>IF(ISNUMBER(Regressions!N164),ROUND(Regressions!N164, 1), NA())</f>
        <v>#N/A</v>
      </c>
      <c r="N154" s="258" t="e">
        <f>IF(ISNUMBER(Regressions!O164),ROUND(Regressions!O164, 1), NA())</f>
        <v>#N/A</v>
      </c>
      <c r="O154" s="369" t="e">
        <f>IF(ISNUMBER(Regressions!Q164),ROUND(Regressions!Q164, 1), NA())</f>
        <v>#N/A</v>
      </c>
      <c r="P154" s="367" t="e">
        <f>IF(ISNUMBER(Regressions!R164),ROUND(Regressions!R164, 1), NA())</f>
        <v>#N/A</v>
      </c>
      <c r="Q154" s="236" t="e">
        <f>IF(ISNUMBER(Regressions!S164),ROUND(Regressions!S164, 1), NA())</f>
        <v>#N/A</v>
      </c>
      <c r="R154" s="368" t="e">
        <f>IF(ISNUMBER(Regressions!T164),ROUND(Regressions!T164, 1), NA())</f>
        <v>#N/A</v>
      </c>
      <c r="S154" s="258" t="e">
        <f>IF(ISNUMBER(Regressions!U164),ROUND(Regressions!U164, 1), NA())</f>
        <v>#N/A</v>
      </c>
    </row>
    <row xmlns:x14ac="http://schemas.microsoft.com/office/spreadsheetml/2009/9/ac" r="155" hidden="true" x14ac:dyDescent="0.2">
      <c r="A155" s="364" t="str">
        <f>IF(ISBLANK(Regressions!A165), " ", Regressions!A165)</f>
        <v>Pakistan</v>
      </c>
      <c r="B155" s="365">
        <f>IF(ISBLANK(Regressions!B165), " ", Regressions!B165)</f>
        <v>2027</v>
      </c>
      <c r="C155" s="370" t="str">
        <f>IF(ISBLANK(Regressions!C165), " ", Regressions!C165)</f>
        <v>Primary</v>
      </c>
      <c r="D155" s="366" t="str">
        <f>IF(ISBLANK(Regressions!D165), " ", Regressions!D165)</f>
        <v> </v>
      </c>
      <c r="E155" s="235" t="e">
        <f>IF(ISNUMBER(Regressions!E165),ROUND(Regressions!E165, 1), NA())</f>
        <v>#N/A</v>
      </c>
      <c r="F155" s="367" t="e">
        <f>IF(ISNUMBER(Regressions!F165),ROUND(Regressions!F165, 1), NA())</f>
        <v>#N/A</v>
      </c>
      <c r="G155" s="257" t="e">
        <f>IF(ISNUMBER(Regressions!G165),ROUND(Regressions!G165, 1), NA())</f>
        <v>#N/A</v>
      </c>
      <c r="H155" s="368" t="e">
        <f>IF(ISNUMBER(Regressions!H165),ROUND(Regressions!H165, 1), NA())</f>
        <v>#N/A</v>
      </c>
      <c r="I155" s="258" t="e">
        <f>IF(ISNUMBER(Regressions!I165),ROUND(Regressions!I165, 1), NA())</f>
        <v>#N/A</v>
      </c>
      <c r="J155" s="369" t="e">
        <f>IF(ISNUMBER(Regressions!K165),ROUND(Regressions!K165, 1), NA())</f>
        <v>#N/A</v>
      </c>
      <c r="K155" s="367" t="e">
        <f>IF(ISNUMBER(Regressions!L165),ROUND(Regressions!L165, 1), NA())</f>
        <v>#N/A</v>
      </c>
      <c r="L155" s="259" t="e">
        <f>IF(ISNUMBER(Regressions!M165),ROUND(Regressions!M165, 1), NA())</f>
        <v>#N/A</v>
      </c>
      <c r="M155" s="368" t="e">
        <f>IF(ISNUMBER(Regressions!N165),ROUND(Regressions!N165, 1), NA())</f>
        <v>#N/A</v>
      </c>
      <c r="N155" s="258" t="e">
        <f>IF(ISNUMBER(Regressions!O165),ROUND(Regressions!O165, 1), NA())</f>
        <v>#N/A</v>
      </c>
      <c r="O155" s="369" t="e">
        <f>IF(ISNUMBER(Regressions!Q165),ROUND(Regressions!Q165, 1), NA())</f>
        <v>#N/A</v>
      </c>
      <c r="P155" s="367" t="e">
        <f>IF(ISNUMBER(Regressions!R165),ROUND(Regressions!R165, 1), NA())</f>
        <v>#N/A</v>
      </c>
      <c r="Q155" s="236" t="e">
        <f>IF(ISNUMBER(Regressions!S165),ROUND(Regressions!S165, 1), NA())</f>
        <v>#N/A</v>
      </c>
      <c r="R155" s="368" t="e">
        <f>IF(ISNUMBER(Regressions!T165),ROUND(Regressions!T165, 1), NA())</f>
        <v>#N/A</v>
      </c>
      <c r="S155" s="258" t="e">
        <f>IF(ISNUMBER(Regressions!U165),ROUND(Regressions!U165, 1), NA())</f>
        <v>#N/A</v>
      </c>
    </row>
    <row xmlns:x14ac="http://schemas.microsoft.com/office/spreadsheetml/2009/9/ac" r="156" hidden="true" x14ac:dyDescent="0.2">
      <c r="A156" s="364" t="str">
        <f>IF(ISBLANK(Regressions!A166), " ", Regressions!A166)</f>
        <v>Pakistan</v>
      </c>
      <c r="B156" s="365">
        <f>IF(ISBLANK(Regressions!B166), " ", Regressions!B166)</f>
        <v>2028</v>
      </c>
      <c r="C156" s="370" t="str">
        <f>IF(ISBLANK(Regressions!C166), " ", Regressions!C166)</f>
        <v>Primary</v>
      </c>
      <c r="D156" s="366" t="str">
        <f>IF(ISBLANK(Regressions!D166), " ", Regressions!D166)</f>
        <v> </v>
      </c>
      <c r="E156" s="235" t="e">
        <f>IF(ISNUMBER(Regressions!E166),ROUND(Regressions!E166, 1), NA())</f>
        <v>#N/A</v>
      </c>
      <c r="F156" s="367" t="e">
        <f>IF(ISNUMBER(Regressions!F166),ROUND(Regressions!F166, 1), NA())</f>
        <v>#N/A</v>
      </c>
      <c r="G156" s="257" t="e">
        <f>IF(ISNUMBER(Regressions!G166),ROUND(Regressions!G166, 1), NA())</f>
        <v>#N/A</v>
      </c>
      <c r="H156" s="368" t="e">
        <f>IF(ISNUMBER(Regressions!H166),ROUND(Regressions!H166, 1), NA())</f>
        <v>#N/A</v>
      </c>
      <c r="I156" s="258" t="e">
        <f>IF(ISNUMBER(Regressions!I166),ROUND(Regressions!I166, 1), NA())</f>
        <v>#N/A</v>
      </c>
      <c r="J156" s="369" t="e">
        <f>IF(ISNUMBER(Regressions!K166),ROUND(Regressions!K166, 1), NA())</f>
        <v>#N/A</v>
      </c>
      <c r="K156" s="367" t="e">
        <f>IF(ISNUMBER(Regressions!L166),ROUND(Regressions!L166, 1), NA())</f>
        <v>#N/A</v>
      </c>
      <c r="L156" s="259" t="e">
        <f>IF(ISNUMBER(Regressions!M166),ROUND(Regressions!M166, 1), NA())</f>
        <v>#N/A</v>
      </c>
      <c r="M156" s="368" t="e">
        <f>IF(ISNUMBER(Regressions!N166),ROUND(Regressions!N166, 1), NA())</f>
        <v>#N/A</v>
      </c>
      <c r="N156" s="258" t="e">
        <f>IF(ISNUMBER(Regressions!O166),ROUND(Regressions!O166, 1), NA())</f>
        <v>#N/A</v>
      </c>
      <c r="O156" s="369" t="e">
        <f>IF(ISNUMBER(Regressions!Q166),ROUND(Regressions!Q166, 1), NA())</f>
        <v>#N/A</v>
      </c>
      <c r="P156" s="367" t="e">
        <f>IF(ISNUMBER(Regressions!R166),ROUND(Regressions!R166, 1), NA())</f>
        <v>#N/A</v>
      </c>
      <c r="Q156" s="236" t="e">
        <f>IF(ISNUMBER(Regressions!S166),ROUND(Regressions!S166, 1), NA())</f>
        <v>#N/A</v>
      </c>
      <c r="R156" s="368" t="e">
        <f>IF(ISNUMBER(Regressions!T166),ROUND(Regressions!T166, 1), NA())</f>
        <v>#N/A</v>
      </c>
      <c r="S156" s="258" t="e">
        <f>IF(ISNUMBER(Regressions!U166),ROUND(Regressions!U166, 1), NA())</f>
        <v>#N/A</v>
      </c>
    </row>
    <row xmlns:x14ac="http://schemas.microsoft.com/office/spreadsheetml/2009/9/ac" r="157" hidden="true" x14ac:dyDescent="0.2">
      <c r="A157" s="364" t="str">
        <f>IF(ISBLANK(Regressions!A167), " ", Regressions!A167)</f>
        <v>Pakistan</v>
      </c>
      <c r="B157" s="365">
        <f>IF(ISBLANK(Regressions!B167), " ", Regressions!B167)</f>
        <v>2029</v>
      </c>
      <c r="C157" s="370" t="str">
        <f>IF(ISBLANK(Regressions!C167), " ", Regressions!C167)</f>
        <v>Primary</v>
      </c>
      <c r="D157" s="366" t="str">
        <f>IF(ISBLANK(Regressions!D167), " ", Regressions!D167)</f>
        <v> </v>
      </c>
      <c r="E157" s="235" t="e">
        <f>IF(ISNUMBER(Regressions!E167),ROUND(Regressions!E167, 1), NA())</f>
        <v>#N/A</v>
      </c>
      <c r="F157" s="367" t="e">
        <f>IF(ISNUMBER(Regressions!F167),ROUND(Regressions!F167, 1), NA())</f>
        <v>#N/A</v>
      </c>
      <c r="G157" s="257" t="e">
        <f>IF(ISNUMBER(Regressions!G167),ROUND(Regressions!G167, 1), NA())</f>
        <v>#N/A</v>
      </c>
      <c r="H157" s="368" t="e">
        <f>IF(ISNUMBER(Regressions!H167),ROUND(Regressions!H167, 1), NA())</f>
        <v>#N/A</v>
      </c>
      <c r="I157" s="258" t="e">
        <f>IF(ISNUMBER(Regressions!I167),ROUND(Regressions!I167, 1), NA())</f>
        <v>#N/A</v>
      </c>
      <c r="J157" s="369" t="e">
        <f>IF(ISNUMBER(Regressions!K167),ROUND(Regressions!K167, 1), NA())</f>
        <v>#N/A</v>
      </c>
      <c r="K157" s="367" t="e">
        <f>IF(ISNUMBER(Regressions!L167),ROUND(Regressions!L167, 1), NA())</f>
        <v>#N/A</v>
      </c>
      <c r="L157" s="259" t="e">
        <f>IF(ISNUMBER(Regressions!M167),ROUND(Regressions!M167, 1), NA())</f>
        <v>#N/A</v>
      </c>
      <c r="M157" s="368" t="e">
        <f>IF(ISNUMBER(Regressions!N167),ROUND(Regressions!N167, 1), NA())</f>
        <v>#N/A</v>
      </c>
      <c r="N157" s="258" t="e">
        <f>IF(ISNUMBER(Regressions!O167),ROUND(Regressions!O167, 1), NA())</f>
        <v>#N/A</v>
      </c>
      <c r="O157" s="369" t="e">
        <f>IF(ISNUMBER(Regressions!Q167),ROUND(Regressions!Q167, 1), NA())</f>
        <v>#N/A</v>
      </c>
      <c r="P157" s="367" t="e">
        <f>IF(ISNUMBER(Regressions!R167),ROUND(Regressions!R167, 1), NA())</f>
        <v>#N/A</v>
      </c>
      <c r="Q157" s="236" t="e">
        <f>IF(ISNUMBER(Regressions!S167),ROUND(Regressions!S167, 1), NA())</f>
        <v>#N/A</v>
      </c>
      <c r="R157" s="368" t="e">
        <f>IF(ISNUMBER(Regressions!T167),ROUND(Regressions!T167, 1), NA())</f>
        <v>#N/A</v>
      </c>
      <c r="S157" s="258" t="e">
        <f>IF(ISNUMBER(Regressions!U167),ROUND(Regressions!U167, 1), NA())</f>
        <v>#N/A</v>
      </c>
    </row>
    <row xmlns:x14ac="http://schemas.microsoft.com/office/spreadsheetml/2009/9/ac" r="158" hidden="true" x14ac:dyDescent="0.2">
      <c r="A158" s="364" t="str">
        <f>IF(ISBLANK(Regressions!A168), " ", Regressions!A168)</f>
        <v>Pakistan</v>
      </c>
      <c r="B158" s="365">
        <f>IF(ISBLANK(Regressions!B168), " ", Regressions!B168)</f>
        <v>2030</v>
      </c>
      <c r="C158" s="370" t="str">
        <f>IF(ISBLANK(Regressions!C168), " ", Regressions!C168)</f>
        <v>Primary</v>
      </c>
      <c r="D158" s="366" t="str">
        <f>IF(ISBLANK(Regressions!D168), " ", Regressions!D168)</f>
        <v> </v>
      </c>
      <c r="E158" s="235" t="e">
        <f>IF(ISNUMBER(Regressions!E168),ROUND(Regressions!E168, 1), NA())</f>
        <v>#N/A</v>
      </c>
      <c r="F158" s="367" t="e">
        <f>IF(ISNUMBER(Regressions!F168),ROUND(Regressions!F168, 1), NA())</f>
        <v>#N/A</v>
      </c>
      <c r="G158" s="257" t="e">
        <f>IF(ISNUMBER(Regressions!G168),ROUND(Regressions!G168, 1), NA())</f>
        <v>#N/A</v>
      </c>
      <c r="H158" s="368" t="e">
        <f>IF(ISNUMBER(Regressions!H168),ROUND(Regressions!H168, 1), NA())</f>
        <v>#N/A</v>
      </c>
      <c r="I158" s="258" t="e">
        <f>IF(ISNUMBER(Regressions!I168),ROUND(Regressions!I168, 1), NA())</f>
        <v>#N/A</v>
      </c>
      <c r="J158" s="369" t="e">
        <f>IF(ISNUMBER(Regressions!K168),ROUND(Regressions!K168, 1), NA())</f>
        <v>#N/A</v>
      </c>
      <c r="K158" s="367" t="e">
        <f>IF(ISNUMBER(Regressions!L168),ROUND(Regressions!L168, 1), NA())</f>
        <v>#N/A</v>
      </c>
      <c r="L158" s="259" t="e">
        <f>IF(ISNUMBER(Regressions!M168),ROUND(Regressions!M168, 1), NA())</f>
        <v>#N/A</v>
      </c>
      <c r="M158" s="368" t="e">
        <f>IF(ISNUMBER(Regressions!N168),ROUND(Regressions!N168, 1), NA())</f>
        <v>#N/A</v>
      </c>
      <c r="N158" s="258" t="e">
        <f>IF(ISNUMBER(Regressions!O168),ROUND(Regressions!O168, 1), NA())</f>
        <v>#N/A</v>
      </c>
      <c r="O158" s="369" t="e">
        <f>IF(ISNUMBER(Regressions!Q168),ROUND(Regressions!Q168, 1), NA())</f>
        <v>#N/A</v>
      </c>
      <c r="P158" s="367" t="e">
        <f>IF(ISNUMBER(Regressions!R168),ROUND(Regressions!R168, 1), NA())</f>
        <v>#N/A</v>
      </c>
      <c r="Q158" s="236" t="e">
        <f>IF(ISNUMBER(Regressions!S168),ROUND(Regressions!S168, 1), NA())</f>
        <v>#N/A</v>
      </c>
      <c r="R158" s="368" t="e">
        <f>IF(ISNUMBER(Regressions!T168),ROUND(Regressions!T168, 1), NA())</f>
        <v>#N/A</v>
      </c>
      <c r="S158" s="258" t="e">
        <f>IF(ISNUMBER(Regressions!U168),ROUND(Regressions!U168, 1), NA())</f>
        <v>#N/A</v>
      </c>
    </row>
    <row xmlns:x14ac="http://schemas.microsoft.com/office/spreadsheetml/2009/9/ac" r="159" x14ac:dyDescent="0.2">
      <c r="A159" s="364" t="str">
        <f>IF(ISBLANK(Regressions!A169), " ", Regressions!A169)</f>
        <v>Pakistan</v>
      </c>
      <c r="B159" s="365">
        <f>IF(ISBLANK(Regressions!B169), " ", Regressions!B169)</f>
        <v>2000</v>
      </c>
      <c r="C159" s="370" t="str">
        <f>IF(ISBLANK(Regressions!C169), " ", Regressions!C169)</f>
        <v>Secondary</v>
      </c>
      <c r="D159" s="366">
        <f>IF(ISBLANK(Regressions!D169), " ", Regressions!D169)</f>
        <v>26349406</v>
      </c>
      <c r="E159" s="235" t="e">
        <f>IF(ISNUMBER(Regressions!E169),ROUND(Regressions!E169, 1), NA())</f>
        <v>#N/A</v>
      </c>
      <c r="F159" s="367" t="e">
        <f>IF(ISNUMBER(Regressions!F169),ROUND(Regressions!F169, 1), NA())</f>
        <v>#N/A</v>
      </c>
      <c r="G159" s="257" t="e">
        <f>IF(ISNUMBER(Regressions!G169),ROUND(Regressions!G169, 1), NA())</f>
        <v>#N/A</v>
      </c>
      <c r="H159" s="368" t="e">
        <f>IF(ISNUMBER(Regressions!H169),ROUND(Regressions!H169, 1), NA())</f>
        <v>#N/A</v>
      </c>
      <c r="I159" s="258" t="e">
        <f>IF(ISNUMBER(Regressions!I169),ROUND(Regressions!I169, 1), NA())</f>
        <v>#N/A</v>
      </c>
      <c r="J159" s="369" t="e">
        <f>IF(ISNUMBER(Regressions!K169),ROUND(Regressions!K169, 1), NA())</f>
        <v>#N/A</v>
      </c>
      <c r="K159" s="367" t="e">
        <f>IF(ISNUMBER(Regressions!L169),ROUND(Regressions!L169, 1), NA())</f>
        <v>#N/A</v>
      </c>
      <c r="L159" s="259" t="e">
        <f>IF(ISNUMBER(Regressions!M169),ROUND(Regressions!M169, 1), NA())</f>
        <v>#N/A</v>
      </c>
      <c r="M159" s="368" t="e">
        <f>IF(ISNUMBER(Regressions!N169),ROUND(Regressions!N169, 1), NA())</f>
        <v>#N/A</v>
      </c>
      <c r="N159" s="258" t="e">
        <f>IF(ISNUMBER(Regressions!O169),ROUND(Regressions!O169, 1), NA())</f>
        <v>#N/A</v>
      </c>
      <c r="O159" s="369" t="e">
        <f>IF(ISNUMBER(Regressions!Q169),ROUND(Regressions!Q169, 1), NA())</f>
        <v>#N/A</v>
      </c>
      <c r="P159" s="367" t="e">
        <f>IF(ISNUMBER(Regressions!R169),ROUND(Regressions!R169, 1), NA())</f>
        <v>#N/A</v>
      </c>
      <c r="Q159" s="236" t="e">
        <f>IF(ISNUMBER(Regressions!S169),ROUND(Regressions!S169, 1), NA())</f>
        <v>#N/A</v>
      </c>
      <c r="R159" s="368" t="e">
        <f>IF(ISNUMBER(Regressions!T169),ROUND(Regressions!T169, 1), NA())</f>
        <v>#N/A</v>
      </c>
      <c r="S159" s="258" t="e">
        <f>IF(ISNUMBER(Regressions!U169),ROUND(Regressions!U169, 1), NA())</f>
        <v>#N/A</v>
      </c>
    </row>
    <row xmlns:x14ac="http://schemas.microsoft.com/office/spreadsheetml/2009/9/ac" r="160" x14ac:dyDescent="0.2">
      <c r="A160" s="364" t="str">
        <f>IF(ISBLANK(Regressions!A170), " ", Regressions!A170)</f>
        <v>Pakistan</v>
      </c>
      <c r="B160" s="365">
        <f>IF(ISBLANK(Regressions!B170), " ", Regressions!B170)</f>
        <v>2001</v>
      </c>
      <c r="C160" s="370" t="str">
        <f>IF(ISBLANK(Regressions!C170), " ", Regressions!C170)</f>
        <v>Secondary</v>
      </c>
      <c r="D160" s="366">
        <f>IF(ISBLANK(Regressions!D170), " ", Regressions!D170)</f>
        <v>27235752</v>
      </c>
      <c r="E160" s="235" t="e">
        <f>IF(ISNUMBER(Regressions!E170),ROUND(Regressions!E170, 1), NA())</f>
        <v>#N/A</v>
      </c>
      <c r="F160" s="367" t="e">
        <f>IF(ISNUMBER(Regressions!F170),ROUND(Regressions!F170, 1), NA())</f>
        <v>#N/A</v>
      </c>
      <c r="G160" s="257" t="e">
        <f>IF(ISNUMBER(Regressions!G170),ROUND(Regressions!G170, 1), NA())</f>
        <v>#N/A</v>
      </c>
      <c r="H160" s="368" t="e">
        <f>IF(ISNUMBER(Regressions!H170),ROUND(Regressions!H170, 1), NA())</f>
        <v>#N/A</v>
      </c>
      <c r="I160" s="258" t="e">
        <f>IF(ISNUMBER(Regressions!I170),ROUND(Regressions!I170, 1), NA())</f>
        <v>#N/A</v>
      </c>
      <c r="J160" s="369" t="e">
        <f>IF(ISNUMBER(Regressions!K170),ROUND(Regressions!K170, 1), NA())</f>
        <v>#N/A</v>
      </c>
      <c r="K160" s="367" t="e">
        <f>IF(ISNUMBER(Regressions!L170),ROUND(Regressions!L170, 1), NA())</f>
        <v>#N/A</v>
      </c>
      <c r="L160" s="259" t="e">
        <f>IF(ISNUMBER(Regressions!M170),ROUND(Regressions!M170, 1), NA())</f>
        <v>#N/A</v>
      </c>
      <c r="M160" s="368" t="e">
        <f>IF(ISNUMBER(Regressions!N170),ROUND(Regressions!N170, 1), NA())</f>
        <v>#N/A</v>
      </c>
      <c r="N160" s="258" t="e">
        <f>IF(ISNUMBER(Regressions!O170),ROUND(Regressions!O170, 1), NA())</f>
        <v>#N/A</v>
      </c>
      <c r="O160" s="369" t="e">
        <f>IF(ISNUMBER(Regressions!Q170),ROUND(Regressions!Q170, 1), NA())</f>
        <v>#N/A</v>
      </c>
      <c r="P160" s="367" t="e">
        <f>IF(ISNUMBER(Regressions!R170),ROUND(Regressions!R170, 1), NA())</f>
        <v>#N/A</v>
      </c>
      <c r="Q160" s="236" t="e">
        <f>IF(ISNUMBER(Regressions!S170),ROUND(Regressions!S170, 1), NA())</f>
        <v>#N/A</v>
      </c>
      <c r="R160" s="368" t="e">
        <f>IF(ISNUMBER(Regressions!T170),ROUND(Regressions!T170, 1), NA())</f>
        <v>#N/A</v>
      </c>
      <c r="S160" s="258" t="e">
        <f>IF(ISNUMBER(Regressions!U170),ROUND(Regressions!U170, 1), NA())</f>
        <v>#N/A</v>
      </c>
    </row>
    <row xmlns:x14ac="http://schemas.microsoft.com/office/spreadsheetml/2009/9/ac" r="161" x14ac:dyDescent="0.2">
      <c r="A161" s="364" t="str">
        <f>IF(ISBLANK(Regressions!A171), " ", Regressions!A171)</f>
        <v>Pakistan</v>
      </c>
      <c r="B161" s="365">
        <f>IF(ISBLANK(Regressions!B171), " ", Regressions!B171)</f>
        <v>2002</v>
      </c>
      <c r="C161" s="370" t="str">
        <f>IF(ISBLANK(Regressions!C171), " ", Regressions!C171)</f>
        <v>Secondary</v>
      </c>
      <c r="D161" s="366">
        <f>IF(ISBLANK(Regressions!D171), " ", Regressions!D171)</f>
        <v>28059968</v>
      </c>
      <c r="E161" s="235" t="e">
        <f>IF(ISNUMBER(Regressions!E171),ROUND(Regressions!E171, 1), NA())</f>
        <v>#N/A</v>
      </c>
      <c r="F161" s="367" t="e">
        <f>IF(ISNUMBER(Regressions!F171),ROUND(Regressions!F171, 1), NA())</f>
        <v>#N/A</v>
      </c>
      <c r="G161" s="257" t="e">
        <f>IF(ISNUMBER(Regressions!G171),ROUND(Regressions!G171, 1), NA())</f>
        <v>#N/A</v>
      </c>
      <c r="H161" s="368" t="e">
        <f>IF(ISNUMBER(Regressions!H171),ROUND(Regressions!H171, 1), NA())</f>
        <v>#N/A</v>
      </c>
      <c r="I161" s="258" t="e">
        <f>IF(ISNUMBER(Regressions!I171),ROUND(Regressions!I171, 1), NA())</f>
        <v>#N/A</v>
      </c>
      <c r="J161" s="369" t="e">
        <f>IF(ISNUMBER(Regressions!K171),ROUND(Regressions!K171, 1), NA())</f>
        <v>#N/A</v>
      </c>
      <c r="K161" s="367" t="e">
        <f>IF(ISNUMBER(Regressions!L171),ROUND(Regressions!L171, 1), NA())</f>
        <v>#N/A</v>
      </c>
      <c r="L161" s="259" t="e">
        <f>IF(ISNUMBER(Regressions!M171),ROUND(Regressions!M171, 1), NA())</f>
        <v>#N/A</v>
      </c>
      <c r="M161" s="368" t="e">
        <f>IF(ISNUMBER(Regressions!N171),ROUND(Regressions!N171, 1), NA())</f>
        <v>#N/A</v>
      </c>
      <c r="N161" s="258" t="e">
        <f>IF(ISNUMBER(Regressions!O171),ROUND(Regressions!O171, 1), NA())</f>
        <v>#N/A</v>
      </c>
      <c r="O161" s="369" t="e">
        <f>IF(ISNUMBER(Regressions!Q171),ROUND(Regressions!Q171, 1), NA())</f>
        <v>#N/A</v>
      </c>
      <c r="P161" s="367" t="e">
        <f>IF(ISNUMBER(Regressions!R171),ROUND(Regressions!R171, 1), NA())</f>
        <v>#N/A</v>
      </c>
      <c r="Q161" s="236" t="e">
        <f>IF(ISNUMBER(Regressions!S171),ROUND(Regressions!S171, 1), NA())</f>
        <v>#N/A</v>
      </c>
      <c r="R161" s="368" t="e">
        <f>IF(ISNUMBER(Regressions!T171),ROUND(Regressions!T171, 1), NA())</f>
        <v>#N/A</v>
      </c>
      <c r="S161" s="258" t="e">
        <f>IF(ISNUMBER(Regressions!U171),ROUND(Regressions!U171, 1), NA())</f>
        <v>#N/A</v>
      </c>
    </row>
    <row xmlns:x14ac="http://schemas.microsoft.com/office/spreadsheetml/2009/9/ac" r="162" x14ac:dyDescent="0.2">
      <c r="A162" s="364" t="str">
        <f>IF(ISBLANK(Regressions!A172), " ", Regressions!A172)</f>
        <v>Pakistan</v>
      </c>
      <c r="B162" s="365">
        <f>IF(ISBLANK(Regressions!B172), " ", Regressions!B172)</f>
        <v>2003</v>
      </c>
      <c r="C162" s="370" t="str">
        <f>IF(ISBLANK(Regressions!C172), " ", Regressions!C172)</f>
        <v>Secondary</v>
      </c>
      <c r="D162" s="366">
        <f>IF(ISBLANK(Regressions!D172), " ", Regressions!D172)</f>
        <v>28798414</v>
      </c>
      <c r="E162" s="235">
        <f>IF(ISNUMBER(Regressions!E172),ROUND(Regressions!E172, 1), NA())</f>
        <v>81.099999999999994</v>
      </c>
      <c r="F162" s="367" t="e">
        <f>IF(ISNUMBER(Regressions!F172),ROUND(Regressions!F172, 1), NA())</f>
        <v>#N/A</v>
      </c>
      <c r="G162" s="257" t="e">
        <f>IF(ISNUMBER(Regressions!G172),ROUND(Regressions!G172, 1), NA())</f>
        <v>#N/A</v>
      </c>
      <c r="H162" s="368" t="e">
        <f>IF(ISNUMBER(Regressions!H172),ROUND(Regressions!H172, 1), NA())</f>
        <v>#N/A</v>
      </c>
      <c r="I162" s="258" t="e">
        <f>IF(ISNUMBER(Regressions!I172),ROUND(Regressions!I172, 1), NA())</f>
        <v>#N/A</v>
      </c>
      <c r="J162" s="369">
        <f>IF(ISNUMBER(Regressions!K172),ROUND(Regressions!K172, 1), NA())</f>
        <v>74</v>
      </c>
      <c r="K162" s="367" t="e">
        <f>IF(ISNUMBER(Regressions!L172),ROUND(Regressions!L172, 1), NA())</f>
        <v>#N/A</v>
      </c>
      <c r="L162" s="259" t="e">
        <f>IF(ISNUMBER(Regressions!M172),ROUND(Regressions!M172, 1), NA())</f>
        <v>#N/A</v>
      </c>
      <c r="M162" s="368" t="e">
        <f>IF(ISNUMBER(Regressions!N172),ROUND(Regressions!N172, 1), NA())</f>
        <v>#N/A</v>
      </c>
      <c r="N162" s="258">
        <f>IF(ISNUMBER(Regressions!O172),ROUND(Regressions!O172, 1), NA())</f>
        <v>26</v>
      </c>
      <c r="O162" s="369" t="e">
        <f>IF(ISNUMBER(Regressions!Q172),ROUND(Regressions!Q172, 1), NA())</f>
        <v>#N/A</v>
      </c>
      <c r="P162" s="367" t="e">
        <f>IF(ISNUMBER(Regressions!R172),ROUND(Regressions!R172, 1), NA())</f>
        <v>#N/A</v>
      </c>
      <c r="Q162" s="236" t="e">
        <f>IF(ISNUMBER(Regressions!S172),ROUND(Regressions!S172, 1), NA())</f>
        <v>#N/A</v>
      </c>
      <c r="R162" s="368" t="e">
        <f>IF(ISNUMBER(Regressions!T172),ROUND(Regressions!T172, 1), NA())</f>
        <v>#N/A</v>
      </c>
      <c r="S162" s="258" t="e">
        <f>IF(ISNUMBER(Regressions!U172),ROUND(Regressions!U172, 1), NA())</f>
        <v>#N/A</v>
      </c>
    </row>
    <row xmlns:x14ac="http://schemas.microsoft.com/office/spreadsheetml/2009/9/ac" r="163" x14ac:dyDescent="0.2">
      <c r="A163" s="364" t="str">
        <f>IF(ISBLANK(Regressions!A173), " ", Regressions!A173)</f>
        <v>Pakistan</v>
      </c>
      <c r="B163" s="365">
        <f>IF(ISBLANK(Regressions!B173), " ", Regressions!B173)</f>
        <v>2004</v>
      </c>
      <c r="C163" s="370" t="str">
        <f>IF(ISBLANK(Regressions!C173), " ", Regressions!C173)</f>
        <v>Secondary</v>
      </c>
      <c r="D163" s="366">
        <f>IF(ISBLANK(Regressions!D173), " ", Regressions!D173)</f>
        <v>29438228</v>
      </c>
      <c r="E163" s="235">
        <f>IF(ISNUMBER(Regressions!E173),ROUND(Regressions!E173, 1), NA())</f>
        <v>81.099999999999994</v>
      </c>
      <c r="F163" s="367" t="e">
        <f>IF(ISNUMBER(Regressions!F173),ROUND(Regressions!F173, 1), NA())</f>
        <v>#N/A</v>
      </c>
      <c r="G163" s="257" t="e">
        <f>IF(ISNUMBER(Regressions!G173),ROUND(Regressions!G173, 1), NA())</f>
        <v>#N/A</v>
      </c>
      <c r="H163" s="368" t="e">
        <f>IF(ISNUMBER(Regressions!H173),ROUND(Regressions!H173, 1), NA())</f>
        <v>#N/A</v>
      </c>
      <c r="I163" s="258" t="e">
        <f>IF(ISNUMBER(Regressions!I173),ROUND(Regressions!I173, 1), NA())</f>
        <v>#N/A</v>
      </c>
      <c r="J163" s="369">
        <f>IF(ISNUMBER(Regressions!K173),ROUND(Regressions!K173, 1), NA())</f>
        <v>74</v>
      </c>
      <c r="K163" s="367" t="e">
        <f>IF(ISNUMBER(Regressions!L173),ROUND(Regressions!L173, 1), NA())</f>
        <v>#N/A</v>
      </c>
      <c r="L163" s="259" t="e">
        <f>IF(ISNUMBER(Regressions!M173),ROUND(Regressions!M173, 1), NA())</f>
        <v>#N/A</v>
      </c>
      <c r="M163" s="368" t="e">
        <f>IF(ISNUMBER(Regressions!N173),ROUND(Regressions!N173, 1), NA())</f>
        <v>#N/A</v>
      </c>
      <c r="N163" s="258">
        <f>IF(ISNUMBER(Regressions!O173),ROUND(Regressions!O173, 1), NA())</f>
        <v>26</v>
      </c>
      <c r="O163" s="369" t="e">
        <f>IF(ISNUMBER(Regressions!Q173),ROUND(Regressions!Q173, 1), NA())</f>
        <v>#N/A</v>
      </c>
      <c r="P163" s="367" t="e">
        <f>IF(ISNUMBER(Regressions!R173),ROUND(Regressions!R173, 1), NA())</f>
        <v>#N/A</v>
      </c>
      <c r="Q163" s="236" t="e">
        <f>IF(ISNUMBER(Regressions!S173),ROUND(Regressions!S173, 1), NA())</f>
        <v>#N/A</v>
      </c>
      <c r="R163" s="368" t="e">
        <f>IF(ISNUMBER(Regressions!T173),ROUND(Regressions!T173, 1), NA())</f>
        <v>#N/A</v>
      </c>
      <c r="S163" s="258" t="e">
        <f>IF(ISNUMBER(Regressions!U173),ROUND(Regressions!U173, 1), NA())</f>
        <v>#N/A</v>
      </c>
    </row>
    <row xmlns:x14ac="http://schemas.microsoft.com/office/spreadsheetml/2009/9/ac" r="164" x14ac:dyDescent="0.2">
      <c r="A164" s="364" t="str">
        <f>IF(ISBLANK(Regressions!A174), " ", Regressions!A174)</f>
        <v>Pakistan</v>
      </c>
      <c r="B164" s="365">
        <f>IF(ISBLANK(Regressions!B174), " ", Regressions!B174)</f>
        <v>2005</v>
      </c>
      <c r="C164" s="370" t="str">
        <f>IF(ISBLANK(Regressions!C174), " ", Regressions!C174)</f>
        <v>Secondary</v>
      </c>
      <c r="D164" s="366">
        <f>IF(ISBLANK(Regressions!D174), " ", Regressions!D174)</f>
        <v>30037840</v>
      </c>
      <c r="E164" s="235">
        <f>IF(ISNUMBER(Regressions!E174),ROUND(Regressions!E174, 1), NA())</f>
        <v>81.099999999999994</v>
      </c>
      <c r="F164" s="367" t="e">
        <f>IF(ISNUMBER(Regressions!F174),ROUND(Regressions!F174, 1), NA())</f>
        <v>#N/A</v>
      </c>
      <c r="G164" s="257" t="e">
        <f>IF(ISNUMBER(Regressions!G174),ROUND(Regressions!G174, 1), NA())</f>
        <v>#N/A</v>
      </c>
      <c r="H164" s="368" t="e">
        <f>IF(ISNUMBER(Regressions!H174),ROUND(Regressions!H174, 1), NA())</f>
        <v>#N/A</v>
      </c>
      <c r="I164" s="258" t="e">
        <f>IF(ISNUMBER(Regressions!I174),ROUND(Regressions!I174, 1), NA())</f>
        <v>#N/A</v>
      </c>
      <c r="J164" s="369">
        <f>IF(ISNUMBER(Regressions!K174),ROUND(Regressions!K174, 1), NA())</f>
        <v>74</v>
      </c>
      <c r="K164" s="367" t="e">
        <f>IF(ISNUMBER(Regressions!L174),ROUND(Regressions!L174, 1), NA())</f>
        <v>#N/A</v>
      </c>
      <c r="L164" s="259" t="e">
        <f>IF(ISNUMBER(Regressions!M174),ROUND(Regressions!M174, 1), NA())</f>
        <v>#N/A</v>
      </c>
      <c r="M164" s="368" t="e">
        <f>IF(ISNUMBER(Regressions!N174),ROUND(Regressions!N174, 1), NA())</f>
        <v>#N/A</v>
      </c>
      <c r="N164" s="258">
        <f>IF(ISNUMBER(Regressions!O174),ROUND(Regressions!O174, 1), NA())</f>
        <v>26</v>
      </c>
      <c r="O164" s="369" t="e">
        <f>IF(ISNUMBER(Regressions!Q174),ROUND(Regressions!Q174, 1), NA())</f>
        <v>#N/A</v>
      </c>
      <c r="P164" s="367" t="e">
        <f>IF(ISNUMBER(Regressions!R174),ROUND(Regressions!R174, 1), NA())</f>
        <v>#N/A</v>
      </c>
      <c r="Q164" s="236" t="e">
        <f>IF(ISNUMBER(Regressions!S174),ROUND(Regressions!S174, 1), NA())</f>
        <v>#N/A</v>
      </c>
      <c r="R164" s="368" t="e">
        <f>IF(ISNUMBER(Regressions!T174),ROUND(Regressions!T174, 1), NA())</f>
        <v>#N/A</v>
      </c>
      <c r="S164" s="258" t="e">
        <f>IF(ISNUMBER(Regressions!U174),ROUND(Regressions!U174, 1), NA())</f>
        <v>#N/A</v>
      </c>
    </row>
    <row xmlns:x14ac="http://schemas.microsoft.com/office/spreadsheetml/2009/9/ac" r="165" x14ac:dyDescent="0.2">
      <c r="A165" s="364" t="str">
        <f>IF(ISBLANK(Regressions!A175), " ", Regressions!A175)</f>
        <v>Pakistan</v>
      </c>
      <c r="B165" s="365">
        <f>IF(ISBLANK(Regressions!B175), " ", Regressions!B175)</f>
        <v>2006</v>
      </c>
      <c r="C165" s="370" t="str">
        <f>IF(ISBLANK(Regressions!C175), " ", Regressions!C175)</f>
        <v>Secondary</v>
      </c>
      <c r="D165" s="366">
        <f>IF(ISBLANK(Regressions!D175), " ", Regressions!D175)</f>
        <v>30544484</v>
      </c>
      <c r="E165" s="235">
        <f>IF(ISNUMBER(Regressions!E175),ROUND(Regressions!E175, 1), NA())</f>
        <v>81.099999999999994</v>
      </c>
      <c r="F165" s="367" t="e">
        <f>IF(ISNUMBER(Regressions!F175),ROUND(Regressions!F175, 1), NA())</f>
        <v>#N/A</v>
      </c>
      <c r="G165" s="257" t="e">
        <f>IF(ISNUMBER(Regressions!G175),ROUND(Regressions!G175, 1), NA())</f>
        <v>#N/A</v>
      </c>
      <c r="H165" s="368" t="e">
        <f>IF(ISNUMBER(Regressions!H175),ROUND(Regressions!H175, 1), NA())</f>
        <v>#N/A</v>
      </c>
      <c r="I165" s="258" t="e">
        <f>IF(ISNUMBER(Regressions!I175),ROUND(Regressions!I175, 1), NA())</f>
        <v>#N/A</v>
      </c>
      <c r="J165" s="369">
        <f>IF(ISNUMBER(Regressions!K175),ROUND(Regressions!K175, 1), NA())</f>
        <v>74</v>
      </c>
      <c r="K165" s="367" t="e">
        <f>IF(ISNUMBER(Regressions!L175),ROUND(Regressions!L175, 1), NA())</f>
        <v>#N/A</v>
      </c>
      <c r="L165" s="259" t="e">
        <f>IF(ISNUMBER(Regressions!M175),ROUND(Regressions!M175, 1), NA())</f>
        <v>#N/A</v>
      </c>
      <c r="M165" s="368" t="e">
        <f>IF(ISNUMBER(Regressions!N175),ROUND(Regressions!N175, 1), NA())</f>
        <v>#N/A</v>
      </c>
      <c r="N165" s="258">
        <f>IF(ISNUMBER(Regressions!O175),ROUND(Regressions!O175, 1), NA())</f>
        <v>26</v>
      </c>
      <c r="O165" s="369" t="e">
        <f>IF(ISNUMBER(Regressions!Q175),ROUND(Regressions!Q175, 1), NA())</f>
        <v>#N/A</v>
      </c>
      <c r="P165" s="367" t="e">
        <f>IF(ISNUMBER(Regressions!R175),ROUND(Regressions!R175, 1), NA())</f>
        <v>#N/A</v>
      </c>
      <c r="Q165" s="236" t="e">
        <f>IF(ISNUMBER(Regressions!S175),ROUND(Regressions!S175, 1), NA())</f>
        <v>#N/A</v>
      </c>
      <c r="R165" s="368" t="e">
        <f>IF(ISNUMBER(Regressions!T175),ROUND(Regressions!T175, 1), NA())</f>
        <v>#N/A</v>
      </c>
      <c r="S165" s="258" t="e">
        <f>IF(ISNUMBER(Regressions!U175),ROUND(Regressions!U175, 1), NA())</f>
        <v>#N/A</v>
      </c>
    </row>
    <row xmlns:x14ac="http://schemas.microsoft.com/office/spreadsheetml/2009/9/ac" r="166" x14ac:dyDescent="0.2">
      <c r="A166" s="364" t="str">
        <f>IF(ISBLANK(Regressions!A176), " ", Regressions!A176)</f>
        <v>Pakistan</v>
      </c>
      <c r="B166" s="365">
        <f>IF(ISBLANK(Regressions!B176), " ", Regressions!B176)</f>
        <v>2007</v>
      </c>
      <c r="C166" s="370" t="str">
        <f>IF(ISBLANK(Regressions!C176), " ", Regressions!C176)</f>
        <v>Secondary</v>
      </c>
      <c r="D166" s="366">
        <f>IF(ISBLANK(Regressions!D176), " ", Regressions!D176)</f>
        <v>31023874</v>
      </c>
      <c r="E166" s="235">
        <f>IF(ISNUMBER(Regressions!E176),ROUND(Regressions!E176, 1), NA())</f>
        <v>81.099999999999994</v>
      </c>
      <c r="F166" s="367" t="e">
        <f>IF(ISNUMBER(Regressions!F176),ROUND(Regressions!F176, 1), NA())</f>
        <v>#N/A</v>
      </c>
      <c r="G166" s="257" t="e">
        <f>IF(ISNUMBER(Regressions!G176),ROUND(Regressions!G176, 1), NA())</f>
        <v>#N/A</v>
      </c>
      <c r="H166" s="368" t="e">
        <f>IF(ISNUMBER(Regressions!H176),ROUND(Regressions!H176, 1), NA())</f>
        <v>#N/A</v>
      </c>
      <c r="I166" s="258" t="e">
        <f>IF(ISNUMBER(Regressions!I176),ROUND(Regressions!I176, 1), NA())</f>
        <v>#N/A</v>
      </c>
      <c r="J166" s="369">
        <f>IF(ISNUMBER(Regressions!K176),ROUND(Regressions!K176, 1), NA())</f>
        <v>74</v>
      </c>
      <c r="K166" s="367" t="e">
        <f>IF(ISNUMBER(Regressions!L176),ROUND(Regressions!L176, 1), NA())</f>
        <v>#N/A</v>
      </c>
      <c r="L166" s="259" t="e">
        <f>IF(ISNUMBER(Regressions!M176),ROUND(Regressions!M176, 1), NA())</f>
        <v>#N/A</v>
      </c>
      <c r="M166" s="368" t="e">
        <f>IF(ISNUMBER(Regressions!N176),ROUND(Regressions!N176, 1), NA())</f>
        <v>#N/A</v>
      </c>
      <c r="N166" s="258">
        <f>IF(ISNUMBER(Regressions!O176),ROUND(Regressions!O176, 1), NA())</f>
        <v>26</v>
      </c>
      <c r="O166" s="369" t="e">
        <f>IF(ISNUMBER(Regressions!Q176),ROUND(Regressions!Q176, 1), NA())</f>
        <v>#N/A</v>
      </c>
      <c r="P166" s="367" t="e">
        <f>IF(ISNUMBER(Regressions!R176),ROUND(Regressions!R176, 1), NA())</f>
        <v>#N/A</v>
      </c>
      <c r="Q166" s="236" t="e">
        <f>IF(ISNUMBER(Regressions!S176),ROUND(Regressions!S176, 1), NA())</f>
        <v>#N/A</v>
      </c>
      <c r="R166" s="368" t="e">
        <f>IF(ISNUMBER(Regressions!T176),ROUND(Regressions!T176, 1), NA())</f>
        <v>#N/A</v>
      </c>
      <c r="S166" s="258" t="e">
        <f>IF(ISNUMBER(Regressions!U176),ROUND(Regressions!U176, 1), NA())</f>
        <v>#N/A</v>
      </c>
    </row>
    <row xmlns:x14ac="http://schemas.microsoft.com/office/spreadsheetml/2009/9/ac" r="167" x14ac:dyDescent="0.2">
      <c r="A167" s="364" t="str">
        <f>IF(ISBLANK(Regressions!A177), " ", Regressions!A177)</f>
        <v>Pakistan</v>
      </c>
      <c r="B167" s="365">
        <f>IF(ISBLANK(Regressions!B177), " ", Regressions!B177)</f>
        <v>2008</v>
      </c>
      <c r="C167" s="370" t="str">
        <f>IF(ISBLANK(Regressions!C177), " ", Regressions!C177)</f>
        <v>Secondary</v>
      </c>
      <c r="D167" s="366">
        <f>IF(ISBLANK(Regressions!D177), " ", Regressions!D177)</f>
        <v>31458844</v>
      </c>
      <c r="E167" s="235">
        <f>IF(ISNUMBER(Regressions!E177),ROUND(Regressions!E177, 1), NA())</f>
        <v>81.599999999999994</v>
      </c>
      <c r="F167" s="367" t="e">
        <f>IF(ISNUMBER(Regressions!F177),ROUND(Regressions!F177, 1), NA())</f>
        <v>#N/A</v>
      </c>
      <c r="G167" s="257" t="e">
        <f>IF(ISNUMBER(Regressions!G177),ROUND(Regressions!G177, 1), NA())</f>
        <v>#N/A</v>
      </c>
      <c r="H167" s="368" t="e">
        <f>IF(ISNUMBER(Regressions!H177),ROUND(Regressions!H177, 1), NA())</f>
        <v>#N/A</v>
      </c>
      <c r="I167" s="258" t="e">
        <f>IF(ISNUMBER(Regressions!I177),ROUND(Regressions!I177, 1), NA())</f>
        <v>#N/A</v>
      </c>
      <c r="J167" s="369">
        <f>IF(ISNUMBER(Regressions!K177),ROUND(Regressions!K177, 1), NA())</f>
        <v>75.5</v>
      </c>
      <c r="K167" s="367" t="e">
        <f>IF(ISNUMBER(Regressions!L177),ROUND(Regressions!L177, 1), NA())</f>
        <v>#N/A</v>
      </c>
      <c r="L167" s="259" t="e">
        <f>IF(ISNUMBER(Regressions!M177),ROUND(Regressions!M177, 1), NA())</f>
        <v>#N/A</v>
      </c>
      <c r="M167" s="368" t="e">
        <f>IF(ISNUMBER(Regressions!N177),ROUND(Regressions!N177, 1), NA())</f>
        <v>#N/A</v>
      </c>
      <c r="N167" s="258">
        <f>IF(ISNUMBER(Regressions!O177),ROUND(Regressions!O177, 1), NA())</f>
        <v>24.5</v>
      </c>
      <c r="O167" s="369" t="e">
        <f>IF(ISNUMBER(Regressions!Q177),ROUND(Regressions!Q177, 1), NA())</f>
        <v>#N/A</v>
      </c>
      <c r="P167" s="367" t="e">
        <f>IF(ISNUMBER(Regressions!R177),ROUND(Regressions!R177, 1), NA())</f>
        <v>#N/A</v>
      </c>
      <c r="Q167" s="236" t="e">
        <f>IF(ISNUMBER(Regressions!S177),ROUND(Regressions!S177, 1), NA())</f>
        <v>#N/A</v>
      </c>
      <c r="R167" s="368" t="e">
        <f>IF(ISNUMBER(Regressions!T177),ROUND(Regressions!T177, 1), NA())</f>
        <v>#N/A</v>
      </c>
      <c r="S167" s="258" t="e">
        <f>IF(ISNUMBER(Regressions!U177),ROUND(Regressions!U177, 1), NA())</f>
        <v>#N/A</v>
      </c>
    </row>
    <row xmlns:x14ac="http://schemas.microsoft.com/office/spreadsheetml/2009/9/ac" r="168" x14ac:dyDescent="0.2">
      <c r="A168" s="364" t="str">
        <f>IF(ISBLANK(Regressions!A178), " ", Regressions!A178)</f>
        <v>Pakistan</v>
      </c>
      <c r="B168" s="365">
        <f>IF(ISBLANK(Regressions!B178), " ", Regressions!B178)</f>
        <v>2009</v>
      </c>
      <c r="C168" s="370" t="str">
        <f>IF(ISBLANK(Regressions!C178), " ", Regressions!C178)</f>
        <v>Secondary</v>
      </c>
      <c r="D168" s="366">
        <f>IF(ISBLANK(Regressions!D178), " ", Regressions!D178)</f>
        <v>31878156</v>
      </c>
      <c r="E168" s="235">
        <f>IF(ISNUMBER(Regressions!E178),ROUND(Regressions!E178, 1), NA())</f>
        <v>82.1</v>
      </c>
      <c r="F168" s="367">
        <f>IF(ISNUMBER(Regressions!F178),ROUND(Regressions!F178, 1), NA())</f>
        <v>82.1</v>
      </c>
      <c r="G168" s="257" t="e">
        <f>IF(ISNUMBER(Regressions!G178),ROUND(Regressions!G178, 1), NA())</f>
        <v>#N/A</v>
      </c>
      <c r="H168" s="368" t="e">
        <f>IF(ISNUMBER(Regressions!H178),ROUND(Regressions!H178, 1), NA())</f>
        <v>#N/A</v>
      </c>
      <c r="I168" s="258">
        <f>IF(ISNUMBER(Regressions!I178),ROUND(Regressions!I178, 1), NA())</f>
        <v>17.899999999999999</v>
      </c>
      <c r="J168" s="369">
        <f>IF(ISNUMBER(Regressions!K178),ROUND(Regressions!K178, 1), NA())</f>
        <v>77</v>
      </c>
      <c r="K168" s="367" t="e">
        <f>IF(ISNUMBER(Regressions!L178),ROUND(Regressions!L178, 1), NA())</f>
        <v>#N/A</v>
      </c>
      <c r="L168" s="259" t="e">
        <f>IF(ISNUMBER(Regressions!M178),ROUND(Regressions!M178, 1), NA())</f>
        <v>#N/A</v>
      </c>
      <c r="M168" s="368" t="e">
        <f>IF(ISNUMBER(Regressions!N178),ROUND(Regressions!N178, 1), NA())</f>
        <v>#N/A</v>
      </c>
      <c r="N168" s="258">
        <f>IF(ISNUMBER(Regressions!O178),ROUND(Regressions!O178, 1), NA())</f>
        <v>23</v>
      </c>
      <c r="O168" s="369" t="e">
        <f>IF(ISNUMBER(Regressions!Q178),ROUND(Regressions!Q178, 1), NA())</f>
        <v>#N/A</v>
      </c>
      <c r="P168" s="367" t="e">
        <f>IF(ISNUMBER(Regressions!R178),ROUND(Regressions!R178, 1), NA())</f>
        <v>#N/A</v>
      </c>
      <c r="Q168" s="236" t="e">
        <f>IF(ISNUMBER(Regressions!S178),ROUND(Regressions!S178, 1), NA())</f>
        <v>#N/A</v>
      </c>
      <c r="R168" s="368" t="e">
        <f>IF(ISNUMBER(Regressions!T178),ROUND(Regressions!T178, 1), NA())</f>
        <v>#N/A</v>
      </c>
      <c r="S168" s="258" t="e">
        <f>IF(ISNUMBER(Regressions!U178),ROUND(Regressions!U178, 1), NA())</f>
        <v>#N/A</v>
      </c>
    </row>
    <row xmlns:x14ac="http://schemas.microsoft.com/office/spreadsheetml/2009/9/ac" r="169" x14ac:dyDescent="0.2">
      <c r="A169" s="364" t="str">
        <f>IF(ISBLANK(Regressions!A179), " ", Regressions!A179)</f>
        <v>Pakistan</v>
      </c>
      <c r="B169" s="365">
        <f>IF(ISBLANK(Regressions!B179), " ", Regressions!B179)</f>
        <v>2010</v>
      </c>
      <c r="C169" s="370" t="str">
        <f>IF(ISBLANK(Regressions!C179), " ", Regressions!C179)</f>
        <v>Secondary</v>
      </c>
      <c r="D169" s="366">
        <f>IF(ISBLANK(Regressions!D179), " ", Regressions!D179)</f>
        <v>32294936</v>
      </c>
      <c r="E169" s="235">
        <f>IF(ISNUMBER(Regressions!E179),ROUND(Regressions!E179, 1), NA())</f>
        <v>82.6</v>
      </c>
      <c r="F169" s="367">
        <f>IF(ISNUMBER(Regressions!F179),ROUND(Regressions!F179, 1), NA())</f>
        <v>82.6</v>
      </c>
      <c r="G169" s="257" t="e">
        <f>IF(ISNUMBER(Regressions!G179),ROUND(Regressions!G179, 1), NA())</f>
        <v>#N/A</v>
      </c>
      <c r="H169" s="368" t="e">
        <f>IF(ISNUMBER(Regressions!H179),ROUND(Regressions!H179, 1), NA())</f>
        <v>#N/A</v>
      </c>
      <c r="I169" s="258">
        <f>IF(ISNUMBER(Regressions!I179),ROUND(Regressions!I179, 1), NA())</f>
        <v>17.399999999999999</v>
      </c>
      <c r="J169" s="369">
        <f>IF(ISNUMBER(Regressions!K179),ROUND(Regressions!K179, 1), NA())</f>
        <v>78.5</v>
      </c>
      <c r="K169" s="367" t="e">
        <f>IF(ISNUMBER(Regressions!L179),ROUND(Regressions!L179, 1), NA())</f>
        <v>#N/A</v>
      </c>
      <c r="L169" s="259" t="e">
        <f>IF(ISNUMBER(Regressions!M179),ROUND(Regressions!M179, 1), NA())</f>
        <v>#N/A</v>
      </c>
      <c r="M169" s="368" t="e">
        <f>IF(ISNUMBER(Regressions!N179),ROUND(Regressions!N179, 1), NA())</f>
        <v>#N/A</v>
      </c>
      <c r="N169" s="258">
        <f>IF(ISNUMBER(Regressions!O179),ROUND(Regressions!O179, 1), NA())</f>
        <v>21.5</v>
      </c>
      <c r="O169" s="369" t="e">
        <f>IF(ISNUMBER(Regressions!Q179),ROUND(Regressions!Q179, 1), NA())</f>
        <v>#N/A</v>
      </c>
      <c r="P169" s="367" t="e">
        <f>IF(ISNUMBER(Regressions!R179),ROUND(Regressions!R179, 1), NA())</f>
        <v>#N/A</v>
      </c>
      <c r="Q169" s="236" t="e">
        <f>IF(ISNUMBER(Regressions!S179),ROUND(Regressions!S179, 1), NA())</f>
        <v>#N/A</v>
      </c>
      <c r="R169" s="368" t="e">
        <f>IF(ISNUMBER(Regressions!T179),ROUND(Regressions!T179, 1), NA())</f>
        <v>#N/A</v>
      </c>
      <c r="S169" s="258" t="e">
        <f>IF(ISNUMBER(Regressions!U179),ROUND(Regressions!U179, 1), NA())</f>
        <v>#N/A</v>
      </c>
    </row>
    <row xmlns:x14ac="http://schemas.microsoft.com/office/spreadsheetml/2009/9/ac" r="170" x14ac:dyDescent="0.2">
      <c r="A170" s="364" t="str">
        <f>IF(ISBLANK(Regressions!A180), " ", Regressions!A180)</f>
        <v>Pakistan</v>
      </c>
      <c r="B170" s="365">
        <f>IF(ISBLANK(Regressions!B180), " ", Regressions!B180)</f>
        <v>2011</v>
      </c>
      <c r="C170" s="370" t="str">
        <f>IF(ISBLANK(Regressions!C180), " ", Regressions!C180)</f>
        <v>Secondary</v>
      </c>
      <c r="D170" s="366">
        <f>IF(ISBLANK(Regressions!D180), " ", Regressions!D180)</f>
        <v>32740994</v>
      </c>
      <c r="E170" s="235">
        <f>IF(ISNUMBER(Regressions!E180),ROUND(Regressions!E180, 1), NA())</f>
        <v>83.1</v>
      </c>
      <c r="F170" s="367">
        <f>IF(ISNUMBER(Regressions!F180),ROUND(Regressions!F180, 1), NA())</f>
        <v>83.1</v>
      </c>
      <c r="G170" s="257" t="e">
        <f>IF(ISNUMBER(Regressions!G180),ROUND(Regressions!G180, 1), NA())</f>
        <v>#N/A</v>
      </c>
      <c r="H170" s="368" t="e">
        <f>IF(ISNUMBER(Regressions!H180),ROUND(Regressions!H180, 1), NA())</f>
        <v>#N/A</v>
      </c>
      <c r="I170" s="258">
        <f>IF(ISNUMBER(Regressions!I180),ROUND(Regressions!I180, 1), NA())</f>
        <v>16.899999999999999</v>
      </c>
      <c r="J170" s="369">
        <f>IF(ISNUMBER(Regressions!K180),ROUND(Regressions!K180, 1), NA())</f>
        <v>80</v>
      </c>
      <c r="K170" s="367" t="e">
        <f>IF(ISNUMBER(Regressions!L180),ROUND(Regressions!L180, 1), NA())</f>
        <v>#N/A</v>
      </c>
      <c r="L170" s="259" t="e">
        <f>IF(ISNUMBER(Regressions!M180),ROUND(Regressions!M180, 1), NA())</f>
        <v>#N/A</v>
      </c>
      <c r="M170" s="368" t="e">
        <f>IF(ISNUMBER(Regressions!N180),ROUND(Regressions!N180, 1), NA())</f>
        <v>#N/A</v>
      </c>
      <c r="N170" s="258">
        <f>IF(ISNUMBER(Regressions!O180),ROUND(Regressions!O180, 1), NA())</f>
        <v>20</v>
      </c>
      <c r="O170" s="369" t="e">
        <f>IF(ISNUMBER(Regressions!Q180),ROUND(Regressions!Q180, 1), NA())</f>
        <v>#N/A</v>
      </c>
      <c r="P170" s="367" t="e">
        <f>IF(ISNUMBER(Regressions!R180),ROUND(Regressions!R180, 1), NA())</f>
        <v>#N/A</v>
      </c>
      <c r="Q170" s="236" t="e">
        <f>IF(ISNUMBER(Regressions!S180),ROUND(Regressions!S180, 1), NA())</f>
        <v>#N/A</v>
      </c>
      <c r="R170" s="368" t="e">
        <f>IF(ISNUMBER(Regressions!T180),ROUND(Regressions!T180, 1), NA())</f>
        <v>#N/A</v>
      </c>
      <c r="S170" s="258" t="e">
        <f>IF(ISNUMBER(Regressions!U180),ROUND(Regressions!U180, 1), NA())</f>
        <v>#N/A</v>
      </c>
    </row>
    <row xmlns:x14ac="http://schemas.microsoft.com/office/spreadsheetml/2009/9/ac" r="171" x14ac:dyDescent="0.2">
      <c r="A171" s="364" t="str">
        <f>IF(ISBLANK(Regressions!A181), " ", Regressions!A181)</f>
        <v>Pakistan</v>
      </c>
      <c r="B171" s="365">
        <f>IF(ISBLANK(Regressions!B181), " ", Regressions!B181)</f>
        <v>2012</v>
      </c>
      <c r="C171" s="370" t="str">
        <f>IF(ISBLANK(Regressions!C181), " ", Regressions!C181)</f>
        <v>Secondary</v>
      </c>
      <c r="D171" s="366">
        <f>IF(ISBLANK(Regressions!D181), " ", Regressions!D181)</f>
        <v>33178804</v>
      </c>
      <c r="E171" s="235">
        <f>IF(ISNUMBER(Regressions!E181),ROUND(Regressions!E181, 1), NA())</f>
        <v>83.6</v>
      </c>
      <c r="F171" s="367">
        <f>IF(ISNUMBER(Regressions!F181),ROUND(Regressions!F181, 1), NA())</f>
        <v>83.6</v>
      </c>
      <c r="G171" s="257" t="e">
        <f>IF(ISNUMBER(Regressions!G181),ROUND(Regressions!G181, 1), NA())</f>
        <v>#N/A</v>
      </c>
      <c r="H171" s="368" t="e">
        <f>IF(ISNUMBER(Regressions!H181),ROUND(Regressions!H181, 1), NA())</f>
        <v>#N/A</v>
      </c>
      <c r="I171" s="258">
        <f>IF(ISNUMBER(Regressions!I181),ROUND(Regressions!I181, 1), NA())</f>
        <v>16.399999999999999</v>
      </c>
      <c r="J171" s="369">
        <f>IF(ISNUMBER(Regressions!K181),ROUND(Regressions!K181, 1), NA())</f>
        <v>81.400000000000006</v>
      </c>
      <c r="K171" s="367" t="e">
        <f>IF(ISNUMBER(Regressions!L181),ROUND(Regressions!L181, 1), NA())</f>
        <v>#N/A</v>
      </c>
      <c r="L171" s="259" t="e">
        <f>IF(ISNUMBER(Regressions!M181),ROUND(Regressions!M181, 1), NA())</f>
        <v>#N/A</v>
      </c>
      <c r="M171" s="368" t="e">
        <f>IF(ISNUMBER(Regressions!N181),ROUND(Regressions!N181, 1), NA())</f>
        <v>#N/A</v>
      </c>
      <c r="N171" s="258">
        <f>IF(ISNUMBER(Regressions!O181),ROUND(Regressions!O181, 1), NA())</f>
        <v>18.600000000000001</v>
      </c>
      <c r="O171" s="369" t="e">
        <f>IF(ISNUMBER(Regressions!Q181),ROUND(Regressions!Q181, 1), NA())</f>
        <v>#N/A</v>
      </c>
      <c r="P171" s="367" t="e">
        <f>IF(ISNUMBER(Regressions!R181),ROUND(Regressions!R181, 1), NA())</f>
        <v>#N/A</v>
      </c>
      <c r="Q171" s="236" t="e">
        <f>IF(ISNUMBER(Regressions!S181),ROUND(Regressions!S181, 1), NA())</f>
        <v>#N/A</v>
      </c>
      <c r="R171" s="368" t="e">
        <f>IF(ISNUMBER(Regressions!T181),ROUND(Regressions!T181, 1), NA())</f>
        <v>#N/A</v>
      </c>
      <c r="S171" s="258" t="e">
        <f>IF(ISNUMBER(Regressions!U181),ROUND(Regressions!U181, 1), NA())</f>
        <v>#N/A</v>
      </c>
    </row>
    <row xmlns:x14ac="http://schemas.microsoft.com/office/spreadsheetml/2009/9/ac" r="172" x14ac:dyDescent="0.2">
      <c r="A172" s="364" t="str">
        <f>IF(ISBLANK(Regressions!A182), " ", Regressions!A182)</f>
        <v>Pakistan</v>
      </c>
      <c r="B172" s="365">
        <f>IF(ISBLANK(Regressions!B182), " ", Regressions!B182)</f>
        <v>2013</v>
      </c>
      <c r="C172" s="370" t="str">
        <f>IF(ISBLANK(Regressions!C182), " ", Regressions!C182)</f>
        <v>Secondary</v>
      </c>
      <c r="D172" s="366">
        <f>IF(ISBLANK(Regressions!D182), " ", Regressions!D182)</f>
        <v>33609972</v>
      </c>
      <c r="E172" s="235">
        <f>IF(ISNUMBER(Regressions!E182),ROUND(Regressions!E182, 1), NA())</f>
        <v>84.1</v>
      </c>
      <c r="F172" s="367">
        <f>IF(ISNUMBER(Regressions!F182),ROUND(Regressions!F182, 1), NA())</f>
        <v>84.1</v>
      </c>
      <c r="G172" s="257" t="e">
        <f>IF(ISNUMBER(Regressions!G182),ROUND(Regressions!G182, 1), NA())</f>
        <v>#N/A</v>
      </c>
      <c r="H172" s="368" t="e">
        <f>IF(ISNUMBER(Regressions!H182),ROUND(Regressions!H182, 1), NA())</f>
        <v>#N/A</v>
      </c>
      <c r="I172" s="258">
        <f>IF(ISNUMBER(Regressions!I182),ROUND(Regressions!I182, 1), NA())</f>
        <v>15.9</v>
      </c>
      <c r="J172" s="369">
        <f>IF(ISNUMBER(Regressions!K182),ROUND(Regressions!K182, 1), NA())</f>
        <v>82.9</v>
      </c>
      <c r="K172" s="367" t="e">
        <f>IF(ISNUMBER(Regressions!L182),ROUND(Regressions!L182, 1), NA())</f>
        <v>#N/A</v>
      </c>
      <c r="L172" s="259">
        <f>IF(ISNUMBER(Regressions!M182),ROUND(Regressions!M182, 1), NA())</f>
        <v>47.7</v>
      </c>
      <c r="M172" s="368">
        <f>IF(ISNUMBER(Regressions!N182),ROUND(Regressions!N182, 1), NA())</f>
        <v>35.200000000000003</v>
      </c>
      <c r="N172" s="258">
        <f>IF(ISNUMBER(Regressions!O182),ROUND(Regressions!O182, 1), NA())</f>
        <v>17.100000000000001</v>
      </c>
      <c r="O172" s="369" t="e">
        <f>IF(ISNUMBER(Regressions!Q182),ROUND(Regressions!Q182, 1), NA())</f>
        <v>#N/A</v>
      </c>
      <c r="P172" s="367" t="e">
        <f>IF(ISNUMBER(Regressions!R182),ROUND(Regressions!R182, 1), NA())</f>
        <v>#N/A</v>
      </c>
      <c r="Q172" s="236" t="e">
        <f>IF(ISNUMBER(Regressions!S182),ROUND(Regressions!S182, 1), NA())</f>
        <v>#N/A</v>
      </c>
      <c r="R172" s="368" t="e">
        <f>IF(ISNUMBER(Regressions!T182),ROUND(Regressions!T182, 1), NA())</f>
        <v>#N/A</v>
      </c>
      <c r="S172" s="258" t="e">
        <f>IF(ISNUMBER(Regressions!U182),ROUND(Regressions!U182, 1), NA())</f>
        <v>#N/A</v>
      </c>
    </row>
    <row xmlns:x14ac="http://schemas.microsoft.com/office/spreadsheetml/2009/9/ac" r="173" x14ac:dyDescent="0.2">
      <c r="A173" s="364" t="str">
        <f>IF(ISBLANK(Regressions!A183), " ", Regressions!A183)</f>
        <v>Pakistan</v>
      </c>
      <c r="B173" s="365">
        <f>IF(ISBLANK(Regressions!B183), " ", Regressions!B183)</f>
        <v>2014</v>
      </c>
      <c r="C173" s="370" t="str">
        <f>IF(ISBLANK(Regressions!C183), " ", Regressions!C183)</f>
        <v>Secondary</v>
      </c>
      <c r="D173" s="366">
        <f>IF(ISBLANK(Regressions!D183), " ", Regressions!D183)</f>
        <v>33981312</v>
      </c>
      <c r="E173" s="235">
        <f>IF(ISNUMBER(Regressions!E183),ROUND(Regressions!E183, 1), NA())</f>
        <v>84.6</v>
      </c>
      <c r="F173" s="367">
        <f>IF(ISNUMBER(Regressions!F183),ROUND(Regressions!F183, 1), NA())</f>
        <v>84.6</v>
      </c>
      <c r="G173" s="257" t="e">
        <f>IF(ISNUMBER(Regressions!G183),ROUND(Regressions!G183, 1), NA())</f>
        <v>#N/A</v>
      </c>
      <c r="H173" s="368" t="e">
        <f>IF(ISNUMBER(Regressions!H183),ROUND(Regressions!H183, 1), NA())</f>
        <v>#N/A</v>
      </c>
      <c r="I173" s="258">
        <f>IF(ISNUMBER(Regressions!I183),ROUND(Regressions!I183, 1), NA())</f>
        <v>15.4</v>
      </c>
      <c r="J173" s="369">
        <f>IF(ISNUMBER(Regressions!K183),ROUND(Regressions!K183, 1), NA())</f>
        <v>84.4</v>
      </c>
      <c r="K173" s="367" t="e">
        <f>IF(ISNUMBER(Regressions!L183),ROUND(Regressions!L183, 1), NA())</f>
        <v>#N/A</v>
      </c>
      <c r="L173" s="259">
        <f>IF(ISNUMBER(Regressions!M183),ROUND(Regressions!M183, 1), NA())</f>
        <v>47.7</v>
      </c>
      <c r="M173" s="368">
        <f>IF(ISNUMBER(Regressions!N183),ROUND(Regressions!N183, 1), NA())</f>
        <v>36.700000000000003</v>
      </c>
      <c r="N173" s="258">
        <f>IF(ISNUMBER(Regressions!O183),ROUND(Regressions!O183, 1), NA())</f>
        <v>15.6</v>
      </c>
      <c r="O173" s="369" t="e">
        <f>IF(ISNUMBER(Regressions!Q183),ROUND(Regressions!Q183, 1), NA())</f>
        <v>#N/A</v>
      </c>
      <c r="P173" s="367" t="e">
        <f>IF(ISNUMBER(Regressions!R183),ROUND(Regressions!R183, 1), NA())</f>
        <v>#N/A</v>
      </c>
      <c r="Q173" s="236" t="e">
        <f>IF(ISNUMBER(Regressions!S183),ROUND(Regressions!S183, 1), NA())</f>
        <v>#N/A</v>
      </c>
      <c r="R173" s="368" t="e">
        <f>IF(ISNUMBER(Regressions!T183),ROUND(Regressions!T183, 1), NA())</f>
        <v>#N/A</v>
      </c>
      <c r="S173" s="258" t="e">
        <f>IF(ISNUMBER(Regressions!U183),ROUND(Regressions!U183, 1), NA())</f>
        <v>#N/A</v>
      </c>
    </row>
    <row xmlns:x14ac="http://schemas.microsoft.com/office/spreadsheetml/2009/9/ac" r="174" x14ac:dyDescent="0.2">
      <c r="A174" s="364" t="str">
        <f>IF(ISBLANK(Regressions!A184), " ", Regressions!A184)</f>
        <v>Pakistan</v>
      </c>
      <c r="B174" s="365">
        <f>IF(ISBLANK(Regressions!B184), " ", Regressions!B184)</f>
        <v>2015</v>
      </c>
      <c r="C174" s="370" t="str">
        <f>IF(ISBLANK(Regressions!C184), " ", Regressions!C184)</f>
        <v>Secondary</v>
      </c>
      <c r="D174" s="366">
        <f>IF(ISBLANK(Regressions!D184), " ", Regressions!D184)</f>
        <v>34337380</v>
      </c>
      <c r="E174" s="235">
        <f>IF(ISNUMBER(Regressions!E184),ROUND(Regressions!E184, 1), NA())</f>
        <v>85.1</v>
      </c>
      <c r="F174" s="367">
        <f>IF(ISNUMBER(Regressions!F184),ROUND(Regressions!F184, 1), NA())</f>
        <v>85.1</v>
      </c>
      <c r="G174" s="257" t="e">
        <f>IF(ISNUMBER(Regressions!G184),ROUND(Regressions!G184, 1), NA())</f>
        <v>#N/A</v>
      </c>
      <c r="H174" s="368" t="e">
        <f>IF(ISNUMBER(Regressions!H184),ROUND(Regressions!H184, 1), NA())</f>
        <v>#N/A</v>
      </c>
      <c r="I174" s="258">
        <f>IF(ISNUMBER(Regressions!I184),ROUND(Regressions!I184, 1), NA())</f>
        <v>14.9</v>
      </c>
      <c r="J174" s="369">
        <f>IF(ISNUMBER(Regressions!K184),ROUND(Regressions!K184, 1), NA())</f>
        <v>85.9</v>
      </c>
      <c r="K174" s="367" t="e">
        <f>IF(ISNUMBER(Regressions!L184),ROUND(Regressions!L184, 1), NA())</f>
        <v>#N/A</v>
      </c>
      <c r="L174" s="259">
        <f>IF(ISNUMBER(Regressions!M184),ROUND(Regressions!M184, 1), NA())</f>
        <v>47.7</v>
      </c>
      <c r="M174" s="368">
        <f>IF(ISNUMBER(Regressions!N184),ROUND(Regressions!N184, 1), NA())</f>
        <v>38.200000000000003</v>
      </c>
      <c r="N174" s="258">
        <f>IF(ISNUMBER(Regressions!O184),ROUND(Regressions!O184, 1), NA())</f>
        <v>14.1</v>
      </c>
      <c r="O174" s="369" t="e">
        <f>IF(ISNUMBER(Regressions!Q184),ROUND(Regressions!Q184, 1), NA())</f>
        <v>#N/A</v>
      </c>
      <c r="P174" s="367" t="e">
        <f>IF(ISNUMBER(Regressions!R184),ROUND(Regressions!R184, 1), NA())</f>
        <v>#N/A</v>
      </c>
      <c r="Q174" s="236" t="e">
        <f>IF(ISNUMBER(Regressions!S184),ROUND(Regressions!S184, 1), NA())</f>
        <v>#N/A</v>
      </c>
      <c r="R174" s="368" t="e">
        <f>IF(ISNUMBER(Regressions!T184),ROUND(Regressions!T184, 1), NA())</f>
        <v>#N/A</v>
      </c>
      <c r="S174" s="258" t="e">
        <f>IF(ISNUMBER(Regressions!U184),ROUND(Regressions!U184, 1), NA())</f>
        <v>#N/A</v>
      </c>
    </row>
    <row xmlns:x14ac="http://schemas.microsoft.com/office/spreadsheetml/2009/9/ac" r="175" x14ac:dyDescent="0.2">
      <c r="A175" s="364" t="str">
        <f>IF(ISBLANK(Regressions!A185), " ", Regressions!A185)</f>
        <v>Pakistan</v>
      </c>
      <c r="B175" s="365">
        <f>IF(ISBLANK(Regressions!B185), " ", Regressions!B185)</f>
        <v>2016</v>
      </c>
      <c r="C175" s="370" t="str">
        <f>IF(ISBLANK(Regressions!C185), " ", Regressions!C185)</f>
        <v>Secondary</v>
      </c>
      <c r="D175" s="366">
        <f>IF(ISBLANK(Regressions!D185), " ", Regressions!D185)</f>
        <v>34652724</v>
      </c>
      <c r="E175" s="235">
        <f>IF(ISNUMBER(Regressions!E185),ROUND(Regressions!E185, 1), NA())</f>
        <v>85.7</v>
      </c>
      <c r="F175" s="367">
        <f>IF(ISNUMBER(Regressions!F185),ROUND(Regressions!F185, 1), NA())</f>
        <v>85.7</v>
      </c>
      <c r="G175" s="257" t="e">
        <f>IF(ISNUMBER(Regressions!G185),ROUND(Regressions!G185, 1), NA())</f>
        <v>#N/A</v>
      </c>
      <c r="H175" s="368" t="e">
        <f>IF(ISNUMBER(Regressions!H185),ROUND(Regressions!H185, 1), NA())</f>
        <v>#N/A</v>
      </c>
      <c r="I175" s="258">
        <f>IF(ISNUMBER(Regressions!I185),ROUND(Regressions!I185, 1), NA())</f>
        <v>14.3</v>
      </c>
      <c r="J175" s="369">
        <f>IF(ISNUMBER(Regressions!K185),ROUND(Regressions!K185, 1), NA())</f>
        <v>87.4</v>
      </c>
      <c r="K175" s="367" t="e">
        <f>IF(ISNUMBER(Regressions!L185),ROUND(Regressions!L185, 1), NA())</f>
        <v>#N/A</v>
      </c>
      <c r="L175" s="259">
        <f>IF(ISNUMBER(Regressions!M185),ROUND(Regressions!M185, 1), NA())</f>
        <v>47.7</v>
      </c>
      <c r="M175" s="368">
        <f>IF(ISNUMBER(Regressions!N185),ROUND(Regressions!N185, 1), NA())</f>
        <v>39.6</v>
      </c>
      <c r="N175" s="258">
        <f>IF(ISNUMBER(Regressions!O185),ROUND(Regressions!O185, 1), NA())</f>
        <v>12.6</v>
      </c>
      <c r="O175" s="369" t="e">
        <f>IF(ISNUMBER(Regressions!Q185),ROUND(Regressions!Q185, 1), NA())</f>
        <v>#N/A</v>
      </c>
      <c r="P175" s="367" t="e">
        <f>IF(ISNUMBER(Regressions!R185),ROUND(Regressions!R185, 1), NA())</f>
        <v>#N/A</v>
      </c>
      <c r="Q175" s="236" t="e">
        <f>IF(ISNUMBER(Regressions!S185),ROUND(Regressions!S185, 1), NA())</f>
        <v>#N/A</v>
      </c>
      <c r="R175" s="368" t="e">
        <f>IF(ISNUMBER(Regressions!T185),ROUND(Regressions!T185, 1), NA())</f>
        <v>#N/A</v>
      </c>
      <c r="S175" s="258" t="e">
        <f>IF(ISNUMBER(Regressions!U185),ROUND(Regressions!U185, 1), NA())</f>
        <v>#N/A</v>
      </c>
    </row>
    <row xmlns:x14ac="http://schemas.microsoft.com/office/spreadsheetml/2009/9/ac" r="176" x14ac:dyDescent="0.2">
      <c r="A176" s="364" t="str">
        <f>IF(ISBLANK(Regressions!A186), " ", Regressions!A186)</f>
        <v>Pakistan</v>
      </c>
      <c r="B176" s="365">
        <f>IF(ISBLANK(Regressions!B186), " ", Regressions!B186)</f>
        <v>2017</v>
      </c>
      <c r="C176" s="370" t="str">
        <f>IF(ISBLANK(Regressions!C186), " ", Regressions!C186)</f>
        <v>Secondary</v>
      </c>
      <c r="D176" s="366">
        <f>IF(ISBLANK(Regressions!D186), " ", Regressions!D186)</f>
        <v>34946256</v>
      </c>
      <c r="E176" s="235">
        <f>IF(ISNUMBER(Regressions!E186),ROUND(Regressions!E186, 1), NA())</f>
        <v>86.2</v>
      </c>
      <c r="F176" s="367">
        <f>IF(ISNUMBER(Regressions!F186),ROUND(Regressions!F186, 1), NA())</f>
        <v>86.2</v>
      </c>
      <c r="G176" s="257">
        <f>IF(ISNUMBER(Regressions!G186),ROUND(Regressions!G186, 1), NA())</f>
        <v>33.799999999999997</v>
      </c>
      <c r="H176" s="368">
        <f>IF(ISNUMBER(Regressions!H186),ROUND(Regressions!H186, 1), NA())</f>
        <v>52.3</v>
      </c>
      <c r="I176" s="258">
        <f>IF(ISNUMBER(Regressions!I186),ROUND(Regressions!I186, 1), NA())</f>
        <v>13.8</v>
      </c>
      <c r="J176" s="369">
        <f>IF(ISNUMBER(Regressions!K186),ROUND(Regressions!K186, 1), NA())</f>
        <v>88.9</v>
      </c>
      <c r="K176" s="367" t="e">
        <f>IF(ISNUMBER(Regressions!L186),ROUND(Regressions!L186, 1), NA())</f>
        <v>#N/A</v>
      </c>
      <c r="L176" s="259">
        <f>IF(ISNUMBER(Regressions!M186),ROUND(Regressions!M186, 1), NA())</f>
        <v>47.7</v>
      </c>
      <c r="M176" s="368">
        <f>IF(ISNUMBER(Regressions!N186),ROUND(Regressions!N186, 1), NA())</f>
        <v>41.1</v>
      </c>
      <c r="N176" s="258">
        <f>IF(ISNUMBER(Regressions!O186),ROUND(Regressions!O186, 1), NA())</f>
        <v>11.1</v>
      </c>
      <c r="O176" s="369" t="e">
        <f>IF(ISNUMBER(Regressions!Q186),ROUND(Regressions!Q186, 1), NA())</f>
        <v>#N/A</v>
      </c>
      <c r="P176" s="367" t="e">
        <f>IF(ISNUMBER(Regressions!R186),ROUND(Regressions!R186, 1), NA())</f>
        <v>#N/A</v>
      </c>
      <c r="Q176" s="236" t="e">
        <f>IF(ISNUMBER(Regressions!S186),ROUND(Regressions!S186, 1), NA())</f>
        <v>#N/A</v>
      </c>
      <c r="R176" s="368" t="e">
        <f>IF(ISNUMBER(Regressions!T186),ROUND(Regressions!T186, 1), NA())</f>
        <v>#N/A</v>
      </c>
      <c r="S176" s="258" t="e">
        <f>IF(ISNUMBER(Regressions!U186),ROUND(Regressions!U186, 1), NA())</f>
        <v>#N/A</v>
      </c>
    </row>
    <row xmlns:x14ac="http://schemas.microsoft.com/office/spreadsheetml/2009/9/ac" r="177" x14ac:dyDescent="0.2">
      <c r="A177" s="364" t="str">
        <f>IF(ISBLANK(Regressions!A187), " ", Regressions!A187)</f>
        <v>Pakistan</v>
      </c>
      <c r="B177" s="365">
        <f>IF(ISBLANK(Regressions!B187), " ", Regressions!B187)</f>
        <v>2018</v>
      </c>
      <c r="C177" s="370" t="str">
        <f>IF(ISBLANK(Regressions!C187), " ", Regressions!C187)</f>
        <v>Secondary</v>
      </c>
      <c r="D177" s="366">
        <f>IF(ISBLANK(Regressions!D187), " ", Regressions!D187)</f>
        <v>35384872</v>
      </c>
      <c r="E177" s="235">
        <f>IF(ISNUMBER(Regressions!E187),ROUND(Regressions!E187, 1), NA())</f>
        <v>86.7</v>
      </c>
      <c r="F177" s="367">
        <f>IF(ISNUMBER(Regressions!F187),ROUND(Regressions!F187, 1), NA())</f>
        <v>86.7</v>
      </c>
      <c r="G177" s="257">
        <f>IF(ISNUMBER(Regressions!G187),ROUND(Regressions!G187, 1), NA())</f>
        <v>33.799999999999997</v>
      </c>
      <c r="H177" s="368">
        <f>IF(ISNUMBER(Regressions!H187),ROUND(Regressions!H187, 1), NA())</f>
        <v>52.8</v>
      </c>
      <c r="I177" s="258">
        <f>IF(ISNUMBER(Regressions!I187),ROUND(Regressions!I187, 1), NA())</f>
        <v>13.3</v>
      </c>
      <c r="J177" s="369">
        <f>IF(ISNUMBER(Regressions!K187),ROUND(Regressions!K187, 1), NA())</f>
        <v>90.3</v>
      </c>
      <c r="K177" s="367" t="e">
        <f>IF(ISNUMBER(Regressions!L187),ROUND(Regressions!L187, 1), NA())</f>
        <v>#N/A</v>
      </c>
      <c r="L177" s="259">
        <f>IF(ISNUMBER(Regressions!M187),ROUND(Regressions!M187, 1), NA())</f>
        <v>47.7</v>
      </c>
      <c r="M177" s="368">
        <f>IF(ISNUMBER(Regressions!N187),ROUND(Regressions!N187, 1), NA())</f>
        <v>42.6</v>
      </c>
      <c r="N177" s="258">
        <f>IF(ISNUMBER(Regressions!O187),ROUND(Regressions!O187, 1), NA())</f>
        <v>9.6999999999999993</v>
      </c>
      <c r="O177" s="369" t="e">
        <f>IF(ISNUMBER(Regressions!Q187),ROUND(Regressions!Q187, 1), NA())</f>
        <v>#N/A</v>
      </c>
      <c r="P177" s="367" t="e">
        <f>IF(ISNUMBER(Regressions!R187),ROUND(Regressions!R187, 1), NA())</f>
        <v>#N/A</v>
      </c>
      <c r="Q177" s="236" t="e">
        <f>IF(ISNUMBER(Regressions!S187),ROUND(Regressions!S187, 1), NA())</f>
        <v>#N/A</v>
      </c>
      <c r="R177" s="368" t="e">
        <f>IF(ISNUMBER(Regressions!T187),ROUND(Regressions!T187, 1), NA())</f>
        <v>#N/A</v>
      </c>
      <c r="S177" s="258" t="e">
        <f>IF(ISNUMBER(Regressions!U187),ROUND(Regressions!U187, 1), NA())</f>
        <v>#N/A</v>
      </c>
    </row>
    <row xmlns:x14ac="http://schemas.microsoft.com/office/spreadsheetml/2009/9/ac" r="178" x14ac:dyDescent="0.2">
      <c r="A178" s="364" t="str">
        <f>IF(ISBLANK(Regressions!A188), " ", Regressions!A188)</f>
        <v>Pakistan</v>
      </c>
      <c r="B178" s="365">
        <f>IF(ISBLANK(Regressions!B188), " ", Regressions!B188)</f>
        <v>2019</v>
      </c>
      <c r="C178" s="370" t="str">
        <f>IF(ISBLANK(Regressions!C188), " ", Regressions!C188)</f>
        <v>Secondary</v>
      </c>
      <c r="D178" s="366">
        <f>IF(ISBLANK(Regressions!D188), " ", Regressions!D188)</f>
        <v>35816732</v>
      </c>
      <c r="E178" s="235">
        <f>IF(ISNUMBER(Regressions!E188),ROUND(Regressions!E188, 1), NA())</f>
        <v>87.2</v>
      </c>
      <c r="F178" s="367">
        <f>IF(ISNUMBER(Regressions!F188),ROUND(Regressions!F188, 1), NA())</f>
        <v>87.2</v>
      </c>
      <c r="G178" s="257">
        <f>IF(ISNUMBER(Regressions!G188),ROUND(Regressions!G188, 1), NA())</f>
        <v>33.799999999999997</v>
      </c>
      <c r="H178" s="368">
        <f>IF(ISNUMBER(Regressions!H188),ROUND(Regressions!H188, 1), NA())</f>
        <v>53.4</v>
      </c>
      <c r="I178" s="258">
        <f>IF(ISNUMBER(Regressions!I188),ROUND(Regressions!I188, 1), NA())</f>
        <v>12.8</v>
      </c>
      <c r="J178" s="369">
        <f>IF(ISNUMBER(Regressions!K188),ROUND(Regressions!K188, 1), NA())</f>
        <v>91.8</v>
      </c>
      <c r="K178" s="367" t="e">
        <f>IF(ISNUMBER(Regressions!L188),ROUND(Regressions!L188, 1), NA())</f>
        <v>#N/A</v>
      </c>
      <c r="L178" s="259">
        <f>IF(ISNUMBER(Regressions!M188),ROUND(Regressions!M188, 1), NA())</f>
        <v>47.7</v>
      </c>
      <c r="M178" s="368">
        <f>IF(ISNUMBER(Regressions!N188),ROUND(Regressions!N188, 1), NA())</f>
        <v>44.1</v>
      </c>
      <c r="N178" s="258">
        <f>IF(ISNUMBER(Regressions!O188),ROUND(Regressions!O188, 1), NA())</f>
        <v>8.1999999999999993</v>
      </c>
      <c r="O178" s="369" t="e">
        <f>IF(ISNUMBER(Regressions!Q188),ROUND(Regressions!Q188, 1), NA())</f>
        <v>#N/A</v>
      </c>
      <c r="P178" s="367" t="e">
        <f>IF(ISNUMBER(Regressions!R188),ROUND(Regressions!R188, 1), NA())</f>
        <v>#N/A</v>
      </c>
      <c r="Q178" s="236" t="e">
        <f>IF(ISNUMBER(Regressions!S188),ROUND(Regressions!S188, 1), NA())</f>
        <v>#N/A</v>
      </c>
      <c r="R178" s="368" t="e">
        <f>IF(ISNUMBER(Regressions!T188),ROUND(Regressions!T188, 1), NA())</f>
        <v>#N/A</v>
      </c>
      <c r="S178" s="258" t="e">
        <f>IF(ISNUMBER(Regressions!U188),ROUND(Regressions!U188, 1), NA())</f>
        <v>#N/A</v>
      </c>
    </row>
    <row xmlns:x14ac="http://schemas.microsoft.com/office/spreadsheetml/2009/9/ac" r="179" x14ac:dyDescent="0.2">
      <c r="A179" s="364" t="str">
        <f>IF(ISBLANK(Regressions!A189), " ", Regressions!A189)</f>
        <v>Pakistan</v>
      </c>
      <c r="B179" s="365">
        <f>IF(ISBLANK(Regressions!B189), " ", Regressions!B189)</f>
        <v>2020</v>
      </c>
      <c r="C179" s="370" t="str">
        <f>IF(ISBLANK(Regressions!C189), " ", Regressions!C189)</f>
        <v>Secondary</v>
      </c>
      <c r="D179" s="366">
        <f>IF(ISBLANK(Regressions!D189), " ", Regressions!D189)</f>
        <v>36267600</v>
      </c>
      <c r="E179" s="235">
        <f>IF(ISNUMBER(Regressions!E189),ROUND(Regressions!E189, 1), NA())</f>
        <v>87.7</v>
      </c>
      <c r="F179" s="367">
        <f>IF(ISNUMBER(Regressions!F189),ROUND(Regressions!F189, 1), NA())</f>
        <v>87.7</v>
      </c>
      <c r="G179" s="257">
        <f>IF(ISNUMBER(Regressions!G189),ROUND(Regressions!G189, 1), NA())</f>
        <v>33.799999999999997</v>
      </c>
      <c r="H179" s="368">
        <f>IF(ISNUMBER(Regressions!H189),ROUND(Regressions!H189, 1), NA())</f>
        <v>53.9</v>
      </c>
      <c r="I179" s="258">
        <f>IF(ISNUMBER(Regressions!I189),ROUND(Regressions!I189, 1), NA())</f>
        <v>12.3</v>
      </c>
      <c r="J179" s="369">
        <f>IF(ISNUMBER(Regressions!K189),ROUND(Regressions!K189, 1), NA())</f>
        <v>93.3</v>
      </c>
      <c r="K179" s="367" t="e">
        <f>IF(ISNUMBER(Regressions!L189),ROUND(Regressions!L189, 1), NA())</f>
        <v>#N/A</v>
      </c>
      <c r="L179" s="259">
        <f>IF(ISNUMBER(Regressions!M189),ROUND(Regressions!M189, 1), NA())</f>
        <v>47.7</v>
      </c>
      <c r="M179" s="368">
        <f>IF(ISNUMBER(Regressions!N189),ROUND(Regressions!N189, 1), NA())</f>
        <v>45.6</v>
      </c>
      <c r="N179" s="258">
        <f>IF(ISNUMBER(Regressions!O189),ROUND(Regressions!O189, 1), NA())</f>
        <v>6.7</v>
      </c>
      <c r="O179" s="369" t="e">
        <f>IF(ISNUMBER(Regressions!Q189),ROUND(Regressions!Q189, 1), NA())</f>
        <v>#N/A</v>
      </c>
      <c r="P179" s="367" t="e">
        <f>IF(ISNUMBER(Regressions!R189),ROUND(Regressions!R189, 1), NA())</f>
        <v>#N/A</v>
      </c>
      <c r="Q179" s="236" t="e">
        <f>IF(ISNUMBER(Regressions!S189),ROUND(Regressions!S189, 1), NA())</f>
        <v>#N/A</v>
      </c>
      <c r="R179" s="368" t="e">
        <f>IF(ISNUMBER(Regressions!T189),ROUND(Regressions!T189, 1), NA())</f>
        <v>#N/A</v>
      </c>
      <c r="S179" s="258" t="e">
        <f>IF(ISNUMBER(Regressions!U189),ROUND(Regressions!U189, 1), NA())</f>
        <v>#N/A</v>
      </c>
    </row>
    <row xmlns:x14ac="http://schemas.microsoft.com/office/spreadsheetml/2009/9/ac" r="180" x14ac:dyDescent="0.2">
      <c r="A180" s="452" t="str">
        <f>IF(ISBLANK(Regressions!A190), " ", Regressions!A190)</f>
        <v>Pakistan</v>
      </c>
      <c r="B180" s="453">
        <f>IF(ISBLANK(Regressions!B190), " ", Regressions!B190)</f>
        <v>2021</v>
      </c>
      <c r="C180" s="454" t="str">
        <f>IF(ISBLANK(Regressions!C190), " ", Regressions!C190)</f>
        <v>Secondary</v>
      </c>
      <c r="D180" s="455">
        <f>IF(ISBLANK(Regressions!D190), " ", Regressions!D190)</f>
        <v>36844120</v>
      </c>
      <c r="E180" s="458">
        <f>IF(ISNUMBER(Regressions!E190),ROUND(Regressions!E190, 1), NA())</f>
        <v>88.2</v>
      </c>
      <c r="F180" s="456">
        <f>IF(ISNUMBER(Regressions!F190),ROUND(Regressions!F190, 1), NA())</f>
        <v>88.2</v>
      </c>
      <c r="G180" s="459">
        <f>IF(ISNUMBER(Regressions!G190),ROUND(Regressions!G190, 1), NA())</f>
        <v>33.799999999999997</v>
      </c>
      <c r="H180" s="457">
        <f>IF(ISNUMBER(Regressions!H190),ROUND(Regressions!H190, 1), NA())</f>
        <v>54.4</v>
      </c>
      <c r="I180" s="460">
        <f>IF(ISNUMBER(Regressions!I190),ROUND(Regressions!I190, 1), NA())</f>
        <v>11.8</v>
      </c>
      <c r="J180" s="458">
        <f>IF(ISNUMBER(Regressions!K190),ROUND(Regressions!K190, 1), NA())</f>
        <v>94.8</v>
      </c>
      <c r="K180" s="456" t="e">
        <f>IF(ISNUMBER(Regressions!L190),ROUND(Regressions!L190, 1), NA())</f>
        <v>#N/A</v>
      </c>
      <c r="L180" s="461">
        <f>IF(ISNUMBER(Regressions!M190),ROUND(Regressions!M190, 1), NA())</f>
        <v>47.7</v>
      </c>
      <c r="M180" s="457">
        <f>IF(ISNUMBER(Regressions!N190),ROUND(Regressions!N190, 1), NA())</f>
        <v>47.1</v>
      </c>
      <c r="N180" s="460">
        <f>IF(ISNUMBER(Regressions!O190),ROUND(Regressions!O190, 1), NA())</f>
        <v>5.2</v>
      </c>
      <c r="O180" s="458" t="e">
        <f>IF(ISNUMBER(Regressions!Q190),ROUND(Regressions!Q190, 1), NA())</f>
        <v>#N/A</v>
      </c>
      <c r="P180" s="456" t="e">
        <f>IF(ISNUMBER(Regressions!R190),ROUND(Regressions!R190, 1), NA())</f>
        <v>#N/A</v>
      </c>
      <c r="Q180" s="462" t="e">
        <f>IF(ISNUMBER(Regressions!S190),ROUND(Regressions!S190, 1), NA())</f>
        <v>#N/A</v>
      </c>
      <c r="R180" s="457" t="e">
        <f>IF(ISNUMBER(Regressions!T190),ROUND(Regressions!T190, 1), NA())</f>
        <v>#N/A</v>
      </c>
      <c r="S180" s="460" t="e">
        <f>IF(ISNUMBER(Regressions!U190),ROUND(Regressions!U190, 1), NA())</f>
        <v>#N/A</v>
      </c>
      <c r="T180" s="451"/>
      <c r="U180" s="451"/>
      <c r="V180" s="451"/>
      <c r="W180" s="451"/>
      <c r="X180" s="451"/>
      <c r="Y180" s="451"/>
      <c r="Z180" s="451"/>
      <c r="AA180" s="451"/>
      <c r="AB180" s="451"/>
      <c r="AC180" s="451"/>
    </row>
    <row xmlns:x14ac="http://schemas.microsoft.com/office/spreadsheetml/2009/9/ac" r="181" x14ac:dyDescent="0.2">
      <c r="A181" s="364" t="str">
        <f>IF(ISBLANK(Regressions!A191), " ", Regressions!A191)</f>
        <v>Pakistan</v>
      </c>
      <c r="B181" s="365">
        <f>IF(ISBLANK(Regressions!B191), " ", Regressions!B191)</f>
        <v>2022</v>
      </c>
      <c r="C181" s="370" t="str">
        <f>IF(ISBLANK(Regressions!C191), " ", Regressions!C191)</f>
        <v>Secondary</v>
      </c>
      <c r="D181" s="366">
        <f>IF(ISBLANK(Regressions!D191), " ", Regressions!D191)</f>
        <v>37471800</v>
      </c>
      <c r="E181" s="235">
        <f>IF(ISNUMBER(Regressions!E191),ROUND(Regressions!E191, 1), NA())</f>
        <v>88.7</v>
      </c>
      <c r="F181" s="367">
        <f>IF(ISNUMBER(Regressions!F191),ROUND(Regressions!F191, 1), NA())</f>
        <v>88.7</v>
      </c>
      <c r="G181" s="257">
        <f>IF(ISNUMBER(Regressions!G191),ROUND(Regressions!G191, 1), NA())</f>
        <v>33.799999999999997</v>
      </c>
      <c r="H181" s="368">
        <f>IF(ISNUMBER(Regressions!H191),ROUND(Regressions!H191, 1), NA())</f>
        <v>54.9</v>
      </c>
      <c r="I181" s="258">
        <f>IF(ISNUMBER(Regressions!I191),ROUND(Regressions!I191, 1), NA())</f>
        <v>11.3</v>
      </c>
      <c r="J181" s="369">
        <f>IF(ISNUMBER(Regressions!K191),ROUND(Regressions!K191, 1), NA())</f>
        <v>96.3</v>
      </c>
      <c r="K181" s="367" t="e">
        <f>IF(ISNUMBER(Regressions!L191),ROUND(Regressions!L191, 1), NA())</f>
        <v>#N/A</v>
      </c>
      <c r="L181" s="259">
        <f>IF(ISNUMBER(Regressions!M191),ROUND(Regressions!M191, 1), NA())</f>
        <v>47.7</v>
      </c>
      <c r="M181" s="368">
        <f>IF(ISNUMBER(Regressions!N191),ROUND(Regressions!N191, 1), NA())</f>
        <v>48.5</v>
      </c>
      <c r="N181" s="258">
        <f>IF(ISNUMBER(Regressions!O191),ROUND(Regressions!O191, 1), NA())</f>
        <v>3.7</v>
      </c>
      <c r="O181" s="369" t="e">
        <f>IF(ISNUMBER(Regressions!Q191),ROUND(Regressions!Q191, 1), NA())</f>
        <v>#N/A</v>
      </c>
      <c r="P181" s="367" t="e">
        <f>IF(ISNUMBER(Regressions!R191),ROUND(Regressions!R191, 1), NA())</f>
        <v>#N/A</v>
      </c>
      <c r="Q181" s="236" t="e">
        <f>IF(ISNUMBER(Regressions!S191),ROUND(Regressions!S191, 1), NA())</f>
        <v>#N/A</v>
      </c>
      <c r="R181" s="368" t="e">
        <f>IF(ISNUMBER(Regressions!T191),ROUND(Regressions!T191, 1), NA())</f>
        <v>#N/A</v>
      </c>
      <c r="S181" s="258" t="e">
        <f>IF(ISNUMBER(Regressions!U191),ROUND(Regressions!U191, 1), NA())</f>
        <v>#N/A</v>
      </c>
    </row>
    <row xmlns:x14ac="http://schemas.microsoft.com/office/spreadsheetml/2009/9/ac" r="182" x14ac:dyDescent="0.2">
      <c r="A182" s="371" t="str">
        <f>IF(ISBLANK(Regressions!A192), " ", Regressions!A192)</f>
        <v>Pakistan</v>
      </c>
      <c r="B182" s="372">
        <f>IF(ISBLANK(Regressions!B192), " ", Regressions!B192)</f>
        <v>2023</v>
      </c>
      <c r="C182" s="373" t="str">
        <f>IF(ISBLANK(Regressions!C192), " ", Regressions!C192)</f>
        <v>Secondary</v>
      </c>
      <c r="D182" s="374">
        <f>IF(ISBLANK(Regressions!D192), " ", Regressions!D192)</f>
        <v>38158116</v>
      </c>
      <c r="E182" s="375">
        <f>IF(ISNUMBER(Regressions!E192),ROUND(Regressions!E192, 1), NA())</f>
        <v>89.2</v>
      </c>
      <c r="F182" s="376">
        <f>IF(ISNUMBER(Regressions!F192),ROUND(Regressions!F192, 1), NA())</f>
        <v>89.2</v>
      </c>
      <c r="G182" s="377">
        <f>IF(ISNUMBER(Regressions!G192),ROUND(Regressions!G192, 1), NA())</f>
        <v>33.799999999999997</v>
      </c>
      <c r="H182" s="378">
        <f>IF(ISNUMBER(Regressions!H192),ROUND(Regressions!H192, 1), NA())</f>
        <v>55.4</v>
      </c>
      <c r="I182" s="379">
        <f>IF(ISNUMBER(Regressions!I192),ROUND(Regressions!I192, 1), NA())</f>
        <v>10.8</v>
      </c>
      <c r="J182" s="380">
        <f>IF(ISNUMBER(Regressions!K192),ROUND(Regressions!K192, 1), NA())</f>
        <v>97.8</v>
      </c>
      <c r="K182" s="376" t="e">
        <f>IF(ISNUMBER(Regressions!L192),ROUND(Regressions!L192, 1), NA())</f>
        <v>#N/A</v>
      </c>
      <c r="L182" s="381">
        <f>IF(ISNUMBER(Regressions!M192),ROUND(Regressions!M192, 1), NA())</f>
        <v>47.7</v>
      </c>
      <c r="M182" s="378">
        <f>IF(ISNUMBER(Regressions!N192),ROUND(Regressions!N192, 1), NA())</f>
        <v>50</v>
      </c>
      <c r="N182" s="379">
        <f>IF(ISNUMBER(Regressions!O192),ROUND(Regressions!O192, 1), NA())</f>
        <v>2.2000000000000002</v>
      </c>
      <c r="O182" s="380" t="e">
        <f>IF(ISNUMBER(Regressions!Q192),ROUND(Regressions!Q192, 1), NA())</f>
        <v>#N/A</v>
      </c>
      <c r="P182" s="376" t="e">
        <f>IF(ISNUMBER(Regressions!R192),ROUND(Regressions!R192, 1), NA())</f>
        <v>#N/A</v>
      </c>
      <c r="Q182" s="382" t="e">
        <f>IF(ISNUMBER(Regressions!S192),ROUND(Regressions!S192, 1), NA())</f>
        <v>#N/A</v>
      </c>
      <c r="R182" s="378" t="e">
        <f>IF(ISNUMBER(Regressions!T192),ROUND(Regressions!T192, 1), NA())</f>
        <v>#N/A</v>
      </c>
      <c r="S182" s="379" t="e">
        <f>IF(ISNUMBER(Regressions!U192),ROUND(Regressions!U192, 1), NA())</f>
        <v>#N/A</v>
      </c>
    </row>
    <row xmlns:x14ac="http://schemas.microsoft.com/office/spreadsheetml/2009/9/ac" r="183" hidden="true" x14ac:dyDescent="0.2">
      <c r="A183" s="364" t="str">
        <f>IF(ISBLANK(Regressions!A193), " ", Regressions!A193)</f>
        <v>Pakistan</v>
      </c>
      <c r="B183" s="365">
        <f>IF(ISBLANK(Regressions!B193), " ", Regressions!B193)</f>
        <v>2024</v>
      </c>
      <c r="C183" s="370" t="str">
        <f>IF(ISBLANK(Regressions!C193), " ", Regressions!C193)</f>
        <v>Secondary</v>
      </c>
      <c r="D183" s="366" t="str">
        <f>IF(ISBLANK(Regressions!D193), " ", Regressions!D193)</f>
        <v> </v>
      </c>
      <c r="E183" s="235" t="e">
        <f>IF(ISNUMBER(Regressions!E193),ROUND(Regressions!E193, 1), NA())</f>
        <v>#N/A</v>
      </c>
      <c r="F183" s="367" t="e">
        <f>IF(ISNUMBER(Regressions!F193),ROUND(Regressions!F193, 1), NA())</f>
        <v>#N/A</v>
      </c>
      <c r="G183" s="257" t="e">
        <f>IF(ISNUMBER(Regressions!G193),ROUND(Regressions!G193, 1), NA())</f>
        <v>#N/A</v>
      </c>
      <c r="H183" s="368" t="e">
        <f>IF(ISNUMBER(Regressions!H193),ROUND(Regressions!H193, 1), NA())</f>
        <v>#N/A</v>
      </c>
      <c r="I183" s="258" t="e">
        <f>IF(ISNUMBER(Regressions!I193),ROUND(Regressions!I193, 1), NA())</f>
        <v>#N/A</v>
      </c>
      <c r="J183" s="369" t="e">
        <f>IF(ISNUMBER(Regressions!K193),ROUND(Regressions!K193, 1), NA())</f>
        <v>#N/A</v>
      </c>
      <c r="K183" s="367" t="e">
        <f>IF(ISNUMBER(Regressions!L193),ROUND(Regressions!L193, 1), NA())</f>
        <v>#N/A</v>
      </c>
      <c r="L183" s="259" t="e">
        <f>IF(ISNUMBER(Regressions!M193),ROUND(Regressions!M193, 1), NA())</f>
        <v>#N/A</v>
      </c>
      <c r="M183" s="368" t="e">
        <f>IF(ISNUMBER(Regressions!N193),ROUND(Regressions!N193, 1), NA())</f>
        <v>#N/A</v>
      </c>
      <c r="N183" s="258" t="e">
        <f>IF(ISNUMBER(Regressions!O193),ROUND(Regressions!O193, 1), NA())</f>
        <v>#N/A</v>
      </c>
      <c r="O183" s="369" t="e">
        <f>IF(ISNUMBER(Regressions!Q193),ROUND(Regressions!Q193, 1), NA())</f>
        <v>#N/A</v>
      </c>
      <c r="P183" s="367" t="e">
        <f>IF(ISNUMBER(Regressions!R193),ROUND(Regressions!R193, 1), NA())</f>
        <v>#N/A</v>
      </c>
      <c r="Q183" s="236" t="e">
        <f>IF(ISNUMBER(Regressions!S193),ROUND(Regressions!S193, 1), NA())</f>
        <v>#N/A</v>
      </c>
      <c r="R183" s="368" t="e">
        <f>IF(ISNUMBER(Regressions!T193),ROUND(Regressions!T193, 1), NA())</f>
        <v>#N/A</v>
      </c>
      <c r="S183" s="258" t="e">
        <f>IF(ISNUMBER(Regressions!U193),ROUND(Regressions!U193, 1), NA())</f>
        <v>#N/A</v>
      </c>
    </row>
    <row xmlns:x14ac="http://schemas.microsoft.com/office/spreadsheetml/2009/9/ac" r="184" hidden="true" x14ac:dyDescent="0.2">
      <c r="A184" s="364" t="str">
        <f>IF(ISBLANK(Regressions!A194), " ", Regressions!A194)</f>
        <v>Pakistan</v>
      </c>
      <c r="B184" s="365">
        <f>IF(ISBLANK(Regressions!B194), " ", Regressions!B194)</f>
        <v>2025</v>
      </c>
      <c r="C184" s="370" t="str">
        <f>IF(ISBLANK(Regressions!C194), " ", Regressions!C194)</f>
        <v>Secondary</v>
      </c>
      <c r="D184" s="366" t="str">
        <f>IF(ISBLANK(Regressions!D194), " ", Regressions!D194)</f>
        <v> </v>
      </c>
      <c r="E184" s="235" t="e">
        <f>IF(ISNUMBER(Regressions!E194),ROUND(Regressions!E194, 1), NA())</f>
        <v>#N/A</v>
      </c>
      <c r="F184" s="367" t="e">
        <f>IF(ISNUMBER(Regressions!F194),ROUND(Regressions!F194, 1), NA())</f>
        <v>#N/A</v>
      </c>
      <c r="G184" s="257" t="e">
        <f>IF(ISNUMBER(Regressions!G194),ROUND(Regressions!G194, 1), NA())</f>
        <v>#N/A</v>
      </c>
      <c r="H184" s="368" t="e">
        <f>IF(ISNUMBER(Regressions!H194),ROUND(Regressions!H194, 1), NA())</f>
        <v>#N/A</v>
      </c>
      <c r="I184" s="258" t="e">
        <f>IF(ISNUMBER(Regressions!I194),ROUND(Regressions!I194, 1), NA())</f>
        <v>#N/A</v>
      </c>
      <c r="J184" s="369" t="e">
        <f>IF(ISNUMBER(Regressions!K194),ROUND(Regressions!K194, 1), NA())</f>
        <v>#N/A</v>
      </c>
      <c r="K184" s="367" t="e">
        <f>IF(ISNUMBER(Regressions!L194),ROUND(Regressions!L194, 1), NA())</f>
        <v>#N/A</v>
      </c>
      <c r="L184" s="259" t="e">
        <f>IF(ISNUMBER(Regressions!M194),ROUND(Regressions!M194, 1), NA())</f>
        <v>#N/A</v>
      </c>
      <c r="M184" s="368" t="e">
        <f>IF(ISNUMBER(Regressions!N194),ROUND(Regressions!N194, 1), NA())</f>
        <v>#N/A</v>
      </c>
      <c r="N184" s="258" t="e">
        <f>IF(ISNUMBER(Regressions!O194),ROUND(Regressions!O194, 1), NA())</f>
        <v>#N/A</v>
      </c>
      <c r="O184" s="369" t="e">
        <f>IF(ISNUMBER(Regressions!Q194),ROUND(Regressions!Q194, 1), NA())</f>
        <v>#N/A</v>
      </c>
      <c r="P184" s="367" t="e">
        <f>IF(ISNUMBER(Regressions!R194),ROUND(Regressions!R194, 1), NA())</f>
        <v>#N/A</v>
      </c>
      <c r="Q184" s="236" t="e">
        <f>IF(ISNUMBER(Regressions!S194),ROUND(Regressions!S194, 1), NA())</f>
        <v>#N/A</v>
      </c>
      <c r="R184" s="368" t="e">
        <f>IF(ISNUMBER(Regressions!T194),ROUND(Regressions!T194, 1), NA())</f>
        <v>#N/A</v>
      </c>
      <c r="S184" s="258" t="e">
        <f>IF(ISNUMBER(Regressions!U194),ROUND(Regressions!U194, 1), NA())</f>
        <v>#N/A</v>
      </c>
    </row>
    <row xmlns:x14ac="http://schemas.microsoft.com/office/spreadsheetml/2009/9/ac" r="185" hidden="true" x14ac:dyDescent="0.2">
      <c r="A185" s="364" t="str">
        <f>IF(ISBLANK(Regressions!A195), " ", Regressions!A195)</f>
        <v>Pakistan</v>
      </c>
      <c r="B185" s="365">
        <f>IF(ISBLANK(Regressions!B195), " ", Regressions!B195)</f>
        <v>2026</v>
      </c>
      <c r="C185" s="370" t="str">
        <f>IF(ISBLANK(Regressions!C195), " ", Regressions!C195)</f>
        <v>Secondary</v>
      </c>
      <c r="D185" s="366" t="str">
        <f>IF(ISBLANK(Regressions!D195), " ", Regressions!D195)</f>
        <v> </v>
      </c>
      <c r="E185" s="235" t="e">
        <f>IF(ISNUMBER(Regressions!E195),ROUND(Regressions!E195, 1), NA())</f>
        <v>#N/A</v>
      </c>
      <c r="F185" s="367" t="e">
        <f>IF(ISNUMBER(Regressions!F195),ROUND(Regressions!F195, 1), NA())</f>
        <v>#N/A</v>
      </c>
      <c r="G185" s="257" t="e">
        <f>IF(ISNUMBER(Regressions!G195),ROUND(Regressions!G195, 1), NA())</f>
        <v>#N/A</v>
      </c>
      <c r="H185" s="368" t="e">
        <f>IF(ISNUMBER(Regressions!H195),ROUND(Regressions!H195, 1), NA())</f>
        <v>#N/A</v>
      </c>
      <c r="I185" s="258" t="e">
        <f>IF(ISNUMBER(Regressions!I195),ROUND(Regressions!I195, 1), NA())</f>
        <v>#N/A</v>
      </c>
      <c r="J185" s="369" t="e">
        <f>IF(ISNUMBER(Regressions!K195),ROUND(Regressions!K195, 1), NA())</f>
        <v>#N/A</v>
      </c>
      <c r="K185" s="367" t="e">
        <f>IF(ISNUMBER(Regressions!L195),ROUND(Regressions!L195, 1), NA())</f>
        <v>#N/A</v>
      </c>
      <c r="L185" s="259" t="e">
        <f>IF(ISNUMBER(Regressions!M195),ROUND(Regressions!M195, 1), NA())</f>
        <v>#N/A</v>
      </c>
      <c r="M185" s="368" t="e">
        <f>IF(ISNUMBER(Regressions!N195),ROUND(Regressions!N195, 1), NA())</f>
        <v>#N/A</v>
      </c>
      <c r="N185" s="258" t="e">
        <f>IF(ISNUMBER(Regressions!O195),ROUND(Regressions!O195, 1), NA())</f>
        <v>#N/A</v>
      </c>
      <c r="O185" s="369" t="e">
        <f>IF(ISNUMBER(Regressions!Q195),ROUND(Regressions!Q195, 1), NA())</f>
        <v>#N/A</v>
      </c>
      <c r="P185" s="367" t="e">
        <f>IF(ISNUMBER(Regressions!R195),ROUND(Regressions!R195, 1), NA())</f>
        <v>#N/A</v>
      </c>
      <c r="Q185" s="236" t="e">
        <f>IF(ISNUMBER(Regressions!S195),ROUND(Regressions!S195, 1), NA())</f>
        <v>#N/A</v>
      </c>
      <c r="R185" s="368" t="e">
        <f>IF(ISNUMBER(Regressions!T195),ROUND(Regressions!T195, 1), NA())</f>
        <v>#N/A</v>
      </c>
      <c r="S185" s="258" t="e">
        <f>IF(ISNUMBER(Regressions!U195),ROUND(Regressions!U195, 1), NA())</f>
        <v>#N/A</v>
      </c>
    </row>
    <row xmlns:x14ac="http://schemas.microsoft.com/office/spreadsheetml/2009/9/ac" r="186" hidden="true" x14ac:dyDescent="0.2">
      <c r="A186" s="364" t="str">
        <f>IF(ISBLANK(Regressions!A196), " ", Regressions!A196)</f>
        <v>Pakistan</v>
      </c>
      <c r="B186" s="365">
        <f>IF(ISBLANK(Regressions!B196), " ", Regressions!B196)</f>
        <v>2027</v>
      </c>
      <c r="C186" s="370" t="str">
        <f>IF(ISBLANK(Regressions!C196), " ", Regressions!C196)</f>
        <v>Secondary</v>
      </c>
      <c r="D186" s="366" t="str">
        <f>IF(ISBLANK(Regressions!D196), " ", Regressions!D196)</f>
        <v> </v>
      </c>
      <c r="E186" s="235" t="e">
        <f>IF(ISNUMBER(Regressions!E196),ROUND(Regressions!E196, 1), NA())</f>
        <v>#N/A</v>
      </c>
      <c r="F186" s="367" t="e">
        <f>IF(ISNUMBER(Regressions!F196),ROUND(Regressions!F196, 1), NA())</f>
        <v>#N/A</v>
      </c>
      <c r="G186" s="257" t="e">
        <f>IF(ISNUMBER(Regressions!G196),ROUND(Regressions!G196, 1), NA())</f>
        <v>#N/A</v>
      </c>
      <c r="H186" s="368" t="e">
        <f>IF(ISNUMBER(Regressions!H196),ROUND(Regressions!H196, 1), NA())</f>
        <v>#N/A</v>
      </c>
      <c r="I186" s="258" t="e">
        <f>IF(ISNUMBER(Regressions!I196),ROUND(Regressions!I196, 1), NA())</f>
        <v>#N/A</v>
      </c>
      <c r="J186" s="369" t="e">
        <f>IF(ISNUMBER(Regressions!K196),ROUND(Regressions!K196, 1), NA())</f>
        <v>#N/A</v>
      </c>
      <c r="K186" s="367" t="e">
        <f>IF(ISNUMBER(Regressions!L196),ROUND(Regressions!L196, 1), NA())</f>
        <v>#N/A</v>
      </c>
      <c r="L186" s="259" t="e">
        <f>IF(ISNUMBER(Regressions!M196),ROUND(Regressions!M196, 1), NA())</f>
        <v>#N/A</v>
      </c>
      <c r="M186" s="368" t="e">
        <f>IF(ISNUMBER(Regressions!N196),ROUND(Regressions!N196, 1), NA())</f>
        <v>#N/A</v>
      </c>
      <c r="N186" s="258" t="e">
        <f>IF(ISNUMBER(Regressions!O196),ROUND(Regressions!O196, 1), NA())</f>
        <v>#N/A</v>
      </c>
      <c r="O186" s="369" t="e">
        <f>IF(ISNUMBER(Regressions!Q196),ROUND(Regressions!Q196, 1), NA())</f>
        <v>#N/A</v>
      </c>
      <c r="P186" s="367" t="e">
        <f>IF(ISNUMBER(Regressions!R196),ROUND(Regressions!R196, 1), NA())</f>
        <v>#N/A</v>
      </c>
      <c r="Q186" s="236" t="e">
        <f>IF(ISNUMBER(Regressions!S196),ROUND(Regressions!S196, 1), NA())</f>
        <v>#N/A</v>
      </c>
      <c r="R186" s="368" t="e">
        <f>IF(ISNUMBER(Regressions!T196),ROUND(Regressions!T196, 1), NA())</f>
        <v>#N/A</v>
      </c>
      <c r="S186" s="258" t="e">
        <f>IF(ISNUMBER(Regressions!U196),ROUND(Regressions!U196, 1), NA())</f>
        <v>#N/A</v>
      </c>
    </row>
    <row xmlns:x14ac="http://schemas.microsoft.com/office/spreadsheetml/2009/9/ac" r="187" hidden="true" x14ac:dyDescent="0.2">
      <c r="A187" s="364" t="str">
        <f>IF(ISBLANK(Regressions!A197), " ", Regressions!A197)</f>
        <v>Pakistan</v>
      </c>
      <c r="B187" s="365">
        <f>IF(ISBLANK(Regressions!B197), " ", Regressions!B197)</f>
        <v>2028</v>
      </c>
      <c r="C187" s="370" t="str">
        <f>IF(ISBLANK(Regressions!C197), " ", Regressions!C197)</f>
        <v>Secondary</v>
      </c>
      <c r="D187" s="366" t="str">
        <f>IF(ISBLANK(Regressions!D197), " ", Regressions!D197)</f>
        <v> </v>
      </c>
      <c r="E187" s="235" t="e">
        <f>IF(ISNUMBER(Regressions!E197),ROUND(Regressions!E197, 1), NA())</f>
        <v>#N/A</v>
      </c>
      <c r="F187" s="367" t="e">
        <f>IF(ISNUMBER(Regressions!F197),ROUND(Regressions!F197, 1), NA())</f>
        <v>#N/A</v>
      </c>
      <c r="G187" s="257" t="e">
        <f>IF(ISNUMBER(Regressions!G197),ROUND(Regressions!G197, 1), NA())</f>
        <v>#N/A</v>
      </c>
      <c r="H187" s="368" t="e">
        <f>IF(ISNUMBER(Regressions!H197),ROUND(Regressions!H197, 1), NA())</f>
        <v>#N/A</v>
      </c>
      <c r="I187" s="258" t="e">
        <f>IF(ISNUMBER(Regressions!I197),ROUND(Regressions!I197, 1), NA())</f>
        <v>#N/A</v>
      </c>
      <c r="J187" s="369" t="e">
        <f>IF(ISNUMBER(Regressions!K197),ROUND(Regressions!K197, 1), NA())</f>
        <v>#N/A</v>
      </c>
      <c r="K187" s="367" t="e">
        <f>IF(ISNUMBER(Regressions!L197),ROUND(Regressions!L197, 1), NA())</f>
        <v>#N/A</v>
      </c>
      <c r="L187" s="259" t="e">
        <f>IF(ISNUMBER(Regressions!M197),ROUND(Regressions!M197, 1), NA())</f>
        <v>#N/A</v>
      </c>
      <c r="M187" s="368" t="e">
        <f>IF(ISNUMBER(Regressions!N197),ROUND(Regressions!N197, 1), NA())</f>
        <v>#N/A</v>
      </c>
      <c r="N187" s="258" t="e">
        <f>IF(ISNUMBER(Regressions!O197),ROUND(Regressions!O197, 1), NA())</f>
        <v>#N/A</v>
      </c>
      <c r="O187" s="369" t="e">
        <f>IF(ISNUMBER(Regressions!Q197),ROUND(Regressions!Q197, 1), NA())</f>
        <v>#N/A</v>
      </c>
      <c r="P187" s="367" t="e">
        <f>IF(ISNUMBER(Regressions!R197),ROUND(Regressions!R197, 1), NA())</f>
        <v>#N/A</v>
      </c>
      <c r="Q187" s="236" t="e">
        <f>IF(ISNUMBER(Regressions!S197),ROUND(Regressions!S197, 1), NA())</f>
        <v>#N/A</v>
      </c>
      <c r="R187" s="368" t="e">
        <f>IF(ISNUMBER(Regressions!T197),ROUND(Regressions!T197, 1), NA())</f>
        <v>#N/A</v>
      </c>
      <c r="S187" s="258" t="e">
        <f>IF(ISNUMBER(Regressions!U197),ROUND(Regressions!U197, 1), NA())</f>
        <v>#N/A</v>
      </c>
    </row>
    <row xmlns:x14ac="http://schemas.microsoft.com/office/spreadsheetml/2009/9/ac" r="188" hidden="true" x14ac:dyDescent="0.2">
      <c r="A188" s="364" t="str">
        <f>IF(ISBLANK(Regressions!A198), " ", Regressions!A198)</f>
        <v>Pakistan</v>
      </c>
      <c r="B188" s="365">
        <f>IF(ISBLANK(Regressions!B198), " ", Regressions!B198)</f>
        <v>2029</v>
      </c>
      <c r="C188" s="370" t="str">
        <f>IF(ISBLANK(Regressions!C198), " ", Regressions!C198)</f>
        <v>Secondary</v>
      </c>
      <c r="D188" s="366" t="str">
        <f>IF(ISBLANK(Regressions!D198), " ", Regressions!D198)</f>
        <v> </v>
      </c>
      <c r="E188" s="235" t="e">
        <f>IF(ISNUMBER(Regressions!E198),ROUND(Regressions!E198, 1), NA())</f>
        <v>#N/A</v>
      </c>
      <c r="F188" s="367" t="e">
        <f>IF(ISNUMBER(Regressions!F198),ROUND(Regressions!F198, 1), NA())</f>
        <v>#N/A</v>
      </c>
      <c r="G188" s="257" t="e">
        <f>IF(ISNUMBER(Regressions!G198),ROUND(Regressions!G198, 1), NA())</f>
        <v>#N/A</v>
      </c>
      <c r="H188" s="368" t="e">
        <f>IF(ISNUMBER(Regressions!H198),ROUND(Regressions!H198, 1), NA())</f>
        <v>#N/A</v>
      </c>
      <c r="I188" s="258" t="e">
        <f>IF(ISNUMBER(Regressions!I198),ROUND(Regressions!I198, 1), NA())</f>
        <v>#N/A</v>
      </c>
      <c r="J188" s="369" t="e">
        <f>IF(ISNUMBER(Regressions!K198),ROUND(Regressions!K198, 1), NA())</f>
        <v>#N/A</v>
      </c>
      <c r="K188" s="367" t="e">
        <f>IF(ISNUMBER(Regressions!L198),ROUND(Regressions!L198, 1), NA())</f>
        <v>#N/A</v>
      </c>
      <c r="L188" s="259" t="e">
        <f>IF(ISNUMBER(Regressions!M198),ROUND(Regressions!M198, 1), NA())</f>
        <v>#N/A</v>
      </c>
      <c r="M188" s="368" t="e">
        <f>IF(ISNUMBER(Regressions!N198),ROUND(Regressions!N198, 1), NA())</f>
        <v>#N/A</v>
      </c>
      <c r="N188" s="258" t="e">
        <f>IF(ISNUMBER(Regressions!O198),ROUND(Regressions!O198, 1), NA())</f>
        <v>#N/A</v>
      </c>
      <c r="O188" s="369" t="e">
        <f>IF(ISNUMBER(Regressions!Q198),ROUND(Regressions!Q198, 1), NA())</f>
        <v>#N/A</v>
      </c>
      <c r="P188" s="367" t="e">
        <f>IF(ISNUMBER(Regressions!R198),ROUND(Regressions!R198, 1), NA())</f>
        <v>#N/A</v>
      </c>
      <c r="Q188" s="236" t="e">
        <f>IF(ISNUMBER(Regressions!S198),ROUND(Regressions!S198, 1), NA())</f>
        <v>#N/A</v>
      </c>
      <c r="R188" s="368" t="e">
        <f>IF(ISNUMBER(Regressions!T198),ROUND(Regressions!T198, 1), NA())</f>
        <v>#N/A</v>
      </c>
      <c r="S188" s="258" t="e">
        <f>IF(ISNUMBER(Regressions!U198),ROUND(Regressions!U198, 1), NA())</f>
        <v>#N/A</v>
      </c>
    </row>
    <row xmlns:x14ac="http://schemas.microsoft.com/office/spreadsheetml/2009/9/ac" r="189" hidden="true" x14ac:dyDescent="0.2">
      <c r="A189" s="364" t="str">
        <f>IF(ISBLANK(Regressions!A199), " ", Regressions!A199)</f>
        <v>Pakistan</v>
      </c>
      <c r="B189" s="365">
        <f>IF(ISBLANK(Regressions!B199), " ", Regressions!B199)</f>
        <v>2030</v>
      </c>
      <c r="C189" s="370" t="str">
        <f>IF(ISBLANK(Regressions!C199), " ", Regressions!C199)</f>
        <v>Secondary</v>
      </c>
      <c r="D189" s="366" t="str">
        <f>IF(ISBLANK(Regressions!D199), " ", Regressions!D199)</f>
        <v> </v>
      </c>
      <c r="E189" s="235" t="e">
        <f>IF(ISNUMBER(Regressions!E199),ROUND(Regressions!E199, 1), NA())</f>
        <v>#N/A</v>
      </c>
      <c r="F189" s="367" t="e">
        <f>IF(ISNUMBER(Regressions!F199),ROUND(Regressions!F199, 1), NA())</f>
        <v>#N/A</v>
      </c>
      <c r="G189" s="257" t="e">
        <f>IF(ISNUMBER(Regressions!G199),ROUND(Regressions!G199, 1), NA())</f>
        <v>#N/A</v>
      </c>
      <c r="H189" s="368" t="e">
        <f>IF(ISNUMBER(Regressions!H199),ROUND(Regressions!H199, 1), NA())</f>
        <v>#N/A</v>
      </c>
      <c r="I189" s="258" t="e">
        <f>IF(ISNUMBER(Regressions!I199),ROUND(Regressions!I199, 1), NA())</f>
        <v>#N/A</v>
      </c>
      <c r="J189" s="369" t="e">
        <f>IF(ISNUMBER(Regressions!K199),ROUND(Regressions!K199, 1), NA())</f>
        <v>#N/A</v>
      </c>
      <c r="K189" s="367" t="e">
        <f>IF(ISNUMBER(Regressions!L199),ROUND(Regressions!L199, 1), NA())</f>
        <v>#N/A</v>
      </c>
      <c r="L189" s="259" t="e">
        <f>IF(ISNUMBER(Regressions!M199),ROUND(Regressions!M199, 1), NA())</f>
        <v>#N/A</v>
      </c>
      <c r="M189" s="368" t="e">
        <f>IF(ISNUMBER(Regressions!N199),ROUND(Regressions!N199, 1), NA())</f>
        <v>#N/A</v>
      </c>
      <c r="N189" s="258" t="e">
        <f>IF(ISNUMBER(Regressions!O199),ROUND(Regressions!O199, 1), NA())</f>
        <v>#N/A</v>
      </c>
      <c r="O189" s="369" t="e">
        <f>IF(ISNUMBER(Regressions!Q199),ROUND(Regressions!Q199, 1), NA())</f>
        <v>#N/A</v>
      </c>
      <c r="P189" s="367" t="e">
        <f>IF(ISNUMBER(Regressions!R199),ROUND(Regressions!R199, 1), NA())</f>
        <v>#N/A</v>
      </c>
      <c r="Q189" s="236" t="e">
        <f>IF(ISNUMBER(Regressions!S199),ROUND(Regressions!S199, 1), NA())</f>
        <v>#N/A</v>
      </c>
      <c r="R189" s="368" t="e">
        <f>IF(ISNUMBER(Regressions!T199),ROUND(Regressions!T199, 1), NA())</f>
        <v>#N/A</v>
      </c>
      <c r="S189" s="258" t="e">
        <f>IF(ISNUMBER(Regressions!U199),ROUND(Regressions!U199, 1), NA())</f>
        <v>#N/A</v>
      </c>
    </row>
    <row xmlns:x14ac="http://schemas.microsoft.com/office/spreadsheetml/2009/9/ac" r="211" x14ac:dyDescent="0.2">
      <c r="A211" s="463"/>
      <c r="B211" s="464"/>
      <c r="C211" s="465"/>
      <c r="D211" s="451"/>
      <c r="E211" s="466"/>
      <c r="F211" s="466"/>
      <c r="G211" s="467"/>
      <c r="H211" s="466"/>
      <c r="I211" s="467"/>
      <c r="J211" s="468"/>
      <c r="K211" s="468"/>
      <c r="L211" s="466"/>
      <c r="M211" s="468"/>
      <c r="N211" s="469"/>
      <c r="O211" s="451"/>
      <c r="P211" s="451"/>
      <c r="Q211" s="451"/>
      <c r="R211" s="451"/>
      <c r="S211" s="451"/>
      <c r="T211" s="451"/>
      <c r="U211" s="451"/>
      <c r="V211" s="451"/>
      <c r="W211" s="451"/>
      <c r="X211" s="451"/>
      <c r="Y211" s="451"/>
      <c r="Z211" s="451"/>
      <c r="AA211" s="451"/>
      <c r="AB211" s="451"/>
      <c r="AC211" s="45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60" t="s">
        <v>13</v>
      </c>
      <c r="E2" s="38"/>
      <c r="F2" s="38"/>
      <c r="G2" s="57"/>
      <c r="H2" s="38"/>
      <c r="I2" s="38"/>
      <c r="J2" s="57"/>
      <c r="K2" s="40"/>
      <c r="L2" s="40"/>
      <c r="M2" s="57"/>
      <c r="N2" s="40"/>
      <c r="O2" s="40"/>
      <c r="P2" s="57"/>
      <c r="Q2" s="40"/>
      <c r="R2" s="40"/>
      <c r="S2" s="57"/>
      <c r="T2" s="40"/>
      <c r="U2" s="40"/>
      <c r="V2" s="261"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36"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54" t="s">
        <v>25</v>
      </c>
      <c r="E4" s="262" t="s">
        <v>19</v>
      </c>
      <c r="F4" s="263" t="s">
        <v>172</v>
      </c>
      <c r="G4" s="154" t="s">
        <v>25</v>
      </c>
      <c r="H4" s="262" t="s">
        <v>19</v>
      </c>
      <c r="I4" s="263" t="s">
        <v>172</v>
      </c>
      <c r="J4" s="154" t="s">
        <v>25</v>
      </c>
      <c r="K4" s="262" t="s">
        <v>19</v>
      </c>
      <c r="L4" s="263" t="s">
        <v>172</v>
      </c>
      <c r="M4" s="154" t="s">
        <v>25</v>
      </c>
      <c r="N4" s="262" t="s">
        <v>19</v>
      </c>
      <c r="O4" s="263" t="s">
        <v>172</v>
      </c>
      <c r="P4" s="154" t="s">
        <v>25</v>
      </c>
      <c r="Q4" s="262" t="s">
        <v>19</v>
      </c>
      <c r="R4" s="263" t="s">
        <v>172</v>
      </c>
      <c r="S4" s="154" t="s">
        <v>25</v>
      </c>
      <c r="T4" s="262" t="s">
        <v>19</v>
      </c>
      <c r="U4" s="264" t="s">
        <v>172</v>
      </c>
      <c r="V4" s="158" t="s">
        <v>25</v>
      </c>
      <c r="W4" s="159" t="s">
        <v>19</v>
      </c>
      <c r="X4" s="159" t="s">
        <v>21</v>
      </c>
      <c r="Y4" s="159" t="s">
        <v>29</v>
      </c>
      <c r="Z4" s="161" t="s">
        <v>173</v>
      </c>
      <c r="AA4" s="158" t="s">
        <v>25</v>
      </c>
      <c r="AB4" s="159" t="s">
        <v>19</v>
      </c>
      <c r="AC4" s="159" t="s">
        <v>21</v>
      </c>
      <c r="AD4" s="159" t="s">
        <v>29</v>
      </c>
      <c r="AE4" s="161" t="s">
        <v>173</v>
      </c>
      <c r="AF4" s="158" t="s">
        <v>25</v>
      </c>
      <c r="AG4" s="159" t="s">
        <v>19</v>
      </c>
      <c r="AH4" s="159" t="s">
        <v>21</v>
      </c>
      <c r="AI4" s="159" t="s">
        <v>29</v>
      </c>
      <c r="AJ4" s="161" t="s">
        <v>173</v>
      </c>
      <c r="AK4" s="158" t="s">
        <v>25</v>
      </c>
      <c r="AL4" s="159" t="s">
        <v>19</v>
      </c>
      <c r="AM4" s="159" t="s">
        <v>21</v>
      </c>
      <c r="AN4" s="159" t="s">
        <v>29</v>
      </c>
      <c r="AO4" s="161" t="s">
        <v>173</v>
      </c>
      <c r="AP4" s="158" t="s">
        <v>25</v>
      </c>
      <c r="AQ4" s="159" t="s">
        <v>19</v>
      </c>
      <c r="AR4" s="159" t="s">
        <v>21</v>
      </c>
      <c r="AS4" s="159" t="s">
        <v>29</v>
      </c>
      <c r="AT4" s="161" t="s">
        <v>173</v>
      </c>
      <c r="AU4" s="158" t="s">
        <v>25</v>
      </c>
      <c r="AV4" s="159" t="s">
        <v>19</v>
      </c>
      <c r="AW4" s="159" t="s">
        <v>21</v>
      </c>
      <c r="AX4" s="159" t="s">
        <v>29</v>
      </c>
      <c r="AY4" s="162" t="s">
        <v>173</v>
      </c>
      <c r="AZ4" s="163" t="s">
        <v>110</v>
      </c>
      <c r="BA4" s="164" t="s">
        <v>109</v>
      </c>
      <c r="BB4" s="165" t="s">
        <v>174</v>
      </c>
      <c r="BC4" s="163" t="s">
        <v>110</v>
      </c>
      <c r="BD4" s="164" t="s">
        <v>109</v>
      </c>
      <c r="BE4" s="165" t="s">
        <v>174</v>
      </c>
      <c r="BF4" s="163" t="s">
        <v>110</v>
      </c>
      <c r="BG4" s="164" t="s">
        <v>109</v>
      </c>
      <c r="BH4" s="165" t="s">
        <v>174</v>
      </c>
      <c r="BI4" s="163" t="s">
        <v>110</v>
      </c>
      <c r="BJ4" s="164" t="s">
        <v>109</v>
      </c>
      <c r="BK4" s="165" t="s">
        <v>174</v>
      </c>
      <c r="BL4" s="163" t="s">
        <v>110</v>
      </c>
      <c r="BM4" s="164" t="s">
        <v>109</v>
      </c>
      <c r="BN4" s="165" t="s">
        <v>174</v>
      </c>
      <c r="BO4" s="163" t="s">
        <v>110</v>
      </c>
      <c r="BP4" s="164" t="s">
        <v>109</v>
      </c>
      <c r="BQ4" s="165" t="s">
        <v>174</v>
      </c>
      <c r="BS4" s="87" t="s">
        <v>25</v>
      </c>
      <c r="BT4" s="88" t="s">
        <v>19</v>
      </c>
      <c r="BU4" s="58" t="s">
        <v>38</v>
      </c>
      <c r="BV4" s="87" t="s">
        <v>25</v>
      </c>
      <c r="BW4" s="88" t="s">
        <v>19</v>
      </c>
      <c r="BX4" s="89" t="s">
        <v>90</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51</v>
      </c>
      <c r="CN4" s="60" t="s">
        <v>56</v>
      </c>
      <c r="CO4" s="92" t="s">
        <v>96</v>
      </c>
      <c r="CP4" s="91" t="s">
        <v>25</v>
      </c>
      <c r="CQ4" s="90" t="s">
        <v>19</v>
      </c>
      <c r="CR4" s="52" t="s">
        <v>51</v>
      </c>
      <c r="CS4" s="52" t="s">
        <v>56</v>
      </c>
      <c r="CT4" s="60" t="s">
        <v>96</v>
      </c>
      <c r="CU4" s="91" t="s">
        <v>25</v>
      </c>
      <c r="CV4" s="90" t="s">
        <v>19</v>
      </c>
      <c r="CW4" s="60" t="s">
        <v>51</v>
      </c>
      <c r="CX4" s="60" t="s">
        <v>56</v>
      </c>
      <c r="CY4" s="92" t="s">
        <v>96</v>
      </c>
      <c r="CZ4" s="91" t="s">
        <v>25</v>
      </c>
      <c r="DA4" s="90" t="s">
        <v>19</v>
      </c>
      <c r="DB4" s="52" t="s">
        <v>51</v>
      </c>
      <c r="DC4" s="52" t="s">
        <v>56</v>
      </c>
      <c r="DD4" s="60" t="s">
        <v>96</v>
      </c>
      <c r="DE4" s="91" t="s">
        <v>25</v>
      </c>
      <c r="DF4" s="90" t="s">
        <v>19</v>
      </c>
      <c r="DG4" s="60" t="s">
        <v>51</v>
      </c>
      <c r="DH4" s="60" t="s">
        <v>56</v>
      </c>
      <c r="DI4" s="92" t="s">
        <v>96</v>
      </c>
      <c r="DJ4" s="91" t="s">
        <v>25</v>
      </c>
      <c r="DK4" s="90" t="s">
        <v>19</v>
      </c>
      <c r="DL4" s="52" t="s">
        <v>51</v>
      </c>
      <c r="DM4" s="52" t="s">
        <v>56</v>
      </c>
      <c r="DN4" s="60" t="s">
        <v>96</v>
      </c>
      <c r="DO4" s="49" t="s">
        <v>97</v>
      </c>
      <c r="DP4" s="59" t="s">
        <v>98</v>
      </c>
      <c r="DQ4" s="59" t="s">
        <v>99</v>
      </c>
      <c r="DR4" s="49" t="s">
        <v>97</v>
      </c>
      <c r="DS4" s="59" t="s">
        <v>98</v>
      </c>
      <c r="DT4" s="59" t="s">
        <v>99</v>
      </c>
      <c r="DU4" s="49" t="s">
        <v>97</v>
      </c>
      <c r="DV4" s="59" t="s">
        <v>98</v>
      </c>
      <c r="DW4" s="59" t="s">
        <v>99</v>
      </c>
      <c r="DX4" s="49" t="s">
        <v>97</v>
      </c>
      <c r="DY4" s="59" t="s">
        <v>98</v>
      </c>
      <c r="DZ4" s="59" t="s">
        <v>99</v>
      </c>
      <c r="EA4" s="49" t="s">
        <v>97</v>
      </c>
      <c r="EB4" s="59" t="s">
        <v>98</v>
      </c>
      <c r="EC4" s="59" t="s">
        <v>99</v>
      </c>
      <c r="ED4" s="49" t="s">
        <v>97</v>
      </c>
      <c r="EE4" s="59" t="s">
        <v>98</v>
      </c>
      <c r="EF4" s="59" t="s">
        <v>99</v>
      </c>
    </row>
    <row xmlns:x14ac="http://schemas.microsoft.com/office/spreadsheetml/2009/9/ac" r="5" ht="48" hidden="true" x14ac:dyDescent="0.2">
      <c r="A5" s="45" t="s">
        <v>39</v>
      </c>
      <c r="B5" s="45" t="s">
        <v>40</v>
      </c>
      <c r="C5" s="45" t="s">
        <v>41</v>
      </c>
      <c r="D5" s="154" t="s">
        <v>120</v>
      </c>
      <c r="E5" s="155" t="s">
        <v>42</v>
      </c>
      <c r="F5" s="156" t="s">
        <v>192</v>
      </c>
      <c r="G5" s="154" t="s">
        <v>121</v>
      </c>
      <c r="H5" s="155" t="s">
        <v>43</v>
      </c>
      <c r="I5" s="156" t="s">
        <v>193</v>
      </c>
      <c r="J5" s="154" t="s">
        <v>122</v>
      </c>
      <c r="K5" s="155" t="s">
        <v>44</v>
      </c>
      <c r="L5" s="156" t="s">
        <v>194</v>
      </c>
      <c r="M5" s="154" t="s">
        <v>123</v>
      </c>
      <c r="N5" s="155" t="s">
        <v>84</v>
      </c>
      <c r="O5" s="156" t="s">
        <v>195</v>
      </c>
      <c r="P5" s="154" t="s">
        <v>124</v>
      </c>
      <c r="Q5" s="155" t="s">
        <v>85</v>
      </c>
      <c r="R5" s="156" t="s">
        <v>196</v>
      </c>
      <c r="S5" s="154" t="s">
        <v>125</v>
      </c>
      <c r="T5" s="155" t="s">
        <v>86</v>
      </c>
      <c r="U5" s="157" t="s">
        <v>197</v>
      </c>
      <c r="V5" s="158" t="s">
        <v>114</v>
      </c>
      <c r="W5" s="159" t="s">
        <v>45</v>
      </c>
      <c r="X5" s="160" t="s">
        <v>63</v>
      </c>
      <c r="Y5" s="160" t="s">
        <v>64</v>
      </c>
      <c r="Z5" s="161" t="s">
        <v>198</v>
      </c>
      <c r="AA5" s="158" t="s">
        <v>115</v>
      </c>
      <c r="AB5" s="159" t="s">
        <v>46</v>
      </c>
      <c r="AC5" s="160" t="s">
        <v>65</v>
      </c>
      <c r="AD5" s="160" t="s">
        <v>66</v>
      </c>
      <c r="AE5" s="161" t="s">
        <v>199</v>
      </c>
      <c r="AF5" s="158" t="s">
        <v>116</v>
      </c>
      <c r="AG5" s="159" t="s">
        <v>47</v>
      </c>
      <c r="AH5" s="160" t="s">
        <v>67</v>
      </c>
      <c r="AI5" s="160" t="s">
        <v>68</v>
      </c>
      <c r="AJ5" s="161" t="s">
        <v>200</v>
      </c>
      <c r="AK5" s="158" t="s">
        <v>117</v>
      </c>
      <c r="AL5" s="159" t="s">
        <v>69</v>
      </c>
      <c r="AM5" s="160" t="s">
        <v>70</v>
      </c>
      <c r="AN5" s="160" t="s">
        <v>71</v>
      </c>
      <c r="AO5" s="161" t="s">
        <v>201</v>
      </c>
      <c r="AP5" s="158" t="s">
        <v>118</v>
      </c>
      <c r="AQ5" s="159" t="s">
        <v>72</v>
      </c>
      <c r="AR5" s="160" t="s">
        <v>73</v>
      </c>
      <c r="AS5" s="160" t="s">
        <v>74</v>
      </c>
      <c r="AT5" s="161" t="s">
        <v>202</v>
      </c>
      <c r="AU5" s="158" t="s">
        <v>119</v>
      </c>
      <c r="AV5" s="159" t="s">
        <v>75</v>
      </c>
      <c r="AW5" s="160" t="s">
        <v>76</v>
      </c>
      <c r="AX5" s="160" t="s">
        <v>77</v>
      </c>
      <c r="AY5" s="162" t="s">
        <v>203</v>
      </c>
      <c r="AZ5" s="163" t="s">
        <v>78</v>
      </c>
      <c r="BA5" s="164" t="s">
        <v>100</v>
      </c>
      <c r="BB5" s="165" t="s">
        <v>204</v>
      </c>
      <c r="BC5" s="163" t="s">
        <v>83</v>
      </c>
      <c r="BD5" s="164" t="s">
        <v>101</v>
      </c>
      <c r="BE5" s="165" t="s">
        <v>205</v>
      </c>
      <c r="BF5" s="163" t="s">
        <v>82</v>
      </c>
      <c r="BG5" s="164" t="s">
        <v>102</v>
      </c>
      <c r="BH5" s="165" t="s">
        <v>206</v>
      </c>
      <c r="BI5" s="163" t="s">
        <v>81</v>
      </c>
      <c r="BJ5" s="164" t="s">
        <v>103</v>
      </c>
      <c r="BK5" s="165" t="s">
        <v>207</v>
      </c>
      <c r="BL5" s="163" t="s">
        <v>80</v>
      </c>
      <c r="BM5" s="164" t="s">
        <v>104</v>
      </c>
      <c r="BN5" s="165" t="s">
        <v>208</v>
      </c>
      <c r="BO5" s="163" t="s">
        <v>79</v>
      </c>
      <c r="BP5" s="164" t="s">
        <v>105</v>
      </c>
      <c r="BQ5" s="165" t="s">
        <v>209</v>
      </c>
    </row>
    <row xmlns:x14ac="http://schemas.microsoft.com/office/spreadsheetml/2009/9/ac" r="6" x14ac:dyDescent="0.2">
      <c r="A6" s="38" t="str">
        <f>IF('Water Data'!$B$2="","",'Water Data'!$B$2)</f>
        <v>PAK_2009_EMIS</v>
      </c>
      <c r="B6" s="38" t="str">
        <f>+'Water Data'!C2</f>
        <v>EMIS</v>
      </c>
      <c r="C6" s="362">
        <f>+IF(ISNUMBER(VALUE(MID(A6,5,4))), VALUE(MID(A6, 5,4)),"")</f>
        <v>2009</v>
      </c>
      <c r="D6" s="98">
        <f>+IF(AND(ISTEXT('Water Data'!B2),BS6="Yes"),100-'Water Data'!D4,IF(AND(ISTEXT('Water Data'!B2),BS6="No",ISNUMBER('Water Data'!D4)),CONCATENATE("[",ROUND(100-'Water Data'!D4,0),"]"),NA()))</f>
        <v>65.2</v>
      </c>
      <c r="E6" s="98" t="e">
        <f>+IF(AND(ISTEXT('Water Data'!B2),BT6="Yes"),'Water Data'!D6,IF(AND(ISTEXT('Water Data'!B2),BT6="No",ISNUMBER('Water Data'!D6)),CONCATENATE("[",ROUND('Water Data'!D6,0),"]"),NA()))</f>
        <v>#N/A</v>
      </c>
      <c r="F6" s="98" t="e">
        <f>+IF(AND(ISTEXT('Water Data'!B2),BU6="Yes"),'Water Data'!D9,IF(AND(ISTEXT('Water Data'!B2),BU6="No",ISNUMBER('Water Data'!D9)),CONCATENATE("[",ROUND('Water Data'!D9,0),"]"),NA()))</f>
        <v>#N/A</v>
      </c>
      <c r="G6" s="98">
        <f>+IF(AND(ISTEXT('Water Data'!B2),BV6="Yes"),100-'Water Data'!E4,IF(AND(ISTEXT('Water Data'!B2),BV6="No",ISNUMBER('Water Data'!E4)),CONCATENATE("[",ROUND(100-'Water Data'!E4,0),"]"),NA()))</f>
        <v>78.599999999999994</v>
      </c>
      <c r="H6" s="98" t="e">
        <f>+IF(AND(ISTEXT('Water Data'!B2),BW6="Yes"),'Water Data'!E6,IF(AND(ISTEXT('Water Data'!B2),BW6="No",ISNUMBER('Water Data'!E6)),CONCATENATE("[",ROUND('Water Data'!E6,0),"]"),NA()))</f>
        <v>#N/A</v>
      </c>
      <c r="I6" s="98" t="e">
        <f>+IF(AND(ISTEXT('Water Data'!B2),BX6="Yes"),'Water Data'!E9,IF(AND(ISTEXT('Water Data'!B2),BX6="No",ISNUMBER('Water Data'!E9)),CONCATENATE("[",ROUND('Water Data'!E9,0),"]"),NA()))</f>
        <v>#N/A</v>
      </c>
      <c r="J6" s="98">
        <f>+IF(AND(ISTEXT('Water Data'!B2),BY6="Yes"),100-'Water Data'!F4,IF(AND(ISTEXT('Water Data'!B2),BY6="No",ISNUMBER('Water Data'!F4)),CONCATENATE("[",ROUND(100-'Water Data'!F4,0),"]"),NA()))</f>
        <v>63.6</v>
      </c>
      <c r="K6" s="98" t="e">
        <f>+IF(AND(ISTEXT('Water Data'!B2),BZ6="Yes"),'Water Data'!F6,IF(AND(ISTEXT('Water Data'!B2),BZ6="No",ISNUMBER('Water Data'!F6)),CONCATENATE("[",ROUND('Water Data'!F6,0),"]"),NA()))</f>
        <v>#N/A</v>
      </c>
      <c r="L6" s="98" t="e">
        <f>+IF(AND(ISTEXT('Water Data'!B2),CA6="Yes"),'Water Data'!F9,IF(AND(ISTEXT('Water Data'!B2),CA6="No",ISNUMBER('Water Data'!F9)),CONCATENATE("[",ROUND('Water Data'!F9,0),"]"),NA()))</f>
        <v>#N/A</v>
      </c>
      <c r="M6" s="98" t="e">
        <f>+IF(AND(ISTEXT('Water Data'!B2),CB6="Yes"),100-'Water Data'!G4,IF(AND(ISTEXT('Water Data'!B2),CB6="No",ISNUMBER('Water Data'!G4)),CONCATENATE("[",ROUND(100-'Water Data'!G4,0),"]"),NA()))</f>
        <v>#N/A</v>
      </c>
      <c r="N6" s="98" t="e">
        <f>+IF(AND(ISTEXT('Water Data'!B2),CC6="Yes"),'Water Data'!G6,IF(AND(ISTEXT('Water Data'!B2),CC6="No",ISNUMBER('Water Data'!G6)),CONCATENATE("[",ROUND('Water Data'!G6,0),"]"),NA()))</f>
        <v>#N/A</v>
      </c>
      <c r="O6" s="98" t="e">
        <f>+IF(AND(ISTEXT('Water Data'!B2),CD6="Yes"),'Water Data'!G9,IF(AND(ISTEXT('Water Data'!B2),CD6="No",ISNUMBER('Water Data'!G9)),CONCATENATE("[",ROUND('Water Data'!G9,0),"]"),NA()))</f>
        <v>#N/A</v>
      </c>
      <c r="P6" s="98">
        <f>+IF(AND(ISTEXT('Water Data'!B2),CE6="Yes"),100-'Water Data'!H4,IF(AND(ISTEXT('Water Data'!B2),CE6="No",ISNUMBER('Water Data'!H4)),CONCATENATE("[",ROUND(100-'Water Data'!H4,0),"]"),NA()))</f>
        <v>61.7</v>
      </c>
      <c r="Q6" s="98" t="e">
        <f>+IF(AND(ISTEXT('Water Data'!B2),CF6="Yes"),'Water Data'!H6,IF(AND(ISTEXT('Water Data'!B2),CF6="No",ISNUMBER('Water Data'!H6)),CONCATENATE("[",ROUND('Water Data'!H6,0),"]"),NA()))</f>
        <v>#N/A</v>
      </c>
      <c r="R6" s="98" t="e">
        <f>+IF(AND(ISTEXT('Water Data'!B2),CG6="Yes"),'Water Data'!H9,IF(AND(ISTEXT('Water Data'!B2),CG6="No",ISNUMBER('Water Data'!H9)),CONCATENATE("[",ROUND('Water Data'!H9,0),"]"),NA()))</f>
        <v>#N/A</v>
      </c>
      <c r="S6" s="98">
        <f>+IF(AND(ISTEXT('Water Data'!B2),CH6="Yes"),100-'Water Data'!I4,IF(AND(ISTEXT('Water Data'!B2),CH6="No",ISNUMBER('Water Data'!I4)),CONCATENATE("[",ROUND(100-'Water Data'!I4,0),"]"),NA()))</f>
        <v>83.1</v>
      </c>
      <c r="T6" s="98" t="e">
        <f>+IF(AND(ISTEXT('Water Data'!B2),CI6="Yes"),'Water Data'!I6,IF(AND(ISTEXT('Water Data'!B2),CI6="No",ISNUMBER('Water Data'!I6)),CONCATENATE("[",ROUND('Water Data'!I6,0),"]"),NA()))</f>
        <v>#N/A</v>
      </c>
      <c r="U6" s="98" t="e">
        <f>+IF(AND(ISTEXT('Water Data'!B2),CJ6="Yes"),'Water Data'!I9,IF(AND(ISTEXT('Water Data'!B2),CJ6="No",ISNUMBER('Water Data'!I9)),CONCATENATE("[",ROUND('Water Data'!I9,0),"]"),NA()))</f>
        <v>#N/A</v>
      </c>
      <c r="V6" s="99">
        <f>+IF(AND(ISTEXT('Sanitation Data'!B2),CK6="Yes"),100-'Sanitation Data'!D4,IF(AND(ISTEXT('Sanitation Data'!B2),CK6="No",ISNUMBER('Sanitation Data'!D4)),CONCATENATE("[",ROUND(100-'Sanitation Data'!D4,0),"]"),NA()))</f>
        <v>62.115099139497495</v>
      </c>
      <c r="W6" s="99" t="e">
        <f>+IF(AND(ISTEXT('Sanitation Data'!B2),CL6="Yes"),'Sanitation Data'!D6,IF(AND(ISTEXT('Sanitation Data'!B2),CL6="No",ISNUMBER('Sanitation Data'!D6)),CONCATENATE("[",ROUND('Sanitation Data'!D6,0),"]"),NA()))</f>
        <v>#N/A</v>
      </c>
      <c r="X6" s="99" t="e">
        <f>+IF(AND(ISTEXT('Sanitation Data'!B2),CM6="Yes"),'Sanitation Data'!D10,IF(AND(ISTEXT('Sanitation Data'!B2),CM6="No",ISNUMBER('Sanitation Data'!D10)),CONCATENATE("[",ROUND('Sanitation Data'!D10,0),"]"),NA()))</f>
        <v>#N/A</v>
      </c>
      <c r="Y6" s="99" t="e">
        <f>+IF(AND(ISTEXT('Sanitation Data'!B2),CN6="Yes"),'Sanitation Data'!D11,IF(AND(ISTEXT('Sanitation Data'!B2),CN6="No",ISNUMBER('Sanitation Data'!D11)),CONCATENATE("[",ROUND('Sanitation Data'!D11,0),"]"),NA()))</f>
        <v>#N/A</v>
      </c>
      <c r="Z6" s="99" t="e">
        <f>+IF(AND(ISTEXT('Sanitation Data'!B2),CO6="Yes"),'Sanitation Data'!D12,IF(AND(ISTEXT('Sanitation Data'!B2),CO6="No",ISNUMBER('Sanitation Data'!D12)),CONCATENATE("[",ROUND('Sanitation Data'!D12,0),"]"),NA()))</f>
        <v>#N/A</v>
      </c>
      <c r="AA6" s="99">
        <f>+IF(AND(ISTEXT('Sanitation Data'!B2),CP6="Yes"),100-'Sanitation Data'!E4,IF(AND(ISTEXT('Sanitation Data'!B2),CP6="No",ISNUMBER('Sanitation Data'!E4)),CONCATENATE("[",ROUND(100-'Sanitation Data'!E4,0),"]"),NA()))</f>
        <v>80.206260177311378</v>
      </c>
      <c r="AB6" s="99" t="e">
        <f>+IF(AND(ISTEXT('Sanitation Data'!B2),CQ6="Yes"),'Sanitation Data'!E6,IF(AND(ISTEXT('Sanitation Data'!B2),CQ6="No",ISNUMBER('Sanitation Data'!E6)),CONCATENATE("[",ROUND('Sanitation Data'!E6,0),"]"),NA()))</f>
        <v>#N/A</v>
      </c>
      <c r="AC6" s="99" t="e">
        <f>+IF(AND(ISTEXT('Sanitation Data'!B2),CR6="Yes"),'Sanitation Data'!E10,IF(AND(ISTEXT('Sanitation Data'!B2),CR6="No",ISNUMBER('Sanitation Data'!E10)),CONCATENATE("[",ROUND('Sanitation Data'!E10,0),"]"),NA()))</f>
        <v>#N/A</v>
      </c>
      <c r="AD6" s="99" t="e">
        <f>+IF(AND(ISTEXT('Sanitation Data'!B2),CS6="Yes"),'Sanitation Data'!E11,IF(AND(ISTEXT('Sanitation Data'!B2),CS6="No",ISNUMBER('Sanitation Data'!E11)),CONCATENATE("[",ROUND('Sanitation Data'!E11,0),"]"),NA()))</f>
        <v>#N/A</v>
      </c>
      <c r="AE6" s="99" t="e">
        <f>+IF(AND(ISTEXT('Sanitation Data'!B2),CT6="Yes"),'Sanitation Data'!E12,IF(AND(ISTEXT('Sanitation Data'!B2),CT6="No",ISNUMBER('Sanitation Data'!E12)),CONCATENATE("[",ROUND('Sanitation Data'!E12,0),"]"),NA()))</f>
        <v>#N/A</v>
      </c>
      <c r="AF6" s="99">
        <f>+IF(AND(ISTEXT('Sanitation Data'!B2),CU6="Yes"),100-'Sanitation Data'!F4,IF(AND(ISTEXT('Sanitation Data'!B2),CU6="No",ISNUMBER('Sanitation Data'!F4)),CONCATENATE("[",ROUND(100-'Sanitation Data'!F4,0),"]"),NA()))</f>
        <v>60.057214988406074</v>
      </c>
      <c r="AG6" s="99" t="e">
        <f>+IF(AND(ISTEXT('Sanitation Data'!B2),CV6="Yes"),'Sanitation Data'!F6,IF(AND(ISTEXT('Sanitation Data'!B2),CV6="No",ISNUMBER('Sanitation Data'!F6)),CONCATENATE("[",ROUND('Sanitation Data'!F6,0),"]"),NA()))</f>
        <v>#N/A</v>
      </c>
      <c r="AH6" s="99" t="e">
        <f>+IF(AND(ISTEXT('Sanitation Data'!B2),CW6="Yes"),'Sanitation Data'!F10,IF(AND(ISTEXT('Sanitation Data'!B2),CW6="No",ISNUMBER('Sanitation Data'!F10)),CONCATENATE("[",ROUND('Sanitation Data'!F10,0),"]"),NA()))</f>
        <v>#N/A</v>
      </c>
      <c r="AI6" s="99" t="e">
        <f>+IF(AND(ISTEXT('Sanitation Data'!B2),CX6="Yes"),'Sanitation Data'!F11,IF(AND(ISTEXT('Sanitation Data'!B2),CX6="No",ISNUMBER('Sanitation Data'!F11)),CONCATENATE("[",ROUND('Sanitation Data'!F11,0),"]"),NA()))</f>
        <v>#N/A</v>
      </c>
      <c r="AJ6" s="99" t="e">
        <f>+IF(AND(ISTEXT('Sanitation Data'!B2),CY6="Yes"),'Sanitation Data'!F12,IF(AND(ISTEXT('Sanitation Data'!B2),CY6="No",ISNUMBER('Sanitation Data'!F12)),CONCATENATE("[",ROUND('Sanitation Data'!F12,0),"]"),NA()))</f>
        <v>#N/A</v>
      </c>
      <c r="AK6" s="99" t="e">
        <f>+IF(AND(ISTEXT('Sanitation Data'!B2),CZ6="Yes"),100-'Sanitation Data'!G4,IF(AND(ISTEXT('Sanitation Data'!B2),CZ6="No",ISNUMBER('Sanitation Data'!G4)),CONCATENATE("[",ROUND(100-'Sanitation Data'!G4,0),"]"),NA()))</f>
        <v>#N/A</v>
      </c>
      <c r="AL6" s="99" t="e">
        <f>+IF(AND(ISTEXT('Sanitation Data'!B2),DA6="Yes"),'Sanitation Data'!G6,IF(AND(ISTEXT('Sanitation Data'!B2),DA6="No",ISNUMBER('Sanitation Data'!G6)),CONCATENATE("[",ROUND('Sanitation Data'!G6,0),"]"),NA()))</f>
        <v>#N/A</v>
      </c>
      <c r="AM6" s="99" t="e">
        <f>+IF(AND(ISTEXT('Sanitation Data'!B2),DB6="Yes"),'Sanitation Data'!G10,IF(AND(ISTEXT('Sanitation Data'!B2),DB6="No",ISNUMBER('Sanitation Data'!G10)),CONCATENATE("[",ROUND('Sanitation Data'!G10,0),"]"),NA()))</f>
        <v>#N/A</v>
      </c>
      <c r="AN6" s="99" t="e">
        <f>+IF(AND(ISTEXT('Sanitation Data'!B2),DC6="Yes"),'Sanitation Data'!G11,IF(AND(ISTEXT('Sanitation Data'!B2),DC6="No",ISNUMBER('Sanitation Data'!G11)),CONCATENATE("[",ROUND('Sanitation Data'!G11,0),"]"),NA()))</f>
        <v>#N/A</v>
      </c>
      <c r="AO6" s="99" t="e">
        <f>+IF(AND(ISTEXT('Sanitation Data'!B2),DD6="Yes"),'Sanitation Data'!G12,IF(AND(ISTEXT('Sanitation Data'!B2),DD6="No",ISNUMBER('Sanitation Data'!G12)),CONCATENATE("[",ROUND('Sanitation Data'!G12,0),"]"),NA()))</f>
        <v>#N/A</v>
      </c>
      <c r="AP6" s="99">
        <f>+IF(AND(ISTEXT('Sanitation Data'!B2),DE6="Yes"),100-'Sanitation Data'!H4,IF(AND(ISTEXT('Sanitation Data'!B2),DE6="No",ISNUMBER('Sanitation Data'!H4)),CONCATENATE("[",ROUND(100-'Sanitation Data'!H4,0),"]"),NA()))</f>
        <v>66.971576786564242</v>
      </c>
      <c r="AQ6" s="99" t="e">
        <f>+IF(AND(ISTEXT('Sanitation Data'!B2),DF6="Yes"),'Sanitation Data'!H6,IF(AND(ISTEXT('Sanitation Data'!B2),DF6="No",ISTEXT('Sanitation Data'!H6)),CONCATENATE("[",ROUND('Sanitation Data'!H6,0),"]"),NA()))</f>
        <v>#N/A</v>
      </c>
      <c r="AR6" s="99" t="e">
        <f>+IF(AND(ISTEXT('Sanitation Data'!B2),DG6="Yes"),'Sanitation Data'!H10,IF(AND(ISTEXT('Sanitation Data'!B2),DG6="No",ISNUMBER('Sanitation Data'!H10)),CONCATENATE("[",ROUND('Sanitation Data'!H10,0),"]"),NA()))</f>
        <v>#N/A</v>
      </c>
      <c r="AS6" s="99" t="e">
        <f>+IF(AND(ISTEXT('Sanitation Data'!B2),DH6="Yes"),'Sanitation Data'!H11,IF(AND(ISTEXT('Sanitation Data'!B2),DH6="No",ISNUMBER('Sanitation Data'!H11)),CONCATENATE("[",ROUND('Sanitation Data'!H11,0),"]"),NA()))</f>
        <v>#N/A</v>
      </c>
      <c r="AT6" s="99" t="e">
        <f>+IF(AND(ISTEXT('Sanitation Data'!B2),DI6="Yes"),'Sanitation Data'!H12,IF(AND(ISTEXT('Sanitation Data'!B2),DI6="No",ISNUMBER('Sanitation Data'!H12)),CONCATENATE("[",ROUND('Sanitation Data'!H12,0),"]"),NA()))</f>
        <v>#N/A</v>
      </c>
      <c r="AU6" s="99">
        <f>+IF(AND(ISTEXT('Sanitation Data'!B2),DJ6="Yes"),100-'Sanitation Data'!I4,IF(AND(ISTEXT('Sanitation Data'!B2),DJ6="No",ISNUMBER('Sanitation Data'!I4)),CONCATENATE("[",ROUND(100-'Sanitation Data'!I4,0),"]"),NA()))</f>
        <v>63.95868990199223</v>
      </c>
      <c r="AV6" s="99" t="e">
        <f>+IF(AND(ISTEXT('Sanitation Data'!B2),DK6="Yes"),'Sanitation Data'!I6,IF(AND(ISTEXT('Sanitation Data'!B2),DK6="No",ISNUMBER('Sanitation Data'!I6)),CONCATENATE("[",ROUND('Sanitation Data'!I6,0),"]"),NA()))</f>
        <v>#N/A</v>
      </c>
      <c r="AW6" s="99" t="e">
        <f>+IF(AND(ISTEXT('Sanitation Data'!B2),DL6="Yes"),'Sanitation Data'!I10,IF(AND(ISTEXT('Sanitation Data'!B2),DL6="No",ISNUMBER('Sanitation Data'!I10)),CONCATENATE("[",ROUND('Sanitation Data'!I10,0),"]"),NA()))</f>
        <v>#N/A</v>
      </c>
      <c r="AX6" s="99" t="e">
        <f>+IF(AND(ISTEXT('Sanitation Data'!B2),DM6="Yes"),'Sanitation Data'!I11,IF(AND(ISTEXT('Sanitation Data'!B2),DM6="No",ISNUMBER('Sanitation Data'!I11)),CONCATENATE("[",ROUND('Sanitation Data'!I11,0),"]"),NA()))</f>
        <v>#N/A</v>
      </c>
      <c r="AY6" s="99" t="e">
        <f>+IF(AND(ISTEXT('Sanitation Data'!B2),DN6="Yes"),'Sanitation Data'!I12,IF(AND(ISTEXT('Sanitation Data'!B2),DN6="No",ISNUMBER('Sanitation Data'!I12)),CONCATENATE("[",ROUND('Sanitation Data'!I12,0),"]"),NA()))</f>
        <v>#N/A</v>
      </c>
      <c r="AZ6" s="100" t="e">
        <f>+IF(AND(ISTEXT('Hygiene Data'!B2),DO6="Yes"),'Hygiene Data'!D5,IF(AND(ISTEXT('Hygiene Data'!B2),DO6="No",ISNUMBER('Hygiene Data'!D5)),CONCATENATE("[",ROUND('Hygiene Data'!D5,0),"]"),NA()))</f>
        <v>#N/A</v>
      </c>
      <c r="BA6" s="100" t="e">
        <f>+IF(AND(ISTEXT('Hygiene Data'!B2),DP6="Yes"),'Hygiene Data'!D7,IF(AND(ISTEXT('Hygiene Data'!B2),DP6="No",ISNUMBER('Hygiene Data'!D7)),CONCATENATE("[",ROUND('Hygiene Data'!D7,0),"]"),NA()))</f>
        <v>#N/A</v>
      </c>
      <c r="BB6" s="100" t="e">
        <f>+IF(AND(ISTEXT('Hygiene Data'!B2),DQ6="Yes"),'Hygiene Data'!D9,IF(AND(ISTEXT('Hygiene Data'!B2),DQ6="No",ISNUMBER('Hygiene Data'!D9)),CONCATENATE("[",ROUND('Hygiene Data'!D9,0),"]"),NA()))</f>
        <v>#N/A</v>
      </c>
      <c r="BC6" s="100" t="e">
        <f>+IF(AND(ISTEXT('Hygiene Data'!B2),DR6="Yes"),'Hygiene Data'!E5,IF(AND(ISTEXT('Hygiene Data'!B2),DR6="No",ISNUMBER('Hygiene Data'!E5)),CONCATENATE("[",ROUND('Hygiene Data'!E5,0),"]"),NA()))</f>
        <v>#N/A</v>
      </c>
      <c r="BD6" s="100" t="e">
        <f>+IF(AND(ISTEXT('Hygiene Data'!B2),DS6="Yes"),'Hygiene Data'!E7,IF(AND(ISTEXT('Hygiene Data'!B2),DS6="No",ISNUMBER('Hygiene Data'!E7)),CONCATENATE("[",ROUND('Hygiene Data'!E7,0),"]"),NA()))</f>
        <v>#N/A</v>
      </c>
      <c r="BE6" s="100" t="e">
        <f>+IF(AND(ISTEXT('Hygiene Data'!B2),DT6="Yes"),'Hygiene Data'!E9,IF(AND(ISTEXT('Hygiene Data'!B2),DT6="No",ISNUMBER('Hygiene Data'!E9)),CONCATENATE("[",ROUND('Hygiene Data'!E9,0),"]"),NA()))</f>
        <v>#N/A</v>
      </c>
      <c r="BF6" s="100" t="e">
        <f>+IF(AND(ISTEXT('Hygiene Data'!B2),DU6="Yes"),'Hygiene Data'!F5,IF(AND(ISTEXT('Hygiene Data'!B2),DU6="No",ISNUMBER('Hygiene Data'!F5)),CONCATENATE("[",ROUND('Hygiene Data'!F5,0),"]"),NA()))</f>
        <v>#N/A</v>
      </c>
      <c r="BG6" s="100" t="e">
        <f>+IF(AND(ISTEXT('Hygiene Data'!B2),DV6="Yes"),'Hygiene Data'!F7,IF(AND(ISTEXT('Hygiene Data'!B2),DV6="No",ISNUMBER('Hygiene Data'!F7)),CONCATENATE("[",ROUND('Hygiene Data'!F7,0),"]"),NA()))</f>
        <v>#N/A</v>
      </c>
      <c r="BH6" s="100" t="e">
        <f>+IF(AND(ISTEXT('Hygiene Data'!B2),DW6="Yes"),'Hygiene Data'!F9,IF(AND(ISTEXT('Hygiene Data'!B2),DW6="No",ISNUMBER('Hygiene Data'!F9)),CONCATENATE("[",ROUND('Hygiene Data'!F9,0),"]"),NA()))</f>
        <v>#N/A</v>
      </c>
      <c r="BI6" s="100" t="e">
        <f>+IF(AND(ISTEXT('Hygiene Data'!B2),DX6="Yes"),'Hygiene Data'!G5,IF(AND(ISTEXT('Hygiene Data'!B2),DX6="No",ISNUMBER('Hygiene Data'!G5)),CONCATENATE("[",ROUND('Hygiene Data'!G5,0),"]"),NA()))</f>
        <v>#N/A</v>
      </c>
      <c r="BJ6" s="100" t="e">
        <f>+IF(AND(ISTEXT('Hygiene Data'!B2),DY6="Yes"),'Hygiene Data'!G7,IF(AND(ISTEXT('Hygiene Data'!B2),DY6="No",ISNUMBER('Hygiene Data'!G7)),CONCATENATE("[",ROUND('Hygiene Data'!G7,0),"]"),NA()))</f>
        <v>#N/A</v>
      </c>
      <c r="BK6" s="100" t="e">
        <f>+IF(AND(ISTEXT('Hygiene Data'!B2),DZ6="Yes"),'Hygiene Data'!G9,IF(AND(ISTEXT('Hygiene Data'!B2),DZ6="No",ISNUMBER('Hygiene Data'!G9)),CONCATENATE("[",ROUND('Hygiene Data'!G9,0),"]"),NA()))</f>
        <v>#N/A</v>
      </c>
      <c r="BL6" s="100" t="e">
        <f>+IF(AND(ISTEXT('Hygiene Data'!B2),EA6="Yes"),'Hygiene Data'!H5,IF(AND(ISTEXT('Hygiene Data'!B2),EA6="No",ISNUMBER('Hygiene Data'!H5)),CONCATENATE("[",ROUND('Hygiene Data'!H5,0),"]"),NA()))</f>
        <v>#N/A</v>
      </c>
      <c r="BM6" s="100" t="e">
        <f>+IF(AND(ISTEXT('Hygiene Data'!B2),EB6="Yes"),'Hygiene Data'!H7,IF(AND(ISTEXT('Hygiene Data'!B2),EB6="No",ISNUMBER('Hygiene Data'!H7)),CONCATENATE("[",ROUND('Hygiene Data'!H7,0),"]"),NA()))</f>
        <v>#N/A</v>
      </c>
      <c r="BN6" s="100" t="e">
        <f>+IF(AND(ISTEXT('Hygiene Data'!B2),EC6="Yes"),'Hygiene Data'!H9,IF(AND(ISTEXT('Hygiene Data'!B2),EC6="No",ISNUMBER('Hygiene Data'!H9)),CONCATENATE("[",ROUND('Hygiene Data'!H9,0),"]"),NA()))</f>
        <v>#N/A</v>
      </c>
      <c r="BO6" s="100" t="e">
        <f>+IF(AND(ISTEXT('Hygiene Data'!B2),ED6="Yes"),'Hygiene Data'!I5,IF(AND(ISTEXT('Hygiene Data'!B2),ED6="No",ISNUMBER('Hygiene Data'!I5)),CONCATENATE("[",ROUND('Hygiene Data'!I5,0),"]"),NA()))</f>
        <v>#N/A</v>
      </c>
      <c r="BP6" s="100" t="e">
        <f>+IF(AND(ISTEXT('Hygiene Data'!B2),EE6="Yes"),'Hygiene Data'!I7,IF(AND(ISTEXT('Hygiene Data'!B2),EE6="No",ISNUMBER('Hygiene Data'!I7)),CONCATENATE("[",ROUND('Hygiene Data'!I7,0),"]"),NA()))</f>
        <v>#N/A</v>
      </c>
      <c r="BQ6" s="100" t="e">
        <f>+IF(AND(ISTEXT('Hygiene Data'!B2),EF6="Yes"),'Hygiene Data'!I9,IF(AND(ISTEXT('Hygiene Data'!B2),EF6="No",ISNUMBER('Hygiene Data'!I9)),CONCATENATE("[",ROUND('Hygiene Data'!I9,0),"]"),NA()))</f>
        <v>#N/A</v>
      </c>
      <c r="BR6" s="306"/>
      <c r="BS6" s="306" t="str">
        <f>+'Water Data'!D27</f>
        <v>Yes</v>
      </c>
      <c r="BT6" s="306">
        <f>+'Water Data'!D28</f>
        <v>0</v>
      </c>
      <c r="BU6" s="306">
        <f>+'Water Data'!D29</f>
        <v>0</v>
      </c>
      <c r="BV6" s="306" t="str">
        <f>+'Water Data'!E27</f>
        <v>Yes</v>
      </c>
      <c r="BW6" s="306">
        <f>+'Water Data'!E28</f>
        <v>0</v>
      </c>
      <c r="BX6" s="306">
        <f>+'Water Data'!E29</f>
        <v>0</v>
      </c>
      <c r="BY6" s="306" t="str">
        <f>+'Water Data'!F27</f>
        <v>Yes</v>
      </c>
      <c r="BZ6" s="306">
        <f>+'Water Data'!F28</f>
        <v>0</v>
      </c>
      <c r="CA6" s="306">
        <f>+'Water Data'!F29</f>
        <v>0</v>
      </c>
      <c r="CB6" s="306">
        <f>+'Water Data'!G27</f>
        <v>0</v>
      </c>
      <c r="CC6" s="306">
        <f>+'Water Data'!G28</f>
        <v>0</v>
      </c>
      <c r="CD6" s="306">
        <f>+'Water Data'!G29</f>
        <v>0</v>
      </c>
      <c r="CE6" s="306" t="str">
        <f>+'Water Data'!H27</f>
        <v>Yes</v>
      </c>
      <c r="CF6" s="306">
        <f>+'Water Data'!H28</f>
        <v>0</v>
      </c>
      <c r="CG6" s="306">
        <f>+'Water Data'!H29</f>
        <v>0</v>
      </c>
      <c r="CH6" s="306" t="str">
        <f>+'Water Data'!I27</f>
        <v>Yes</v>
      </c>
      <c r="CI6" s="306">
        <f>+'Water Data'!I28</f>
        <v>0</v>
      </c>
      <c r="CJ6" s="306">
        <f>+'Water Data'!I29</f>
        <v>0</v>
      </c>
      <c r="CK6" s="306" t="str">
        <f>+'Sanitation Data'!D28</f>
        <v>Yes</v>
      </c>
      <c r="CL6" s="306">
        <f>+'Sanitation Data'!D29</f>
        <v>0</v>
      </c>
      <c r="CM6" s="306">
        <f>+'Sanitation Data'!D30</f>
        <v>0</v>
      </c>
      <c r="CN6" s="306">
        <f>+'Sanitation Data'!D31</f>
        <v>0</v>
      </c>
      <c r="CO6" s="306">
        <f>+'Sanitation Data'!D32</f>
        <v>0</v>
      </c>
      <c r="CP6" s="306" t="str">
        <f>+'Sanitation Data'!E28</f>
        <v>Yes</v>
      </c>
      <c r="CQ6" s="306">
        <f>+'Sanitation Data'!E29</f>
        <v>0</v>
      </c>
      <c r="CR6" s="306">
        <f>+'Sanitation Data'!E30</f>
        <v>0</v>
      </c>
      <c r="CS6" s="306">
        <f>+'Sanitation Data'!E31</f>
        <v>0</v>
      </c>
      <c r="CT6" s="306">
        <f>+'Sanitation Data'!E32</f>
        <v>0</v>
      </c>
      <c r="CU6" s="306" t="str">
        <f>+'Sanitation Data'!F28</f>
        <v>Yes</v>
      </c>
      <c r="CV6" s="306">
        <f>+'Sanitation Data'!F29</f>
        <v>0</v>
      </c>
      <c r="CW6" s="306">
        <f>+'Sanitation Data'!F30</f>
        <v>0</v>
      </c>
      <c r="CX6" s="306">
        <f>+'Sanitation Data'!F31</f>
        <v>0</v>
      </c>
      <c r="CY6" s="306">
        <f>+'Sanitation Data'!F32</f>
        <v>0</v>
      </c>
      <c r="CZ6" s="306">
        <f>+'Sanitation Data'!G28</f>
        <v>0</v>
      </c>
      <c r="DA6" s="306">
        <f>+'Sanitation Data'!G29</f>
        <v>0</v>
      </c>
      <c r="DB6" s="306">
        <f>+'Sanitation Data'!G30</f>
        <v>0</v>
      </c>
      <c r="DC6" s="306">
        <f>+'Sanitation Data'!G31</f>
        <v>0</v>
      </c>
      <c r="DD6" s="306">
        <f>+'Sanitation Data'!G32</f>
        <v>0</v>
      </c>
      <c r="DE6" s="306" t="str">
        <f>+'Sanitation Data'!H28</f>
        <v>Yes</v>
      </c>
      <c r="DF6" s="306">
        <f>+'Sanitation Data'!H29</f>
        <v>0</v>
      </c>
      <c r="DG6" s="306">
        <f>+'Sanitation Data'!H30</f>
        <v>0</v>
      </c>
      <c r="DH6" s="306">
        <f>+'Sanitation Data'!H31</f>
        <v>0</v>
      </c>
      <c r="DI6" s="306">
        <f>+'Sanitation Data'!H32</f>
        <v>0</v>
      </c>
      <c r="DJ6" s="306" t="str">
        <f>+'Sanitation Data'!I28</f>
        <v>Yes</v>
      </c>
      <c r="DK6" s="306">
        <f>+'Sanitation Data'!I29</f>
        <v>0</v>
      </c>
      <c r="DL6" s="306">
        <f>+'Sanitation Data'!I30</f>
        <v>0</v>
      </c>
      <c r="DM6" s="306">
        <f>+'Sanitation Data'!I31</f>
        <v>0</v>
      </c>
      <c r="DN6" s="306">
        <f>+'Sanitation Data'!I32</f>
        <v>0</v>
      </c>
      <c r="DO6" s="306">
        <f>+'Hygiene Data'!D11</f>
        <v>0</v>
      </c>
      <c r="DP6" s="306">
        <f>+'Hygiene Data'!D12</f>
        <v>0</v>
      </c>
      <c r="DQ6" s="306">
        <f>+'Hygiene Data'!D13</f>
        <v>0</v>
      </c>
      <c r="DR6" s="306">
        <f>+'Hygiene Data'!E11</f>
        <v>0</v>
      </c>
      <c r="DS6" s="306">
        <f>+'Hygiene Data'!E12</f>
        <v>0</v>
      </c>
      <c r="DT6" s="306">
        <f>+'Hygiene Data'!E13</f>
        <v>0</v>
      </c>
      <c r="DU6" s="306">
        <f>+'Hygiene Data'!F11</f>
        <v>0</v>
      </c>
      <c r="DV6" s="306">
        <f>+'Hygiene Data'!F12</f>
        <v>0</v>
      </c>
      <c r="DW6" s="306">
        <f>+'Hygiene Data'!F13</f>
        <v>0</v>
      </c>
      <c r="DX6" s="306">
        <f>+'Hygiene Data'!G11</f>
        <v>0</v>
      </c>
      <c r="DY6" s="306">
        <f>+'Hygiene Data'!G12</f>
        <v>0</v>
      </c>
      <c r="DZ6" s="306">
        <f>+'Hygiene Data'!G13</f>
        <v>0</v>
      </c>
      <c r="EA6" s="306">
        <f>+'Hygiene Data'!H11</f>
        <v>0</v>
      </c>
      <c r="EB6" s="306">
        <f>+'Hygiene Data'!H12</f>
        <v>0</v>
      </c>
      <c r="EC6" s="306">
        <f>+'Hygiene Data'!H13</f>
        <v>0</v>
      </c>
      <c r="ED6" s="306">
        <f>+'Hygiene Data'!I11</f>
        <v>0</v>
      </c>
      <c r="EE6" s="306">
        <f>+'Hygiene Data'!I12</f>
        <v>0</v>
      </c>
      <c r="EF6" s="306">
        <f>+'Hygiene Data'!I13</f>
        <v>0</v>
      </c>
    </row>
    <row xmlns:x14ac="http://schemas.microsoft.com/office/spreadsheetml/2009/9/ac" r="7" x14ac:dyDescent="0.2">
      <c r="A7" s="38" t="str">
        <f ca="true">+IF(OFFSET('Water Data'!$B$2,0,10*ROW('Water Data'!E1))="","",OFFSET('Water Data'!$B$2,0,10*ROW('Water Data'!E1)))</f>
        <v>PAK_2010_EMIS</v>
      </c>
      <c r="B7" s="38" t="str">
        <f ca="true">+IF(OFFSET('Water Data'!$C$2,0,10*ROW('Water Data'!F1))="","",OFFSET('Water Data'!$C$2,0,10*ROW('Water Data'!F1)))</f>
        <v>EMIS</v>
      </c>
      <c r="C7" s="362">
        <f t="shared" ref="C7:C70" ca="true" si="0">+IF(ISNUMBER(VALUE(MID(A7,5,4))), VALUE(MID(A7, 5,4)),"")</f>
        <v>2010</v>
      </c>
      <c r="D7" s="98">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65.199999999999989</v>
      </c>
      <c r="E7" s="98"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8"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8">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79.2</v>
      </c>
      <c r="H7" s="98"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8"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8">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63.699999999999996</v>
      </c>
      <c r="K7" s="98"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8"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8"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8"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8"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8">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61.900000000000006</v>
      </c>
      <c r="Q7" s="98"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8"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8">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82.3</v>
      </c>
      <c r="T7" s="98"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8"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9">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61.229278214097555</v>
      </c>
      <c r="W7" s="99"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9"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9"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9"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9">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77.432147725864411</v>
      </c>
      <c r="AB7" s="99"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9"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9"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9"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9">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59.451650622722575</v>
      </c>
      <c r="AG7" s="99"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9"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9"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9"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9"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9"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9"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9"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9"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9">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57.594232598989969</v>
      </c>
      <c r="AQ7" s="99"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9"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9"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9"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9">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79.897759735378145</v>
      </c>
      <c r="AV7" s="99"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9"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9"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9"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0"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0"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0"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0"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0"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0"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0"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0"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0"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0"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0"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0"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0"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0"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0"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0"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0"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0"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6"/>
      <c r="BS7" s="306" t="str">
        <f ca="true">+IF(OFFSET('Water Data'!$D$27,0,10*ROW('Water Data'!D1))="","",OFFSET('Water Data'!$D$27,0,10*ROW('Water Data'!D1)))</f>
        <v>Yes</v>
      </c>
      <c r="BT7" s="306" t="str">
        <f ca="true">+IF(OFFSET('Water Data'!$D$28,0,10*ROW('Water Data'!D1))="","",OFFSET('Water Data'!$D$28,0,10*ROW('Water Data'!D1)))</f>
        <v/>
      </c>
      <c r="BU7" s="306" t="str">
        <f ca="true">+IF(OFFSET('Water Data'!$D$29,0,10*ROW('Water Data'!D1))="","",OFFSET('Water Data'!$D$29,0,10*ROW('Water Data'!D1)))</f>
        <v/>
      </c>
      <c r="BV7" s="306" t="str">
        <f ca="true">+IF(OFFSET('Water Data'!$E$27,0,10*ROW('Water Data'!E1))="","",OFFSET('Water Data'!$E$27,0,10*ROW('Water Data'!E1)))</f>
        <v>Yes</v>
      </c>
      <c r="BW7" s="306" t="str">
        <f ca="true">+IF(OFFSET('Water Data'!$E$28,0,10*ROW('Water Data'!E1))="","",OFFSET('Water Data'!$E$28,0,10*ROW('Water Data'!E1)))</f>
        <v/>
      </c>
      <c r="BX7" s="306" t="str">
        <f ca="true">+IF(OFFSET('Water Data'!$E$29,0,10*ROW('Water Data'!E1))="","",OFFSET('Water Data'!$E$29,0,10*ROW('Water Data'!E1)))</f>
        <v/>
      </c>
      <c r="BY7" s="306" t="str">
        <f ca="true">+IF(OFFSET('Water Data'!$F$27,0,10*ROW('Water Data'!F1))="","",OFFSET('Water Data'!$F$27,0,10*ROW('Water Data'!F1)))</f>
        <v>Yes</v>
      </c>
      <c r="BZ7" s="306" t="str">
        <f ca="true">+IF(OFFSET('Water Data'!$F$28,0,10*ROW('Water Data'!F1))="","",OFFSET('Water Data'!$F$28,0,10*ROW('Water Data'!F1)))</f>
        <v/>
      </c>
      <c r="CA7" s="306" t="str">
        <f ca="true">+IF(OFFSET('Water Data'!$F$29,0,10*ROW('Water Data'!F1))="","",OFFSET('Water Data'!$F$29,0,10*ROW('Water Data'!F1)))</f>
        <v/>
      </c>
      <c r="CB7" s="306" t="str">
        <f ca="true">+IF(OFFSET('Water Data'!$G$27,0,10*ROW('Water Data'!G1))="","",OFFSET('Water Data'!$G$27,0,10*ROW('Water Data'!G1)))</f>
        <v/>
      </c>
      <c r="CC7" s="306" t="str">
        <f ca="true">+IF(OFFSET('Water Data'!$G$28,0,10*ROW('Water Data'!G1))="","",OFFSET('Water Data'!$G$28,0,10*ROW('Water Data'!G1)))</f>
        <v/>
      </c>
      <c r="CD7" s="306" t="str">
        <f ca="true">+IF(OFFSET('Water Data'!$G$29,0,10*ROW('Water Data'!G1))="","",OFFSET('Water Data'!$G$29,0,10*ROW('Water Data'!G1)))</f>
        <v/>
      </c>
      <c r="CE7" s="306" t="str">
        <f ca="true">+IF(OFFSET('Water Data'!$H$27,0,10*ROW('Water Data'!H1))="","",OFFSET('Water Data'!$H$27,0,10*ROW('Water Data'!H1)))</f>
        <v>Yes</v>
      </c>
      <c r="CF7" s="306" t="str">
        <f ca="true">+IF(OFFSET('Water Data'!$H$28,0,10*ROW('Water Data'!H1))="","",OFFSET('Water Data'!$H$28,0,10*ROW('Water Data'!H1)))</f>
        <v/>
      </c>
      <c r="CG7" s="306" t="str">
        <f ca="true">+IF(OFFSET('Water Data'!$H$29,0,10*ROW('Water Data'!H1))="","",OFFSET('Water Data'!$H$29,0,10*ROW('Water Data'!H1)))</f>
        <v/>
      </c>
      <c r="CH7" s="306" t="str">
        <f ca="true">+IF(OFFSET('Water Data'!$I$27,0,10*ROW('Water Data'!I1))="","",OFFSET('Water Data'!$I$27,0,10*ROW('Water Data'!I1)))</f>
        <v>Yes</v>
      </c>
      <c r="CI7" s="306" t="str">
        <f ca="true">+IF(OFFSET('Water Data'!$I$28,0,10*ROW('Water Data'!I1))="","",OFFSET('Water Data'!$I$28,0,10*ROW('Water Data'!I1)))</f>
        <v/>
      </c>
      <c r="CJ7" s="306" t="str">
        <f ca="true">+IF(OFFSET('Water Data'!$I$29,0,10*ROW('Water Data'!I1))="","",OFFSET('Water Data'!$I$29,0,10*ROW('Water Data'!I1)))</f>
        <v/>
      </c>
      <c r="CK7" s="306" t="str">
        <f ca="true">+IF(OFFSET('Sanitation Data'!$D$28,0,10*ROW('Sanitation Data'!D1))="","",OFFSET('Sanitation Data'!$D$28,0,10*ROW('Sanitation Data'!D1)))</f>
        <v>Yes</v>
      </c>
      <c r="CL7" s="306" t="str">
        <f ca="true">+IF(OFFSET('Sanitation Data'!$D$29,0,10*ROW('Sanitation Data'!D1))="","",OFFSET('Sanitation Data'!$D$29,0,10*ROW('Sanitation Data'!D1)))</f>
        <v/>
      </c>
      <c r="CM7" s="306" t="str">
        <f ca="true">+IF(OFFSET('Sanitation Data'!$D$30,0,10*ROW('Sanitation Data'!D1))="","",OFFSET('Sanitation Data'!$D$30,0,10*ROW('Sanitation Data'!D1)))</f>
        <v/>
      </c>
      <c r="CN7" s="306" t="str">
        <f ca="true">+IF(OFFSET('Sanitation Data'!$D$31,0,10*ROW('Sanitation Data'!D1))="","",OFFSET('Sanitation Data'!$D$31,0,10*ROW('Sanitation Data'!D1)))</f>
        <v/>
      </c>
      <c r="CO7" s="306" t="str">
        <f ca="true">+IF(OFFSET('Sanitation Data'!$D$32,0,10*ROW('Sanitation Data'!D1))="","",OFFSET('Sanitation Data'!$D$32,0,10*ROW('Sanitation Data'!D1)))</f>
        <v/>
      </c>
      <c r="CP7" s="306" t="str">
        <f ca="true">+IF(OFFSET('Sanitation Data'!$E$28,0,10*ROW('Sanitation Data'!E1))="","",OFFSET('Sanitation Data'!$E$28,0,10*ROW('Sanitation Data'!E1)))</f>
        <v>Yes</v>
      </c>
      <c r="CQ7" s="306" t="str">
        <f ca="true">+IF(OFFSET('Sanitation Data'!$E$29,0,10*ROW('Sanitation Data'!E1))="","",OFFSET('Sanitation Data'!$E$29,0,10*ROW('Sanitation Data'!E1)))</f>
        <v/>
      </c>
      <c r="CR7" s="306" t="str">
        <f ca="true">+IF(OFFSET('Sanitation Data'!$E$30,0,10*ROW('Sanitation Data'!E1))="","",OFFSET('Sanitation Data'!$E$30,0,10*ROW('Sanitation Data'!E1)))</f>
        <v/>
      </c>
      <c r="CS7" s="306" t="str">
        <f ca="true">+IF(OFFSET('Sanitation Data'!$E$31,0,10*ROW('Sanitation Data'!E1))="","",OFFSET('Sanitation Data'!$E$31,0,10*ROW('Sanitation Data'!E1)))</f>
        <v/>
      </c>
      <c r="CT7" s="306" t="str">
        <f ca="true">+IF(OFFSET('Sanitation Data'!$E$32,0,10*ROW('Sanitation Data'!E1))="","",OFFSET('Sanitation Data'!$E$32,0,10*ROW('Sanitation Data'!E1)))</f>
        <v/>
      </c>
      <c r="CU7" s="306" t="str">
        <f ca="true">+IF(OFFSET('Sanitation Data'!$F$28,0,10*ROW('Sanitation Data'!F1))="","",OFFSET('Sanitation Data'!$F$28,0,10*ROW('Sanitation Data'!F1)))</f>
        <v>Yes</v>
      </c>
      <c r="CV7" s="306" t="str">
        <f ca="true">+IF(OFFSET('Sanitation Data'!$F$29,0,10*ROW('Sanitation Data'!F1))="","",OFFSET('Sanitation Data'!$F$29,0,10*ROW('Sanitation Data'!F1)))</f>
        <v/>
      </c>
      <c r="CW7" s="306" t="str">
        <f ca="true">+IF(OFFSET('Sanitation Data'!$F$30,0,10*ROW('Sanitation Data'!F1))="","",OFFSET('Sanitation Data'!$F$30,0,10*ROW('Sanitation Data'!F1)))</f>
        <v/>
      </c>
      <c r="CX7" s="306" t="str">
        <f ca="true">+IF(OFFSET('Sanitation Data'!$F$31,0,10*ROW('Sanitation Data'!F1))="","",OFFSET('Sanitation Data'!$F$31,0,10*ROW('Sanitation Data'!F1)))</f>
        <v/>
      </c>
      <c r="CY7" s="306" t="str">
        <f ca="true">+IF(OFFSET('Sanitation Data'!$F$32,0,10*ROW('Sanitation Data'!F1))="","",OFFSET('Sanitation Data'!$F$32,0,10*ROW('Sanitation Data'!F1)))</f>
        <v/>
      </c>
      <c r="CZ7" s="306" t="str">
        <f ca="true">+IF(OFFSET('Sanitation Data'!$G$28,0,10*ROW('Sanitation Data'!G1))="","",OFFSET('Sanitation Data'!$G$28,0,10*ROW('Sanitation Data'!G1)))</f>
        <v/>
      </c>
      <c r="DA7" s="306" t="str">
        <f ca="true">+IF(OFFSET('Sanitation Data'!$G$29,0,10*ROW('Sanitation Data'!G1))="","",OFFSET('Sanitation Data'!$G$29,0,10*ROW('Sanitation Data'!G1)))</f>
        <v/>
      </c>
      <c r="DB7" s="306" t="str">
        <f ca="true">+IF(OFFSET('Sanitation Data'!$G$30,0,10*ROW('Sanitation Data'!G1))="","",OFFSET('Sanitation Data'!$G$30,0,10*ROW('Sanitation Data'!G1)))</f>
        <v/>
      </c>
      <c r="DC7" s="306" t="str">
        <f ca="true">+IF(OFFSET('Sanitation Data'!$G$31,0,10*ROW('Sanitation Data'!G1))="","",OFFSET('Sanitation Data'!$G$31,0,10*ROW('Sanitation Data'!G1)))</f>
        <v/>
      </c>
      <c r="DD7" s="306" t="str">
        <f ca="true">+IF(OFFSET('Sanitation Data'!$G$32,0,10*ROW('Sanitation Data'!G1))="","",OFFSET('Sanitation Data'!$G$32,0,10*ROW('Sanitation Data'!G1)))</f>
        <v/>
      </c>
      <c r="DE7" s="306" t="str">
        <f ca="true">+IF(OFFSET('Sanitation Data'!$H$28,0,10*ROW('Sanitation Data'!H1))="","",OFFSET('Sanitation Data'!$H$28,0,10*ROW('Sanitation Data'!H1)))</f>
        <v>Yes</v>
      </c>
      <c r="DF7" s="306" t="str">
        <f ca="true">+IF(OFFSET('Sanitation Data'!$H$29,0,10*ROW('Sanitation Data'!H1))="","",OFFSET('Sanitation Data'!$H$29,0,10*ROW('Sanitation Data'!H1)))</f>
        <v/>
      </c>
      <c r="DG7" s="306" t="str">
        <f ca="true">+IF(OFFSET('Sanitation Data'!$H$30,0,10*ROW('Sanitation Data'!H1))="","",OFFSET('Sanitation Data'!$H$30,0,10*ROW('Sanitation Data'!H1)))</f>
        <v/>
      </c>
      <c r="DH7" s="306" t="str">
        <f ca="true">+IF(OFFSET('Sanitation Data'!$H$31,0,10*ROW('Sanitation Data'!H1))="","",OFFSET('Sanitation Data'!$H$31,0,10*ROW('Sanitation Data'!H1)))</f>
        <v/>
      </c>
      <c r="DI7" s="306" t="str">
        <f ca="true">+IF(OFFSET('Sanitation Data'!$H$32,0,10*ROW('Sanitation Data'!H1))="","",OFFSET('Sanitation Data'!$H$32,0,10*ROW('Sanitation Data'!H1)))</f>
        <v/>
      </c>
      <c r="DJ7" s="306" t="str">
        <f ca="true">+IF(OFFSET('Sanitation Data'!$I$28,0,10*ROW('Sanitation Data'!I1))="","",OFFSET('Sanitation Data'!$I$28,0,10*ROW('Sanitation Data'!I1)))</f>
        <v>Yes</v>
      </c>
      <c r="DK7" s="306" t="str">
        <f ca="true">+IF(OFFSET('Sanitation Data'!$I$29,0,10*ROW('Sanitation Data'!I1))="","",OFFSET('Sanitation Data'!$I$29,0,10*ROW('Sanitation Data'!I1)))</f>
        <v/>
      </c>
      <c r="DL7" s="306" t="str">
        <f ca="true">+IF(OFFSET('Sanitation Data'!$I$30,0,10*ROW('Sanitation Data'!I1))="","",OFFSET('Sanitation Data'!$I$30,0,10*ROW('Sanitation Data'!I1)))</f>
        <v/>
      </c>
      <c r="DM7" s="306" t="str">
        <f ca="true">+IF(OFFSET('Sanitation Data'!$I$31,0,10*ROW('Sanitation Data'!I1))="","",OFFSET('Sanitation Data'!$I$31,0,10*ROW('Sanitation Data'!I1)))</f>
        <v/>
      </c>
      <c r="DN7" s="306" t="str">
        <f ca="true">+IF(OFFSET('Sanitation Data'!$I$32,0,10*ROW('Sanitation Data'!I1))="","",OFFSET('Sanitation Data'!$I$32,0,10*ROW('Sanitation Data'!I1)))</f>
        <v/>
      </c>
      <c r="DO7" s="306" t="str">
        <f ca="true">+IF(OFFSET('Hygiene Data'!$D$11,0,10*ROW('Hygiene Data'!D1))="","",OFFSET('Hygiene Data'!$D$11,0,10*ROW('Hygiene Data'!D1)))</f>
        <v/>
      </c>
      <c r="DP7" s="306" t="str">
        <f ca="true">+IF(OFFSET('Hygiene Data'!$D$12,0,10*ROW('Hygiene Data'!D1))="","",OFFSET('Hygiene Data'!$D$12,0,10*ROW('Hygiene Data'!D1)))</f>
        <v/>
      </c>
      <c r="DQ7" s="306" t="str">
        <f ca="true">+IF(OFFSET('Hygiene Data'!$D$13,0,10*ROW('Hygiene Data'!D1))="","",OFFSET('Hygiene Data'!$D$13,0,10*ROW('Hygiene Data'!D1)))</f>
        <v/>
      </c>
      <c r="DR7" s="306" t="str">
        <f ca="true">+IF(OFFSET('Hygiene Data'!$E$11,0,10*ROW('Hygiene Data'!E1))="","",OFFSET('Hygiene Data'!$E$11,0,10*ROW('Hygiene Data'!E1)))</f>
        <v/>
      </c>
      <c r="DS7" s="306" t="str">
        <f ca="true">+IF(OFFSET('Hygiene Data'!$E$12,0,10*ROW('Hygiene Data'!E1))="","",OFFSET('Hygiene Data'!$E$12,0,10*ROW('Hygiene Data'!E1)))</f>
        <v/>
      </c>
      <c r="DT7" s="306" t="str">
        <f ca="true">+IF(OFFSET('Hygiene Data'!$E$13,0,10*ROW('Hygiene Data'!E1))="","",OFFSET('Hygiene Data'!$E$13,0,10*ROW('Hygiene Data'!E1)))</f>
        <v/>
      </c>
      <c r="DU7" s="306" t="str">
        <f ca="true">+IF(OFFSET('Hygiene Data'!$F$11,0,10*ROW('Hygiene Data'!F1))="","",OFFSET('Hygiene Data'!$F$11,0,10*ROW('Hygiene Data'!F1)))</f>
        <v/>
      </c>
      <c r="DV7" s="306" t="str">
        <f ca="true">+IF(OFFSET('Hygiene Data'!$F$12,0,10*ROW('Hygiene Data'!F1))="","",OFFSET('Hygiene Data'!$F$12,0,10*ROW('Hygiene Data'!F1)))</f>
        <v/>
      </c>
      <c r="DW7" s="306" t="str">
        <f ca="true">+IF(OFFSET('Hygiene Data'!$F$13,0,10*ROW('Hygiene Data'!F1))="","",OFFSET('Hygiene Data'!$F$13,0,10*ROW('Hygiene Data'!F1)))</f>
        <v/>
      </c>
      <c r="DX7" s="306" t="str">
        <f ca="true">+IF(OFFSET('Hygiene Data'!$G$11,0,10*ROW('Hygiene Data'!G1))="","",OFFSET('Hygiene Data'!$G$11,0,10*ROW('Hygiene Data'!G1)))</f>
        <v/>
      </c>
      <c r="DY7" s="306" t="str">
        <f ca="true">+IF(OFFSET('Hygiene Data'!$G$12,0,10*ROW('Hygiene Data'!G1))="","",OFFSET('Hygiene Data'!$G$12,0,10*ROW('Hygiene Data'!G1)))</f>
        <v/>
      </c>
      <c r="DZ7" s="306" t="str">
        <f ca="true">+IF(OFFSET('Hygiene Data'!$G$13,0,10*ROW('Hygiene Data'!G1))="","",OFFSET('Hygiene Data'!$G$13,0,10*ROW('Hygiene Data'!G1)))</f>
        <v/>
      </c>
      <c r="EA7" s="306" t="str">
        <f ca="true">+IF(OFFSET('Hygiene Data'!$H$11,0,10*ROW('Hygiene Data'!H1))="","",OFFSET('Hygiene Data'!$H$11,0,10*ROW('Hygiene Data'!H1)))</f>
        <v/>
      </c>
      <c r="EB7" s="306" t="str">
        <f ca="true">+IF(OFFSET('Hygiene Data'!$H$12,0,10*ROW('Hygiene Data'!H1))="","",OFFSET('Hygiene Data'!$H$12,0,10*ROW('Hygiene Data'!H1)))</f>
        <v/>
      </c>
      <c r="EC7" s="306" t="str">
        <f ca="true">+IF(OFFSET('Hygiene Data'!$H$13,0,10*ROW('Hygiene Data'!H1))="","",OFFSET('Hygiene Data'!$H$13,0,10*ROW('Hygiene Data'!H1)))</f>
        <v/>
      </c>
      <c r="ED7" s="306" t="str">
        <f ca="true">+IF(OFFSET('Hygiene Data'!$I$11,0,10*ROW('Hygiene Data'!I1))="","",OFFSET('Hygiene Data'!$I$11,0,10*ROW('Hygiene Data'!I1)))</f>
        <v/>
      </c>
      <c r="EE7" s="306" t="str">
        <f ca="true">+IF(OFFSET('Hygiene Data'!$I$12,0,10*ROW('Hygiene Data'!I1))="","",OFFSET('Hygiene Data'!$I$12,0,10*ROW('Hygiene Data'!I1)))</f>
        <v/>
      </c>
      <c r="EF7" s="306"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PAK_2011_EMIS</v>
      </c>
      <c r="B8" s="38" t="str">
        <f ca="true">+IF(OFFSET('Water Data'!$C$2,0,10*ROW('Water Data'!F2))="","",OFFSET('Water Data'!$C$2,0,10*ROW('Water Data'!F2)))</f>
        <v>EMIS</v>
      </c>
      <c r="C8" s="362">
        <f t="shared" ca="true" si="0"/>
        <v>2011</v>
      </c>
      <c r="D8" s="98">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68.400000000000006</v>
      </c>
      <c r="E8" s="98"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8"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8">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82.1</v>
      </c>
      <c r="H8" s="98"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8"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8">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66.8</v>
      </c>
      <c r="K8" s="98"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8"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8"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8"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8"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8">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65.099999999999994</v>
      </c>
      <c r="Q8" s="98"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8"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8">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84.9</v>
      </c>
      <c r="T8" s="98"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8"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9">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66.130774292063421</v>
      </c>
      <c r="W8" s="99"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9"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9"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9"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9">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78.523489932885909</v>
      </c>
      <c r="AB8" s="99"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9"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9"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9"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9">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64.698713421136461</v>
      </c>
      <c r="AG8" s="99"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9"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9"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9"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9"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9"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9"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9"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9"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9">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62.218250865631632</v>
      </c>
      <c r="AQ8" s="99"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9"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9"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9"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9">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85.73133882941022</v>
      </c>
      <c r="AV8" s="99"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9"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9"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9"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0"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0"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0"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0"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0"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0"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0"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0"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0"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0"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0"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0"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0"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0"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0"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0"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0"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0"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6"/>
      <c r="BS8" s="306" t="str">
        <f ca="true">+IF(OFFSET('Water Data'!$D$27,0,10*ROW('Water Data'!D2))="","",OFFSET('Water Data'!$D$27,0,10*ROW('Water Data'!D2)))</f>
        <v>Yes</v>
      </c>
      <c r="BT8" s="306" t="str">
        <f ca="true">+IF(OFFSET('Water Data'!$D$28,0,10*ROW('Water Data'!D2))="","",OFFSET('Water Data'!$D$28,0,10*ROW('Water Data'!D2)))</f>
        <v/>
      </c>
      <c r="BU8" s="306" t="str">
        <f ca="true">+IF(OFFSET('Water Data'!$D$29,0,10*ROW('Water Data'!D2))="","",OFFSET('Water Data'!$D$29,0,10*ROW('Water Data'!D2)))</f>
        <v/>
      </c>
      <c r="BV8" s="306" t="str">
        <f ca="true">+IF(OFFSET('Water Data'!$E$27,0,10*ROW('Water Data'!E2))="","",OFFSET('Water Data'!$E$27,0,10*ROW('Water Data'!E2)))</f>
        <v>Yes</v>
      </c>
      <c r="BW8" s="306" t="str">
        <f ca="true">+IF(OFFSET('Water Data'!$E$28,0,10*ROW('Water Data'!E2))="","",OFFSET('Water Data'!$E$28,0,10*ROW('Water Data'!E2)))</f>
        <v/>
      </c>
      <c r="BX8" s="306" t="str">
        <f ca="true">+IF(OFFSET('Water Data'!$E$29,0,10*ROW('Water Data'!E2))="","",OFFSET('Water Data'!$E$29,0,10*ROW('Water Data'!E2)))</f>
        <v/>
      </c>
      <c r="BY8" s="306" t="str">
        <f ca="true">+IF(OFFSET('Water Data'!$F$27,0,10*ROW('Water Data'!F2))="","",OFFSET('Water Data'!$F$27,0,10*ROW('Water Data'!F2)))</f>
        <v>Yes</v>
      </c>
      <c r="BZ8" s="306" t="str">
        <f ca="true">+IF(OFFSET('Water Data'!$F$28,0,10*ROW('Water Data'!F2))="","",OFFSET('Water Data'!$F$28,0,10*ROW('Water Data'!F2)))</f>
        <v/>
      </c>
      <c r="CA8" s="306" t="str">
        <f ca="true">+IF(OFFSET('Water Data'!$F$29,0,10*ROW('Water Data'!F2))="","",OFFSET('Water Data'!$F$29,0,10*ROW('Water Data'!F2)))</f>
        <v/>
      </c>
      <c r="CB8" s="306" t="str">
        <f ca="true">+IF(OFFSET('Water Data'!$G$27,0,10*ROW('Water Data'!G2))="","",OFFSET('Water Data'!$G$27,0,10*ROW('Water Data'!G2)))</f>
        <v/>
      </c>
      <c r="CC8" s="306" t="str">
        <f ca="true">+IF(OFFSET('Water Data'!$G$28,0,10*ROW('Water Data'!G2))="","",OFFSET('Water Data'!$G$28,0,10*ROW('Water Data'!G2)))</f>
        <v/>
      </c>
      <c r="CD8" s="306" t="str">
        <f ca="true">+IF(OFFSET('Water Data'!$G$29,0,10*ROW('Water Data'!G2))="","",OFFSET('Water Data'!$G$29,0,10*ROW('Water Data'!G2)))</f>
        <v/>
      </c>
      <c r="CE8" s="306" t="str">
        <f ca="true">+IF(OFFSET('Water Data'!$H$27,0,10*ROW('Water Data'!H2))="","",OFFSET('Water Data'!$H$27,0,10*ROW('Water Data'!H2)))</f>
        <v>Yes</v>
      </c>
      <c r="CF8" s="306" t="str">
        <f ca="true">+IF(OFFSET('Water Data'!$H$28,0,10*ROW('Water Data'!H2))="","",OFFSET('Water Data'!$H$28,0,10*ROW('Water Data'!H2)))</f>
        <v/>
      </c>
      <c r="CG8" s="306" t="str">
        <f ca="true">+IF(OFFSET('Water Data'!$H$29,0,10*ROW('Water Data'!H2))="","",OFFSET('Water Data'!$H$29,0,10*ROW('Water Data'!H2)))</f>
        <v/>
      </c>
      <c r="CH8" s="306" t="str">
        <f ca="true">+IF(OFFSET('Water Data'!$I$27,0,10*ROW('Water Data'!I2))="","",OFFSET('Water Data'!$I$27,0,10*ROW('Water Data'!I2)))</f>
        <v>Yes</v>
      </c>
      <c r="CI8" s="306" t="str">
        <f ca="true">+IF(OFFSET('Water Data'!$I$28,0,10*ROW('Water Data'!I2))="","",OFFSET('Water Data'!$I$28,0,10*ROW('Water Data'!I2)))</f>
        <v/>
      </c>
      <c r="CJ8" s="306" t="str">
        <f ca="true">+IF(OFFSET('Water Data'!$I$29,0,10*ROW('Water Data'!I2))="","",OFFSET('Water Data'!$I$29,0,10*ROW('Water Data'!I2)))</f>
        <v/>
      </c>
      <c r="CK8" s="306" t="str">
        <f ca="true">+IF(OFFSET('Sanitation Data'!$D$28,0,10*ROW('Sanitation Data'!D2))="","",OFFSET('Sanitation Data'!$D$28,0,10*ROW('Sanitation Data'!D2)))</f>
        <v>Yes</v>
      </c>
      <c r="CL8" s="306" t="str">
        <f ca="true">+IF(OFFSET('Sanitation Data'!$D$29,0,10*ROW('Sanitation Data'!D2))="","",OFFSET('Sanitation Data'!$D$29,0,10*ROW('Sanitation Data'!D2)))</f>
        <v/>
      </c>
      <c r="CM8" s="306" t="str">
        <f ca="true">+IF(OFFSET('Sanitation Data'!$D$30,0,10*ROW('Sanitation Data'!D2))="","",OFFSET('Sanitation Data'!$D$30,0,10*ROW('Sanitation Data'!D2)))</f>
        <v/>
      </c>
      <c r="CN8" s="306" t="str">
        <f ca="true">+IF(OFFSET('Sanitation Data'!$D$31,0,10*ROW('Sanitation Data'!D2))="","",OFFSET('Sanitation Data'!$D$31,0,10*ROW('Sanitation Data'!D2)))</f>
        <v/>
      </c>
      <c r="CO8" s="306" t="str">
        <f ca="true">+IF(OFFSET('Sanitation Data'!$D$32,0,10*ROW('Sanitation Data'!D2))="","",OFFSET('Sanitation Data'!$D$32,0,10*ROW('Sanitation Data'!D2)))</f>
        <v/>
      </c>
      <c r="CP8" s="306" t="str">
        <f ca="true">+IF(OFFSET('Sanitation Data'!$E$28,0,10*ROW('Sanitation Data'!E2))="","",OFFSET('Sanitation Data'!$E$28,0,10*ROW('Sanitation Data'!E2)))</f>
        <v>Yes</v>
      </c>
      <c r="CQ8" s="306" t="str">
        <f ca="true">+IF(OFFSET('Sanitation Data'!$E$29,0,10*ROW('Sanitation Data'!E2))="","",OFFSET('Sanitation Data'!$E$29,0,10*ROW('Sanitation Data'!E2)))</f>
        <v/>
      </c>
      <c r="CR8" s="306" t="str">
        <f ca="true">+IF(OFFSET('Sanitation Data'!$E$30,0,10*ROW('Sanitation Data'!E2))="","",OFFSET('Sanitation Data'!$E$30,0,10*ROW('Sanitation Data'!E2)))</f>
        <v/>
      </c>
      <c r="CS8" s="306" t="str">
        <f ca="true">+IF(OFFSET('Sanitation Data'!$E$31,0,10*ROW('Sanitation Data'!E2))="","",OFFSET('Sanitation Data'!$E$31,0,10*ROW('Sanitation Data'!E2)))</f>
        <v/>
      </c>
      <c r="CT8" s="306" t="str">
        <f ca="true">+IF(OFFSET('Sanitation Data'!$E$32,0,10*ROW('Sanitation Data'!E2))="","",OFFSET('Sanitation Data'!$E$32,0,10*ROW('Sanitation Data'!E2)))</f>
        <v/>
      </c>
      <c r="CU8" s="306" t="str">
        <f ca="true">+IF(OFFSET('Sanitation Data'!$F$28,0,10*ROW('Sanitation Data'!F2))="","",OFFSET('Sanitation Data'!$F$28,0,10*ROW('Sanitation Data'!F2)))</f>
        <v>Yes</v>
      </c>
      <c r="CV8" s="306" t="str">
        <f ca="true">+IF(OFFSET('Sanitation Data'!$F$29,0,10*ROW('Sanitation Data'!F2))="","",OFFSET('Sanitation Data'!$F$29,0,10*ROW('Sanitation Data'!F2)))</f>
        <v/>
      </c>
      <c r="CW8" s="306" t="str">
        <f ca="true">+IF(OFFSET('Sanitation Data'!$F$30,0,10*ROW('Sanitation Data'!F2))="","",OFFSET('Sanitation Data'!$F$30,0,10*ROW('Sanitation Data'!F2)))</f>
        <v/>
      </c>
      <c r="CX8" s="306" t="str">
        <f ca="true">+IF(OFFSET('Sanitation Data'!$F$31,0,10*ROW('Sanitation Data'!F2))="","",OFFSET('Sanitation Data'!$F$31,0,10*ROW('Sanitation Data'!F2)))</f>
        <v/>
      </c>
      <c r="CY8" s="306" t="str">
        <f ca="true">+IF(OFFSET('Sanitation Data'!$F$32,0,10*ROW('Sanitation Data'!F2))="","",OFFSET('Sanitation Data'!$F$32,0,10*ROW('Sanitation Data'!F2)))</f>
        <v/>
      </c>
      <c r="CZ8" s="306" t="str">
        <f ca="true">+IF(OFFSET('Sanitation Data'!$G$28,0,10*ROW('Sanitation Data'!G2))="","",OFFSET('Sanitation Data'!$G$28,0,10*ROW('Sanitation Data'!G2)))</f>
        <v/>
      </c>
      <c r="DA8" s="306" t="str">
        <f ca="true">+IF(OFFSET('Sanitation Data'!$G$29,0,10*ROW('Sanitation Data'!G2))="","",OFFSET('Sanitation Data'!$G$29,0,10*ROW('Sanitation Data'!G2)))</f>
        <v/>
      </c>
      <c r="DB8" s="306" t="str">
        <f ca="true">+IF(OFFSET('Sanitation Data'!$G$30,0,10*ROW('Sanitation Data'!G2))="","",OFFSET('Sanitation Data'!$G$30,0,10*ROW('Sanitation Data'!G2)))</f>
        <v/>
      </c>
      <c r="DC8" s="306" t="str">
        <f ca="true">+IF(OFFSET('Sanitation Data'!$G$31,0,10*ROW('Sanitation Data'!G2))="","",OFFSET('Sanitation Data'!$G$31,0,10*ROW('Sanitation Data'!G2)))</f>
        <v/>
      </c>
      <c r="DD8" s="306" t="str">
        <f ca="true">+IF(OFFSET('Sanitation Data'!$G$32,0,10*ROW('Sanitation Data'!G2))="","",OFFSET('Sanitation Data'!$G$32,0,10*ROW('Sanitation Data'!G2)))</f>
        <v/>
      </c>
      <c r="DE8" s="306" t="str">
        <f ca="true">+IF(OFFSET('Sanitation Data'!$H$28,0,10*ROW('Sanitation Data'!H2))="","",OFFSET('Sanitation Data'!$H$28,0,10*ROW('Sanitation Data'!H2)))</f>
        <v>Yes</v>
      </c>
      <c r="DF8" s="306" t="str">
        <f ca="true">+IF(OFFSET('Sanitation Data'!$H$29,0,10*ROW('Sanitation Data'!H2))="","",OFFSET('Sanitation Data'!$H$29,0,10*ROW('Sanitation Data'!H2)))</f>
        <v/>
      </c>
      <c r="DG8" s="306" t="str">
        <f ca="true">+IF(OFFSET('Sanitation Data'!$H$30,0,10*ROW('Sanitation Data'!H2))="","",OFFSET('Sanitation Data'!$H$30,0,10*ROW('Sanitation Data'!H2)))</f>
        <v/>
      </c>
      <c r="DH8" s="306" t="str">
        <f ca="true">+IF(OFFSET('Sanitation Data'!$H$31,0,10*ROW('Sanitation Data'!H2))="","",OFFSET('Sanitation Data'!$H$31,0,10*ROW('Sanitation Data'!H2)))</f>
        <v/>
      </c>
      <c r="DI8" s="306" t="str">
        <f ca="true">+IF(OFFSET('Sanitation Data'!$H$32,0,10*ROW('Sanitation Data'!H2))="","",OFFSET('Sanitation Data'!$H$32,0,10*ROW('Sanitation Data'!H2)))</f>
        <v/>
      </c>
      <c r="DJ8" s="306" t="str">
        <f ca="true">+IF(OFFSET('Sanitation Data'!$I$28,0,10*ROW('Sanitation Data'!I2))="","",OFFSET('Sanitation Data'!$I$28,0,10*ROW('Sanitation Data'!I2)))</f>
        <v>Yes</v>
      </c>
      <c r="DK8" s="306" t="str">
        <f ca="true">+IF(OFFSET('Sanitation Data'!$I$29,0,10*ROW('Sanitation Data'!I2))="","",OFFSET('Sanitation Data'!$I$29,0,10*ROW('Sanitation Data'!I2)))</f>
        <v/>
      </c>
      <c r="DL8" s="306" t="str">
        <f ca="true">+IF(OFFSET('Sanitation Data'!$I$30,0,10*ROW('Sanitation Data'!I2))="","",OFFSET('Sanitation Data'!$I$30,0,10*ROW('Sanitation Data'!I2)))</f>
        <v/>
      </c>
      <c r="DM8" s="306" t="str">
        <f ca="true">+IF(OFFSET('Sanitation Data'!$I$31,0,10*ROW('Sanitation Data'!I2))="","",OFFSET('Sanitation Data'!$I$31,0,10*ROW('Sanitation Data'!I2)))</f>
        <v/>
      </c>
      <c r="DN8" s="306" t="str">
        <f ca="true">+IF(OFFSET('Sanitation Data'!$I$32,0,10*ROW('Sanitation Data'!I2))="","",OFFSET('Sanitation Data'!$I$32,0,10*ROW('Sanitation Data'!I2)))</f>
        <v/>
      </c>
      <c r="DO8" s="306" t="str">
        <f ca="true">+IF(OFFSET('Hygiene Data'!$D$11,0,10*ROW('Hygiene Data'!D2))="","",OFFSET('Hygiene Data'!$D$11,0,10*ROW('Hygiene Data'!D2)))</f>
        <v/>
      </c>
      <c r="DP8" s="306" t="str">
        <f ca="true">+IF(OFFSET('Hygiene Data'!$D$12,0,10*ROW('Hygiene Data'!D2))="","",OFFSET('Hygiene Data'!$D$12,0,10*ROW('Hygiene Data'!D2)))</f>
        <v/>
      </c>
      <c r="DQ8" s="306" t="str">
        <f ca="true">+IF(OFFSET('Hygiene Data'!$D$13,0,10*ROW('Hygiene Data'!D2))="","",OFFSET('Hygiene Data'!$D$13,0,10*ROW('Hygiene Data'!D2)))</f>
        <v/>
      </c>
      <c r="DR8" s="306" t="str">
        <f ca="true">+IF(OFFSET('Hygiene Data'!$E$11,0,10*ROW('Hygiene Data'!E2))="","",OFFSET('Hygiene Data'!$E$11,0,10*ROW('Hygiene Data'!E2)))</f>
        <v/>
      </c>
      <c r="DS8" s="306" t="str">
        <f ca="true">+IF(OFFSET('Hygiene Data'!$E$12,0,10*ROW('Hygiene Data'!E2))="","",OFFSET('Hygiene Data'!$E$12,0,10*ROW('Hygiene Data'!E2)))</f>
        <v/>
      </c>
      <c r="DT8" s="306" t="str">
        <f ca="true">+IF(OFFSET('Hygiene Data'!$E$13,0,10*ROW('Hygiene Data'!E2))="","",OFFSET('Hygiene Data'!$E$13,0,10*ROW('Hygiene Data'!E2)))</f>
        <v/>
      </c>
      <c r="DU8" s="306" t="str">
        <f ca="true">+IF(OFFSET('Hygiene Data'!$F$11,0,10*ROW('Hygiene Data'!F2))="","",OFFSET('Hygiene Data'!$F$11,0,10*ROW('Hygiene Data'!F2)))</f>
        <v/>
      </c>
      <c r="DV8" s="306" t="str">
        <f ca="true">+IF(OFFSET('Hygiene Data'!$F$12,0,10*ROW('Hygiene Data'!F2))="","",OFFSET('Hygiene Data'!$F$12,0,10*ROW('Hygiene Data'!F2)))</f>
        <v/>
      </c>
      <c r="DW8" s="306" t="str">
        <f ca="true">+IF(OFFSET('Hygiene Data'!$F$13,0,10*ROW('Hygiene Data'!F2))="","",OFFSET('Hygiene Data'!$F$13,0,10*ROW('Hygiene Data'!F2)))</f>
        <v/>
      </c>
      <c r="DX8" s="306" t="str">
        <f ca="true">+IF(OFFSET('Hygiene Data'!$G$11,0,10*ROW('Hygiene Data'!G2))="","",OFFSET('Hygiene Data'!$G$11,0,10*ROW('Hygiene Data'!G2)))</f>
        <v/>
      </c>
      <c r="DY8" s="306" t="str">
        <f ca="true">+IF(OFFSET('Hygiene Data'!$G$12,0,10*ROW('Hygiene Data'!G2))="","",OFFSET('Hygiene Data'!$G$12,0,10*ROW('Hygiene Data'!G2)))</f>
        <v/>
      </c>
      <c r="DZ8" s="306" t="str">
        <f ca="true">+IF(OFFSET('Hygiene Data'!$G$13,0,10*ROW('Hygiene Data'!G2))="","",OFFSET('Hygiene Data'!$G$13,0,10*ROW('Hygiene Data'!G2)))</f>
        <v/>
      </c>
      <c r="EA8" s="306" t="str">
        <f ca="true">+IF(OFFSET('Hygiene Data'!$H$11,0,10*ROW('Hygiene Data'!H2))="","",OFFSET('Hygiene Data'!$H$11,0,10*ROW('Hygiene Data'!H2)))</f>
        <v/>
      </c>
      <c r="EB8" s="306" t="str">
        <f ca="true">+IF(OFFSET('Hygiene Data'!$H$12,0,10*ROW('Hygiene Data'!H2))="","",OFFSET('Hygiene Data'!$H$12,0,10*ROW('Hygiene Data'!H2)))</f>
        <v/>
      </c>
      <c r="EC8" s="306" t="str">
        <f ca="true">+IF(OFFSET('Hygiene Data'!$H$13,0,10*ROW('Hygiene Data'!H2))="","",OFFSET('Hygiene Data'!$H$13,0,10*ROW('Hygiene Data'!H2)))</f>
        <v/>
      </c>
      <c r="ED8" s="306" t="str">
        <f ca="true">+IF(OFFSET('Hygiene Data'!$I$11,0,10*ROW('Hygiene Data'!I2))="","",OFFSET('Hygiene Data'!$I$11,0,10*ROW('Hygiene Data'!I2)))</f>
        <v/>
      </c>
      <c r="EE8" s="306" t="str">
        <f ca="true">+IF(OFFSET('Hygiene Data'!$I$12,0,10*ROW('Hygiene Data'!I2))="","",OFFSET('Hygiene Data'!$I$12,0,10*ROW('Hygiene Data'!I2)))</f>
        <v/>
      </c>
      <c r="EF8" s="306"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PAK_2012_EMIS</v>
      </c>
      <c r="B9" s="38" t="str">
        <f ca="true">+IF(OFFSET('Water Data'!$C$2,0,10*ROW('Water Data'!F3))="","",OFFSET('Water Data'!$C$2,0,10*ROW('Water Data'!F3)))</f>
        <v>EMIS</v>
      </c>
      <c r="C9" s="362">
        <f t="shared" ca="true" si="0"/>
        <v>2012</v>
      </c>
      <c r="D9" s="98">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64.599999999999994</v>
      </c>
      <c r="E9" s="98"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8"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8">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81.2</v>
      </c>
      <c r="H9" s="98"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8"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8">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62.8</v>
      </c>
      <c r="K9" s="98"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8"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8"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8"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8"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8">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60.800000000000004</v>
      </c>
      <c r="Q9" s="98"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8"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8">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82.8</v>
      </c>
      <c r="T9" s="98"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8"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9">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64.300405149236155</v>
      </c>
      <c r="W9" s="99"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9"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9"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9"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9">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81.049526081225281</v>
      </c>
      <c r="AB9" s="99"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9"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9"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9"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9">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62.466406856781525</v>
      </c>
      <c r="AG9" s="99"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9"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9"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9"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9"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9"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9"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9"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9"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9">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60.167832797138296</v>
      </c>
      <c r="AQ9" s="99"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9"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9"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9"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9">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83.928762243989311</v>
      </c>
      <c r="AV9" s="99"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9"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9"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9"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0"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100"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100"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0"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100"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100"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0"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100"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100"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0"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0"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0"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0"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0"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0"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0"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0"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0"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6"/>
      <c r="BS9" s="306" t="str">
        <f ca="true">+IF(OFFSET('Water Data'!$D$27,0,10*ROW('Water Data'!D3))="","",OFFSET('Water Data'!$D$27,0,10*ROW('Water Data'!D3)))</f>
        <v>Yes</v>
      </c>
      <c r="BT9" s="306" t="str">
        <f ca="true">+IF(OFFSET('Water Data'!$D$28,0,10*ROW('Water Data'!D3))="","",OFFSET('Water Data'!$D$28,0,10*ROW('Water Data'!D3)))</f>
        <v/>
      </c>
      <c r="BU9" s="306" t="str">
        <f ca="true">+IF(OFFSET('Water Data'!$D$29,0,10*ROW('Water Data'!D3))="","",OFFSET('Water Data'!$D$29,0,10*ROW('Water Data'!D3)))</f>
        <v/>
      </c>
      <c r="BV9" s="306" t="str">
        <f ca="true">+IF(OFFSET('Water Data'!$E$27,0,10*ROW('Water Data'!E3))="","",OFFSET('Water Data'!$E$27,0,10*ROW('Water Data'!E3)))</f>
        <v>Yes</v>
      </c>
      <c r="BW9" s="306" t="str">
        <f ca="true">+IF(OFFSET('Water Data'!$E$28,0,10*ROW('Water Data'!E3))="","",OFFSET('Water Data'!$E$28,0,10*ROW('Water Data'!E3)))</f>
        <v/>
      </c>
      <c r="BX9" s="306" t="str">
        <f ca="true">+IF(OFFSET('Water Data'!$E$29,0,10*ROW('Water Data'!E3))="","",OFFSET('Water Data'!$E$29,0,10*ROW('Water Data'!E3)))</f>
        <v/>
      </c>
      <c r="BY9" s="306" t="str">
        <f ca="true">+IF(OFFSET('Water Data'!$F$27,0,10*ROW('Water Data'!F3))="","",OFFSET('Water Data'!$F$27,0,10*ROW('Water Data'!F3)))</f>
        <v>Yes</v>
      </c>
      <c r="BZ9" s="306" t="str">
        <f ca="true">+IF(OFFSET('Water Data'!$F$28,0,10*ROW('Water Data'!F3))="","",OFFSET('Water Data'!$F$28,0,10*ROW('Water Data'!F3)))</f>
        <v/>
      </c>
      <c r="CA9" s="306" t="str">
        <f ca="true">+IF(OFFSET('Water Data'!$F$29,0,10*ROW('Water Data'!F3))="","",OFFSET('Water Data'!$F$29,0,10*ROW('Water Data'!F3)))</f>
        <v/>
      </c>
      <c r="CB9" s="306" t="str">
        <f ca="true">+IF(OFFSET('Water Data'!$G$27,0,10*ROW('Water Data'!G3))="","",OFFSET('Water Data'!$G$27,0,10*ROW('Water Data'!G3)))</f>
        <v/>
      </c>
      <c r="CC9" s="306" t="str">
        <f ca="true">+IF(OFFSET('Water Data'!$G$28,0,10*ROW('Water Data'!G3))="","",OFFSET('Water Data'!$G$28,0,10*ROW('Water Data'!G3)))</f>
        <v/>
      </c>
      <c r="CD9" s="306" t="str">
        <f ca="true">+IF(OFFSET('Water Data'!$G$29,0,10*ROW('Water Data'!G3))="","",OFFSET('Water Data'!$G$29,0,10*ROW('Water Data'!G3)))</f>
        <v/>
      </c>
      <c r="CE9" s="306" t="str">
        <f ca="true">+IF(OFFSET('Water Data'!$H$27,0,10*ROW('Water Data'!H3))="","",OFFSET('Water Data'!$H$27,0,10*ROW('Water Data'!H3)))</f>
        <v>Yes</v>
      </c>
      <c r="CF9" s="306" t="str">
        <f ca="true">+IF(OFFSET('Water Data'!$H$28,0,10*ROW('Water Data'!H3))="","",OFFSET('Water Data'!$H$28,0,10*ROW('Water Data'!H3)))</f>
        <v/>
      </c>
      <c r="CG9" s="306" t="str">
        <f ca="true">+IF(OFFSET('Water Data'!$H$29,0,10*ROW('Water Data'!H3))="","",OFFSET('Water Data'!$H$29,0,10*ROW('Water Data'!H3)))</f>
        <v/>
      </c>
      <c r="CH9" s="306" t="str">
        <f ca="true">+IF(OFFSET('Water Data'!$I$27,0,10*ROW('Water Data'!I3))="","",OFFSET('Water Data'!$I$27,0,10*ROW('Water Data'!I3)))</f>
        <v>Yes</v>
      </c>
      <c r="CI9" s="306" t="str">
        <f ca="true">+IF(OFFSET('Water Data'!$I$28,0,10*ROW('Water Data'!I3))="","",OFFSET('Water Data'!$I$28,0,10*ROW('Water Data'!I3)))</f>
        <v/>
      </c>
      <c r="CJ9" s="306" t="str">
        <f ca="true">+IF(OFFSET('Water Data'!$I$29,0,10*ROW('Water Data'!I3))="","",OFFSET('Water Data'!$I$29,0,10*ROW('Water Data'!I3)))</f>
        <v/>
      </c>
      <c r="CK9" s="306" t="str">
        <f ca="true">+IF(OFFSET('Sanitation Data'!$D$28,0,10*ROW('Sanitation Data'!D3))="","",OFFSET('Sanitation Data'!$D$28,0,10*ROW('Sanitation Data'!D3)))</f>
        <v>Yes</v>
      </c>
      <c r="CL9" s="306" t="str">
        <f ca="true">+IF(OFFSET('Sanitation Data'!$D$29,0,10*ROW('Sanitation Data'!D3))="","",OFFSET('Sanitation Data'!$D$29,0,10*ROW('Sanitation Data'!D3)))</f>
        <v/>
      </c>
      <c r="CM9" s="306" t="str">
        <f ca="true">+IF(OFFSET('Sanitation Data'!$D$30,0,10*ROW('Sanitation Data'!D3))="","",OFFSET('Sanitation Data'!$D$30,0,10*ROW('Sanitation Data'!D3)))</f>
        <v/>
      </c>
      <c r="CN9" s="306" t="str">
        <f ca="true">+IF(OFFSET('Sanitation Data'!$D$31,0,10*ROW('Sanitation Data'!D3))="","",OFFSET('Sanitation Data'!$D$31,0,10*ROW('Sanitation Data'!D3)))</f>
        <v/>
      </c>
      <c r="CO9" s="306" t="str">
        <f ca="true">+IF(OFFSET('Sanitation Data'!$D$32,0,10*ROW('Sanitation Data'!D3))="","",OFFSET('Sanitation Data'!$D$32,0,10*ROW('Sanitation Data'!D3)))</f>
        <v/>
      </c>
      <c r="CP9" s="306" t="str">
        <f ca="true">+IF(OFFSET('Sanitation Data'!$E$28,0,10*ROW('Sanitation Data'!E3))="","",OFFSET('Sanitation Data'!$E$28,0,10*ROW('Sanitation Data'!E3)))</f>
        <v>Yes</v>
      </c>
      <c r="CQ9" s="306" t="str">
        <f ca="true">+IF(OFFSET('Sanitation Data'!$E$29,0,10*ROW('Sanitation Data'!E3))="","",OFFSET('Sanitation Data'!$E$29,0,10*ROW('Sanitation Data'!E3)))</f>
        <v/>
      </c>
      <c r="CR9" s="306" t="str">
        <f ca="true">+IF(OFFSET('Sanitation Data'!$E$30,0,10*ROW('Sanitation Data'!E3))="","",OFFSET('Sanitation Data'!$E$30,0,10*ROW('Sanitation Data'!E3)))</f>
        <v/>
      </c>
      <c r="CS9" s="306" t="str">
        <f ca="true">+IF(OFFSET('Sanitation Data'!$E$31,0,10*ROW('Sanitation Data'!E3))="","",OFFSET('Sanitation Data'!$E$31,0,10*ROW('Sanitation Data'!E3)))</f>
        <v/>
      </c>
      <c r="CT9" s="306" t="str">
        <f ca="true">+IF(OFFSET('Sanitation Data'!$E$32,0,10*ROW('Sanitation Data'!E3))="","",OFFSET('Sanitation Data'!$E$32,0,10*ROW('Sanitation Data'!E3)))</f>
        <v/>
      </c>
      <c r="CU9" s="306" t="str">
        <f ca="true">+IF(OFFSET('Sanitation Data'!$F$28,0,10*ROW('Sanitation Data'!F3))="","",OFFSET('Sanitation Data'!$F$28,0,10*ROW('Sanitation Data'!F3)))</f>
        <v>Yes</v>
      </c>
      <c r="CV9" s="306" t="str">
        <f ca="true">+IF(OFFSET('Sanitation Data'!$F$29,0,10*ROW('Sanitation Data'!F3))="","",OFFSET('Sanitation Data'!$F$29,0,10*ROW('Sanitation Data'!F3)))</f>
        <v/>
      </c>
      <c r="CW9" s="306" t="str">
        <f ca="true">+IF(OFFSET('Sanitation Data'!$F$30,0,10*ROW('Sanitation Data'!F3))="","",OFFSET('Sanitation Data'!$F$30,0,10*ROW('Sanitation Data'!F3)))</f>
        <v/>
      </c>
      <c r="CX9" s="306" t="str">
        <f ca="true">+IF(OFFSET('Sanitation Data'!$F$31,0,10*ROW('Sanitation Data'!F3))="","",OFFSET('Sanitation Data'!$F$31,0,10*ROW('Sanitation Data'!F3)))</f>
        <v/>
      </c>
      <c r="CY9" s="306" t="str">
        <f ca="true">+IF(OFFSET('Sanitation Data'!$F$32,0,10*ROW('Sanitation Data'!F3))="","",OFFSET('Sanitation Data'!$F$32,0,10*ROW('Sanitation Data'!F3)))</f>
        <v/>
      </c>
      <c r="CZ9" s="306" t="str">
        <f ca="true">+IF(OFFSET('Sanitation Data'!$G$28,0,10*ROW('Sanitation Data'!G3))="","",OFFSET('Sanitation Data'!$G$28,0,10*ROW('Sanitation Data'!G3)))</f>
        <v/>
      </c>
      <c r="DA9" s="306" t="str">
        <f ca="true">+IF(OFFSET('Sanitation Data'!$G$29,0,10*ROW('Sanitation Data'!G3))="","",OFFSET('Sanitation Data'!$G$29,0,10*ROW('Sanitation Data'!G3)))</f>
        <v/>
      </c>
      <c r="DB9" s="306" t="str">
        <f ca="true">+IF(OFFSET('Sanitation Data'!$G$30,0,10*ROW('Sanitation Data'!G3))="","",OFFSET('Sanitation Data'!$G$30,0,10*ROW('Sanitation Data'!G3)))</f>
        <v/>
      </c>
      <c r="DC9" s="306" t="str">
        <f ca="true">+IF(OFFSET('Sanitation Data'!$G$31,0,10*ROW('Sanitation Data'!G3))="","",OFFSET('Sanitation Data'!$G$31,0,10*ROW('Sanitation Data'!G3)))</f>
        <v/>
      </c>
      <c r="DD9" s="306" t="str">
        <f ca="true">+IF(OFFSET('Sanitation Data'!$G$32,0,10*ROW('Sanitation Data'!G3))="","",OFFSET('Sanitation Data'!$G$32,0,10*ROW('Sanitation Data'!G3)))</f>
        <v/>
      </c>
      <c r="DE9" s="306" t="str">
        <f ca="true">+IF(OFFSET('Sanitation Data'!$H$28,0,10*ROW('Sanitation Data'!H3))="","",OFFSET('Sanitation Data'!$H$28,0,10*ROW('Sanitation Data'!H3)))</f>
        <v>Yes</v>
      </c>
      <c r="DF9" s="306" t="str">
        <f ca="true">+IF(OFFSET('Sanitation Data'!$H$29,0,10*ROW('Sanitation Data'!H3))="","",OFFSET('Sanitation Data'!$H$29,0,10*ROW('Sanitation Data'!H3)))</f>
        <v/>
      </c>
      <c r="DG9" s="306" t="str">
        <f ca="true">+IF(OFFSET('Sanitation Data'!$H$30,0,10*ROW('Sanitation Data'!H3))="","",OFFSET('Sanitation Data'!$H$30,0,10*ROW('Sanitation Data'!H3)))</f>
        <v/>
      </c>
      <c r="DH9" s="306" t="str">
        <f ca="true">+IF(OFFSET('Sanitation Data'!$H$31,0,10*ROW('Sanitation Data'!H3))="","",OFFSET('Sanitation Data'!$H$31,0,10*ROW('Sanitation Data'!H3)))</f>
        <v/>
      </c>
      <c r="DI9" s="306" t="str">
        <f ca="true">+IF(OFFSET('Sanitation Data'!$H$32,0,10*ROW('Sanitation Data'!H3))="","",OFFSET('Sanitation Data'!$H$32,0,10*ROW('Sanitation Data'!H3)))</f>
        <v/>
      </c>
      <c r="DJ9" s="306" t="str">
        <f ca="true">+IF(OFFSET('Sanitation Data'!$I$28,0,10*ROW('Sanitation Data'!I3))="","",OFFSET('Sanitation Data'!$I$28,0,10*ROW('Sanitation Data'!I3)))</f>
        <v>Yes</v>
      </c>
      <c r="DK9" s="306" t="str">
        <f ca="true">+IF(OFFSET('Sanitation Data'!$I$29,0,10*ROW('Sanitation Data'!I3))="","",OFFSET('Sanitation Data'!$I$29,0,10*ROW('Sanitation Data'!I3)))</f>
        <v/>
      </c>
      <c r="DL9" s="306" t="str">
        <f ca="true">+IF(OFFSET('Sanitation Data'!$I$30,0,10*ROW('Sanitation Data'!I3))="","",OFFSET('Sanitation Data'!$I$30,0,10*ROW('Sanitation Data'!I3)))</f>
        <v/>
      </c>
      <c r="DM9" s="306" t="str">
        <f ca="true">+IF(OFFSET('Sanitation Data'!$I$31,0,10*ROW('Sanitation Data'!I3))="","",OFFSET('Sanitation Data'!$I$31,0,10*ROW('Sanitation Data'!I3)))</f>
        <v/>
      </c>
      <c r="DN9" s="306" t="str">
        <f ca="true">+IF(OFFSET('Sanitation Data'!$I$32,0,10*ROW('Sanitation Data'!I3))="","",OFFSET('Sanitation Data'!$I$32,0,10*ROW('Sanitation Data'!I3)))</f>
        <v/>
      </c>
      <c r="DO9" s="306" t="str">
        <f ca="true">+IF(OFFSET('Hygiene Data'!$D$11,0,10*ROW('Hygiene Data'!D3))="","",OFFSET('Hygiene Data'!$D$11,0,10*ROW('Hygiene Data'!D3)))</f>
        <v/>
      </c>
      <c r="DP9" s="306" t="str">
        <f ca="true">+IF(OFFSET('Hygiene Data'!$D$12,0,10*ROW('Hygiene Data'!D3))="","",OFFSET('Hygiene Data'!$D$12,0,10*ROW('Hygiene Data'!D3)))</f>
        <v/>
      </c>
      <c r="DQ9" s="306" t="str">
        <f ca="true">+IF(OFFSET('Hygiene Data'!$D$13,0,10*ROW('Hygiene Data'!D3))="","",OFFSET('Hygiene Data'!$D$13,0,10*ROW('Hygiene Data'!D3)))</f>
        <v/>
      </c>
      <c r="DR9" s="306" t="str">
        <f ca="true">+IF(OFFSET('Hygiene Data'!$E$11,0,10*ROW('Hygiene Data'!E3))="","",OFFSET('Hygiene Data'!$E$11,0,10*ROW('Hygiene Data'!E3)))</f>
        <v/>
      </c>
      <c r="DS9" s="306" t="str">
        <f ca="true">+IF(OFFSET('Hygiene Data'!$E$12,0,10*ROW('Hygiene Data'!E3))="","",OFFSET('Hygiene Data'!$E$12,0,10*ROW('Hygiene Data'!E3)))</f>
        <v/>
      </c>
      <c r="DT9" s="306" t="str">
        <f ca="true">+IF(OFFSET('Hygiene Data'!$E$13,0,10*ROW('Hygiene Data'!E3))="","",OFFSET('Hygiene Data'!$E$13,0,10*ROW('Hygiene Data'!E3)))</f>
        <v/>
      </c>
      <c r="DU9" s="306" t="str">
        <f ca="true">+IF(OFFSET('Hygiene Data'!$F$11,0,10*ROW('Hygiene Data'!F3))="","",OFFSET('Hygiene Data'!$F$11,0,10*ROW('Hygiene Data'!F3)))</f>
        <v/>
      </c>
      <c r="DV9" s="306" t="str">
        <f ca="true">+IF(OFFSET('Hygiene Data'!$F$12,0,10*ROW('Hygiene Data'!F3))="","",OFFSET('Hygiene Data'!$F$12,0,10*ROW('Hygiene Data'!F3)))</f>
        <v/>
      </c>
      <c r="DW9" s="306" t="str">
        <f ca="true">+IF(OFFSET('Hygiene Data'!$F$13,0,10*ROW('Hygiene Data'!F3))="","",OFFSET('Hygiene Data'!$F$13,0,10*ROW('Hygiene Data'!F3)))</f>
        <v/>
      </c>
      <c r="DX9" s="306" t="str">
        <f ca="true">+IF(OFFSET('Hygiene Data'!$G$11,0,10*ROW('Hygiene Data'!G3))="","",OFFSET('Hygiene Data'!$G$11,0,10*ROW('Hygiene Data'!G3)))</f>
        <v/>
      </c>
      <c r="DY9" s="306" t="str">
        <f ca="true">+IF(OFFSET('Hygiene Data'!$G$12,0,10*ROW('Hygiene Data'!G3))="","",OFFSET('Hygiene Data'!$G$12,0,10*ROW('Hygiene Data'!G3)))</f>
        <v/>
      </c>
      <c r="DZ9" s="306" t="str">
        <f ca="true">+IF(OFFSET('Hygiene Data'!$G$13,0,10*ROW('Hygiene Data'!G3))="","",OFFSET('Hygiene Data'!$G$13,0,10*ROW('Hygiene Data'!G3)))</f>
        <v/>
      </c>
      <c r="EA9" s="306" t="str">
        <f ca="true">+IF(OFFSET('Hygiene Data'!$H$11,0,10*ROW('Hygiene Data'!H3))="","",OFFSET('Hygiene Data'!$H$11,0,10*ROW('Hygiene Data'!H3)))</f>
        <v/>
      </c>
      <c r="EB9" s="306" t="str">
        <f ca="true">+IF(OFFSET('Hygiene Data'!$H$12,0,10*ROW('Hygiene Data'!H3))="","",OFFSET('Hygiene Data'!$H$12,0,10*ROW('Hygiene Data'!H3)))</f>
        <v/>
      </c>
      <c r="EC9" s="306" t="str">
        <f ca="true">+IF(OFFSET('Hygiene Data'!$H$13,0,10*ROW('Hygiene Data'!H3))="","",OFFSET('Hygiene Data'!$H$13,0,10*ROW('Hygiene Data'!H3)))</f>
        <v/>
      </c>
      <c r="ED9" s="306" t="str">
        <f ca="true">+IF(OFFSET('Hygiene Data'!$I$11,0,10*ROW('Hygiene Data'!I3))="","",OFFSET('Hygiene Data'!$I$11,0,10*ROW('Hygiene Data'!I3)))</f>
        <v/>
      </c>
      <c r="EE9" s="306" t="str">
        <f ca="true">+IF(OFFSET('Hygiene Data'!$I$12,0,10*ROW('Hygiene Data'!I3))="","",OFFSET('Hygiene Data'!$I$12,0,10*ROW('Hygiene Data'!I3)))</f>
        <v/>
      </c>
      <c r="EF9" s="306"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PAK_2013_EMIS</v>
      </c>
      <c r="B10" s="38" t="str">
        <f ca="true">+IF(OFFSET('Water Data'!$C$2,0,10*ROW('Water Data'!F4))="","",OFFSET('Water Data'!$C$2,0,10*ROW('Water Data'!F4)))</f>
        <v>EMIS</v>
      </c>
      <c r="C10" s="362">
        <f t="shared" ca="true" si="0"/>
        <v>2013</v>
      </c>
      <c r="D10" s="98">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67.8</v>
      </c>
      <c r="E10" s="98"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8"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8">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80</v>
      </c>
      <c r="H10" s="98"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8"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8">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66.5</v>
      </c>
      <c r="K10" s="98"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8"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8"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8"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8"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8">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64.2</v>
      </c>
      <c r="Q10" s="98"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8"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8">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84.4</v>
      </c>
      <c r="T10" s="98"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8"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9">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62.7</v>
      </c>
      <c r="W10" s="99"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9"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9"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9"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9">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76.7</v>
      </c>
      <c r="AB10" s="99"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9"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9"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9"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9">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61</v>
      </c>
      <c r="AG10" s="99"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9"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9"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9"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9"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9"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9"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9"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9"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9">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58.3</v>
      </c>
      <c r="AQ10" s="99"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9"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9"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9"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9">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82.8</v>
      </c>
      <c r="AV10" s="99"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9"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9"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9"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0"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0"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0"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0"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0"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0"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0"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0"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0"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0"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0"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0"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0"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0"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0"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0"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0"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0"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6"/>
      <c r="BS10" s="306" t="str">
        <f ca="true">+IF(OFFSET('Water Data'!$D$27,0,10*ROW('Water Data'!D4))="","",OFFSET('Water Data'!$D$27,0,10*ROW('Water Data'!D4)))</f>
        <v>Yes</v>
      </c>
      <c r="BT10" s="306" t="str">
        <f ca="true">+IF(OFFSET('Water Data'!$D$28,0,10*ROW('Water Data'!D4))="","",OFFSET('Water Data'!$D$28,0,10*ROW('Water Data'!D4)))</f>
        <v/>
      </c>
      <c r="BU10" s="306" t="str">
        <f ca="true">+IF(OFFSET('Water Data'!$D$29,0,10*ROW('Water Data'!D4))="","",OFFSET('Water Data'!$D$29,0,10*ROW('Water Data'!D4)))</f>
        <v/>
      </c>
      <c r="BV10" s="306" t="str">
        <f ca="true">+IF(OFFSET('Water Data'!$E$27,0,10*ROW('Water Data'!E4))="","",OFFSET('Water Data'!$E$27,0,10*ROW('Water Data'!E4)))</f>
        <v>Yes</v>
      </c>
      <c r="BW10" s="306" t="str">
        <f ca="true">+IF(OFFSET('Water Data'!$E$28,0,10*ROW('Water Data'!E4))="","",OFFSET('Water Data'!$E$28,0,10*ROW('Water Data'!E4)))</f>
        <v/>
      </c>
      <c r="BX10" s="306" t="str">
        <f ca="true">+IF(OFFSET('Water Data'!$E$29,0,10*ROW('Water Data'!E4))="","",OFFSET('Water Data'!$E$29,0,10*ROW('Water Data'!E4)))</f>
        <v/>
      </c>
      <c r="BY10" s="306" t="str">
        <f ca="true">+IF(OFFSET('Water Data'!$F$27,0,10*ROW('Water Data'!F4))="","",OFFSET('Water Data'!$F$27,0,10*ROW('Water Data'!F4)))</f>
        <v>Yes</v>
      </c>
      <c r="BZ10" s="306" t="str">
        <f ca="true">+IF(OFFSET('Water Data'!$F$28,0,10*ROW('Water Data'!F4))="","",OFFSET('Water Data'!$F$28,0,10*ROW('Water Data'!F4)))</f>
        <v/>
      </c>
      <c r="CA10" s="306" t="str">
        <f ca="true">+IF(OFFSET('Water Data'!$F$29,0,10*ROW('Water Data'!F4))="","",OFFSET('Water Data'!$F$29,0,10*ROW('Water Data'!F4)))</f>
        <v/>
      </c>
      <c r="CB10" s="306" t="str">
        <f ca="true">+IF(OFFSET('Water Data'!$G$27,0,10*ROW('Water Data'!G4))="","",OFFSET('Water Data'!$G$27,0,10*ROW('Water Data'!G4)))</f>
        <v/>
      </c>
      <c r="CC10" s="306" t="str">
        <f ca="true">+IF(OFFSET('Water Data'!$G$28,0,10*ROW('Water Data'!G4))="","",OFFSET('Water Data'!$G$28,0,10*ROW('Water Data'!G4)))</f>
        <v/>
      </c>
      <c r="CD10" s="306" t="str">
        <f ca="true">+IF(OFFSET('Water Data'!$G$29,0,10*ROW('Water Data'!G4))="","",OFFSET('Water Data'!$G$29,0,10*ROW('Water Data'!G4)))</f>
        <v/>
      </c>
      <c r="CE10" s="306" t="str">
        <f ca="true">+IF(OFFSET('Water Data'!$H$27,0,10*ROW('Water Data'!H4))="","",OFFSET('Water Data'!$H$27,0,10*ROW('Water Data'!H4)))</f>
        <v>Yes</v>
      </c>
      <c r="CF10" s="306" t="str">
        <f ca="true">+IF(OFFSET('Water Data'!$H$28,0,10*ROW('Water Data'!H4))="","",OFFSET('Water Data'!$H$28,0,10*ROW('Water Data'!H4)))</f>
        <v/>
      </c>
      <c r="CG10" s="306" t="str">
        <f ca="true">+IF(OFFSET('Water Data'!$H$29,0,10*ROW('Water Data'!H4))="","",OFFSET('Water Data'!$H$29,0,10*ROW('Water Data'!H4)))</f>
        <v/>
      </c>
      <c r="CH10" s="306" t="str">
        <f ca="true">+IF(OFFSET('Water Data'!$I$27,0,10*ROW('Water Data'!I4))="","",OFFSET('Water Data'!$I$27,0,10*ROW('Water Data'!I4)))</f>
        <v>Yes</v>
      </c>
      <c r="CI10" s="306" t="str">
        <f ca="true">+IF(OFFSET('Water Data'!$I$28,0,10*ROW('Water Data'!I4))="","",OFFSET('Water Data'!$I$28,0,10*ROW('Water Data'!I4)))</f>
        <v/>
      </c>
      <c r="CJ10" s="306" t="str">
        <f ca="true">+IF(OFFSET('Water Data'!$I$29,0,10*ROW('Water Data'!I4))="","",OFFSET('Water Data'!$I$29,0,10*ROW('Water Data'!I4)))</f>
        <v/>
      </c>
      <c r="CK10" s="306" t="str">
        <f ca="true">+IF(OFFSET('Sanitation Data'!$D$28,0,10*ROW('Sanitation Data'!D4))="","",OFFSET('Sanitation Data'!$D$28,0,10*ROW('Sanitation Data'!D4)))</f>
        <v>Yes</v>
      </c>
      <c r="CL10" s="306" t="str">
        <f ca="true">+IF(OFFSET('Sanitation Data'!$D$29,0,10*ROW('Sanitation Data'!D4))="","",OFFSET('Sanitation Data'!$D$29,0,10*ROW('Sanitation Data'!D4)))</f>
        <v/>
      </c>
      <c r="CM10" s="306" t="str">
        <f ca="true">+IF(OFFSET('Sanitation Data'!$D$30,0,10*ROW('Sanitation Data'!D4))="","",OFFSET('Sanitation Data'!$D$30,0,10*ROW('Sanitation Data'!D4)))</f>
        <v/>
      </c>
      <c r="CN10" s="306" t="str">
        <f ca="true">+IF(OFFSET('Sanitation Data'!$D$31,0,10*ROW('Sanitation Data'!D4))="","",OFFSET('Sanitation Data'!$D$31,0,10*ROW('Sanitation Data'!D4)))</f>
        <v/>
      </c>
      <c r="CO10" s="306" t="str">
        <f ca="true">+IF(OFFSET('Sanitation Data'!$D$32,0,10*ROW('Sanitation Data'!D4))="","",OFFSET('Sanitation Data'!$D$32,0,10*ROW('Sanitation Data'!D4)))</f>
        <v/>
      </c>
      <c r="CP10" s="306" t="str">
        <f ca="true">+IF(OFFSET('Sanitation Data'!$E$28,0,10*ROW('Sanitation Data'!E4))="","",OFFSET('Sanitation Data'!$E$28,0,10*ROW('Sanitation Data'!E4)))</f>
        <v>Yes</v>
      </c>
      <c r="CQ10" s="306" t="str">
        <f ca="true">+IF(OFFSET('Sanitation Data'!$E$29,0,10*ROW('Sanitation Data'!E4))="","",OFFSET('Sanitation Data'!$E$29,0,10*ROW('Sanitation Data'!E4)))</f>
        <v/>
      </c>
      <c r="CR10" s="306" t="str">
        <f ca="true">+IF(OFFSET('Sanitation Data'!$E$30,0,10*ROW('Sanitation Data'!E4))="","",OFFSET('Sanitation Data'!$E$30,0,10*ROW('Sanitation Data'!E4)))</f>
        <v/>
      </c>
      <c r="CS10" s="306" t="str">
        <f ca="true">+IF(OFFSET('Sanitation Data'!$E$31,0,10*ROW('Sanitation Data'!E4))="","",OFFSET('Sanitation Data'!$E$31,0,10*ROW('Sanitation Data'!E4)))</f>
        <v/>
      </c>
      <c r="CT10" s="306" t="str">
        <f ca="true">+IF(OFFSET('Sanitation Data'!$E$32,0,10*ROW('Sanitation Data'!E4))="","",OFFSET('Sanitation Data'!$E$32,0,10*ROW('Sanitation Data'!E4)))</f>
        <v/>
      </c>
      <c r="CU10" s="306" t="str">
        <f ca="true">+IF(OFFSET('Sanitation Data'!$F$28,0,10*ROW('Sanitation Data'!F4))="","",OFFSET('Sanitation Data'!$F$28,0,10*ROW('Sanitation Data'!F4)))</f>
        <v>Yes</v>
      </c>
      <c r="CV10" s="306" t="str">
        <f ca="true">+IF(OFFSET('Sanitation Data'!$F$29,0,10*ROW('Sanitation Data'!F4))="","",OFFSET('Sanitation Data'!$F$29,0,10*ROW('Sanitation Data'!F4)))</f>
        <v/>
      </c>
      <c r="CW10" s="306" t="str">
        <f ca="true">+IF(OFFSET('Sanitation Data'!$F$30,0,10*ROW('Sanitation Data'!F4))="","",OFFSET('Sanitation Data'!$F$30,0,10*ROW('Sanitation Data'!F4)))</f>
        <v/>
      </c>
      <c r="CX10" s="306" t="str">
        <f ca="true">+IF(OFFSET('Sanitation Data'!$F$31,0,10*ROW('Sanitation Data'!F4))="","",OFFSET('Sanitation Data'!$F$31,0,10*ROW('Sanitation Data'!F4)))</f>
        <v/>
      </c>
      <c r="CY10" s="306" t="str">
        <f ca="true">+IF(OFFSET('Sanitation Data'!$F$32,0,10*ROW('Sanitation Data'!F4))="","",OFFSET('Sanitation Data'!$F$32,0,10*ROW('Sanitation Data'!F4)))</f>
        <v/>
      </c>
      <c r="CZ10" s="306" t="str">
        <f ca="true">+IF(OFFSET('Sanitation Data'!$G$28,0,10*ROW('Sanitation Data'!G4))="","",OFFSET('Sanitation Data'!$G$28,0,10*ROW('Sanitation Data'!G4)))</f>
        <v/>
      </c>
      <c r="DA10" s="306" t="str">
        <f ca="true">+IF(OFFSET('Sanitation Data'!$G$29,0,10*ROW('Sanitation Data'!G4))="","",OFFSET('Sanitation Data'!$G$29,0,10*ROW('Sanitation Data'!G4)))</f>
        <v/>
      </c>
      <c r="DB10" s="306" t="str">
        <f ca="true">+IF(OFFSET('Sanitation Data'!$G$30,0,10*ROW('Sanitation Data'!G4))="","",OFFSET('Sanitation Data'!$G$30,0,10*ROW('Sanitation Data'!G4)))</f>
        <v/>
      </c>
      <c r="DC10" s="306" t="str">
        <f ca="true">+IF(OFFSET('Sanitation Data'!$G$31,0,10*ROW('Sanitation Data'!G4))="","",OFFSET('Sanitation Data'!$G$31,0,10*ROW('Sanitation Data'!G4)))</f>
        <v/>
      </c>
      <c r="DD10" s="306" t="str">
        <f ca="true">+IF(OFFSET('Sanitation Data'!$G$32,0,10*ROW('Sanitation Data'!G4))="","",OFFSET('Sanitation Data'!$G$32,0,10*ROW('Sanitation Data'!G4)))</f>
        <v/>
      </c>
      <c r="DE10" s="306" t="str">
        <f ca="true">+IF(OFFSET('Sanitation Data'!$H$28,0,10*ROW('Sanitation Data'!H4))="","",OFFSET('Sanitation Data'!$H$28,0,10*ROW('Sanitation Data'!H4)))</f>
        <v>Yes</v>
      </c>
      <c r="DF10" s="306" t="str">
        <f ca="true">+IF(OFFSET('Sanitation Data'!$H$29,0,10*ROW('Sanitation Data'!H4))="","",OFFSET('Sanitation Data'!$H$29,0,10*ROW('Sanitation Data'!H4)))</f>
        <v/>
      </c>
      <c r="DG10" s="306" t="str">
        <f ca="true">+IF(OFFSET('Sanitation Data'!$H$30,0,10*ROW('Sanitation Data'!H4))="","",OFFSET('Sanitation Data'!$H$30,0,10*ROW('Sanitation Data'!H4)))</f>
        <v/>
      </c>
      <c r="DH10" s="306" t="str">
        <f ca="true">+IF(OFFSET('Sanitation Data'!$H$31,0,10*ROW('Sanitation Data'!H4))="","",OFFSET('Sanitation Data'!$H$31,0,10*ROW('Sanitation Data'!H4)))</f>
        <v/>
      </c>
      <c r="DI10" s="306" t="str">
        <f ca="true">+IF(OFFSET('Sanitation Data'!$H$32,0,10*ROW('Sanitation Data'!H4))="","",OFFSET('Sanitation Data'!$H$32,0,10*ROW('Sanitation Data'!H4)))</f>
        <v/>
      </c>
      <c r="DJ10" s="306" t="str">
        <f ca="true">+IF(OFFSET('Sanitation Data'!$I$28,0,10*ROW('Sanitation Data'!I4))="","",OFFSET('Sanitation Data'!$I$28,0,10*ROW('Sanitation Data'!I4)))</f>
        <v>Yes</v>
      </c>
      <c r="DK10" s="306" t="str">
        <f ca="true">+IF(OFFSET('Sanitation Data'!$I$29,0,10*ROW('Sanitation Data'!I4))="","",OFFSET('Sanitation Data'!$I$29,0,10*ROW('Sanitation Data'!I4)))</f>
        <v/>
      </c>
      <c r="DL10" s="306" t="str">
        <f ca="true">+IF(OFFSET('Sanitation Data'!$I$30,0,10*ROW('Sanitation Data'!I4))="","",OFFSET('Sanitation Data'!$I$30,0,10*ROW('Sanitation Data'!I4)))</f>
        <v/>
      </c>
      <c r="DM10" s="306" t="str">
        <f ca="true">+IF(OFFSET('Sanitation Data'!$I$31,0,10*ROW('Sanitation Data'!I4))="","",OFFSET('Sanitation Data'!$I$31,0,10*ROW('Sanitation Data'!I4)))</f>
        <v/>
      </c>
      <c r="DN10" s="306" t="str">
        <f ca="true">+IF(OFFSET('Sanitation Data'!$I$32,0,10*ROW('Sanitation Data'!I4))="","",OFFSET('Sanitation Data'!$I$32,0,10*ROW('Sanitation Data'!I4)))</f>
        <v/>
      </c>
      <c r="DO10" s="306" t="str">
        <f ca="true">+IF(OFFSET('Hygiene Data'!$D$11,0,10*ROW('Hygiene Data'!D4))="","",OFFSET('Hygiene Data'!$D$11,0,10*ROW('Hygiene Data'!D4)))</f>
        <v/>
      </c>
      <c r="DP10" s="306" t="str">
        <f ca="true">+IF(OFFSET('Hygiene Data'!$D$12,0,10*ROW('Hygiene Data'!D4))="","",OFFSET('Hygiene Data'!$D$12,0,10*ROW('Hygiene Data'!D4)))</f>
        <v/>
      </c>
      <c r="DQ10" s="306" t="str">
        <f ca="true">+IF(OFFSET('Hygiene Data'!$D$13,0,10*ROW('Hygiene Data'!D4))="","",OFFSET('Hygiene Data'!$D$13,0,10*ROW('Hygiene Data'!D4)))</f>
        <v/>
      </c>
      <c r="DR10" s="306" t="str">
        <f ca="true">+IF(OFFSET('Hygiene Data'!$E$11,0,10*ROW('Hygiene Data'!E4))="","",OFFSET('Hygiene Data'!$E$11,0,10*ROW('Hygiene Data'!E4)))</f>
        <v/>
      </c>
      <c r="DS10" s="306" t="str">
        <f ca="true">+IF(OFFSET('Hygiene Data'!$E$12,0,10*ROW('Hygiene Data'!E4))="","",OFFSET('Hygiene Data'!$E$12,0,10*ROW('Hygiene Data'!E4)))</f>
        <v/>
      </c>
      <c r="DT10" s="306" t="str">
        <f ca="true">+IF(OFFSET('Hygiene Data'!$E$13,0,10*ROW('Hygiene Data'!E4))="","",OFFSET('Hygiene Data'!$E$13,0,10*ROW('Hygiene Data'!E4)))</f>
        <v/>
      </c>
      <c r="DU10" s="306" t="str">
        <f ca="true">+IF(OFFSET('Hygiene Data'!$F$11,0,10*ROW('Hygiene Data'!F4))="","",OFFSET('Hygiene Data'!$F$11,0,10*ROW('Hygiene Data'!F4)))</f>
        <v/>
      </c>
      <c r="DV10" s="306" t="str">
        <f ca="true">+IF(OFFSET('Hygiene Data'!$F$12,0,10*ROW('Hygiene Data'!F4))="","",OFFSET('Hygiene Data'!$F$12,0,10*ROW('Hygiene Data'!F4)))</f>
        <v/>
      </c>
      <c r="DW10" s="306" t="str">
        <f ca="true">+IF(OFFSET('Hygiene Data'!$F$13,0,10*ROW('Hygiene Data'!F4))="","",OFFSET('Hygiene Data'!$F$13,0,10*ROW('Hygiene Data'!F4)))</f>
        <v/>
      </c>
      <c r="DX10" s="306" t="str">
        <f ca="true">+IF(OFFSET('Hygiene Data'!$G$11,0,10*ROW('Hygiene Data'!G4))="","",OFFSET('Hygiene Data'!$G$11,0,10*ROW('Hygiene Data'!G4)))</f>
        <v/>
      </c>
      <c r="DY10" s="306" t="str">
        <f ca="true">+IF(OFFSET('Hygiene Data'!$G$12,0,10*ROW('Hygiene Data'!G4))="","",OFFSET('Hygiene Data'!$G$12,0,10*ROW('Hygiene Data'!G4)))</f>
        <v/>
      </c>
      <c r="DZ10" s="306" t="str">
        <f ca="true">+IF(OFFSET('Hygiene Data'!$G$13,0,10*ROW('Hygiene Data'!G4))="","",OFFSET('Hygiene Data'!$G$13,0,10*ROW('Hygiene Data'!G4)))</f>
        <v/>
      </c>
      <c r="EA10" s="306" t="str">
        <f ca="true">+IF(OFFSET('Hygiene Data'!$H$11,0,10*ROW('Hygiene Data'!H4))="","",OFFSET('Hygiene Data'!$H$11,0,10*ROW('Hygiene Data'!H4)))</f>
        <v/>
      </c>
      <c r="EB10" s="306" t="str">
        <f ca="true">+IF(OFFSET('Hygiene Data'!$H$12,0,10*ROW('Hygiene Data'!H4))="","",OFFSET('Hygiene Data'!$H$12,0,10*ROW('Hygiene Data'!H4)))</f>
        <v/>
      </c>
      <c r="EC10" s="306" t="str">
        <f ca="true">+IF(OFFSET('Hygiene Data'!$H$13,0,10*ROW('Hygiene Data'!H4))="","",OFFSET('Hygiene Data'!$H$13,0,10*ROW('Hygiene Data'!H4)))</f>
        <v/>
      </c>
      <c r="ED10" s="306" t="str">
        <f ca="true">+IF(OFFSET('Hygiene Data'!$I$11,0,10*ROW('Hygiene Data'!I4))="","",OFFSET('Hygiene Data'!$I$11,0,10*ROW('Hygiene Data'!I4)))</f>
        <v/>
      </c>
      <c r="EE10" s="306" t="str">
        <f ca="true">+IF(OFFSET('Hygiene Data'!$I$12,0,10*ROW('Hygiene Data'!I4))="","",OFFSET('Hygiene Data'!$I$12,0,10*ROW('Hygiene Data'!I4)))</f>
        <v/>
      </c>
      <c r="EF10" s="306"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PAK_2013_ASER</v>
      </c>
      <c r="B11" s="38" t="str">
        <f ca="true">+IF(OFFSET('Water Data'!$C$2,0,10*ROW('Water Data'!F5))="","",OFFSET('Water Data'!$C$2,0,10*ROW('Water Data'!F5)))</f>
        <v>Survey</v>
      </c>
      <c r="C11" s="362">
        <f t="shared" ca="true" si="0"/>
        <v>2013</v>
      </c>
      <c r="D11" s="98" t="str">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[65]</v>
      </c>
      <c r="E11" s="98"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8"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8"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8"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8"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8"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8"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8"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8"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8"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8"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8"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8"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8"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8"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8"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8"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9" t="str">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[69]</v>
      </c>
      <c r="W11" s="99"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9"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9"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9"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9">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82.4</v>
      </c>
      <c r="AB11" s="99"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9"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9"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9"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9">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67.099999999999994</v>
      </c>
      <c r="AG11" s="99"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9"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9"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9"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9"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9"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9"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9"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9"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9">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64.5</v>
      </c>
      <c r="AQ11" s="99"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9"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9"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9"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9">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86.8</v>
      </c>
      <c r="AV11" s="99"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9"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9"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9"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0"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0"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0"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0"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0"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0"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0"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0"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0"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0"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0"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0"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0"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0"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0"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0"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0"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0"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6"/>
      <c r="BS11" s="306" t="str">
        <f ca="true">+IF(OFFSET('Water Data'!$D$27,0,10*ROW('Water Data'!D5))="","",OFFSET('Water Data'!$D$27,0,10*ROW('Water Data'!D5)))</f>
        <v>No</v>
      </c>
      <c r="BT11" s="306" t="str">
        <f ca="true">+IF(OFFSET('Water Data'!$D$28,0,10*ROW('Water Data'!D5))="","",OFFSET('Water Data'!$D$28,0,10*ROW('Water Data'!D5)))</f>
        <v/>
      </c>
      <c r="BU11" s="306" t="str">
        <f ca="true">+IF(OFFSET('Water Data'!$D$29,0,10*ROW('Water Data'!D5))="","",OFFSET('Water Data'!$D$29,0,10*ROW('Water Data'!D5)))</f>
        <v/>
      </c>
      <c r="BV11" s="306" t="str">
        <f ca="true">+IF(OFFSET('Water Data'!$E$27,0,10*ROW('Water Data'!E5))="","",OFFSET('Water Data'!$E$27,0,10*ROW('Water Data'!E5)))</f>
        <v/>
      </c>
      <c r="BW11" s="306" t="str">
        <f ca="true">+IF(OFFSET('Water Data'!$E$28,0,10*ROW('Water Data'!E5))="","",OFFSET('Water Data'!$E$28,0,10*ROW('Water Data'!E5)))</f>
        <v/>
      </c>
      <c r="BX11" s="306" t="str">
        <f ca="true">+IF(OFFSET('Water Data'!$E$29,0,10*ROW('Water Data'!E5))="","",OFFSET('Water Data'!$E$29,0,10*ROW('Water Data'!E5)))</f>
        <v/>
      </c>
      <c r="BY11" s="306" t="str">
        <f ca="true">+IF(OFFSET('Water Data'!$F$27,0,10*ROW('Water Data'!F5))="","",OFFSET('Water Data'!$F$27,0,10*ROW('Water Data'!F5)))</f>
        <v/>
      </c>
      <c r="BZ11" s="306" t="str">
        <f ca="true">+IF(OFFSET('Water Data'!$F$28,0,10*ROW('Water Data'!F5))="","",OFFSET('Water Data'!$F$28,0,10*ROW('Water Data'!F5)))</f>
        <v/>
      </c>
      <c r="CA11" s="306" t="str">
        <f ca="true">+IF(OFFSET('Water Data'!$F$29,0,10*ROW('Water Data'!F5))="","",OFFSET('Water Data'!$F$29,0,10*ROW('Water Data'!F5)))</f>
        <v/>
      </c>
      <c r="CB11" s="306" t="str">
        <f ca="true">+IF(OFFSET('Water Data'!$G$27,0,10*ROW('Water Data'!G5))="","",OFFSET('Water Data'!$G$27,0,10*ROW('Water Data'!G5)))</f>
        <v/>
      </c>
      <c r="CC11" s="306" t="str">
        <f ca="true">+IF(OFFSET('Water Data'!$G$28,0,10*ROW('Water Data'!G5))="","",OFFSET('Water Data'!$G$28,0,10*ROW('Water Data'!G5)))</f>
        <v/>
      </c>
      <c r="CD11" s="306" t="str">
        <f ca="true">+IF(OFFSET('Water Data'!$G$29,0,10*ROW('Water Data'!G5))="","",OFFSET('Water Data'!$G$29,0,10*ROW('Water Data'!G5)))</f>
        <v/>
      </c>
      <c r="CE11" s="306" t="str">
        <f ca="true">+IF(OFFSET('Water Data'!$H$27,0,10*ROW('Water Data'!H5))="","",OFFSET('Water Data'!$H$27,0,10*ROW('Water Data'!H5)))</f>
        <v/>
      </c>
      <c r="CF11" s="306" t="str">
        <f ca="true">+IF(OFFSET('Water Data'!$H$28,0,10*ROW('Water Data'!H5))="","",OFFSET('Water Data'!$H$28,0,10*ROW('Water Data'!H5)))</f>
        <v/>
      </c>
      <c r="CG11" s="306" t="str">
        <f ca="true">+IF(OFFSET('Water Data'!$H$29,0,10*ROW('Water Data'!H5))="","",OFFSET('Water Data'!$H$29,0,10*ROW('Water Data'!H5)))</f>
        <v/>
      </c>
      <c r="CH11" s="306" t="str">
        <f ca="true">+IF(OFFSET('Water Data'!$I$27,0,10*ROW('Water Data'!I5))="","",OFFSET('Water Data'!$I$27,0,10*ROW('Water Data'!I5)))</f>
        <v/>
      </c>
      <c r="CI11" s="306" t="str">
        <f ca="true">+IF(OFFSET('Water Data'!$I$28,0,10*ROW('Water Data'!I5))="","",OFFSET('Water Data'!$I$28,0,10*ROW('Water Data'!I5)))</f>
        <v/>
      </c>
      <c r="CJ11" s="306" t="str">
        <f ca="true">+IF(OFFSET('Water Data'!$I$29,0,10*ROW('Water Data'!I5))="","",OFFSET('Water Data'!$I$29,0,10*ROW('Water Data'!I5)))</f>
        <v/>
      </c>
      <c r="CK11" s="306" t="str">
        <f ca="true">+IF(OFFSET('Sanitation Data'!$D$28,0,10*ROW('Sanitation Data'!D5))="","",OFFSET('Sanitation Data'!$D$28,0,10*ROW('Sanitation Data'!D5)))</f>
        <v>No</v>
      </c>
      <c r="CL11" s="306" t="str">
        <f ca="true">+IF(OFFSET('Sanitation Data'!$D$29,0,10*ROW('Sanitation Data'!D5))="","",OFFSET('Sanitation Data'!$D$29,0,10*ROW('Sanitation Data'!D5)))</f>
        <v/>
      </c>
      <c r="CM11" s="306" t="str">
        <f ca="true">+IF(OFFSET('Sanitation Data'!$D$30,0,10*ROW('Sanitation Data'!D5))="","",OFFSET('Sanitation Data'!$D$30,0,10*ROW('Sanitation Data'!D5)))</f>
        <v/>
      </c>
      <c r="CN11" s="306" t="str">
        <f ca="true">+IF(OFFSET('Sanitation Data'!$D$31,0,10*ROW('Sanitation Data'!D5))="","",OFFSET('Sanitation Data'!$D$31,0,10*ROW('Sanitation Data'!D5)))</f>
        <v/>
      </c>
      <c r="CO11" s="306" t="str">
        <f ca="true">+IF(OFFSET('Sanitation Data'!$D$32,0,10*ROW('Sanitation Data'!D5))="","",OFFSET('Sanitation Data'!$D$32,0,10*ROW('Sanitation Data'!D5)))</f>
        <v/>
      </c>
      <c r="CP11" s="306" t="str">
        <f ca="true">+IF(OFFSET('Sanitation Data'!$E$28,0,10*ROW('Sanitation Data'!E5))="","",OFFSET('Sanitation Data'!$E$28,0,10*ROW('Sanitation Data'!E5)))</f>
        <v>Yes</v>
      </c>
      <c r="CQ11" s="306" t="str">
        <f ca="true">+IF(OFFSET('Sanitation Data'!$E$29,0,10*ROW('Sanitation Data'!E5))="","",OFFSET('Sanitation Data'!$E$29,0,10*ROW('Sanitation Data'!E5)))</f>
        <v/>
      </c>
      <c r="CR11" s="306" t="str">
        <f ca="true">+IF(OFFSET('Sanitation Data'!$E$30,0,10*ROW('Sanitation Data'!E5))="","",OFFSET('Sanitation Data'!$E$30,0,10*ROW('Sanitation Data'!E5)))</f>
        <v/>
      </c>
      <c r="CS11" s="306" t="str">
        <f ca="true">+IF(OFFSET('Sanitation Data'!$E$31,0,10*ROW('Sanitation Data'!E5))="","",OFFSET('Sanitation Data'!$E$31,0,10*ROW('Sanitation Data'!E5)))</f>
        <v/>
      </c>
      <c r="CT11" s="306" t="str">
        <f ca="true">+IF(OFFSET('Sanitation Data'!$E$32,0,10*ROW('Sanitation Data'!E5))="","",OFFSET('Sanitation Data'!$E$32,0,10*ROW('Sanitation Data'!E5)))</f>
        <v/>
      </c>
      <c r="CU11" s="306" t="str">
        <f ca="true">+IF(OFFSET('Sanitation Data'!$F$28,0,10*ROW('Sanitation Data'!F5))="","",OFFSET('Sanitation Data'!$F$28,0,10*ROW('Sanitation Data'!F5)))</f>
        <v>Yes</v>
      </c>
      <c r="CV11" s="306" t="str">
        <f ca="true">+IF(OFFSET('Sanitation Data'!$F$29,0,10*ROW('Sanitation Data'!F5))="","",OFFSET('Sanitation Data'!$F$29,0,10*ROW('Sanitation Data'!F5)))</f>
        <v/>
      </c>
      <c r="CW11" s="306" t="str">
        <f ca="true">+IF(OFFSET('Sanitation Data'!$F$30,0,10*ROW('Sanitation Data'!F5))="","",OFFSET('Sanitation Data'!$F$30,0,10*ROW('Sanitation Data'!F5)))</f>
        <v/>
      </c>
      <c r="CX11" s="306" t="str">
        <f ca="true">+IF(OFFSET('Sanitation Data'!$F$31,0,10*ROW('Sanitation Data'!F5))="","",OFFSET('Sanitation Data'!$F$31,0,10*ROW('Sanitation Data'!F5)))</f>
        <v/>
      </c>
      <c r="CY11" s="306" t="str">
        <f ca="true">+IF(OFFSET('Sanitation Data'!$F$32,0,10*ROW('Sanitation Data'!F5))="","",OFFSET('Sanitation Data'!$F$32,0,10*ROW('Sanitation Data'!F5)))</f>
        <v/>
      </c>
      <c r="CZ11" s="306" t="str">
        <f ca="true">+IF(OFFSET('Sanitation Data'!$G$28,0,10*ROW('Sanitation Data'!G5))="","",OFFSET('Sanitation Data'!$G$28,0,10*ROW('Sanitation Data'!G5)))</f>
        <v/>
      </c>
      <c r="DA11" s="306" t="str">
        <f ca="true">+IF(OFFSET('Sanitation Data'!$G$29,0,10*ROW('Sanitation Data'!G5))="","",OFFSET('Sanitation Data'!$G$29,0,10*ROW('Sanitation Data'!G5)))</f>
        <v/>
      </c>
      <c r="DB11" s="306" t="str">
        <f ca="true">+IF(OFFSET('Sanitation Data'!$G$30,0,10*ROW('Sanitation Data'!G5))="","",OFFSET('Sanitation Data'!$G$30,0,10*ROW('Sanitation Data'!G5)))</f>
        <v/>
      </c>
      <c r="DC11" s="306" t="str">
        <f ca="true">+IF(OFFSET('Sanitation Data'!$G$31,0,10*ROW('Sanitation Data'!G5))="","",OFFSET('Sanitation Data'!$G$31,0,10*ROW('Sanitation Data'!G5)))</f>
        <v/>
      </c>
      <c r="DD11" s="306" t="str">
        <f ca="true">+IF(OFFSET('Sanitation Data'!$G$32,0,10*ROW('Sanitation Data'!G5))="","",OFFSET('Sanitation Data'!$G$32,0,10*ROW('Sanitation Data'!G5)))</f>
        <v/>
      </c>
      <c r="DE11" s="306" t="str">
        <f ca="true">+IF(OFFSET('Sanitation Data'!$H$28,0,10*ROW('Sanitation Data'!H5))="","",OFFSET('Sanitation Data'!$H$28,0,10*ROW('Sanitation Data'!H5)))</f>
        <v>Yes</v>
      </c>
      <c r="DF11" s="306" t="str">
        <f ca="true">+IF(OFFSET('Sanitation Data'!$H$29,0,10*ROW('Sanitation Data'!H5))="","",OFFSET('Sanitation Data'!$H$29,0,10*ROW('Sanitation Data'!H5)))</f>
        <v/>
      </c>
      <c r="DG11" s="306" t="str">
        <f ca="true">+IF(OFFSET('Sanitation Data'!$H$30,0,10*ROW('Sanitation Data'!H5))="","",OFFSET('Sanitation Data'!$H$30,0,10*ROW('Sanitation Data'!H5)))</f>
        <v/>
      </c>
      <c r="DH11" s="306" t="str">
        <f ca="true">+IF(OFFSET('Sanitation Data'!$H$31,0,10*ROW('Sanitation Data'!H5))="","",OFFSET('Sanitation Data'!$H$31,0,10*ROW('Sanitation Data'!H5)))</f>
        <v/>
      </c>
      <c r="DI11" s="306" t="str">
        <f ca="true">+IF(OFFSET('Sanitation Data'!$H$32,0,10*ROW('Sanitation Data'!H5))="","",OFFSET('Sanitation Data'!$H$32,0,10*ROW('Sanitation Data'!H5)))</f>
        <v/>
      </c>
      <c r="DJ11" s="306" t="str">
        <f ca="true">+IF(OFFSET('Sanitation Data'!$I$28,0,10*ROW('Sanitation Data'!I5))="","",OFFSET('Sanitation Data'!$I$28,0,10*ROW('Sanitation Data'!I5)))</f>
        <v>Yes</v>
      </c>
      <c r="DK11" s="306" t="str">
        <f ca="true">+IF(OFFSET('Sanitation Data'!$I$29,0,10*ROW('Sanitation Data'!I5))="","",OFFSET('Sanitation Data'!$I$29,0,10*ROW('Sanitation Data'!I5)))</f>
        <v/>
      </c>
      <c r="DL11" s="306" t="str">
        <f ca="true">+IF(OFFSET('Sanitation Data'!$I$30,0,10*ROW('Sanitation Data'!I5))="","",OFFSET('Sanitation Data'!$I$30,0,10*ROW('Sanitation Data'!I5)))</f>
        <v/>
      </c>
      <c r="DM11" s="306" t="str">
        <f ca="true">+IF(OFFSET('Sanitation Data'!$I$31,0,10*ROW('Sanitation Data'!I5))="","",OFFSET('Sanitation Data'!$I$31,0,10*ROW('Sanitation Data'!I5)))</f>
        <v/>
      </c>
      <c r="DN11" s="306" t="str">
        <f ca="true">+IF(OFFSET('Sanitation Data'!$I$32,0,10*ROW('Sanitation Data'!I5))="","",OFFSET('Sanitation Data'!$I$32,0,10*ROW('Sanitation Data'!I5)))</f>
        <v/>
      </c>
      <c r="DO11" s="306" t="str">
        <f ca="true">+IF(OFFSET('Hygiene Data'!$D$11,0,10*ROW('Hygiene Data'!D5))="","",OFFSET('Hygiene Data'!$D$11,0,10*ROW('Hygiene Data'!D5)))</f>
        <v/>
      </c>
      <c r="DP11" s="306" t="str">
        <f ca="true">+IF(OFFSET('Hygiene Data'!$D$12,0,10*ROW('Hygiene Data'!D5))="","",OFFSET('Hygiene Data'!$D$12,0,10*ROW('Hygiene Data'!D5)))</f>
        <v/>
      </c>
      <c r="DQ11" s="306" t="str">
        <f ca="true">+IF(OFFSET('Hygiene Data'!$D$13,0,10*ROW('Hygiene Data'!D5))="","",OFFSET('Hygiene Data'!$D$13,0,10*ROW('Hygiene Data'!D5)))</f>
        <v/>
      </c>
      <c r="DR11" s="306" t="str">
        <f ca="true">+IF(OFFSET('Hygiene Data'!$E$11,0,10*ROW('Hygiene Data'!E5))="","",OFFSET('Hygiene Data'!$E$11,0,10*ROW('Hygiene Data'!E5)))</f>
        <v/>
      </c>
      <c r="DS11" s="306" t="str">
        <f ca="true">+IF(OFFSET('Hygiene Data'!$E$12,0,10*ROW('Hygiene Data'!E5))="","",OFFSET('Hygiene Data'!$E$12,0,10*ROW('Hygiene Data'!E5)))</f>
        <v/>
      </c>
      <c r="DT11" s="306" t="str">
        <f ca="true">+IF(OFFSET('Hygiene Data'!$E$13,0,10*ROW('Hygiene Data'!E5))="","",OFFSET('Hygiene Data'!$E$13,0,10*ROW('Hygiene Data'!E5)))</f>
        <v/>
      </c>
      <c r="DU11" s="306" t="str">
        <f ca="true">+IF(OFFSET('Hygiene Data'!$F$11,0,10*ROW('Hygiene Data'!F5))="","",OFFSET('Hygiene Data'!$F$11,0,10*ROW('Hygiene Data'!F5)))</f>
        <v/>
      </c>
      <c r="DV11" s="306" t="str">
        <f ca="true">+IF(OFFSET('Hygiene Data'!$F$12,0,10*ROW('Hygiene Data'!F5))="","",OFFSET('Hygiene Data'!$F$12,0,10*ROW('Hygiene Data'!F5)))</f>
        <v/>
      </c>
      <c r="DW11" s="306" t="str">
        <f ca="true">+IF(OFFSET('Hygiene Data'!$F$13,0,10*ROW('Hygiene Data'!F5))="","",OFFSET('Hygiene Data'!$F$13,0,10*ROW('Hygiene Data'!F5)))</f>
        <v/>
      </c>
      <c r="DX11" s="306" t="str">
        <f ca="true">+IF(OFFSET('Hygiene Data'!$G$11,0,10*ROW('Hygiene Data'!G5))="","",OFFSET('Hygiene Data'!$G$11,0,10*ROW('Hygiene Data'!G5)))</f>
        <v/>
      </c>
      <c r="DY11" s="306" t="str">
        <f ca="true">+IF(OFFSET('Hygiene Data'!$G$12,0,10*ROW('Hygiene Data'!G5))="","",OFFSET('Hygiene Data'!$G$12,0,10*ROW('Hygiene Data'!G5)))</f>
        <v/>
      </c>
      <c r="DZ11" s="306" t="str">
        <f ca="true">+IF(OFFSET('Hygiene Data'!$G$13,0,10*ROW('Hygiene Data'!G5))="","",OFFSET('Hygiene Data'!$G$13,0,10*ROW('Hygiene Data'!G5)))</f>
        <v/>
      </c>
      <c r="EA11" s="306" t="str">
        <f ca="true">+IF(OFFSET('Hygiene Data'!$H$11,0,10*ROW('Hygiene Data'!H5))="","",OFFSET('Hygiene Data'!$H$11,0,10*ROW('Hygiene Data'!H5)))</f>
        <v/>
      </c>
      <c r="EB11" s="306" t="str">
        <f ca="true">+IF(OFFSET('Hygiene Data'!$H$12,0,10*ROW('Hygiene Data'!H5))="","",OFFSET('Hygiene Data'!$H$12,0,10*ROW('Hygiene Data'!H5)))</f>
        <v/>
      </c>
      <c r="EC11" s="306" t="str">
        <f ca="true">+IF(OFFSET('Hygiene Data'!$H$13,0,10*ROW('Hygiene Data'!H5))="","",OFFSET('Hygiene Data'!$H$13,0,10*ROW('Hygiene Data'!H5)))</f>
        <v/>
      </c>
      <c r="ED11" s="306" t="str">
        <f ca="true">+IF(OFFSET('Hygiene Data'!$I$11,0,10*ROW('Hygiene Data'!I5))="","",OFFSET('Hygiene Data'!$I$11,0,10*ROW('Hygiene Data'!I5)))</f>
        <v/>
      </c>
      <c r="EE11" s="306" t="str">
        <f ca="true">+IF(OFFSET('Hygiene Data'!$I$12,0,10*ROW('Hygiene Data'!I5))="","",OFFSET('Hygiene Data'!$I$12,0,10*ROW('Hygiene Data'!I5)))</f>
        <v/>
      </c>
      <c r="EF11" s="306"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PAK_2014_EMIS</v>
      </c>
      <c r="B12" s="38" t="str">
        <f ca="true">+IF(OFFSET('Water Data'!$C$2,0,10*ROW('Water Data'!F6))="","",OFFSET('Water Data'!$C$2,0,10*ROW('Water Data'!F6)))</f>
        <v>EMIS</v>
      </c>
      <c r="C12" s="362">
        <f t="shared" ca="true" si="0"/>
        <v>2014</v>
      </c>
      <c r="D12" s="98">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67</v>
      </c>
      <c r="E12" s="98"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8"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8">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77.599999999999994</v>
      </c>
      <c r="H12" s="98"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8"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8">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63.4</v>
      </c>
      <c r="K12" s="98"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8"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8"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8"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8"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8">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60.900000000000006</v>
      </c>
      <c r="Q12" s="98"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8"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8">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82.4</v>
      </c>
      <c r="T12" s="98"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8"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9">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68.7</v>
      </c>
      <c r="W12" s="99"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9"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9"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9"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9">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82.4</v>
      </c>
      <c r="AB12" s="99"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9"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9"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9"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9">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67.099999999999994</v>
      </c>
      <c r="AG12" s="99"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9"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9"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9"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9"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9"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9"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9"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9"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9">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64.5</v>
      </c>
      <c r="AQ12" s="99"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9"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9"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9"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9">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86.8</v>
      </c>
      <c r="AV12" s="99"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9"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9"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9"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0"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0"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100"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0"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0"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0"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0"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0"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0"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0"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0"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0"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0"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0"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100"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0"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0"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0"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6"/>
      <c r="BS12" s="306" t="str">
        <f ca="true">+IF(OFFSET('Water Data'!$D$27,0,10*ROW('Water Data'!D6))="","",OFFSET('Water Data'!$D$27,0,10*ROW('Water Data'!D6)))</f>
        <v>Yes</v>
      </c>
      <c r="BT12" s="306" t="str">
        <f ca="true">+IF(OFFSET('Water Data'!$D$28,0,10*ROW('Water Data'!D6))="","",OFFSET('Water Data'!$D$28,0,10*ROW('Water Data'!D6)))</f>
        <v/>
      </c>
      <c r="BU12" s="306" t="str">
        <f ca="true">+IF(OFFSET('Water Data'!$D$29,0,10*ROW('Water Data'!D6))="","",OFFSET('Water Data'!$D$29,0,10*ROW('Water Data'!D6)))</f>
        <v/>
      </c>
      <c r="BV12" s="306" t="str">
        <f ca="true">+IF(OFFSET('Water Data'!$E$27,0,10*ROW('Water Data'!E6))="","",OFFSET('Water Data'!$E$27,0,10*ROW('Water Data'!E6)))</f>
        <v>Yes</v>
      </c>
      <c r="BW12" s="306" t="str">
        <f ca="true">+IF(OFFSET('Water Data'!$E$28,0,10*ROW('Water Data'!E6))="","",OFFSET('Water Data'!$E$28,0,10*ROW('Water Data'!E6)))</f>
        <v/>
      </c>
      <c r="BX12" s="306" t="str">
        <f ca="true">+IF(OFFSET('Water Data'!$E$29,0,10*ROW('Water Data'!E6))="","",OFFSET('Water Data'!$E$29,0,10*ROW('Water Data'!E6)))</f>
        <v/>
      </c>
      <c r="BY12" s="306" t="str">
        <f ca="true">+IF(OFFSET('Water Data'!$F$27,0,10*ROW('Water Data'!F6))="","",OFFSET('Water Data'!$F$27,0,10*ROW('Water Data'!F6)))</f>
        <v>Yes</v>
      </c>
      <c r="BZ12" s="306" t="str">
        <f ca="true">+IF(OFFSET('Water Data'!$F$28,0,10*ROW('Water Data'!F6))="","",OFFSET('Water Data'!$F$28,0,10*ROW('Water Data'!F6)))</f>
        <v/>
      </c>
      <c r="CA12" s="306" t="str">
        <f ca="true">+IF(OFFSET('Water Data'!$F$29,0,10*ROW('Water Data'!F6))="","",OFFSET('Water Data'!$F$29,0,10*ROW('Water Data'!F6)))</f>
        <v/>
      </c>
      <c r="CB12" s="306" t="str">
        <f ca="true">+IF(OFFSET('Water Data'!$G$27,0,10*ROW('Water Data'!G6))="","",OFFSET('Water Data'!$G$27,0,10*ROW('Water Data'!G6)))</f>
        <v/>
      </c>
      <c r="CC12" s="306" t="str">
        <f ca="true">+IF(OFFSET('Water Data'!$G$28,0,10*ROW('Water Data'!G6))="","",OFFSET('Water Data'!$G$28,0,10*ROW('Water Data'!G6)))</f>
        <v/>
      </c>
      <c r="CD12" s="306" t="str">
        <f ca="true">+IF(OFFSET('Water Data'!$G$29,0,10*ROW('Water Data'!G6))="","",OFFSET('Water Data'!$G$29,0,10*ROW('Water Data'!G6)))</f>
        <v/>
      </c>
      <c r="CE12" s="306" t="str">
        <f ca="true">+IF(OFFSET('Water Data'!$H$27,0,10*ROW('Water Data'!H6))="","",OFFSET('Water Data'!$H$27,0,10*ROW('Water Data'!H6)))</f>
        <v>Yes</v>
      </c>
      <c r="CF12" s="306" t="str">
        <f ca="true">+IF(OFFSET('Water Data'!$H$28,0,10*ROW('Water Data'!H6))="","",OFFSET('Water Data'!$H$28,0,10*ROW('Water Data'!H6)))</f>
        <v/>
      </c>
      <c r="CG12" s="306" t="str">
        <f ca="true">+IF(OFFSET('Water Data'!$H$29,0,10*ROW('Water Data'!H6))="","",OFFSET('Water Data'!$H$29,0,10*ROW('Water Data'!H6)))</f>
        <v/>
      </c>
      <c r="CH12" s="306" t="str">
        <f ca="true">+IF(OFFSET('Water Data'!$I$27,0,10*ROW('Water Data'!I6))="","",OFFSET('Water Data'!$I$27,0,10*ROW('Water Data'!I6)))</f>
        <v>Yes</v>
      </c>
      <c r="CI12" s="306" t="str">
        <f ca="true">+IF(OFFSET('Water Data'!$I$28,0,10*ROW('Water Data'!I6))="","",OFFSET('Water Data'!$I$28,0,10*ROW('Water Data'!I6)))</f>
        <v/>
      </c>
      <c r="CJ12" s="306" t="str">
        <f ca="true">+IF(OFFSET('Water Data'!$I$29,0,10*ROW('Water Data'!I6))="","",OFFSET('Water Data'!$I$29,0,10*ROW('Water Data'!I6)))</f>
        <v/>
      </c>
      <c r="CK12" s="306" t="str">
        <f ca="true">+IF(OFFSET('Sanitation Data'!$D$28,0,10*ROW('Sanitation Data'!D6))="","",OFFSET('Sanitation Data'!$D$28,0,10*ROW('Sanitation Data'!D6)))</f>
        <v>Yes</v>
      </c>
      <c r="CL12" s="306" t="str">
        <f ca="true">+IF(OFFSET('Sanitation Data'!$D$29,0,10*ROW('Sanitation Data'!D6))="","",OFFSET('Sanitation Data'!$D$29,0,10*ROW('Sanitation Data'!D6)))</f>
        <v/>
      </c>
      <c r="CM12" s="306" t="str">
        <f ca="true">+IF(OFFSET('Sanitation Data'!$D$30,0,10*ROW('Sanitation Data'!D6))="","",OFFSET('Sanitation Data'!$D$30,0,10*ROW('Sanitation Data'!D6)))</f>
        <v/>
      </c>
      <c r="CN12" s="306" t="str">
        <f ca="true">+IF(OFFSET('Sanitation Data'!$D$31,0,10*ROW('Sanitation Data'!D6))="","",OFFSET('Sanitation Data'!$D$31,0,10*ROW('Sanitation Data'!D6)))</f>
        <v/>
      </c>
      <c r="CO12" s="306" t="str">
        <f ca="true">+IF(OFFSET('Sanitation Data'!$D$32,0,10*ROW('Sanitation Data'!D6))="","",OFFSET('Sanitation Data'!$D$32,0,10*ROW('Sanitation Data'!D6)))</f>
        <v/>
      </c>
      <c r="CP12" s="306" t="str">
        <f ca="true">+IF(OFFSET('Sanitation Data'!$E$28,0,10*ROW('Sanitation Data'!E6))="","",OFFSET('Sanitation Data'!$E$28,0,10*ROW('Sanitation Data'!E6)))</f>
        <v>Yes</v>
      </c>
      <c r="CQ12" s="306" t="str">
        <f ca="true">+IF(OFFSET('Sanitation Data'!$E$29,0,10*ROW('Sanitation Data'!E6))="","",OFFSET('Sanitation Data'!$E$29,0,10*ROW('Sanitation Data'!E6)))</f>
        <v/>
      </c>
      <c r="CR12" s="306" t="str">
        <f ca="true">+IF(OFFSET('Sanitation Data'!$E$30,0,10*ROW('Sanitation Data'!E6))="","",OFFSET('Sanitation Data'!$E$30,0,10*ROW('Sanitation Data'!E6)))</f>
        <v/>
      </c>
      <c r="CS12" s="306" t="str">
        <f ca="true">+IF(OFFSET('Sanitation Data'!$E$31,0,10*ROW('Sanitation Data'!E6))="","",OFFSET('Sanitation Data'!$E$31,0,10*ROW('Sanitation Data'!E6)))</f>
        <v/>
      </c>
      <c r="CT12" s="306" t="str">
        <f ca="true">+IF(OFFSET('Sanitation Data'!$E$32,0,10*ROW('Sanitation Data'!E6))="","",OFFSET('Sanitation Data'!$E$32,0,10*ROW('Sanitation Data'!E6)))</f>
        <v/>
      </c>
      <c r="CU12" s="306" t="str">
        <f ca="true">+IF(OFFSET('Sanitation Data'!$F$28,0,10*ROW('Sanitation Data'!F6))="","",OFFSET('Sanitation Data'!$F$28,0,10*ROW('Sanitation Data'!F6)))</f>
        <v>Yes</v>
      </c>
      <c r="CV12" s="306" t="str">
        <f ca="true">+IF(OFFSET('Sanitation Data'!$F$29,0,10*ROW('Sanitation Data'!F6))="","",OFFSET('Sanitation Data'!$F$29,0,10*ROW('Sanitation Data'!F6)))</f>
        <v/>
      </c>
      <c r="CW12" s="306" t="str">
        <f ca="true">+IF(OFFSET('Sanitation Data'!$F$30,0,10*ROW('Sanitation Data'!F6))="","",OFFSET('Sanitation Data'!$F$30,0,10*ROW('Sanitation Data'!F6)))</f>
        <v/>
      </c>
      <c r="CX12" s="306" t="str">
        <f ca="true">+IF(OFFSET('Sanitation Data'!$F$31,0,10*ROW('Sanitation Data'!F6))="","",OFFSET('Sanitation Data'!$F$31,0,10*ROW('Sanitation Data'!F6)))</f>
        <v/>
      </c>
      <c r="CY12" s="306" t="str">
        <f ca="true">+IF(OFFSET('Sanitation Data'!$F$32,0,10*ROW('Sanitation Data'!F6))="","",OFFSET('Sanitation Data'!$F$32,0,10*ROW('Sanitation Data'!F6)))</f>
        <v/>
      </c>
      <c r="CZ12" s="306" t="str">
        <f ca="true">+IF(OFFSET('Sanitation Data'!$G$28,0,10*ROW('Sanitation Data'!G6))="","",OFFSET('Sanitation Data'!$G$28,0,10*ROW('Sanitation Data'!G6)))</f>
        <v/>
      </c>
      <c r="DA12" s="306" t="str">
        <f ca="true">+IF(OFFSET('Sanitation Data'!$G$29,0,10*ROW('Sanitation Data'!G6))="","",OFFSET('Sanitation Data'!$G$29,0,10*ROW('Sanitation Data'!G6)))</f>
        <v/>
      </c>
      <c r="DB12" s="306" t="str">
        <f ca="true">+IF(OFFSET('Sanitation Data'!$G$30,0,10*ROW('Sanitation Data'!G6))="","",OFFSET('Sanitation Data'!$G$30,0,10*ROW('Sanitation Data'!G6)))</f>
        <v/>
      </c>
      <c r="DC12" s="306" t="str">
        <f ca="true">+IF(OFFSET('Sanitation Data'!$G$31,0,10*ROW('Sanitation Data'!G6))="","",OFFSET('Sanitation Data'!$G$31,0,10*ROW('Sanitation Data'!G6)))</f>
        <v/>
      </c>
      <c r="DD12" s="306" t="str">
        <f ca="true">+IF(OFFSET('Sanitation Data'!$G$32,0,10*ROW('Sanitation Data'!G6))="","",OFFSET('Sanitation Data'!$G$32,0,10*ROW('Sanitation Data'!G6)))</f>
        <v/>
      </c>
      <c r="DE12" s="306" t="str">
        <f ca="true">+IF(OFFSET('Sanitation Data'!$H$28,0,10*ROW('Sanitation Data'!H6))="","",OFFSET('Sanitation Data'!$H$28,0,10*ROW('Sanitation Data'!H6)))</f>
        <v>Yes</v>
      </c>
      <c r="DF12" s="306" t="str">
        <f ca="true">+IF(OFFSET('Sanitation Data'!$H$29,0,10*ROW('Sanitation Data'!H6))="","",OFFSET('Sanitation Data'!$H$29,0,10*ROW('Sanitation Data'!H6)))</f>
        <v/>
      </c>
      <c r="DG12" s="306" t="str">
        <f ca="true">+IF(OFFSET('Sanitation Data'!$H$30,0,10*ROW('Sanitation Data'!H6))="","",OFFSET('Sanitation Data'!$H$30,0,10*ROW('Sanitation Data'!H6)))</f>
        <v/>
      </c>
      <c r="DH12" s="306" t="str">
        <f ca="true">+IF(OFFSET('Sanitation Data'!$H$31,0,10*ROW('Sanitation Data'!H6))="","",OFFSET('Sanitation Data'!$H$31,0,10*ROW('Sanitation Data'!H6)))</f>
        <v/>
      </c>
      <c r="DI12" s="306" t="str">
        <f ca="true">+IF(OFFSET('Sanitation Data'!$H$32,0,10*ROW('Sanitation Data'!H6))="","",OFFSET('Sanitation Data'!$H$32,0,10*ROW('Sanitation Data'!H6)))</f>
        <v/>
      </c>
      <c r="DJ12" s="306" t="str">
        <f ca="true">+IF(OFFSET('Sanitation Data'!$I$28,0,10*ROW('Sanitation Data'!I6))="","",OFFSET('Sanitation Data'!$I$28,0,10*ROW('Sanitation Data'!I6)))</f>
        <v>Yes</v>
      </c>
      <c r="DK12" s="306" t="str">
        <f ca="true">+IF(OFFSET('Sanitation Data'!$I$29,0,10*ROW('Sanitation Data'!I6))="","",OFFSET('Sanitation Data'!$I$29,0,10*ROW('Sanitation Data'!I6)))</f>
        <v/>
      </c>
      <c r="DL12" s="306" t="str">
        <f ca="true">+IF(OFFSET('Sanitation Data'!$I$30,0,10*ROW('Sanitation Data'!I6))="","",OFFSET('Sanitation Data'!$I$30,0,10*ROW('Sanitation Data'!I6)))</f>
        <v/>
      </c>
      <c r="DM12" s="306" t="str">
        <f ca="true">+IF(OFFSET('Sanitation Data'!$I$31,0,10*ROW('Sanitation Data'!I6))="","",OFFSET('Sanitation Data'!$I$31,0,10*ROW('Sanitation Data'!I6)))</f>
        <v/>
      </c>
      <c r="DN12" s="306" t="str">
        <f ca="true">+IF(OFFSET('Sanitation Data'!$I$32,0,10*ROW('Sanitation Data'!I6))="","",OFFSET('Sanitation Data'!$I$32,0,10*ROW('Sanitation Data'!I6)))</f>
        <v/>
      </c>
      <c r="DO12" s="306" t="str">
        <f ca="true">+IF(OFFSET('Hygiene Data'!$D$11,0,10*ROW('Hygiene Data'!D6))="","",OFFSET('Hygiene Data'!$D$11,0,10*ROW('Hygiene Data'!D6)))</f>
        <v/>
      </c>
      <c r="DP12" s="306" t="str">
        <f ca="true">+IF(OFFSET('Hygiene Data'!$D$12,0,10*ROW('Hygiene Data'!D6))="","",OFFSET('Hygiene Data'!$D$12,0,10*ROW('Hygiene Data'!D6)))</f>
        <v/>
      </c>
      <c r="DQ12" s="306" t="str">
        <f ca="true">+IF(OFFSET('Hygiene Data'!$D$13,0,10*ROW('Hygiene Data'!D6))="","",OFFSET('Hygiene Data'!$D$13,0,10*ROW('Hygiene Data'!D6)))</f>
        <v/>
      </c>
      <c r="DR12" s="306" t="str">
        <f ca="true">+IF(OFFSET('Hygiene Data'!$E$11,0,10*ROW('Hygiene Data'!E6))="","",OFFSET('Hygiene Data'!$E$11,0,10*ROW('Hygiene Data'!E6)))</f>
        <v/>
      </c>
      <c r="DS12" s="306" t="str">
        <f ca="true">+IF(OFFSET('Hygiene Data'!$E$12,0,10*ROW('Hygiene Data'!E6))="","",OFFSET('Hygiene Data'!$E$12,0,10*ROW('Hygiene Data'!E6)))</f>
        <v/>
      </c>
      <c r="DT12" s="306" t="str">
        <f ca="true">+IF(OFFSET('Hygiene Data'!$E$13,0,10*ROW('Hygiene Data'!E6))="","",OFFSET('Hygiene Data'!$E$13,0,10*ROW('Hygiene Data'!E6)))</f>
        <v/>
      </c>
      <c r="DU12" s="306" t="str">
        <f ca="true">+IF(OFFSET('Hygiene Data'!$F$11,0,10*ROW('Hygiene Data'!F6))="","",OFFSET('Hygiene Data'!$F$11,0,10*ROW('Hygiene Data'!F6)))</f>
        <v/>
      </c>
      <c r="DV12" s="306" t="str">
        <f ca="true">+IF(OFFSET('Hygiene Data'!$F$12,0,10*ROW('Hygiene Data'!F6))="","",OFFSET('Hygiene Data'!$F$12,0,10*ROW('Hygiene Data'!F6)))</f>
        <v/>
      </c>
      <c r="DW12" s="306" t="str">
        <f ca="true">+IF(OFFSET('Hygiene Data'!$F$13,0,10*ROW('Hygiene Data'!F6))="","",OFFSET('Hygiene Data'!$F$13,0,10*ROW('Hygiene Data'!F6)))</f>
        <v/>
      </c>
      <c r="DX12" s="306" t="str">
        <f ca="true">+IF(OFFSET('Hygiene Data'!$G$11,0,10*ROW('Hygiene Data'!G6))="","",OFFSET('Hygiene Data'!$G$11,0,10*ROW('Hygiene Data'!G6)))</f>
        <v/>
      </c>
      <c r="DY12" s="306" t="str">
        <f ca="true">+IF(OFFSET('Hygiene Data'!$G$12,0,10*ROW('Hygiene Data'!G6))="","",OFFSET('Hygiene Data'!$G$12,0,10*ROW('Hygiene Data'!G6)))</f>
        <v/>
      </c>
      <c r="DZ12" s="306" t="str">
        <f ca="true">+IF(OFFSET('Hygiene Data'!$G$13,0,10*ROW('Hygiene Data'!G6))="","",OFFSET('Hygiene Data'!$G$13,0,10*ROW('Hygiene Data'!G6)))</f>
        <v/>
      </c>
      <c r="EA12" s="306" t="str">
        <f ca="true">+IF(OFFSET('Hygiene Data'!$H$11,0,10*ROW('Hygiene Data'!H6))="","",OFFSET('Hygiene Data'!$H$11,0,10*ROW('Hygiene Data'!H6)))</f>
        <v/>
      </c>
      <c r="EB12" s="306" t="str">
        <f ca="true">+IF(OFFSET('Hygiene Data'!$H$12,0,10*ROW('Hygiene Data'!H6))="","",OFFSET('Hygiene Data'!$H$12,0,10*ROW('Hygiene Data'!H6)))</f>
        <v/>
      </c>
      <c r="EC12" s="306" t="str">
        <f ca="true">+IF(OFFSET('Hygiene Data'!$H$13,0,10*ROW('Hygiene Data'!H6))="","",OFFSET('Hygiene Data'!$H$13,0,10*ROW('Hygiene Data'!H6)))</f>
        <v/>
      </c>
      <c r="ED12" s="306" t="str">
        <f ca="true">+IF(OFFSET('Hygiene Data'!$I$11,0,10*ROW('Hygiene Data'!I6))="","",OFFSET('Hygiene Data'!$I$11,0,10*ROW('Hygiene Data'!I6)))</f>
        <v/>
      </c>
      <c r="EE12" s="306" t="str">
        <f ca="true">+IF(OFFSET('Hygiene Data'!$I$12,0,10*ROW('Hygiene Data'!I6))="","",OFFSET('Hygiene Data'!$I$12,0,10*ROW('Hygiene Data'!I6)))</f>
        <v/>
      </c>
      <c r="EF12" s="306"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PAK_2015_EMIS</v>
      </c>
      <c r="B13" s="38" t="str">
        <f ca="true">+IF(OFFSET('Water Data'!$C$2,0,10*ROW('Water Data'!F7))="","",OFFSET('Water Data'!$C$2,0,10*ROW('Water Data'!F7)))</f>
        <v>EMIS</v>
      </c>
      <c r="C13" s="362">
        <f t="shared" ca="true" si="0"/>
        <v>2015</v>
      </c>
      <c r="D13" s="98">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67</v>
      </c>
      <c r="E13" s="98"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8"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8">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84</v>
      </c>
      <c r="H13" s="98"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8"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8">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65.400000000000006</v>
      </c>
      <c r="K13" s="98"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8"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8"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8"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8"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8">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63</v>
      </c>
      <c r="Q13" s="98"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8"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8">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84.8</v>
      </c>
      <c r="T13" s="98"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8"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9">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68.5</v>
      </c>
      <c r="W13" s="99"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9"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9"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9"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9">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83.7</v>
      </c>
      <c r="AB13" s="99"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9"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9"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9"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9">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66.900000000000006</v>
      </c>
      <c r="AG13" s="99"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9"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9"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9"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9"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9"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9"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9"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9"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9">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64.400000000000006</v>
      </c>
      <c r="AQ13" s="99"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9"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9"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9"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9">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86.1</v>
      </c>
      <c r="AV13" s="99"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9"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9"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9"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0"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0"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0"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0"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0"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0"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0"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0"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0"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0"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0"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0"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0"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0"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0"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0"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0"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0"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6"/>
      <c r="BS13" s="306" t="str">
        <f ca="true">+IF(OFFSET('Water Data'!$D$27,0,10*ROW('Water Data'!D7))="","",OFFSET('Water Data'!$D$27,0,10*ROW('Water Data'!D7)))</f>
        <v>Yes</v>
      </c>
      <c r="BT13" s="306" t="str">
        <f ca="true">+IF(OFFSET('Water Data'!$D$28,0,10*ROW('Water Data'!D7))="","",OFFSET('Water Data'!$D$28,0,10*ROW('Water Data'!D7)))</f>
        <v/>
      </c>
      <c r="BU13" s="306" t="str">
        <f ca="true">+IF(OFFSET('Water Data'!$D$29,0,10*ROW('Water Data'!D7))="","",OFFSET('Water Data'!$D$29,0,10*ROW('Water Data'!D7)))</f>
        <v/>
      </c>
      <c r="BV13" s="306" t="str">
        <f ca="true">+IF(OFFSET('Water Data'!$E$27,0,10*ROW('Water Data'!E7))="","",OFFSET('Water Data'!$E$27,0,10*ROW('Water Data'!E7)))</f>
        <v>Yes</v>
      </c>
      <c r="BW13" s="306" t="str">
        <f ca="true">+IF(OFFSET('Water Data'!$E$28,0,10*ROW('Water Data'!E7))="","",OFFSET('Water Data'!$E$28,0,10*ROW('Water Data'!E7)))</f>
        <v/>
      </c>
      <c r="BX13" s="306" t="str">
        <f ca="true">+IF(OFFSET('Water Data'!$E$29,0,10*ROW('Water Data'!E7))="","",OFFSET('Water Data'!$E$29,0,10*ROW('Water Data'!E7)))</f>
        <v/>
      </c>
      <c r="BY13" s="306" t="str">
        <f ca="true">+IF(OFFSET('Water Data'!$F$27,0,10*ROW('Water Data'!F7))="","",OFFSET('Water Data'!$F$27,0,10*ROW('Water Data'!F7)))</f>
        <v>Yes</v>
      </c>
      <c r="BZ13" s="306" t="str">
        <f ca="true">+IF(OFFSET('Water Data'!$F$28,0,10*ROW('Water Data'!F7))="","",OFFSET('Water Data'!$F$28,0,10*ROW('Water Data'!F7)))</f>
        <v/>
      </c>
      <c r="CA13" s="306" t="str">
        <f ca="true">+IF(OFFSET('Water Data'!$F$29,0,10*ROW('Water Data'!F7))="","",OFFSET('Water Data'!$F$29,0,10*ROW('Water Data'!F7)))</f>
        <v/>
      </c>
      <c r="CB13" s="306" t="str">
        <f ca="true">+IF(OFFSET('Water Data'!$G$27,0,10*ROW('Water Data'!G7))="","",OFFSET('Water Data'!$G$27,0,10*ROW('Water Data'!G7)))</f>
        <v/>
      </c>
      <c r="CC13" s="306" t="str">
        <f ca="true">+IF(OFFSET('Water Data'!$G$28,0,10*ROW('Water Data'!G7))="","",OFFSET('Water Data'!$G$28,0,10*ROW('Water Data'!G7)))</f>
        <v/>
      </c>
      <c r="CD13" s="306" t="str">
        <f ca="true">+IF(OFFSET('Water Data'!$G$29,0,10*ROW('Water Data'!G7))="","",OFFSET('Water Data'!$G$29,0,10*ROW('Water Data'!G7)))</f>
        <v/>
      </c>
      <c r="CE13" s="306" t="str">
        <f ca="true">+IF(OFFSET('Water Data'!$H$27,0,10*ROW('Water Data'!H7))="","",OFFSET('Water Data'!$H$27,0,10*ROW('Water Data'!H7)))</f>
        <v>Yes</v>
      </c>
      <c r="CF13" s="306" t="str">
        <f ca="true">+IF(OFFSET('Water Data'!$H$28,0,10*ROW('Water Data'!H7))="","",OFFSET('Water Data'!$H$28,0,10*ROW('Water Data'!H7)))</f>
        <v/>
      </c>
      <c r="CG13" s="306" t="str">
        <f ca="true">+IF(OFFSET('Water Data'!$H$29,0,10*ROW('Water Data'!H7))="","",OFFSET('Water Data'!$H$29,0,10*ROW('Water Data'!H7)))</f>
        <v/>
      </c>
      <c r="CH13" s="306" t="str">
        <f ca="true">+IF(OFFSET('Water Data'!$I$27,0,10*ROW('Water Data'!I7))="","",OFFSET('Water Data'!$I$27,0,10*ROW('Water Data'!I7)))</f>
        <v>Yes</v>
      </c>
      <c r="CI13" s="306" t="str">
        <f ca="true">+IF(OFFSET('Water Data'!$I$28,0,10*ROW('Water Data'!I7))="","",OFFSET('Water Data'!$I$28,0,10*ROW('Water Data'!I7)))</f>
        <v/>
      </c>
      <c r="CJ13" s="306" t="str">
        <f ca="true">+IF(OFFSET('Water Data'!$I$29,0,10*ROW('Water Data'!I7))="","",OFFSET('Water Data'!$I$29,0,10*ROW('Water Data'!I7)))</f>
        <v/>
      </c>
      <c r="CK13" s="306" t="str">
        <f ca="true">+IF(OFFSET('Sanitation Data'!$D$28,0,10*ROW('Sanitation Data'!D7))="","",OFFSET('Sanitation Data'!$D$28,0,10*ROW('Sanitation Data'!D7)))</f>
        <v>Yes</v>
      </c>
      <c r="CL13" s="306" t="str">
        <f ca="true">+IF(OFFSET('Sanitation Data'!$D$29,0,10*ROW('Sanitation Data'!D7))="","",OFFSET('Sanitation Data'!$D$29,0,10*ROW('Sanitation Data'!D7)))</f>
        <v/>
      </c>
      <c r="CM13" s="306" t="str">
        <f ca="true">+IF(OFFSET('Sanitation Data'!$D$30,0,10*ROW('Sanitation Data'!D7))="","",OFFSET('Sanitation Data'!$D$30,0,10*ROW('Sanitation Data'!D7)))</f>
        <v/>
      </c>
      <c r="CN13" s="306" t="str">
        <f ca="true">+IF(OFFSET('Sanitation Data'!$D$31,0,10*ROW('Sanitation Data'!D7))="","",OFFSET('Sanitation Data'!$D$31,0,10*ROW('Sanitation Data'!D7)))</f>
        <v/>
      </c>
      <c r="CO13" s="306" t="str">
        <f ca="true">+IF(OFFSET('Sanitation Data'!$D$32,0,10*ROW('Sanitation Data'!D7))="","",OFFSET('Sanitation Data'!$D$32,0,10*ROW('Sanitation Data'!D7)))</f>
        <v/>
      </c>
      <c r="CP13" s="306" t="str">
        <f ca="true">+IF(OFFSET('Sanitation Data'!$E$28,0,10*ROW('Sanitation Data'!E7))="","",OFFSET('Sanitation Data'!$E$28,0,10*ROW('Sanitation Data'!E7)))</f>
        <v>Yes</v>
      </c>
      <c r="CQ13" s="306" t="str">
        <f ca="true">+IF(OFFSET('Sanitation Data'!$E$29,0,10*ROW('Sanitation Data'!E7))="","",OFFSET('Sanitation Data'!$E$29,0,10*ROW('Sanitation Data'!E7)))</f>
        <v/>
      </c>
      <c r="CR13" s="306" t="str">
        <f ca="true">+IF(OFFSET('Sanitation Data'!$E$30,0,10*ROW('Sanitation Data'!E7))="","",OFFSET('Sanitation Data'!$E$30,0,10*ROW('Sanitation Data'!E7)))</f>
        <v/>
      </c>
      <c r="CS13" s="306" t="str">
        <f ca="true">+IF(OFFSET('Sanitation Data'!$E$31,0,10*ROW('Sanitation Data'!E7))="","",OFFSET('Sanitation Data'!$E$31,0,10*ROW('Sanitation Data'!E7)))</f>
        <v/>
      </c>
      <c r="CT13" s="306" t="str">
        <f ca="true">+IF(OFFSET('Sanitation Data'!$E$32,0,10*ROW('Sanitation Data'!E7))="","",OFFSET('Sanitation Data'!$E$32,0,10*ROW('Sanitation Data'!E7)))</f>
        <v/>
      </c>
      <c r="CU13" s="306" t="str">
        <f ca="true">+IF(OFFSET('Sanitation Data'!$F$28,0,10*ROW('Sanitation Data'!F7))="","",OFFSET('Sanitation Data'!$F$28,0,10*ROW('Sanitation Data'!F7)))</f>
        <v>Yes</v>
      </c>
      <c r="CV13" s="306" t="str">
        <f ca="true">+IF(OFFSET('Sanitation Data'!$F$29,0,10*ROW('Sanitation Data'!F7))="","",OFFSET('Sanitation Data'!$F$29,0,10*ROW('Sanitation Data'!F7)))</f>
        <v/>
      </c>
      <c r="CW13" s="306" t="str">
        <f ca="true">+IF(OFFSET('Sanitation Data'!$F$30,0,10*ROW('Sanitation Data'!F7))="","",OFFSET('Sanitation Data'!$F$30,0,10*ROW('Sanitation Data'!F7)))</f>
        <v/>
      </c>
      <c r="CX13" s="306" t="str">
        <f ca="true">+IF(OFFSET('Sanitation Data'!$F$31,0,10*ROW('Sanitation Data'!F7))="","",OFFSET('Sanitation Data'!$F$31,0,10*ROW('Sanitation Data'!F7)))</f>
        <v/>
      </c>
      <c r="CY13" s="306" t="str">
        <f ca="true">+IF(OFFSET('Sanitation Data'!$F$32,0,10*ROW('Sanitation Data'!F7))="","",OFFSET('Sanitation Data'!$F$32,0,10*ROW('Sanitation Data'!F7)))</f>
        <v/>
      </c>
      <c r="CZ13" s="306" t="str">
        <f ca="true">+IF(OFFSET('Sanitation Data'!$G$28,0,10*ROW('Sanitation Data'!G7))="","",OFFSET('Sanitation Data'!$G$28,0,10*ROW('Sanitation Data'!G7)))</f>
        <v/>
      </c>
      <c r="DA13" s="306" t="str">
        <f ca="true">+IF(OFFSET('Sanitation Data'!$G$29,0,10*ROW('Sanitation Data'!G7))="","",OFFSET('Sanitation Data'!$G$29,0,10*ROW('Sanitation Data'!G7)))</f>
        <v/>
      </c>
      <c r="DB13" s="306" t="str">
        <f ca="true">+IF(OFFSET('Sanitation Data'!$G$30,0,10*ROW('Sanitation Data'!G7))="","",OFFSET('Sanitation Data'!$G$30,0,10*ROW('Sanitation Data'!G7)))</f>
        <v/>
      </c>
      <c r="DC13" s="306" t="str">
        <f ca="true">+IF(OFFSET('Sanitation Data'!$G$31,0,10*ROW('Sanitation Data'!G7))="","",OFFSET('Sanitation Data'!$G$31,0,10*ROW('Sanitation Data'!G7)))</f>
        <v/>
      </c>
      <c r="DD13" s="306" t="str">
        <f ca="true">+IF(OFFSET('Sanitation Data'!$G$32,0,10*ROW('Sanitation Data'!G7))="","",OFFSET('Sanitation Data'!$G$32,0,10*ROW('Sanitation Data'!G7)))</f>
        <v/>
      </c>
      <c r="DE13" s="306" t="str">
        <f ca="true">+IF(OFFSET('Sanitation Data'!$H$28,0,10*ROW('Sanitation Data'!H7))="","",OFFSET('Sanitation Data'!$H$28,0,10*ROW('Sanitation Data'!H7)))</f>
        <v>Yes</v>
      </c>
      <c r="DF13" s="306" t="str">
        <f ca="true">+IF(OFFSET('Sanitation Data'!$H$29,0,10*ROW('Sanitation Data'!H7))="","",OFFSET('Sanitation Data'!$H$29,0,10*ROW('Sanitation Data'!H7)))</f>
        <v/>
      </c>
      <c r="DG13" s="306" t="str">
        <f ca="true">+IF(OFFSET('Sanitation Data'!$H$30,0,10*ROW('Sanitation Data'!H7))="","",OFFSET('Sanitation Data'!$H$30,0,10*ROW('Sanitation Data'!H7)))</f>
        <v/>
      </c>
      <c r="DH13" s="306" t="str">
        <f ca="true">+IF(OFFSET('Sanitation Data'!$H$31,0,10*ROW('Sanitation Data'!H7))="","",OFFSET('Sanitation Data'!$H$31,0,10*ROW('Sanitation Data'!H7)))</f>
        <v/>
      </c>
      <c r="DI13" s="306" t="str">
        <f ca="true">+IF(OFFSET('Sanitation Data'!$H$32,0,10*ROW('Sanitation Data'!H7))="","",OFFSET('Sanitation Data'!$H$32,0,10*ROW('Sanitation Data'!H7)))</f>
        <v/>
      </c>
      <c r="DJ13" s="306" t="str">
        <f ca="true">+IF(OFFSET('Sanitation Data'!$I$28,0,10*ROW('Sanitation Data'!I7))="","",OFFSET('Sanitation Data'!$I$28,0,10*ROW('Sanitation Data'!I7)))</f>
        <v>Yes</v>
      </c>
      <c r="DK13" s="306" t="str">
        <f ca="true">+IF(OFFSET('Sanitation Data'!$I$29,0,10*ROW('Sanitation Data'!I7))="","",OFFSET('Sanitation Data'!$I$29,0,10*ROW('Sanitation Data'!I7)))</f>
        <v/>
      </c>
      <c r="DL13" s="306" t="str">
        <f ca="true">+IF(OFFSET('Sanitation Data'!$I$30,0,10*ROW('Sanitation Data'!I7))="","",OFFSET('Sanitation Data'!$I$30,0,10*ROW('Sanitation Data'!I7)))</f>
        <v/>
      </c>
      <c r="DM13" s="306" t="str">
        <f ca="true">+IF(OFFSET('Sanitation Data'!$I$31,0,10*ROW('Sanitation Data'!I7))="","",OFFSET('Sanitation Data'!$I$31,0,10*ROW('Sanitation Data'!I7)))</f>
        <v/>
      </c>
      <c r="DN13" s="306" t="str">
        <f ca="true">+IF(OFFSET('Sanitation Data'!$I$32,0,10*ROW('Sanitation Data'!I7))="","",OFFSET('Sanitation Data'!$I$32,0,10*ROW('Sanitation Data'!I7)))</f>
        <v/>
      </c>
      <c r="DO13" s="306" t="str">
        <f ca="true">+IF(OFFSET('Hygiene Data'!$D$11,0,10*ROW('Hygiene Data'!D7))="","",OFFSET('Hygiene Data'!$D$11,0,10*ROW('Hygiene Data'!D7)))</f>
        <v/>
      </c>
      <c r="DP13" s="306" t="str">
        <f ca="true">+IF(OFFSET('Hygiene Data'!$D$12,0,10*ROW('Hygiene Data'!D7))="","",OFFSET('Hygiene Data'!$D$12,0,10*ROW('Hygiene Data'!D7)))</f>
        <v/>
      </c>
      <c r="DQ13" s="306" t="str">
        <f ca="true">+IF(OFFSET('Hygiene Data'!$D$13,0,10*ROW('Hygiene Data'!D7))="","",OFFSET('Hygiene Data'!$D$13,0,10*ROW('Hygiene Data'!D7)))</f>
        <v/>
      </c>
      <c r="DR13" s="306" t="str">
        <f ca="true">+IF(OFFSET('Hygiene Data'!$E$11,0,10*ROW('Hygiene Data'!E7))="","",OFFSET('Hygiene Data'!$E$11,0,10*ROW('Hygiene Data'!E7)))</f>
        <v/>
      </c>
      <c r="DS13" s="306" t="str">
        <f ca="true">+IF(OFFSET('Hygiene Data'!$E$12,0,10*ROW('Hygiene Data'!E7))="","",OFFSET('Hygiene Data'!$E$12,0,10*ROW('Hygiene Data'!E7)))</f>
        <v/>
      </c>
      <c r="DT13" s="306" t="str">
        <f ca="true">+IF(OFFSET('Hygiene Data'!$E$13,0,10*ROW('Hygiene Data'!E7))="","",OFFSET('Hygiene Data'!$E$13,0,10*ROW('Hygiene Data'!E7)))</f>
        <v/>
      </c>
      <c r="DU13" s="306" t="str">
        <f ca="true">+IF(OFFSET('Hygiene Data'!$F$11,0,10*ROW('Hygiene Data'!F7))="","",OFFSET('Hygiene Data'!$F$11,0,10*ROW('Hygiene Data'!F7)))</f>
        <v/>
      </c>
      <c r="DV13" s="306" t="str">
        <f ca="true">+IF(OFFSET('Hygiene Data'!$F$12,0,10*ROW('Hygiene Data'!F7))="","",OFFSET('Hygiene Data'!$F$12,0,10*ROW('Hygiene Data'!F7)))</f>
        <v/>
      </c>
      <c r="DW13" s="306" t="str">
        <f ca="true">+IF(OFFSET('Hygiene Data'!$F$13,0,10*ROW('Hygiene Data'!F7))="","",OFFSET('Hygiene Data'!$F$13,0,10*ROW('Hygiene Data'!F7)))</f>
        <v/>
      </c>
      <c r="DX13" s="306" t="str">
        <f ca="true">+IF(OFFSET('Hygiene Data'!$G$11,0,10*ROW('Hygiene Data'!G7))="","",OFFSET('Hygiene Data'!$G$11,0,10*ROW('Hygiene Data'!G7)))</f>
        <v/>
      </c>
      <c r="DY13" s="306" t="str">
        <f ca="true">+IF(OFFSET('Hygiene Data'!$G$12,0,10*ROW('Hygiene Data'!G7))="","",OFFSET('Hygiene Data'!$G$12,0,10*ROW('Hygiene Data'!G7)))</f>
        <v/>
      </c>
      <c r="DZ13" s="306" t="str">
        <f ca="true">+IF(OFFSET('Hygiene Data'!$G$13,0,10*ROW('Hygiene Data'!G7))="","",OFFSET('Hygiene Data'!$G$13,0,10*ROW('Hygiene Data'!G7)))</f>
        <v/>
      </c>
      <c r="EA13" s="306" t="str">
        <f ca="true">+IF(OFFSET('Hygiene Data'!$H$11,0,10*ROW('Hygiene Data'!H7))="","",OFFSET('Hygiene Data'!$H$11,0,10*ROW('Hygiene Data'!H7)))</f>
        <v/>
      </c>
      <c r="EB13" s="306" t="str">
        <f ca="true">+IF(OFFSET('Hygiene Data'!$H$12,0,10*ROW('Hygiene Data'!H7))="","",OFFSET('Hygiene Data'!$H$12,0,10*ROW('Hygiene Data'!H7)))</f>
        <v/>
      </c>
      <c r="EC13" s="306" t="str">
        <f ca="true">+IF(OFFSET('Hygiene Data'!$H$13,0,10*ROW('Hygiene Data'!H7))="","",OFFSET('Hygiene Data'!$H$13,0,10*ROW('Hygiene Data'!H7)))</f>
        <v/>
      </c>
      <c r="ED13" s="306" t="str">
        <f ca="true">+IF(OFFSET('Hygiene Data'!$I$11,0,10*ROW('Hygiene Data'!I7))="","",OFFSET('Hygiene Data'!$I$11,0,10*ROW('Hygiene Data'!I7)))</f>
        <v/>
      </c>
      <c r="EE13" s="306" t="str">
        <f ca="true">+IF(OFFSET('Hygiene Data'!$I$12,0,10*ROW('Hygiene Data'!I7))="","",OFFSET('Hygiene Data'!$I$12,0,10*ROW('Hygiene Data'!I7)))</f>
        <v/>
      </c>
      <c r="EF13" s="306"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PAK_2015_ASER</v>
      </c>
      <c r="B14" s="38" t="str">
        <f ca="true">+IF(OFFSET('Water Data'!$C$2,0,10*ROW('Water Data'!F8))="","",OFFSET('Water Data'!$C$2,0,10*ROW('Water Data'!F8)))</f>
        <v>Survey</v>
      </c>
      <c r="C14" s="362">
        <f t="shared" ca="true" si="0"/>
        <v>2015</v>
      </c>
      <c r="D14" s="98"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8"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[73]</v>
      </c>
      <c r="F14" s="98"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8"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8">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86.438058551617871</v>
      </c>
      <c r="I14" s="98"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8"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8">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71.855032860601881</v>
      </c>
      <c r="L14" s="98"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8"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8"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8"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8"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8">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69.218215690333267</v>
      </c>
      <c r="R14" s="98"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8"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8">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88.075096674400612</v>
      </c>
      <c r="U14" s="98"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9"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9"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9"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9"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9"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9"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9"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9"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9"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9"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9"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9"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9"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9"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9"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9"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9"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9"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9"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9"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9"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9"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9"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9"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9"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9"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9"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9"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9"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9"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100"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0"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0"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100"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0"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0"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0"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0"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0"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0"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0"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0"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0"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0"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0"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0"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0"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0"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6"/>
      <c r="BS14" s="306" t="str">
        <f ca="true">+IF(OFFSET('Water Data'!$D$27,0,10*ROW('Water Data'!D8))="","",OFFSET('Water Data'!$D$27,0,10*ROW('Water Data'!D8)))</f>
        <v/>
      </c>
      <c r="BT14" s="306" t="str">
        <f ca="true">+IF(OFFSET('Water Data'!$D$28,0,10*ROW('Water Data'!D8))="","",OFFSET('Water Data'!$D$28,0,10*ROW('Water Data'!D8)))</f>
        <v>No</v>
      </c>
      <c r="BU14" s="306" t="str">
        <f ca="true">+IF(OFFSET('Water Data'!$D$29,0,10*ROW('Water Data'!D8))="","",OFFSET('Water Data'!$D$29,0,10*ROW('Water Data'!D8)))</f>
        <v/>
      </c>
      <c r="BV14" s="306" t="str">
        <f ca="true">+IF(OFFSET('Water Data'!$E$27,0,10*ROW('Water Data'!E8))="","",OFFSET('Water Data'!$E$27,0,10*ROW('Water Data'!E8)))</f>
        <v/>
      </c>
      <c r="BW14" s="306" t="str">
        <f ca="true">+IF(OFFSET('Water Data'!$E$28,0,10*ROW('Water Data'!E8))="","",OFFSET('Water Data'!$E$28,0,10*ROW('Water Data'!E8)))</f>
        <v>Yes</v>
      </c>
      <c r="BX14" s="306" t="str">
        <f ca="true">+IF(OFFSET('Water Data'!$E$29,0,10*ROW('Water Data'!E8))="","",OFFSET('Water Data'!$E$29,0,10*ROW('Water Data'!E8)))</f>
        <v/>
      </c>
      <c r="BY14" s="306" t="str">
        <f ca="true">+IF(OFFSET('Water Data'!$F$27,0,10*ROW('Water Data'!F8))="","",OFFSET('Water Data'!$F$27,0,10*ROW('Water Data'!F8)))</f>
        <v/>
      </c>
      <c r="BZ14" s="306" t="str">
        <f ca="true">+IF(OFFSET('Water Data'!$F$28,0,10*ROW('Water Data'!F8))="","",OFFSET('Water Data'!$F$28,0,10*ROW('Water Data'!F8)))</f>
        <v>Yes</v>
      </c>
      <c r="CA14" s="306" t="str">
        <f ca="true">+IF(OFFSET('Water Data'!$F$29,0,10*ROW('Water Data'!F8))="","",OFFSET('Water Data'!$F$29,0,10*ROW('Water Data'!F8)))</f>
        <v/>
      </c>
      <c r="CB14" s="306" t="str">
        <f ca="true">+IF(OFFSET('Water Data'!$G$27,0,10*ROW('Water Data'!G8))="","",OFFSET('Water Data'!$G$27,0,10*ROW('Water Data'!G8)))</f>
        <v/>
      </c>
      <c r="CC14" s="306" t="str">
        <f ca="true">+IF(OFFSET('Water Data'!$G$28,0,10*ROW('Water Data'!G8))="","",OFFSET('Water Data'!$G$28,0,10*ROW('Water Data'!G8)))</f>
        <v/>
      </c>
      <c r="CD14" s="306" t="str">
        <f ca="true">+IF(OFFSET('Water Data'!$G$29,0,10*ROW('Water Data'!G8))="","",OFFSET('Water Data'!$G$29,0,10*ROW('Water Data'!G8)))</f>
        <v/>
      </c>
      <c r="CE14" s="306" t="str">
        <f ca="true">+IF(OFFSET('Water Data'!$H$27,0,10*ROW('Water Data'!H8))="","",OFFSET('Water Data'!$H$27,0,10*ROW('Water Data'!H8)))</f>
        <v/>
      </c>
      <c r="CF14" s="306" t="str">
        <f ca="true">+IF(OFFSET('Water Data'!$H$28,0,10*ROW('Water Data'!H8))="","",OFFSET('Water Data'!$H$28,0,10*ROW('Water Data'!H8)))</f>
        <v>Yes</v>
      </c>
      <c r="CG14" s="306" t="str">
        <f ca="true">+IF(OFFSET('Water Data'!$H$29,0,10*ROW('Water Data'!H8))="","",OFFSET('Water Data'!$H$29,0,10*ROW('Water Data'!H8)))</f>
        <v/>
      </c>
      <c r="CH14" s="306" t="str">
        <f ca="true">+IF(OFFSET('Water Data'!$I$27,0,10*ROW('Water Data'!I8))="","",OFFSET('Water Data'!$I$27,0,10*ROW('Water Data'!I8)))</f>
        <v/>
      </c>
      <c r="CI14" s="306" t="str">
        <f ca="true">+IF(OFFSET('Water Data'!$I$28,0,10*ROW('Water Data'!I8))="","",OFFSET('Water Data'!$I$28,0,10*ROW('Water Data'!I8)))</f>
        <v>Yes</v>
      </c>
      <c r="CJ14" s="306" t="str">
        <f ca="true">+IF(OFFSET('Water Data'!$I$29,0,10*ROW('Water Data'!I8))="","",OFFSET('Water Data'!$I$29,0,10*ROW('Water Data'!I8)))</f>
        <v/>
      </c>
      <c r="CK14" s="306" t="str">
        <f ca="true">+IF(OFFSET('Sanitation Data'!$D$28,0,10*ROW('Sanitation Data'!D8))="","",OFFSET('Sanitation Data'!$D$28,0,10*ROW('Sanitation Data'!D8)))</f>
        <v/>
      </c>
      <c r="CL14" s="306" t="str">
        <f ca="true">+IF(OFFSET('Sanitation Data'!$D$29,0,10*ROW('Sanitation Data'!D8))="","",OFFSET('Sanitation Data'!$D$29,0,10*ROW('Sanitation Data'!D8)))</f>
        <v/>
      </c>
      <c r="CM14" s="306" t="str">
        <f ca="true">+IF(OFFSET('Sanitation Data'!$D$30,0,10*ROW('Sanitation Data'!D8))="","",OFFSET('Sanitation Data'!$D$30,0,10*ROW('Sanitation Data'!D8)))</f>
        <v/>
      </c>
      <c r="CN14" s="306" t="str">
        <f ca="true">+IF(OFFSET('Sanitation Data'!$D$31,0,10*ROW('Sanitation Data'!D8))="","",OFFSET('Sanitation Data'!$D$31,0,10*ROW('Sanitation Data'!D8)))</f>
        <v/>
      </c>
      <c r="CO14" s="306" t="str">
        <f ca="true">+IF(OFFSET('Sanitation Data'!$D$32,0,10*ROW('Sanitation Data'!D8))="","",OFFSET('Sanitation Data'!$D$32,0,10*ROW('Sanitation Data'!D8)))</f>
        <v/>
      </c>
      <c r="CP14" s="306" t="str">
        <f ca="true">+IF(OFFSET('Sanitation Data'!$E$28,0,10*ROW('Sanitation Data'!E8))="","",OFFSET('Sanitation Data'!$E$28,0,10*ROW('Sanitation Data'!E8)))</f>
        <v/>
      </c>
      <c r="CQ14" s="306" t="str">
        <f ca="true">+IF(OFFSET('Sanitation Data'!$E$29,0,10*ROW('Sanitation Data'!E8))="","",OFFSET('Sanitation Data'!$E$29,0,10*ROW('Sanitation Data'!E8)))</f>
        <v/>
      </c>
      <c r="CR14" s="306" t="str">
        <f ca="true">+IF(OFFSET('Sanitation Data'!$E$30,0,10*ROW('Sanitation Data'!E8))="","",OFFSET('Sanitation Data'!$E$30,0,10*ROW('Sanitation Data'!E8)))</f>
        <v/>
      </c>
      <c r="CS14" s="306" t="str">
        <f ca="true">+IF(OFFSET('Sanitation Data'!$E$31,0,10*ROW('Sanitation Data'!E8))="","",OFFSET('Sanitation Data'!$E$31,0,10*ROW('Sanitation Data'!E8)))</f>
        <v/>
      </c>
      <c r="CT14" s="306" t="str">
        <f ca="true">+IF(OFFSET('Sanitation Data'!$E$32,0,10*ROW('Sanitation Data'!E8))="","",OFFSET('Sanitation Data'!$E$32,0,10*ROW('Sanitation Data'!E8)))</f>
        <v/>
      </c>
      <c r="CU14" s="306" t="str">
        <f ca="true">+IF(OFFSET('Sanitation Data'!$F$28,0,10*ROW('Sanitation Data'!F8))="","",OFFSET('Sanitation Data'!$F$28,0,10*ROW('Sanitation Data'!F8)))</f>
        <v/>
      </c>
      <c r="CV14" s="306" t="str">
        <f ca="true">+IF(OFFSET('Sanitation Data'!$F$29,0,10*ROW('Sanitation Data'!F8))="","",OFFSET('Sanitation Data'!$F$29,0,10*ROW('Sanitation Data'!F8)))</f>
        <v/>
      </c>
      <c r="CW14" s="306" t="str">
        <f ca="true">+IF(OFFSET('Sanitation Data'!$F$30,0,10*ROW('Sanitation Data'!F8))="","",OFFSET('Sanitation Data'!$F$30,0,10*ROW('Sanitation Data'!F8)))</f>
        <v/>
      </c>
      <c r="CX14" s="306" t="str">
        <f ca="true">+IF(OFFSET('Sanitation Data'!$F$31,0,10*ROW('Sanitation Data'!F8))="","",OFFSET('Sanitation Data'!$F$31,0,10*ROW('Sanitation Data'!F8)))</f>
        <v/>
      </c>
      <c r="CY14" s="306" t="str">
        <f ca="true">+IF(OFFSET('Sanitation Data'!$F$32,0,10*ROW('Sanitation Data'!F8))="","",OFFSET('Sanitation Data'!$F$32,0,10*ROW('Sanitation Data'!F8)))</f>
        <v/>
      </c>
      <c r="CZ14" s="306" t="str">
        <f ca="true">+IF(OFFSET('Sanitation Data'!$G$28,0,10*ROW('Sanitation Data'!G8))="","",OFFSET('Sanitation Data'!$G$28,0,10*ROW('Sanitation Data'!G8)))</f>
        <v/>
      </c>
      <c r="DA14" s="306" t="str">
        <f ca="true">+IF(OFFSET('Sanitation Data'!$G$29,0,10*ROW('Sanitation Data'!G8))="","",OFFSET('Sanitation Data'!$G$29,0,10*ROW('Sanitation Data'!G8)))</f>
        <v/>
      </c>
      <c r="DB14" s="306" t="str">
        <f ca="true">+IF(OFFSET('Sanitation Data'!$G$30,0,10*ROW('Sanitation Data'!G8))="","",OFFSET('Sanitation Data'!$G$30,0,10*ROW('Sanitation Data'!G8)))</f>
        <v/>
      </c>
      <c r="DC14" s="306" t="str">
        <f ca="true">+IF(OFFSET('Sanitation Data'!$G$31,0,10*ROW('Sanitation Data'!G8))="","",OFFSET('Sanitation Data'!$G$31,0,10*ROW('Sanitation Data'!G8)))</f>
        <v/>
      </c>
      <c r="DD14" s="306" t="str">
        <f ca="true">+IF(OFFSET('Sanitation Data'!$G$32,0,10*ROW('Sanitation Data'!G8))="","",OFFSET('Sanitation Data'!$G$32,0,10*ROW('Sanitation Data'!G8)))</f>
        <v/>
      </c>
      <c r="DE14" s="306" t="str">
        <f ca="true">+IF(OFFSET('Sanitation Data'!$H$28,0,10*ROW('Sanitation Data'!H8))="","",OFFSET('Sanitation Data'!$H$28,0,10*ROW('Sanitation Data'!H8)))</f>
        <v/>
      </c>
      <c r="DF14" s="306" t="str">
        <f ca="true">+IF(OFFSET('Sanitation Data'!$H$29,0,10*ROW('Sanitation Data'!H8))="","",OFFSET('Sanitation Data'!$H$29,0,10*ROW('Sanitation Data'!H8)))</f>
        <v/>
      </c>
      <c r="DG14" s="306" t="str">
        <f ca="true">+IF(OFFSET('Sanitation Data'!$H$30,0,10*ROW('Sanitation Data'!H8))="","",OFFSET('Sanitation Data'!$H$30,0,10*ROW('Sanitation Data'!H8)))</f>
        <v/>
      </c>
      <c r="DH14" s="306" t="str">
        <f ca="true">+IF(OFFSET('Sanitation Data'!$H$31,0,10*ROW('Sanitation Data'!H8))="","",OFFSET('Sanitation Data'!$H$31,0,10*ROW('Sanitation Data'!H8)))</f>
        <v/>
      </c>
      <c r="DI14" s="306" t="str">
        <f ca="true">+IF(OFFSET('Sanitation Data'!$H$32,0,10*ROW('Sanitation Data'!H8))="","",OFFSET('Sanitation Data'!$H$32,0,10*ROW('Sanitation Data'!H8)))</f>
        <v/>
      </c>
      <c r="DJ14" s="306" t="str">
        <f ca="true">+IF(OFFSET('Sanitation Data'!$I$28,0,10*ROW('Sanitation Data'!I8))="","",OFFSET('Sanitation Data'!$I$28,0,10*ROW('Sanitation Data'!I8)))</f>
        <v/>
      </c>
      <c r="DK14" s="306" t="str">
        <f ca="true">+IF(OFFSET('Sanitation Data'!$I$29,0,10*ROW('Sanitation Data'!I8))="","",OFFSET('Sanitation Data'!$I$29,0,10*ROW('Sanitation Data'!I8)))</f>
        <v/>
      </c>
      <c r="DL14" s="306" t="str">
        <f ca="true">+IF(OFFSET('Sanitation Data'!$I$30,0,10*ROW('Sanitation Data'!I8))="","",OFFSET('Sanitation Data'!$I$30,0,10*ROW('Sanitation Data'!I8)))</f>
        <v/>
      </c>
      <c r="DM14" s="306" t="str">
        <f ca="true">+IF(OFFSET('Sanitation Data'!$I$31,0,10*ROW('Sanitation Data'!I8))="","",OFFSET('Sanitation Data'!$I$31,0,10*ROW('Sanitation Data'!I8)))</f>
        <v/>
      </c>
      <c r="DN14" s="306" t="str">
        <f ca="true">+IF(OFFSET('Sanitation Data'!$I$32,0,10*ROW('Sanitation Data'!I8))="","",OFFSET('Sanitation Data'!$I$32,0,10*ROW('Sanitation Data'!I8)))</f>
        <v/>
      </c>
      <c r="DO14" s="306" t="str">
        <f ca="true">+IF(OFFSET('Hygiene Data'!$D$11,0,10*ROW('Hygiene Data'!D8))="","",OFFSET('Hygiene Data'!$D$11,0,10*ROW('Hygiene Data'!D8)))</f>
        <v/>
      </c>
      <c r="DP14" s="306" t="str">
        <f ca="true">+IF(OFFSET('Hygiene Data'!$D$12,0,10*ROW('Hygiene Data'!D8))="","",OFFSET('Hygiene Data'!$D$12,0,10*ROW('Hygiene Data'!D8)))</f>
        <v/>
      </c>
      <c r="DQ14" s="306" t="str">
        <f ca="true">+IF(OFFSET('Hygiene Data'!$D$13,0,10*ROW('Hygiene Data'!D8))="","",OFFSET('Hygiene Data'!$D$13,0,10*ROW('Hygiene Data'!D8)))</f>
        <v/>
      </c>
      <c r="DR14" s="306" t="str">
        <f ca="true">+IF(OFFSET('Hygiene Data'!$E$11,0,10*ROW('Hygiene Data'!E8))="","",OFFSET('Hygiene Data'!$E$11,0,10*ROW('Hygiene Data'!E8)))</f>
        <v/>
      </c>
      <c r="DS14" s="306" t="str">
        <f ca="true">+IF(OFFSET('Hygiene Data'!$E$12,0,10*ROW('Hygiene Data'!E8))="","",OFFSET('Hygiene Data'!$E$12,0,10*ROW('Hygiene Data'!E8)))</f>
        <v/>
      </c>
      <c r="DT14" s="306" t="str">
        <f ca="true">+IF(OFFSET('Hygiene Data'!$E$13,0,10*ROW('Hygiene Data'!E8))="","",OFFSET('Hygiene Data'!$E$13,0,10*ROW('Hygiene Data'!E8)))</f>
        <v/>
      </c>
      <c r="DU14" s="306" t="str">
        <f ca="true">+IF(OFFSET('Hygiene Data'!$F$11,0,10*ROW('Hygiene Data'!F8))="","",OFFSET('Hygiene Data'!$F$11,0,10*ROW('Hygiene Data'!F8)))</f>
        <v/>
      </c>
      <c r="DV14" s="306" t="str">
        <f ca="true">+IF(OFFSET('Hygiene Data'!$F$12,0,10*ROW('Hygiene Data'!F8))="","",OFFSET('Hygiene Data'!$F$12,0,10*ROW('Hygiene Data'!F8)))</f>
        <v/>
      </c>
      <c r="DW14" s="306" t="str">
        <f ca="true">+IF(OFFSET('Hygiene Data'!$F$13,0,10*ROW('Hygiene Data'!F8))="","",OFFSET('Hygiene Data'!$F$13,0,10*ROW('Hygiene Data'!F8)))</f>
        <v/>
      </c>
      <c r="DX14" s="306" t="str">
        <f ca="true">+IF(OFFSET('Hygiene Data'!$G$11,0,10*ROW('Hygiene Data'!G8))="","",OFFSET('Hygiene Data'!$G$11,0,10*ROW('Hygiene Data'!G8)))</f>
        <v/>
      </c>
      <c r="DY14" s="306" t="str">
        <f ca="true">+IF(OFFSET('Hygiene Data'!$G$12,0,10*ROW('Hygiene Data'!G8))="","",OFFSET('Hygiene Data'!$G$12,0,10*ROW('Hygiene Data'!G8)))</f>
        <v/>
      </c>
      <c r="DZ14" s="306" t="str">
        <f ca="true">+IF(OFFSET('Hygiene Data'!$G$13,0,10*ROW('Hygiene Data'!G8))="","",OFFSET('Hygiene Data'!$G$13,0,10*ROW('Hygiene Data'!G8)))</f>
        <v/>
      </c>
      <c r="EA14" s="306" t="str">
        <f ca="true">+IF(OFFSET('Hygiene Data'!$H$11,0,10*ROW('Hygiene Data'!H8))="","",OFFSET('Hygiene Data'!$H$11,0,10*ROW('Hygiene Data'!H8)))</f>
        <v/>
      </c>
      <c r="EB14" s="306" t="str">
        <f ca="true">+IF(OFFSET('Hygiene Data'!$H$12,0,10*ROW('Hygiene Data'!H8))="","",OFFSET('Hygiene Data'!$H$12,0,10*ROW('Hygiene Data'!H8)))</f>
        <v/>
      </c>
      <c r="EC14" s="306" t="str">
        <f ca="true">+IF(OFFSET('Hygiene Data'!$H$13,0,10*ROW('Hygiene Data'!H8))="","",OFFSET('Hygiene Data'!$H$13,0,10*ROW('Hygiene Data'!H8)))</f>
        <v/>
      </c>
      <c r="ED14" s="306" t="str">
        <f ca="true">+IF(OFFSET('Hygiene Data'!$I$11,0,10*ROW('Hygiene Data'!I8))="","",OFFSET('Hygiene Data'!$I$11,0,10*ROW('Hygiene Data'!I8)))</f>
        <v/>
      </c>
      <c r="EE14" s="306" t="str">
        <f ca="true">+IF(OFFSET('Hygiene Data'!$I$12,0,10*ROW('Hygiene Data'!I8))="","",OFFSET('Hygiene Data'!$I$12,0,10*ROW('Hygiene Data'!I8)))</f>
        <v/>
      </c>
      <c r="EF14" s="306"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PAK_2015_CEN</v>
      </c>
      <c r="B15" s="38" t="str">
        <f ca="true">+IF(OFFSET('Water Data'!$C$2,0,10*ROW('Water Data'!F9))="","",OFFSET('Water Data'!$C$2,0,10*ROW('Water Data'!F9)))</f>
        <v>Census</v>
      </c>
      <c r="C15" s="362">
        <f t="shared" ca="true" si="0"/>
        <v>2015</v>
      </c>
      <c r="D15" s="98">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64.290000000000006</v>
      </c>
      <c r="E15" s="98"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8"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8"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8"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8"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8"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8"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8"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8"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8"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8"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8"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8"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8"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8"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8"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8"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9">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77.040000000000006</v>
      </c>
      <c r="W15" s="99"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9"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9"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9"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9"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9"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9"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9"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9"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9"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9"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9"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9"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9"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9"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9"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9"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9"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9"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9"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9"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9"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9"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9"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9"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9"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9"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9"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9"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100"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0"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0"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100"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0"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0"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0"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0"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0"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0"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0"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0"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0"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0"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0"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100"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0"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0"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6"/>
      <c r="BS15" s="306" t="str">
        <f ca="true">+IF(OFFSET('Water Data'!$D$27,0,10*ROW('Water Data'!D9))="","",OFFSET('Water Data'!$D$27,0,10*ROW('Water Data'!D9)))</f>
        <v>Yes</v>
      </c>
      <c r="BT15" s="306" t="str">
        <f ca="true">+IF(OFFSET('Water Data'!$D$28,0,10*ROW('Water Data'!D9))="","",OFFSET('Water Data'!$D$28,0,10*ROW('Water Data'!D9)))</f>
        <v/>
      </c>
      <c r="BU15" s="306" t="str">
        <f ca="true">+IF(OFFSET('Water Data'!$D$29,0,10*ROW('Water Data'!D9))="","",OFFSET('Water Data'!$D$29,0,10*ROW('Water Data'!D9)))</f>
        <v/>
      </c>
      <c r="BV15" s="306" t="str">
        <f ca="true">+IF(OFFSET('Water Data'!$E$27,0,10*ROW('Water Data'!E9))="","",OFFSET('Water Data'!$E$27,0,10*ROW('Water Data'!E9)))</f>
        <v/>
      </c>
      <c r="BW15" s="306" t="str">
        <f ca="true">+IF(OFFSET('Water Data'!$E$28,0,10*ROW('Water Data'!E9))="","",OFFSET('Water Data'!$E$28,0,10*ROW('Water Data'!E9)))</f>
        <v/>
      </c>
      <c r="BX15" s="306" t="str">
        <f ca="true">+IF(OFFSET('Water Data'!$E$29,0,10*ROW('Water Data'!E9))="","",OFFSET('Water Data'!$E$29,0,10*ROW('Water Data'!E9)))</f>
        <v/>
      </c>
      <c r="BY15" s="306" t="str">
        <f ca="true">+IF(OFFSET('Water Data'!$F$27,0,10*ROW('Water Data'!F9))="","",OFFSET('Water Data'!$F$27,0,10*ROW('Water Data'!F9)))</f>
        <v/>
      </c>
      <c r="BZ15" s="306" t="str">
        <f ca="true">+IF(OFFSET('Water Data'!$F$28,0,10*ROW('Water Data'!F9))="","",OFFSET('Water Data'!$F$28,0,10*ROW('Water Data'!F9)))</f>
        <v/>
      </c>
      <c r="CA15" s="306" t="str">
        <f ca="true">+IF(OFFSET('Water Data'!$F$29,0,10*ROW('Water Data'!F9))="","",OFFSET('Water Data'!$F$29,0,10*ROW('Water Data'!F9)))</f>
        <v/>
      </c>
      <c r="CB15" s="306" t="str">
        <f ca="true">+IF(OFFSET('Water Data'!$G$27,0,10*ROW('Water Data'!G9))="","",OFFSET('Water Data'!$G$27,0,10*ROW('Water Data'!G9)))</f>
        <v/>
      </c>
      <c r="CC15" s="306" t="str">
        <f ca="true">+IF(OFFSET('Water Data'!$G$28,0,10*ROW('Water Data'!G9))="","",OFFSET('Water Data'!$G$28,0,10*ROW('Water Data'!G9)))</f>
        <v/>
      </c>
      <c r="CD15" s="306" t="str">
        <f ca="true">+IF(OFFSET('Water Data'!$G$29,0,10*ROW('Water Data'!G9))="","",OFFSET('Water Data'!$G$29,0,10*ROW('Water Data'!G9)))</f>
        <v/>
      </c>
      <c r="CE15" s="306" t="str">
        <f ca="true">+IF(OFFSET('Water Data'!$H$27,0,10*ROW('Water Data'!H9))="","",OFFSET('Water Data'!$H$27,0,10*ROW('Water Data'!H9)))</f>
        <v/>
      </c>
      <c r="CF15" s="306" t="str">
        <f ca="true">+IF(OFFSET('Water Data'!$H$28,0,10*ROW('Water Data'!H9))="","",OFFSET('Water Data'!$H$28,0,10*ROW('Water Data'!H9)))</f>
        <v/>
      </c>
      <c r="CG15" s="306" t="str">
        <f ca="true">+IF(OFFSET('Water Data'!$H$29,0,10*ROW('Water Data'!H9))="","",OFFSET('Water Data'!$H$29,0,10*ROW('Water Data'!H9)))</f>
        <v/>
      </c>
      <c r="CH15" s="306" t="str">
        <f ca="true">+IF(OFFSET('Water Data'!$I$27,0,10*ROW('Water Data'!I9))="","",OFFSET('Water Data'!$I$27,0,10*ROW('Water Data'!I9)))</f>
        <v/>
      </c>
      <c r="CI15" s="306" t="str">
        <f ca="true">+IF(OFFSET('Water Data'!$I$28,0,10*ROW('Water Data'!I9))="","",OFFSET('Water Data'!$I$28,0,10*ROW('Water Data'!I9)))</f>
        <v/>
      </c>
      <c r="CJ15" s="306" t="str">
        <f ca="true">+IF(OFFSET('Water Data'!$I$29,0,10*ROW('Water Data'!I9))="","",OFFSET('Water Data'!$I$29,0,10*ROW('Water Data'!I9)))</f>
        <v/>
      </c>
      <c r="CK15" s="306" t="str">
        <f ca="true">+IF(OFFSET('Sanitation Data'!$D$28,0,10*ROW('Sanitation Data'!D9))="","",OFFSET('Sanitation Data'!$D$28,0,10*ROW('Sanitation Data'!D9)))</f>
        <v>Yes</v>
      </c>
      <c r="CL15" s="306" t="str">
        <f ca="true">+IF(OFFSET('Sanitation Data'!$D$29,0,10*ROW('Sanitation Data'!D9))="","",OFFSET('Sanitation Data'!$D$29,0,10*ROW('Sanitation Data'!D9)))</f>
        <v/>
      </c>
      <c r="CM15" s="306" t="str">
        <f ca="true">+IF(OFFSET('Sanitation Data'!$D$30,0,10*ROW('Sanitation Data'!D9))="","",OFFSET('Sanitation Data'!$D$30,0,10*ROW('Sanitation Data'!D9)))</f>
        <v/>
      </c>
      <c r="CN15" s="306" t="str">
        <f ca="true">+IF(OFFSET('Sanitation Data'!$D$31,0,10*ROW('Sanitation Data'!D9))="","",OFFSET('Sanitation Data'!$D$31,0,10*ROW('Sanitation Data'!D9)))</f>
        <v/>
      </c>
      <c r="CO15" s="306" t="str">
        <f ca="true">+IF(OFFSET('Sanitation Data'!$D$32,0,10*ROW('Sanitation Data'!D9))="","",OFFSET('Sanitation Data'!$D$32,0,10*ROW('Sanitation Data'!D9)))</f>
        <v/>
      </c>
      <c r="CP15" s="306" t="str">
        <f ca="true">+IF(OFFSET('Sanitation Data'!$E$28,0,10*ROW('Sanitation Data'!E9))="","",OFFSET('Sanitation Data'!$E$28,0,10*ROW('Sanitation Data'!E9)))</f>
        <v/>
      </c>
      <c r="CQ15" s="306" t="str">
        <f ca="true">+IF(OFFSET('Sanitation Data'!$E$29,0,10*ROW('Sanitation Data'!E9))="","",OFFSET('Sanitation Data'!$E$29,0,10*ROW('Sanitation Data'!E9)))</f>
        <v/>
      </c>
      <c r="CR15" s="306" t="str">
        <f ca="true">+IF(OFFSET('Sanitation Data'!$E$30,0,10*ROW('Sanitation Data'!E9))="","",OFFSET('Sanitation Data'!$E$30,0,10*ROW('Sanitation Data'!E9)))</f>
        <v/>
      </c>
      <c r="CS15" s="306" t="str">
        <f ca="true">+IF(OFFSET('Sanitation Data'!$E$31,0,10*ROW('Sanitation Data'!E9))="","",OFFSET('Sanitation Data'!$E$31,0,10*ROW('Sanitation Data'!E9)))</f>
        <v/>
      </c>
      <c r="CT15" s="306" t="str">
        <f ca="true">+IF(OFFSET('Sanitation Data'!$E$32,0,10*ROW('Sanitation Data'!E9))="","",OFFSET('Sanitation Data'!$E$32,0,10*ROW('Sanitation Data'!E9)))</f>
        <v/>
      </c>
      <c r="CU15" s="306" t="str">
        <f ca="true">+IF(OFFSET('Sanitation Data'!$F$28,0,10*ROW('Sanitation Data'!F9))="","",OFFSET('Sanitation Data'!$F$28,0,10*ROW('Sanitation Data'!F9)))</f>
        <v/>
      </c>
      <c r="CV15" s="306" t="str">
        <f ca="true">+IF(OFFSET('Sanitation Data'!$F$29,0,10*ROW('Sanitation Data'!F9))="","",OFFSET('Sanitation Data'!$F$29,0,10*ROW('Sanitation Data'!F9)))</f>
        <v/>
      </c>
      <c r="CW15" s="306" t="str">
        <f ca="true">+IF(OFFSET('Sanitation Data'!$F$30,0,10*ROW('Sanitation Data'!F9))="","",OFFSET('Sanitation Data'!$F$30,0,10*ROW('Sanitation Data'!F9)))</f>
        <v/>
      </c>
      <c r="CX15" s="306" t="str">
        <f ca="true">+IF(OFFSET('Sanitation Data'!$F$31,0,10*ROW('Sanitation Data'!F9))="","",OFFSET('Sanitation Data'!$F$31,0,10*ROW('Sanitation Data'!F9)))</f>
        <v/>
      </c>
      <c r="CY15" s="306" t="str">
        <f ca="true">+IF(OFFSET('Sanitation Data'!$F$32,0,10*ROW('Sanitation Data'!F9))="","",OFFSET('Sanitation Data'!$F$32,0,10*ROW('Sanitation Data'!F9)))</f>
        <v/>
      </c>
      <c r="CZ15" s="306" t="str">
        <f ca="true">+IF(OFFSET('Sanitation Data'!$G$28,0,10*ROW('Sanitation Data'!G9))="","",OFFSET('Sanitation Data'!$G$28,0,10*ROW('Sanitation Data'!G9)))</f>
        <v/>
      </c>
      <c r="DA15" s="306" t="str">
        <f ca="true">+IF(OFFSET('Sanitation Data'!$G$29,0,10*ROW('Sanitation Data'!G9))="","",OFFSET('Sanitation Data'!$G$29,0,10*ROW('Sanitation Data'!G9)))</f>
        <v/>
      </c>
      <c r="DB15" s="306" t="str">
        <f ca="true">+IF(OFFSET('Sanitation Data'!$G$30,0,10*ROW('Sanitation Data'!G9))="","",OFFSET('Sanitation Data'!$G$30,0,10*ROW('Sanitation Data'!G9)))</f>
        <v/>
      </c>
      <c r="DC15" s="306" t="str">
        <f ca="true">+IF(OFFSET('Sanitation Data'!$G$31,0,10*ROW('Sanitation Data'!G9))="","",OFFSET('Sanitation Data'!$G$31,0,10*ROW('Sanitation Data'!G9)))</f>
        <v/>
      </c>
      <c r="DD15" s="306" t="str">
        <f ca="true">+IF(OFFSET('Sanitation Data'!$G$32,0,10*ROW('Sanitation Data'!G9))="","",OFFSET('Sanitation Data'!$G$32,0,10*ROW('Sanitation Data'!G9)))</f>
        <v/>
      </c>
      <c r="DE15" s="306" t="str">
        <f ca="true">+IF(OFFSET('Sanitation Data'!$H$28,0,10*ROW('Sanitation Data'!H9))="","",OFFSET('Sanitation Data'!$H$28,0,10*ROW('Sanitation Data'!H9)))</f>
        <v/>
      </c>
      <c r="DF15" s="306" t="str">
        <f ca="true">+IF(OFFSET('Sanitation Data'!$H$29,0,10*ROW('Sanitation Data'!H9))="","",OFFSET('Sanitation Data'!$H$29,0,10*ROW('Sanitation Data'!H9)))</f>
        <v/>
      </c>
      <c r="DG15" s="306" t="str">
        <f ca="true">+IF(OFFSET('Sanitation Data'!$H$30,0,10*ROW('Sanitation Data'!H9))="","",OFFSET('Sanitation Data'!$H$30,0,10*ROW('Sanitation Data'!H9)))</f>
        <v/>
      </c>
      <c r="DH15" s="306" t="str">
        <f ca="true">+IF(OFFSET('Sanitation Data'!$H$31,0,10*ROW('Sanitation Data'!H9))="","",OFFSET('Sanitation Data'!$H$31,0,10*ROW('Sanitation Data'!H9)))</f>
        <v/>
      </c>
      <c r="DI15" s="306" t="str">
        <f ca="true">+IF(OFFSET('Sanitation Data'!$H$32,0,10*ROW('Sanitation Data'!H9))="","",OFFSET('Sanitation Data'!$H$32,0,10*ROW('Sanitation Data'!H9)))</f>
        <v/>
      </c>
      <c r="DJ15" s="306" t="str">
        <f ca="true">+IF(OFFSET('Sanitation Data'!$I$28,0,10*ROW('Sanitation Data'!I9))="","",OFFSET('Sanitation Data'!$I$28,0,10*ROW('Sanitation Data'!I9)))</f>
        <v/>
      </c>
      <c r="DK15" s="306" t="str">
        <f ca="true">+IF(OFFSET('Sanitation Data'!$I$29,0,10*ROW('Sanitation Data'!I9))="","",OFFSET('Sanitation Data'!$I$29,0,10*ROW('Sanitation Data'!I9)))</f>
        <v/>
      </c>
      <c r="DL15" s="306" t="str">
        <f ca="true">+IF(OFFSET('Sanitation Data'!$I$30,0,10*ROW('Sanitation Data'!I9))="","",OFFSET('Sanitation Data'!$I$30,0,10*ROW('Sanitation Data'!I9)))</f>
        <v/>
      </c>
      <c r="DM15" s="306" t="str">
        <f ca="true">+IF(OFFSET('Sanitation Data'!$I$31,0,10*ROW('Sanitation Data'!I9))="","",OFFSET('Sanitation Data'!$I$31,0,10*ROW('Sanitation Data'!I9)))</f>
        <v/>
      </c>
      <c r="DN15" s="306" t="str">
        <f ca="true">+IF(OFFSET('Sanitation Data'!$I$32,0,10*ROW('Sanitation Data'!I9))="","",OFFSET('Sanitation Data'!$I$32,0,10*ROW('Sanitation Data'!I9)))</f>
        <v/>
      </c>
      <c r="DO15" s="306" t="str">
        <f ca="true">+IF(OFFSET('Hygiene Data'!$D$11,0,10*ROW('Hygiene Data'!D9))="","",OFFSET('Hygiene Data'!$D$11,0,10*ROW('Hygiene Data'!D9)))</f>
        <v/>
      </c>
      <c r="DP15" s="306" t="str">
        <f ca="true">+IF(OFFSET('Hygiene Data'!$D$12,0,10*ROW('Hygiene Data'!D9))="","",OFFSET('Hygiene Data'!$D$12,0,10*ROW('Hygiene Data'!D9)))</f>
        <v/>
      </c>
      <c r="DQ15" s="306" t="str">
        <f ca="true">+IF(OFFSET('Hygiene Data'!$D$13,0,10*ROW('Hygiene Data'!D9))="","",OFFSET('Hygiene Data'!$D$13,0,10*ROW('Hygiene Data'!D9)))</f>
        <v/>
      </c>
      <c r="DR15" s="306" t="str">
        <f ca="true">+IF(OFFSET('Hygiene Data'!$E$11,0,10*ROW('Hygiene Data'!E9))="","",OFFSET('Hygiene Data'!$E$11,0,10*ROW('Hygiene Data'!E9)))</f>
        <v/>
      </c>
      <c r="DS15" s="306" t="str">
        <f ca="true">+IF(OFFSET('Hygiene Data'!$E$12,0,10*ROW('Hygiene Data'!E9))="","",OFFSET('Hygiene Data'!$E$12,0,10*ROW('Hygiene Data'!E9)))</f>
        <v/>
      </c>
      <c r="DT15" s="306" t="str">
        <f ca="true">+IF(OFFSET('Hygiene Data'!$E$13,0,10*ROW('Hygiene Data'!E9))="","",OFFSET('Hygiene Data'!$E$13,0,10*ROW('Hygiene Data'!E9)))</f>
        <v/>
      </c>
      <c r="DU15" s="306" t="str">
        <f ca="true">+IF(OFFSET('Hygiene Data'!$F$11,0,10*ROW('Hygiene Data'!F9))="","",OFFSET('Hygiene Data'!$F$11,0,10*ROW('Hygiene Data'!F9)))</f>
        <v/>
      </c>
      <c r="DV15" s="306" t="str">
        <f ca="true">+IF(OFFSET('Hygiene Data'!$F$12,0,10*ROW('Hygiene Data'!F9))="","",OFFSET('Hygiene Data'!$F$12,0,10*ROW('Hygiene Data'!F9)))</f>
        <v/>
      </c>
      <c r="DW15" s="306" t="str">
        <f ca="true">+IF(OFFSET('Hygiene Data'!$F$13,0,10*ROW('Hygiene Data'!F9))="","",OFFSET('Hygiene Data'!$F$13,0,10*ROW('Hygiene Data'!F9)))</f>
        <v/>
      </c>
      <c r="DX15" s="306" t="str">
        <f ca="true">+IF(OFFSET('Hygiene Data'!$G$11,0,10*ROW('Hygiene Data'!G9))="","",OFFSET('Hygiene Data'!$G$11,0,10*ROW('Hygiene Data'!G9)))</f>
        <v/>
      </c>
      <c r="DY15" s="306" t="str">
        <f ca="true">+IF(OFFSET('Hygiene Data'!$G$12,0,10*ROW('Hygiene Data'!G9))="","",OFFSET('Hygiene Data'!$G$12,0,10*ROW('Hygiene Data'!G9)))</f>
        <v/>
      </c>
      <c r="DZ15" s="306" t="str">
        <f ca="true">+IF(OFFSET('Hygiene Data'!$G$13,0,10*ROW('Hygiene Data'!G9))="","",OFFSET('Hygiene Data'!$G$13,0,10*ROW('Hygiene Data'!G9)))</f>
        <v/>
      </c>
      <c r="EA15" s="306" t="str">
        <f ca="true">+IF(OFFSET('Hygiene Data'!$H$11,0,10*ROW('Hygiene Data'!H9))="","",OFFSET('Hygiene Data'!$H$11,0,10*ROW('Hygiene Data'!H9)))</f>
        <v/>
      </c>
      <c r="EB15" s="306" t="str">
        <f ca="true">+IF(OFFSET('Hygiene Data'!$H$12,0,10*ROW('Hygiene Data'!H9))="","",OFFSET('Hygiene Data'!$H$12,0,10*ROW('Hygiene Data'!H9)))</f>
        <v/>
      </c>
      <c r="EC15" s="306" t="str">
        <f ca="true">+IF(OFFSET('Hygiene Data'!$H$13,0,10*ROW('Hygiene Data'!H9))="","",OFFSET('Hygiene Data'!$H$13,0,10*ROW('Hygiene Data'!H9)))</f>
        <v/>
      </c>
      <c r="ED15" s="306" t="str">
        <f ca="true">+IF(OFFSET('Hygiene Data'!$I$11,0,10*ROW('Hygiene Data'!I9))="","",OFFSET('Hygiene Data'!$I$11,0,10*ROW('Hygiene Data'!I9)))</f>
        <v/>
      </c>
      <c r="EE15" s="306" t="str">
        <f ca="true">+IF(OFFSET('Hygiene Data'!$I$12,0,10*ROW('Hygiene Data'!I9))="","",OFFSET('Hygiene Data'!$I$12,0,10*ROW('Hygiene Data'!I9)))</f>
        <v/>
      </c>
      <c r="EF15" s="306"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PAK_2016_EMIS</v>
      </c>
      <c r="B16" s="38" t="str">
        <f ca="true">+IF(OFFSET('Water Data'!$C$2,0,10*ROW('Water Data'!F10))="","",OFFSET('Water Data'!$C$2,0,10*ROW('Water Data'!F10)))</f>
        <v>EMIS</v>
      </c>
      <c r="C16" s="362">
        <f t="shared" ca="true" si="0"/>
        <v>2016</v>
      </c>
      <c r="D16" s="98">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67</v>
      </c>
      <c r="E16" s="98"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8"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8">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84</v>
      </c>
      <c r="H16" s="98"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8"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8">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65.400000000000006</v>
      </c>
      <c r="K16" s="98"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8"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8"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8"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8"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8">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63</v>
      </c>
      <c r="Q16" s="98"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8"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8">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84.8</v>
      </c>
      <c r="T16" s="98"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8"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9">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71.099999999999994</v>
      </c>
      <c r="W16" s="99"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9"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9"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9"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9">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81.8</v>
      </c>
      <c r="AB16" s="99"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9"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9"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9"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9">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69.900000000000006</v>
      </c>
      <c r="AG16" s="99"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9"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9"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9"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9"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9"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9"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9"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9"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9">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67</v>
      </c>
      <c r="AQ16" s="99"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9"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9"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9"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9">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88.4</v>
      </c>
      <c r="AV16" s="99"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9"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9"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9"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0"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0"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0"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0"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0"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0"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0"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0"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0"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0"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0"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0"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0"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0"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0"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0"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0"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0"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6"/>
      <c r="BS16" s="306" t="str">
        <f ca="true">+IF(OFFSET('Water Data'!$D$27,0,10*ROW('Water Data'!D10))="","",OFFSET('Water Data'!$D$27,0,10*ROW('Water Data'!D10)))</f>
        <v>Yes</v>
      </c>
      <c r="BT16" s="306" t="str">
        <f ca="true">+IF(OFFSET('Water Data'!$D$28,0,10*ROW('Water Data'!D10))="","",OFFSET('Water Data'!$D$28,0,10*ROW('Water Data'!D10)))</f>
        <v/>
      </c>
      <c r="BU16" s="306" t="str">
        <f ca="true">+IF(OFFSET('Water Data'!$D$29,0,10*ROW('Water Data'!D10))="","",OFFSET('Water Data'!$D$29,0,10*ROW('Water Data'!D10)))</f>
        <v/>
      </c>
      <c r="BV16" s="306" t="str">
        <f ca="true">+IF(OFFSET('Water Data'!$E$27,0,10*ROW('Water Data'!E10))="","",OFFSET('Water Data'!$E$27,0,10*ROW('Water Data'!E10)))</f>
        <v>Yes</v>
      </c>
      <c r="BW16" s="306" t="str">
        <f ca="true">+IF(OFFSET('Water Data'!$E$28,0,10*ROW('Water Data'!E10))="","",OFFSET('Water Data'!$E$28,0,10*ROW('Water Data'!E10)))</f>
        <v/>
      </c>
      <c r="BX16" s="306" t="str">
        <f ca="true">+IF(OFFSET('Water Data'!$E$29,0,10*ROW('Water Data'!E10))="","",OFFSET('Water Data'!$E$29,0,10*ROW('Water Data'!E10)))</f>
        <v/>
      </c>
      <c r="BY16" s="306" t="str">
        <f ca="true">+IF(OFFSET('Water Data'!$F$27,0,10*ROW('Water Data'!F10))="","",OFFSET('Water Data'!$F$27,0,10*ROW('Water Data'!F10)))</f>
        <v>Yes</v>
      </c>
      <c r="BZ16" s="306" t="str">
        <f ca="true">+IF(OFFSET('Water Data'!$F$28,0,10*ROW('Water Data'!F10))="","",OFFSET('Water Data'!$F$28,0,10*ROW('Water Data'!F10)))</f>
        <v/>
      </c>
      <c r="CA16" s="306" t="str">
        <f ca="true">+IF(OFFSET('Water Data'!$F$29,0,10*ROW('Water Data'!F10))="","",OFFSET('Water Data'!$F$29,0,10*ROW('Water Data'!F10)))</f>
        <v/>
      </c>
      <c r="CB16" s="306" t="str">
        <f ca="true">+IF(OFFSET('Water Data'!$G$27,0,10*ROW('Water Data'!G10))="","",OFFSET('Water Data'!$G$27,0,10*ROW('Water Data'!G10)))</f>
        <v/>
      </c>
      <c r="CC16" s="306" t="str">
        <f ca="true">+IF(OFFSET('Water Data'!$G$28,0,10*ROW('Water Data'!G10))="","",OFFSET('Water Data'!$G$28,0,10*ROW('Water Data'!G10)))</f>
        <v/>
      </c>
      <c r="CD16" s="306" t="str">
        <f ca="true">+IF(OFFSET('Water Data'!$G$29,0,10*ROW('Water Data'!G10))="","",OFFSET('Water Data'!$G$29,0,10*ROW('Water Data'!G10)))</f>
        <v/>
      </c>
      <c r="CE16" s="306" t="str">
        <f ca="true">+IF(OFFSET('Water Data'!$H$27,0,10*ROW('Water Data'!H10))="","",OFFSET('Water Data'!$H$27,0,10*ROW('Water Data'!H10)))</f>
        <v>Yes</v>
      </c>
      <c r="CF16" s="306" t="str">
        <f ca="true">+IF(OFFSET('Water Data'!$H$28,0,10*ROW('Water Data'!H10))="","",OFFSET('Water Data'!$H$28,0,10*ROW('Water Data'!H10)))</f>
        <v/>
      </c>
      <c r="CG16" s="306" t="str">
        <f ca="true">+IF(OFFSET('Water Data'!$H$29,0,10*ROW('Water Data'!H10))="","",OFFSET('Water Data'!$H$29,0,10*ROW('Water Data'!H10)))</f>
        <v/>
      </c>
      <c r="CH16" s="306" t="str">
        <f ca="true">+IF(OFFSET('Water Data'!$I$27,0,10*ROW('Water Data'!I10))="","",OFFSET('Water Data'!$I$27,0,10*ROW('Water Data'!I10)))</f>
        <v>Yes</v>
      </c>
      <c r="CI16" s="306" t="str">
        <f ca="true">+IF(OFFSET('Water Data'!$I$28,0,10*ROW('Water Data'!I10))="","",OFFSET('Water Data'!$I$28,0,10*ROW('Water Data'!I10)))</f>
        <v/>
      </c>
      <c r="CJ16" s="306" t="str">
        <f ca="true">+IF(OFFSET('Water Data'!$I$29,0,10*ROW('Water Data'!I10))="","",OFFSET('Water Data'!$I$29,0,10*ROW('Water Data'!I10)))</f>
        <v/>
      </c>
      <c r="CK16" s="306" t="str">
        <f ca="true">+IF(OFFSET('Sanitation Data'!$D$28,0,10*ROW('Sanitation Data'!D10))="","",OFFSET('Sanitation Data'!$D$28,0,10*ROW('Sanitation Data'!D10)))</f>
        <v>Yes</v>
      </c>
      <c r="CL16" s="306" t="str">
        <f ca="true">+IF(OFFSET('Sanitation Data'!$D$29,0,10*ROW('Sanitation Data'!D10))="","",OFFSET('Sanitation Data'!$D$29,0,10*ROW('Sanitation Data'!D10)))</f>
        <v/>
      </c>
      <c r="CM16" s="306" t="str">
        <f ca="true">+IF(OFFSET('Sanitation Data'!$D$30,0,10*ROW('Sanitation Data'!D10))="","",OFFSET('Sanitation Data'!$D$30,0,10*ROW('Sanitation Data'!D10)))</f>
        <v/>
      </c>
      <c r="CN16" s="306" t="str">
        <f ca="true">+IF(OFFSET('Sanitation Data'!$D$31,0,10*ROW('Sanitation Data'!D10))="","",OFFSET('Sanitation Data'!$D$31,0,10*ROW('Sanitation Data'!D10)))</f>
        <v/>
      </c>
      <c r="CO16" s="306" t="str">
        <f ca="true">+IF(OFFSET('Sanitation Data'!$D$32,0,10*ROW('Sanitation Data'!D10))="","",OFFSET('Sanitation Data'!$D$32,0,10*ROW('Sanitation Data'!D10)))</f>
        <v/>
      </c>
      <c r="CP16" s="306" t="str">
        <f ca="true">+IF(OFFSET('Sanitation Data'!$E$28,0,10*ROW('Sanitation Data'!E10))="","",OFFSET('Sanitation Data'!$E$28,0,10*ROW('Sanitation Data'!E10)))</f>
        <v>Yes</v>
      </c>
      <c r="CQ16" s="306" t="str">
        <f ca="true">+IF(OFFSET('Sanitation Data'!$E$29,0,10*ROW('Sanitation Data'!E10))="","",OFFSET('Sanitation Data'!$E$29,0,10*ROW('Sanitation Data'!E10)))</f>
        <v/>
      </c>
      <c r="CR16" s="306" t="str">
        <f ca="true">+IF(OFFSET('Sanitation Data'!$E$30,0,10*ROW('Sanitation Data'!E10))="","",OFFSET('Sanitation Data'!$E$30,0,10*ROW('Sanitation Data'!E10)))</f>
        <v/>
      </c>
      <c r="CS16" s="306" t="str">
        <f ca="true">+IF(OFFSET('Sanitation Data'!$E$31,0,10*ROW('Sanitation Data'!E10))="","",OFFSET('Sanitation Data'!$E$31,0,10*ROW('Sanitation Data'!E10)))</f>
        <v/>
      </c>
      <c r="CT16" s="306" t="str">
        <f ca="true">+IF(OFFSET('Sanitation Data'!$E$32,0,10*ROW('Sanitation Data'!E10))="","",OFFSET('Sanitation Data'!$E$32,0,10*ROW('Sanitation Data'!E10)))</f>
        <v/>
      </c>
      <c r="CU16" s="306" t="str">
        <f ca="true">+IF(OFFSET('Sanitation Data'!$F$28,0,10*ROW('Sanitation Data'!F10))="","",OFFSET('Sanitation Data'!$F$28,0,10*ROW('Sanitation Data'!F10)))</f>
        <v>Yes</v>
      </c>
      <c r="CV16" s="306" t="str">
        <f ca="true">+IF(OFFSET('Sanitation Data'!$F$29,0,10*ROW('Sanitation Data'!F10))="","",OFFSET('Sanitation Data'!$F$29,0,10*ROW('Sanitation Data'!F10)))</f>
        <v/>
      </c>
      <c r="CW16" s="306" t="str">
        <f ca="true">+IF(OFFSET('Sanitation Data'!$F$30,0,10*ROW('Sanitation Data'!F10))="","",OFFSET('Sanitation Data'!$F$30,0,10*ROW('Sanitation Data'!F10)))</f>
        <v/>
      </c>
      <c r="CX16" s="306" t="str">
        <f ca="true">+IF(OFFSET('Sanitation Data'!$F$31,0,10*ROW('Sanitation Data'!F10))="","",OFFSET('Sanitation Data'!$F$31,0,10*ROW('Sanitation Data'!F10)))</f>
        <v/>
      </c>
      <c r="CY16" s="306" t="str">
        <f ca="true">+IF(OFFSET('Sanitation Data'!$F$32,0,10*ROW('Sanitation Data'!F10))="","",OFFSET('Sanitation Data'!$F$32,0,10*ROW('Sanitation Data'!F10)))</f>
        <v/>
      </c>
      <c r="CZ16" s="306" t="str">
        <f ca="true">+IF(OFFSET('Sanitation Data'!$G$28,0,10*ROW('Sanitation Data'!G10))="","",OFFSET('Sanitation Data'!$G$28,0,10*ROW('Sanitation Data'!G10)))</f>
        <v/>
      </c>
      <c r="DA16" s="306" t="str">
        <f ca="true">+IF(OFFSET('Sanitation Data'!$G$29,0,10*ROW('Sanitation Data'!G10))="","",OFFSET('Sanitation Data'!$G$29,0,10*ROW('Sanitation Data'!G10)))</f>
        <v/>
      </c>
      <c r="DB16" s="306" t="str">
        <f ca="true">+IF(OFFSET('Sanitation Data'!$G$30,0,10*ROW('Sanitation Data'!G10))="","",OFFSET('Sanitation Data'!$G$30,0,10*ROW('Sanitation Data'!G10)))</f>
        <v/>
      </c>
      <c r="DC16" s="306" t="str">
        <f ca="true">+IF(OFFSET('Sanitation Data'!$G$31,0,10*ROW('Sanitation Data'!G10))="","",OFFSET('Sanitation Data'!$G$31,0,10*ROW('Sanitation Data'!G10)))</f>
        <v/>
      </c>
      <c r="DD16" s="306" t="str">
        <f ca="true">+IF(OFFSET('Sanitation Data'!$G$32,0,10*ROW('Sanitation Data'!G10))="","",OFFSET('Sanitation Data'!$G$32,0,10*ROW('Sanitation Data'!G10)))</f>
        <v/>
      </c>
      <c r="DE16" s="306" t="str">
        <f ca="true">+IF(OFFSET('Sanitation Data'!$H$28,0,10*ROW('Sanitation Data'!H10))="","",OFFSET('Sanitation Data'!$H$28,0,10*ROW('Sanitation Data'!H10)))</f>
        <v>Yes</v>
      </c>
      <c r="DF16" s="306" t="str">
        <f ca="true">+IF(OFFSET('Sanitation Data'!$H$29,0,10*ROW('Sanitation Data'!H10))="","",OFFSET('Sanitation Data'!$H$29,0,10*ROW('Sanitation Data'!H10)))</f>
        <v/>
      </c>
      <c r="DG16" s="306" t="str">
        <f ca="true">+IF(OFFSET('Sanitation Data'!$H$30,0,10*ROW('Sanitation Data'!H10))="","",OFFSET('Sanitation Data'!$H$30,0,10*ROW('Sanitation Data'!H10)))</f>
        <v/>
      </c>
      <c r="DH16" s="306" t="str">
        <f ca="true">+IF(OFFSET('Sanitation Data'!$H$31,0,10*ROW('Sanitation Data'!H10))="","",OFFSET('Sanitation Data'!$H$31,0,10*ROW('Sanitation Data'!H10)))</f>
        <v/>
      </c>
      <c r="DI16" s="306" t="str">
        <f ca="true">+IF(OFFSET('Sanitation Data'!$H$32,0,10*ROW('Sanitation Data'!H10))="","",OFFSET('Sanitation Data'!$H$32,0,10*ROW('Sanitation Data'!H10)))</f>
        <v/>
      </c>
      <c r="DJ16" s="306" t="str">
        <f ca="true">+IF(OFFSET('Sanitation Data'!$I$28,0,10*ROW('Sanitation Data'!I10))="","",OFFSET('Sanitation Data'!$I$28,0,10*ROW('Sanitation Data'!I10)))</f>
        <v>Yes</v>
      </c>
      <c r="DK16" s="306" t="str">
        <f ca="true">+IF(OFFSET('Sanitation Data'!$I$29,0,10*ROW('Sanitation Data'!I10))="","",OFFSET('Sanitation Data'!$I$29,0,10*ROW('Sanitation Data'!I10)))</f>
        <v/>
      </c>
      <c r="DL16" s="306" t="str">
        <f ca="true">+IF(OFFSET('Sanitation Data'!$I$30,0,10*ROW('Sanitation Data'!I10))="","",OFFSET('Sanitation Data'!$I$30,0,10*ROW('Sanitation Data'!I10)))</f>
        <v/>
      </c>
      <c r="DM16" s="306" t="str">
        <f ca="true">+IF(OFFSET('Sanitation Data'!$I$31,0,10*ROW('Sanitation Data'!I10))="","",OFFSET('Sanitation Data'!$I$31,0,10*ROW('Sanitation Data'!I10)))</f>
        <v/>
      </c>
      <c r="DN16" s="306" t="str">
        <f ca="true">+IF(OFFSET('Sanitation Data'!$I$32,0,10*ROW('Sanitation Data'!I10))="","",OFFSET('Sanitation Data'!$I$32,0,10*ROW('Sanitation Data'!I10)))</f>
        <v/>
      </c>
      <c r="DO16" s="306" t="str">
        <f ca="true">+IF(OFFSET('Hygiene Data'!$D$11,0,10*ROW('Hygiene Data'!D10))="","",OFFSET('Hygiene Data'!$D$11,0,10*ROW('Hygiene Data'!D10)))</f>
        <v/>
      </c>
      <c r="DP16" s="306" t="str">
        <f ca="true">+IF(OFFSET('Hygiene Data'!$D$12,0,10*ROW('Hygiene Data'!D10))="","",OFFSET('Hygiene Data'!$D$12,0,10*ROW('Hygiene Data'!D10)))</f>
        <v/>
      </c>
      <c r="DQ16" s="306" t="str">
        <f ca="true">+IF(OFFSET('Hygiene Data'!$D$13,0,10*ROW('Hygiene Data'!D10))="","",OFFSET('Hygiene Data'!$D$13,0,10*ROW('Hygiene Data'!D10)))</f>
        <v/>
      </c>
      <c r="DR16" s="306" t="str">
        <f ca="true">+IF(OFFSET('Hygiene Data'!$E$11,0,10*ROW('Hygiene Data'!E10))="","",OFFSET('Hygiene Data'!$E$11,0,10*ROW('Hygiene Data'!E10)))</f>
        <v/>
      </c>
      <c r="DS16" s="306" t="str">
        <f ca="true">+IF(OFFSET('Hygiene Data'!$E$12,0,10*ROW('Hygiene Data'!E10))="","",OFFSET('Hygiene Data'!$E$12,0,10*ROW('Hygiene Data'!E10)))</f>
        <v/>
      </c>
      <c r="DT16" s="306" t="str">
        <f ca="true">+IF(OFFSET('Hygiene Data'!$E$13,0,10*ROW('Hygiene Data'!E10))="","",OFFSET('Hygiene Data'!$E$13,0,10*ROW('Hygiene Data'!E10)))</f>
        <v/>
      </c>
      <c r="DU16" s="306" t="str">
        <f ca="true">+IF(OFFSET('Hygiene Data'!$F$11,0,10*ROW('Hygiene Data'!F10))="","",OFFSET('Hygiene Data'!$F$11,0,10*ROW('Hygiene Data'!F10)))</f>
        <v/>
      </c>
      <c r="DV16" s="306" t="str">
        <f ca="true">+IF(OFFSET('Hygiene Data'!$F$12,0,10*ROW('Hygiene Data'!F10))="","",OFFSET('Hygiene Data'!$F$12,0,10*ROW('Hygiene Data'!F10)))</f>
        <v/>
      </c>
      <c r="DW16" s="306" t="str">
        <f ca="true">+IF(OFFSET('Hygiene Data'!$F$13,0,10*ROW('Hygiene Data'!F10))="","",OFFSET('Hygiene Data'!$F$13,0,10*ROW('Hygiene Data'!F10)))</f>
        <v/>
      </c>
      <c r="DX16" s="306" t="str">
        <f ca="true">+IF(OFFSET('Hygiene Data'!$G$11,0,10*ROW('Hygiene Data'!G10))="","",OFFSET('Hygiene Data'!$G$11,0,10*ROW('Hygiene Data'!G10)))</f>
        <v/>
      </c>
      <c r="DY16" s="306" t="str">
        <f ca="true">+IF(OFFSET('Hygiene Data'!$G$12,0,10*ROW('Hygiene Data'!G10))="","",OFFSET('Hygiene Data'!$G$12,0,10*ROW('Hygiene Data'!G10)))</f>
        <v/>
      </c>
      <c r="DZ16" s="306" t="str">
        <f ca="true">+IF(OFFSET('Hygiene Data'!$G$13,0,10*ROW('Hygiene Data'!G10))="","",OFFSET('Hygiene Data'!$G$13,0,10*ROW('Hygiene Data'!G10)))</f>
        <v/>
      </c>
      <c r="EA16" s="306" t="str">
        <f ca="true">+IF(OFFSET('Hygiene Data'!$H$11,0,10*ROW('Hygiene Data'!H10))="","",OFFSET('Hygiene Data'!$H$11,0,10*ROW('Hygiene Data'!H10)))</f>
        <v/>
      </c>
      <c r="EB16" s="306" t="str">
        <f ca="true">+IF(OFFSET('Hygiene Data'!$H$12,0,10*ROW('Hygiene Data'!H10))="","",OFFSET('Hygiene Data'!$H$12,0,10*ROW('Hygiene Data'!H10)))</f>
        <v/>
      </c>
      <c r="EC16" s="306" t="str">
        <f ca="true">+IF(OFFSET('Hygiene Data'!$H$13,0,10*ROW('Hygiene Data'!H10))="","",OFFSET('Hygiene Data'!$H$13,0,10*ROW('Hygiene Data'!H10)))</f>
        <v/>
      </c>
      <c r="ED16" s="306" t="str">
        <f ca="true">+IF(OFFSET('Hygiene Data'!$I$11,0,10*ROW('Hygiene Data'!I10))="","",OFFSET('Hygiene Data'!$I$11,0,10*ROW('Hygiene Data'!I10)))</f>
        <v/>
      </c>
      <c r="EE16" s="306" t="str">
        <f ca="true">+IF(OFFSET('Hygiene Data'!$I$12,0,10*ROW('Hygiene Data'!I10))="","",OFFSET('Hygiene Data'!$I$12,0,10*ROW('Hygiene Data'!I10)))</f>
        <v/>
      </c>
      <c r="EF16" s="306"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PAK_2016_ASER</v>
      </c>
      <c r="B17" s="38" t="str">
        <f ca="true">+IF(OFFSET('Water Data'!$C$2,0,10*ROW('Water Data'!F11))="","",OFFSET('Water Data'!$C$2,0,10*ROW('Water Data'!F11)))</f>
        <v>Survey</v>
      </c>
      <c r="C17" s="362">
        <f t="shared" ca="true" si="0"/>
        <v>2016</v>
      </c>
      <c r="D17" s="98"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8"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8"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8"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8"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8"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8"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8">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67.324010000000001</v>
      </c>
      <c r="L17" s="98"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8"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8"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8"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8"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8"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[60]</v>
      </c>
      <c r="R17" s="98"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8"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8" t="str">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[81]</v>
      </c>
      <c r="U17" s="98"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9"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9"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9"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9"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9"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9"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9"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9"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9"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9"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9"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9"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9"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9"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9"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9"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9"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9"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9"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9"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9"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9"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9"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9"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9"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9"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9"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9"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9"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9"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100"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100"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100"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0"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0"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0"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0"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100"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100"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100"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0"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0"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0"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100"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100"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0"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100"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100"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6"/>
      <c r="BS17" s="306" t="str">
        <f ca="true">+IF(OFFSET('Water Data'!$D$27,0,10*ROW('Water Data'!D11))="","",OFFSET('Water Data'!$D$27,0,10*ROW('Water Data'!D11)))</f>
        <v/>
      </c>
      <c r="BT17" s="306" t="str">
        <f ca="true">+IF(OFFSET('Water Data'!$D$28,0,10*ROW('Water Data'!D11))="","",OFFSET('Water Data'!$D$28,0,10*ROW('Water Data'!D11)))</f>
        <v/>
      </c>
      <c r="BU17" s="306" t="str">
        <f ca="true">+IF(OFFSET('Water Data'!$D$29,0,10*ROW('Water Data'!D11))="","",OFFSET('Water Data'!$D$29,0,10*ROW('Water Data'!D11)))</f>
        <v/>
      </c>
      <c r="BV17" s="306" t="str">
        <f ca="true">+IF(OFFSET('Water Data'!$E$27,0,10*ROW('Water Data'!E11))="","",OFFSET('Water Data'!$E$27,0,10*ROW('Water Data'!E11)))</f>
        <v/>
      </c>
      <c r="BW17" s="306" t="str">
        <f ca="true">+IF(OFFSET('Water Data'!$E$28,0,10*ROW('Water Data'!E11))="","",OFFSET('Water Data'!$E$28,0,10*ROW('Water Data'!E11)))</f>
        <v/>
      </c>
      <c r="BX17" s="306" t="str">
        <f ca="true">+IF(OFFSET('Water Data'!$E$29,0,10*ROW('Water Data'!E11))="","",OFFSET('Water Data'!$E$29,0,10*ROW('Water Data'!E11)))</f>
        <v/>
      </c>
      <c r="BY17" s="306" t="str">
        <f ca="true">+IF(OFFSET('Water Data'!$F$27,0,10*ROW('Water Data'!F11))="","",OFFSET('Water Data'!$F$27,0,10*ROW('Water Data'!F11)))</f>
        <v/>
      </c>
      <c r="BZ17" s="306" t="str">
        <f ca="true">+IF(OFFSET('Water Data'!$F$28,0,10*ROW('Water Data'!F11))="","",OFFSET('Water Data'!$F$28,0,10*ROW('Water Data'!F11)))</f>
        <v>Yes</v>
      </c>
      <c r="CA17" s="306" t="str">
        <f ca="true">+IF(OFFSET('Water Data'!$F$29,0,10*ROW('Water Data'!F11))="","",OFFSET('Water Data'!$F$29,0,10*ROW('Water Data'!F11)))</f>
        <v/>
      </c>
      <c r="CB17" s="306" t="str">
        <f ca="true">+IF(OFFSET('Water Data'!$G$27,0,10*ROW('Water Data'!G11))="","",OFFSET('Water Data'!$G$27,0,10*ROW('Water Data'!G11)))</f>
        <v/>
      </c>
      <c r="CC17" s="306" t="str">
        <f ca="true">+IF(OFFSET('Water Data'!$G$28,0,10*ROW('Water Data'!G11))="","",OFFSET('Water Data'!$G$28,0,10*ROW('Water Data'!G11)))</f>
        <v/>
      </c>
      <c r="CD17" s="306" t="str">
        <f ca="true">+IF(OFFSET('Water Data'!$G$29,0,10*ROW('Water Data'!G11))="","",OFFSET('Water Data'!$G$29,0,10*ROW('Water Data'!G11)))</f>
        <v/>
      </c>
      <c r="CE17" s="306" t="str">
        <f ca="true">+IF(OFFSET('Water Data'!$H$27,0,10*ROW('Water Data'!H11))="","",OFFSET('Water Data'!$H$27,0,10*ROW('Water Data'!H11)))</f>
        <v/>
      </c>
      <c r="CF17" s="306" t="str">
        <f ca="true">+IF(OFFSET('Water Data'!$H$28,0,10*ROW('Water Data'!H11))="","",OFFSET('Water Data'!$H$28,0,10*ROW('Water Data'!H11)))</f>
        <v>No</v>
      </c>
      <c r="CG17" s="306" t="str">
        <f ca="true">+IF(OFFSET('Water Data'!$H$29,0,10*ROW('Water Data'!H11))="","",OFFSET('Water Data'!$H$29,0,10*ROW('Water Data'!H11)))</f>
        <v/>
      </c>
      <c r="CH17" s="306" t="str">
        <f ca="true">+IF(OFFSET('Water Data'!$I$27,0,10*ROW('Water Data'!I11))="","",OFFSET('Water Data'!$I$27,0,10*ROW('Water Data'!I11)))</f>
        <v/>
      </c>
      <c r="CI17" s="306" t="str">
        <f ca="true">+IF(OFFSET('Water Data'!$I$28,0,10*ROW('Water Data'!I11))="","",OFFSET('Water Data'!$I$28,0,10*ROW('Water Data'!I11)))</f>
        <v>No</v>
      </c>
      <c r="CJ17" s="306" t="str">
        <f ca="true">+IF(OFFSET('Water Data'!$I$29,0,10*ROW('Water Data'!I11))="","",OFFSET('Water Data'!$I$29,0,10*ROW('Water Data'!I11)))</f>
        <v/>
      </c>
      <c r="CK17" s="306" t="str">
        <f ca="true">+IF(OFFSET('Sanitation Data'!$D$28,0,10*ROW('Sanitation Data'!D11))="","",OFFSET('Sanitation Data'!$D$28,0,10*ROW('Sanitation Data'!D11)))</f>
        <v/>
      </c>
      <c r="CL17" s="306" t="str">
        <f ca="true">+IF(OFFSET('Sanitation Data'!$D$29,0,10*ROW('Sanitation Data'!D11))="","",OFFSET('Sanitation Data'!$D$29,0,10*ROW('Sanitation Data'!D11)))</f>
        <v/>
      </c>
      <c r="CM17" s="306" t="str">
        <f ca="true">+IF(OFFSET('Sanitation Data'!$D$30,0,10*ROW('Sanitation Data'!D11))="","",OFFSET('Sanitation Data'!$D$30,0,10*ROW('Sanitation Data'!D11)))</f>
        <v/>
      </c>
      <c r="CN17" s="306" t="str">
        <f ca="true">+IF(OFFSET('Sanitation Data'!$D$31,0,10*ROW('Sanitation Data'!D11))="","",OFFSET('Sanitation Data'!$D$31,0,10*ROW('Sanitation Data'!D11)))</f>
        <v/>
      </c>
      <c r="CO17" s="306" t="str">
        <f ca="true">+IF(OFFSET('Sanitation Data'!$D$32,0,10*ROW('Sanitation Data'!D11))="","",OFFSET('Sanitation Data'!$D$32,0,10*ROW('Sanitation Data'!D11)))</f>
        <v/>
      </c>
      <c r="CP17" s="306" t="str">
        <f ca="true">+IF(OFFSET('Sanitation Data'!$E$28,0,10*ROW('Sanitation Data'!E11))="","",OFFSET('Sanitation Data'!$E$28,0,10*ROW('Sanitation Data'!E11)))</f>
        <v/>
      </c>
      <c r="CQ17" s="306" t="str">
        <f ca="true">+IF(OFFSET('Sanitation Data'!$E$29,0,10*ROW('Sanitation Data'!E11))="","",OFFSET('Sanitation Data'!$E$29,0,10*ROW('Sanitation Data'!E11)))</f>
        <v/>
      </c>
      <c r="CR17" s="306" t="str">
        <f ca="true">+IF(OFFSET('Sanitation Data'!$E$30,0,10*ROW('Sanitation Data'!E11))="","",OFFSET('Sanitation Data'!$E$30,0,10*ROW('Sanitation Data'!E11)))</f>
        <v/>
      </c>
      <c r="CS17" s="306" t="str">
        <f ca="true">+IF(OFFSET('Sanitation Data'!$E$31,0,10*ROW('Sanitation Data'!E11))="","",OFFSET('Sanitation Data'!$E$31,0,10*ROW('Sanitation Data'!E11)))</f>
        <v/>
      </c>
      <c r="CT17" s="306" t="str">
        <f ca="true">+IF(OFFSET('Sanitation Data'!$E$32,0,10*ROW('Sanitation Data'!E11))="","",OFFSET('Sanitation Data'!$E$32,0,10*ROW('Sanitation Data'!E11)))</f>
        <v/>
      </c>
      <c r="CU17" s="306" t="str">
        <f ca="true">+IF(OFFSET('Sanitation Data'!$F$28,0,10*ROW('Sanitation Data'!F11))="","",OFFSET('Sanitation Data'!$F$28,0,10*ROW('Sanitation Data'!F11)))</f>
        <v/>
      </c>
      <c r="CV17" s="306" t="str">
        <f ca="true">+IF(OFFSET('Sanitation Data'!$F$29,0,10*ROW('Sanitation Data'!F11))="","",OFFSET('Sanitation Data'!$F$29,0,10*ROW('Sanitation Data'!F11)))</f>
        <v/>
      </c>
      <c r="CW17" s="306" t="str">
        <f ca="true">+IF(OFFSET('Sanitation Data'!$F$30,0,10*ROW('Sanitation Data'!F11))="","",OFFSET('Sanitation Data'!$F$30,0,10*ROW('Sanitation Data'!F11)))</f>
        <v/>
      </c>
      <c r="CX17" s="306" t="str">
        <f ca="true">+IF(OFFSET('Sanitation Data'!$F$31,0,10*ROW('Sanitation Data'!F11))="","",OFFSET('Sanitation Data'!$F$31,0,10*ROW('Sanitation Data'!F11)))</f>
        <v/>
      </c>
      <c r="CY17" s="306" t="str">
        <f ca="true">+IF(OFFSET('Sanitation Data'!$F$32,0,10*ROW('Sanitation Data'!F11))="","",OFFSET('Sanitation Data'!$F$32,0,10*ROW('Sanitation Data'!F11)))</f>
        <v/>
      </c>
      <c r="CZ17" s="306" t="str">
        <f ca="true">+IF(OFFSET('Sanitation Data'!$G$28,0,10*ROW('Sanitation Data'!G11))="","",OFFSET('Sanitation Data'!$G$28,0,10*ROW('Sanitation Data'!G11)))</f>
        <v/>
      </c>
      <c r="DA17" s="306" t="str">
        <f ca="true">+IF(OFFSET('Sanitation Data'!$G$29,0,10*ROW('Sanitation Data'!G11))="","",OFFSET('Sanitation Data'!$G$29,0,10*ROW('Sanitation Data'!G11)))</f>
        <v/>
      </c>
      <c r="DB17" s="306" t="str">
        <f ca="true">+IF(OFFSET('Sanitation Data'!$G$30,0,10*ROW('Sanitation Data'!G11))="","",OFFSET('Sanitation Data'!$G$30,0,10*ROW('Sanitation Data'!G11)))</f>
        <v/>
      </c>
      <c r="DC17" s="306" t="str">
        <f ca="true">+IF(OFFSET('Sanitation Data'!$G$31,0,10*ROW('Sanitation Data'!G11))="","",OFFSET('Sanitation Data'!$G$31,0,10*ROW('Sanitation Data'!G11)))</f>
        <v/>
      </c>
      <c r="DD17" s="306" t="str">
        <f ca="true">+IF(OFFSET('Sanitation Data'!$G$32,0,10*ROW('Sanitation Data'!G11))="","",OFFSET('Sanitation Data'!$G$32,0,10*ROW('Sanitation Data'!G11)))</f>
        <v/>
      </c>
      <c r="DE17" s="306" t="str">
        <f ca="true">+IF(OFFSET('Sanitation Data'!$H$28,0,10*ROW('Sanitation Data'!H11))="","",OFFSET('Sanitation Data'!$H$28,0,10*ROW('Sanitation Data'!H11)))</f>
        <v/>
      </c>
      <c r="DF17" s="306" t="str">
        <f ca="true">+IF(OFFSET('Sanitation Data'!$H$29,0,10*ROW('Sanitation Data'!H11))="","",OFFSET('Sanitation Data'!$H$29,0,10*ROW('Sanitation Data'!H11)))</f>
        <v/>
      </c>
      <c r="DG17" s="306" t="str">
        <f ca="true">+IF(OFFSET('Sanitation Data'!$H$30,0,10*ROW('Sanitation Data'!H11))="","",OFFSET('Sanitation Data'!$H$30,0,10*ROW('Sanitation Data'!H11)))</f>
        <v/>
      </c>
      <c r="DH17" s="306" t="str">
        <f ca="true">+IF(OFFSET('Sanitation Data'!$H$31,0,10*ROW('Sanitation Data'!H11))="","",OFFSET('Sanitation Data'!$H$31,0,10*ROW('Sanitation Data'!H11)))</f>
        <v/>
      </c>
      <c r="DI17" s="306" t="str">
        <f ca="true">+IF(OFFSET('Sanitation Data'!$H$32,0,10*ROW('Sanitation Data'!H11))="","",OFFSET('Sanitation Data'!$H$32,0,10*ROW('Sanitation Data'!H11)))</f>
        <v/>
      </c>
      <c r="DJ17" s="306" t="str">
        <f ca="true">+IF(OFFSET('Sanitation Data'!$I$28,0,10*ROW('Sanitation Data'!I11))="","",OFFSET('Sanitation Data'!$I$28,0,10*ROW('Sanitation Data'!I11)))</f>
        <v/>
      </c>
      <c r="DK17" s="306" t="str">
        <f ca="true">+IF(OFFSET('Sanitation Data'!$I$29,0,10*ROW('Sanitation Data'!I11))="","",OFFSET('Sanitation Data'!$I$29,0,10*ROW('Sanitation Data'!I11)))</f>
        <v/>
      </c>
      <c r="DL17" s="306" t="str">
        <f ca="true">+IF(OFFSET('Sanitation Data'!$I$30,0,10*ROW('Sanitation Data'!I11))="","",OFFSET('Sanitation Data'!$I$30,0,10*ROW('Sanitation Data'!I11)))</f>
        <v/>
      </c>
      <c r="DM17" s="306" t="str">
        <f ca="true">+IF(OFFSET('Sanitation Data'!$I$31,0,10*ROW('Sanitation Data'!I11))="","",OFFSET('Sanitation Data'!$I$31,0,10*ROW('Sanitation Data'!I11)))</f>
        <v/>
      </c>
      <c r="DN17" s="306" t="str">
        <f ca="true">+IF(OFFSET('Sanitation Data'!$I$32,0,10*ROW('Sanitation Data'!I11))="","",OFFSET('Sanitation Data'!$I$32,0,10*ROW('Sanitation Data'!I11)))</f>
        <v/>
      </c>
      <c r="DO17" s="306" t="str">
        <f ca="true">+IF(OFFSET('Hygiene Data'!$D$11,0,10*ROW('Hygiene Data'!D11))="","",OFFSET('Hygiene Data'!$D$11,0,10*ROW('Hygiene Data'!D11)))</f>
        <v/>
      </c>
      <c r="DP17" s="306" t="str">
        <f ca="true">+IF(OFFSET('Hygiene Data'!$D$12,0,10*ROW('Hygiene Data'!D11))="","",OFFSET('Hygiene Data'!$D$12,0,10*ROW('Hygiene Data'!D11)))</f>
        <v/>
      </c>
      <c r="DQ17" s="306" t="str">
        <f ca="true">+IF(OFFSET('Hygiene Data'!$D$13,0,10*ROW('Hygiene Data'!D11))="","",OFFSET('Hygiene Data'!$D$13,0,10*ROW('Hygiene Data'!D11)))</f>
        <v/>
      </c>
      <c r="DR17" s="306" t="str">
        <f ca="true">+IF(OFFSET('Hygiene Data'!$E$11,0,10*ROW('Hygiene Data'!E11))="","",OFFSET('Hygiene Data'!$E$11,0,10*ROW('Hygiene Data'!E11)))</f>
        <v/>
      </c>
      <c r="DS17" s="306" t="str">
        <f ca="true">+IF(OFFSET('Hygiene Data'!$E$12,0,10*ROW('Hygiene Data'!E11))="","",OFFSET('Hygiene Data'!$E$12,0,10*ROW('Hygiene Data'!E11)))</f>
        <v/>
      </c>
      <c r="DT17" s="306" t="str">
        <f ca="true">+IF(OFFSET('Hygiene Data'!$E$13,0,10*ROW('Hygiene Data'!E11))="","",OFFSET('Hygiene Data'!$E$13,0,10*ROW('Hygiene Data'!E11)))</f>
        <v/>
      </c>
      <c r="DU17" s="306" t="str">
        <f ca="true">+IF(OFFSET('Hygiene Data'!$F$11,0,10*ROW('Hygiene Data'!F11))="","",OFFSET('Hygiene Data'!$F$11,0,10*ROW('Hygiene Data'!F11)))</f>
        <v/>
      </c>
      <c r="DV17" s="306" t="str">
        <f ca="true">+IF(OFFSET('Hygiene Data'!$F$12,0,10*ROW('Hygiene Data'!F11))="","",OFFSET('Hygiene Data'!$F$12,0,10*ROW('Hygiene Data'!F11)))</f>
        <v/>
      </c>
      <c r="DW17" s="306" t="str">
        <f ca="true">+IF(OFFSET('Hygiene Data'!$F$13,0,10*ROW('Hygiene Data'!F11))="","",OFFSET('Hygiene Data'!$F$13,0,10*ROW('Hygiene Data'!F11)))</f>
        <v/>
      </c>
      <c r="DX17" s="306" t="str">
        <f ca="true">+IF(OFFSET('Hygiene Data'!$G$11,0,10*ROW('Hygiene Data'!G11))="","",OFFSET('Hygiene Data'!$G$11,0,10*ROW('Hygiene Data'!G11)))</f>
        <v/>
      </c>
      <c r="DY17" s="306" t="str">
        <f ca="true">+IF(OFFSET('Hygiene Data'!$G$12,0,10*ROW('Hygiene Data'!G11))="","",OFFSET('Hygiene Data'!$G$12,0,10*ROW('Hygiene Data'!G11)))</f>
        <v/>
      </c>
      <c r="DZ17" s="306" t="str">
        <f ca="true">+IF(OFFSET('Hygiene Data'!$G$13,0,10*ROW('Hygiene Data'!G11))="","",OFFSET('Hygiene Data'!$G$13,0,10*ROW('Hygiene Data'!G11)))</f>
        <v/>
      </c>
      <c r="EA17" s="306" t="str">
        <f ca="true">+IF(OFFSET('Hygiene Data'!$H$11,0,10*ROW('Hygiene Data'!H11))="","",OFFSET('Hygiene Data'!$H$11,0,10*ROW('Hygiene Data'!H11)))</f>
        <v/>
      </c>
      <c r="EB17" s="306" t="str">
        <f ca="true">+IF(OFFSET('Hygiene Data'!$H$12,0,10*ROW('Hygiene Data'!H11))="","",OFFSET('Hygiene Data'!$H$12,0,10*ROW('Hygiene Data'!H11)))</f>
        <v/>
      </c>
      <c r="EC17" s="306" t="str">
        <f ca="true">+IF(OFFSET('Hygiene Data'!$H$13,0,10*ROW('Hygiene Data'!H11))="","",OFFSET('Hygiene Data'!$H$13,0,10*ROW('Hygiene Data'!H11)))</f>
        <v/>
      </c>
      <c r="ED17" s="306" t="str">
        <f ca="true">+IF(OFFSET('Hygiene Data'!$I$11,0,10*ROW('Hygiene Data'!I11))="","",OFFSET('Hygiene Data'!$I$11,0,10*ROW('Hygiene Data'!I11)))</f>
        <v/>
      </c>
      <c r="EE17" s="306" t="str">
        <f ca="true">+IF(OFFSET('Hygiene Data'!$I$12,0,10*ROW('Hygiene Data'!I11))="","",OFFSET('Hygiene Data'!$I$12,0,10*ROW('Hygiene Data'!I11)))</f>
        <v/>
      </c>
      <c r="EF17" s="306"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PAK_2016_CEN</v>
      </c>
      <c r="B18" s="38" t="str">
        <f ca="true">+IF(OFFSET('Water Data'!$C$2,0,10*ROW('Water Data'!F12))="","",OFFSET('Water Data'!$C$2,0,10*ROW('Water Data'!F12)))</f>
        <v>Census</v>
      </c>
      <c r="C18" s="362">
        <f t="shared" ca="true" si="0"/>
        <v>2016</v>
      </c>
      <c r="D18" s="98">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62.96</v>
      </c>
      <c r="E18" s="98"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8"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8"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8"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8"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8"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8"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8"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8"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8"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8"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8"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8"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8"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8"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8"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8"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9"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9"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9"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9"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9"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9"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9"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9"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9"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9"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9"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9"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9"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9"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9"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9"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9"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9"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9"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9"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9"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9"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9"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9"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9"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9"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9"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9"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9"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9"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0"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0"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0"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0"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0"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0"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0"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0"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0"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0"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0"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0"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0"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0"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0"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0"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0"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0"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6"/>
      <c r="BS18" s="306" t="str">
        <f ca="true">+IF(OFFSET('Water Data'!$D$27,0,10*ROW('Water Data'!D12))="","",OFFSET('Water Data'!$D$27,0,10*ROW('Water Data'!D12)))</f>
        <v>Yes</v>
      </c>
      <c r="BT18" s="306" t="str">
        <f ca="true">+IF(OFFSET('Water Data'!$D$28,0,10*ROW('Water Data'!D12))="","",OFFSET('Water Data'!$D$28,0,10*ROW('Water Data'!D12)))</f>
        <v/>
      </c>
      <c r="BU18" s="306" t="str">
        <f ca="true">+IF(OFFSET('Water Data'!$D$29,0,10*ROW('Water Data'!D12))="","",OFFSET('Water Data'!$D$29,0,10*ROW('Water Data'!D12)))</f>
        <v/>
      </c>
      <c r="BV18" s="306" t="str">
        <f ca="true">+IF(OFFSET('Water Data'!$E$27,0,10*ROW('Water Data'!E12))="","",OFFSET('Water Data'!$E$27,0,10*ROW('Water Data'!E12)))</f>
        <v/>
      </c>
      <c r="BW18" s="306" t="str">
        <f ca="true">+IF(OFFSET('Water Data'!$E$28,0,10*ROW('Water Data'!E12))="","",OFFSET('Water Data'!$E$28,0,10*ROW('Water Data'!E12)))</f>
        <v/>
      </c>
      <c r="BX18" s="306" t="str">
        <f ca="true">+IF(OFFSET('Water Data'!$E$29,0,10*ROW('Water Data'!E12))="","",OFFSET('Water Data'!$E$29,0,10*ROW('Water Data'!E12)))</f>
        <v/>
      </c>
      <c r="BY18" s="306" t="str">
        <f ca="true">+IF(OFFSET('Water Data'!$F$27,0,10*ROW('Water Data'!F12))="","",OFFSET('Water Data'!$F$27,0,10*ROW('Water Data'!F12)))</f>
        <v/>
      </c>
      <c r="BZ18" s="306" t="str">
        <f ca="true">+IF(OFFSET('Water Data'!$F$28,0,10*ROW('Water Data'!F12))="","",OFFSET('Water Data'!$F$28,0,10*ROW('Water Data'!F12)))</f>
        <v/>
      </c>
      <c r="CA18" s="306" t="str">
        <f ca="true">+IF(OFFSET('Water Data'!$F$29,0,10*ROW('Water Data'!F12))="","",OFFSET('Water Data'!$F$29,0,10*ROW('Water Data'!F12)))</f>
        <v/>
      </c>
      <c r="CB18" s="306" t="str">
        <f ca="true">+IF(OFFSET('Water Data'!$G$27,0,10*ROW('Water Data'!G12))="","",OFFSET('Water Data'!$G$27,0,10*ROW('Water Data'!G12)))</f>
        <v/>
      </c>
      <c r="CC18" s="306" t="str">
        <f ca="true">+IF(OFFSET('Water Data'!$G$28,0,10*ROW('Water Data'!G12))="","",OFFSET('Water Data'!$G$28,0,10*ROW('Water Data'!G12)))</f>
        <v/>
      </c>
      <c r="CD18" s="306" t="str">
        <f ca="true">+IF(OFFSET('Water Data'!$G$29,0,10*ROW('Water Data'!G12))="","",OFFSET('Water Data'!$G$29,0,10*ROW('Water Data'!G12)))</f>
        <v/>
      </c>
      <c r="CE18" s="306" t="str">
        <f ca="true">+IF(OFFSET('Water Data'!$H$27,0,10*ROW('Water Data'!H12))="","",OFFSET('Water Data'!$H$27,0,10*ROW('Water Data'!H12)))</f>
        <v/>
      </c>
      <c r="CF18" s="306" t="str">
        <f ca="true">+IF(OFFSET('Water Data'!$H$28,0,10*ROW('Water Data'!H12))="","",OFFSET('Water Data'!$H$28,0,10*ROW('Water Data'!H12)))</f>
        <v/>
      </c>
      <c r="CG18" s="306" t="str">
        <f ca="true">+IF(OFFSET('Water Data'!$H$29,0,10*ROW('Water Data'!H12))="","",OFFSET('Water Data'!$H$29,0,10*ROW('Water Data'!H12)))</f>
        <v/>
      </c>
      <c r="CH18" s="306" t="str">
        <f ca="true">+IF(OFFSET('Water Data'!$I$27,0,10*ROW('Water Data'!I12))="","",OFFSET('Water Data'!$I$27,0,10*ROW('Water Data'!I12)))</f>
        <v/>
      </c>
      <c r="CI18" s="306" t="str">
        <f ca="true">+IF(OFFSET('Water Data'!$I$28,0,10*ROW('Water Data'!I12))="","",OFFSET('Water Data'!$I$28,0,10*ROW('Water Data'!I12)))</f>
        <v/>
      </c>
      <c r="CJ18" s="306" t="str">
        <f ca="true">+IF(OFFSET('Water Data'!$I$29,0,10*ROW('Water Data'!I12))="","",OFFSET('Water Data'!$I$29,0,10*ROW('Water Data'!I12)))</f>
        <v/>
      </c>
      <c r="CK18" s="306" t="str">
        <f ca="true">+IF(OFFSET('Sanitation Data'!$D$28,0,10*ROW('Sanitation Data'!D12))="","",OFFSET('Sanitation Data'!$D$28,0,10*ROW('Sanitation Data'!D12)))</f>
        <v/>
      </c>
      <c r="CL18" s="306" t="str">
        <f ca="true">+IF(OFFSET('Sanitation Data'!$D$29,0,10*ROW('Sanitation Data'!D12))="","",OFFSET('Sanitation Data'!$D$29,0,10*ROW('Sanitation Data'!D12)))</f>
        <v/>
      </c>
      <c r="CM18" s="306" t="str">
        <f ca="true">+IF(OFFSET('Sanitation Data'!$D$30,0,10*ROW('Sanitation Data'!D12))="","",OFFSET('Sanitation Data'!$D$30,0,10*ROW('Sanitation Data'!D12)))</f>
        <v/>
      </c>
      <c r="CN18" s="306" t="str">
        <f ca="true">+IF(OFFSET('Sanitation Data'!$D$31,0,10*ROW('Sanitation Data'!D12))="","",OFFSET('Sanitation Data'!$D$31,0,10*ROW('Sanitation Data'!D12)))</f>
        <v/>
      </c>
      <c r="CO18" s="306" t="str">
        <f ca="true">+IF(OFFSET('Sanitation Data'!$D$32,0,10*ROW('Sanitation Data'!D12))="","",OFFSET('Sanitation Data'!$D$32,0,10*ROW('Sanitation Data'!D12)))</f>
        <v/>
      </c>
      <c r="CP18" s="306" t="str">
        <f ca="true">+IF(OFFSET('Sanitation Data'!$E$28,0,10*ROW('Sanitation Data'!E12))="","",OFFSET('Sanitation Data'!$E$28,0,10*ROW('Sanitation Data'!E12)))</f>
        <v/>
      </c>
      <c r="CQ18" s="306" t="str">
        <f ca="true">+IF(OFFSET('Sanitation Data'!$E$29,0,10*ROW('Sanitation Data'!E12))="","",OFFSET('Sanitation Data'!$E$29,0,10*ROW('Sanitation Data'!E12)))</f>
        <v/>
      </c>
      <c r="CR18" s="306" t="str">
        <f ca="true">+IF(OFFSET('Sanitation Data'!$E$30,0,10*ROW('Sanitation Data'!E12))="","",OFFSET('Sanitation Data'!$E$30,0,10*ROW('Sanitation Data'!E12)))</f>
        <v/>
      </c>
      <c r="CS18" s="306" t="str">
        <f ca="true">+IF(OFFSET('Sanitation Data'!$E$31,0,10*ROW('Sanitation Data'!E12))="","",OFFSET('Sanitation Data'!$E$31,0,10*ROW('Sanitation Data'!E12)))</f>
        <v/>
      </c>
      <c r="CT18" s="306" t="str">
        <f ca="true">+IF(OFFSET('Sanitation Data'!$E$32,0,10*ROW('Sanitation Data'!E12))="","",OFFSET('Sanitation Data'!$E$32,0,10*ROW('Sanitation Data'!E12)))</f>
        <v/>
      </c>
      <c r="CU18" s="306" t="str">
        <f ca="true">+IF(OFFSET('Sanitation Data'!$F$28,0,10*ROW('Sanitation Data'!F12))="","",OFFSET('Sanitation Data'!$F$28,0,10*ROW('Sanitation Data'!F12)))</f>
        <v/>
      </c>
      <c r="CV18" s="306" t="str">
        <f ca="true">+IF(OFFSET('Sanitation Data'!$F$29,0,10*ROW('Sanitation Data'!F12))="","",OFFSET('Sanitation Data'!$F$29,0,10*ROW('Sanitation Data'!F12)))</f>
        <v/>
      </c>
      <c r="CW18" s="306" t="str">
        <f ca="true">+IF(OFFSET('Sanitation Data'!$F$30,0,10*ROW('Sanitation Data'!F12))="","",OFFSET('Sanitation Data'!$F$30,0,10*ROW('Sanitation Data'!F12)))</f>
        <v/>
      </c>
      <c r="CX18" s="306" t="str">
        <f ca="true">+IF(OFFSET('Sanitation Data'!$F$31,0,10*ROW('Sanitation Data'!F12))="","",OFFSET('Sanitation Data'!$F$31,0,10*ROW('Sanitation Data'!F12)))</f>
        <v/>
      </c>
      <c r="CY18" s="306" t="str">
        <f ca="true">+IF(OFFSET('Sanitation Data'!$F$32,0,10*ROW('Sanitation Data'!F12))="","",OFFSET('Sanitation Data'!$F$32,0,10*ROW('Sanitation Data'!F12)))</f>
        <v/>
      </c>
      <c r="CZ18" s="306" t="str">
        <f ca="true">+IF(OFFSET('Sanitation Data'!$G$28,0,10*ROW('Sanitation Data'!G12))="","",OFFSET('Sanitation Data'!$G$28,0,10*ROW('Sanitation Data'!G12)))</f>
        <v/>
      </c>
      <c r="DA18" s="306" t="str">
        <f ca="true">+IF(OFFSET('Sanitation Data'!$G$29,0,10*ROW('Sanitation Data'!G12))="","",OFFSET('Sanitation Data'!$G$29,0,10*ROW('Sanitation Data'!G12)))</f>
        <v/>
      </c>
      <c r="DB18" s="306" t="str">
        <f ca="true">+IF(OFFSET('Sanitation Data'!$G$30,0,10*ROW('Sanitation Data'!G12))="","",OFFSET('Sanitation Data'!$G$30,0,10*ROW('Sanitation Data'!G12)))</f>
        <v/>
      </c>
      <c r="DC18" s="306" t="str">
        <f ca="true">+IF(OFFSET('Sanitation Data'!$G$31,0,10*ROW('Sanitation Data'!G12))="","",OFFSET('Sanitation Data'!$G$31,0,10*ROW('Sanitation Data'!G12)))</f>
        <v/>
      </c>
      <c r="DD18" s="306" t="str">
        <f ca="true">+IF(OFFSET('Sanitation Data'!$G$32,0,10*ROW('Sanitation Data'!G12))="","",OFFSET('Sanitation Data'!$G$32,0,10*ROW('Sanitation Data'!G12)))</f>
        <v/>
      </c>
      <c r="DE18" s="306" t="str">
        <f ca="true">+IF(OFFSET('Sanitation Data'!$H$28,0,10*ROW('Sanitation Data'!H12))="","",OFFSET('Sanitation Data'!$H$28,0,10*ROW('Sanitation Data'!H12)))</f>
        <v/>
      </c>
      <c r="DF18" s="306" t="str">
        <f ca="true">+IF(OFFSET('Sanitation Data'!$H$29,0,10*ROW('Sanitation Data'!H12))="","",OFFSET('Sanitation Data'!$H$29,0,10*ROW('Sanitation Data'!H12)))</f>
        <v/>
      </c>
      <c r="DG18" s="306" t="str">
        <f ca="true">+IF(OFFSET('Sanitation Data'!$H$30,0,10*ROW('Sanitation Data'!H12))="","",OFFSET('Sanitation Data'!$H$30,0,10*ROW('Sanitation Data'!H12)))</f>
        <v/>
      </c>
      <c r="DH18" s="306" t="str">
        <f ca="true">+IF(OFFSET('Sanitation Data'!$H$31,0,10*ROW('Sanitation Data'!H12))="","",OFFSET('Sanitation Data'!$H$31,0,10*ROW('Sanitation Data'!H12)))</f>
        <v/>
      </c>
      <c r="DI18" s="306" t="str">
        <f ca="true">+IF(OFFSET('Sanitation Data'!$H$32,0,10*ROW('Sanitation Data'!H12))="","",OFFSET('Sanitation Data'!$H$32,0,10*ROW('Sanitation Data'!H12)))</f>
        <v/>
      </c>
      <c r="DJ18" s="306" t="str">
        <f ca="true">+IF(OFFSET('Sanitation Data'!$I$28,0,10*ROW('Sanitation Data'!I12))="","",OFFSET('Sanitation Data'!$I$28,0,10*ROW('Sanitation Data'!I12)))</f>
        <v/>
      </c>
      <c r="DK18" s="306" t="str">
        <f ca="true">+IF(OFFSET('Sanitation Data'!$I$29,0,10*ROW('Sanitation Data'!I12))="","",OFFSET('Sanitation Data'!$I$29,0,10*ROW('Sanitation Data'!I12)))</f>
        <v/>
      </c>
      <c r="DL18" s="306" t="str">
        <f ca="true">+IF(OFFSET('Sanitation Data'!$I$30,0,10*ROW('Sanitation Data'!I12))="","",OFFSET('Sanitation Data'!$I$30,0,10*ROW('Sanitation Data'!I12)))</f>
        <v/>
      </c>
      <c r="DM18" s="306" t="str">
        <f ca="true">+IF(OFFSET('Sanitation Data'!$I$31,0,10*ROW('Sanitation Data'!I12))="","",OFFSET('Sanitation Data'!$I$31,0,10*ROW('Sanitation Data'!I12)))</f>
        <v/>
      </c>
      <c r="DN18" s="306" t="str">
        <f ca="true">+IF(OFFSET('Sanitation Data'!$I$32,0,10*ROW('Sanitation Data'!I12))="","",OFFSET('Sanitation Data'!$I$32,0,10*ROW('Sanitation Data'!I12)))</f>
        <v/>
      </c>
      <c r="DO18" s="306" t="str">
        <f ca="true">+IF(OFFSET('Hygiene Data'!$D$11,0,10*ROW('Hygiene Data'!D12))="","",OFFSET('Hygiene Data'!$D$11,0,10*ROW('Hygiene Data'!D12)))</f>
        <v/>
      </c>
      <c r="DP18" s="306" t="str">
        <f ca="true">+IF(OFFSET('Hygiene Data'!$D$12,0,10*ROW('Hygiene Data'!D12))="","",OFFSET('Hygiene Data'!$D$12,0,10*ROW('Hygiene Data'!D12)))</f>
        <v/>
      </c>
      <c r="DQ18" s="306" t="str">
        <f ca="true">+IF(OFFSET('Hygiene Data'!$D$13,0,10*ROW('Hygiene Data'!D12))="","",OFFSET('Hygiene Data'!$D$13,0,10*ROW('Hygiene Data'!D12)))</f>
        <v/>
      </c>
      <c r="DR18" s="306" t="str">
        <f ca="true">+IF(OFFSET('Hygiene Data'!$E$11,0,10*ROW('Hygiene Data'!E12))="","",OFFSET('Hygiene Data'!$E$11,0,10*ROW('Hygiene Data'!E12)))</f>
        <v/>
      </c>
      <c r="DS18" s="306" t="str">
        <f ca="true">+IF(OFFSET('Hygiene Data'!$E$12,0,10*ROW('Hygiene Data'!E12))="","",OFFSET('Hygiene Data'!$E$12,0,10*ROW('Hygiene Data'!E12)))</f>
        <v/>
      </c>
      <c r="DT18" s="306" t="str">
        <f ca="true">+IF(OFFSET('Hygiene Data'!$E$13,0,10*ROW('Hygiene Data'!E12))="","",OFFSET('Hygiene Data'!$E$13,0,10*ROW('Hygiene Data'!E12)))</f>
        <v/>
      </c>
      <c r="DU18" s="306" t="str">
        <f ca="true">+IF(OFFSET('Hygiene Data'!$F$11,0,10*ROW('Hygiene Data'!F12))="","",OFFSET('Hygiene Data'!$F$11,0,10*ROW('Hygiene Data'!F12)))</f>
        <v/>
      </c>
      <c r="DV18" s="306" t="str">
        <f ca="true">+IF(OFFSET('Hygiene Data'!$F$12,0,10*ROW('Hygiene Data'!F12))="","",OFFSET('Hygiene Data'!$F$12,0,10*ROW('Hygiene Data'!F12)))</f>
        <v/>
      </c>
      <c r="DW18" s="306" t="str">
        <f ca="true">+IF(OFFSET('Hygiene Data'!$F$13,0,10*ROW('Hygiene Data'!F12))="","",OFFSET('Hygiene Data'!$F$13,0,10*ROW('Hygiene Data'!F12)))</f>
        <v/>
      </c>
      <c r="DX18" s="306" t="str">
        <f ca="true">+IF(OFFSET('Hygiene Data'!$G$11,0,10*ROW('Hygiene Data'!G12))="","",OFFSET('Hygiene Data'!$G$11,0,10*ROW('Hygiene Data'!G12)))</f>
        <v/>
      </c>
      <c r="DY18" s="306" t="str">
        <f ca="true">+IF(OFFSET('Hygiene Data'!$G$12,0,10*ROW('Hygiene Data'!G12))="","",OFFSET('Hygiene Data'!$G$12,0,10*ROW('Hygiene Data'!G12)))</f>
        <v/>
      </c>
      <c r="DZ18" s="306" t="str">
        <f ca="true">+IF(OFFSET('Hygiene Data'!$G$13,0,10*ROW('Hygiene Data'!G12))="","",OFFSET('Hygiene Data'!$G$13,0,10*ROW('Hygiene Data'!G12)))</f>
        <v/>
      </c>
      <c r="EA18" s="306" t="str">
        <f ca="true">+IF(OFFSET('Hygiene Data'!$H$11,0,10*ROW('Hygiene Data'!H12))="","",OFFSET('Hygiene Data'!$H$11,0,10*ROW('Hygiene Data'!H12)))</f>
        <v/>
      </c>
      <c r="EB18" s="306" t="str">
        <f ca="true">+IF(OFFSET('Hygiene Data'!$H$12,0,10*ROW('Hygiene Data'!H12))="","",OFFSET('Hygiene Data'!$H$12,0,10*ROW('Hygiene Data'!H12)))</f>
        <v/>
      </c>
      <c r="EC18" s="306" t="str">
        <f ca="true">+IF(OFFSET('Hygiene Data'!$H$13,0,10*ROW('Hygiene Data'!H12))="","",OFFSET('Hygiene Data'!$H$13,0,10*ROW('Hygiene Data'!H12)))</f>
        <v/>
      </c>
      <c r="ED18" s="306" t="str">
        <f ca="true">+IF(OFFSET('Hygiene Data'!$I$11,0,10*ROW('Hygiene Data'!I12))="","",OFFSET('Hygiene Data'!$I$11,0,10*ROW('Hygiene Data'!I12)))</f>
        <v/>
      </c>
      <c r="EE18" s="306" t="str">
        <f ca="true">+IF(OFFSET('Hygiene Data'!$I$12,0,10*ROW('Hygiene Data'!I12))="","",OFFSET('Hygiene Data'!$I$12,0,10*ROW('Hygiene Data'!I12)))</f>
        <v/>
      </c>
      <c r="EF18" s="306"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PAK_2016_UIS</v>
      </c>
      <c r="B19" s="38" t="str">
        <f ca="true">+IF(OFFSET('Water Data'!$C$2,0,10*ROW('Water Data'!F13))="","",OFFSET('Water Data'!$C$2,0,10*ROW('Water Data'!F13)))</f>
        <v>Other</v>
      </c>
      <c r="C19" s="362">
        <f t="shared" ca="true" si="0"/>
        <v>2016</v>
      </c>
      <c r="D19" s="98"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8"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8">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52.00761</v>
      </c>
      <c r="G19" s="98"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8"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8"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8"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8"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8"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8"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8"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8"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8"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8"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8">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52.00761</v>
      </c>
      <c r="S19" s="98"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8"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8" t="str">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[81]</v>
      </c>
      <c r="V19" s="99"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9"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9"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9"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9"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9"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9"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9"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9"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9"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9"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9"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9"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9"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9"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9"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9"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9"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9"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9"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9"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9"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9"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9"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9"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9"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9"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9"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9"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9"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0"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0"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0"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0"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0"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0"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0"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0"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0"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0"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0"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0"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0"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0"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0"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0"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0"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0"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6"/>
      <c r="BS19" s="306" t="str">
        <f ca="true">+IF(OFFSET('Water Data'!$D$27,0,10*ROW('Water Data'!D13))="","",OFFSET('Water Data'!$D$27,0,10*ROW('Water Data'!D13)))</f>
        <v/>
      </c>
      <c r="BT19" s="306" t="str">
        <f ca="true">+IF(OFFSET('Water Data'!$D$28,0,10*ROW('Water Data'!D13))="","",OFFSET('Water Data'!$D$28,0,10*ROW('Water Data'!D13)))</f>
        <v/>
      </c>
      <c r="BU19" s="306" t="str">
        <f ca="true">+IF(OFFSET('Water Data'!$D$29,0,10*ROW('Water Data'!D13))="","",OFFSET('Water Data'!$D$29,0,10*ROW('Water Data'!D13)))</f>
        <v>Yes</v>
      </c>
      <c r="BV19" s="306" t="str">
        <f ca="true">+IF(OFFSET('Water Data'!$E$27,0,10*ROW('Water Data'!E13))="","",OFFSET('Water Data'!$E$27,0,10*ROW('Water Data'!E13)))</f>
        <v/>
      </c>
      <c r="BW19" s="306" t="str">
        <f ca="true">+IF(OFFSET('Water Data'!$E$28,0,10*ROW('Water Data'!E13))="","",OFFSET('Water Data'!$E$28,0,10*ROW('Water Data'!E13)))</f>
        <v/>
      </c>
      <c r="BX19" s="306" t="str">
        <f ca="true">+IF(OFFSET('Water Data'!$E$29,0,10*ROW('Water Data'!E13))="","",OFFSET('Water Data'!$E$29,0,10*ROW('Water Data'!E13)))</f>
        <v/>
      </c>
      <c r="BY19" s="306" t="str">
        <f ca="true">+IF(OFFSET('Water Data'!$F$27,0,10*ROW('Water Data'!F13))="","",OFFSET('Water Data'!$F$27,0,10*ROW('Water Data'!F13)))</f>
        <v/>
      </c>
      <c r="BZ19" s="306" t="str">
        <f ca="true">+IF(OFFSET('Water Data'!$F$28,0,10*ROW('Water Data'!F13))="","",OFFSET('Water Data'!$F$28,0,10*ROW('Water Data'!F13)))</f>
        <v/>
      </c>
      <c r="CA19" s="306" t="str">
        <f ca="true">+IF(OFFSET('Water Data'!$F$29,0,10*ROW('Water Data'!F13))="","",OFFSET('Water Data'!$F$29,0,10*ROW('Water Data'!F13)))</f>
        <v/>
      </c>
      <c r="CB19" s="306" t="str">
        <f ca="true">+IF(OFFSET('Water Data'!$G$27,0,10*ROW('Water Data'!G13))="","",OFFSET('Water Data'!$G$27,0,10*ROW('Water Data'!G13)))</f>
        <v/>
      </c>
      <c r="CC19" s="306" t="str">
        <f ca="true">+IF(OFFSET('Water Data'!$G$28,0,10*ROW('Water Data'!G13))="","",OFFSET('Water Data'!$G$28,0,10*ROW('Water Data'!G13)))</f>
        <v/>
      </c>
      <c r="CD19" s="306" t="str">
        <f ca="true">+IF(OFFSET('Water Data'!$G$29,0,10*ROW('Water Data'!G13))="","",OFFSET('Water Data'!$G$29,0,10*ROW('Water Data'!G13)))</f>
        <v/>
      </c>
      <c r="CE19" s="306" t="str">
        <f ca="true">+IF(OFFSET('Water Data'!$H$27,0,10*ROW('Water Data'!H13))="","",OFFSET('Water Data'!$H$27,0,10*ROW('Water Data'!H13)))</f>
        <v/>
      </c>
      <c r="CF19" s="306" t="str">
        <f ca="true">+IF(OFFSET('Water Data'!$H$28,0,10*ROW('Water Data'!H13))="","",OFFSET('Water Data'!$H$28,0,10*ROW('Water Data'!H13)))</f>
        <v/>
      </c>
      <c r="CG19" s="306" t="str">
        <f ca="true">+IF(OFFSET('Water Data'!$H$29,0,10*ROW('Water Data'!H13))="","",OFFSET('Water Data'!$H$29,0,10*ROW('Water Data'!H13)))</f>
        <v>Yes</v>
      </c>
      <c r="CH19" s="306" t="str">
        <f ca="true">+IF(OFFSET('Water Data'!$I$27,0,10*ROW('Water Data'!I13))="","",OFFSET('Water Data'!$I$27,0,10*ROW('Water Data'!I13)))</f>
        <v/>
      </c>
      <c r="CI19" s="306" t="str">
        <f ca="true">+IF(OFFSET('Water Data'!$I$28,0,10*ROW('Water Data'!I13))="","",OFFSET('Water Data'!$I$28,0,10*ROW('Water Data'!I13)))</f>
        <v/>
      </c>
      <c r="CJ19" s="306" t="str">
        <f ca="true">+IF(OFFSET('Water Data'!$I$29,0,10*ROW('Water Data'!I13))="","",OFFSET('Water Data'!$I$29,0,10*ROW('Water Data'!I13)))</f>
        <v>No</v>
      </c>
      <c r="CK19" s="306" t="str">
        <f ca="true">+IF(OFFSET('Sanitation Data'!$D$28,0,10*ROW('Sanitation Data'!D13))="","",OFFSET('Sanitation Data'!$D$28,0,10*ROW('Sanitation Data'!D13)))</f>
        <v/>
      </c>
      <c r="CL19" s="306" t="str">
        <f ca="true">+IF(OFFSET('Sanitation Data'!$D$29,0,10*ROW('Sanitation Data'!D13))="","",OFFSET('Sanitation Data'!$D$29,0,10*ROW('Sanitation Data'!D13)))</f>
        <v/>
      </c>
      <c r="CM19" s="306" t="str">
        <f ca="true">+IF(OFFSET('Sanitation Data'!$D$30,0,10*ROW('Sanitation Data'!D13))="","",OFFSET('Sanitation Data'!$D$30,0,10*ROW('Sanitation Data'!D13)))</f>
        <v/>
      </c>
      <c r="CN19" s="306" t="str">
        <f ca="true">+IF(OFFSET('Sanitation Data'!$D$31,0,10*ROW('Sanitation Data'!D13))="","",OFFSET('Sanitation Data'!$D$31,0,10*ROW('Sanitation Data'!D13)))</f>
        <v/>
      </c>
      <c r="CO19" s="306" t="str">
        <f ca="true">+IF(OFFSET('Sanitation Data'!$D$32,0,10*ROW('Sanitation Data'!D13))="","",OFFSET('Sanitation Data'!$D$32,0,10*ROW('Sanitation Data'!D13)))</f>
        <v/>
      </c>
      <c r="CP19" s="306" t="str">
        <f ca="true">+IF(OFFSET('Sanitation Data'!$E$28,0,10*ROW('Sanitation Data'!E13))="","",OFFSET('Sanitation Data'!$E$28,0,10*ROW('Sanitation Data'!E13)))</f>
        <v/>
      </c>
      <c r="CQ19" s="306" t="str">
        <f ca="true">+IF(OFFSET('Sanitation Data'!$E$29,0,10*ROW('Sanitation Data'!E13))="","",OFFSET('Sanitation Data'!$E$29,0,10*ROW('Sanitation Data'!E13)))</f>
        <v/>
      </c>
      <c r="CR19" s="306" t="str">
        <f ca="true">+IF(OFFSET('Sanitation Data'!$E$30,0,10*ROW('Sanitation Data'!E13))="","",OFFSET('Sanitation Data'!$E$30,0,10*ROW('Sanitation Data'!E13)))</f>
        <v/>
      </c>
      <c r="CS19" s="306" t="str">
        <f ca="true">+IF(OFFSET('Sanitation Data'!$E$31,0,10*ROW('Sanitation Data'!E13))="","",OFFSET('Sanitation Data'!$E$31,0,10*ROW('Sanitation Data'!E13)))</f>
        <v/>
      </c>
      <c r="CT19" s="306" t="str">
        <f ca="true">+IF(OFFSET('Sanitation Data'!$E$32,0,10*ROW('Sanitation Data'!E13))="","",OFFSET('Sanitation Data'!$E$32,0,10*ROW('Sanitation Data'!E13)))</f>
        <v/>
      </c>
      <c r="CU19" s="306" t="str">
        <f ca="true">+IF(OFFSET('Sanitation Data'!$F$28,0,10*ROW('Sanitation Data'!F13))="","",OFFSET('Sanitation Data'!$F$28,0,10*ROW('Sanitation Data'!F13)))</f>
        <v/>
      </c>
      <c r="CV19" s="306" t="str">
        <f ca="true">+IF(OFFSET('Sanitation Data'!$F$29,0,10*ROW('Sanitation Data'!F13))="","",OFFSET('Sanitation Data'!$F$29,0,10*ROW('Sanitation Data'!F13)))</f>
        <v/>
      </c>
      <c r="CW19" s="306" t="str">
        <f ca="true">+IF(OFFSET('Sanitation Data'!$F$30,0,10*ROW('Sanitation Data'!F13))="","",OFFSET('Sanitation Data'!$F$30,0,10*ROW('Sanitation Data'!F13)))</f>
        <v/>
      </c>
      <c r="CX19" s="306" t="str">
        <f ca="true">+IF(OFFSET('Sanitation Data'!$F$31,0,10*ROW('Sanitation Data'!F13))="","",OFFSET('Sanitation Data'!$F$31,0,10*ROW('Sanitation Data'!F13)))</f>
        <v/>
      </c>
      <c r="CY19" s="306" t="str">
        <f ca="true">+IF(OFFSET('Sanitation Data'!$F$32,0,10*ROW('Sanitation Data'!F13))="","",OFFSET('Sanitation Data'!$F$32,0,10*ROW('Sanitation Data'!F13)))</f>
        <v/>
      </c>
      <c r="CZ19" s="306" t="str">
        <f ca="true">+IF(OFFSET('Sanitation Data'!$G$28,0,10*ROW('Sanitation Data'!G13))="","",OFFSET('Sanitation Data'!$G$28,0,10*ROW('Sanitation Data'!G13)))</f>
        <v/>
      </c>
      <c r="DA19" s="306" t="str">
        <f ca="true">+IF(OFFSET('Sanitation Data'!$G$29,0,10*ROW('Sanitation Data'!G13))="","",OFFSET('Sanitation Data'!$G$29,0,10*ROW('Sanitation Data'!G13)))</f>
        <v/>
      </c>
      <c r="DB19" s="306" t="str">
        <f ca="true">+IF(OFFSET('Sanitation Data'!$G$30,0,10*ROW('Sanitation Data'!G13))="","",OFFSET('Sanitation Data'!$G$30,0,10*ROW('Sanitation Data'!G13)))</f>
        <v/>
      </c>
      <c r="DC19" s="306" t="str">
        <f ca="true">+IF(OFFSET('Sanitation Data'!$G$31,0,10*ROW('Sanitation Data'!G13))="","",OFFSET('Sanitation Data'!$G$31,0,10*ROW('Sanitation Data'!G13)))</f>
        <v/>
      </c>
      <c r="DD19" s="306" t="str">
        <f ca="true">+IF(OFFSET('Sanitation Data'!$G$32,0,10*ROW('Sanitation Data'!G13))="","",OFFSET('Sanitation Data'!$G$32,0,10*ROW('Sanitation Data'!G13)))</f>
        <v/>
      </c>
      <c r="DE19" s="306" t="str">
        <f ca="true">+IF(OFFSET('Sanitation Data'!$H$28,0,10*ROW('Sanitation Data'!H13))="","",OFFSET('Sanitation Data'!$H$28,0,10*ROW('Sanitation Data'!H13)))</f>
        <v/>
      </c>
      <c r="DF19" s="306" t="str">
        <f ca="true">+IF(OFFSET('Sanitation Data'!$H$29,0,10*ROW('Sanitation Data'!H13))="","",OFFSET('Sanitation Data'!$H$29,0,10*ROW('Sanitation Data'!H13)))</f>
        <v/>
      </c>
      <c r="DG19" s="306" t="str">
        <f ca="true">+IF(OFFSET('Sanitation Data'!$H$30,0,10*ROW('Sanitation Data'!H13))="","",OFFSET('Sanitation Data'!$H$30,0,10*ROW('Sanitation Data'!H13)))</f>
        <v/>
      </c>
      <c r="DH19" s="306" t="str">
        <f ca="true">+IF(OFFSET('Sanitation Data'!$H$31,0,10*ROW('Sanitation Data'!H13))="","",OFFSET('Sanitation Data'!$H$31,0,10*ROW('Sanitation Data'!H13)))</f>
        <v/>
      </c>
      <c r="DI19" s="306" t="str">
        <f ca="true">+IF(OFFSET('Sanitation Data'!$H$32,0,10*ROW('Sanitation Data'!H13))="","",OFFSET('Sanitation Data'!$H$32,0,10*ROW('Sanitation Data'!H13)))</f>
        <v/>
      </c>
      <c r="DJ19" s="306" t="str">
        <f ca="true">+IF(OFFSET('Sanitation Data'!$I$28,0,10*ROW('Sanitation Data'!I13))="","",OFFSET('Sanitation Data'!$I$28,0,10*ROW('Sanitation Data'!I13)))</f>
        <v/>
      </c>
      <c r="DK19" s="306" t="str">
        <f ca="true">+IF(OFFSET('Sanitation Data'!$I$29,0,10*ROW('Sanitation Data'!I13))="","",OFFSET('Sanitation Data'!$I$29,0,10*ROW('Sanitation Data'!I13)))</f>
        <v/>
      </c>
      <c r="DL19" s="306" t="str">
        <f ca="true">+IF(OFFSET('Sanitation Data'!$I$30,0,10*ROW('Sanitation Data'!I13))="","",OFFSET('Sanitation Data'!$I$30,0,10*ROW('Sanitation Data'!I13)))</f>
        <v/>
      </c>
      <c r="DM19" s="306" t="str">
        <f ca="true">+IF(OFFSET('Sanitation Data'!$I$31,0,10*ROW('Sanitation Data'!I13))="","",OFFSET('Sanitation Data'!$I$31,0,10*ROW('Sanitation Data'!I13)))</f>
        <v/>
      </c>
      <c r="DN19" s="306" t="str">
        <f ca="true">+IF(OFFSET('Sanitation Data'!$I$32,0,10*ROW('Sanitation Data'!I13))="","",OFFSET('Sanitation Data'!$I$32,0,10*ROW('Sanitation Data'!I13)))</f>
        <v/>
      </c>
      <c r="DO19" s="306" t="str">
        <f ca="true">+IF(OFFSET('Hygiene Data'!$D$11,0,10*ROW('Hygiene Data'!D13))="","",OFFSET('Hygiene Data'!$D$11,0,10*ROW('Hygiene Data'!D13)))</f>
        <v/>
      </c>
      <c r="DP19" s="306" t="str">
        <f ca="true">+IF(OFFSET('Hygiene Data'!$D$12,0,10*ROW('Hygiene Data'!D13))="","",OFFSET('Hygiene Data'!$D$12,0,10*ROW('Hygiene Data'!D13)))</f>
        <v/>
      </c>
      <c r="DQ19" s="306" t="str">
        <f ca="true">+IF(OFFSET('Hygiene Data'!$D$13,0,10*ROW('Hygiene Data'!D13))="","",OFFSET('Hygiene Data'!$D$13,0,10*ROW('Hygiene Data'!D13)))</f>
        <v/>
      </c>
      <c r="DR19" s="306" t="str">
        <f ca="true">+IF(OFFSET('Hygiene Data'!$E$11,0,10*ROW('Hygiene Data'!E13))="","",OFFSET('Hygiene Data'!$E$11,0,10*ROW('Hygiene Data'!E13)))</f>
        <v/>
      </c>
      <c r="DS19" s="306" t="str">
        <f ca="true">+IF(OFFSET('Hygiene Data'!$E$12,0,10*ROW('Hygiene Data'!E13))="","",OFFSET('Hygiene Data'!$E$12,0,10*ROW('Hygiene Data'!E13)))</f>
        <v/>
      </c>
      <c r="DT19" s="306" t="str">
        <f ca="true">+IF(OFFSET('Hygiene Data'!$E$13,0,10*ROW('Hygiene Data'!E13))="","",OFFSET('Hygiene Data'!$E$13,0,10*ROW('Hygiene Data'!E13)))</f>
        <v/>
      </c>
      <c r="DU19" s="306" t="str">
        <f ca="true">+IF(OFFSET('Hygiene Data'!$F$11,0,10*ROW('Hygiene Data'!F13))="","",OFFSET('Hygiene Data'!$F$11,0,10*ROW('Hygiene Data'!F13)))</f>
        <v/>
      </c>
      <c r="DV19" s="306" t="str">
        <f ca="true">+IF(OFFSET('Hygiene Data'!$F$12,0,10*ROW('Hygiene Data'!F13))="","",OFFSET('Hygiene Data'!$F$12,0,10*ROW('Hygiene Data'!F13)))</f>
        <v/>
      </c>
      <c r="DW19" s="306" t="str">
        <f ca="true">+IF(OFFSET('Hygiene Data'!$F$13,0,10*ROW('Hygiene Data'!F13))="","",OFFSET('Hygiene Data'!$F$13,0,10*ROW('Hygiene Data'!F13)))</f>
        <v/>
      </c>
      <c r="DX19" s="306" t="str">
        <f ca="true">+IF(OFFSET('Hygiene Data'!$G$11,0,10*ROW('Hygiene Data'!G13))="","",OFFSET('Hygiene Data'!$G$11,0,10*ROW('Hygiene Data'!G13)))</f>
        <v/>
      </c>
      <c r="DY19" s="306" t="str">
        <f ca="true">+IF(OFFSET('Hygiene Data'!$G$12,0,10*ROW('Hygiene Data'!G13))="","",OFFSET('Hygiene Data'!$G$12,0,10*ROW('Hygiene Data'!G13)))</f>
        <v/>
      </c>
      <c r="DZ19" s="306" t="str">
        <f ca="true">+IF(OFFSET('Hygiene Data'!$G$13,0,10*ROW('Hygiene Data'!G13))="","",OFFSET('Hygiene Data'!$G$13,0,10*ROW('Hygiene Data'!G13)))</f>
        <v/>
      </c>
      <c r="EA19" s="306" t="str">
        <f ca="true">+IF(OFFSET('Hygiene Data'!$H$11,0,10*ROW('Hygiene Data'!H13))="","",OFFSET('Hygiene Data'!$H$11,0,10*ROW('Hygiene Data'!H13)))</f>
        <v/>
      </c>
      <c r="EB19" s="306" t="str">
        <f ca="true">+IF(OFFSET('Hygiene Data'!$H$12,0,10*ROW('Hygiene Data'!H13))="","",OFFSET('Hygiene Data'!$H$12,0,10*ROW('Hygiene Data'!H13)))</f>
        <v/>
      </c>
      <c r="EC19" s="306" t="str">
        <f ca="true">+IF(OFFSET('Hygiene Data'!$H$13,0,10*ROW('Hygiene Data'!H13))="","",OFFSET('Hygiene Data'!$H$13,0,10*ROW('Hygiene Data'!H13)))</f>
        <v/>
      </c>
      <c r="ED19" s="306" t="str">
        <f ca="true">+IF(OFFSET('Hygiene Data'!$I$11,0,10*ROW('Hygiene Data'!I13))="","",OFFSET('Hygiene Data'!$I$11,0,10*ROW('Hygiene Data'!I13)))</f>
        <v/>
      </c>
      <c r="EE19" s="306" t="str">
        <f ca="true">+IF(OFFSET('Hygiene Data'!$I$12,0,10*ROW('Hygiene Data'!I13))="","",OFFSET('Hygiene Data'!$I$12,0,10*ROW('Hygiene Data'!I13)))</f>
        <v/>
      </c>
      <c r="EF19" s="306"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PAK_2018_EMIS</v>
      </c>
      <c r="B20" s="38" t="str">
        <f ca="true">+IF(OFFSET('Water Data'!$C$2,0,10*ROW('Water Data'!F14))="","",OFFSET('Water Data'!$C$2,0,10*ROW('Water Data'!F14)))</f>
        <v>EMIS</v>
      </c>
      <c r="C20" s="362">
        <f t="shared" ca="true" si="0"/>
        <v>2018</v>
      </c>
      <c r="D20" s="98">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71.363571319125697</v>
      </c>
      <c r="E20" s="98"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8"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8"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8"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8"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8"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8"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8"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8"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8"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8"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8">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66.572532402371252</v>
      </c>
      <c r="Q20" s="98"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8"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8">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86.98401015228427</v>
      </c>
      <c r="T20" s="98"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8"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9">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76.614015335727174</v>
      </c>
      <c r="W20" s="99"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9"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9"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9"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9"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9"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9"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9"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9"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9"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9"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9"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9"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9"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9"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9"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9"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9"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9"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9">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72.58215487363708</v>
      </c>
      <c r="AQ20" s="99"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9"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9"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9"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9">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91.868654822335031</v>
      </c>
      <c r="AV20" s="99"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9"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9"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9"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0"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0"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0"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0"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0"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0"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0"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0"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0"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0"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0"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0"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0"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0"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0"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0"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0"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0"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6"/>
      <c r="BS20" s="306" t="str">
        <f ca="true">+IF(OFFSET('Water Data'!$D$27,0,10*ROW('Water Data'!D14))="","",OFFSET('Water Data'!$D$27,0,10*ROW('Water Data'!D14)))</f>
        <v>Yes</v>
      </c>
      <c r="BT20" s="306" t="str">
        <f ca="true">+IF(OFFSET('Water Data'!$D$28,0,10*ROW('Water Data'!D14))="","",OFFSET('Water Data'!$D$28,0,10*ROW('Water Data'!D14)))</f>
        <v/>
      </c>
      <c r="BU20" s="306" t="str">
        <f ca="true">+IF(OFFSET('Water Data'!$D$29,0,10*ROW('Water Data'!D14))="","",OFFSET('Water Data'!$D$29,0,10*ROW('Water Data'!D14)))</f>
        <v/>
      </c>
      <c r="BV20" s="306" t="str">
        <f ca="true">+IF(OFFSET('Water Data'!$E$27,0,10*ROW('Water Data'!E14))="","",OFFSET('Water Data'!$E$27,0,10*ROW('Water Data'!E14)))</f>
        <v/>
      </c>
      <c r="BW20" s="306" t="str">
        <f ca="true">+IF(OFFSET('Water Data'!$E$28,0,10*ROW('Water Data'!E14))="","",OFFSET('Water Data'!$E$28,0,10*ROW('Water Data'!E14)))</f>
        <v/>
      </c>
      <c r="BX20" s="306" t="str">
        <f ca="true">+IF(OFFSET('Water Data'!$E$29,0,10*ROW('Water Data'!E14))="","",OFFSET('Water Data'!$E$29,0,10*ROW('Water Data'!E14)))</f>
        <v/>
      </c>
      <c r="BY20" s="306" t="str">
        <f ca="true">+IF(OFFSET('Water Data'!$F$27,0,10*ROW('Water Data'!F14))="","",OFFSET('Water Data'!$F$27,0,10*ROW('Water Data'!F14)))</f>
        <v/>
      </c>
      <c r="BZ20" s="306" t="str">
        <f ca="true">+IF(OFFSET('Water Data'!$F$28,0,10*ROW('Water Data'!F14))="","",OFFSET('Water Data'!$F$28,0,10*ROW('Water Data'!F14)))</f>
        <v/>
      </c>
      <c r="CA20" s="306" t="str">
        <f ca="true">+IF(OFFSET('Water Data'!$F$29,0,10*ROW('Water Data'!F14))="","",OFFSET('Water Data'!$F$29,0,10*ROW('Water Data'!F14)))</f>
        <v/>
      </c>
      <c r="CB20" s="306" t="str">
        <f ca="true">+IF(OFFSET('Water Data'!$G$27,0,10*ROW('Water Data'!G14))="","",OFFSET('Water Data'!$G$27,0,10*ROW('Water Data'!G14)))</f>
        <v/>
      </c>
      <c r="CC20" s="306" t="str">
        <f ca="true">+IF(OFFSET('Water Data'!$G$28,0,10*ROW('Water Data'!G14))="","",OFFSET('Water Data'!$G$28,0,10*ROW('Water Data'!G14)))</f>
        <v/>
      </c>
      <c r="CD20" s="306" t="str">
        <f ca="true">+IF(OFFSET('Water Data'!$G$29,0,10*ROW('Water Data'!G14))="","",OFFSET('Water Data'!$G$29,0,10*ROW('Water Data'!G14)))</f>
        <v/>
      </c>
      <c r="CE20" s="306" t="str">
        <f ca="true">+IF(OFFSET('Water Data'!$H$27,0,10*ROW('Water Data'!H14))="","",OFFSET('Water Data'!$H$27,0,10*ROW('Water Data'!H14)))</f>
        <v>Yes</v>
      </c>
      <c r="CF20" s="306" t="str">
        <f ca="true">+IF(OFFSET('Water Data'!$H$28,0,10*ROW('Water Data'!H14))="","",OFFSET('Water Data'!$H$28,0,10*ROW('Water Data'!H14)))</f>
        <v/>
      </c>
      <c r="CG20" s="306" t="str">
        <f ca="true">+IF(OFFSET('Water Data'!$H$29,0,10*ROW('Water Data'!H14))="","",OFFSET('Water Data'!$H$29,0,10*ROW('Water Data'!H14)))</f>
        <v/>
      </c>
      <c r="CH20" s="306" t="str">
        <f ca="true">+IF(OFFSET('Water Data'!$I$27,0,10*ROW('Water Data'!I14))="","",OFFSET('Water Data'!$I$27,0,10*ROW('Water Data'!I14)))</f>
        <v>Yes</v>
      </c>
      <c r="CI20" s="306" t="str">
        <f ca="true">+IF(OFFSET('Water Data'!$I$28,0,10*ROW('Water Data'!I14))="","",OFFSET('Water Data'!$I$28,0,10*ROW('Water Data'!I14)))</f>
        <v/>
      </c>
      <c r="CJ20" s="306" t="str">
        <f ca="true">+IF(OFFSET('Water Data'!$I$29,0,10*ROW('Water Data'!I14))="","",OFFSET('Water Data'!$I$29,0,10*ROW('Water Data'!I14)))</f>
        <v/>
      </c>
      <c r="CK20" s="306" t="str">
        <f ca="true">+IF(OFFSET('Sanitation Data'!$D$28,0,10*ROW('Sanitation Data'!D14))="","",OFFSET('Sanitation Data'!$D$28,0,10*ROW('Sanitation Data'!D14)))</f>
        <v>Yes</v>
      </c>
      <c r="CL20" s="306" t="str">
        <f ca="true">+IF(OFFSET('Sanitation Data'!$D$29,0,10*ROW('Sanitation Data'!D14))="","",OFFSET('Sanitation Data'!$D$29,0,10*ROW('Sanitation Data'!D14)))</f>
        <v/>
      </c>
      <c r="CM20" s="306" t="str">
        <f ca="true">+IF(OFFSET('Sanitation Data'!$D$30,0,10*ROW('Sanitation Data'!D14))="","",OFFSET('Sanitation Data'!$D$30,0,10*ROW('Sanitation Data'!D14)))</f>
        <v/>
      </c>
      <c r="CN20" s="306" t="str">
        <f ca="true">+IF(OFFSET('Sanitation Data'!$D$31,0,10*ROW('Sanitation Data'!D14))="","",OFFSET('Sanitation Data'!$D$31,0,10*ROW('Sanitation Data'!D14)))</f>
        <v/>
      </c>
      <c r="CO20" s="306" t="str">
        <f ca="true">+IF(OFFSET('Sanitation Data'!$D$32,0,10*ROW('Sanitation Data'!D14))="","",OFFSET('Sanitation Data'!$D$32,0,10*ROW('Sanitation Data'!D14)))</f>
        <v/>
      </c>
      <c r="CP20" s="306" t="str">
        <f ca="true">+IF(OFFSET('Sanitation Data'!$E$28,0,10*ROW('Sanitation Data'!E14))="","",OFFSET('Sanitation Data'!$E$28,0,10*ROW('Sanitation Data'!E14)))</f>
        <v/>
      </c>
      <c r="CQ20" s="306" t="str">
        <f ca="true">+IF(OFFSET('Sanitation Data'!$E$29,0,10*ROW('Sanitation Data'!E14))="","",OFFSET('Sanitation Data'!$E$29,0,10*ROW('Sanitation Data'!E14)))</f>
        <v/>
      </c>
      <c r="CR20" s="306" t="str">
        <f ca="true">+IF(OFFSET('Sanitation Data'!$E$30,0,10*ROW('Sanitation Data'!E14))="","",OFFSET('Sanitation Data'!$E$30,0,10*ROW('Sanitation Data'!E14)))</f>
        <v/>
      </c>
      <c r="CS20" s="306" t="str">
        <f ca="true">+IF(OFFSET('Sanitation Data'!$E$31,0,10*ROW('Sanitation Data'!E14))="","",OFFSET('Sanitation Data'!$E$31,0,10*ROW('Sanitation Data'!E14)))</f>
        <v/>
      </c>
      <c r="CT20" s="306" t="str">
        <f ca="true">+IF(OFFSET('Sanitation Data'!$E$32,0,10*ROW('Sanitation Data'!E14))="","",OFFSET('Sanitation Data'!$E$32,0,10*ROW('Sanitation Data'!E14)))</f>
        <v/>
      </c>
      <c r="CU20" s="306" t="str">
        <f ca="true">+IF(OFFSET('Sanitation Data'!$F$28,0,10*ROW('Sanitation Data'!F14))="","",OFFSET('Sanitation Data'!$F$28,0,10*ROW('Sanitation Data'!F14)))</f>
        <v/>
      </c>
      <c r="CV20" s="306" t="str">
        <f ca="true">+IF(OFFSET('Sanitation Data'!$F$29,0,10*ROW('Sanitation Data'!F14))="","",OFFSET('Sanitation Data'!$F$29,0,10*ROW('Sanitation Data'!F14)))</f>
        <v/>
      </c>
      <c r="CW20" s="306" t="str">
        <f ca="true">+IF(OFFSET('Sanitation Data'!$F$30,0,10*ROW('Sanitation Data'!F14))="","",OFFSET('Sanitation Data'!$F$30,0,10*ROW('Sanitation Data'!F14)))</f>
        <v/>
      </c>
      <c r="CX20" s="306" t="str">
        <f ca="true">+IF(OFFSET('Sanitation Data'!$F$31,0,10*ROW('Sanitation Data'!F14))="","",OFFSET('Sanitation Data'!$F$31,0,10*ROW('Sanitation Data'!F14)))</f>
        <v/>
      </c>
      <c r="CY20" s="306" t="str">
        <f ca="true">+IF(OFFSET('Sanitation Data'!$F$32,0,10*ROW('Sanitation Data'!F14))="","",OFFSET('Sanitation Data'!$F$32,0,10*ROW('Sanitation Data'!F14)))</f>
        <v/>
      </c>
      <c r="CZ20" s="306" t="str">
        <f ca="true">+IF(OFFSET('Sanitation Data'!$G$28,0,10*ROW('Sanitation Data'!G14))="","",OFFSET('Sanitation Data'!$G$28,0,10*ROW('Sanitation Data'!G14)))</f>
        <v/>
      </c>
      <c r="DA20" s="306" t="str">
        <f ca="true">+IF(OFFSET('Sanitation Data'!$G$29,0,10*ROW('Sanitation Data'!G14))="","",OFFSET('Sanitation Data'!$G$29,0,10*ROW('Sanitation Data'!G14)))</f>
        <v/>
      </c>
      <c r="DB20" s="306" t="str">
        <f ca="true">+IF(OFFSET('Sanitation Data'!$G$30,0,10*ROW('Sanitation Data'!G14))="","",OFFSET('Sanitation Data'!$G$30,0,10*ROW('Sanitation Data'!G14)))</f>
        <v/>
      </c>
      <c r="DC20" s="306" t="str">
        <f ca="true">+IF(OFFSET('Sanitation Data'!$G$31,0,10*ROW('Sanitation Data'!G14))="","",OFFSET('Sanitation Data'!$G$31,0,10*ROW('Sanitation Data'!G14)))</f>
        <v/>
      </c>
      <c r="DD20" s="306" t="str">
        <f ca="true">+IF(OFFSET('Sanitation Data'!$G$32,0,10*ROW('Sanitation Data'!G14))="","",OFFSET('Sanitation Data'!$G$32,0,10*ROW('Sanitation Data'!G14)))</f>
        <v/>
      </c>
      <c r="DE20" s="306" t="str">
        <f ca="true">+IF(OFFSET('Sanitation Data'!$H$28,0,10*ROW('Sanitation Data'!H14))="","",OFFSET('Sanitation Data'!$H$28,0,10*ROW('Sanitation Data'!H14)))</f>
        <v>Yes</v>
      </c>
      <c r="DF20" s="306" t="str">
        <f ca="true">+IF(OFFSET('Sanitation Data'!$H$29,0,10*ROW('Sanitation Data'!H14))="","",OFFSET('Sanitation Data'!$H$29,0,10*ROW('Sanitation Data'!H14)))</f>
        <v/>
      </c>
      <c r="DG20" s="306" t="str">
        <f ca="true">+IF(OFFSET('Sanitation Data'!$H$30,0,10*ROW('Sanitation Data'!H14))="","",OFFSET('Sanitation Data'!$H$30,0,10*ROW('Sanitation Data'!H14)))</f>
        <v/>
      </c>
      <c r="DH20" s="306" t="str">
        <f ca="true">+IF(OFFSET('Sanitation Data'!$H$31,0,10*ROW('Sanitation Data'!H14))="","",OFFSET('Sanitation Data'!$H$31,0,10*ROW('Sanitation Data'!H14)))</f>
        <v/>
      </c>
      <c r="DI20" s="306" t="str">
        <f ca="true">+IF(OFFSET('Sanitation Data'!$H$32,0,10*ROW('Sanitation Data'!H14))="","",OFFSET('Sanitation Data'!$H$32,0,10*ROW('Sanitation Data'!H14)))</f>
        <v/>
      </c>
      <c r="DJ20" s="306" t="str">
        <f ca="true">+IF(OFFSET('Sanitation Data'!$I$28,0,10*ROW('Sanitation Data'!I14))="","",OFFSET('Sanitation Data'!$I$28,0,10*ROW('Sanitation Data'!I14)))</f>
        <v>Yes</v>
      </c>
      <c r="DK20" s="306" t="str">
        <f ca="true">+IF(OFFSET('Sanitation Data'!$I$29,0,10*ROW('Sanitation Data'!I14))="","",OFFSET('Sanitation Data'!$I$29,0,10*ROW('Sanitation Data'!I14)))</f>
        <v/>
      </c>
      <c r="DL20" s="306" t="str">
        <f ca="true">+IF(OFFSET('Sanitation Data'!$I$30,0,10*ROW('Sanitation Data'!I14))="","",OFFSET('Sanitation Data'!$I$30,0,10*ROW('Sanitation Data'!I14)))</f>
        <v/>
      </c>
      <c r="DM20" s="306" t="str">
        <f ca="true">+IF(OFFSET('Sanitation Data'!$I$31,0,10*ROW('Sanitation Data'!I14))="","",OFFSET('Sanitation Data'!$I$31,0,10*ROW('Sanitation Data'!I14)))</f>
        <v/>
      </c>
      <c r="DN20" s="306" t="str">
        <f ca="true">+IF(OFFSET('Sanitation Data'!$I$32,0,10*ROW('Sanitation Data'!I14))="","",OFFSET('Sanitation Data'!$I$32,0,10*ROW('Sanitation Data'!I14)))</f>
        <v/>
      </c>
      <c r="DO20" s="306" t="str">
        <f ca="true">+IF(OFFSET('Hygiene Data'!$D$11,0,10*ROW('Hygiene Data'!D14))="","",OFFSET('Hygiene Data'!$D$11,0,10*ROW('Hygiene Data'!D14)))</f>
        <v/>
      </c>
      <c r="DP20" s="306" t="str">
        <f ca="true">+IF(OFFSET('Hygiene Data'!$D$12,0,10*ROW('Hygiene Data'!D14))="","",OFFSET('Hygiene Data'!$D$12,0,10*ROW('Hygiene Data'!D14)))</f>
        <v/>
      </c>
      <c r="DQ20" s="306" t="str">
        <f ca="true">+IF(OFFSET('Hygiene Data'!$D$13,0,10*ROW('Hygiene Data'!D14))="","",OFFSET('Hygiene Data'!$D$13,0,10*ROW('Hygiene Data'!D14)))</f>
        <v/>
      </c>
      <c r="DR20" s="306" t="str">
        <f ca="true">+IF(OFFSET('Hygiene Data'!$E$11,0,10*ROW('Hygiene Data'!E14))="","",OFFSET('Hygiene Data'!$E$11,0,10*ROW('Hygiene Data'!E14)))</f>
        <v/>
      </c>
      <c r="DS20" s="306" t="str">
        <f ca="true">+IF(OFFSET('Hygiene Data'!$E$12,0,10*ROW('Hygiene Data'!E14))="","",OFFSET('Hygiene Data'!$E$12,0,10*ROW('Hygiene Data'!E14)))</f>
        <v/>
      </c>
      <c r="DT20" s="306" t="str">
        <f ca="true">+IF(OFFSET('Hygiene Data'!$E$13,0,10*ROW('Hygiene Data'!E14))="","",OFFSET('Hygiene Data'!$E$13,0,10*ROW('Hygiene Data'!E14)))</f>
        <v/>
      </c>
      <c r="DU20" s="306" t="str">
        <f ca="true">+IF(OFFSET('Hygiene Data'!$F$11,0,10*ROW('Hygiene Data'!F14))="","",OFFSET('Hygiene Data'!$F$11,0,10*ROW('Hygiene Data'!F14)))</f>
        <v/>
      </c>
      <c r="DV20" s="306" t="str">
        <f ca="true">+IF(OFFSET('Hygiene Data'!$F$12,0,10*ROW('Hygiene Data'!F14))="","",OFFSET('Hygiene Data'!$F$12,0,10*ROW('Hygiene Data'!F14)))</f>
        <v/>
      </c>
      <c r="DW20" s="306" t="str">
        <f ca="true">+IF(OFFSET('Hygiene Data'!$F$13,0,10*ROW('Hygiene Data'!F14))="","",OFFSET('Hygiene Data'!$F$13,0,10*ROW('Hygiene Data'!F14)))</f>
        <v/>
      </c>
      <c r="DX20" s="306" t="str">
        <f ca="true">+IF(OFFSET('Hygiene Data'!$G$11,0,10*ROW('Hygiene Data'!G14))="","",OFFSET('Hygiene Data'!$G$11,0,10*ROW('Hygiene Data'!G14)))</f>
        <v/>
      </c>
      <c r="DY20" s="306" t="str">
        <f ca="true">+IF(OFFSET('Hygiene Data'!$G$12,0,10*ROW('Hygiene Data'!G14))="","",OFFSET('Hygiene Data'!$G$12,0,10*ROW('Hygiene Data'!G14)))</f>
        <v/>
      </c>
      <c r="DZ20" s="306" t="str">
        <f ca="true">+IF(OFFSET('Hygiene Data'!$G$13,0,10*ROW('Hygiene Data'!G14))="","",OFFSET('Hygiene Data'!$G$13,0,10*ROW('Hygiene Data'!G14)))</f>
        <v/>
      </c>
      <c r="EA20" s="306" t="str">
        <f ca="true">+IF(OFFSET('Hygiene Data'!$H$11,0,10*ROW('Hygiene Data'!H14))="","",OFFSET('Hygiene Data'!$H$11,0,10*ROW('Hygiene Data'!H14)))</f>
        <v/>
      </c>
      <c r="EB20" s="306" t="str">
        <f ca="true">+IF(OFFSET('Hygiene Data'!$H$12,0,10*ROW('Hygiene Data'!H14))="","",OFFSET('Hygiene Data'!$H$12,0,10*ROW('Hygiene Data'!H14)))</f>
        <v/>
      </c>
      <c r="EC20" s="306" t="str">
        <f ca="true">+IF(OFFSET('Hygiene Data'!$H$13,0,10*ROW('Hygiene Data'!H14))="","",OFFSET('Hygiene Data'!$H$13,0,10*ROW('Hygiene Data'!H14)))</f>
        <v/>
      </c>
      <c r="ED20" s="306" t="str">
        <f ca="true">+IF(OFFSET('Hygiene Data'!$I$11,0,10*ROW('Hygiene Data'!I14))="","",OFFSET('Hygiene Data'!$I$11,0,10*ROW('Hygiene Data'!I14)))</f>
        <v/>
      </c>
      <c r="EE20" s="306" t="str">
        <f ca="true">+IF(OFFSET('Hygiene Data'!$I$12,0,10*ROW('Hygiene Data'!I14))="","",OFFSET('Hygiene Data'!$I$12,0,10*ROW('Hygiene Data'!I14)))</f>
        <v/>
      </c>
      <c r="EF20" s="306"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PAK_2018_ASER</v>
      </c>
      <c r="B21" s="38" t="str">
        <f ca="true">+IF(OFFSET('Water Data'!$C$2,0,10*ROW('Water Data'!F15))="","",OFFSET('Water Data'!$C$2,0,10*ROW('Water Data'!F15)))</f>
        <v>Survey</v>
      </c>
      <c r="C21" s="362">
        <f t="shared" ca="true" si="0"/>
        <v>2018</v>
      </c>
      <c r="D21" s="98"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8"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8"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8"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8"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8"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8"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8">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71.642489999999995</v>
      </c>
      <c r="L21" s="98"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8"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8"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8"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8"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8"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[67]</v>
      </c>
      <c r="R21" s="98"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8"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8" t="str">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[80]</v>
      </c>
      <c r="U21" s="98"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9"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9"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9"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9"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9"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9"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9"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9"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9"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9"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9"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9"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9"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9"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9"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9"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9"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9"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9"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9"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9"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9"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9"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9"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9"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9"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9"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9"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9"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9"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0"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0"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0"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0"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0"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0"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0"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0"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0"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0"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0"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0"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0"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0"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0"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0"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0"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0"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6"/>
      <c r="BS21" s="306" t="str">
        <f ca="true">+IF(OFFSET('Water Data'!$D$27,0,10*ROW('Water Data'!D15))="","",OFFSET('Water Data'!$D$27,0,10*ROW('Water Data'!D15)))</f>
        <v/>
      </c>
      <c r="BT21" s="306" t="str">
        <f ca="true">+IF(OFFSET('Water Data'!$D$28,0,10*ROW('Water Data'!D15))="","",OFFSET('Water Data'!$D$28,0,10*ROW('Water Data'!D15)))</f>
        <v/>
      </c>
      <c r="BU21" s="306" t="str">
        <f ca="true">+IF(OFFSET('Water Data'!$D$29,0,10*ROW('Water Data'!D15))="","",OFFSET('Water Data'!$D$29,0,10*ROW('Water Data'!D15)))</f>
        <v/>
      </c>
      <c r="BV21" s="306" t="str">
        <f ca="true">+IF(OFFSET('Water Data'!$E$27,0,10*ROW('Water Data'!E15))="","",OFFSET('Water Data'!$E$27,0,10*ROW('Water Data'!E15)))</f>
        <v/>
      </c>
      <c r="BW21" s="306" t="str">
        <f ca="true">+IF(OFFSET('Water Data'!$E$28,0,10*ROW('Water Data'!E15))="","",OFFSET('Water Data'!$E$28,0,10*ROW('Water Data'!E15)))</f>
        <v/>
      </c>
      <c r="BX21" s="306" t="str">
        <f ca="true">+IF(OFFSET('Water Data'!$E$29,0,10*ROW('Water Data'!E15))="","",OFFSET('Water Data'!$E$29,0,10*ROW('Water Data'!E15)))</f>
        <v/>
      </c>
      <c r="BY21" s="306" t="str">
        <f ca="true">+IF(OFFSET('Water Data'!$F$27,0,10*ROW('Water Data'!F15))="","",OFFSET('Water Data'!$F$27,0,10*ROW('Water Data'!F15)))</f>
        <v/>
      </c>
      <c r="BZ21" s="306" t="str">
        <f ca="true">+IF(OFFSET('Water Data'!$F$28,0,10*ROW('Water Data'!F15))="","",OFFSET('Water Data'!$F$28,0,10*ROW('Water Data'!F15)))</f>
        <v>Yes</v>
      </c>
      <c r="CA21" s="306" t="str">
        <f ca="true">+IF(OFFSET('Water Data'!$F$29,0,10*ROW('Water Data'!F15))="","",OFFSET('Water Data'!$F$29,0,10*ROW('Water Data'!F15)))</f>
        <v/>
      </c>
      <c r="CB21" s="306" t="str">
        <f ca="true">+IF(OFFSET('Water Data'!$G$27,0,10*ROW('Water Data'!G15))="","",OFFSET('Water Data'!$G$27,0,10*ROW('Water Data'!G15)))</f>
        <v/>
      </c>
      <c r="CC21" s="306" t="str">
        <f ca="true">+IF(OFFSET('Water Data'!$G$28,0,10*ROW('Water Data'!G15))="","",OFFSET('Water Data'!$G$28,0,10*ROW('Water Data'!G15)))</f>
        <v/>
      </c>
      <c r="CD21" s="306" t="str">
        <f ca="true">+IF(OFFSET('Water Data'!$G$29,0,10*ROW('Water Data'!G15))="","",OFFSET('Water Data'!$G$29,0,10*ROW('Water Data'!G15)))</f>
        <v/>
      </c>
      <c r="CE21" s="306" t="str">
        <f ca="true">+IF(OFFSET('Water Data'!$H$27,0,10*ROW('Water Data'!H15))="","",OFFSET('Water Data'!$H$27,0,10*ROW('Water Data'!H15)))</f>
        <v/>
      </c>
      <c r="CF21" s="306" t="str">
        <f ca="true">+IF(OFFSET('Water Data'!$H$28,0,10*ROW('Water Data'!H15))="","",OFFSET('Water Data'!$H$28,0,10*ROW('Water Data'!H15)))</f>
        <v>No</v>
      </c>
      <c r="CG21" s="306" t="str">
        <f ca="true">+IF(OFFSET('Water Data'!$H$29,0,10*ROW('Water Data'!H15))="","",OFFSET('Water Data'!$H$29,0,10*ROW('Water Data'!H15)))</f>
        <v/>
      </c>
      <c r="CH21" s="306" t="str">
        <f ca="true">+IF(OFFSET('Water Data'!$I$27,0,10*ROW('Water Data'!I15))="","",OFFSET('Water Data'!$I$27,0,10*ROW('Water Data'!I15)))</f>
        <v/>
      </c>
      <c r="CI21" s="306" t="str">
        <f ca="true">+IF(OFFSET('Water Data'!$I$28,0,10*ROW('Water Data'!I15))="","",OFFSET('Water Data'!$I$28,0,10*ROW('Water Data'!I15)))</f>
        <v>No</v>
      </c>
      <c r="CJ21" s="306" t="str">
        <f ca="true">+IF(OFFSET('Water Data'!$I$29,0,10*ROW('Water Data'!I15))="","",OFFSET('Water Data'!$I$29,0,10*ROW('Water Data'!I15)))</f>
        <v/>
      </c>
      <c r="CK21" s="306" t="str">
        <f ca="true">+IF(OFFSET('Sanitation Data'!$D$28,0,10*ROW('Sanitation Data'!D15))="","",OFFSET('Sanitation Data'!$D$28,0,10*ROW('Sanitation Data'!D15)))</f>
        <v/>
      </c>
      <c r="CL21" s="306" t="str">
        <f ca="true">+IF(OFFSET('Sanitation Data'!$D$29,0,10*ROW('Sanitation Data'!D15))="","",OFFSET('Sanitation Data'!$D$29,0,10*ROW('Sanitation Data'!D15)))</f>
        <v/>
      </c>
      <c r="CM21" s="306" t="str">
        <f ca="true">+IF(OFFSET('Sanitation Data'!$D$30,0,10*ROW('Sanitation Data'!D15))="","",OFFSET('Sanitation Data'!$D$30,0,10*ROW('Sanitation Data'!D15)))</f>
        <v/>
      </c>
      <c r="CN21" s="306" t="str">
        <f ca="true">+IF(OFFSET('Sanitation Data'!$D$31,0,10*ROW('Sanitation Data'!D15))="","",OFFSET('Sanitation Data'!$D$31,0,10*ROW('Sanitation Data'!D15)))</f>
        <v/>
      </c>
      <c r="CO21" s="306" t="str">
        <f ca="true">+IF(OFFSET('Sanitation Data'!$D$32,0,10*ROW('Sanitation Data'!D15))="","",OFFSET('Sanitation Data'!$D$32,0,10*ROW('Sanitation Data'!D15)))</f>
        <v/>
      </c>
      <c r="CP21" s="306" t="str">
        <f ca="true">+IF(OFFSET('Sanitation Data'!$E$28,0,10*ROW('Sanitation Data'!E15))="","",OFFSET('Sanitation Data'!$E$28,0,10*ROW('Sanitation Data'!E15)))</f>
        <v/>
      </c>
      <c r="CQ21" s="306" t="str">
        <f ca="true">+IF(OFFSET('Sanitation Data'!$E$29,0,10*ROW('Sanitation Data'!E15))="","",OFFSET('Sanitation Data'!$E$29,0,10*ROW('Sanitation Data'!E15)))</f>
        <v/>
      </c>
      <c r="CR21" s="306" t="str">
        <f ca="true">+IF(OFFSET('Sanitation Data'!$E$30,0,10*ROW('Sanitation Data'!E15))="","",OFFSET('Sanitation Data'!$E$30,0,10*ROW('Sanitation Data'!E15)))</f>
        <v/>
      </c>
      <c r="CS21" s="306" t="str">
        <f ca="true">+IF(OFFSET('Sanitation Data'!$E$31,0,10*ROW('Sanitation Data'!E15))="","",OFFSET('Sanitation Data'!$E$31,0,10*ROW('Sanitation Data'!E15)))</f>
        <v/>
      </c>
      <c r="CT21" s="306" t="str">
        <f ca="true">+IF(OFFSET('Sanitation Data'!$E$32,0,10*ROW('Sanitation Data'!E15))="","",OFFSET('Sanitation Data'!$E$32,0,10*ROW('Sanitation Data'!E15)))</f>
        <v/>
      </c>
      <c r="CU21" s="306" t="str">
        <f ca="true">+IF(OFFSET('Sanitation Data'!$F$28,0,10*ROW('Sanitation Data'!F15))="","",OFFSET('Sanitation Data'!$F$28,0,10*ROW('Sanitation Data'!F15)))</f>
        <v/>
      </c>
      <c r="CV21" s="306" t="str">
        <f ca="true">+IF(OFFSET('Sanitation Data'!$F$29,0,10*ROW('Sanitation Data'!F15))="","",OFFSET('Sanitation Data'!$F$29,0,10*ROW('Sanitation Data'!F15)))</f>
        <v/>
      </c>
      <c r="CW21" s="306" t="str">
        <f ca="true">+IF(OFFSET('Sanitation Data'!$F$30,0,10*ROW('Sanitation Data'!F15))="","",OFFSET('Sanitation Data'!$F$30,0,10*ROW('Sanitation Data'!F15)))</f>
        <v/>
      </c>
      <c r="CX21" s="306" t="str">
        <f ca="true">+IF(OFFSET('Sanitation Data'!$F$31,0,10*ROW('Sanitation Data'!F15))="","",OFFSET('Sanitation Data'!$F$31,0,10*ROW('Sanitation Data'!F15)))</f>
        <v/>
      </c>
      <c r="CY21" s="306" t="str">
        <f ca="true">+IF(OFFSET('Sanitation Data'!$F$32,0,10*ROW('Sanitation Data'!F15))="","",OFFSET('Sanitation Data'!$F$32,0,10*ROW('Sanitation Data'!F15)))</f>
        <v/>
      </c>
      <c r="CZ21" s="306" t="str">
        <f ca="true">+IF(OFFSET('Sanitation Data'!$G$28,0,10*ROW('Sanitation Data'!G15))="","",OFFSET('Sanitation Data'!$G$28,0,10*ROW('Sanitation Data'!G15)))</f>
        <v/>
      </c>
      <c r="DA21" s="306" t="str">
        <f ca="true">+IF(OFFSET('Sanitation Data'!$G$29,0,10*ROW('Sanitation Data'!G15))="","",OFFSET('Sanitation Data'!$G$29,0,10*ROW('Sanitation Data'!G15)))</f>
        <v/>
      </c>
      <c r="DB21" s="306" t="str">
        <f ca="true">+IF(OFFSET('Sanitation Data'!$G$30,0,10*ROW('Sanitation Data'!G15))="","",OFFSET('Sanitation Data'!$G$30,0,10*ROW('Sanitation Data'!G15)))</f>
        <v/>
      </c>
      <c r="DC21" s="306" t="str">
        <f ca="true">+IF(OFFSET('Sanitation Data'!$G$31,0,10*ROW('Sanitation Data'!G15))="","",OFFSET('Sanitation Data'!$G$31,0,10*ROW('Sanitation Data'!G15)))</f>
        <v/>
      </c>
      <c r="DD21" s="306" t="str">
        <f ca="true">+IF(OFFSET('Sanitation Data'!$G$32,0,10*ROW('Sanitation Data'!G15))="","",OFFSET('Sanitation Data'!$G$32,0,10*ROW('Sanitation Data'!G15)))</f>
        <v/>
      </c>
      <c r="DE21" s="306" t="str">
        <f ca="true">+IF(OFFSET('Sanitation Data'!$H$28,0,10*ROW('Sanitation Data'!H15))="","",OFFSET('Sanitation Data'!$H$28,0,10*ROW('Sanitation Data'!H15)))</f>
        <v/>
      </c>
      <c r="DF21" s="306" t="str">
        <f ca="true">+IF(OFFSET('Sanitation Data'!$H$29,0,10*ROW('Sanitation Data'!H15))="","",OFFSET('Sanitation Data'!$H$29,0,10*ROW('Sanitation Data'!H15)))</f>
        <v/>
      </c>
      <c r="DG21" s="306" t="str">
        <f ca="true">+IF(OFFSET('Sanitation Data'!$H$30,0,10*ROW('Sanitation Data'!H15))="","",OFFSET('Sanitation Data'!$H$30,0,10*ROW('Sanitation Data'!H15)))</f>
        <v/>
      </c>
      <c r="DH21" s="306" t="str">
        <f ca="true">+IF(OFFSET('Sanitation Data'!$H$31,0,10*ROW('Sanitation Data'!H15))="","",OFFSET('Sanitation Data'!$H$31,0,10*ROW('Sanitation Data'!H15)))</f>
        <v/>
      </c>
      <c r="DI21" s="306" t="str">
        <f ca="true">+IF(OFFSET('Sanitation Data'!$H$32,0,10*ROW('Sanitation Data'!H15))="","",OFFSET('Sanitation Data'!$H$32,0,10*ROW('Sanitation Data'!H15)))</f>
        <v/>
      </c>
      <c r="DJ21" s="306" t="str">
        <f ca="true">+IF(OFFSET('Sanitation Data'!$I$28,0,10*ROW('Sanitation Data'!I15))="","",OFFSET('Sanitation Data'!$I$28,0,10*ROW('Sanitation Data'!I15)))</f>
        <v/>
      </c>
      <c r="DK21" s="306" t="str">
        <f ca="true">+IF(OFFSET('Sanitation Data'!$I$29,0,10*ROW('Sanitation Data'!I15))="","",OFFSET('Sanitation Data'!$I$29,0,10*ROW('Sanitation Data'!I15)))</f>
        <v/>
      </c>
      <c r="DL21" s="306" t="str">
        <f ca="true">+IF(OFFSET('Sanitation Data'!$I$30,0,10*ROW('Sanitation Data'!I15))="","",OFFSET('Sanitation Data'!$I$30,0,10*ROW('Sanitation Data'!I15)))</f>
        <v/>
      </c>
      <c r="DM21" s="306" t="str">
        <f ca="true">+IF(OFFSET('Sanitation Data'!$I$31,0,10*ROW('Sanitation Data'!I15))="","",OFFSET('Sanitation Data'!$I$31,0,10*ROW('Sanitation Data'!I15)))</f>
        <v/>
      </c>
      <c r="DN21" s="306" t="str">
        <f ca="true">+IF(OFFSET('Sanitation Data'!$I$32,0,10*ROW('Sanitation Data'!I15))="","",OFFSET('Sanitation Data'!$I$32,0,10*ROW('Sanitation Data'!I15)))</f>
        <v/>
      </c>
      <c r="DO21" s="306" t="str">
        <f ca="true">+IF(OFFSET('Hygiene Data'!$D$11,0,10*ROW('Hygiene Data'!D15))="","",OFFSET('Hygiene Data'!$D$11,0,10*ROW('Hygiene Data'!D15)))</f>
        <v/>
      </c>
      <c r="DP21" s="306" t="str">
        <f ca="true">+IF(OFFSET('Hygiene Data'!$D$12,0,10*ROW('Hygiene Data'!D15))="","",OFFSET('Hygiene Data'!$D$12,0,10*ROW('Hygiene Data'!D15)))</f>
        <v/>
      </c>
      <c r="DQ21" s="306" t="str">
        <f ca="true">+IF(OFFSET('Hygiene Data'!$D$13,0,10*ROW('Hygiene Data'!D15))="","",OFFSET('Hygiene Data'!$D$13,0,10*ROW('Hygiene Data'!D15)))</f>
        <v/>
      </c>
      <c r="DR21" s="306" t="str">
        <f ca="true">+IF(OFFSET('Hygiene Data'!$E$11,0,10*ROW('Hygiene Data'!E15))="","",OFFSET('Hygiene Data'!$E$11,0,10*ROW('Hygiene Data'!E15)))</f>
        <v/>
      </c>
      <c r="DS21" s="306" t="str">
        <f ca="true">+IF(OFFSET('Hygiene Data'!$E$12,0,10*ROW('Hygiene Data'!E15))="","",OFFSET('Hygiene Data'!$E$12,0,10*ROW('Hygiene Data'!E15)))</f>
        <v/>
      </c>
      <c r="DT21" s="306" t="str">
        <f ca="true">+IF(OFFSET('Hygiene Data'!$E$13,0,10*ROW('Hygiene Data'!E15))="","",OFFSET('Hygiene Data'!$E$13,0,10*ROW('Hygiene Data'!E15)))</f>
        <v/>
      </c>
      <c r="DU21" s="306" t="str">
        <f ca="true">+IF(OFFSET('Hygiene Data'!$F$11,0,10*ROW('Hygiene Data'!F15))="","",OFFSET('Hygiene Data'!$F$11,0,10*ROW('Hygiene Data'!F15)))</f>
        <v/>
      </c>
      <c r="DV21" s="306" t="str">
        <f ca="true">+IF(OFFSET('Hygiene Data'!$F$12,0,10*ROW('Hygiene Data'!F15))="","",OFFSET('Hygiene Data'!$F$12,0,10*ROW('Hygiene Data'!F15)))</f>
        <v/>
      </c>
      <c r="DW21" s="306" t="str">
        <f ca="true">+IF(OFFSET('Hygiene Data'!$F$13,0,10*ROW('Hygiene Data'!F15))="","",OFFSET('Hygiene Data'!$F$13,0,10*ROW('Hygiene Data'!F15)))</f>
        <v/>
      </c>
      <c r="DX21" s="306" t="str">
        <f ca="true">+IF(OFFSET('Hygiene Data'!$G$11,0,10*ROW('Hygiene Data'!G15))="","",OFFSET('Hygiene Data'!$G$11,0,10*ROW('Hygiene Data'!G15)))</f>
        <v/>
      </c>
      <c r="DY21" s="306" t="str">
        <f ca="true">+IF(OFFSET('Hygiene Data'!$G$12,0,10*ROW('Hygiene Data'!G15))="","",OFFSET('Hygiene Data'!$G$12,0,10*ROW('Hygiene Data'!G15)))</f>
        <v/>
      </c>
      <c r="DZ21" s="306" t="str">
        <f ca="true">+IF(OFFSET('Hygiene Data'!$G$13,0,10*ROW('Hygiene Data'!G15))="","",OFFSET('Hygiene Data'!$G$13,0,10*ROW('Hygiene Data'!G15)))</f>
        <v/>
      </c>
      <c r="EA21" s="306" t="str">
        <f ca="true">+IF(OFFSET('Hygiene Data'!$H$11,0,10*ROW('Hygiene Data'!H15))="","",OFFSET('Hygiene Data'!$H$11,0,10*ROW('Hygiene Data'!H15)))</f>
        <v/>
      </c>
      <c r="EB21" s="306" t="str">
        <f ca="true">+IF(OFFSET('Hygiene Data'!$H$12,0,10*ROW('Hygiene Data'!H15))="","",OFFSET('Hygiene Data'!$H$12,0,10*ROW('Hygiene Data'!H15)))</f>
        <v/>
      </c>
      <c r="EC21" s="306" t="str">
        <f ca="true">+IF(OFFSET('Hygiene Data'!$H$13,0,10*ROW('Hygiene Data'!H15))="","",OFFSET('Hygiene Data'!$H$13,0,10*ROW('Hygiene Data'!H15)))</f>
        <v/>
      </c>
      <c r="ED21" s="306" t="str">
        <f ca="true">+IF(OFFSET('Hygiene Data'!$I$11,0,10*ROW('Hygiene Data'!I15))="","",OFFSET('Hygiene Data'!$I$11,0,10*ROW('Hygiene Data'!I15)))</f>
        <v/>
      </c>
      <c r="EE21" s="306" t="str">
        <f ca="true">+IF(OFFSET('Hygiene Data'!$I$12,0,10*ROW('Hygiene Data'!I15))="","",OFFSET('Hygiene Data'!$I$12,0,10*ROW('Hygiene Data'!I15)))</f>
        <v/>
      </c>
      <c r="EF21" s="306"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PAK_2019_ASER</v>
      </c>
      <c r="B22" s="38" t="str">
        <f ca="true">+IF(OFFSET('Water Data'!$C$2,0,10*ROW('Water Data'!F16))="","",OFFSET('Water Data'!$C$2,0,10*ROW('Water Data'!F16)))</f>
        <v>Survey</v>
      </c>
      <c r="C22" s="362">
        <f t="shared" ca="true" si="0"/>
        <v>2019</v>
      </c>
      <c r="D22" s="98"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8" t="str">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[70]</v>
      </c>
      <c r="F22" s="98"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8"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8">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83.987269999999995</v>
      </c>
      <c r="I22" s="98"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8"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8">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68.2834</v>
      </c>
      <c r="L22" s="98"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8"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8"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8"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8"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8">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65.906624943291831</v>
      </c>
      <c r="R22" s="98"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8"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8">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90.401790000000005</v>
      </c>
      <c r="U22" s="98"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9"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9"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9"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9"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9" t="str">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[38]</v>
      </c>
      <c r="AA22" s="99"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9"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9"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9"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9">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65.747609999999995</v>
      </c>
      <c r="AF22" s="99"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9"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9"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9"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9">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33.65034</v>
      </c>
      <c r="AK22" s="99"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9"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9"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9"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9"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9"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9"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9"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9"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9">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34.494241496062997</v>
      </c>
      <c r="AU22" s="99"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9"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9"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9"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9">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60.416670000000003</v>
      </c>
      <c r="AZ22" s="100"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0"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0"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0"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0"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0"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0"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0"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0"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0"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0"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0"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0"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0"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0"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0"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0"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0"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6"/>
      <c r="BS22" s="306" t="str">
        <f ca="true">+IF(OFFSET('Water Data'!$D$27,0,10*ROW('Water Data'!D16))="","",OFFSET('Water Data'!$D$27,0,10*ROW('Water Data'!D16)))</f>
        <v/>
      </c>
      <c r="BT22" s="306" t="str">
        <f ca="true">+IF(OFFSET('Water Data'!$D$28,0,10*ROW('Water Data'!D16))="","",OFFSET('Water Data'!$D$28,0,10*ROW('Water Data'!D16)))</f>
        <v>No</v>
      </c>
      <c r="BU22" s="306" t="str">
        <f ca="true">+IF(OFFSET('Water Data'!$D$29,0,10*ROW('Water Data'!D16))="","",OFFSET('Water Data'!$D$29,0,10*ROW('Water Data'!D16)))</f>
        <v/>
      </c>
      <c r="BV22" s="306" t="str">
        <f ca="true">+IF(OFFSET('Water Data'!$E$27,0,10*ROW('Water Data'!E16))="","",OFFSET('Water Data'!$E$27,0,10*ROW('Water Data'!E16)))</f>
        <v/>
      </c>
      <c r="BW22" s="306" t="str">
        <f ca="true">+IF(OFFSET('Water Data'!$E$28,0,10*ROW('Water Data'!E16))="","",OFFSET('Water Data'!$E$28,0,10*ROW('Water Data'!E16)))</f>
        <v>Yes</v>
      </c>
      <c r="BX22" s="306" t="str">
        <f ca="true">+IF(OFFSET('Water Data'!$E$29,0,10*ROW('Water Data'!E16))="","",OFFSET('Water Data'!$E$29,0,10*ROW('Water Data'!E16)))</f>
        <v/>
      </c>
      <c r="BY22" s="306" t="str">
        <f ca="true">+IF(OFFSET('Water Data'!$F$27,0,10*ROW('Water Data'!F16))="","",OFFSET('Water Data'!$F$27,0,10*ROW('Water Data'!F16)))</f>
        <v/>
      </c>
      <c r="BZ22" s="306" t="str">
        <f ca="true">+IF(OFFSET('Water Data'!$F$28,0,10*ROW('Water Data'!F16))="","",OFFSET('Water Data'!$F$28,0,10*ROW('Water Data'!F16)))</f>
        <v>Yes</v>
      </c>
      <c r="CA22" s="306" t="str">
        <f ca="true">+IF(OFFSET('Water Data'!$F$29,0,10*ROW('Water Data'!F16))="","",OFFSET('Water Data'!$F$29,0,10*ROW('Water Data'!F16)))</f>
        <v/>
      </c>
      <c r="CB22" s="306" t="str">
        <f ca="true">+IF(OFFSET('Water Data'!$G$27,0,10*ROW('Water Data'!G16))="","",OFFSET('Water Data'!$G$27,0,10*ROW('Water Data'!G16)))</f>
        <v/>
      </c>
      <c r="CC22" s="306" t="str">
        <f ca="true">+IF(OFFSET('Water Data'!$G$28,0,10*ROW('Water Data'!G16))="","",OFFSET('Water Data'!$G$28,0,10*ROW('Water Data'!G16)))</f>
        <v/>
      </c>
      <c r="CD22" s="306" t="str">
        <f ca="true">+IF(OFFSET('Water Data'!$G$29,0,10*ROW('Water Data'!G16))="","",OFFSET('Water Data'!$G$29,0,10*ROW('Water Data'!G16)))</f>
        <v/>
      </c>
      <c r="CE22" s="306" t="str">
        <f ca="true">+IF(OFFSET('Water Data'!$H$27,0,10*ROW('Water Data'!H16))="","",OFFSET('Water Data'!$H$27,0,10*ROW('Water Data'!H16)))</f>
        <v/>
      </c>
      <c r="CF22" s="306" t="str">
        <f ca="true">+IF(OFFSET('Water Data'!$H$28,0,10*ROW('Water Data'!H16))="","",OFFSET('Water Data'!$H$28,0,10*ROW('Water Data'!H16)))</f>
        <v>Yes</v>
      </c>
      <c r="CG22" s="306" t="str">
        <f ca="true">+IF(OFFSET('Water Data'!$H$29,0,10*ROW('Water Data'!H16))="","",OFFSET('Water Data'!$H$29,0,10*ROW('Water Data'!H16)))</f>
        <v/>
      </c>
      <c r="CH22" s="306" t="str">
        <f ca="true">+IF(OFFSET('Water Data'!$I$27,0,10*ROW('Water Data'!I16))="","",OFFSET('Water Data'!$I$27,0,10*ROW('Water Data'!I16)))</f>
        <v/>
      </c>
      <c r="CI22" s="306" t="str">
        <f ca="true">+IF(OFFSET('Water Data'!$I$28,0,10*ROW('Water Data'!I16))="","",OFFSET('Water Data'!$I$28,0,10*ROW('Water Data'!I16)))</f>
        <v>Yes</v>
      </c>
      <c r="CJ22" s="306" t="str">
        <f ca="true">+IF(OFFSET('Water Data'!$I$29,0,10*ROW('Water Data'!I16))="","",OFFSET('Water Data'!$I$29,0,10*ROW('Water Data'!I16)))</f>
        <v/>
      </c>
      <c r="CK22" s="306" t="str">
        <f ca="true">+IF(OFFSET('Sanitation Data'!$D$28,0,10*ROW('Sanitation Data'!D16))="","",OFFSET('Sanitation Data'!$D$28,0,10*ROW('Sanitation Data'!D16)))</f>
        <v/>
      </c>
      <c r="CL22" s="306" t="str">
        <f ca="true">+IF(OFFSET('Sanitation Data'!$D$29,0,10*ROW('Sanitation Data'!D16))="","",OFFSET('Sanitation Data'!$D$29,0,10*ROW('Sanitation Data'!D16)))</f>
        <v/>
      </c>
      <c r="CM22" s="306" t="str">
        <f ca="true">+IF(OFFSET('Sanitation Data'!$D$30,0,10*ROW('Sanitation Data'!D16))="","",OFFSET('Sanitation Data'!$D$30,0,10*ROW('Sanitation Data'!D16)))</f>
        <v/>
      </c>
      <c r="CN22" s="306" t="str">
        <f ca="true">+IF(OFFSET('Sanitation Data'!$D$31,0,10*ROW('Sanitation Data'!D16))="","",OFFSET('Sanitation Data'!$D$31,0,10*ROW('Sanitation Data'!D16)))</f>
        <v/>
      </c>
      <c r="CO22" s="306" t="str">
        <f ca="true">+IF(OFFSET('Sanitation Data'!$D$32,0,10*ROW('Sanitation Data'!D16))="","",OFFSET('Sanitation Data'!$D$32,0,10*ROW('Sanitation Data'!D16)))</f>
        <v>No</v>
      </c>
      <c r="CP22" s="306" t="str">
        <f ca="true">+IF(OFFSET('Sanitation Data'!$E$28,0,10*ROW('Sanitation Data'!E16))="","",OFFSET('Sanitation Data'!$E$28,0,10*ROW('Sanitation Data'!E16)))</f>
        <v/>
      </c>
      <c r="CQ22" s="306" t="str">
        <f ca="true">+IF(OFFSET('Sanitation Data'!$E$29,0,10*ROW('Sanitation Data'!E16))="","",OFFSET('Sanitation Data'!$E$29,0,10*ROW('Sanitation Data'!E16)))</f>
        <v/>
      </c>
      <c r="CR22" s="306" t="str">
        <f ca="true">+IF(OFFSET('Sanitation Data'!$E$30,0,10*ROW('Sanitation Data'!E16))="","",OFFSET('Sanitation Data'!$E$30,0,10*ROW('Sanitation Data'!E16)))</f>
        <v/>
      </c>
      <c r="CS22" s="306" t="str">
        <f ca="true">+IF(OFFSET('Sanitation Data'!$E$31,0,10*ROW('Sanitation Data'!E16))="","",OFFSET('Sanitation Data'!$E$31,0,10*ROW('Sanitation Data'!E16)))</f>
        <v/>
      </c>
      <c r="CT22" s="306" t="str">
        <f ca="true">+IF(OFFSET('Sanitation Data'!$E$32,0,10*ROW('Sanitation Data'!E16))="","",OFFSET('Sanitation Data'!$E$32,0,10*ROW('Sanitation Data'!E16)))</f>
        <v>Yes</v>
      </c>
      <c r="CU22" s="306" t="str">
        <f ca="true">+IF(OFFSET('Sanitation Data'!$F$28,0,10*ROW('Sanitation Data'!F16))="","",OFFSET('Sanitation Data'!$F$28,0,10*ROW('Sanitation Data'!F16)))</f>
        <v/>
      </c>
      <c r="CV22" s="306" t="str">
        <f ca="true">+IF(OFFSET('Sanitation Data'!$F$29,0,10*ROW('Sanitation Data'!F16))="","",OFFSET('Sanitation Data'!$F$29,0,10*ROW('Sanitation Data'!F16)))</f>
        <v/>
      </c>
      <c r="CW22" s="306" t="str">
        <f ca="true">+IF(OFFSET('Sanitation Data'!$F$30,0,10*ROW('Sanitation Data'!F16))="","",OFFSET('Sanitation Data'!$F$30,0,10*ROW('Sanitation Data'!F16)))</f>
        <v/>
      </c>
      <c r="CX22" s="306" t="str">
        <f ca="true">+IF(OFFSET('Sanitation Data'!$F$31,0,10*ROW('Sanitation Data'!F16))="","",OFFSET('Sanitation Data'!$F$31,0,10*ROW('Sanitation Data'!F16)))</f>
        <v/>
      </c>
      <c r="CY22" s="306" t="str">
        <f ca="true">+IF(OFFSET('Sanitation Data'!$F$32,0,10*ROW('Sanitation Data'!F16))="","",OFFSET('Sanitation Data'!$F$32,0,10*ROW('Sanitation Data'!F16)))</f>
        <v>Yes</v>
      </c>
      <c r="CZ22" s="306" t="str">
        <f ca="true">+IF(OFFSET('Sanitation Data'!$G$28,0,10*ROW('Sanitation Data'!G16))="","",OFFSET('Sanitation Data'!$G$28,0,10*ROW('Sanitation Data'!G16)))</f>
        <v/>
      </c>
      <c r="DA22" s="306" t="str">
        <f ca="true">+IF(OFFSET('Sanitation Data'!$G$29,0,10*ROW('Sanitation Data'!G16))="","",OFFSET('Sanitation Data'!$G$29,0,10*ROW('Sanitation Data'!G16)))</f>
        <v/>
      </c>
      <c r="DB22" s="306" t="str">
        <f ca="true">+IF(OFFSET('Sanitation Data'!$G$30,0,10*ROW('Sanitation Data'!G16))="","",OFFSET('Sanitation Data'!$G$30,0,10*ROW('Sanitation Data'!G16)))</f>
        <v/>
      </c>
      <c r="DC22" s="306" t="str">
        <f ca="true">+IF(OFFSET('Sanitation Data'!$G$31,0,10*ROW('Sanitation Data'!G16))="","",OFFSET('Sanitation Data'!$G$31,0,10*ROW('Sanitation Data'!G16)))</f>
        <v/>
      </c>
      <c r="DD22" s="306" t="str">
        <f ca="true">+IF(OFFSET('Sanitation Data'!$G$32,0,10*ROW('Sanitation Data'!G16))="","",OFFSET('Sanitation Data'!$G$32,0,10*ROW('Sanitation Data'!G16)))</f>
        <v/>
      </c>
      <c r="DE22" s="306" t="str">
        <f ca="true">+IF(OFFSET('Sanitation Data'!$H$28,0,10*ROW('Sanitation Data'!H16))="","",OFFSET('Sanitation Data'!$H$28,0,10*ROW('Sanitation Data'!H16)))</f>
        <v/>
      </c>
      <c r="DF22" s="306" t="str">
        <f ca="true">+IF(OFFSET('Sanitation Data'!$H$29,0,10*ROW('Sanitation Data'!H16))="","",OFFSET('Sanitation Data'!$H$29,0,10*ROW('Sanitation Data'!H16)))</f>
        <v/>
      </c>
      <c r="DG22" s="306" t="str">
        <f ca="true">+IF(OFFSET('Sanitation Data'!$H$30,0,10*ROW('Sanitation Data'!H16))="","",OFFSET('Sanitation Data'!$H$30,0,10*ROW('Sanitation Data'!H16)))</f>
        <v/>
      </c>
      <c r="DH22" s="306" t="str">
        <f ca="true">+IF(OFFSET('Sanitation Data'!$H$31,0,10*ROW('Sanitation Data'!H16))="","",OFFSET('Sanitation Data'!$H$31,0,10*ROW('Sanitation Data'!H16)))</f>
        <v/>
      </c>
      <c r="DI22" s="306" t="str">
        <f ca="true">+IF(OFFSET('Sanitation Data'!$H$32,0,10*ROW('Sanitation Data'!H16))="","",OFFSET('Sanitation Data'!$H$32,0,10*ROW('Sanitation Data'!H16)))</f>
        <v>Yes</v>
      </c>
      <c r="DJ22" s="306" t="str">
        <f ca="true">+IF(OFFSET('Sanitation Data'!$I$28,0,10*ROW('Sanitation Data'!I16))="","",OFFSET('Sanitation Data'!$I$28,0,10*ROW('Sanitation Data'!I16)))</f>
        <v/>
      </c>
      <c r="DK22" s="306" t="str">
        <f ca="true">+IF(OFFSET('Sanitation Data'!$I$29,0,10*ROW('Sanitation Data'!I16))="","",OFFSET('Sanitation Data'!$I$29,0,10*ROW('Sanitation Data'!I16)))</f>
        <v/>
      </c>
      <c r="DL22" s="306" t="str">
        <f ca="true">+IF(OFFSET('Sanitation Data'!$I$30,0,10*ROW('Sanitation Data'!I16))="","",OFFSET('Sanitation Data'!$I$30,0,10*ROW('Sanitation Data'!I16)))</f>
        <v/>
      </c>
      <c r="DM22" s="306" t="str">
        <f ca="true">+IF(OFFSET('Sanitation Data'!$I$31,0,10*ROW('Sanitation Data'!I16))="","",OFFSET('Sanitation Data'!$I$31,0,10*ROW('Sanitation Data'!I16)))</f>
        <v/>
      </c>
      <c r="DN22" s="306" t="str">
        <f ca="true">+IF(OFFSET('Sanitation Data'!$I$32,0,10*ROW('Sanitation Data'!I16))="","",OFFSET('Sanitation Data'!$I$32,0,10*ROW('Sanitation Data'!I16)))</f>
        <v>Yes</v>
      </c>
      <c r="DO22" s="306" t="str">
        <f ca="true">+IF(OFFSET('Hygiene Data'!$D$11,0,10*ROW('Hygiene Data'!D16))="","",OFFSET('Hygiene Data'!$D$11,0,10*ROW('Hygiene Data'!D16)))</f>
        <v/>
      </c>
      <c r="DP22" s="306" t="str">
        <f ca="true">+IF(OFFSET('Hygiene Data'!$D$12,0,10*ROW('Hygiene Data'!D16))="","",OFFSET('Hygiene Data'!$D$12,0,10*ROW('Hygiene Data'!D16)))</f>
        <v/>
      </c>
      <c r="DQ22" s="306" t="str">
        <f ca="true">+IF(OFFSET('Hygiene Data'!$D$13,0,10*ROW('Hygiene Data'!D16))="","",OFFSET('Hygiene Data'!$D$13,0,10*ROW('Hygiene Data'!D16)))</f>
        <v/>
      </c>
      <c r="DR22" s="306" t="str">
        <f ca="true">+IF(OFFSET('Hygiene Data'!$E$11,0,10*ROW('Hygiene Data'!E16))="","",OFFSET('Hygiene Data'!$E$11,0,10*ROW('Hygiene Data'!E16)))</f>
        <v/>
      </c>
      <c r="DS22" s="306" t="str">
        <f ca="true">+IF(OFFSET('Hygiene Data'!$E$12,0,10*ROW('Hygiene Data'!E16))="","",OFFSET('Hygiene Data'!$E$12,0,10*ROW('Hygiene Data'!E16)))</f>
        <v/>
      </c>
      <c r="DT22" s="306" t="str">
        <f ca="true">+IF(OFFSET('Hygiene Data'!$E$13,0,10*ROW('Hygiene Data'!E16))="","",OFFSET('Hygiene Data'!$E$13,0,10*ROW('Hygiene Data'!E16)))</f>
        <v/>
      </c>
      <c r="DU22" s="306" t="str">
        <f ca="true">+IF(OFFSET('Hygiene Data'!$F$11,0,10*ROW('Hygiene Data'!F16))="","",OFFSET('Hygiene Data'!$F$11,0,10*ROW('Hygiene Data'!F16)))</f>
        <v/>
      </c>
      <c r="DV22" s="306" t="str">
        <f ca="true">+IF(OFFSET('Hygiene Data'!$F$12,0,10*ROW('Hygiene Data'!F16))="","",OFFSET('Hygiene Data'!$F$12,0,10*ROW('Hygiene Data'!F16)))</f>
        <v/>
      </c>
      <c r="DW22" s="306" t="str">
        <f ca="true">+IF(OFFSET('Hygiene Data'!$F$13,0,10*ROW('Hygiene Data'!F16))="","",OFFSET('Hygiene Data'!$F$13,0,10*ROW('Hygiene Data'!F16)))</f>
        <v/>
      </c>
      <c r="DX22" s="306" t="str">
        <f ca="true">+IF(OFFSET('Hygiene Data'!$G$11,0,10*ROW('Hygiene Data'!G16))="","",OFFSET('Hygiene Data'!$G$11,0,10*ROW('Hygiene Data'!G16)))</f>
        <v/>
      </c>
      <c r="DY22" s="306" t="str">
        <f ca="true">+IF(OFFSET('Hygiene Data'!$G$12,0,10*ROW('Hygiene Data'!G16))="","",OFFSET('Hygiene Data'!$G$12,0,10*ROW('Hygiene Data'!G16)))</f>
        <v/>
      </c>
      <c r="DZ22" s="306" t="str">
        <f ca="true">+IF(OFFSET('Hygiene Data'!$G$13,0,10*ROW('Hygiene Data'!G16))="","",OFFSET('Hygiene Data'!$G$13,0,10*ROW('Hygiene Data'!G16)))</f>
        <v/>
      </c>
      <c r="EA22" s="306" t="str">
        <f ca="true">+IF(OFFSET('Hygiene Data'!$H$11,0,10*ROW('Hygiene Data'!H16))="","",OFFSET('Hygiene Data'!$H$11,0,10*ROW('Hygiene Data'!H16)))</f>
        <v/>
      </c>
      <c r="EB22" s="306" t="str">
        <f ca="true">+IF(OFFSET('Hygiene Data'!$H$12,0,10*ROW('Hygiene Data'!H16))="","",OFFSET('Hygiene Data'!$H$12,0,10*ROW('Hygiene Data'!H16)))</f>
        <v/>
      </c>
      <c r="EC22" s="306" t="str">
        <f ca="true">+IF(OFFSET('Hygiene Data'!$H$13,0,10*ROW('Hygiene Data'!H16))="","",OFFSET('Hygiene Data'!$H$13,0,10*ROW('Hygiene Data'!H16)))</f>
        <v/>
      </c>
      <c r="ED22" s="306" t="str">
        <f ca="true">+IF(OFFSET('Hygiene Data'!$I$11,0,10*ROW('Hygiene Data'!I16))="","",OFFSET('Hygiene Data'!$I$11,0,10*ROW('Hygiene Data'!I16)))</f>
        <v/>
      </c>
      <c r="EE22" s="306" t="str">
        <f ca="true">+IF(OFFSET('Hygiene Data'!$I$12,0,10*ROW('Hygiene Data'!I16))="","",OFFSET('Hygiene Data'!$I$12,0,10*ROW('Hygiene Data'!I16)))</f>
        <v/>
      </c>
      <c r="EF22" s="306"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PAK_2021_ASER</v>
      </c>
      <c r="B23" s="38" t="str">
        <f ca="true">+IF(OFFSET('Water Data'!$C$2,0,10*ROW('Water Data'!F17))="","",OFFSET('Water Data'!$C$2,0,10*ROW('Water Data'!F17)))</f>
        <v>Survey</v>
      </c>
      <c r="C23" s="362">
        <f t="shared" ca="true" si="0"/>
        <v>2021</v>
      </c>
      <c r="D23" s="98"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8"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8"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8"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8"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8"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8"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8">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67.813270000000003</v>
      </c>
      <c r="L23" s="98"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8"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8"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8"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8"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8" t="str">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[60]</v>
      </c>
      <c r="R23" s="98"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8"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8" t="str">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[76]</v>
      </c>
      <c r="U23" s="98"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9"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9"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9"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9"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9"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9"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9"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9"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9"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9"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9"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9"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9"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9"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9">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37.62724</v>
      </c>
      <c r="AK23" s="99"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9"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9"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9"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9"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9"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9"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9"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9"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9" t="str">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[32]</v>
      </c>
      <c r="AU23" s="99"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9"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9"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9"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9" t="str">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[38]</v>
      </c>
      <c r="AZ23" s="100"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0"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0"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0"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0"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0"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0"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0">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37.26514566514566</v>
      </c>
      <c r="BH23" s="100">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10.415549353051775</v>
      </c>
      <c r="BI23" s="100"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0"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0"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0"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0" t="str">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[36]</v>
      </c>
      <c r="BN23" s="100" t="str">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[9]</v>
      </c>
      <c r="BO23" s="100"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0" t="str">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[46]</v>
      </c>
      <c r="BQ23" s="100" t="str">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[17]</v>
      </c>
      <c r="BR23" s="306"/>
      <c r="BS23" s="306" t="str">
        <f ca="true">+IF(OFFSET('Water Data'!$D$27,0,10*ROW('Water Data'!D17))="","",OFFSET('Water Data'!$D$27,0,10*ROW('Water Data'!D17)))</f>
        <v/>
      </c>
      <c r="BT23" s="306" t="str">
        <f ca="true">+IF(OFFSET('Water Data'!$D$28,0,10*ROW('Water Data'!D17))="","",OFFSET('Water Data'!$D$28,0,10*ROW('Water Data'!D17)))</f>
        <v/>
      </c>
      <c r="BU23" s="306" t="str">
        <f ca="true">+IF(OFFSET('Water Data'!$D$29,0,10*ROW('Water Data'!D17))="","",OFFSET('Water Data'!$D$29,0,10*ROW('Water Data'!D17)))</f>
        <v/>
      </c>
      <c r="BV23" s="306" t="str">
        <f ca="true">+IF(OFFSET('Water Data'!$E$27,0,10*ROW('Water Data'!E17))="","",OFFSET('Water Data'!$E$27,0,10*ROW('Water Data'!E17)))</f>
        <v/>
      </c>
      <c r="BW23" s="306" t="str">
        <f ca="true">+IF(OFFSET('Water Data'!$E$28,0,10*ROW('Water Data'!E17))="","",OFFSET('Water Data'!$E$28,0,10*ROW('Water Data'!E17)))</f>
        <v/>
      </c>
      <c r="BX23" s="306" t="str">
        <f ca="true">+IF(OFFSET('Water Data'!$E$29,0,10*ROW('Water Data'!E17))="","",OFFSET('Water Data'!$E$29,0,10*ROW('Water Data'!E17)))</f>
        <v/>
      </c>
      <c r="BY23" s="306" t="str">
        <f ca="true">+IF(OFFSET('Water Data'!$F$27,0,10*ROW('Water Data'!F17))="","",OFFSET('Water Data'!$F$27,0,10*ROW('Water Data'!F17)))</f>
        <v/>
      </c>
      <c r="BZ23" s="306" t="str">
        <f ca="true">+IF(OFFSET('Water Data'!$F$28,0,10*ROW('Water Data'!F17))="","",OFFSET('Water Data'!$F$28,0,10*ROW('Water Data'!F17)))</f>
        <v>Yes</v>
      </c>
      <c r="CA23" s="306" t="str">
        <f ca="true">+IF(OFFSET('Water Data'!$F$29,0,10*ROW('Water Data'!F17))="","",OFFSET('Water Data'!$F$29,0,10*ROW('Water Data'!F17)))</f>
        <v/>
      </c>
      <c r="CB23" s="306" t="str">
        <f ca="true">+IF(OFFSET('Water Data'!$G$27,0,10*ROW('Water Data'!G17))="","",OFFSET('Water Data'!$G$27,0,10*ROW('Water Data'!G17)))</f>
        <v/>
      </c>
      <c r="CC23" s="306" t="str">
        <f ca="true">+IF(OFFSET('Water Data'!$G$28,0,10*ROW('Water Data'!G17))="","",OFFSET('Water Data'!$G$28,0,10*ROW('Water Data'!G17)))</f>
        <v/>
      </c>
      <c r="CD23" s="306" t="str">
        <f ca="true">+IF(OFFSET('Water Data'!$G$29,0,10*ROW('Water Data'!G17))="","",OFFSET('Water Data'!$G$29,0,10*ROW('Water Data'!G17)))</f>
        <v/>
      </c>
      <c r="CE23" s="306" t="str">
        <f ca="true">+IF(OFFSET('Water Data'!$H$27,0,10*ROW('Water Data'!H17))="","",OFFSET('Water Data'!$H$27,0,10*ROW('Water Data'!H17)))</f>
        <v/>
      </c>
      <c r="CF23" s="306" t="str">
        <f ca="true">+IF(OFFSET('Water Data'!$H$28,0,10*ROW('Water Data'!H17))="","",OFFSET('Water Data'!$H$28,0,10*ROW('Water Data'!H17)))</f>
        <v>No</v>
      </c>
      <c r="CG23" s="306" t="str">
        <f ca="true">+IF(OFFSET('Water Data'!$H$29,0,10*ROW('Water Data'!H17))="","",OFFSET('Water Data'!$H$29,0,10*ROW('Water Data'!H17)))</f>
        <v/>
      </c>
      <c r="CH23" s="306" t="str">
        <f ca="true">+IF(OFFSET('Water Data'!$I$27,0,10*ROW('Water Data'!I17))="","",OFFSET('Water Data'!$I$27,0,10*ROW('Water Data'!I17)))</f>
        <v/>
      </c>
      <c r="CI23" s="306" t="str">
        <f ca="true">+IF(OFFSET('Water Data'!$I$28,0,10*ROW('Water Data'!I17))="","",OFFSET('Water Data'!$I$28,0,10*ROW('Water Data'!I17)))</f>
        <v>No</v>
      </c>
      <c r="CJ23" s="306" t="str">
        <f ca="true">+IF(OFFSET('Water Data'!$I$29,0,10*ROW('Water Data'!I17))="","",OFFSET('Water Data'!$I$29,0,10*ROW('Water Data'!I17)))</f>
        <v/>
      </c>
      <c r="CK23" s="306" t="str">
        <f ca="true">+IF(OFFSET('Sanitation Data'!$D$28,0,10*ROW('Sanitation Data'!D17))="","",OFFSET('Sanitation Data'!$D$28,0,10*ROW('Sanitation Data'!D17)))</f>
        <v/>
      </c>
      <c r="CL23" s="306" t="str">
        <f ca="true">+IF(OFFSET('Sanitation Data'!$D$29,0,10*ROW('Sanitation Data'!D17))="","",OFFSET('Sanitation Data'!$D$29,0,10*ROW('Sanitation Data'!D17)))</f>
        <v/>
      </c>
      <c r="CM23" s="306" t="str">
        <f ca="true">+IF(OFFSET('Sanitation Data'!$D$30,0,10*ROW('Sanitation Data'!D17))="","",OFFSET('Sanitation Data'!$D$30,0,10*ROW('Sanitation Data'!D17)))</f>
        <v/>
      </c>
      <c r="CN23" s="306" t="str">
        <f ca="true">+IF(OFFSET('Sanitation Data'!$D$31,0,10*ROW('Sanitation Data'!D17))="","",OFFSET('Sanitation Data'!$D$31,0,10*ROW('Sanitation Data'!D17)))</f>
        <v/>
      </c>
      <c r="CO23" s="306" t="str">
        <f ca="true">+IF(OFFSET('Sanitation Data'!$D$32,0,10*ROW('Sanitation Data'!D17))="","",OFFSET('Sanitation Data'!$D$32,0,10*ROW('Sanitation Data'!D17)))</f>
        <v/>
      </c>
      <c r="CP23" s="306" t="str">
        <f ca="true">+IF(OFFSET('Sanitation Data'!$E$28,0,10*ROW('Sanitation Data'!E17))="","",OFFSET('Sanitation Data'!$E$28,0,10*ROW('Sanitation Data'!E17)))</f>
        <v/>
      </c>
      <c r="CQ23" s="306" t="str">
        <f ca="true">+IF(OFFSET('Sanitation Data'!$E$29,0,10*ROW('Sanitation Data'!E17))="","",OFFSET('Sanitation Data'!$E$29,0,10*ROW('Sanitation Data'!E17)))</f>
        <v/>
      </c>
      <c r="CR23" s="306" t="str">
        <f ca="true">+IF(OFFSET('Sanitation Data'!$E$30,0,10*ROW('Sanitation Data'!E17))="","",OFFSET('Sanitation Data'!$E$30,0,10*ROW('Sanitation Data'!E17)))</f>
        <v/>
      </c>
      <c r="CS23" s="306" t="str">
        <f ca="true">+IF(OFFSET('Sanitation Data'!$E$31,0,10*ROW('Sanitation Data'!E17))="","",OFFSET('Sanitation Data'!$E$31,0,10*ROW('Sanitation Data'!E17)))</f>
        <v/>
      </c>
      <c r="CT23" s="306" t="str">
        <f ca="true">+IF(OFFSET('Sanitation Data'!$E$32,0,10*ROW('Sanitation Data'!E17))="","",OFFSET('Sanitation Data'!$E$32,0,10*ROW('Sanitation Data'!E17)))</f>
        <v/>
      </c>
      <c r="CU23" s="306" t="str">
        <f ca="true">+IF(OFFSET('Sanitation Data'!$F$28,0,10*ROW('Sanitation Data'!F17))="","",OFFSET('Sanitation Data'!$F$28,0,10*ROW('Sanitation Data'!F17)))</f>
        <v/>
      </c>
      <c r="CV23" s="306" t="str">
        <f ca="true">+IF(OFFSET('Sanitation Data'!$F$29,0,10*ROW('Sanitation Data'!F17))="","",OFFSET('Sanitation Data'!$F$29,0,10*ROW('Sanitation Data'!F17)))</f>
        <v/>
      </c>
      <c r="CW23" s="306" t="str">
        <f ca="true">+IF(OFFSET('Sanitation Data'!$F$30,0,10*ROW('Sanitation Data'!F17))="","",OFFSET('Sanitation Data'!$F$30,0,10*ROW('Sanitation Data'!F17)))</f>
        <v/>
      </c>
      <c r="CX23" s="306" t="str">
        <f ca="true">+IF(OFFSET('Sanitation Data'!$F$31,0,10*ROW('Sanitation Data'!F17))="","",OFFSET('Sanitation Data'!$F$31,0,10*ROW('Sanitation Data'!F17)))</f>
        <v/>
      </c>
      <c r="CY23" s="306" t="str">
        <f ca="true">+IF(OFFSET('Sanitation Data'!$F$32,0,10*ROW('Sanitation Data'!F17))="","",OFFSET('Sanitation Data'!$F$32,0,10*ROW('Sanitation Data'!F17)))</f>
        <v>Yes</v>
      </c>
      <c r="CZ23" s="306" t="str">
        <f ca="true">+IF(OFFSET('Sanitation Data'!$G$28,0,10*ROW('Sanitation Data'!G17))="","",OFFSET('Sanitation Data'!$G$28,0,10*ROW('Sanitation Data'!G17)))</f>
        <v/>
      </c>
      <c r="DA23" s="306" t="str">
        <f ca="true">+IF(OFFSET('Sanitation Data'!$G$29,0,10*ROW('Sanitation Data'!G17))="","",OFFSET('Sanitation Data'!$G$29,0,10*ROW('Sanitation Data'!G17)))</f>
        <v/>
      </c>
      <c r="DB23" s="306" t="str">
        <f ca="true">+IF(OFFSET('Sanitation Data'!$G$30,0,10*ROW('Sanitation Data'!G17))="","",OFFSET('Sanitation Data'!$G$30,0,10*ROW('Sanitation Data'!G17)))</f>
        <v/>
      </c>
      <c r="DC23" s="306" t="str">
        <f ca="true">+IF(OFFSET('Sanitation Data'!$G$31,0,10*ROW('Sanitation Data'!G17))="","",OFFSET('Sanitation Data'!$G$31,0,10*ROW('Sanitation Data'!G17)))</f>
        <v/>
      </c>
      <c r="DD23" s="306" t="str">
        <f ca="true">+IF(OFFSET('Sanitation Data'!$G$32,0,10*ROW('Sanitation Data'!G17))="","",OFFSET('Sanitation Data'!$G$32,0,10*ROW('Sanitation Data'!G17)))</f>
        <v/>
      </c>
      <c r="DE23" s="306" t="str">
        <f ca="true">+IF(OFFSET('Sanitation Data'!$H$28,0,10*ROW('Sanitation Data'!H17))="","",OFFSET('Sanitation Data'!$H$28,0,10*ROW('Sanitation Data'!H17)))</f>
        <v/>
      </c>
      <c r="DF23" s="306" t="str">
        <f ca="true">+IF(OFFSET('Sanitation Data'!$H$29,0,10*ROW('Sanitation Data'!H17))="","",OFFSET('Sanitation Data'!$H$29,0,10*ROW('Sanitation Data'!H17)))</f>
        <v/>
      </c>
      <c r="DG23" s="306" t="str">
        <f ca="true">+IF(OFFSET('Sanitation Data'!$H$30,0,10*ROW('Sanitation Data'!H17))="","",OFFSET('Sanitation Data'!$H$30,0,10*ROW('Sanitation Data'!H17)))</f>
        <v/>
      </c>
      <c r="DH23" s="306" t="str">
        <f ca="true">+IF(OFFSET('Sanitation Data'!$H$31,0,10*ROW('Sanitation Data'!H17))="","",OFFSET('Sanitation Data'!$H$31,0,10*ROW('Sanitation Data'!H17)))</f>
        <v/>
      </c>
      <c r="DI23" s="306" t="str">
        <f ca="true">+IF(OFFSET('Sanitation Data'!$H$32,0,10*ROW('Sanitation Data'!H17))="","",OFFSET('Sanitation Data'!$H$32,0,10*ROW('Sanitation Data'!H17)))</f>
        <v>No</v>
      </c>
      <c r="DJ23" s="306" t="str">
        <f ca="true">+IF(OFFSET('Sanitation Data'!$I$28,0,10*ROW('Sanitation Data'!I17))="","",OFFSET('Sanitation Data'!$I$28,0,10*ROW('Sanitation Data'!I17)))</f>
        <v/>
      </c>
      <c r="DK23" s="306" t="str">
        <f ca="true">+IF(OFFSET('Sanitation Data'!$I$29,0,10*ROW('Sanitation Data'!I17))="","",OFFSET('Sanitation Data'!$I$29,0,10*ROW('Sanitation Data'!I17)))</f>
        <v/>
      </c>
      <c r="DL23" s="306" t="str">
        <f ca="true">+IF(OFFSET('Sanitation Data'!$I$30,0,10*ROW('Sanitation Data'!I17))="","",OFFSET('Sanitation Data'!$I$30,0,10*ROW('Sanitation Data'!I17)))</f>
        <v/>
      </c>
      <c r="DM23" s="306" t="str">
        <f ca="true">+IF(OFFSET('Sanitation Data'!$I$31,0,10*ROW('Sanitation Data'!I17))="","",OFFSET('Sanitation Data'!$I$31,0,10*ROW('Sanitation Data'!I17)))</f>
        <v/>
      </c>
      <c r="DN23" s="306" t="str">
        <f ca="true">+IF(OFFSET('Sanitation Data'!$I$32,0,10*ROW('Sanitation Data'!I17))="","",OFFSET('Sanitation Data'!$I$32,0,10*ROW('Sanitation Data'!I17)))</f>
        <v>No</v>
      </c>
      <c r="DO23" s="306" t="str">
        <f ca="true">+IF(OFFSET('Hygiene Data'!$D$11,0,10*ROW('Hygiene Data'!D17))="","",OFFSET('Hygiene Data'!$D$11,0,10*ROW('Hygiene Data'!D17)))</f>
        <v/>
      </c>
      <c r="DP23" s="306" t="str">
        <f ca="true">+IF(OFFSET('Hygiene Data'!$D$12,0,10*ROW('Hygiene Data'!D17))="","",OFFSET('Hygiene Data'!$D$12,0,10*ROW('Hygiene Data'!D17)))</f>
        <v/>
      </c>
      <c r="DQ23" s="306" t="str">
        <f ca="true">+IF(OFFSET('Hygiene Data'!$D$13,0,10*ROW('Hygiene Data'!D17))="","",OFFSET('Hygiene Data'!$D$13,0,10*ROW('Hygiene Data'!D17)))</f>
        <v/>
      </c>
      <c r="DR23" s="306" t="str">
        <f ca="true">+IF(OFFSET('Hygiene Data'!$E$11,0,10*ROW('Hygiene Data'!E17))="","",OFFSET('Hygiene Data'!$E$11,0,10*ROW('Hygiene Data'!E17)))</f>
        <v/>
      </c>
      <c r="DS23" s="306" t="str">
        <f ca="true">+IF(OFFSET('Hygiene Data'!$E$12,0,10*ROW('Hygiene Data'!E17))="","",OFFSET('Hygiene Data'!$E$12,0,10*ROW('Hygiene Data'!E17)))</f>
        <v/>
      </c>
      <c r="DT23" s="306" t="str">
        <f ca="true">+IF(OFFSET('Hygiene Data'!$E$13,0,10*ROW('Hygiene Data'!E17))="","",OFFSET('Hygiene Data'!$E$13,0,10*ROW('Hygiene Data'!E17)))</f>
        <v/>
      </c>
      <c r="DU23" s="306" t="str">
        <f ca="true">+IF(OFFSET('Hygiene Data'!$F$11,0,10*ROW('Hygiene Data'!F17))="","",OFFSET('Hygiene Data'!$F$11,0,10*ROW('Hygiene Data'!F17)))</f>
        <v/>
      </c>
      <c r="DV23" s="306" t="str">
        <f ca="true">+IF(OFFSET('Hygiene Data'!$F$12,0,10*ROW('Hygiene Data'!F17))="","",OFFSET('Hygiene Data'!$F$12,0,10*ROW('Hygiene Data'!F17)))</f>
        <v>Yes</v>
      </c>
      <c r="DW23" s="306" t="str">
        <f ca="true">+IF(OFFSET('Hygiene Data'!$F$13,0,10*ROW('Hygiene Data'!F17))="","",OFFSET('Hygiene Data'!$F$13,0,10*ROW('Hygiene Data'!F17)))</f>
        <v>Yes</v>
      </c>
      <c r="DX23" s="306" t="str">
        <f ca="true">+IF(OFFSET('Hygiene Data'!$G$11,0,10*ROW('Hygiene Data'!G17))="","",OFFSET('Hygiene Data'!$G$11,0,10*ROW('Hygiene Data'!G17)))</f>
        <v/>
      </c>
      <c r="DY23" s="306" t="str">
        <f ca="true">+IF(OFFSET('Hygiene Data'!$G$12,0,10*ROW('Hygiene Data'!G17))="","",OFFSET('Hygiene Data'!$G$12,0,10*ROW('Hygiene Data'!G17)))</f>
        <v/>
      </c>
      <c r="DZ23" s="306" t="str">
        <f ca="true">+IF(OFFSET('Hygiene Data'!$G$13,0,10*ROW('Hygiene Data'!G17))="","",OFFSET('Hygiene Data'!$G$13,0,10*ROW('Hygiene Data'!G17)))</f>
        <v/>
      </c>
      <c r="EA23" s="306" t="str">
        <f ca="true">+IF(OFFSET('Hygiene Data'!$H$11,0,10*ROW('Hygiene Data'!H17))="","",OFFSET('Hygiene Data'!$H$11,0,10*ROW('Hygiene Data'!H17)))</f>
        <v/>
      </c>
      <c r="EB23" s="306" t="str">
        <f ca="true">+IF(OFFSET('Hygiene Data'!$H$12,0,10*ROW('Hygiene Data'!H17))="","",OFFSET('Hygiene Data'!$H$12,0,10*ROW('Hygiene Data'!H17)))</f>
        <v>No</v>
      </c>
      <c r="EC23" s="306" t="str">
        <f ca="true">+IF(OFFSET('Hygiene Data'!$H$13,0,10*ROW('Hygiene Data'!H17))="","",OFFSET('Hygiene Data'!$H$13,0,10*ROW('Hygiene Data'!H17)))</f>
        <v>No</v>
      </c>
      <c r="ED23" s="306" t="str">
        <f ca="true">+IF(OFFSET('Hygiene Data'!$I$11,0,10*ROW('Hygiene Data'!I17))="","",OFFSET('Hygiene Data'!$I$11,0,10*ROW('Hygiene Data'!I17)))</f>
        <v/>
      </c>
      <c r="EE23" s="306" t="str">
        <f ca="true">+IF(OFFSET('Hygiene Data'!$I$12,0,10*ROW('Hygiene Data'!I17))="","",OFFSET('Hygiene Data'!$I$12,0,10*ROW('Hygiene Data'!I17)))</f>
        <v>No</v>
      </c>
      <c r="EF23" s="306" t="str">
        <f ca="true">+IF(OFFSET('Hygiene Data'!$I$13,0,10*ROW('Hygiene Data'!I17))="","",OFFSET('Hygiene Data'!$I$13,0,10*ROW('Hygiene Data'!I17)))</f>
        <v>No</v>
      </c>
    </row>
    <row xmlns:x14ac="http://schemas.microsoft.com/office/spreadsheetml/2009/9/ac" r="24" x14ac:dyDescent="0.2">
      <c r="A24" s="38" t="str">
        <f ca="true">+IF(OFFSET('Water Data'!$B$2,0,10*ROW('Water Data'!E18))="","",OFFSET('Water Data'!$B$2,0,10*ROW('Water Data'!E18)))</f>
        <v>PAK_2021_EMIS</v>
      </c>
      <c r="B24" s="38" t="str">
        <f ca="true">+IF(OFFSET('Water Data'!$C$2,0,10*ROW('Water Data'!F18))="","",OFFSET('Water Data'!$C$2,0,10*ROW('Water Data'!F18)))</f>
        <v>EMIS</v>
      </c>
      <c r="C24" s="362">
        <f t="shared" ca="true" si="0"/>
        <v>2021</v>
      </c>
      <c r="D24" s="98">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73.30636751461526</v>
      </c>
      <c r="E24" s="98"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8"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8">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73.075094003809525</v>
      </c>
      <c r="H24" s="98"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8"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8">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73.324250966711176</v>
      </c>
      <c r="K24" s="98"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8"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8"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8"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8"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8">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69.253886010362692</v>
      </c>
      <c r="Q24" s="98"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8"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8">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88.817696414950419</v>
      </c>
      <c r="T24" s="98"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8"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9">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75.809132564386161</v>
      </c>
      <c r="W24" s="99"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9"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9"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9"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9">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77.992861746155697</v>
      </c>
      <c r="AB24" s="99"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9"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9"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9"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9">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76.375720533781589</v>
      </c>
      <c r="AG24" s="99"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9"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9"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9"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9"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9"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9"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9"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9"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9">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71.479473893981663</v>
      </c>
      <c r="AQ24" s="99"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9"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9"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9"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9">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92.381388253241795</v>
      </c>
      <c r="AV24" s="99"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9"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9"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9"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0"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0"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0"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0"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0"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0"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0"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0"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0"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0"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0"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0"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0"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0"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0"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0"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0"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0"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6"/>
      <c r="BS24" s="306" t="str">
        <f ca="true">+IF(OFFSET('Water Data'!$D$27,0,10*ROW('Water Data'!D18))="","",OFFSET('Water Data'!$D$27,0,10*ROW('Water Data'!D18)))</f>
        <v>Yes</v>
      </c>
      <c r="BT24" s="306" t="str">
        <f ca="true">+IF(OFFSET('Water Data'!$D$28,0,10*ROW('Water Data'!D18))="","",OFFSET('Water Data'!$D$28,0,10*ROW('Water Data'!D18)))</f>
        <v/>
      </c>
      <c r="BU24" s="306" t="str">
        <f ca="true">+IF(OFFSET('Water Data'!$D$29,0,10*ROW('Water Data'!D18))="","",OFFSET('Water Data'!$D$29,0,10*ROW('Water Data'!D18)))</f>
        <v/>
      </c>
      <c r="BV24" s="306" t="str">
        <f ca="true">+IF(OFFSET('Water Data'!$E$27,0,10*ROW('Water Data'!E18))="","",OFFSET('Water Data'!$E$27,0,10*ROW('Water Data'!E18)))</f>
        <v>Yes</v>
      </c>
      <c r="BW24" s="306" t="str">
        <f ca="true">+IF(OFFSET('Water Data'!$E$28,0,10*ROW('Water Data'!E18))="","",OFFSET('Water Data'!$E$28,0,10*ROW('Water Data'!E18)))</f>
        <v/>
      </c>
      <c r="BX24" s="306" t="str">
        <f ca="true">+IF(OFFSET('Water Data'!$E$29,0,10*ROW('Water Data'!E18))="","",OFFSET('Water Data'!$E$29,0,10*ROW('Water Data'!E18)))</f>
        <v/>
      </c>
      <c r="BY24" s="306" t="str">
        <f ca="true">+IF(OFFSET('Water Data'!$F$27,0,10*ROW('Water Data'!F18))="","",OFFSET('Water Data'!$F$27,0,10*ROW('Water Data'!F18)))</f>
        <v>Yes</v>
      </c>
      <c r="BZ24" s="306" t="str">
        <f ca="true">+IF(OFFSET('Water Data'!$F$28,0,10*ROW('Water Data'!F18))="","",OFFSET('Water Data'!$F$28,0,10*ROW('Water Data'!F18)))</f>
        <v/>
      </c>
      <c r="CA24" s="306" t="str">
        <f ca="true">+IF(OFFSET('Water Data'!$F$29,0,10*ROW('Water Data'!F18))="","",OFFSET('Water Data'!$F$29,0,10*ROW('Water Data'!F18)))</f>
        <v/>
      </c>
      <c r="CB24" s="306" t="str">
        <f ca="true">+IF(OFFSET('Water Data'!$G$27,0,10*ROW('Water Data'!G18))="","",OFFSET('Water Data'!$G$27,0,10*ROW('Water Data'!G18)))</f>
        <v/>
      </c>
      <c r="CC24" s="306" t="str">
        <f ca="true">+IF(OFFSET('Water Data'!$G$28,0,10*ROW('Water Data'!G18))="","",OFFSET('Water Data'!$G$28,0,10*ROW('Water Data'!G18)))</f>
        <v/>
      </c>
      <c r="CD24" s="306" t="str">
        <f ca="true">+IF(OFFSET('Water Data'!$G$29,0,10*ROW('Water Data'!G18))="","",OFFSET('Water Data'!$G$29,0,10*ROW('Water Data'!G18)))</f>
        <v/>
      </c>
      <c r="CE24" s="306" t="str">
        <f ca="true">+IF(OFFSET('Water Data'!$H$27,0,10*ROW('Water Data'!H18))="","",OFFSET('Water Data'!$H$27,0,10*ROW('Water Data'!H18)))</f>
        <v>Yes</v>
      </c>
      <c r="CF24" s="306" t="str">
        <f ca="true">+IF(OFFSET('Water Data'!$H$28,0,10*ROW('Water Data'!H18))="","",OFFSET('Water Data'!$H$28,0,10*ROW('Water Data'!H18)))</f>
        <v/>
      </c>
      <c r="CG24" s="306" t="str">
        <f ca="true">+IF(OFFSET('Water Data'!$H$29,0,10*ROW('Water Data'!H18))="","",OFFSET('Water Data'!$H$29,0,10*ROW('Water Data'!H18)))</f>
        <v/>
      </c>
      <c r="CH24" s="306" t="str">
        <f ca="true">+IF(OFFSET('Water Data'!$I$27,0,10*ROW('Water Data'!I18))="","",OFFSET('Water Data'!$I$27,0,10*ROW('Water Data'!I18)))</f>
        <v>Yes</v>
      </c>
      <c r="CI24" s="306" t="str">
        <f ca="true">+IF(OFFSET('Water Data'!$I$28,0,10*ROW('Water Data'!I18))="","",OFFSET('Water Data'!$I$28,0,10*ROW('Water Data'!I18)))</f>
        <v/>
      </c>
      <c r="CJ24" s="306" t="str">
        <f ca="true">+IF(OFFSET('Water Data'!$I$29,0,10*ROW('Water Data'!I18))="","",OFFSET('Water Data'!$I$29,0,10*ROW('Water Data'!I18)))</f>
        <v/>
      </c>
      <c r="CK24" s="306" t="str">
        <f ca="true">+IF(OFFSET('Sanitation Data'!$D$28,0,10*ROW('Sanitation Data'!D18))="","",OFFSET('Sanitation Data'!$D$28,0,10*ROW('Sanitation Data'!D18)))</f>
        <v>Yes</v>
      </c>
      <c r="CL24" s="306" t="str">
        <f ca="true">+IF(OFFSET('Sanitation Data'!$D$29,0,10*ROW('Sanitation Data'!D18))="","",OFFSET('Sanitation Data'!$D$29,0,10*ROW('Sanitation Data'!D18)))</f>
        <v/>
      </c>
      <c r="CM24" s="306" t="str">
        <f ca="true">+IF(OFFSET('Sanitation Data'!$D$30,0,10*ROW('Sanitation Data'!D18))="","",OFFSET('Sanitation Data'!$D$30,0,10*ROW('Sanitation Data'!D18)))</f>
        <v/>
      </c>
      <c r="CN24" s="306" t="str">
        <f ca="true">+IF(OFFSET('Sanitation Data'!$D$31,0,10*ROW('Sanitation Data'!D18))="","",OFFSET('Sanitation Data'!$D$31,0,10*ROW('Sanitation Data'!D18)))</f>
        <v/>
      </c>
      <c r="CO24" s="306" t="str">
        <f ca="true">+IF(OFFSET('Sanitation Data'!$D$32,0,10*ROW('Sanitation Data'!D18))="","",OFFSET('Sanitation Data'!$D$32,0,10*ROW('Sanitation Data'!D18)))</f>
        <v/>
      </c>
      <c r="CP24" s="306" t="str">
        <f ca="true">+IF(OFFSET('Sanitation Data'!$E$28,0,10*ROW('Sanitation Data'!E18))="","",OFFSET('Sanitation Data'!$E$28,0,10*ROW('Sanitation Data'!E18)))</f>
        <v>Yes</v>
      </c>
      <c r="CQ24" s="306" t="str">
        <f ca="true">+IF(OFFSET('Sanitation Data'!$E$29,0,10*ROW('Sanitation Data'!E18))="","",OFFSET('Sanitation Data'!$E$29,0,10*ROW('Sanitation Data'!E18)))</f>
        <v/>
      </c>
      <c r="CR24" s="306" t="str">
        <f ca="true">+IF(OFFSET('Sanitation Data'!$E$30,0,10*ROW('Sanitation Data'!E18))="","",OFFSET('Sanitation Data'!$E$30,0,10*ROW('Sanitation Data'!E18)))</f>
        <v/>
      </c>
      <c r="CS24" s="306" t="str">
        <f ca="true">+IF(OFFSET('Sanitation Data'!$E$31,0,10*ROW('Sanitation Data'!E18))="","",OFFSET('Sanitation Data'!$E$31,0,10*ROW('Sanitation Data'!E18)))</f>
        <v/>
      </c>
      <c r="CT24" s="306" t="str">
        <f ca="true">+IF(OFFSET('Sanitation Data'!$E$32,0,10*ROW('Sanitation Data'!E18))="","",OFFSET('Sanitation Data'!$E$32,0,10*ROW('Sanitation Data'!E18)))</f>
        <v/>
      </c>
      <c r="CU24" s="306" t="str">
        <f ca="true">+IF(OFFSET('Sanitation Data'!$F$28,0,10*ROW('Sanitation Data'!F18))="","",OFFSET('Sanitation Data'!$F$28,0,10*ROW('Sanitation Data'!F18)))</f>
        <v>Yes</v>
      </c>
      <c r="CV24" s="306" t="str">
        <f ca="true">+IF(OFFSET('Sanitation Data'!$F$29,0,10*ROW('Sanitation Data'!F18))="","",OFFSET('Sanitation Data'!$F$29,0,10*ROW('Sanitation Data'!F18)))</f>
        <v/>
      </c>
      <c r="CW24" s="306" t="str">
        <f ca="true">+IF(OFFSET('Sanitation Data'!$F$30,0,10*ROW('Sanitation Data'!F18))="","",OFFSET('Sanitation Data'!$F$30,0,10*ROW('Sanitation Data'!F18)))</f>
        <v/>
      </c>
      <c r="CX24" s="306" t="str">
        <f ca="true">+IF(OFFSET('Sanitation Data'!$F$31,0,10*ROW('Sanitation Data'!F18))="","",OFFSET('Sanitation Data'!$F$31,0,10*ROW('Sanitation Data'!F18)))</f>
        <v/>
      </c>
      <c r="CY24" s="306" t="str">
        <f ca="true">+IF(OFFSET('Sanitation Data'!$F$32,0,10*ROW('Sanitation Data'!F18))="","",OFFSET('Sanitation Data'!$F$32,0,10*ROW('Sanitation Data'!F18)))</f>
        <v/>
      </c>
      <c r="CZ24" s="306" t="str">
        <f ca="true">+IF(OFFSET('Sanitation Data'!$G$28,0,10*ROW('Sanitation Data'!G18))="","",OFFSET('Sanitation Data'!$G$28,0,10*ROW('Sanitation Data'!G18)))</f>
        <v/>
      </c>
      <c r="DA24" s="306" t="str">
        <f ca="true">+IF(OFFSET('Sanitation Data'!$G$29,0,10*ROW('Sanitation Data'!G18))="","",OFFSET('Sanitation Data'!$G$29,0,10*ROW('Sanitation Data'!G18)))</f>
        <v/>
      </c>
      <c r="DB24" s="306" t="str">
        <f ca="true">+IF(OFFSET('Sanitation Data'!$G$30,0,10*ROW('Sanitation Data'!G18))="","",OFFSET('Sanitation Data'!$G$30,0,10*ROW('Sanitation Data'!G18)))</f>
        <v/>
      </c>
      <c r="DC24" s="306" t="str">
        <f ca="true">+IF(OFFSET('Sanitation Data'!$G$31,0,10*ROW('Sanitation Data'!G18))="","",OFFSET('Sanitation Data'!$G$31,0,10*ROW('Sanitation Data'!G18)))</f>
        <v/>
      </c>
      <c r="DD24" s="306" t="str">
        <f ca="true">+IF(OFFSET('Sanitation Data'!$G$32,0,10*ROW('Sanitation Data'!G18))="","",OFFSET('Sanitation Data'!$G$32,0,10*ROW('Sanitation Data'!G18)))</f>
        <v/>
      </c>
      <c r="DE24" s="306" t="str">
        <f ca="true">+IF(OFFSET('Sanitation Data'!$H$28,0,10*ROW('Sanitation Data'!H18))="","",OFFSET('Sanitation Data'!$H$28,0,10*ROW('Sanitation Data'!H18)))</f>
        <v>Yes</v>
      </c>
      <c r="DF24" s="306" t="str">
        <f ca="true">+IF(OFFSET('Sanitation Data'!$H$29,0,10*ROW('Sanitation Data'!H18))="","",OFFSET('Sanitation Data'!$H$29,0,10*ROW('Sanitation Data'!H18)))</f>
        <v/>
      </c>
      <c r="DG24" s="306" t="str">
        <f ca="true">+IF(OFFSET('Sanitation Data'!$H$30,0,10*ROW('Sanitation Data'!H18))="","",OFFSET('Sanitation Data'!$H$30,0,10*ROW('Sanitation Data'!H18)))</f>
        <v/>
      </c>
      <c r="DH24" s="306" t="str">
        <f ca="true">+IF(OFFSET('Sanitation Data'!$H$31,0,10*ROW('Sanitation Data'!H18))="","",OFFSET('Sanitation Data'!$H$31,0,10*ROW('Sanitation Data'!H18)))</f>
        <v/>
      </c>
      <c r="DI24" s="306" t="str">
        <f ca="true">+IF(OFFSET('Sanitation Data'!$H$32,0,10*ROW('Sanitation Data'!H18))="","",OFFSET('Sanitation Data'!$H$32,0,10*ROW('Sanitation Data'!H18)))</f>
        <v/>
      </c>
      <c r="DJ24" s="306" t="str">
        <f ca="true">+IF(OFFSET('Sanitation Data'!$I$28,0,10*ROW('Sanitation Data'!I18))="","",OFFSET('Sanitation Data'!$I$28,0,10*ROW('Sanitation Data'!I18)))</f>
        <v>Yes</v>
      </c>
      <c r="DK24" s="306" t="str">
        <f ca="true">+IF(OFFSET('Sanitation Data'!$I$29,0,10*ROW('Sanitation Data'!I18))="","",OFFSET('Sanitation Data'!$I$29,0,10*ROW('Sanitation Data'!I18)))</f>
        <v/>
      </c>
      <c r="DL24" s="306" t="str">
        <f ca="true">+IF(OFFSET('Sanitation Data'!$I$30,0,10*ROW('Sanitation Data'!I18))="","",OFFSET('Sanitation Data'!$I$30,0,10*ROW('Sanitation Data'!I18)))</f>
        <v/>
      </c>
      <c r="DM24" s="306" t="str">
        <f ca="true">+IF(OFFSET('Sanitation Data'!$I$31,0,10*ROW('Sanitation Data'!I18))="","",OFFSET('Sanitation Data'!$I$31,0,10*ROW('Sanitation Data'!I18)))</f>
        <v/>
      </c>
      <c r="DN24" s="306" t="str">
        <f ca="true">+IF(OFFSET('Sanitation Data'!$I$32,0,10*ROW('Sanitation Data'!I18))="","",OFFSET('Sanitation Data'!$I$32,0,10*ROW('Sanitation Data'!I18)))</f>
        <v/>
      </c>
      <c r="DO24" s="306" t="str">
        <f ca="true">+IF(OFFSET('Hygiene Data'!$D$11,0,10*ROW('Hygiene Data'!D18))="","",OFFSET('Hygiene Data'!$D$11,0,10*ROW('Hygiene Data'!D18)))</f>
        <v/>
      </c>
      <c r="DP24" s="306" t="str">
        <f ca="true">+IF(OFFSET('Hygiene Data'!$D$12,0,10*ROW('Hygiene Data'!D18))="","",OFFSET('Hygiene Data'!$D$12,0,10*ROW('Hygiene Data'!D18)))</f>
        <v/>
      </c>
      <c r="DQ24" s="306" t="str">
        <f ca="true">+IF(OFFSET('Hygiene Data'!$D$13,0,10*ROW('Hygiene Data'!D18))="","",OFFSET('Hygiene Data'!$D$13,0,10*ROW('Hygiene Data'!D18)))</f>
        <v/>
      </c>
      <c r="DR24" s="306" t="str">
        <f ca="true">+IF(OFFSET('Hygiene Data'!$E$11,0,10*ROW('Hygiene Data'!E18))="","",OFFSET('Hygiene Data'!$E$11,0,10*ROW('Hygiene Data'!E18)))</f>
        <v/>
      </c>
      <c r="DS24" s="306" t="str">
        <f ca="true">+IF(OFFSET('Hygiene Data'!$E$12,0,10*ROW('Hygiene Data'!E18))="","",OFFSET('Hygiene Data'!$E$12,0,10*ROW('Hygiene Data'!E18)))</f>
        <v/>
      </c>
      <c r="DT24" s="306" t="str">
        <f ca="true">+IF(OFFSET('Hygiene Data'!$E$13,0,10*ROW('Hygiene Data'!E18))="","",OFFSET('Hygiene Data'!$E$13,0,10*ROW('Hygiene Data'!E18)))</f>
        <v/>
      </c>
      <c r="DU24" s="306" t="str">
        <f ca="true">+IF(OFFSET('Hygiene Data'!$F$11,0,10*ROW('Hygiene Data'!F18))="","",OFFSET('Hygiene Data'!$F$11,0,10*ROW('Hygiene Data'!F18)))</f>
        <v/>
      </c>
      <c r="DV24" s="306" t="str">
        <f ca="true">+IF(OFFSET('Hygiene Data'!$F$12,0,10*ROW('Hygiene Data'!F18))="","",OFFSET('Hygiene Data'!$F$12,0,10*ROW('Hygiene Data'!F18)))</f>
        <v/>
      </c>
      <c r="DW24" s="306" t="str">
        <f ca="true">+IF(OFFSET('Hygiene Data'!$F$13,0,10*ROW('Hygiene Data'!F18))="","",OFFSET('Hygiene Data'!$F$13,0,10*ROW('Hygiene Data'!F18)))</f>
        <v/>
      </c>
      <c r="DX24" s="306" t="str">
        <f ca="true">+IF(OFFSET('Hygiene Data'!$G$11,0,10*ROW('Hygiene Data'!G18))="","",OFFSET('Hygiene Data'!$G$11,0,10*ROW('Hygiene Data'!G18)))</f>
        <v/>
      </c>
      <c r="DY24" s="306" t="str">
        <f ca="true">+IF(OFFSET('Hygiene Data'!$G$12,0,10*ROW('Hygiene Data'!G18))="","",OFFSET('Hygiene Data'!$G$12,0,10*ROW('Hygiene Data'!G18)))</f>
        <v/>
      </c>
      <c r="DZ24" s="306" t="str">
        <f ca="true">+IF(OFFSET('Hygiene Data'!$G$13,0,10*ROW('Hygiene Data'!G18))="","",OFFSET('Hygiene Data'!$G$13,0,10*ROW('Hygiene Data'!G18)))</f>
        <v/>
      </c>
      <c r="EA24" s="306" t="str">
        <f ca="true">+IF(OFFSET('Hygiene Data'!$H$11,0,10*ROW('Hygiene Data'!H18))="","",OFFSET('Hygiene Data'!$H$11,0,10*ROW('Hygiene Data'!H18)))</f>
        <v/>
      </c>
      <c r="EB24" s="306" t="str">
        <f ca="true">+IF(OFFSET('Hygiene Data'!$H$12,0,10*ROW('Hygiene Data'!H18))="","",OFFSET('Hygiene Data'!$H$12,0,10*ROW('Hygiene Data'!H18)))</f>
        <v/>
      </c>
      <c r="EC24" s="306" t="str">
        <f ca="true">+IF(OFFSET('Hygiene Data'!$H$13,0,10*ROW('Hygiene Data'!H18))="","",OFFSET('Hygiene Data'!$H$13,0,10*ROW('Hygiene Data'!H18)))</f>
        <v/>
      </c>
      <c r="ED24" s="306" t="str">
        <f ca="true">+IF(OFFSET('Hygiene Data'!$I$11,0,10*ROW('Hygiene Data'!I18))="","",OFFSET('Hygiene Data'!$I$11,0,10*ROW('Hygiene Data'!I18)))</f>
        <v/>
      </c>
      <c r="EE24" s="306" t="str">
        <f ca="true">+IF(OFFSET('Hygiene Data'!$I$12,0,10*ROW('Hygiene Data'!I18))="","",OFFSET('Hygiene Data'!$I$12,0,10*ROW('Hygiene Data'!I18)))</f>
        <v/>
      </c>
      <c r="EF24" s="306"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PAK_2021_UIS</v>
      </c>
      <c r="B25" s="38" t="str">
        <f ca="true">+IF(OFFSET('Water Data'!$C$2,0,10*ROW('Water Data'!F19))="","",OFFSET('Water Data'!$C$2,0,10*ROW('Water Data'!F19)))</f>
        <v>Other</v>
      </c>
      <c r="C25" s="362">
        <f t="shared" ca="true" si="0"/>
        <v>2021</v>
      </c>
      <c r="D25" s="98"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8"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8">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40.207681673544315</v>
      </c>
      <c r="G25" s="98"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8"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8"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8"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8"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8"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8"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8"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8"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8"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8"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8">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48.31</v>
      </c>
      <c r="S25" s="98"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8"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8">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33.829820053397022</v>
      </c>
      <c r="V25" s="99"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9"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9"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9"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9">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41.589409373329801</v>
      </c>
      <c r="AA25" s="99"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9"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9"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9"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9"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9"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9"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9"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9"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9"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9"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9"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9"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9"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9"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9"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9"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9"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9"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9">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49.87</v>
      </c>
      <c r="AU25" s="99"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9"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9"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9"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9">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35.071218033260109</v>
      </c>
      <c r="AZ25" s="100"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0"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0"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0"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0"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0"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0"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0"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0"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0"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0"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0"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0"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0"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0"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0"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0"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0"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6"/>
      <c r="BS25" s="306" t="str">
        <f ca="true">+IF(OFFSET('Water Data'!$D$27,0,10*ROW('Water Data'!D19))="","",OFFSET('Water Data'!$D$27,0,10*ROW('Water Data'!D19)))</f>
        <v/>
      </c>
      <c r="BT25" s="306" t="str">
        <f ca="true">+IF(OFFSET('Water Data'!$D$28,0,10*ROW('Water Data'!D19))="","",OFFSET('Water Data'!$D$28,0,10*ROW('Water Data'!D19)))</f>
        <v/>
      </c>
      <c r="BU25" s="306" t="str">
        <f ca="true">+IF(OFFSET('Water Data'!$D$29,0,10*ROW('Water Data'!D19))="","",OFFSET('Water Data'!$D$29,0,10*ROW('Water Data'!D19)))</f>
        <v>Yes</v>
      </c>
      <c r="BV25" s="306" t="str">
        <f ca="true">+IF(OFFSET('Water Data'!$E$27,0,10*ROW('Water Data'!E19))="","",OFFSET('Water Data'!$E$27,0,10*ROW('Water Data'!E19)))</f>
        <v/>
      </c>
      <c r="BW25" s="306" t="str">
        <f ca="true">+IF(OFFSET('Water Data'!$E$28,0,10*ROW('Water Data'!E19))="","",OFFSET('Water Data'!$E$28,0,10*ROW('Water Data'!E19)))</f>
        <v/>
      </c>
      <c r="BX25" s="306" t="str">
        <f ca="true">+IF(OFFSET('Water Data'!$E$29,0,10*ROW('Water Data'!E19))="","",OFFSET('Water Data'!$E$29,0,10*ROW('Water Data'!E19)))</f>
        <v/>
      </c>
      <c r="BY25" s="306" t="str">
        <f ca="true">+IF(OFFSET('Water Data'!$F$27,0,10*ROW('Water Data'!F19))="","",OFFSET('Water Data'!$F$27,0,10*ROW('Water Data'!F19)))</f>
        <v/>
      </c>
      <c r="BZ25" s="306" t="str">
        <f ca="true">+IF(OFFSET('Water Data'!$F$28,0,10*ROW('Water Data'!F19))="","",OFFSET('Water Data'!$F$28,0,10*ROW('Water Data'!F19)))</f>
        <v/>
      </c>
      <c r="CA25" s="306" t="str">
        <f ca="true">+IF(OFFSET('Water Data'!$F$29,0,10*ROW('Water Data'!F19))="","",OFFSET('Water Data'!$F$29,0,10*ROW('Water Data'!F19)))</f>
        <v/>
      </c>
      <c r="CB25" s="306" t="str">
        <f ca="true">+IF(OFFSET('Water Data'!$G$27,0,10*ROW('Water Data'!G19))="","",OFFSET('Water Data'!$G$27,0,10*ROW('Water Data'!G19)))</f>
        <v/>
      </c>
      <c r="CC25" s="306" t="str">
        <f ca="true">+IF(OFFSET('Water Data'!$G$28,0,10*ROW('Water Data'!G19))="","",OFFSET('Water Data'!$G$28,0,10*ROW('Water Data'!G19)))</f>
        <v/>
      </c>
      <c r="CD25" s="306" t="str">
        <f ca="true">+IF(OFFSET('Water Data'!$G$29,0,10*ROW('Water Data'!G19))="","",OFFSET('Water Data'!$G$29,0,10*ROW('Water Data'!G19)))</f>
        <v/>
      </c>
      <c r="CE25" s="306" t="str">
        <f ca="true">+IF(OFFSET('Water Data'!$H$27,0,10*ROW('Water Data'!H19))="","",OFFSET('Water Data'!$H$27,0,10*ROW('Water Data'!H19)))</f>
        <v/>
      </c>
      <c r="CF25" s="306" t="str">
        <f ca="true">+IF(OFFSET('Water Data'!$H$28,0,10*ROW('Water Data'!H19))="","",OFFSET('Water Data'!$H$28,0,10*ROW('Water Data'!H19)))</f>
        <v/>
      </c>
      <c r="CG25" s="306" t="str">
        <f ca="true">+IF(OFFSET('Water Data'!$H$29,0,10*ROW('Water Data'!H19))="","",OFFSET('Water Data'!$H$29,0,10*ROW('Water Data'!H19)))</f>
        <v>Yes</v>
      </c>
      <c r="CH25" s="306" t="str">
        <f ca="true">+IF(OFFSET('Water Data'!$I$27,0,10*ROW('Water Data'!I19))="","",OFFSET('Water Data'!$I$27,0,10*ROW('Water Data'!I19)))</f>
        <v/>
      </c>
      <c r="CI25" s="306" t="str">
        <f ca="true">+IF(OFFSET('Water Data'!$I$28,0,10*ROW('Water Data'!I19))="","",OFFSET('Water Data'!$I$28,0,10*ROW('Water Data'!I19)))</f>
        <v/>
      </c>
      <c r="CJ25" s="306" t="str">
        <f ca="true">+IF(OFFSET('Water Data'!$I$29,0,10*ROW('Water Data'!I19))="","",OFFSET('Water Data'!$I$29,0,10*ROW('Water Data'!I19)))</f>
        <v>Yes</v>
      </c>
      <c r="CK25" s="306" t="str">
        <f ca="true">+IF(OFFSET('Sanitation Data'!$D$28,0,10*ROW('Sanitation Data'!D19))="","",OFFSET('Sanitation Data'!$D$28,0,10*ROW('Sanitation Data'!D19)))</f>
        <v/>
      </c>
      <c r="CL25" s="306" t="str">
        <f ca="true">+IF(OFFSET('Sanitation Data'!$D$29,0,10*ROW('Sanitation Data'!D19))="","",OFFSET('Sanitation Data'!$D$29,0,10*ROW('Sanitation Data'!D19)))</f>
        <v/>
      </c>
      <c r="CM25" s="306" t="str">
        <f ca="true">+IF(OFFSET('Sanitation Data'!$D$30,0,10*ROW('Sanitation Data'!D19))="","",OFFSET('Sanitation Data'!$D$30,0,10*ROW('Sanitation Data'!D19)))</f>
        <v/>
      </c>
      <c r="CN25" s="306" t="str">
        <f ca="true">+IF(OFFSET('Sanitation Data'!$D$31,0,10*ROW('Sanitation Data'!D19))="","",OFFSET('Sanitation Data'!$D$31,0,10*ROW('Sanitation Data'!D19)))</f>
        <v/>
      </c>
      <c r="CO25" s="306" t="str">
        <f ca="true">+IF(OFFSET('Sanitation Data'!$D$32,0,10*ROW('Sanitation Data'!D19))="","",OFFSET('Sanitation Data'!$D$32,0,10*ROW('Sanitation Data'!D19)))</f>
        <v>Yes</v>
      </c>
      <c r="CP25" s="306" t="str">
        <f ca="true">+IF(OFFSET('Sanitation Data'!$E$28,0,10*ROW('Sanitation Data'!E19))="","",OFFSET('Sanitation Data'!$E$28,0,10*ROW('Sanitation Data'!E19)))</f>
        <v/>
      </c>
      <c r="CQ25" s="306" t="str">
        <f ca="true">+IF(OFFSET('Sanitation Data'!$E$29,0,10*ROW('Sanitation Data'!E19))="","",OFFSET('Sanitation Data'!$E$29,0,10*ROW('Sanitation Data'!E19)))</f>
        <v/>
      </c>
      <c r="CR25" s="306" t="str">
        <f ca="true">+IF(OFFSET('Sanitation Data'!$E$30,0,10*ROW('Sanitation Data'!E19))="","",OFFSET('Sanitation Data'!$E$30,0,10*ROW('Sanitation Data'!E19)))</f>
        <v/>
      </c>
      <c r="CS25" s="306" t="str">
        <f ca="true">+IF(OFFSET('Sanitation Data'!$E$31,0,10*ROW('Sanitation Data'!E19))="","",OFFSET('Sanitation Data'!$E$31,0,10*ROW('Sanitation Data'!E19)))</f>
        <v/>
      </c>
      <c r="CT25" s="306" t="str">
        <f ca="true">+IF(OFFSET('Sanitation Data'!$E$32,0,10*ROW('Sanitation Data'!E19))="","",OFFSET('Sanitation Data'!$E$32,0,10*ROW('Sanitation Data'!E19)))</f>
        <v/>
      </c>
      <c r="CU25" s="306" t="str">
        <f ca="true">+IF(OFFSET('Sanitation Data'!$F$28,0,10*ROW('Sanitation Data'!F19))="","",OFFSET('Sanitation Data'!$F$28,0,10*ROW('Sanitation Data'!F19)))</f>
        <v/>
      </c>
      <c r="CV25" s="306" t="str">
        <f ca="true">+IF(OFFSET('Sanitation Data'!$F$29,0,10*ROW('Sanitation Data'!F19))="","",OFFSET('Sanitation Data'!$F$29,0,10*ROW('Sanitation Data'!F19)))</f>
        <v/>
      </c>
      <c r="CW25" s="306" t="str">
        <f ca="true">+IF(OFFSET('Sanitation Data'!$F$30,0,10*ROW('Sanitation Data'!F19))="","",OFFSET('Sanitation Data'!$F$30,0,10*ROW('Sanitation Data'!F19)))</f>
        <v/>
      </c>
      <c r="CX25" s="306" t="str">
        <f ca="true">+IF(OFFSET('Sanitation Data'!$F$31,0,10*ROW('Sanitation Data'!F19))="","",OFFSET('Sanitation Data'!$F$31,0,10*ROW('Sanitation Data'!F19)))</f>
        <v/>
      </c>
      <c r="CY25" s="306" t="str">
        <f ca="true">+IF(OFFSET('Sanitation Data'!$F$32,0,10*ROW('Sanitation Data'!F19))="","",OFFSET('Sanitation Data'!$F$32,0,10*ROW('Sanitation Data'!F19)))</f>
        <v/>
      </c>
      <c r="CZ25" s="306" t="str">
        <f ca="true">+IF(OFFSET('Sanitation Data'!$G$28,0,10*ROW('Sanitation Data'!G19))="","",OFFSET('Sanitation Data'!$G$28,0,10*ROW('Sanitation Data'!G19)))</f>
        <v/>
      </c>
      <c r="DA25" s="306" t="str">
        <f ca="true">+IF(OFFSET('Sanitation Data'!$G$29,0,10*ROW('Sanitation Data'!G19))="","",OFFSET('Sanitation Data'!$G$29,0,10*ROW('Sanitation Data'!G19)))</f>
        <v/>
      </c>
      <c r="DB25" s="306" t="str">
        <f ca="true">+IF(OFFSET('Sanitation Data'!$G$30,0,10*ROW('Sanitation Data'!G19))="","",OFFSET('Sanitation Data'!$G$30,0,10*ROW('Sanitation Data'!G19)))</f>
        <v/>
      </c>
      <c r="DC25" s="306" t="str">
        <f ca="true">+IF(OFFSET('Sanitation Data'!$G$31,0,10*ROW('Sanitation Data'!G19))="","",OFFSET('Sanitation Data'!$G$31,0,10*ROW('Sanitation Data'!G19)))</f>
        <v/>
      </c>
      <c r="DD25" s="306" t="str">
        <f ca="true">+IF(OFFSET('Sanitation Data'!$G$32,0,10*ROW('Sanitation Data'!G19))="","",OFFSET('Sanitation Data'!$G$32,0,10*ROW('Sanitation Data'!G19)))</f>
        <v/>
      </c>
      <c r="DE25" s="306" t="str">
        <f ca="true">+IF(OFFSET('Sanitation Data'!$H$28,0,10*ROW('Sanitation Data'!H19))="","",OFFSET('Sanitation Data'!$H$28,0,10*ROW('Sanitation Data'!H19)))</f>
        <v/>
      </c>
      <c r="DF25" s="306" t="str">
        <f ca="true">+IF(OFFSET('Sanitation Data'!$H$29,0,10*ROW('Sanitation Data'!H19))="","",OFFSET('Sanitation Data'!$H$29,0,10*ROW('Sanitation Data'!H19)))</f>
        <v/>
      </c>
      <c r="DG25" s="306" t="str">
        <f ca="true">+IF(OFFSET('Sanitation Data'!$H$30,0,10*ROW('Sanitation Data'!H19))="","",OFFSET('Sanitation Data'!$H$30,0,10*ROW('Sanitation Data'!H19)))</f>
        <v/>
      </c>
      <c r="DH25" s="306" t="str">
        <f ca="true">+IF(OFFSET('Sanitation Data'!$H$31,0,10*ROW('Sanitation Data'!H19))="","",OFFSET('Sanitation Data'!$H$31,0,10*ROW('Sanitation Data'!H19)))</f>
        <v/>
      </c>
      <c r="DI25" s="306" t="str">
        <f ca="true">+IF(OFFSET('Sanitation Data'!$H$32,0,10*ROW('Sanitation Data'!H19))="","",OFFSET('Sanitation Data'!$H$32,0,10*ROW('Sanitation Data'!H19)))</f>
        <v>Yes</v>
      </c>
      <c r="DJ25" s="306" t="str">
        <f ca="true">+IF(OFFSET('Sanitation Data'!$I$28,0,10*ROW('Sanitation Data'!I19))="","",OFFSET('Sanitation Data'!$I$28,0,10*ROW('Sanitation Data'!I19)))</f>
        <v/>
      </c>
      <c r="DK25" s="306" t="str">
        <f ca="true">+IF(OFFSET('Sanitation Data'!$I$29,0,10*ROW('Sanitation Data'!I19))="","",OFFSET('Sanitation Data'!$I$29,0,10*ROW('Sanitation Data'!I19)))</f>
        <v/>
      </c>
      <c r="DL25" s="306" t="str">
        <f ca="true">+IF(OFFSET('Sanitation Data'!$I$30,0,10*ROW('Sanitation Data'!I19))="","",OFFSET('Sanitation Data'!$I$30,0,10*ROW('Sanitation Data'!I19)))</f>
        <v/>
      </c>
      <c r="DM25" s="306" t="str">
        <f ca="true">+IF(OFFSET('Sanitation Data'!$I$31,0,10*ROW('Sanitation Data'!I19))="","",OFFSET('Sanitation Data'!$I$31,0,10*ROW('Sanitation Data'!I19)))</f>
        <v/>
      </c>
      <c r="DN25" s="306" t="str">
        <f ca="true">+IF(OFFSET('Sanitation Data'!$I$32,0,10*ROW('Sanitation Data'!I19))="","",OFFSET('Sanitation Data'!$I$32,0,10*ROW('Sanitation Data'!I19)))</f>
        <v>Yes</v>
      </c>
      <c r="DO25" s="306" t="str">
        <f ca="true">+IF(OFFSET('Hygiene Data'!$D$11,0,10*ROW('Hygiene Data'!D19))="","",OFFSET('Hygiene Data'!$D$11,0,10*ROW('Hygiene Data'!D19)))</f>
        <v/>
      </c>
      <c r="DP25" s="306" t="str">
        <f ca="true">+IF(OFFSET('Hygiene Data'!$D$12,0,10*ROW('Hygiene Data'!D19))="","",OFFSET('Hygiene Data'!$D$12,0,10*ROW('Hygiene Data'!D19)))</f>
        <v/>
      </c>
      <c r="DQ25" s="306" t="str">
        <f ca="true">+IF(OFFSET('Hygiene Data'!$D$13,0,10*ROW('Hygiene Data'!D19))="","",OFFSET('Hygiene Data'!$D$13,0,10*ROW('Hygiene Data'!D19)))</f>
        <v/>
      </c>
      <c r="DR25" s="306" t="str">
        <f ca="true">+IF(OFFSET('Hygiene Data'!$E$11,0,10*ROW('Hygiene Data'!E19))="","",OFFSET('Hygiene Data'!$E$11,0,10*ROW('Hygiene Data'!E19)))</f>
        <v/>
      </c>
      <c r="DS25" s="306" t="str">
        <f ca="true">+IF(OFFSET('Hygiene Data'!$E$12,0,10*ROW('Hygiene Data'!E19))="","",OFFSET('Hygiene Data'!$E$12,0,10*ROW('Hygiene Data'!E19)))</f>
        <v/>
      </c>
      <c r="DT25" s="306" t="str">
        <f ca="true">+IF(OFFSET('Hygiene Data'!$E$13,0,10*ROW('Hygiene Data'!E19))="","",OFFSET('Hygiene Data'!$E$13,0,10*ROW('Hygiene Data'!E19)))</f>
        <v/>
      </c>
      <c r="DU25" s="306" t="str">
        <f ca="true">+IF(OFFSET('Hygiene Data'!$F$11,0,10*ROW('Hygiene Data'!F19))="","",OFFSET('Hygiene Data'!$F$11,0,10*ROW('Hygiene Data'!F19)))</f>
        <v/>
      </c>
      <c r="DV25" s="306" t="str">
        <f ca="true">+IF(OFFSET('Hygiene Data'!$F$12,0,10*ROW('Hygiene Data'!F19))="","",OFFSET('Hygiene Data'!$F$12,0,10*ROW('Hygiene Data'!F19)))</f>
        <v/>
      </c>
      <c r="DW25" s="306" t="str">
        <f ca="true">+IF(OFFSET('Hygiene Data'!$F$13,0,10*ROW('Hygiene Data'!F19))="","",OFFSET('Hygiene Data'!$F$13,0,10*ROW('Hygiene Data'!F19)))</f>
        <v/>
      </c>
      <c r="DX25" s="306" t="str">
        <f ca="true">+IF(OFFSET('Hygiene Data'!$G$11,0,10*ROW('Hygiene Data'!G19))="","",OFFSET('Hygiene Data'!$G$11,0,10*ROW('Hygiene Data'!G19)))</f>
        <v/>
      </c>
      <c r="DY25" s="306" t="str">
        <f ca="true">+IF(OFFSET('Hygiene Data'!$G$12,0,10*ROW('Hygiene Data'!G19))="","",OFFSET('Hygiene Data'!$G$12,0,10*ROW('Hygiene Data'!G19)))</f>
        <v/>
      </c>
      <c r="DZ25" s="306" t="str">
        <f ca="true">+IF(OFFSET('Hygiene Data'!$G$13,0,10*ROW('Hygiene Data'!G19))="","",OFFSET('Hygiene Data'!$G$13,0,10*ROW('Hygiene Data'!G19)))</f>
        <v/>
      </c>
      <c r="EA25" s="306" t="str">
        <f ca="true">+IF(OFFSET('Hygiene Data'!$H$11,0,10*ROW('Hygiene Data'!H19))="","",OFFSET('Hygiene Data'!$H$11,0,10*ROW('Hygiene Data'!H19)))</f>
        <v/>
      </c>
      <c r="EB25" s="306" t="str">
        <f ca="true">+IF(OFFSET('Hygiene Data'!$H$12,0,10*ROW('Hygiene Data'!H19))="","",OFFSET('Hygiene Data'!$H$12,0,10*ROW('Hygiene Data'!H19)))</f>
        <v/>
      </c>
      <c r="EC25" s="306" t="str">
        <f ca="true">+IF(OFFSET('Hygiene Data'!$H$13,0,10*ROW('Hygiene Data'!H19))="","",OFFSET('Hygiene Data'!$H$13,0,10*ROW('Hygiene Data'!H19)))</f>
        <v/>
      </c>
      <c r="ED25" s="306" t="str">
        <f ca="true">+IF(OFFSET('Hygiene Data'!$I$11,0,10*ROW('Hygiene Data'!I19))="","",OFFSET('Hygiene Data'!$I$11,0,10*ROW('Hygiene Data'!I19)))</f>
        <v/>
      </c>
      <c r="EE25" s="306" t="str">
        <f ca="true">+IF(OFFSET('Hygiene Data'!$I$12,0,10*ROW('Hygiene Data'!I19))="","",OFFSET('Hygiene Data'!$I$12,0,10*ROW('Hygiene Data'!I19)))</f>
        <v/>
      </c>
      <c r="EF25" s="306"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PAK_2022_ASER</v>
      </c>
      <c r="B26" s="38" t="str">
        <f ca="true">+IF(OFFSET('Water Data'!$C$2,0,10*ROW('Water Data'!F20))="","",OFFSET('Water Data'!$C$2,0,10*ROW('Water Data'!F20)))</f>
        <v>Survey</v>
      </c>
      <c r="C26" s="362">
        <f t="shared" ca="true" si="0"/>
        <v>2022</v>
      </c>
      <c r="D26" s="98"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8"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8"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8"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8">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90.082633744855968</v>
      </c>
      <c r="I26" s="98"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8"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8"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8"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8"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8"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8"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8"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8" t="str">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[88]</v>
      </c>
      <c r="R26" s="98"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8"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8" t="str">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[92]</v>
      </c>
      <c r="U26" s="98"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9"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9"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9"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9"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9"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9"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9"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9"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9"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9">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75.109926318684487</v>
      </c>
      <c r="AF26" s="99"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9"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9"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9"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9"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9"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9"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9"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9"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9"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9"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9"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9"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9"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9" t="str">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[65]</v>
      </c>
      <c r="AU26" s="99"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9"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9"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9"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9" t="str">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[76]</v>
      </c>
      <c r="AZ26" s="100"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0"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0"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0"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0">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94.802057613168728</v>
      </c>
      <c r="BE26" s="100">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64.545220168673481</v>
      </c>
      <c r="BF26" s="100"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0"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0"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0"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0"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0"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0"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0" t="str">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[71]</v>
      </c>
      <c r="BN26" s="100" t="str">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[45]</v>
      </c>
      <c r="BO26" s="100"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0" t="str">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[90]</v>
      </c>
      <c r="BQ26" s="100" t="str">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[75]</v>
      </c>
      <c r="BR26" s="306"/>
      <c r="BS26" s="306" t="str">
        <f ca="true">+IF(OFFSET('Water Data'!$D$27,0,10*ROW('Water Data'!D20))="","",OFFSET('Water Data'!$D$27,0,10*ROW('Water Data'!D20)))</f>
        <v/>
      </c>
      <c r="BT26" s="306" t="str">
        <f ca="true">+IF(OFFSET('Water Data'!$D$28,0,10*ROW('Water Data'!D20))="","",OFFSET('Water Data'!$D$28,0,10*ROW('Water Data'!D20)))</f>
        <v/>
      </c>
      <c r="BU26" s="306" t="str">
        <f ca="true">+IF(OFFSET('Water Data'!$D$29,0,10*ROW('Water Data'!D20))="","",OFFSET('Water Data'!$D$29,0,10*ROW('Water Data'!D20)))</f>
        <v/>
      </c>
      <c r="BV26" s="306" t="str">
        <f ca="true">+IF(OFFSET('Water Data'!$E$27,0,10*ROW('Water Data'!E20))="","",OFFSET('Water Data'!$E$27,0,10*ROW('Water Data'!E20)))</f>
        <v/>
      </c>
      <c r="BW26" s="306" t="str">
        <f ca="true">+IF(OFFSET('Water Data'!$E$28,0,10*ROW('Water Data'!E20))="","",OFFSET('Water Data'!$E$28,0,10*ROW('Water Data'!E20)))</f>
        <v>Yes</v>
      </c>
      <c r="BX26" s="306" t="str">
        <f ca="true">+IF(OFFSET('Water Data'!$E$29,0,10*ROW('Water Data'!E20))="","",OFFSET('Water Data'!$E$29,0,10*ROW('Water Data'!E20)))</f>
        <v/>
      </c>
      <c r="BY26" s="306" t="str">
        <f ca="true">+IF(OFFSET('Water Data'!$F$27,0,10*ROW('Water Data'!F20))="","",OFFSET('Water Data'!$F$27,0,10*ROW('Water Data'!F20)))</f>
        <v/>
      </c>
      <c r="BZ26" s="306" t="str">
        <f ca="true">+IF(OFFSET('Water Data'!$F$28,0,10*ROW('Water Data'!F20))="","",OFFSET('Water Data'!$F$28,0,10*ROW('Water Data'!F20)))</f>
        <v/>
      </c>
      <c r="CA26" s="306" t="str">
        <f ca="true">+IF(OFFSET('Water Data'!$F$29,0,10*ROW('Water Data'!F20))="","",OFFSET('Water Data'!$F$29,0,10*ROW('Water Data'!F20)))</f>
        <v/>
      </c>
      <c r="CB26" s="306" t="str">
        <f ca="true">+IF(OFFSET('Water Data'!$G$27,0,10*ROW('Water Data'!G20))="","",OFFSET('Water Data'!$G$27,0,10*ROW('Water Data'!G20)))</f>
        <v/>
      </c>
      <c r="CC26" s="306" t="str">
        <f ca="true">+IF(OFFSET('Water Data'!$G$28,0,10*ROW('Water Data'!G20))="","",OFFSET('Water Data'!$G$28,0,10*ROW('Water Data'!G20)))</f>
        <v/>
      </c>
      <c r="CD26" s="306" t="str">
        <f ca="true">+IF(OFFSET('Water Data'!$G$29,0,10*ROW('Water Data'!G20))="","",OFFSET('Water Data'!$G$29,0,10*ROW('Water Data'!G20)))</f>
        <v/>
      </c>
      <c r="CE26" s="306" t="str">
        <f ca="true">+IF(OFFSET('Water Data'!$H$27,0,10*ROW('Water Data'!H20))="","",OFFSET('Water Data'!$H$27,0,10*ROW('Water Data'!H20)))</f>
        <v/>
      </c>
      <c r="CF26" s="306" t="str">
        <f ca="true">+IF(OFFSET('Water Data'!$H$28,0,10*ROW('Water Data'!H20))="","",OFFSET('Water Data'!$H$28,0,10*ROW('Water Data'!H20)))</f>
        <v>No</v>
      </c>
      <c r="CG26" s="306" t="str">
        <f ca="true">+IF(OFFSET('Water Data'!$H$29,0,10*ROW('Water Data'!H20))="","",OFFSET('Water Data'!$H$29,0,10*ROW('Water Data'!H20)))</f>
        <v/>
      </c>
      <c r="CH26" s="306" t="str">
        <f ca="true">+IF(OFFSET('Water Data'!$I$27,0,10*ROW('Water Data'!I20))="","",OFFSET('Water Data'!$I$27,0,10*ROW('Water Data'!I20)))</f>
        <v/>
      </c>
      <c r="CI26" s="306" t="str">
        <f ca="true">+IF(OFFSET('Water Data'!$I$28,0,10*ROW('Water Data'!I20))="","",OFFSET('Water Data'!$I$28,0,10*ROW('Water Data'!I20)))</f>
        <v>No</v>
      </c>
      <c r="CJ26" s="306" t="str">
        <f ca="true">+IF(OFFSET('Water Data'!$I$29,0,10*ROW('Water Data'!I20))="","",OFFSET('Water Data'!$I$29,0,10*ROW('Water Data'!I20)))</f>
        <v/>
      </c>
      <c r="CK26" s="306" t="str">
        <f ca="true">+IF(OFFSET('Sanitation Data'!$D$28,0,10*ROW('Sanitation Data'!D20))="","",OFFSET('Sanitation Data'!$D$28,0,10*ROW('Sanitation Data'!D20)))</f>
        <v/>
      </c>
      <c r="CL26" s="306" t="str">
        <f ca="true">+IF(OFFSET('Sanitation Data'!$D$29,0,10*ROW('Sanitation Data'!D20))="","",OFFSET('Sanitation Data'!$D$29,0,10*ROW('Sanitation Data'!D20)))</f>
        <v/>
      </c>
      <c r="CM26" s="306" t="str">
        <f ca="true">+IF(OFFSET('Sanitation Data'!$D$30,0,10*ROW('Sanitation Data'!D20))="","",OFFSET('Sanitation Data'!$D$30,0,10*ROW('Sanitation Data'!D20)))</f>
        <v/>
      </c>
      <c r="CN26" s="306" t="str">
        <f ca="true">+IF(OFFSET('Sanitation Data'!$D$31,0,10*ROW('Sanitation Data'!D20))="","",OFFSET('Sanitation Data'!$D$31,0,10*ROW('Sanitation Data'!D20)))</f>
        <v/>
      </c>
      <c r="CO26" s="306" t="str">
        <f ca="true">+IF(OFFSET('Sanitation Data'!$D$32,0,10*ROW('Sanitation Data'!D20))="","",OFFSET('Sanitation Data'!$D$32,0,10*ROW('Sanitation Data'!D20)))</f>
        <v/>
      </c>
      <c r="CP26" s="306" t="str">
        <f ca="true">+IF(OFFSET('Sanitation Data'!$E$28,0,10*ROW('Sanitation Data'!E20))="","",OFFSET('Sanitation Data'!$E$28,0,10*ROW('Sanitation Data'!E20)))</f>
        <v/>
      </c>
      <c r="CQ26" s="306" t="str">
        <f ca="true">+IF(OFFSET('Sanitation Data'!$E$29,0,10*ROW('Sanitation Data'!E20))="","",OFFSET('Sanitation Data'!$E$29,0,10*ROW('Sanitation Data'!E20)))</f>
        <v/>
      </c>
      <c r="CR26" s="306" t="str">
        <f ca="true">+IF(OFFSET('Sanitation Data'!$E$30,0,10*ROW('Sanitation Data'!E20))="","",OFFSET('Sanitation Data'!$E$30,0,10*ROW('Sanitation Data'!E20)))</f>
        <v/>
      </c>
      <c r="CS26" s="306" t="str">
        <f ca="true">+IF(OFFSET('Sanitation Data'!$E$31,0,10*ROW('Sanitation Data'!E20))="","",OFFSET('Sanitation Data'!$E$31,0,10*ROW('Sanitation Data'!E20)))</f>
        <v/>
      </c>
      <c r="CT26" s="306" t="str">
        <f ca="true">+IF(OFFSET('Sanitation Data'!$E$32,0,10*ROW('Sanitation Data'!E20))="","",OFFSET('Sanitation Data'!$E$32,0,10*ROW('Sanitation Data'!E20)))</f>
        <v>Yes</v>
      </c>
      <c r="CU26" s="306" t="str">
        <f ca="true">+IF(OFFSET('Sanitation Data'!$F$28,0,10*ROW('Sanitation Data'!F20))="","",OFFSET('Sanitation Data'!$F$28,0,10*ROW('Sanitation Data'!F20)))</f>
        <v/>
      </c>
      <c r="CV26" s="306" t="str">
        <f ca="true">+IF(OFFSET('Sanitation Data'!$F$29,0,10*ROW('Sanitation Data'!F20))="","",OFFSET('Sanitation Data'!$F$29,0,10*ROW('Sanitation Data'!F20)))</f>
        <v/>
      </c>
      <c r="CW26" s="306" t="str">
        <f ca="true">+IF(OFFSET('Sanitation Data'!$F$30,0,10*ROW('Sanitation Data'!F20))="","",OFFSET('Sanitation Data'!$F$30,0,10*ROW('Sanitation Data'!F20)))</f>
        <v/>
      </c>
      <c r="CX26" s="306" t="str">
        <f ca="true">+IF(OFFSET('Sanitation Data'!$F$31,0,10*ROW('Sanitation Data'!F20))="","",OFFSET('Sanitation Data'!$F$31,0,10*ROW('Sanitation Data'!F20)))</f>
        <v/>
      </c>
      <c r="CY26" s="306" t="str">
        <f ca="true">+IF(OFFSET('Sanitation Data'!$F$32,0,10*ROW('Sanitation Data'!F20))="","",OFFSET('Sanitation Data'!$F$32,0,10*ROW('Sanitation Data'!F20)))</f>
        <v/>
      </c>
      <c r="CZ26" s="306" t="str">
        <f ca="true">+IF(OFFSET('Sanitation Data'!$G$28,0,10*ROW('Sanitation Data'!G20))="","",OFFSET('Sanitation Data'!$G$28,0,10*ROW('Sanitation Data'!G20)))</f>
        <v/>
      </c>
      <c r="DA26" s="306" t="str">
        <f ca="true">+IF(OFFSET('Sanitation Data'!$G$29,0,10*ROW('Sanitation Data'!G20))="","",OFFSET('Sanitation Data'!$G$29,0,10*ROW('Sanitation Data'!G20)))</f>
        <v/>
      </c>
      <c r="DB26" s="306" t="str">
        <f ca="true">+IF(OFFSET('Sanitation Data'!$G$30,0,10*ROW('Sanitation Data'!G20))="","",OFFSET('Sanitation Data'!$G$30,0,10*ROW('Sanitation Data'!G20)))</f>
        <v/>
      </c>
      <c r="DC26" s="306" t="str">
        <f ca="true">+IF(OFFSET('Sanitation Data'!$G$31,0,10*ROW('Sanitation Data'!G20))="","",OFFSET('Sanitation Data'!$G$31,0,10*ROW('Sanitation Data'!G20)))</f>
        <v/>
      </c>
      <c r="DD26" s="306" t="str">
        <f ca="true">+IF(OFFSET('Sanitation Data'!$G$32,0,10*ROW('Sanitation Data'!G20))="","",OFFSET('Sanitation Data'!$G$32,0,10*ROW('Sanitation Data'!G20)))</f>
        <v/>
      </c>
      <c r="DE26" s="306" t="str">
        <f ca="true">+IF(OFFSET('Sanitation Data'!$H$28,0,10*ROW('Sanitation Data'!H20))="","",OFFSET('Sanitation Data'!$H$28,0,10*ROW('Sanitation Data'!H20)))</f>
        <v/>
      </c>
      <c r="DF26" s="306" t="str">
        <f ca="true">+IF(OFFSET('Sanitation Data'!$H$29,0,10*ROW('Sanitation Data'!H20))="","",OFFSET('Sanitation Data'!$H$29,0,10*ROW('Sanitation Data'!H20)))</f>
        <v/>
      </c>
      <c r="DG26" s="306" t="str">
        <f ca="true">+IF(OFFSET('Sanitation Data'!$H$30,0,10*ROW('Sanitation Data'!H20))="","",OFFSET('Sanitation Data'!$H$30,0,10*ROW('Sanitation Data'!H20)))</f>
        <v/>
      </c>
      <c r="DH26" s="306" t="str">
        <f ca="true">+IF(OFFSET('Sanitation Data'!$H$31,0,10*ROW('Sanitation Data'!H20))="","",OFFSET('Sanitation Data'!$H$31,0,10*ROW('Sanitation Data'!H20)))</f>
        <v/>
      </c>
      <c r="DI26" s="306" t="str">
        <f ca="true">+IF(OFFSET('Sanitation Data'!$H$32,0,10*ROW('Sanitation Data'!H20))="","",OFFSET('Sanitation Data'!$H$32,0,10*ROW('Sanitation Data'!H20)))</f>
        <v>No</v>
      </c>
      <c r="DJ26" s="306" t="str">
        <f ca="true">+IF(OFFSET('Sanitation Data'!$I$28,0,10*ROW('Sanitation Data'!I20))="","",OFFSET('Sanitation Data'!$I$28,0,10*ROW('Sanitation Data'!I20)))</f>
        <v/>
      </c>
      <c r="DK26" s="306" t="str">
        <f ca="true">+IF(OFFSET('Sanitation Data'!$I$29,0,10*ROW('Sanitation Data'!I20))="","",OFFSET('Sanitation Data'!$I$29,0,10*ROW('Sanitation Data'!I20)))</f>
        <v/>
      </c>
      <c r="DL26" s="306" t="str">
        <f ca="true">+IF(OFFSET('Sanitation Data'!$I$30,0,10*ROW('Sanitation Data'!I20))="","",OFFSET('Sanitation Data'!$I$30,0,10*ROW('Sanitation Data'!I20)))</f>
        <v/>
      </c>
      <c r="DM26" s="306" t="str">
        <f ca="true">+IF(OFFSET('Sanitation Data'!$I$31,0,10*ROW('Sanitation Data'!I20))="","",OFFSET('Sanitation Data'!$I$31,0,10*ROW('Sanitation Data'!I20)))</f>
        <v/>
      </c>
      <c r="DN26" s="306" t="str">
        <f ca="true">+IF(OFFSET('Sanitation Data'!$I$32,0,10*ROW('Sanitation Data'!I20))="","",OFFSET('Sanitation Data'!$I$32,0,10*ROW('Sanitation Data'!I20)))</f>
        <v>No</v>
      </c>
      <c r="DO26" s="306" t="str">
        <f ca="true">+IF(OFFSET('Hygiene Data'!$D$11,0,10*ROW('Hygiene Data'!D20))="","",OFFSET('Hygiene Data'!$D$11,0,10*ROW('Hygiene Data'!D20)))</f>
        <v/>
      </c>
      <c r="DP26" s="306" t="str">
        <f ca="true">+IF(OFFSET('Hygiene Data'!$D$12,0,10*ROW('Hygiene Data'!D20))="","",OFFSET('Hygiene Data'!$D$12,0,10*ROW('Hygiene Data'!D20)))</f>
        <v/>
      </c>
      <c r="DQ26" s="306" t="str">
        <f ca="true">+IF(OFFSET('Hygiene Data'!$D$13,0,10*ROW('Hygiene Data'!D20))="","",OFFSET('Hygiene Data'!$D$13,0,10*ROW('Hygiene Data'!D20)))</f>
        <v/>
      </c>
      <c r="DR26" s="306" t="str">
        <f ca="true">+IF(OFFSET('Hygiene Data'!$E$11,0,10*ROW('Hygiene Data'!E20))="","",OFFSET('Hygiene Data'!$E$11,0,10*ROW('Hygiene Data'!E20)))</f>
        <v/>
      </c>
      <c r="DS26" s="306" t="str">
        <f ca="true">+IF(OFFSET('Hygiene Data'!$E$12,0,10*ROW('Hygiene Data'!E20))="","",OFFSET('Hygiene Data'!$E$12,0,10*ROW('Hygiene Data'!E20)))</f>
        <v>Yes</v>
      </c>
      <c r="DT26" s="306" t="str">
        <f ca="true">+IF(OFFSET('Hygiene Data'!$E$13,0,10*ROW('Hygiene Data'!E20))="","",OFFSET('Hygiene Data'!$E$13,0,10*ROW('Hygiene Data'!E20)))</f>
        <v>Yes</v>
      </c>
      <c r="DU26" s="306" t="str">
        <f ca="true">+IF(OFFSET('Hygiene Data'!$F$11,0,10*ROW('Hygiene Data'!F20))="","",OFFSET('Hygiene Data'!$F$11,0,10*ROW('Hygiene Data'!F20)))</f>
        <v/>
      </c>
      <c r="DV26" s="306" t="str">
        <f ca="true">+IF(OFFSET('Hygiene Data'!$F$12,0,10*ROW('Hygiene Data'!F20))="","",OFFSET('Hygiene Data'!$F$12,0,10*ROW('Hygiene Data'!F20)))</f>
        <v/>
      </c>
      <c r="DW26" s="306" t="str">
        <f ca="true">+IF(OFFSET('Hygiene Data'!$F$13,0,10*ROW('Hygiene Data'!F20))="","",OFFSET('Hygiene Data'!$F$13,0,10*ROW('Hygiene Data'!F20)))</f>
        <v/>
      </c>
      <c r="DX26" s="306" t="str">
        <f ca="true">+IF(OFFSET('Hygiene Data'!$G$11,0,10*ROW('Hygiene Data'!G20))="","",OFFSET('Hygiene Data'!$G$11,0,10*ROW('Hygiene Data'!G20)))</f>
        <v/>
      </c>
      <c r="DY26" s="306" t="str">
        <f ca="true">+IF(OFFSET('Hygiene Data'!$G$12,0,10*ROW('Hygiene Data'!G20))="","",OFFSET('Hygiene Data'!$G$12,0,10*ROW('Hygiene Data'!G20)))</f>
        <v/>
      </c>
      <c r="DZ26" s="306" t="str">
        <f ca="true">+IF(OFFSET('Hygiene Data'!$G$13,0,10*ROW('Hygiene Data'!G20))="","",OFFSET('Hygiene Data'!$G$13,0,10*ROW('Hygiene Data'!G20)))</f>
        <v/>
      </c>
      <c r="EA26" s="306" t="str">
        <f ca="true">+IF(OFFSET('Hygiene Data'!$H$11,0,10*ROW('Hygiene Data'!H20))="","",OFFSET('Hygiene Data'!$H$11,0,10*ROW('Hygiene Data'!H20)))</f>
        <v/>
      </c>
      <c r="EB26" s="306" t="str">
        <f ca="true">+IF(OFFSET('Hygiene Data'!$H$12,0,10*ROW('Hygiene Data'!H20))="","",OFFSET('Hygiene Data'!$H$12,0,10*ROW('Hygiene Data'!H20)))</f>
        <v>No</v>
      </c>
      <c r="EC26" s="306" t="str">
        <f ca="true">+IF(OFFSET('Hygiene Data'!$H$13,0,10*ROW('Hygiene Data'!H20))="","",OFFSET('Hygiene Data'!$H$13,0,10*ROW('Hygiene Data'!H20)))</f>
        <v>No</v>
      </c>
      <c r="ED26" s="306" t="str">
        <f ca="true">+IF(OFFSET('Hygiene Data'!$I$11,0,10*ROW('Hygiene Data'!I20))="","",OFFSET('Hygiene Data'!$I$11,0,10*ROW('Hygiene Data'!I20)))</f>
        <v/>
      </c>
      <c r="EE26" s="306" t="str">
        <f ca="true">+IF(OFFSET('Hygiene Data'!$I$12,0,10*ROW('Hygiene Data'!I20))="","",OFFSET('Hygiene Data'!$I$12,0,10*ROW('Hygiene Data'!I20)))</f>
        <v>No</v>
      </c>
      <c r="EF26" s="306" t="str">
        <f ca="true">+IF(OFFSET('Hygiene Data'!$I$13,0,10*ROW('Hygiene Data'!I20))="","",OFFSET('Hygiene Data'!$I$13,0,10*ROW('Hygiene Data'!I20)))</f>
        <v>No</v>
      </c>
    </row>
    <row xmlns:x14ac="http://schemas.microsoft.com/office/spreadsheetml/2009/9/ac" r="27" x14ac:dyDescent="0.2">
      <c r="A27" s="38" t="str">
        <f ca="true">+IF(OFFSET('Water Data'!$B$2,0,10*ROW('Water Data'!E21))="","",OFFSET('Water Data'!$B$2,0,10*ROW('Water Data'!E21)))</f>
        <v>PAK_2022_EMIS</v>
      </c>
      <c r="B27" s="38" t="str">
        <f ca="true">+IF(OFFSET('Water Data'!$C$2,0,10*ROW('Water Data'!F21))="","",OFFSET('Water Data'!$C$2,0,10*ROW('Water Data'!F21)))</f>
        <v>EMIS</v>
      </c>
      <c r="C27" s="362">
        <f t="shared" ca="true" si="0"/>
        <v>2022</v>
      </c>
      <c r="D27" s="98">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76.914970243137475</v>
      </c>
      <c r="E27" s="98"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8"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8">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74.105764936255554</v>
      </c>
      <c r="H27" s="98"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8"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8">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77.335669518519325</v>
      </c>
      <c r="K27" s="98"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8"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8"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8"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8"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8">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73.682958427201953</v>
      </c>
      <c r="Q27" s="98"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8"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8">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89.255736711227897</v>
      </c>
      <c r="T27" s="98"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8"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9">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78.600610592923047</v>
      </c>
      <c r="W27" s="99"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9"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9"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9"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9">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78.809096827129821</v>
      </c>
      <c r="AB27" s="99"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9"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9"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9"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9">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79.702890900053362</v>
      </c>
      <c r="AG27" s="99"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9"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9"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9"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9"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9"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9"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9"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9"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9">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74.78335934846784</v>
      </c>
      <c r="AQ27" s="99"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9"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9"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9"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9">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93.175992380075854</v>
      </c>
      <c r="AV27" s="99"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9"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9"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9"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0"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0"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0"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0"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0"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0"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0"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0"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0"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0"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0"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0"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0"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0"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0"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0"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0"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0"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6"/>
      <c r="BS27" s="306" t="str">
        <f ca="true">+IF(OFFSET('Water Data'!$D$27,0,10*ROW('Water Data'!D21))="","",OFFSET('Water Data'!$D$27,0,10*ROW('Water Data'!D21)))</f>
        <v>Yes</v>
      </c>
      <c r="BT27" s="306" t="str">
        <f ca="true">+IF(OFFSET('Water Data'!$D$28,0,10*ROW('Water Data'!D21))="","",OFFSET('Water Data'!$D$28,0,10*ROW('Water Data'!D21)))</f>
        <v/>
      </c>
      <c r="BU27" s="306" t="str">
        <f ca="true">+IF(OFFSET('Water Data'!$D$29,0,10*ROW('Water Data'!D21))="","",OFFSET('Water Data'!$D$29,0,10*ROW('Water Data'!D21)))</f>
        <v/>
      </c>
      <c r="BV27" s="306" t="str">
        <f ca="true">+IF(OFFSET('Water Data'!$E$27,0,10*ROW('Water Data'!E21))="","",OFFSET('Water Data'!$E$27,0,10*ROW('Water Data'!E21)))</f>
        <v>Yes</v>
      </c>
      <c r="BW27" s="306" t="str">
        <f ca="true">+IF(OFFSET('Water Data'!$E$28,0,10*ROW('Water Data'!E21))="","",OFFSET('Water Data'!$E$28,0,10*ROW('Water Data'!E21)))</f>
        <v/>
      </c>
      <c r="BX27" s="306" t="str">
        <f ca="true">+IF(OFFSET('Water Data'!$E$29,0,10*ROW('Water Data'!E21))="","",OFFSET('Water Data'!$E$29,0,10*ROW('Water Data'!E21)))</f>
        <v/>
      </c>
      <c r="BY27" s="306" t="str">
        <f ca="true">+IF(OFFSET('Water Data'!$F$27,0,10*ROW('Water Data'!F21))="","",OFFSET('Water Data'!$F$27,0,10*ROW('Water Data'!F21)))</f>
        <v>Yes</v>
      </c>
      <c r="BZ27" s="306" t="str">
        <f ca="true">+IF(OFFSET('Water Data'!$F$28,0,10*ROW('Water Data'!F21))="","",OFFSET('Water Data'!$F$28,0,10*ROW('Water Data'!F21)))</f>
        <v/>
      </c>
      <c r="CA27" s="306" t="str">
        <f ca="true">+IF(OFFSET('Water Data'!$F$29,0,10*ROW('Water Data'!F21))="","",OFFSET('Water Data'!$F$29,0,10*ROW('Water Data'!F21)))</f>
        <v/>
      </c>
      <c r="CB27" s="306" t="str">
        <f ca="true">+IF(OFFSET('Water Data'!$G$27,0,10*ROW('Water Data'!G21))="","",OFFSET('Water Data'!$G$27,0,10*ROW('Water Data'!G21)))</f>
        <v/>
      </c>
      <c r="CC27" s="306" t="str">
        <f ca="true">+IF(OFFSET('Water Data'!$G$28,0,10*ROW('Water Data'!G21))="","",OFFSET('Water Data'!$G$28,0,10*ROW('Water Data'!G21)))</f>
        <v/>
      </c>
      <c r="CD27" s="306" t="str">
        <f ca="true">+IF(OFFSET('Water Data'!$G$29,0,10*ROW('Water Data'!G21))="","",OFFSET('Water Data'!$G$29,0,10*ROW('Water Data'!G21)))</f>
        <v/>
      </c>
      <c r="CE27" s="306" t="str">
        <f ca="true">+IF(OFFSET('Water Data'!$H$27,0,10*ROW('Water Data'!H21))="","",OFFSET('Water Data'!$H$27,0,10*ROW('Water Data'!H21)))</f>
        <v>Yes</v>
      </c>
      <c r="CF27" s="306" t="str">
        <f ca="true">+IF(OFFSET('Water Data'!$H$28,0,10*ROW('Water Data'!H21))="","",OFFSET('Water Data'!$H$28,0,10*ROW('Water Data'!H21)))</f>
        <v/>
      </c>
      <c r="CG27" s="306" t="str">
        <f ca="true">+IF(OFFSET('Water Data'!$H$29,0,10*ROW('Water Data'!H21))="","",OFFSET('Water Data'!$H$29,0,10*ROW('Water Data'!H21)))</f>
        <v/>
      </c>
      <c r="CH27" s="306" t="str">
        <f ca="true">+IF(OFFSET('Water Data'!$I$27,0,10*ROW('Water Data'!I21))="","",OFFSET('Water Data'!$I$27,0,10*ROW('Water Data'!I21)))</f>
        <v>Yes</v>
      </c>
      <c r="CI27" s="306" t="str">
        <f ca="true">+IF(OFFSET('Water Data'!$I$28,0,10*ROW('Water Data'!I21))="","",OFFSET('Water Data'!$I$28,0,10*ROW('Water Data'!I21)))</f>
        <v/>
      </c>
      <c r="CJ27" s="306" t="str">
        <f ca="true">+IF(OFFSET('Water Data'!$I$29,0,10*ROW('Water Data'!I21))="","",OFFSET('Water Data'!$I$29,0,10*ROW('Water Data'!I21)))</f>
        <v/>
      </c>
      <c r="CK27" s="306" t="str">
        <f ca="true">+IF(OFFSET('Sanitation Data'!$D$28,0,10*ROW('Sanitation Data'!D21))="","",OFFSET('Sanitation Data'!$D$28,0,10*ROW('Sanitation Data'!D21)))</f>
        <v>Yes</v>
      </c>
      <c r="CL27" s="306" t="str">
        <f ca="true">+IF(OFFSET('Sanitation Data'!$D$29,0,10*ROW('Sanitation Data'!D21))="","",OFFSET('Sanitation Data'!$D$29,0,10*ROW('Sanitation Data'!D21)))</f>
        <v/>
      </c>
      <c r="CM27" s="306" t="str">
        <f ca="true">+IF(OFFSET('Sanitation Data'!$D$30,0,10*ROW('Sanitation Data'!D21))="","",OFFSET('Sanitation Data'!$D$30,0,10*ROW('Sanitation Data'!D21)))</f>
        <v/>
      </c>
      <c r="CN27" s="306" t="str">
        <f ca="true">+IF(OFFSET('Sanitation Data'!$D$31,0,10*ROW('Sanitation Data'!D21))="","",OFFSET('Sanitation Data'!$D$31,0,10*ROW('Sanitation Data'!D21)))</f>
        <v/>
      </c>
      <c r="CO27" s="306" t="str">
        <f ca="true">+IF(OFFSET('Sanitation Data'!$D$32,0,10*ROW('Sanitation Data'!D21))="","",OFFSET('Sanitation Data'!$D$32,0,10*ROW('Sanitation Data'!D21)))</f>
        <v/>
      </c>
      <c r="CP27" s="306" t="str">
        <f ca="true">+IF(OFFSET('Sanitation Data'!$E$28,0,10*ROW('Sanitation Data'!E21))="","",OFFSET('Sanitation Data'!$E$28,0,10*ROW('Sanitation Data'!E21)))</f>
        <v>Yes</v>
      </c>
      <c r="CQ27" s="306" t="str">
        <f ca="true">+IF(OFFSET('Sanitation Data'!$E$29,0,10*ROW('Sanitation Data'!E21))="","",OFFSET('Sanitation Data'!$E$29,0,10*ROW('Sanitation Data'!E21)))</f>
        <v/>
      </c>
      <c r="CR27" s="306" t="str">
        <f ca="true">+IF(OFFSET('Sanitation Data'!$E$30,0,10*ROW('Sanitation Data'!E21))="","",OFFSET('Sanitation Data'!$E$30,0,10*ROW('Sanitation Data'!E21)))</f>
        <v/>
      </c>
      <c r="CS27" s="306" t="str">
        <f ca="true">+IF(OFFSET('Sanitation Data'!$E$31,0,10*ROW('Sanitation Data'!E21))="","",OFFSET('Sanitation Data'!$E$31,0,10*ROW('Sanitation Data'!E21)))</f>
        <v/>
      </c>
      <c r="CT27" s="306" t="str">
        <f ca="true">+IF(OFFSET('Sanitation Data'!$E$32,0,10*ROW('Sanitation Data'!E21))="","",OFFSET('Sanitation Data'!$E$32,0,10*ROW('Sanitation Data'!E21)))</f>
        <v/>
      </c>
      <c r="CU27" s="306" t="str">
        <f ca="true">+IF(OFFSET('Sanitation Data'!$F$28,0,10*ROW('Sanitation Data'!F21))="","",OFFSET('Sanitation Data'!$F$28,0,10*ROW('Sanitation Data'!F21)))</f>
        <v>Yes</v>
      </c>
      <c r="CV27" s="306" t="str">
        <f ca="true">+IF(OFFSET('Sanitation Data'!$F$29,0,10*ROW('Sanitation Data'!F21))="","",OFFSET('Sanitation Data'!$F$29,0,10*ROW('Sanitation Data'!F21)))</f>
        <v/>
      </c>
      <c r="CW27" s="306" t="str">
        <f ca="true">+IF(OFFSET('Sanitation Data'!$F$30,0,10*ROW('Sanitation Data'!F21))="","",OFFSET('Sanitation Data'!$F$30,0,10*ROW('Sanitation Data'!F21)))</f>
        <v/>
      </c>
      <c r="CX27" s="306" t="str">
        <f ca="true">+IF(OFFSET('Sanitation Data'!$F$31,0,10*ROW('Sanitation Data'!F21))="","",OFFSET('Sanitation Data'!$F$31,0,10*ROW('Sanitation Data'!F21)))</f>
        <v/>
      </c>
      <c r="CY27" s="306" t="str">
        <f ca="true">+IF(OFFSET('Sanitation Data'!$F$32,0,10*ROW('Sanitation Data'!F21))="","",OFFSET('Sanitation Data'!$F$32,0,10*ROW('Sanitation Data'!F21)))</f>
        <v/>
      </c>
      <c r="CZ27" s="306" t="str">
        <f ca="true">+IF(OFFSET('Sanitation Data'!$G$28,0,10*ROW('Sanitation Data'!G21))="","",OFFSET('Sanitation Data'!$G$28,0,10*ROW('Sanitation Data'!G21)))</f>
        <v/>
      </c>
      <c r="DA27" s="306" t="str">
        <f ca="true">+IF(OFFSET('Sanitation Data'!$G$29,0,10*ROW('Sanitation Data'!G21))="","",OFFSET('Sanitation Data'!$G$29,0,10*ROW('Sanitation Data'!G21)))</f>
        <v/>
      </c>
      <c r="DB27" s="306" t="str">
        <f ca="true">+IF(OFFSET('Sanitation Data'!$G$30,0,10*ROW('Sanitation Data'!G21))="","",OFFSET('Sanitation Data'!$G$30,0,10*ROW('Sanitation Data'!G21)))</f>
        <v/>
      </c>
      <c r="DC27" s="306" t="str">
        <f ca="true">+IF(OFFSET('Sanitation Data'!$G$31,0,10*ROW('Sanitation Data'!G21))="","",OFFSET('Sanitation Data'!$G$31,0,10*ROW('Sanitation Data'!G21)))</f>
        <v/>
      </c>
      <c r="DD27" s="306" t="str">
        <f ca="true">+IF(OFFSET('Sanitation Data'!$G$32,0,10*ROW('Sanitation Data'!G21))="","",OFFSET('Sanitation Data'!$G$32,0,10*ROW('Sanitation Data'!G21)))</f>
        <v/>
      </c>
      <c r="DE27" s="306" t="str">
        <f ca="true">+IF(OFFSET('Sanitation Data'!$H$28,0,10*ROW('Sanitation Data'!H21))="","",OFFSET('Sanitation Data'!$H$28,0,10*ROW('Sanitation Data'!H21)))</f>
        <v>Yes</v>
      </c>
      <c r="DF27" s="306" t="str">
        <f ca="true">+IF(OFFSET('Sanitation Data'!$H$29,0,10*ROW('Sanitation Data'!H21))="","",OFFSET('Sanitation Data'!$H$29,0,10*ROW('Sanitation Data'!H21)))</f>
        <v/>
      </c>
      <c r="DG27" s="306" t="str">
        <f ca="true">+IF(OFFSET('Sanitation Data'!$H$30,0,10*ROW('Sanitation Data'!H21))="","",OFFSET('Sanitation Data'!$H$30,0,10*ROW('Sanitation Data'!H21)))</f>
        <v/>
      </c>
      <c r="DH27" s="306" t="str">
        <f ca="true">+IF(OFFSET('Sanitation Data'!$H$31,0,10*ROW('Sanitation Data'!H21))="","",OFFSET('Sanitation Data'!$H$31,0,10*ROW('Sanitation Data'!H21)))</f>
        <v/>
      </c>
      <c r="DI27" s="306" t="str">
        <f ca="true">+IF(OFFSET('Sanitation Data'!$H$32,0,10*ROW('Sanitation Data'!H21))="","",OFFSET('Sanitation Data'!$H$32,0,10*ROW('Sanitation Data'!H21)))</f>
        <v/>
      </c>
      <c r="DJ27" s="306" t="str">
        <f ca="true">+IF(OFFSET('Sanitation Data'!$I$28,0,10*ROW('Sanitation Data'!I21))="","",OFFSET('Sanitation Data'!$I$28,0,10*ROW('Sanitation Data'!I21)))</f>
        <v>Yes</v>
      </c>
      <c r="DK27" s="306" t="str">
        <f ca="true">+IF(OFFSET('Sanitation Data'!$I$29,0,10*ROW('Sanitation Data'!I21))="","",OFFSET('Sanitation Data'!$I$29,0,10*ROW('Sanitation Data'!I21)))</f>
        <v/>
      </c>
      <c r="DL27" s="306" t="str">
        <f ca="true">+IF(OFFSET('Sanitation Data'!$I$30,0,10*ROW('Sanitation Data'!I21))="","",OFFSET('Sanitation Data'!$I$30,0,10*ROW('Sanitation Data'!I21)))</f>
        <v/>
      </c>
      <c r="DM27" s="306" t="str">
        <f ca="true">+IF(OFFSET('Sanitation Data'!$I$31,0,10*ROW('Sanitation Data'!I21))="","",OFFSET('Sanitation Data'!$I$31,0,10*ROW('Sanitation Data'!I21)))</f>
        <v/>
      </c>
      <c r="DN27" s="306" t="str">
        <f ca="true">+IF(OFFSET('Sanitation Data'!$I$32,0,10*ROW('Sanitation Data'!I21))="","",OFFSET('Sanitation Data'!$I$32,0,10*ROW('Sanitation Data'!I21)))</f>
        <v/>
      </c>
      <c r="DO27" s="306" t="str">
        <f ca="true">+IF(OFFSET('Hygiene Data'!$D$11,0,10*ROW('Hygiene Data'!D21))="","",OFFSET('Hygiene Data'!$D$11,0,10*ROW('Hygiene Data'!D21)))</f>
        <v/>
      </c>
      <c r="DP27" s="306" t="str">
        <f ca="true">+IF(OFFSET('Hygiene Data'!$D$12,0,10*ROW('Hygiene Data'!D21))="","",OFFSET('Hygiene Data'!$D$12,0,10*ROW('Hygiene Data'!D21)))</f>
        <v/>
      </c>
      <c r="DQ27" s="306" t="str">
        <f ca="true">+IF(OFFSET('Hygiene Data'!$D$13,0,10*ROW('Hygiene Data'!D21))="","",OFFSET('Hygiene Data'!$D$13,0,10*ROW('Hygiene Data'!D21)))</f>
        <v/>
      </c>
      <c r="DR27" s="306" t="str">
        <f ca="true">+IF(OFFSET('Hygiene Data'!$E$11,0,10*ROW('Hygiene Data'!E21))="","",OFFSET('Hygiene Data'!$E$11,0,10*ROW('Hygiene Data'!E21)))</f>
        <v/>
      </c>
      <c r="DS27" s="306" t="str">
        <f ca="true">+IF(OFFSET('Hygiene Data'!$E$12,0,10*ROW('Hygiene Data'!E21))="","",OFFSET('Hygiene Data'!$E$12,0,10*ROW('Hygiene Data'!E21)))</f>
        <v/>
      </c>
      <c r="DT27" s="306" t="str">
        <f ca="true">+IF(OFFSET('Hygiene Data'!$E$13,0,10*ROW('Hygiene Data'!E21))="","",OFFSET('Hygiene Data'!$E$13,0,10*ROW('Hygiene Data'!E21)))</f>
        <v/>
      </c>
      <c r="DU27" s="306" t="str">
        <f ca="true">+IF(OFFSET('Hygiene Data'!$F$11,0,10*ROW('Hygiene Data'!F21))="","",OFFSET('Hygiene Data'!$F$11,0,10*ROW('Hygiene Data'!F21)))</f>
        <v/>
      </c>
      <c r="DV27" s="306" t="str">
        <f ca="true">+IF(OFFSET('Hygiene Data'!$F$12,0,10*ROW('Hygiene Data'!F21))="","",OFFSET('Hygiene Data'!$F$12,0,10*ROW('Hygiene Data'!F21)))</f>
        <v/>
      </c>
      <c r="DW27" s="306" t="str">
        <f ca="true">+IF(OFFSET('Hygiene Data'!$F$13,0,10*ROW('Hygiene Data'!F21))="","",OFFSET('Hygiene Data'!$F$13,0,10*ROW('Hygiene Data'!F21)))</f>
        <v/>
      </c>
      <c r="DX27" s="306" t="str">
        <f ca="true">+IF(OFFSET('Hygiene Data'!$G$11,0,10*ROW('Hygiene Data'!G21))="","",OFFSET('Hygiene Data'!$G$11,0,10*ROW('Hygiene Data'!G21)))</f>
        <v/>
      </c>
      <c r="DY27" s="306" t="str">
        <f ca="true">+IF(OFFSET('Hygiene Data'!$G$12,0,10*ROW('Hygiene Data'!G21))="","",OFFSET('Hygiene Data'!$G$12,0,10*ROW('Hygiene Data'!G21)))</f>
        <v/>
      </c>
      <c r="DZ27" s="306" t="str">
        <f ca="true">+IF(OFFSET('Hygiene Data'!$G$13,0,10*ROW('Hygiene Data'!G21))="","",OFFSET('Hygiene Data'!$G$13,0,10*ROW('Hygiene Data'!G21)))</f>
        <v/>
      </c>
      <c r="EA27" s="306" t="str">
        <f ca="true">+IF(OFFSET('Hygiene Data'!$H$11,0,10*ROW('Hygiene Data'!H21))="","",OFFSET('Hygiene Data'!$H$11,0,10*ROW('Hygiene Data'!H21)))</f>
        <v/>
      </c>
      <c r="EB27" s="306" t="str">
        <f ca="true">+IF(OFFSET('Hygiene Data'!$H$12,0,10*ROW('Hygiene Data'!H21))="","",OFFSET('Hygiene Data'!$H$12,0,10*ROW('Hygiene Data'!H21)))</f>
        <v/>
      </c>
      <c r="EC27" s="306" t="str">
        <f ca="true">+IF(OFFSET('Hygiene Data'!$H$13,0,10*ROW('Hygiene Data'!H21))="","",OFFSET('Hygiene Data'!$H$13,0,10*ROW('Hygiene Data'!H21)))</f>
        <v/>
      </c>
      <c r="ED27" s="306" t="str">
        <f ca="true">+IF(OFFSET('Hygiene Data'!$I$11,0,10*ROW('Hygiene Data'!I21))="","",OFFSET('Hygiene Data'!$I$11,0,10*ROW('Hygiene Data'!I21)))</f>
        <v/>
      </c>
      <c r="EE27" s="306" t="str">
        <f ca="true">+IF(OFFSET('Hygiene Data'!$I$12,0,10*ROW('Hygiene Data'!I21))="","",OFFSET('Hygiene Data'!$I$12,0,10*ROW('Hygiene Data'!I21)))</f>
        <v/>
      </c>
      <c r="EF27" s="306"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62" t="str">
        <f t="shared" ca="true" si="0"/>
        <v/>
      </c>
      <c r="D28" s="98"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8"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8"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8"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8"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8"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8"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8"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8"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8"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8"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8"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8"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8"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8"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8"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8"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8"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9"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9"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9"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9"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9"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9"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9"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9"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9"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9"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9"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9"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9"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9"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9"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9"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9"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9"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9"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9"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9"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9"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9"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9"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9"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9"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9"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9"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9"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9"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0"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0"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0"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0"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0"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0"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0"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0"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0"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0"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0"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0"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0"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0"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0"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0"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0"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0"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6"/>
      <c r="BS28" s="306" t="str">
        <f ca="true">+IF(OFFSET('Water Data'!$D$27,0,10*ROW('Water Data'!D22))="","",OFFSET('Water Data'!$D$27,0,10*ROW('Water Data'!D22)))</f>
        <v/>
      </c>
      <c r="BT28" s="306" t="str">
        <f ca="true">+IF(OFFSET('Water Data'!$D$28,0,10*ROW('Water Data'!D22))="","",OFFSET('Water Data'!$D$28,0,10*ROW('Water Data'!D22)))</f>
        <v/>
      </c>
      <c r="BU28" s="306" t="str">
        <f ca="true">+IF(OFFSET('Water Data'!$D$29,0,10*ROW('Water Data'!D22))="","",OFFSET('Water Data'!$D$29,0,10*ROW('Water Data'!D22)))</f>
        <v/>
      </c>
      <c r="BV28" s="306" t="str">
        <f ca="true">+IF(OFFSET('Water Data'!$E$27,0,10*ROW('Water Data'!E22))="","",OFFSET('Water Data'!$E$27,0,10*ROW('Water Data'!E22)))</f>
        <v/>
      </c>
      <c r="BW28" s="306" t="str">
        <f ca="true">+IF(OFFSET('Water Data'!$E$28,0,10*ROW('Water Data'!E22))="","",OFFSET('Water Data'!$E$28,0,10*ROW('Water Data'!E22)))</f>
        <v/>
      </c>
      <c r="BX28" s="306" t="str">
        <f ca="true">+IF(OFFSET('Water Data'!$E$29,0,10*ROW('Water Data'!E22))="","",OFFSET('Water Data'!$E$29,0,10*ROW('Water Data'!E22)))</f>
        <v/>
      </c>
      <c r="BY28" s="306" t="str">
        <f ca="true">+IF(OFFSET('Water Data'!$F$27,0,10*ROW('Water Data'!F22))="","",OFFSET('Water Data'!$F$27,0,10*ROW('Water Data'!F22)))</f>
        <v/>
      </c>
      <c r="BZ28" s="306" t="str">
        <f ca="true">+IF(OFFSET('Water Data'!$F$28,0,10*ROW('Water Data'!F22))="","",OFFSET('Water Data'!$F$28,0,10*ROW('Water Data'!F22)))</f>
        <v/>
      </c>
      <c r="CA28" s="306" t="str">
        <f ca="true">+IF(OFFSET('Water Data'!$F$29,0,10*ROW('Water Data'!F22))="","",OFFSET('Water Data'!$F$29,0,10*ROW('Water Data'!F22)))</f>
        <v/>
      </c>
      <c r="CB28" s="306" t="str">
        <f ca="true">+IF(OFFSET('Water Data'!$G$27,0,10*ROW('Water Data'!G22))="","",OFFSET('Water Data'!$G$27,0,10*ROW('Water Data'!G22)))</f>
        <v/>
      </c>
      <c r="CC28" s="306" t="str">
        <f ca="true">+IF(OFFSET('Water Data'!$G$28,0,10*ROW('Water Data'!G22))="","",OFFSET('Water Data'!$G$28,0,10*ROW('Water Data'!G22)))</f>
        <v/>
      </c>
      <c r="CD28" s="306" t="str">
        <f ca="true">+IF(OFFSET('Water Data'!$G$29,0,10*ROW('Water Data'!G22))="","",OFFSET('Water Data'!$G$29,0,10*ROW('Water Data'!G22)))</f>
        <v/>
      </c>
      <c r="CE28" s="306" t="str">
        <f ca="true">+IF(OFFSET('Water Data'!$H$27,0,10*ROW('Water Data'!H22))="","",OFFSET('Water Data'!$H$27,0,10*ROW('Water Data'!H22)))</f>
        <v/>
      </c>
      <c r="CF28" s="306" t="str">
        <f ca="true">+IF(OFFSET('Water Data'!$H$28,0,10*ROW('Water Data'!H22))="","",OFFSET('Water Data'!$H$28,0,10*ROW('Water Data'!H22)))</f>
        <v/>
      </c>
      <c r="CG28" s="306" t="str">
        <f ca="true">+IF(OFFSET('Water Data'!$H$29,0,10*ROW('Water Data'!H22))="","",OFFSET('Water Data'!$H$29,0,10*ROW('Water Data'!H22)))</f>
        <v/>
      </c>
      <c r="CH28" s="306" t="str">
        <f ca="true">+IF(OFFSET('Water Data'!$I$27,0,10*ROW('Water Data'!I22))="","",OFFSET('Water Data'!$I$27,0,10*ROW('Water Data'!I22)))</f>
        <v/>
      </c>
      <c r="CI28" s="306" t="str">
        <f ca="true">+IF(OFFSET('Water Data'!$I$28,0,10*ROW('Water Data'!I22))="","",OFFSET('Water Data'!$I$28,0,10*ROW('Water Data'!I22)))</f>
        <v/>
      </c>
      <c r="CJ28" s="306" t="str">
        <f ca="true">+IF(OFFSET('Water Data'!$I$29,0,10*ROW('Water Data'!I22))="","",OFFSET('Water Data'!$I$29,0,10*ROW('Water Data'!I22)))</f>
        <v/>
      </c>
      <c r="CK28" s="306" t="str">
        <f ca="true">+IF(OFFSET('Sanitation Data'!$D$28,0,10*ROW('Sanitation Data'!D22))="","",OFFSET('Sanitation Data'!$D$28,0,10*ROW('Sanitation Data'!D22)))</f>
        <v/>
      </c>
      <c r="CL28" s="306" t="str">
        <f ca="true">+IF(OFFSET('Sanitation Data'!$D$29,0,10*ROW('Sanitation Data'!D22))="","",OFFSET('Sanitation Data'!$D$29,0,10*ROW('Sanitation Data'!D22)))</f>
        <v/>
      </c>
      <c r="CM28" s="306" t="str">
        <f ca="true">+IF(OFFSET('Sanitation Data'!$D$30,0,10*ROW('Sanitation Data'!D22))="","",OFFSET('Sanitation Data'!$D$30,0,10*ROW('Sanitation Data'!D22)))</f>
        <v/>
      </c>
      <c r="CN28" s="306" t="str">
        <f ca="true">+IF(OFFSET('Sanitation Data'!$D$31,0,10*ROW('Sanitation Data'!D22))="","",OFFSET('Sanitation Data'!$D$31,0,10*ROW('Sanitation Data'!D22)))</f>
        <v/>
      </c>
      <c r="CO28" s="306" t="str">
        <f ca="true">+IF(OFFSET('Sanitation Data'!$D$32,0,10*ROW('Sanitation Data'!D22))="","",OFFSET('Sanitation Data'!$D$32,0,10*ROW('Sanitation Data'!D22)))</f>
        <v/>
      </c>
      <c r="CP28" s="306" t="str">
        <f ca="true">+IF(OFFSET('Sanitation Data'!$E$28,0,10*ROW('Sanitation Data'!E22))="","",OFFSET('Sanitation Data'!$E$28,0,10*ROW('Sanitation Data'!E22)))</f>
        <v/>
      </c>
      <c r="CQ28" s="306" t="str">
        <f ca="true">+IF(OFFSET('Sanitation Data'!$E$29,0,10*ROW('Sanitation Data'!E22))="","",OFFSET('Sanitation Data'!$E$29,0,10*ROW('Sanitation Data'!E22)))</f>
        <v/>
      </c>
      <c r="CR28" s="306" t="str">
        <f ca="true">+IF(OFFSET('Sanitation Data'!$E$30,0,10*ROW('Sanitation Data'!E22))="","",OFFSET('Sanitation Data'!$E$30,0,10*ROW('Sanitation Data'!E22)))</f>
        <v/>
      </c>
      <c r="CS28" s="306" t="str">
        <f ca="true">+IF(OFFSET('Sanitation Data'!$E$31,0,10*ROW('Sanitation Data'!E22))="","",OFFSET('Sanitation Data'!$E$31,0,10*ROW('Sanitation Data'!E22)))</f>
        <v/>
      </c>
      <c r="CT28" s="306" t="str">
        <f ca="true">+IF(OFFSET('Sanitation Data'!$E$32,0,10*ROW('Sanitation Data'!E22))="","",OFFSET('Sanitation Data'!$E$32,0,10*ROW('Sanitation Data'!E22)))</f>
        <v/>
      </c>
      <c r="CU28" s="306" t="str">
        <f ca="true">+IF(OFFSET('Sanitation Data'!$F$28,0,10*ROW('Sanitation Data'!F22))="","",OFFSET('Sanitation Data'!$F$28,0,10*ROW('Sanitation Data'!F22)))</f>
        <v/>
      </c>
      <c r="CV28" s="306" t="str">
        <f ca="true">+IF(OFFSET('Sanitation Data'!$F$29,0,10*ROW('Sanitation Data'!F22))="","",OFFSET('Sanitation Data'!$F$29,0,10*ROW('Sanitation Data'!F22)))</f>
        <v/>
      </c>
      <c r="CW28" s="306" t="str">
        <f ca="true">+IF(OFFSET('Sanitation Data'!$F$30,0,10*ROW('Sanitation Data'!F22))="","",OFFSET('Sanitation Data'!$F$30,0,10*ROW('Sanitation Data'!F22)))</f>
        <v/>
      </c>
      <c r="CX28" s="306" t="str">
        <f ca="true">+IF(OFFSET('Sanitation Data'!$F$31,0,10*ROW('Sanitation Data'!F22))="","",OFFSET('Sanitation Data'!$F$31,0,10*ROW('Sanitation Data'!F22)))</f>
        <v/>
      </c>
      <c r="CY28" s="306" t="str">
        <f ca="true">+IF(OFFSET('Sanitation Data'!$F$32,0,10*ROW('Sanitation Data'!F22))="","",OFFSET('Sanitation Data'!$F$32,0,10*ROW('Sanitation Data'!F22)))</f>
        <v/>
      </c>
      <c r="CZ28" s="306" t="str">
        <f ca="true">+IF(OFFSET('Sanitation Data'!$G$28,0,10*ROW('Sanitation Data'!G22))="","",OFFSET('Sanitation Data'!$G$28,0,10*ROW('Sanitation Data'!G22)))</f>
        <v/>
      </c>
      <c r="DA28" s="306" t="str">
        <f ca="true">+IF(OFFSET('Sanitation Data'!$G$29,0,10*ROW('Sanitation Data'!G22))="","",OFFSET('Sanitation Data'!$G$29,0,10*ROW('Sanitation Data'!G22)))</f>
        <v/>
      </c>
      <c r="DB28" s="306" t="str">
        <f ca="true">+IF(OFFSET('Sanitation Data'!$G$30,0,10*ROW('Sanitation Data'!G22))="","",OFFSET('Sanitation Data'!$G$30,0,10*ROW('Sanitation Data'!G22)))</f>
        <v/>
      </c>
      <c r="DC28" s="306" t="str">
        <f ca="true">+IF(OFFSET('Sanitation Data'!$G$31,0,10*ROW('Sanitation Data'!G22))="","",OFFSET('Sanitation Data'!$G$31,0,10*ROW('Sanitation Data'!G22)))</f>
        <v/>
      </c>
      <c r="DD28" s="306" t="str">
        <f ca="true">+IF(OFFSET('Sanitation Data'!$G$32,0,10*ROW('Sanitation Data'!G22))="","",OFFSET('Sanitation Data'!$G$32,0,10*ROW('Sanitation Data'!G22)))</f>
        <v/>
      </c>
      <c r="DE28" s="306" t="str">
        <f ca="true">+IF(OFFSET('Sanitation Data'!$H$28,0,10*ROW('Sanitation Data'!H22))="","",OFFSET('Sanitation Data'!$H$28,0,10*ROW('Sanitation Data'!H22)))</f>
        <v/>
      </c>
      <c r="DF28" s="306" t="str">
        <f ca="true">+IF(OFFSET('Sanitation Data'!$H$29,0,10*ROW('Sanitation Data'!H22))="","",OFFSET('Sanitation Data'!$H$29,0,10*ROW('Sanitation Data'!H22)))</f>
        <v/>
      </c>
      <c r="DG28" s="306" t="str">
        <f ca="true">+IF(OFFSET('Sanitation Data'!$H$30,0,10*ROW('Sanitation Data'!H22))="","",OFFSET('Sanitation Data'!$H$30,0,10*ROW('Sanitation Data'!H22)))</f>
        <v/>
      </c>
      <c r="DH28" s="306" t="str">
        <f ca="true">+IF(OFFSET('Sanitation Data'!$H$31,0,10*ROW('Sanitation Data'!H22))="","",OFFSET('Sanitation Data'!$H$31,0,10*ROW('Sanitation Data'!H22)))</f>
        <v/>
      </c>
      <c r="DI28" s="306" t="str">
        <f ca="true">+IF(OFFSET('Sanitation Data'!$H$32,0,10*ROW('Sanitation Data'!H22))="","",OFFSET('Sanitation Data'!$H$32,0,10*ROW('Sanitation Data'!H22)))</f>
        <v/>
      </c>
      <c r="DJ28" s="306" t="str">
        <f ca="true">+IF(OFFSET('Sanitation Data'!$I$28,0,10*ROW('Sanitation Data'!I22))="","",OFFSET('Sanitation Data'!$I$28,0,10*ROW('Sanitation Data'!I22)))</f>
        <v/>
      </c>
      <c r="DK28" s="306" t="str">
        <f ca="true">+IF(OFFSET('Sanitation Data'!$I$29,0,10*ROW('Sanitation Data'!I22))="","",OFFSET('Sanitation Data'!$I$29,0,10*ROW('Sanitation Data'!I22)))</f>
        <v/>
      </c>
      <c r="DL28" s="306" t="str">
        <f ca="true">+IF(OFFSET('Sanitation Data'!$I$30,0,10*ROW('Sanitation Data'!I22))="","",OFFSET('Sanitation Data'!$I$30,0,10*ROW('Sanitation Data'!I22)))</f>
        <v/>
      </c>
      <c r="DM28" s="306" t="str">
        <f ca="true">+IF(OFFSET('Sanitation Data'!$I$31,0,10*ROW('Sanitation Data'!I22))="","",OFFSET('Sanitation Data'!$I$31,0,10*ROW('Sanitation Data'!I22)))</f>
        <v/>
      </c>
      <c r="DN28" s="306" t="str">
        <f ca="true">+IF(OFFSET('Sanitation Data'!$I$32,0,10*ROW('Sanitation Data'!I22))="","",OFFSET('Sanitation Data'!$I$32,0,10*ROW('Sanitation Data'!I22)))</f>
        <v/>
      </c>
      <c r="DO28" s="306" t="str">
        <f ca="true">+IF(OFFSET('Hygiene Data'!$D$11,0,10*ROW('Hygiene Data'!D22))="","",OFFSET('Hygiene Data'!$D$11,0,10*ROW('Hygiene Data'!D22)))</f>
        <v/>
      </c>
      <c r="DP28" s="306" t="str">
        <f ca="true">+IF(OFFSET('Hygiene Data'!$D$12,0,10*ROW('Hygiene Data'!D22))="","",OFFSET('Hygiene Data'!$D$12,0,10*ROW('Hygiene Data'!D22)))</f>
        <v/>
      </c>
      <c r="DQ28" s="306" t="str">
        <f ca="true">+IF(OFFSET('Hygiene Data'!$D$13,0,10*ROW('Hygiene Data'!D22))="","",OFFSET('Hygiene Data'!$D$13,0,10*ROW('Hygiene Data'!D22)))</f>
        <v/>
      </c>
      <c r="DR28" s="306" t="str">
        <f ca="true">+IF(OFFSET('Hygiene Data'!$E$11,0,10*ROW('Hygiene Data'!E22))="","",OFFSET('Hygiene Data'!$E$11,0,10*ROW('Hygiene Data'!E22)))</f>
        <v/>
      </c>
      <c r="DS28" s="306" t="str">
        <f ca="true">+IF(OFFSET('Hygiene Data'!$E$12,0,10*ROW('Hygiene Data'!E22))="","",OFFSET('Hygiene Data'!$E$12,0,10*ROW('Hygiene Data'!E22)))</f>
        <v/>
      </c>
      <c r="DT28" s="306" t="str">
        <f ca="true">+IF(OFFSET('Hygiene Data'!$E$13,0,10*ROW('Hygiene Data'!E22))="","",OFFSET('Hygiene Data'!$E$13,0,10*ROW('Hygiene Data'!E22)))</f>
        <v/>
      </c>
      <c r="DU28" s="306" t="str">
        <f ca="true">+IF(OFFSET('Hygiene Data'!$F$11,0,10*ROW('Hygiene Data'!F22))="","",OFFSET('Hygiene Data'!$F$11,0,10*ROW('Hygiene Data'!F22)))</f>
        <v/>
      </c>
      <c r="DV28" s="306" t="str">
        <f ca="true">+IF(OFFSET('Hygiene Data'!$F$12,0,10*ROW('Hygiene Data'!F22))="","",OFFSET('Hygiene Data'!$F$12,0,10*ROW('Hygiene Data'!F22)))</f>
        <v/>
      </c>
      <c r="DW28" s="306" t="str">
        <f ca="true">+IF(OFFSET('Hygiene Data'!$F$13,0,10*ROW('Hygiene Data'!F22))="","",OFFSET('Hygiene Data'!$F$13,0,10*ROW('Hygiene Data'!F22)))</f>
        <v/>
      </c>
      <c r="DX28" s="306" t="str">
        <f ca="true">+IF(OFFSET('Hygiene Data'!$G$11,0,10*ROW('Hygiene Data'!G22))="","",OFFSET('Hygiene Data'!$G$11,0,10*ROW('Hygiene Data'!G22)))</f>
        <v/>
      </c>
      <c r="DY28" s="306" t="str">
        <f ca="true">+IF(OFFSET('Hygiene Data'!$G$12,0,10*ROW('Hygiene Data'!G22))="","",OFFSET('Hygiene Data'!$G$12,0,10*ROW('Hygiene Data'!G22)))</f>
        <v/>
      </c>
      <c r="DZ28" s="306" t="str">
        <f ca="true">+IF(OFFSET('Hygiene Data'!$G$13,0,10*ROW('Hygiene Data'!G22))="","",OFFSET('Hygiene Data'!$G$13,0,10*ROW('Hygiene Data'!G22)))</f>
        <v/>
      </c>
      <c r="EA28" s="306" t="str">
        <f ca="true">+IF(OFFSET('Hygiene Data'!$H$11,0,10*ROW('Hygiene Data'!H22))="","",OFFSET('Hygiene Data'!$H$11,0,10*ROW('Hygiene Data'!H22)))</f>
        <v/>
      </c>
      <c r="EB28" s="306" t="str">
        <f ca="true">+IF(OFFSET('Hygiene Data'!$H$12,0,10*ROW('Hygiene Data'!H22))="","",OFFSET('Hygiene Data'!$H$12,0,10*ROW('Hygiene Data'!H22)))</f>
        <v/>
      </c>
      <c r="EC28" s="306" t="str">
        <f ca="true">+IF(OFFSET('Hygiene Data'!$H$13,0,10*ROW('Hygiene Data'!H22))="","",OFFSET('Hygiene Data'!$H$13,0,10*ROW('Hygiene Data'!H22)))</f>
        <v/>
      </c>
      <c r="ED28" s="306" t="str">
        <f ca="true">+IF(OFFSET('Hygiene Data'!$I$11,0,10*ROW('Hygiene Data'!I22))="","",OFFSET('Hygiene Data'!$I$11,0,10*ROW('Hygiene Data'!I22)))</f>
        <v/>
      </c>
      <c r="EE28" s="306" t="str">
        <f ca="true">+IF(OFFSET('Hygiene Data'!$I$12,0,10*ROW('Hygiene Data'!I22))="","",OFFSET('Hygiene Data'!$I$12,0,10*ROW('Hygiene Data'!I22)))</f>
        <v/>
      </c>
      <c r="EF28" s="306"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62" t="str">
        <f t="shared" ca="true" si="0"/>
        <v/>
      </c>
      <c r="D29" s="98"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8"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8"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8"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8"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8"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8"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8"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8"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8"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8"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8"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8"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8"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8"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8"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8"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8"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9"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9"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9"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9"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9"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9"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9"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9"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9"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9"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9"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9"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9"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9"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9"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9"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9"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9"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9"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9"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9"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9"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9"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9"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9"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9"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9"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9"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9"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9"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0"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0"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0"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0"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0"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0"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0"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0"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0"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0"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0"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0"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0"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0"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0"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0"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0"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0"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6"/>
      <c r="BS29" s="306" t="str">
        <f ca="true">+IF(OFFSET('Water Data'!$D$27,0,10*ROW('Water Data'!D23))="","",OFFSET('Water Data'!$D$27,0,10*ROW('Water Data'!D23)))</f>
        <v/>
      </c>
      <c r="BT29" s="306" t="str">
        <f ca="true">+IF(OFFSET('Water Data'!$D$28,0,10*ROW('Water Data'!D23))="","",OFFSET('Water Data'!$D$28,0,10*ROW('Water Data'!D23)))</f>
        <v/>
      </c>
      <c r="BU29" s="306" t="str">
        <f ca="true">+IF(OFFSET('Water Data'!$D$29,0,10*ROW('Water Data'!D23))="","",OFFSET('Water Data'!$D$29,0,10*ROW('Water Data'!D23)))</f>
        <v/>
      </c>
      <c r="BV29" s="306" t="str">
        <f ca="true">+IF(OFFSET('Water Data'!$E$27,0,10*ROW('Water Data'!E23))="","",OFFSET('Water Data'!$E$27,0,10*ROW('Water Data'!E23)))</f>
        <v/>
      </c>
      <c r="BW29" s="306" t="str">
        <f ca="true">+IF(OFFSET('Water Data'!$E$28,0,10*ROW('Water Data'!E23))="","",OFFSET('Water Data'!$E$28,0,10*ROW('Water Data'!E23)))</f>
        <v/>
      </c>
      <c r="BX29" s="306" t="str">
        <f ca="true">+IF(OFFSET('Water Data'!$E$29,0,10*ROW('Water Data'!E23))="","",OFFSET('Water Data'!$E$29,0,10*ROW('Water Data'!E23)))</f>
        <v/>
      </c>
      <c r="BY29" s="306" t="str">
        <f ca="true">+IF(OFFSET('Water Data'!$F$27,0,10*ROW('Water Data'!F23))="","",OFFSET('Water Data'!$F$27,0,10*ROW('Water Data'!F23)))</f>
        <v/>
      </c>
      <c r="BZ29" s="306" t="str">
        <f ca="true">+IF(OFFSET('Water Data'!$F$28,0,10*ROW('Water Data'!F23))="","",OFFSET('Water Data'!$F$28,0,10*ROW('Water Data'!F23)))</f>
        <v/>
      </c>
      <c r="CA29" s="306" t="str">
        <f ca="true">+IF(OFFSET('Water Data'!$F$29,0,10*ROW('Water Data'!F23))="","",OFFSET('Water Data'!$F$29,0,10*ROW('Water Data'!F23)))</f>
        <v/>
      </c>
      <c r="CB29" s="306" t="str">
        <f ca="true">+IF(OFFSET('Water Data'!$G$27,0,10*ROW('Water Data'!G23))="","",OFFSET('Water Data'!$G$27,0,10*ROW('Water Data'!G23)))</f>
        <v/>
      </c>
      <c r="CC29" s="306" t="str">
        <f ca="true">+IF(OFFSET('Water Data'!$G$28,0,10*ROW('Water Data'!G23))="","",OFFSET('Water Data'!$G$28,0,10*ROW('Water Data'!G23)))</f>
        <v/>
      </c>
      <c r="CD29" s="306" t="str">
        <f ca="true">+IF(OFFSET('Water Data'!$G$29,0,10*ROW('Water Data'!G23))="","",OFFSET('Water Data'!$G$29,0,10*ROW('Water Data'!G23)))</f>
        <v/>
      </c>
      <c r="CE29" s="306" t="str">
        <f ca="true">+IF(OFFSET('Water Data'!$H$27,0,10*ROW('Water Data'!H23))="","",OFFSET('Water Data'!$H$27,0,10*ROW('Water Data'!H23)))</f>
        <v/>
      </c>
      <c r="CF29" s="306" t="str">
        <f ca="true">+IF(OFFSET('Water Data'!$H$28,0,10*ROW('Water Data'!H23))="","",OFFSET('Water Data'!$H$28,0,10*ROW('Water Data'!H23)))</f>
        <v/>
      </c>
      <c r="CG29" s="306" t="str">
        <f ca="true">+IF(OFFSET('Water Data'!$H$29,0,10*ROW('Water Data'!H23))="","",OFFSET('Water Data'!$H$29,0,10*ROW('Water Data'!H23)))</f>
        <v/>
      </c>
      <c r="CH29" s="306" t="str">
        <f ca="true">+IF(OFFSET('Water Data'!$I$27,0,10*ROW('Water Data'!I23))="","",OFFSET('Water Data'!$I$27,0,10*ROW('Water Data'!I23)))</f>
        <v/>
      </c>
      <c r="CI29" s="306" t="str">
        <f ca="true">+IF(OFFSET('Water Data'!$I$28,0,10*ROW('Water Data'!I23))="","",OFFSET('Water Data'!$I$28,0,10*ROW('Water Data'!I23)))</f>
        <v/>
      </c>
      <c r="CJ29" s="306" t="str">
        <f ca="true">+IF(OFFSET('Water Data'!$I$29,0,10*ROW('Water Data'!I23))="","",OFFSET('Water Data'!$I$29,0,10*ROW('Water Data'!I23)))</f>
        <v/>
      </c>
      <c r="CK29" s="306" t="str">
        <f ca="true">+IF(OFFSET('Sanitation Data'!$D$28,0,10*ROW('Sanitation Data'!D23))="","",OFFSET('Sanitation Data'!$D$28,0,10*ROW('Sanitation Data'!D23)))</f>
        <v/>
      </c>
      <c r="CL29" s="306" t="str">
        <f ca="true">+IF(OFFSET('Sanitation Data'!$D$29,0,10*ROW('Sanitation Data'!D23))="","",OFFSET('Sanitation Data'!$D$29,0,10*ROW('Sanitation Data'!D23)))</f>
        <v/>
      </c>
      <c r="CM29" s="306" t="str">
        <f ca="true">+IF(OFFSET('Sanitation Data'!$D$30,0,10*ROW('Sanitation Data'!D23))="","",OFFSET('Sanitation Data'!$D$30,0,10*ROW('Sanitation Data'!D23)))</f>
        <v/>
      </c>
      <c r="CN29" s="306" t="str">
        <f ca="true">+IF(OFFSET('Sanitation Data'!$D$31,0,10*ROW('Sanitation Data'!D23))="","",OFFSET('Sanitation Data'!$D$31,0,10*ROW('Sanitation Data'!D23)))</f>
        <v/>
      </c>
      <c r="CO29" s="306" t="str">
        <f ca="true">+IF(OFFSET('Sanitation Data'!$D$32,0,10*ROW('Sanitation Data'!D23))="","",OFFSET('Sanitation Data'!$D$32,0,10*ROW('Sanitation Data'!D23)))</f>
        <v/>
      </c>
      <c r="CP29" s="306" t="str">
        <f ca="true">+IF(OFFSET('Sanitation Data'!$E$28,0,10*ROW('Sanitation Data'!E23))="","",OFFSET('Sanitation Data'!$E$28,0,10*ROW('Sanitation Data'!E23)))</f>
        <v/>
      </c>
      <c r="CQ29" s="306" t="str">
        <f ca="true">+IF(OFFSET('Sanitation Data'!$E$29,0,10*ROW('Sanitation Data'!E23))="","",OFFSET('Sanitation Data'!$E$29,0,10*ROW('Sanitation Data'!E23)))</f>
        <v/>
      </c>
      <c r="CR29" s="306" t="str">
        <f ca="true">+IF(OFFSET('Sanitation Data'!$E$30,0,10*ROW('Sanitation Data'!E23))="","",OFFSET('Sanitation Data'!$E$30,0,10*ROW('Sanitation Data'!E23)))</f>
        <v/>
      </c>
      <c r="CS29" s="306" t="str">
        <f ca="true">+IF(OFFSET('Sanitation Data'!$E$31,0,10*ROW('Sanitation Data'!E23))="","",OFFSET('Sanitation Data'!$E$31,0,10*ROW('Sanitation Data'!E23)))</f>
        <v/>
      </c>
      <c r="CT29" s="306" t="str">
        <f ca="true">+IF(OFFSET('Sanitation Data'!$E$32,0,10*ROW('Sanitation Data'!E23))="","",OFFSET('Sanitation Data'!$E$32,0,10*ROW('Sanitation Data'!E23)))</f>
        <v/>
      </c>
      <c r="CU29" s="306" t="str">
        <f ca="true">+IF(OFFSET('Sanitation Data'!$F$28,0,10*ROW('Sanitation Data'!F23))="","",OFFSET('Sanitation Data'!$F$28,0,10*ROW('Sanitation Data'!F23)))</f>
        <v/>
      </c>
      <c r="CV29" s="306" t="str">
        <f ca="true">+IF(OFFSET('Sanitation Data'!$F$29,0,10*ROW('Sanitation Data'!F23))="","",OFFSET('Sanitation Data'!$F$29,0,10*ROW('Sanitation Data'!F23)))</f>
        <v/>
      </c>
      <c r="CW29" s="306" t="str">
        <f ca="true">+IF(OFFSET('Sanitation Data'!$F$30,0,10*ROW('Sanitation Data'!F23))="","",OFFSET('Sanitation Data'!$F$30,0,10*ROW('Sanitation Data'!F23)))</f>
        <v/>
      </c>
      <c r="CX29" s="306" t="str">
        <f ca="true">+IF(OFFSET('Sanitation Data'!$F$31,0,10*ROW('Sanitation Data'!F23))="","",OFFSET('Sanitation Data'!$F$31,0,10*ROW('Sanitation Data'!F23)))</f>
        <v/>
      </c>
      <c r="CY29" s="306" t="str">
        <f ca="true">+IF(OFFSET('Sanitation Data'!$F$32,0,10*ROW('Sanitation Data'!F23))="","",OFFSET('Sanitation Data'!$F$32,0,10*ROW('Sanitation Data'!F23)))</f>
        <v/>
      </c>
      <c r="CZ29" s="306" t="str">
        <f ca="true">+IF(OFFSET('Sanitation Data'!$G$28,0,10*ROW('Sanitation Data'!G23))="","",OFFSET('Sanitation Data'!$G$28,0,10*ROW('Sanitation Data'!G23)))</f>
        <v/>
      </c>
      <c r="DA29" s="306" t="str">
        <f ca="true">+IF(OFFSET('Sanitation Data'!$G$29,0,10*ROW('Sanitation Data'!G23))="","",OFFSET('Sanitation Data'!$G$29,0,10*ROW('Sanitation Data'!G23)))</f>
        <v/>
      </c>
      <c r="DB29" s="306" t="str">
        <f ca="true">+IF(OFFSET('Sanitation Data'!$G$30,0,10*ROW('Sanitation Data'!G23))="","",OFFSET('Sanitation Data'!$G$30,0,10*ROW('Sanitation Data'!G23)))</f>
        <v/>
      </c>
      <c r="DC29" s="306" t="str">
        <f ca="true">+IF(OFFSET('Sanitation Data'!$G$31,0,10*ROW('Sanitation Data'!G23))="","",OFFSET('Sanitation Data'!$G$31,0,10*ROW('Sanitation Data'!G23)))</f>
        <v/>
      </c>
      <c r="DD29" s="306" t="str">
        <f ca="true">+IF(OFFSET('Sanitation Data'!$G$32,0,10*ROW('Sanitation Data'!G23))="","",OFFSET('Sanitation Data'!$G$32,0,10*ROW('Sanitation Data'!G23)))</f>
        <v/>
      </c>
      <c r="DE29" s="306" t="str">
        <f ca="true">+IF(OFFSET('Sanitation Data'!$H$28,0,10*ROW('Sanitation Data'!H23))="","",OFFSET('Sanitation Data'!$H$28,0,10*ROW('Sanitation Data'!H23)))</f>
        <v/>
      </c>
      <c r="DF29" s="306" t="str">
        <f ca="true">+IF(OFFSET('Sanitation Data'!$H$29,0,10*ROW('Sanitation Data'!H23))="","",OFFSET('Sanitation Data'!$H$29,0,10*ROW('Sanitation Data'!H23)))</f>
        <v/>
      </c>
      <c r="DG29" s="306" t="str">
        <f ca="true">+IF(OFFSET('Sanitation Data'!$H$30,0,10*ROW('Sanitation Data'!H23))="","",OFFSET('Sanitation Data'!$H$30,0,10*ROW('Sanitation Data'!H23)))</f>
        <v/>
      </c>
      <c r="DH29" s="306" t="str">
        <f ca="true">+IF(OFFSET('Sanitation Data'!$H$31,0,10*ROW('Sanitation Data'!H23))="","",OFFSET('Sanitation Data'!$H$31,0,10*ROW('Sanitation Data'!H23)))</f>
        <v/>
      </c>
      <c r="DI29" s="306" t="str">
        <f ca="true">+IF(OFFSET('Sanitation Data'!$H$32,0,10*ROW('Sanitation Data'!H23))="","",OFFSET('Sanitation Data'!$H$32,0,10*ROW('Sanitation Data'!H23)))</f>
        <v/>
      </c>
      <c r="DJ29" s="306" t="str">
        <f ca="true">+IF(OFFSET('Sanitation Data'!$I$28,0,10*ROW('Sanitation Data'!I23))="","",OFFSET('Sanitation Data'!$I$28,0,10*ROW('Sanitation Data'!I23)))</f>
        <v/>
      </c>
      <c r="DK29" s="306" t="str">
        <f ca="true">+IF(OFFSET('Sanitation Data'!$I$29,0,10*ROW('Sanitation Data'!I23))="","",OFFSET('Sanitation Data'!$I$29,0,10*ROW('Sanitation Data'!I23)))</f>
        <v/>
      </c>
      <c r="DL29" s="306" t="str">
        <f ca="true">+IF(OFFSET('Sanitation Data'!$I$30,0,10*ROW('Sanitation Data'!I23))="","",OFFSET('Sanitation Data'!$I$30,0,10*ROW('Sanitation Data'!I23)))</f>
        <v/>
      </c>
      <c r="DM29" s="306" t="str">
        <f ca="true">+IF(OFFSET('Sanitation Data'!$I$31,0,10*ROW('Sanitation Data'!I23))="","",OFFSET('Sanitation Data'!$I$31,0,10*ROW('Sanitation Data'!I23)))</f>
        <v/>
      </c>
      <c r="DN29" s="306" t="str">
        <f ca="true">+IF(OFFSET('Sanitation Data'!$I$32,0,10*ROW('Sanitation Data'!I23))="","",OFFSET('Sanitation Data'!$I$32,0,10*ROW('Sanitation Data'!I23)))</f>
        <v/>
      </c>
      <c r="DO29" s="306" t="str">
        <f ca="true">+IF(OFFSET('Hygiene Data'!$D$11,0,10*ROW('Hygiene Data'!D23))="","",OFFSET('Hygiene Data'!$D$11,0,10*ROW('Hygiene Data'!D23)))</f>
        <v/>
      </c>
      <c r="DP29" s="306" t="str">
        <f ca="true">+IF(OFFSET('Hygiene Data'!$D$12,0,10*ROW('Hygiene Data'!D23))="","",OFFSET('Hygiene Data'!$D$12,0,10*ROW('Hygiene Data'!D23)))</f>
        <v/>
      </c>
      <c r="DQ29" s="306" t="str">
        <f ca="true">+IF(OFFSET('Hygiene Data'!$D$13,0,10*ROW('Hygiene Data'!D23))="","",OFFSET('Hygiene Data'!$D$13,0,10*ROW('Hygiene Data'!D23)))</f>
        <v/>
      </c>
      <c r="DR29" s="306" t="str">
        <f ca="true">+IF(OFFSET('Hygiene Data'!$E$11,0,10*ROW('Hygiene Data'!E23))="","",OFFSET('Hygiene Data'!$E$11,0,10*ROW('Hygiene Data'!E23)))</f>
        <v/>
      </c>
      <c r="DS29" s="306" t="str">
        <f ca="true">+IF(OFFSET('Hygiene Data'!$E$12,0,10*ROW('Hygiene Data'!E23))="","",OFFSET('Hygiene Data'!$E$12,0,10*ROW('Hygiene Data'!E23)))</f>
        <v/>
      </c>
      <c r="DT29" s="306" t="str">
        <f ca="true">+IF(OFFSET('Hygiene Data'!$E$13,0,10*ROW('Hygiene Data'!E23))="","",OFFSET('Hygiene Data'!$E$13,0,10*ROW('Hygiene Data'!E23)))</f>
        <v/>
      </c>
      <c r="DU29" s="306" t="str">
        <f ca="true">+IF(OFFSET('Hygiene Data'!$F$11,0,10*ROW('Hygiene Data'!F23))="","",OFFSET('Hygiene Data'!$F$11,0,10*ROW('Hygiene Data'!F23)))</f>
        <v/>
      </c>
      <c r="DV29" s="306" t="str">
        <f ca="true">+IF(OFFSET('Hygiene Data'!$F$12,0,10*ROW('Hygiene Data'!F23))="","",OFFSET('Hygiene Data'!$F$12,0,10*ROW('Hygiene Data'!F23)))</f>
        <v/>
      </c>
      <c r="DW29" s="306" t="str">
        <f ca="true">+IF(OFFSET('Hygiene Data'!$F$13,0,10*ROW('Hygiene Data'!F23))="","",OFFSET('Hygiene Data'!$F$13,0,10*ROW('Hygiene Data'!F23)))</f>
        <v/>
      </c>
      <c r="DX29" s="306" t="str">
        <f ca="true">+IF(OFFSET('Hygiene Data'!$G$11,0,10*ROW('Hygiene Data'!G23))="","",OFFSET('Hygiene Data'!$G$11,0,10*ROW('Hygiene Data'!G23)))</f>
        <v/>
      </c>
      <c r="DY29" s="306" t="str">
        <f ca="true">+IF(OFFSET('Hygiene Data'!$G$12,0,10*ROW('Hygiene Data'!G23))="","",OFFSET('Hygiene Data'!$G$12,0,10*ROW('Hygiene Data'!G23)))</f>
        <v/>
      </c>
      <c r="DZ29" s="306" t="str">
        <f ca="true">+IF(OFFSET('Hygiene Data'!$G$13,0,10*ROW('Hygiene Data'!G23))="","",OFFSET('Hygiene Data'!$G$13,0,10*ROW('Hygiene Data'!G23)))</f>
        <v/>
      </c>
      <c r="EA29" s="306" t="str">
        <f ca="true">+IF(OFFSET('Hygiene Data'!$H$11,0,10*ROW('Hygiene Data'!H23))="","",OFFSET('Hygiene Data'!$H$11,0,10*ROW('Hygiene Data'!H23)))</f>
        <v/>
      </c>
      <c r="EB29" s="306" t="str">
        <f ca="true">+IF(OFFSET('Hygiene Data'!$H$12,0,10*ROW('Hygiene Data'!H23))="","",OFFSET('Hygiene Data'!$H$12,0,10*ROW('Hygiene Data'!H23)))</f>
        <v/>
      </c>
      <c r="EC29" s="306" t="str">
        <f ca="true">+IF(OFFSET('Hygiene Data'!$H$13,0,10*ROW('Hygiene Data'!H23))="","",OFFSET('Hygiene Data'!$H$13,0,10*ROW('Hygiene Data'!H23)))</f>
        <v/>
      </c>
      <c r="ED29" s="306" t="str">
        <f ca="true">+IF(OFFSET('Hygiene Data'!$I$11,0,10*ROW('Hygiene Data'!I23))="","",OFFSET('Hygiene Data'!$I$11,0,10*ROW('Hygiene Data'!I23)))</f>
        <v/>
      </c>
      <c r="EE29" s="306" t="str">
        <f ca="true">+IF(OFFSET('Hygiene Data'!$I$12,0,10*ROW('Hygiene Data'!I23))="","",OFFSET('Hygiene Data'!$I$12,0,10*ROW('Hygiene Data'!I23)))</f>
        <v/>
      </c>
      <c r="EF29" s="306"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62" t="str">
        <f t="shared" ca="true" si="0"/>
        <v/>
      </c>
      <c r="D30" s="98"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8"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8"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8"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8"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8"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8"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8"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8"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8"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8"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8"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8"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8"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8"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8"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8"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8"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9"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9"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9"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9"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9"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9"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9"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9"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9"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9"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9"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9"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9"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9"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9"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9"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9"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9"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9"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9"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9"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9"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9"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9"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9"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9"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9"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9"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9"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9"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0"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0"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0"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0"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0"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0"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0"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0"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0"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0"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0"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0"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0"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0"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0"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0"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0"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0"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6"/>
      <c r="BS30" s="306" t="str">
        <f ca="true">+IF(OFFSET('Water Data'!$D$27,0,10*ROW('Water Data'!D24))="","",OFFSET('Water Data'!$D$27,0,10*ROW('Water Data'!D24)))</f>
        <v/>
      </c>
      <c r="BT30" s="306" t="str">
        <f ca="true">+IF(OFFSET('Water Data'!$D$28,0,10*ROW('Water Data'!D24))="","",OFFSET('Water Data'!$D$28,0,10*ROW('Water Data'!D24)))</f>
        <v/>
      </c>
      <c r="BU30" s="306" t="str">
        <f ca="true">+IF(OFFSET('Water Data'!$D$29,0,10*ROW('Water Data'!D24))="","",OFFSET('Water Data'!$D$29,0,10*ROW('Water Data'!D24)))</f>
        <v/>
      </c>
      <c r="BV30" s="306" t="str">
        <f ca="true">+IF(OFFSET('Water Data'!$E$27,0,10*ROW('Water Data'!E24))="","",OFFSET('Water Data'!$E$27,0,10*ROW('Water Data'!E24)))</f>
        <v/>
      </c>
      <c r="BW30" s="306" t="str">
        <f ca="true">+IF(OFFSET('Water Data'!$E$28,0,10*ROW('Water Data'!E24))="","",OFFSET('Water Data'!$E$28,0,10*ROW('Water Data'!E24)))</f>
        <v/>
      </c>
      <c r="BX30" s="306" t="str">
        <f ca="true">+IF(OFFSET('Water Data'!$E$29,0,10*ROW('Water Data'!E24))="","",OFFSET('Water Data'!$E$29,0,10*ROW('Water Data'!E24)))</f>
        <v/>
      </c>
      <c r="BY30" s="306" t="str">
        <f ca="true">+IF(OFFSET('Water Data'!$F$27,0,10*ROW('Water Data'!F24))="","",OFFSET('Water Data'!$F$27,0,10*ROW('Water Data'!F24)))</f>
        <v/>
      </c>
      <c r="BZ30" s="306" t="str">
        <f ca="true">+IF(OFFSET('Water Data'!$F$28,0,10*ROW('Water Data'!F24))="","",OFFSET('Water Data'!$F$28,0,10*ROW('Water Data'!F24)))</f>
        <v/>
      </c>
      <c r="CA30" s="306" t="str">
        <f ca="true">+IF(OFFSET('Water Data'!$F$29,0,10*ROW('Water Data'!F24))="","",OFFSET('Water Data'!$F$29,0,10*ROW('Water Data'!F24)))</f>
        <v/>
      </c>
      <c r="CB30" s="306" t="str">
        <f ca="true">+IF(OFFSET('Water Data'!$G$27,0,10*ROW('Water Data'!G24))="","",OFFSET('Water Data'!$G$27,0,10*ROW('Water Data'!G24)))</f>
        <v/>
      </c>
      <c r="CC30" s="306" t="str">
        <f ca="true">+IF(OFFSET('Water Data'!$G$28,0,10*ROW('Water Data'!G24))="","",OFFSET('Water Data'!$G$28,0,10*ROW('Water Data'!G24)))</f>
        <v/>
      </c>
      <c r="CD30" s="306" t="str">
        <f ca="true">+IF(OFFSET('Water Data'!$G$29,0,10*ROW('Water Data'!G24))="","",OFFSET('Water Data'!$G$29,0,10*ROW('Water Data'!G24)))</f>
        <v/>
      </c>
      <c r="CE30" s="306" t="str">
        <f ca="true">+IF(OFFSET('Water Data'!$H$27,0,10*ROW('Water Data'!H24))="","",OFFSET('Water Data'!$H$27,0,10*ROW('Water Data'!H24)))</f>
        <v/>
      </c>
      <c r="CF30" s="306" t="str">
        <f ca="true">+IF(OFFSET('Water Data'!$H$28,0,10*ROW('Water Data'!H24))="","",OFFSET('Water Data'!$H$28,0,10*ROW('Water Data'!H24)))</f>
        <v/>
      </c>
      <c r="CG30" s="306" t="str">
        <f ca="true">+IF(OFFSET('Water Data'!$H$29,0,10*ROW('Water Data'!H24))="","",OFFSET('Water Data'!$H$29,0,10*ROW('Water Data'!H24)))</f>
        <v/>
      </c>
      <c r="CH30" s="306" t="str">
        <f ca="true">+IF(OFFSET('Water Data'!$I$27,0,10*ROW('Water Data'!I24))="","",OFFSET('Water Data'!$I$27,0,10*ROW('Water Data'!I24)))</f>
        <v/>
      </c>
      <c r="CI30" s="306" t="str">
        <f ca="true">+IF(OFFSET('Water Data'!$I$28,0,10*ROW('Water Data'!I24))="","",OFFSET('Water Data'!$I$28,0,10*ROW('Water Data'!I24)))</f>
        <v/>
      </c>
      <c r="CJ30" s="306" t="str">
        <f ca="true">+IF(OFFSET('Water Data'!$I$29,0,10*ROW('Water Data'!I24))="","",OFFSET('Water Data'!$I$29,0,10*ROW('Water Data'!I24)))</f>
        <v/>
      </c>
      <c r="CK30" s="306" t="str">
        <f ca="true">+IF(OFFSET('Sanitation Data'!$D$28,0,10*ROW('Sanitation Data'!D24))="","",OFFSET('Sanitation Data'!$D$28,0,10*ROW('Sanitation Data'!D24)))</f>
        <v/>
      </c>
      <c r="CL30" s="306" t="str">
        <f ca="true">+IF(OFFSET('Sanitation Data'!$D$29,0,10*ROW('Sanitation Data'!D24))="","",OFFSET('Sanitation Data'!$D$29,0,10*ROW('Sanitation Data'!D24)))</f>
        <v/>
      </c>
      <c r="CM30" s="306" t="str">
        <f ca="true">+IF(OFFSET('Sanitation Data'!$D$30,0,10*ROW('Sanitation Data'!D24))="","",OFFSET('Sanitation Data'!$D$30,0,10*ROW('Sanitation Data'!D24)))</f>
        <v/>
      </c>
      <c r="CN30" s="306" t="str">
        <f ca="true">+IF(OFFSET('Sanitation Data'!$D$31,0,10*ROW('Sanitation Data'!D24))="","",OFFSET('Sanitation Data'!$D$31,0,10*ROW('Sanitation Data'!D24)))</f>
        <v/>
      </c>
      <c r="CO30" s="306" t="str">
        <f ca="true">+IF(OFFSET('Sanitation Data'!$D$32,0,10*ROW('Sanitation Data'!D24))="","",OFFSET('Sanitation Data'!$D$32,0,10*ROW('Sanitation Data'!D24)))</f>
        <v/>
      </c>
      <c r="CP30" s="306" t="str">
        <f ca="true">+IF(OFFSET('Sanitation Data'!$E$28,0,10*ROW('Sanitation Data'!E24))="","",OFFSET('Sanitation Data'!$E$28,0,10*ROW('Sanitation Data'!E24)))</f>
        <v/>
      </c>
      <c r="CQ30" s="306" t="str">
        <f ca="true">+IF(OFFSET('Sanitation Data'!$E$29,0,10*ROW('Sanitation Data'!E24))="","",OFFSET('Sanitation Data'!$E$29,0,10*ROW('Sanitation Data'!E24)))</f>
        <v/>
      </c>
      <c r="CR30" s="306" t="str">
        <f ca="true">+IF(OFFSET('Sanitation Data'!$E$30,0,10*ROW('Sanitation Data'!E24))="","",OFFSET('Sanitation Data'!$E$30,0,10*ROW('Sanitation Data'!E24)))</f>
        <v/>
      </c>
      <c r="CS30" s="306" t="str">
        <f ca="true">+IF(OFFSET('Sanitation Data'!$E$31,0,10*ROW('Sanitation Data'!E24))="","",OFFSET('Sanitation Data'!$E$31,0,10*ROW('Sanitation Data'!E24)))</f>
        <v/>
      </c>
      <c r="CT30" s="306" t="str">
        <f ca="true">+IF(OFFSET('Sanitation Data'!$E$32,0,10*ROW('Sanitation Data'!E24))="","",OFFSET('Sanitation Data'!$E$32,0,10*ROW('Sanitation Data'!E24)))</f>
        <v/>
      </c>
      <c r="CU30" s="306" t="str">
        <f ca="true">+IF(OFFSET('Sanitation Data'!$F$28,0,10*ROW('Sanitation Data'!F24))="","",OFFSET('Sanitation Data'!$F$28,0,10*ROW('Sanitation Data'!F24)))</f>
        <v/>
      </c>
      <c r="CV30" s="306" t="str">
        <f ca="true">+IF(OFFSET('Sanitation Data'!$F$29,0,10*ROW('Sanitation Data'!F24))="","",OFFSET('Sanitation Data'!$F$29,0,10*ROW('Sanitation Data'!F24)))</f>
        <v/>
      </c>
      <c r="CW30" s="306" t="str">
        <f ca="true">+IF(OFFSET('Sanitation Data'!$F$30,0,10*ROW('Sanitation Data'!F24))="","",OFFSET('Sanitation Data'!$F$30,0,10*ROW('Sanitation Data'!F24)))</f>
        <v/>
      </c>
      <c r="CX30" s="306" t="str">
        <f ca="true">+IF(OFFSET('Sanitation Data'!$F$31,0,10*ROW('Sanitation Data'!F24))="","",OFFSET('Sanitation Data'!$F$31,0,10*ROW('Sanitation Data'!F24)))</f>
        <v/>
      </c>
      <c r="CY30" s="306" t="str">
        <f ca="true">+IF(OFFSET('Sanitation Data'!$F$32,0,10*ROW('Sanitation Data'!F24))="","",OFFSET('Sanitation Data'!$F$32,0,10*ROW('Sanitation Data'!F24)))</f>
        <v/>
      </c>
      <c r="CZ30" s="306" t="str">
        <f ca="true">+IF(OFFSET('Sanitation Data'!$G$28,0,10*ROW('Sanitation Data'!G24))="","",OFFSET('Sanitation Data'!$G$28,0,10*ROW('Sanitation Data'!G24)))</f>
        <v/>
      </c>
      <c r="DA30" s="306" t="str">
        <f ca="true">+IF(OFFSET('Sanitation Data'!$G$29,0,10*ROW('Sanitation Data'!G24))="","",OFFSET('Sanitation Data'!$G$29,0,10*ROW('Sanitation Data'!G24)))</f>
        <v/>
      </c>
      <c r="DB30" s="306" t="str">
        <f ca="true">+IF(OFFSET('Sanitation Data'!$G$30,0,10*ROW('Sanitation Data'!G24))="","",OFFSET('Sanitation Data'!$G$30,0,10*ROW('Sanitation Data'!G24)))</f>
        <v/>
      </c>
      <c r="DC30" s="306" t="str">
        <f ca="true">+IF(OFFSET('Sanitation Data'!$G$31,0,10*ROW('Sanitation Data'!G24))="","",OFFSET('Sanitation Data'!$G$31,0,10*ROW('Sanitation Data'!G24)))</f>
        <v/>
      </c>
      <c r="DD30" s="306" t="str">
        <f ca="true">+IF(OFFSET('Sanitation Data'!$G$32,0,10*ROW('Sanitation Data'!G24))="","",OFFSET('Sanitation Data'!$G$32,0,10*ROW('Sanitation Data'!G24)))</f>
        <v/>
      </c>
      <c r="DE30" s="306" t="str">
        <f ca="true">+IF(OFFSET('Sanitation Data'!$H$28,0,10*ROW('Sanitation Data'!H24))="","",OFFSET('Sanitation Data'!$H$28,0,10*ROW('Sanitation Data'!H24)))</f>
        <v/>
      </c>
      <c r="DF30" s="306" t="str">
        <f ca="true">+IF(OFFSET('Sanitation Data'!$H$29,0,10*ROW('Sanitation Data'!H24))="","",OFFSET('Sanitation Data'!$H$29,0,10*ROW('Sanitation Data'!H24)))</f>
        <v/>
      </c>
      <c r="DG30" s="306" t="str">
        <f ca="true">+IF(OFFSET('Sanitation Data'!$H$30,0,10*ROW('Sanitation Data'!H24))="","",OFFSET('Sanitation Data'!$H$30,0,10*ROW('Sanitation Data'!H24)))</f>
        <v/>
      </c>
      <c r="DH30" s="306" t="str">
        <f ca="true">+IF(OFFSET('Sanitation Data'!$H$31,0,10*ROW('Sanitation Data'!H24))="","",OFFSET('Sanitation Data'!$H$31,0,10*ROW('Sanitation Data'!H24)))</f>
        <v/>
      </c>
      <c r="DI30" s="306" t="str">
        <f ca="true">+IF(OFFSET('Sanitation Data'!$H$32,0,10*ROW('Sanitation Data'!H24))="","",OFFSET('Sanitation Data'!$H$32,0,10*ROW('Sanitation Data'!H24)))</f>
        <v/>
      </c>
      <c r="DJ30" s="306" t="str">
        <f ca="true">+IF(OFFSET('Sanitation Data'!$I$28,0,10*ROW('Sanitation Data'!I24))="","",OFFSET('Sanitation Data'!$I$28,0,10*ROW('Sanitation Data'!I24)))</f>
        <v/>
      </c>
      <c r="DK30" s="306" t="str">
        <f ca="true">+IF(OFFSET('Sanitation Data'!$I$29,0,10*ROW('Sanitation Data'!I24))="","",OFFSET('Sanitation Data'!$I$29,0,10*ROW('Sanitation Data'!I24)))</f>
        <v/>
      </c>
      <c r="DL30" s="306" t="str">
        <f ca="true">+IF(OFFSET('Sanitation Data'!$I$30,0,10*ROW('Sanitation Data'!I24))="","",OFFSET('Sanitation Data'!$I$30,0,10*ROW('Sanitation Data'!I24)))</f>
        <v/>
      </c>
      <c r="DM30" s="306" t="str">
        <f ca="true">+IF(OFFSET('Sanitation Data'!$I$31,0,10*ROW('Sanitation Data'!I24))="","",OFFSET('Sanitation Data'!$I$31,0,10*ROW('Sanitation Data'!I24)))</f>
        <v/>
      </c>
      <c r="DN30" s="306" t="str">
        <f ca="true">+IF(OFFSET('Sanitation Data'!$I$32,0,10*ROW('Sanitation Data'!I24))="","",OFFSET('Sanitation Data'!$I$32,0,10*ROW('Sanitation Data'!I24)))</f>
        <v/>
      </c>
      <c r="DO30" s="306" t="str">
        <f ca="true">+IF(OFFSET('Hygiene Data'!$D$11,0,10*ROW('Hygiene Data'!D24))="","",OFFSET('Hygiene Data'!$D$11,0,10*ROW('Hygiene Data'!D24)))</f>
        <v/>
      </c>
      <c r="DP30" s="306" t="str">
        <f ca="true">+IF(OFFSET('Hygiene Data'!$D$12,0,10*ROW('Hygiene Data'!D24))="","",OFFSET('Hygiene Data'!$D$12,0,10*ROW('Hygiene Data'!D24)))</f>
        <v/>
      </c>
      <c r="DQ30" s="306" t="str">
        <f ca="true">+IF(OFFSET('Hygiene Data'!$D$13,0,10*ROW('Hygiene Data'!D24))="","",OFFSET('Hygiene Data'!$D$13,0,10*ROW('Hygiene Data'!D24)))</f>
        <v/>
      </c>
      <c r="DR30" s="306" t="str">
        <f ca="true">+IF(OFFSET('Hygiene Data'!$E$11,0,10*ROW('Hygiene Data'!E24))="","",OFFSET('Hygiene Data'!$E$11,0,10*ROW('Hygiene Data'!E24)))</f>
        <v/>
      </c>
      <c r="DS30" s="306" t="str">
        <f ca="true">+IF(OFFSET('Hygiene Data'!$E$12,0,10*ROW('Hygiene Data'!E24))="","",OFFSET('Hygiene Data'!$E$12,0,10*ROW('Hygiene Data'!E24)))</f>
        <v/>
      </c>
      <c r="DT30" s="306" t="str">
        <f ca="true">+IF(OFFSET('Hygiene Data'!$E$13,0,10*ROW('Hygiene Data'!E24))="","",OFFSET('Hygiene Data'!$E$13,0,10*ROW('Hygiene Data'!E24)))</f>
        <v/>
      </c>
      <c r="DU30" s="306" t="str">
        <f ca="true">+IF(OFFSET('Hygiene Data'!$F$11,0,10*ROW('Hygiene Data'!F24))="","",OFFSET('Hygiene Data'!$F$11,0,10*ROW('Hygiene Data'!F24)))</f>
        <v/>
      </c>
      <c r="DV30" s="306" t="str">
        <f ca="true">+IF(OFFSET('Hygiene Data'!$F$12,0,10*ROW('Hygiene Data'!F24))="","",OFFSET('Hygiene Data'!$F$12,0,10*ROW('Hygiene Data'!F24)))</f>
        <v/>
      </c>
      <c r="DW30" s="306" t="str">
        <f ca="true">+IF(OFFSET('Hygiene Data'!$F$13,0,10*ROW('Hygiene Data'!F24))="","",OFFSET('Hygiene Data'!$F$13,0,10*ROW('Hygiene Data'!F24)))</f>
        <v/>
      </c>
      <c r="DX30" s="306" t="str">
        <f ca="true">+IF(OFFSET('Hygiene Data'!$G$11,0,10*ROW('Hygiene Data'!G24))="","",OFFSET('Hygiene Data'!$G$11,0,10*ROW('Hygiene Data'!G24)))</f>
        <v/>
      </c>
      <c r="DY30" s="306" t="str">
        <f ca="true">+IF(OFFSET('Hygiene Data'!$G$12,0,10*ROW('Hygiene Data'!G24))="","",OFFSET('Hygiene Data'!$G$12,0,10*ROW('Hygiene Data'!G24)))</f>
        <v/>
      </c>
      <c r="DZ30" s="306" t="str">
        <f ca="true">+IF(OFFSET('Hygiene Data'!$G$13,0,10*ROW('Hygiene Data'!G24))="","",OFFSET('Hygiene Data'!$G$13,0,10*ROW('Hygiene Data'!G24)))</f>
        <v/>
      </c>
      <c r="EA30" s="306" t="str">
        <f ca="true">+IF(OFFSET('Hygiene Data'!$H$11,0,10*ROW('Hygiene Data'!H24))="","",OFFSET('Hygiene Data'!$H$11,0,10*ROW('Hygiene Data'!H24)))</f>
        <v/>
      </c>
      <c r="EB30" s="306" t="str">
        <f ca="true">+IF(OFFSET('Hygiene Data'!$H$12,0,10*ROW('Hygiene Data'!H24))="","",OFFSET('Hygiene Data'!$H$12,0,10*ROW('Hygiene Data'!H24)))</f>
        <v/>
      </c>
      <c r="EC30" s="306" t="str">
        <f ca="true">+IF(OFFSET('Hygiene Data'!$H$13,0,10*ROW('Hygiene Data'!H24))="","",OFFSET('Hygiene Data'!$H$13,0,10*ROW('Hygiene Data'!H24)))</f>
        <v/>
      </c>
      <c r="ED30" s="306" t="str">
        <f ca="true">+IF(OFFSET('Hygiene Data'!$I$11,0,10*ROW('Hygiene Data'!I24))="","",OFFSET('Hygiene Data'!$I$11,0,10*ROW('Hygiene Data'!I24)))</f>
        <v/>
      </c>
      <c r="EE30" s="306" t="str">
        <f ca="true">+IF(OFFSET('Hygiene Data'!$I$12,0,10*ROW('Hygiene Data'!I24))="","",OFFSET('Hygiene Data'!$I$12,0,10*ROW('Hygiene Data'!I24)))</f>
        <v/>
      </c>
      <c r="EF30" s="306"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62" t="str">
        <f t="shared" ca="true" si="0"/>
        <v/>
      </c>
      <c r="D31" s="98"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8"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8"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8"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8"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8"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8"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8"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8"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8"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8"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8"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8"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8"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8"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8"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8"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8"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9"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9"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9"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9"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9"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9"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9"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9"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9"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9"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9"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9"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9"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9"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9"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9"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9"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9"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9"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9"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9"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9"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9"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9"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9"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9"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9"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9"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9"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9"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0"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0"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0"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0"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0"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0"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0"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0"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0"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0"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0"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0"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0"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0"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0"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0"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0"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0"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6"/>
      <c r="BS31" s="306" t="str">
        <f ca="true">+IF(OFFSET('Water Data'!$D$27,0,10*ROW('Water Data'!D25))="","",OFFSET('Water Data'!$D$27,0,10*ROW('Water Data'!D25)))</f>
        <v/>
      </c>
      <c r="BT31" s="306" t="str">
        <f ca="true">+IF(OFFSET('Water Data'!$D$28,0,10*ROW('Water Data'!D25))="","",OFFSET('Water Data'!$D$28,0,10*ROW('Water Data'!D25)))</f>
        <v/>
      </c>
      <c r="BU31" s="306" t="str">
        <f ca="true">+IF(OFFSET('Water Data'!$D$29,0,10*ROW('Water Data'!D25))="","",OFFSET('Water Data'!$D$29,0,10*ROW('Water Data'!D25)))</f>
        <v/>
      </c>
      <c r="BV31" s="306" t="str">
        <f ca="true">+IF(OFFSET('Water Data'!$E$27,0,10*ROW('Water Data'!E25))="","",OFFSET('Water Data'!$E$27,0,10*ROW('Water Data'!E25)))</f>
        <v/>
      </c>
      <c r="BW31" s="306" t="str">
        <f ca="true">+IF(OFFSET('Water Data'!$E$28,0,10*ROW('Water Data'!E25))="","",OFFSET('Water Data'!$E$28,0,10*ROW('Water Data'!E25)))</f>
        <v/>
      </c>
      <c r="BX31" s="306" t="str">
        <f ca="true">+IF(OFFSET('Water Data'!$E$29,0,10*ROW('Water Data'!E25))="","",OFFSET('Water Data'!$E$29,0,10*ROW('Water Data'!E25)))</f>
        <v/>
      </c>
      <c r="BY31" s="306" t="str">
        <f ca="true">+IF(OFFSET('Water Data'!$F$27,0,10*ROW('Water Data'!F25))="","",OFFSET('Water Data'!$F$27,0,10*ROW('Water Data'!F25)))</f>
        <v/>
      </c>
      <c r="BZ31" s="306" t="str">
        <f ca="true">+IF(OFFSET('Water Data'!$F$28,0,10*ROW('Water Data'!F25))="","",OFFSET('Water Data'!$F$28,0,10*ROW('Water Data'!F25)))</f>
        <v/>
      </c>
      <c r="CA31" s="306" t="str">
        <f ca="true">+IF(OFFSET('Water Data'!$F$29,0,10*ROW('Water Data'!F25))="","",OFFSET('Water Data'!$F$29,0,10*ROW('Water Data'!F25)))</f>
        <v/>
      </c>
      <c r="CB31" s="306" t="str">
        <f ca="true">+IF(OFFSET('Water Data'!$G$27,0,10*ROW('Water Data'!G25))="","",OFFSET('Water Data'!$G$27,0,10*ROW('Water Data'!G25)))</f>
        <v/>
      </c>
      <c r="CC31" s="306" t="str">
        <f ca="true">+IF(OFFSET('Water Data'!$G$28,0,10*ROW('Water Data'!G25))="","",OFFSET('Water Data'!$G$28,0,10*ROW('Water Data'!G25)))</f>
        <v/>
      </c>
      <c r="CD31" s="306" t="str">
        <f ca="true">+IF(OFFSET('Water Data'!$G$29,0,10*ROW('Water Data'!G25))="","",OFFSET('Water Data'!$G$29,0,10*ROW('Water Data'!G25)))</f>
        <v/>
      </c>
      <c r="CE31" s="306" t="str">
        <f ca="true">+IF(OFFSET('Water Data'!$H$27,0,10*ROW('Water Data'!H25))="","",OFFSET('Water Data'!$H$27,0,10*ROW('Water Data'!H25)))</f>
        <v/>
      </c>
      <c r="CF31" s="306" t="str">
        <f ca="true">+IF(OFFSET('Water Data'!$H$28,0,10*ROW('Water Data'!H25))="","",OFFSET('Water Data'!$H$28,0,10*ROW('Water Data'!H25)))</f>
        <v/>
      </c>
      <c r="CG31" s="306" t="str">
        <f ca="true">+IF(OFFSET('Water Data'!$H$29,0,10*ROW('Water Data'!H25))="","",OFFSET('Water Data'!$H$29,0,10*ROW('Water Data'!H25)))</f>
        <v/>
      </c>
      <c r="CH31" s="306" t="str">
        <f ca="true">+IF(OFFSET('Water Data'!$I$27,0,10*ROW('Water Data'!I25))="","",OFFSET('Water Data'!$I$27,0,10*ROW('Water Data'!I25)))</f>
        <v/>
      </c>
      <c r="CI31" s="306" t="str">
        <f ca="true">+IF(OFFSET('Water Data'!$I$28,0,10*ROW('Water Data'!I25))="","",OFFSET('Water Data'!$I$28,0,10*ROW('Water Data'!I25)))</f>
        <v/>
      </c>
      <c r="CJ31" s="306" t="str">
        <f ca="true">+IF(OFFSET('Water Data'!$I$29,0,10*ROW('Water Data'!I25))="","",OFFSET('Water Data'!$I$29,0,10*ROW('Water Data'!I25)))</f>
        <v/>
      </c>
      <c r="CK31" s="306" t="str">
        <f ca="true">+IF(OFFSET('Sanitation Data'!$D$28,0,10*ROW('Sanitation Data'!D25))="","",OFFSET('Sanitation Data'!$D$28,0,10*ROW('Sanitation Data'!D25)))</f>
        <v/>
      </c>
      <c r="CL31" s="306" t="str">
        <f ca="true">+IF(OFFSET('Sanitation Data'!$D$29,0,10*ROW('Sanitation Data'!D25))="","",OFFSET('Sanitation Data'!$D$29,0,10*ROW('Sanitation Data'!D25)))</f>
        <v/>
      </c>
      <c r="CM31" s="306" t="str">
        <f ca="true">+IF(OFFSET('Sanitation Data'!$D$30,0,10*ROW('Sanitation Data'!D25))="","",OFFSET('Sanitation Data'!$D$30,0,10*ROW('Sanitation Data'!D25)))</f>
        <v/>
      </c>
      <c r="CN31" s="306" t="str">
        <f ca="true">+IF(OFFSET('Sanitation Data'!$D$31,0,10*ROW('Sanitation Data'!D25))="","",OFFSET('Sanitation Data'!$D$31,0,10*ROW('Sanitation Data'!D25)))</f>
        <v/>
      </c>
      <c r="CO31" s="306" t="str">
        <f ca="true">+IF(OFFSET('Sanitation Data'!$D$32,0,10*ROW('Sanitation Data'!D25))="","",OFFSET('Sanitation Data'!$D$32,0,10*ROW('Sanitation Data'!D25)))</f>
        <v/>
      </c>
      <c r="CP31" s="306" t="str">
        <f ca="true">+IF(OFFSET('Sanitation Data'!$E$28,0,10*ROW('Sanitation Data'!E25))="","",OFFSET('Sanitation Data'!$E$28,0,10*ROW('Sanitation Data'!E25)))</f>
        <v/>
      </c>
      <c r="CQ31" s="306" t="str">
        <f ca="true">+IF(OFFSET('Sanitation Data'!$E$29,0,10*ROW('Sanitation Data'!E25))="","",OFFSET('Sanitation Data'!$E$29,0,10*ROW('Sanitation Data'!E25)))</f>
        <v/>
      </c>
      <c r="CR31" s="306" t="str">
        <f ca="true">+IF(OFFSET('Sanitation Data'!$E$30,0,10*ROW('Sanitation Data'!E25))="","",OFFSET('Sanitation Data'!$E$30,0,10*ROW('Sanitation Data'!E25)))</f>
        <v/>
      </c>
      <c r="CS31" s="306" t="str">
        <f ca="true">+IF(OFFSET('Sanitation Data'!$E$31,0,10*ROW('Sanitation Data'!E25))="","",OFFSET('Sanitation Data'!$E$31,0,10*ROW('Sanitation Data'!E25)))</f>
        <v/>
      </c>
      <c r="CT31" s="306" t="str">
        <f ca="true">+IF(OFFSET('Sanitation Data'!$E$32,0,10*ROW('Sanitation Data'!E25))="","",OFFSET('Sanitation Data'!$E$32,0,10*ROW('Sanitation Data'!E25)))</f>
        <v/>
      </c>
      <c r="CU31" s="306" t="str">
        <f ca="true">+IF(OFFSET('Sanitation Data'!$F$28,0,10*ROW('Sanitation Data'!F25))="","",OFFSET('Sanitation Data'!$F$28,0,10*ROW('Sanitation Data'!F25)))</f>
        <v/>
      </c>
      <c r="CV31" s="306" t="str">
        <f ca="true">+IF(OFFSET('Sanitation Data'!$F$29,0,10*ROW('Sanitation Data'!F25))="","",OFFSET('Sanitation Data'!$F$29,0,10*ROW('Sanitation Data'!F25)))</f>
        <v/>
      </c>
      <c r="CW31" s="306" t="str">
        <f ca="true">+IF(OFFSET('Sanitation Data'!$F$30,0,10*ROW('Sanitation Data'!F25))="","",OFFSET('Sanitation Data'!$F$30,0,10*ROW('Sanitation Data'!F25)))</f>
        <v/>
      </c>
      <c r="CX31" s="306" t="str">
        <f ca="true">+IF(OFFSET('Sanitation Data'!$F$31,0,10*ROW('Sanitation Data'!F25))="","",OFFSET('Sanitation Data'!$F$31,0,10*ROW('Sanitation Data'!F25)))</f>
        <v/>
      </c>
      <c r="CY31" s="306" t="str">
        <f ca="true">+IF(OFFSET('Sanitation Data'!$F$32,0,10*ROW('Sanitation Data'!F25))="","",OFFSET('Sanitation Data'!$F$32,0,10*ROW('Sanitation Data'!F25)))</f>
        <v/>
      </c>
      <c r="CZ31" s="306" t="str">
        <f ca="true">+IF(OFFSET('Sanitation Data'!$G$28,0,10*ROW('Sanitation Data'!G25))="","",OFFSET('Sanitation Data'!$G$28,0,10*ROW('Sanitation Data'!G25)))</f>
        <v/>
      </c>
      <c r="DA31" s="306" t="str">
        <f ca="true">+IF(OFFSET('Sanitation Data'!$G$29,0,10*ROW('Sanitation Data'!G25))="","",OFFSET('Sanitation Data'!$G$29,0,10*ROW('Sanitation Data'!G25)))</f>
        <v/>
      </c>
      <c r="DB31" s="306" t="str">
        <f ca="true">+IF(OFFSET('Sanitation Data'!$G$30,0,10*ROW('Sanitation Data'!G25))="","",OFFSET('Sanitation Data'!$G$30,0,10*ROW('Sanitation Data'!G25)))</f>
        <v/>
      </c>
      <c r="DC31" s="306" t="str">
        <f ca="true">+IF(OFFSET('Sanitation Data'!$G$31,0,10*ROW('Sanitation Data'!G25))="","",OFFSET('Sanitation Data'!$G$31,0,10*ROW('Sanitation Data'!G25)))</f>
        <v/>
      </c>
      <c r="DD31" s="306" t="str">
        <f ca="true">+IF(OFFSET('Sanitation Data'!$G$32,0,10*ROW('Sanitation Data'!G25))="","",OFFSET('Sanitation Data'!$G$32,0,10*ROW('Sanitation Data'!G25)))</f>
        <v/>
      </c>
      <c r="DE31" s="306" t="str">
        <f ca="true">+IF(OFFSET('Sanitation Data'!$H$28,0,10*ROW('Sanitation Data'!H25))="","",OFFSET('Sanitation Data'!$H$28,0,10*ROW('Sanitation Data'!H25)))</f>
        <v/>
      </c>
      <c r="DF31" s="306" t="str">
        <f ca="true">+IF(OFFSET('Sanitation Data'!$H$29,0,10*ROW('Sanitation Data'!H25))="","",OFFSET('Sanitation Data'!$H$29,0,10*ROW('Sanitation Data'!H25)))</f>
        <v/>
      </c>
      <c r="DG31" s="306" t="str">
        <f ca="true">+IF(OFFSET('Sanitation Data'!$H$30,0,10*ROW('Sanitation Data'!H25))="","",OFFSET('Sanitation Data'!$H$30,0,10*ROW('Sanitation Data'!H25)))</f>
        <v/>
      </c>
      <c r="DH31" s="306" t="str">
        <f ca="true">+IF(OFFSET('Sanitation Data'!$H$31,0,10*ROW('Sanitation Data'!H25))="","",OFFSET('Sanitation Data'!$H$31,0,10*ROW('Sanitation Data'!H25)))</f>
        <v/>
      </c>
      <c r="DI31" s="306" t="str">
        <f ca="true">+IF(OFFSET('Sanitation Data'!$H$32,0,10*ROW('Sanitation Data'!H25))="","",OFFSET('Sanitation Data'!$H$32,0,10*ROW('Sanitation Data'!H25)))</f>
        <v/>
      </c>
      <c r="DJ31" s="306" t="str">
        <f ca="true">+IF(OFFSET('Sanitation Data'!$I$28,0,10*ROW('Sanitation Data'!I25))="","",OFFSET('Sanitation Data'!$I$28,0,10*ROW('Sanitation Data'!I25)))</f>
        <v/>
      </c>
      <c r="DK31" s="306" t="str">
        <f ca="true">+IF(OFFSET('Sanitation Data'!$I$29,0,10*ROW('Sanitation Data'!I25))="","",OFFSET('Sanitation Data'!$I$29,0,10*ROW('Sanitation Data'!I25)))</f>
        <v/>
      </c>
      <c r="DL31" s="306" t="str">
        <f ca="true">+IF(OFFSET('Sanitation Data'!$I$30,0,10*ROW('Sanitation Data'!I25))="","",OFFSET('Sanitation Data'!$I$30,0,10*ROW('Sanitation Data'!I25)))</f>
        <v/>
      </c>
      <c r="DM31" s="306" t="str">
        <f ca="true">+IF(OFFSET('Sanitation Data'!$I$31,0,10*ROW('Sanitation Data'!I25))="","",OFFSET('Sanitation Data'!$I$31,0,10*ROW('Sanitation Data'!I25)))</f>
        <v/>
      </c>
      <c r="DN31" s="306" t="str">
        <f ca="true">+IF(OFFSET('Sanitation Data'!$I$32,0,10*ROW('Sanitation Data'!I25))="","",OFFSET('Sanitation Data'!$I$32,0,10*ROW('Sanitation Data'!I25)))</f>
        <v/>
      </c>
      <c r="DO31" s="306" t="str">
        <f ca="true">+IF(OFFSET('Hygiene Data'!$D$11,0,10*ROW('Hygiene Data'!D25))="","",OFFSET('Hygiene Data'!$D$11,0,10*ROW('Hygiene Data'!D25)))</f>
        <v/>
      </c>
      <c r="DP31" s="306" t="str">
        <f ca="true">+IF(OFFSET('Hygiene Data'!$D$12,0,10*ROW('Hygiene Data'!D25))="","",OFFSET('Hygiene Data'!$D$12,0,10*ROW('Hygiene Data'!D25)))</f>
        <v/>
      </c>
      <c r="DQ31" s="306" t="str">
        <f ca="true">+IF(OFFSET('Hygiene Data'!$D$13,0,10*ROW('Hygiene Data'!D25))="","",OFFSET('Hygiene Data'!$D$13,0,10*ROW('Hygiene Data'!D25)))</f>
        <v/>
      </c>
      <c r="DR31" s="306" t="str">
        <f ca="true">+IF(OFFSET('Hygiene Data'!$E$11,0,10*ROW('Hygiene Data'!E25))="","",OFFSET('Hygiene Data'!$E$11,0,10*ROW('Hygiene Data'!E25)))</f>
        <v/>
      </c>
      <c r="DS31" s="306" t="str">
        <f ca="true">+IF(OFFSET('Hygiene Data'!$E$12,0,10*ROW('Hygiene Data'!E25))="","",OFFSET('Hygiene Data'!$E$12,0,10*ROW('Hygiene Data'!E25)))</f>
        <v/>
      </c>
      <c r="DT31" s="306" t="str">
        <f ca="true">+IF(OFFSET('Hygiene Data'!$E$13,0,10*ROW('Hygiene Data'!E25))="","",OFFSET('Hygiene Data'!$E$13,0,10*ROW('Hygiene Data'!E25)))</f>
        <v/>
      </c>
      <c r="DU31" s="306" t="str">
        <f ca="true">+IF(OFFSET('Hygiene Data'!$F$11,0,10*ROW('Hygiene Data'!F25))="","",OFFSET('Hygiene Data'!$F$11,0,10*ROW('Hygiene Data'!F25)))</f>
        <v/>
      </c>
      <c r="DV31" s="306" t="str">
        <f ca="true">+IF(OFFSET('Hygiene Data'!$F$12,0,10*ROW('Hygiene Data'!F25))="","",OFFSET('Hygiene Data'!$F$12,0,10*ROW('Hygiene Data'!F25)))</f>
        <v/>
      </c>
      <c r="DW31" s="306" t="str">
        <f ca="true">+IF(OFFSET('Hygiene Data'!$F$13,0,10*ROW('Hygiene Data'!F25))="","",OFFSET('Hygiene Data'!$F$13,0,10*ROW('Hygiene Data'!F25)))</f>
        <v/>
      </c>
      <c r="DX31" s="306" t="str">
        <f ca="true">+IF(OFFSET('Hygiene Data'!$G$11,0,10*ROW('Hygiene Data'!G25))="","",OFFSET('Hygiene Data'!$G$11,0,10*ROW('Hygiene Data'!G25)))</f>
        <v/>
      </c>
      <c r="DY31" s="306" t="str">
        <f ca="true">+IF(OFFSET('Hygiene Data'!$G$12,0,10*ROW('Hygiene Data'!G25))="","",OFFSET('Hygiene Data'!$G$12,0,10*ROW('Hygiene Data'!G25)))</f>
        <v/>
      </c>
      <c r="DZ31" s="306" t="str">
        <f ca="true">+IF(OFFSET('Hygiene Data'!$G$13,0,10*ROW('Hygiene Data'!G25))="","",OFFSET('Hygiene Data'!$G$13,0,10*ROW('Hygiene Data'!G25)))</f>
        <v/>
      </c>
      <c r="EA31" s="306" t="str">
        <f ca="true">+IF(OFFSET('Hygiene Data'!$H$11,0,10*ROW('Hygiene Data'!H25))="","",OFFSET('Hygiene Data'!$H$11,0,10*ROW('Hygiene Data'!H25)))</f>
        <v/>
      </c>
      <c r="EB31" s="306" t="str">
        <f ca="true">+IF(OFFSET('Hygiene Data'!$H$12,0,10*ROW('Hygiene Data'!H25))="","",OFFSET('Hygiene Data'!$H$12,0,10*ROW('Hygiene Data'!H25)))</f>
        <v/>
      </c>
      <c r="EC31" s="306" t="str">
        <f ca="true">+IF(OFFSET('Hygiene Data'!$H$13,0,10*ROW('Hygiene Data'!H25))="","",OFFSET('Hygiene Data'!$H$13,0,10*ROW('Hygiene Data'!H25)))</f>
        <v/>
      </c>
      <c r="ED31" s="306" t="str">
        <f ca="true">+IF(OFFSET('Hygiene Data'!$I$11,0,10*ROW('Hygiene Data'!I25))="","",OFFSET('Hygiene Data'!$I$11,0,10*ROW('Hygiene Data'!I25)))</f>
        <v/>
      </c>
      <c r="EE31" s="306" t="str">
        <f ca="true">+IF(OFFSET('Hygiene Data'!$I$12,0,10*ROW('Hygiene Data'!I25))="","",OFFSET('Hygiene Data'!$I$12,0,10*ROW('Hygiene Data'!I25)))</f>
        <v/>
      </c>
      <c r="EF31" s="306"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62" t="str">
        <f t="shared" ca="true" si="0"/>
        <v/>
      </c>
      <c r="D32" s="98"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8"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8"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8"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8"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8"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8"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8"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8"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8"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8"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8"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8"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8"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8"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8"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8"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8"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9"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9"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9"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9"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9"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9"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9"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9"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9"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9"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9"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9"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9"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9"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9"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9"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9"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9"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9"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9"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9"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9"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9"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9"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9"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9"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9"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9"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9"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9"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0"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0"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0"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0"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0"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0"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0"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0"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0"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0"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0"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0"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0"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0"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0"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0"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0"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0"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6"/>
      <c r="BS32" s="306" t="str">
        <f ca="true">+IF(OFFSET('Water Data'!$D$27,0,10*ROW('Water Data'!D26))="","",OFFSET('Water Data'!$D$27,0,10*ROW('Water Data'!D26)))</f>
        <v/>
      </c>
      <c r="BT32" s="306" t="str">
        <f ca="true">+IF(OFFSET('Water Data'!$D$28,0,10*ROW('Water Data'!D26))="","",OFFSET('Water Data'!$D$28,0,10*ROW('Water Data'!D26)))</f>
        <v/>
      </c>
      <c r="BU32" s="306" t="str">
        <f ca="true">+IF(OFFSET('Water Data'!$D$29,0,10*ROW('Water Data'!D26))="","",OFFSET('Water Data'!$D$29,0,10*ROW('Water Data'!D26)))</f>
        <v/>
      </c>
      <c r="BV32" s="306" t="str">
        <f ca="true">+IF(OFFSET('Water Data'!$E$27,0,10*ROW('Water Data'!E26))="","",OFFSET('Water Data'!$E$27,0,10*ROW('Water Data'!E26)))</f>
        <v/>
      </c>
      <c r="BW32" s="306" t="str">
        <f ca="true">+IF(OFFSET('Water Data'!$E$28,0,10*ROW('Water Data'!E26))="","",OFFSET('Water Data'!$E$28,0,10*ROW('Water Data'!E26)))</f>
        <v/>
      </c>
      <c r="BX32" s="306" t="str">
        <f ca="true">+IF(OFFSET('Water Data'!$E$29,0,10*ROW('Water Data'!E26))="","",OFFSET('Water Data'!$E$29,0,10*ROW('Water Data'!E26)))</f>
        <v/>
      </c>
      <c r="BY32" s="306" t="str">
        <f ca="true">+IF(OFFSET('Water Data'!$F$27,0,10*ROW('Water Data'!F26))="","",OFFSET('Water Data'!$F$27,0,10*ROW('Water Data'!F26)))</f>
        <v/>
      </c>
      <c r="BZ32" s="306" t="str">
        <f ca="true">+IF(OFFSET('Water Data'!$F$28,0,10*ROW('Water Data'!F26))="","",OFFSET('Water Data'!$F$28,0,10*ROW('Water Data'!F26)))</f>
        <v/>
      </c>
      <c r="CA32" s="306" t="str">
        <f ca="true">+IF(OFFSET('Water Data'!$F$29,0,10*ROW('Water Data'!F26))="","",OFFSET('Water Data'!$F$29,0,10*ROW('Water Data'!F26)))</f>
        <v/>
      </c>
      <c r="CB32" s="306" t="str">
        <f ca="true">+IF(OFFSET('Water Data'!$G$27,0,10*ROW('Water Data'!G26))="","",OFFSET('Water Data'!$G$27,0,10*ROW('Water Data'!G26)))</f>
        <v/>
      </c>
      <c r="CC32" s="306" t="str">
        <f ca="true">+IF(OFFSET('Water Data'!$G$28,0,10*ROW('Water Data'!G26))="","",OFFSET('Water Data'!$G$28,0,10*ROW('Water Data'!G26)))</f>
        <v/>
      </c>
      <c r="CD32" s="306" t="str">
        <f ca="true">+IF(OFFSET('Water Data'!$G$29,0,10*ROW('Water Data'!G26))="","",OFFSET('Water Data'!$G$29,0,10*ROW('Water Data'!G26)))</f>
        <v/>
      </c>
      <c r="CE32" s="306" t="str">
        <f ca="true">+IF(OFFSET('Water Data'!$H$27,0,10*ROW('Water Data'!H26))="","",OFFSET('Water Data'!$H$27,0,10*ROW('Water Data'!H26)))</f>
        <v/>
      </c>
      <c r="CF32" s="306" t="str">
        <f ca="true">+IF(OFFSET('Water Data'!$H$28,0,10*ROW('Water Data'!H26))="","",OFFSET('Water Data'!$H$28,0,10*ROW('Water Data'!H26)))</f>
        <v/>
      </c>
      <c r="CG32" s="306" t="str">
        <f ca="true">+IF(OFFSET('Water Data'!$H$29,0,10*ROW('Water Data'!H26))="","",OFFSET('Water Data'!$H$29,0,10*ROW('Water Data'!H26)))</f>
        <v/>
      </c>
      <c r="CH32" s="306" t="str">
        <f ca="true">+IF(OFFSET('Water Data'!$I$27,0,10*ROW('Water Data'!I26))="","",OFFSET('Water Data'!$I$27,0,10*ROW('Water Data'!I26)))</f>
        <v/>
      </c>
      <c r="CI32" s="306" t="str">
        <f ca="true">+IF(OFFSET('Water Data'!$I$28,0,10*ROW('Water Data'!I26))="","",OFFSET('Water Data'!$I$28,0,10*ROW('Water Data'!I26)))</f>
        <v/>
      </c>
      <c r="CJ32" s="306" t="str">
        <f ca="true">+IF(OFFSET('Water Data'!$I$29,0,10*ROW('Water Data'!I26))="","",OFFSET('Water Data'!$I$29,0,10*ROW('Water Data'!I26)))</f>
        <v/>
      </c>
      <c r="CK32" s="306" t="str">
        <f ca="true">+IF(OFFSET('Sanitation Data'!$D$28,0,10*ROW('Sanitation Data'!D26))="","",OFFSET('Sanitation Data'!$D$28,0,10*ROW('Sanitation Data'!D26)))</f>
        <v/>
      </c>
      <c r="CL32" s="306" t="str">
        <f ca="true">+IF(OFFSET('Sanitation Data'!$D$29,0,10*ROW('Sanitation Data'!D26))="","",OFFSET('Sanitation Data'!$D$29,0,10*ROW('Sanitation Data'!D26)))</f>
        <v/>
      </c>
      <c r="CM32" s="306" t="str">
        <f ca="true">+IF(OFFSET('Sanitation Data'!$D$30,0,10*ROW('Sanitation Data'!D26))="","",OFFSET('Sanitation Data'!$D$30,0,10*ROW('Sanitation Data'!D26)))</f>
        <v/>
      </c>
      <c r="CN32" s="306" t="str">
        <f ca="true">+IF(OFFSET('Sanitation Data'!$D$31,0,10*ROW('Sanitation Data'!D26))="","",OFFSET('Sanitation Data'!$D$31,0,10*ROW('Sanitation Data'!D26)))</f>
        <v/>
      </c>
      <c r="CO32" s="306" t="str">
        <f ca="true">+IF(OFFSET('Sanitation Data'!$D$32,0,10*ROW('Sanitation Data'!D26))="","",OFFSET('Sanitation Data'!$D$32,0,10*ROW('Sanitation Data'!D26)))</f>
        <v/>
      </c>
      <c r="CP32" s="306" t="str">
        <f ca="true">+IF(OFFSET('Sanitation Data'!$E$28,0,10*ROW('Sanitation Data'!E26))="","",OFFSET('Sanitation Data'!$E$28,0,10*ROW('Sanitation Data'!E26)))</f>
        <v/>
      </c>
      <c r="CQ32" s="306" t="str">
        <f ca="true">+IF(OFFSET('Sanitation Data'!$E$29,0,10*ROW('Sanitation Data'!E26))="","",OFFSET('Sanitation Data'!$E$29,0,10*ROW('Sanitation Data'!E26)))</f>
        <v/>
      </c>
      <c r="CR32" s="306" t="str">
        <f ca="true">+IF(OFFSET('Sanitation Data'!$E$30,0,10*ROW('Sanitation Data'!E26))="","",OFFSET('Sanitation Data'!$E$30,0,10*ROW('Sanitation Data'!E26)))</f>
        <v/>
      </c>
      <c r="CS32" s="306" t="str">
        <f ca="true">+IF(OFFSET('Sanitation Data'!$E$31,0,10*ROW('Sanitation Data'!E26))="","",OFFSET('Sanitation Data'!$E$31,0,10*ROW('Sanitation Data'!E26)))</f>
        <v/>
      </c>
      <c r="CT32" s="306" t="str">
        <f ca="true">+IF(OFFSET('Sanitation Data'!$E$32,0,10*ROW('Sanitation Data'!E26))="","",OFFSET('Sanitation Data'!$E$32,0,10*ROW('Sanitation Data'!E26)))</f>
        <v/>
      </c>
      <c r="CU32" s="306" t="str">
        <f ca="true">+IF(OFFSET('Sanitation Data'!$F$28,0,10*ROW('Sanitation Data'!F26))="","",OFFSET('Sanitation Data'!$F$28,0,10*ROW('Sanitation Data'!F26)))</f>
        <v/>
      </c>
      <c r="CV32" s="306" t="str">
        <f ca="true">+IF(OFFSET('Sanitation Data'!$F$29,0,10*ROW('Sanitation Data'!F26))="","",OFFSET('Sanitation Data'!$F$29,0,10*ROW('Sanitation Data'!F26)))</f>
        <v/>
      </c>
      <c r="CW32" s="306" t="str">
        <f ca="true">+IF(OFFSET('Sanitation Data'!$F$30,0,10*ROW('Sanitation Data'!F26))="","",OFFSET('Sanitation Data'!$F$30,0,10*ROW('Sanitation Data'!F26)))</f>
        <v/>
      </c>
      <c r="CX32" s="306" t="str">
        <f ca="true">+IF(OFFSET('Sanitation Data'!$F$31,0,10*ROW('Sanitation Data'!F26))="","",OFFSET('Sanitation Data'!$F$31,0,10*ROW('Sanitation Data'!F26)))</f>
        <v/>
      </c>
      <c r="CY32" s="306" t="str">
        <f ca="true">+IF(OFFSET('Sanitation Data'!$F$32,0,10*ROW('Sanitation Data'!F26))="","",OFFSET('Sanitation Data'!$F$32,0,10*ROW('Sanitation Data'!F26)))</f>
        <v/>
      </c>
      <c r="CZ32" s="306" t="str">
        <f ca="true">+IF(OFFSET('Sanitation Data'!$G$28,0,10*ROW('Sanitation Data'!G26))="","",OFFSET('Sanitation Data'!$G$28,0,10*ROW('Sanitation Data'!G26)))</f>
        <v/>
      </c>
      <c r="DA32" s="306" t="str">
        <f ca="true">+IF(OFFSET('Sanitation Data'!$G$29,0,10*ROW('Sanitation Data'!G26))="","",OFFSET('Sanitation Data'!$G$29,0,10*ROW('Sanitation Data'!G26)))</f>
        <v/>
      </c>
      <c r="DB32" s="306" t="str">
        <f ca="true">+IF(OFFSET('Sanitation Data'!$G$30,0,10*ROW('Sanitation Data'!G26))="","",OFFSET('Sanitation Data'!$G$30,0,10*ROW('Sanitation Data'!G26)))</f>
        <v/>
      </c>
      <c r="DC32" s="306" t="str">
        <f ca="true">+IF(OFFSET('Sanitation Data'!$G$31,0,10*ROW('Sanitation Data'!G26))="","",OFFSET('Sanitation Data'!$G$31,0,10*ROW('Sanitation Data'!G26)))</f>
        <v/>
      </c>
      <c r="DD32" s="306" t="str">
        <f ca="true">+IF(OFFSET('Sanitation Data'!$G$32,0,10*ROW('Sanitation Data'!G26))="","",OFFSET('Sanitation Data'!$G$32,0,10*ROW('Sanitation Data'!G26)))</f>
        <v/>
      </c>
      <c r="DE32" s="306" t="str">
        <f ca="true">+IF(OFFSET('Sanitation Data'!$H$28,0,10*ROW('Sanitation Data'!H26))="","",OFFSET('Sanitation Data'!$H$28,0,10*ROW('Sanitation Data'!H26)))</f>
        <v/>
      </c>
      <c r="DF32" s="306" t="str">
        <f ca="true">+IF(OFFSET('Sanitation Data'!$H$29,0,10*ROW('Sanitation Data'!H26))="","",OFFSET('Sanitation Data'!$H$29,0,10*ROW('Sanitation Data'!H26)))</f>
        <v/>
      </c>
      <c r="DG32" s="306" t="str">
        <f ca="true">+IF(OFFSET('Sanitation Data'!$H$30,0,10*ROW('Sanitation Data'!H26))="","",OFFSET('Sanitation Data'!$H$30,0,10*ROW('Sanitation Data'!H26)))</f>
        <v/>
      </c>
      <c r="DH32" s="306" t="str">
        <f ca="true">+IF(OFFSET('Sanitation Data'!$H$31,0,10*ROW('Sanitation Data'!H26))="","",OFFSET('Sanitation Data'!$H$31,0,10*ROW('Sanitation Data'!H26)))</f>
        <v/>
      </c>
      <c r="DI32" s="306" t="str">
        <f ca="true">+IF(OFFSET('Sanitation Data'!$H$32,0,10*ROW('Sanitation Data'!H26))="","",OFFSET('Sanitation Data'!$H$32,0,10*ROW('Sanitation Data'!H26)))</f>
        <v/>
      </c>
      <c r="DJ32" s="306" t="str">
        <f ca="true">+IF(OFFSET('Sanitation Data'!$I$28,0,10*ROW('Sanitation Data'!I26))="","",OFFSET('Sanitation Data'!$I$28,0,10*ROW('Sanitation Data'!I26)))</f>
        <v/>
      </c>
      <c r="DK32" s="306" t="str">
        <f ca="true">+IF(OFFSET('Sanitation Data'!$I$29,0,10*ROW('Sanitation Data'!I26))="","",OFFSET('Sanitation Data'!$I$29,0,10*ROW('Sanitation Data'!I26)))</f>
        <v/>
      </c>
      <c r="DL32" s="306" t="str">
        <f ca="true">+IF(OFFSET('Sanitation Data'!$I$30,0,10*ROW('Sanitation Data'!I26))="","",OFFSET('Sanitation Data'!$I$30,0,10*ROW('Sanitation Data'!I26)))</f>
        <v/>
      </c>
      <c r="DM32" s="306" t="str">
        <f ca="true">+IF(OFFSET('Sanitation Data'!$I$31,0,10*ROW('Sanitation Data'!I26))="","",OFFSET('Sanitation Data'!$I$31,0,10*ROW('Sanitation Data'!I26)))</f>
        <v/>
      </c>
      <c r="DN32" s="306" t="str">
        <f ca="true">+IF(OFFSET('Sanitation Data'!$I$32,0,10*ROW('Sanitation Data'!I26))="","",OFFSET('Sanitation Data'!$I$32,0,10*ROW('Sanitation Data'!I26)))</f>
        <v/>
      </c>
      <c r="DO32" s="306" t="str">
        <f ca="true">+IF(OFFSET('Hygiene Data'!$D$11,0,10*ROW('Hygiene Data'!D26))="","",OFFSET('Hygiene Data'!$D$11,0,10*ROW('Hygiene Data'!D26)))</f>
        <v/>
      </c>
      <c r="DP32" s="306" t="str">
        <f ca="true">+IF(OFFSET('Hygiene Data'!$D$12,0,10*ROW('Hygiene Data'!D26))="","",OFFSET('Hygiene Data'!$D$12,0,10*ROW('Hygiene Data'!D26)))</f>
        <v/>
      </c>
      <c r="DQ32" s="306" t="str">
        <f ca="true">+IF(OFFSET('Hygiene Data'!$D$13,0,10*ROW('Hygiene Data'!D26))="","",OFFSET('Hygiene Data'!$D$13,0,10*ROW('Hygiene Data'!D26)))</f>
        <v/>
      </c>
      <c r="DR32" s="306" t="str">
        <f ca="true">+IF(OFFSET('Hygiene Data'!$E$11,0,10*ROW('Hygiene Data'!E26))="","",OFFSET('Hygiene Data'!$E$11,0,10*ROW('Hygiene Data'!E26)))</f>
        <v/>
      </c>
      <c r="DS32" s="306" t="str">
        <f ca="true">+IF(OFFSET('Hygiene Data'!$E$12,0,10*ROW('Hygiene Data'!E26))="","",OFFSET('Hygiene Data'!$E$12,0,10*ROW('Hygiene Data'!E26)))</f>
        <v/>
      </c>
      <c r="DT32" s="306" t="str">
        <f ca="true">+IF(OFFSET('Hygiene Data'!$E$13,0,10*ROW('Hygiene Data'!E26))="","",OFFSET('Hygiene Data'!$E$13,0,10*ROW('Hygiene Data'!E26)))</f>
        <v/>
      </c>
      <c r="DU32" s="306" t="str">
        <f ca="true">+IF(OFFSET('Hygiene Data'!$F$11,0,10*ROW('Hygiene Data'!F26))="","",OFFSET('Hygiene Data'!$F$11,0,10*ROW('Hygiene Data'!F26)))</f>
        <v/>
      </c>
      <c r="DV32" s="306" t="str">
        <f ca="true">+IF(OFFSET('Hygiene Data'!$F$12,0,10*ROW('Hygiene Data'!F26))="","",OFFSET('Hygiene Data'!$F$12,0,10*ROW('Hygiene Data'!F26)))</f>
        <v/>
      </c>
      <c r="DW32" s="306" t="str">
        <f ca="true">+IF(OFFSET('Hygiene Data'!$F$13,0,10*ROW('Hygiene Data'!F26))="","",OFFSET('Hygiene Data'!$F$13,0,10*ROW('Hygiene Data'!F26)))</f>
        <v/>
      </c>
      <c r="DX32" s="306" t="str">
        <f ca="true">+IF(OFFSET('Hygiene Data'!$G$11,0,10*ROW('Hygiene Data'!G26))="","",OFFSET('Hygiene Data'!$G$11,0,10*ROW('Hygiene Data'!G26)))</f>
        <v/>
      </c>
      <c r="DY32" s="306" t="str">
        <f ca="true">+IF(OFFSET('Hygiene Data'!$G$12,0,10*ROW('Hygiene Data'!G26))="","",OFFSET('Hygiene Data'!$G$12,0,10*ROW('Hygiene Data'!G26)))</f>
        <v/>
      </c>
      <c r="DZ32" s="306" t="str">
        <f ca="true">+IF(OFFSET('Hygiene Data'!$G$13,0,10*ROW('Hygiene Data'!G26))="","",OFFSET('Hygiene Data'!$G$13,0,10*ROW('Hygiene Data'!G26)))</f>
        <v/>
      </c>
      <c r="EA32" s="306" t="str">
        <f ca="true">+IF(OFFSET('Hygiene Data'!$H$11,0,10*ROW('Hygiene Data'!H26))="","",OFFSET('Hygiene Data'!$H$11,0,10*ROW('Hygiene Data'!H26)))</f>
        <v/>
      </c>
      <c r="EB32" s="306" t="str">
        <f ca="true">+IF(OFFSET('Hygiene Data'!$H$12,0,10*ROW('Hygiene Data'!H26))="","",OFFSET('Hygiene Data'!$H$12,0,10*ROW('Hygiene Data'!H26)))</f>
        <v/>
      </c>
      <c r="EC32" s="306" t="str">
        <f ca="true">+IF(OFFSET('Hygiene Data'!$H$13,0,10*ROW('Hygiene Data'!H26))="","",OFFSET('Hygiene Data'!$H$13,0,10*ROW('Hygiene Data'!H26)))</f>
        <v/>
      </c>
      <c r="ED32" s="306" t="str">
        <f ca="true">+IF(OFFSET('Hygiene Data'!$I$11,0,10*ROW('Hygiene Data'!I26))="","",OFFSET('Hygiene Data'!$I$11,0,10*ROW('Hygiene Data'!I26)))</f>
        <v/>
      </c>
      <c r="EE32" s="306" t="str">
        <f ca="true">+IF(OFFSET('Hygiene Data'!$I$12,0,10*ROW('Hygiene Data'!I26))="","",OFFSET('Hygiene Data'!$I$12,0,10*ROW('Hygiene Data'!I26)))</f>
        <v/>
      </c>
      <c r="EF32" s="306"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62" t="str">
        <f t="shared" ca="true" si="0"/>
        <v/>
      </c>
      <c r="D33" s="98"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8"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8"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8"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8"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8"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8"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8"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8"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8"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8"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8"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8"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8"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8"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8"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8"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8"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9"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9"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9"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9"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9"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9"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9"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9"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9"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9"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9"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9"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9"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9"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9"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9"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9"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9"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9"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9"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9"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9"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9"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9"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9"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9"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9"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9"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9"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9"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0"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0"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0"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0"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0"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0"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0"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0"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0"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0"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0"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0"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0"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0"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0"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0"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0"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0"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6"/>
      <c r="BS33" s="306" t="str">
        <f ca="true">+IF(OFFSET('Water Data'!$D$27,0,10*ROW('Water Data'!D27))="","",OFFSET('Water Data'!$D$27,0,10*ROW('Water Data'!D27)))</f>
        <v/>
      </c>
      <c r="BT33" s="306" t="str">
        <f ca="true">+IF(OFFSET('Water Data'!$D$28,0,10*ROW('Water Data'!D27))="","",OFFSET('Water Data'!$D$28,0,10*ROW('Water Data'!D27)))</f>
        <v/>
      </c>
      <c r="BU33" s="306" t="str">
        <f ca="true">+IF(OFFSET('Water Data'!$D$29,0,10*ROW('Water Data'!D27))="","",OFFSET('Water Data'!$D$29,0,10*ROW('Water Data'!D27)))</f>
        <v/>
      </c>
      <c r="BV33" s="306" t="str">
        <f ca="true">+IF(OFFSET('Water Data'!$E$27,0,10*ROW('Water Data'!E27))="","",OFFSET('Water Data'!$E$27,0,10*ROW('Water Data'!E27)))</f>
        <v/>
      </c>
      <c r="BW33" s="306" t="str">
        <f ca="true">+IF(OFFSET('Water Data'!$E$28,0,10*ROW('Water Data'!E27))="","",OFFSET('Water Data'!$E$28,0,10*ROW('Water Data'!E27)))</f>
        <v/>
      </c>
      <c r="BX33" s="306" t="str">
        <f ca="true">+IF(OFFSET('Water Data'!$E$29,0,10*ROW('Water Data'!E27))="","",OFFSET('Water Data'!$E$29,0,10*ROW('Water Data'!E27)))</f>
        <v/>
      </c>
      <c r="BY33" s="306" t="str">
        <f ca="true">+IF(OFFSET('Water Data'!$F$27,0,10*ROW('Water Data'!F27))="","",OFFSET('Water Data'!$F$27,0,10*ROW('Water Data'!F27)))</f>
        <v/>
      </c>
      <c r="BZ33" s="306" t="str">
        <f ca="true">+IF(OFFSET('Water Data'!$F$28,0,10*ROW('Water Data'!F27))="","",OFFSET('Water Data'!$F$28,0,10*ROW('Water Data'!F27)))</f>
        <v/>
      </c>
      <c r="CA33" s="306" t="str">
        <f ca="true">+IF(OFFSET('Water Data'!$F$29,0,10*ROW('Water Data'!F27))="","",OFFSET('Water Data'!$F$29,0,10*ROW('Water Data'!F27)))</f>
        <v/>
      </c>
      <c r="CB33" s="306" t="str">
        <f ca="true">+IF(OFFSET('Water Data'!$G$27,0,10*ROW('Water Data'!G27))="","",OFFSET('Water Data'!$G$27,0,10*ROW('Water Data'!G27)))</f>
        <v/>
      </c>
      <c r="CC33" s="306" t="str">
        <f ca="true">+IF(OFFSET('Water Data'!$G$28,0,10*ROW('Water Data'!G27))="","",OFFSET('Water Data'!$G$28,0,10*ROW('Water Data'!G27)))</f>
        <v/>
      </c>
      <c r="CD33" s="306" t="str">
        <f ca="true">+IF(OFFSET('Water Data'!$G$29,0,10*ROW('Water Data'!G27))="","",OFFSET('Water Data'!$G$29,0,10*ROW('Water Data'!G27)))</f>
        <v/>
      </c>
      <c r="CE33" s="306" t="str">
        <f ca="true">+IF(OFFSET('Water Data'!$H$27,0,10*ROW('Water Data'!H27))="","",OFFSET('Water Data'!$H$27,0,10*ROW('Water Data'!H27)))</f>
        <v/>
      </c>
      <c r="CF33" s="306" t="str">
        <f ca="true">+IF(OFFSET('Water Data'!$H$28,0,10*ROW('Water Data'!H27))="","",OFFSET('Water Data'!$H$28,0,10*ROW('Water Data'!H27)))</f>
        <v/>
      </c>
      <c r="CG33" s="306" t="str">
        <f ca="true">+IF(OFFSET('Water Data'!$H$29,0,10*ROW('Water Data'!H27))="","",OFFSET('Water Data'!$H$29,0,10*ROW('Water Data'!H27)))</f>
        <v/>
      </c>
      <c r="CH33" s="306" t="str">
        <f ca="true">+IF(OFFSET('Water Data'!$I$27,0,10*ROW('Water Data'!I27))="","",OFFSET('Water Data'!$I$27,0,10*ROW('Water Data'!I27)))</f>
        <v/>
      </c>
      <c r="CI33" s="306" t="str">
        <f ca="true">+IF(OFFSET('Water Data'!$I$28,0,10*ROW('Water Data'!I27))="","",OFFSET('Water Data'!$I$28,0,10*ROW('Water Data'!I27)))</f>
        <v/>
      </c>
      <c r="CJ33" s="306" t="str">
        <f ca="true">+IF(OFFSET('Water Data'!$I$29,0,10*ROW('Water Data'!I27))="","",OFFSET('Water Data'!$I$29,0,10*ROW('Water Data'!I27)))</f>
        <v/>
      </c>
      <c r="CK33" s="306" t="str">
        <f ca="true">+IF(OFFSET('Sanitation Data'!$D$28,0,10*ROW('Sanitation Data'!D27))="","",OFFSET('Sanitation Data'!$D$28,0,10*ROW('Sanitation Data'!D27)))</f>
        <v/>
      </c>
      <c r="CL33" s="306" t="str">
        <f ca="true">+IF(OFFSET('Sanitation Data'!$D$29,0,10*ROW('Sanitation Data'!D27))="","",OFFSET('Sanitation Data'!$D$29,0,10*ROW('Sanitation Data'!D27)))</f>
        <v/>
      </c>
      <c r="CM33" s="306" t="str">
        <f ca="true">+IF(OFFSET('Sanitation Data'!$D$30,0,10*ROW('Sanitation Data'!D27))="","",OFFSET('Sanitation Data'!$D$30,0,10*ROW('Sanitation Data'!D27)))</f>
        <v/>
      </c>
      <c r="CN33" s="306" t="str">
        <f ca="true">+IF(OFFSET('Sanitation Data'!$D$31,0,10*ROW('Sanitation Data'!D27))="","",OFFSET('Sanitation Data'!$D$31,0,10*ROW('Sanitation Data'!D27)))</f>
        <v/>
      </c>
      <c r="CO33" s="306" t="str">
        <f ca="true">+IF(OFFSET('Sanitation Data'!$D$32,0,10*ROW('Sanitation Data'!D27))="","",OFFSET('Sanitation Data'!$D$32,0,10*ROW('Sanitation Data'!D27)))</f>
        <v/>
      </c>
      <c r="CP33" s="306" t="str">
        <f ca="true">+IF(OFFSET('Sanitation Data'!$E$28,0,10*ROW('Sanitation Data'!E27))="","",OFFSET('Sanitation Data'!$E$28,0,10*ROW('Sanitation Data'!E27)))</f>
        <v/>
      </c>
      <c r="CQ33" s="306" t="str">
        <f ca="true">+IF(OFFSET('Sanitation Data'!$E$29,0,10*ROW('Sanitation Data'!E27))="","",OFFSET('Sanitation Data'!$E$29,0,10*ROW('Sanitation Data'!E27)))</f>
        <v/>
      </c>
      <c r="CR33" s="306" t="str">
        <f ca="true">+IF(OFFSET('Sanitation Data'!$E$30,0,10*ROW('Sanitation Data'!E27))="","",OFFSET('Sanitation Data'!$E$30,0,10*ROW('Sanitation Data'!E27)))</f>
        <v/>
      </c>
      <c r="CS33" s="306" t="str">
        <f ca="true">+IF(OFFSET('Sanitation Data'!$E$31,0,10*ROW('Sanitation Data'!E27))="","",OFFSET('Sanitation Data'!$E$31,0,10*ROW('Sanitation Data'!E27)))</f>
        <v/>
      </c>
      <c r="CT33" s="306" t="str">
        <f ca="true">+IF(OFFSET('Sanitation Data'!$E$32,0,10*ROW('Sanitation Data'!E27))="","",OFFSET('Sanitation Data'!$E$32,0,10*ROW('Sanitation Data'!E27)))</f>
        <v/>
      </c>
      <c r="CU33" s="306" t="str">
        <f ca="true">+IF(OFFSET('Sanitation Data'!$F$28,0,10*ROW('Sanitation Data'!F27))="","",OFFSET('Sanitation Data'!$F$28,0,10*ROW('Sanitation Data'!F27)))</f>
        <v/>
      </c>
      <c r="CV33" s="306" t="str">
        <f ca="true">+IF(OFFSET('Sanitation Data'!$F$29,0,10*ROW('Sanitation Data'!F27))="","",OFFSET('Sanitation Data'!$F$29,0,10*ROW('Sanitation Data'!F27)))</f>
        <v/>
      </c>
      <c r="CW33" s="306" t="str">
        <f ca="true">+IF(OFFSET('Sanitation Data'!$F$30,0,10*ROW('Sanitation Data'!F27))="","",OFFSET('Sanitation Data'!$F$30,0,10*ROW('Sanitation Data'!F27)))</f>
        <v/>
      </c>
      <c r="CX33" s="306" t="str">
        <f ca="true">+IF(OFFSET('Sanitation Data'!$F$31,0,10*ROW('Sanitation Data'!F27))="","",OFFSET('Sanitation Data'!$F$31,0,10*ROW('Sanitation Data'!F27)))</f>
        <v/>
      </c>
      <c r="CY33" s="306" t="str">
        <f ca="true">+IF(OFFSET('Sanitation Data'!$F$32,0,10*ROW('Sanitation Data'!F27))="","",OFFSET('Sanitation Data'!$F$32,0,10*ROW('Sanitation Data'!F27)))</f>
        <v/>
      </c>
      <c r="CZ33" s="306" t="str">
        <f ca="true">+IF(OFFSET('Sanitation Data'!$G$28,0,10*ROW('Sanitation Data'!G27))="","",OFFSET('Sanitation Data'!$G$28,0,10*ROW('Sanitation Data'!G27)))</f>
        <v/>
      </c>
      <c r="DA33" s="306" t="str">
        <f ca="true">+IF(OFFSET('Sanitation Data'!$G$29,0,10*ROW('Sanitation Data'!G27))="","",OFFSET('Sanitation Data'!$G$29,0,10*ROW('Sanitation Data'!G27)))</f>
        <v/>
      </c>
      <c r="DB33" s="306" t="str">
        <f ca="true">+IF(OFFSET('Sanitation Data'!$G$30,0,10*ROW('Sanitation Data'!G27))="","",OFFSET('Sanitation Data'!$G$30,0,10*ROW('Sanitation Data'!G27)))</f>
        <v/>
      </c>
      <c r="DC33" s="306" t="str">
        <f ca="true">+IF(OFFSET('Sanitation Data'!$G$31,0,10*ROW('Sanitation Data'!G27))="","",OFFSET('Sanitation Data'!$G$31,0,10*ROW('Sanitation Data'!G27)))</f>
        <v/>
      </c>
      <c r="DD33" s="306" t="str">
        <f ca="true">+IF(OFFSET('Sanitation Data'!$G$32,0,10*ROW('Sanitation Data'!G27))="","",OFFSET('Sanitation Data'!$G$32,0,10*ROW('Sanitation Data'!G27)))</f>
        <v/>
      </c>
      <c r="DE33" s="306" t="str">
        <f ca="true">+IF(OFFSET('Sanitation Data'!$H$28,0,10*ROW('Sanitation Data'!H27))="","",OFFSET('Sanitation Data'!$H$28,0,10*ROW('Sanitation Data'!H27)))</f>
        <v/>
      </c>
      <c r="DF33" s="306" t="str">
        <f ca="true">+IF(OFFSET('Sanitation Data'!$H$29,0,10*ROW('Sanitation Data'!H27))="","",OFFSET('Sanitation Data'!$H$29,0,10*ROW('Sanitation Data'!H27)))</f>
        <v/>
      </c>
      <c r="DG33" s="306" t="str">
        <f ca="true">+IF(OFFSET('Sanitation Data'!$H$30,0,10*ROW('Sanitation Data'!H27))="","",OFFSET('Sanitation Data'!$H$30,0,10*ROW('Sanitation Data'!H27)))</f>
        <v/>
      </c>
      <c r="DH33" s="306" t="str">
        <f ca="true">+IF(OFFSET('Sanitation Data'!$H$31,0,10*ROW('Sanitation Data'!H27))="","",OFFSET('Sanitation Data'!$H$31,0,10*ROW('Sanitation Data'!H27)))</f>
        <v/>
      </c>
      <c r="DI33" s="306" t="str">
        <f ca="true">+IF(OFFSET('Sanitation Data'!$H$32,0,10*ROW('Sanitation Data'!H27))="","",OFFSET('Sanitation Data'!$H$32,0,10*ROW('Sanitation Data'!H27)))</f>
        <v/>
      </c>
      <c r="DJ33" s="306" t="str">
        <f ca="true">+IF(OFFSET('Sanitation Data'!$I$28,0,10*ROW('Sanitation Data'!I27))="","",OFFSET('Sanitation Data'!$I$28,0,10*ROW('Sanitation Data'!I27)))</f>
        <v/>
      </c>
      <c r="DK33" s="306" t="str">
        <f ca="true">+IF(OFFSET('Sanitation Data'!$I$29,0,10*ROW('Sanitation Data'!I27))="","",OFFSET('Sanitation Data'!$I$29,0,10*ROW('Sanitation Data'!I27)))</f>
        <v/>
      </c>
      <c r="DL33" s="306" t="str">
        <f ca="true">+IF(OFFSET('Sanitation Data'!$I$30,0,10*ROW('Sanitation Data'!I27))="","",OFFSET('Sanitation Data'!$I$30,0,10*ROW('Sanitation Data'!I27)))</f>
        <v/>
      </c>
      <c r="DM33" s="306" t="str">
        <f ca="true">+IF(OFFSET('Sanitation Data'!$I$31,0,10*ROW('Sanitation Data'!I27))="","",OFFSET('Sanitation Data'!$I$31,0,10*ROW('Sanitation Data'!I27)))</f>
        <v/>
      </c>
      <c r="DN33" s="306" t="str">
        <f ca="true">+IF(OFFSET('Sanitation Data'!$I$32,0,10*ROW('Sanitation Data'!I27))="","",OFFSET('Sanitation Data'!$I$32,0,10*ROW('Sanitation Data'!I27)))</f>
        <v/>
      </c>
      <c r="DO33" s="306" t="str">
        <f ca="true">+IF(OFFSET('Hygiene Data'!$D$11,0,10*ROW('Hygiene Data'!D27))="","",OFFSET('Hygiene Data'!$D$11,0,10*ROW('Hygiene Data'!D27)))</f>
        <v/>
      </c>
      <c r="DP33" s="306" t="str">
        <f ca="true">+IF(OFFSET('Hygiene Data'!$D$12,0,10*ROW('Hygiene Data'!D27))="","",OFFSET('Hygiene Data'!$D$12,0,10*ROW('Hygiene Data'!D27)))</f>
        <v/>
      </c>
      <c r="DQ33" s="306" t="str">
        <f ca="true">+IF(OFFSET('Hygiene Data'!$D$13,0,10*ROW('Hygiene Data'!D27))="","",OFFSET('Hygiene Data'!$D$13,0,10*ROW('Hygiene Data'!D27)))</f>
        <v/>
      </c>
      <c r="DR33" s="306" t="str">
        <f ca="true">+IF(OFFSET('Hygiene Data'!$E$11,0,10*ROW('Hygiene Data'!E27))="","",OFFSET('Hygiene Data'!$E$11,0,10*ROW('Hygiene Data'!E27)))</f>
        <v/>
      </c>
      <c r="DS33" s="306" t="str">
        <f ca="true">+IF(OFFSET('Hygiene Data'!$E$12,0,10*ROW('Hygiene Data'!E27))="","",OFFSET('Hygiene Data'!$E$12,0,10*ROW('Hygiene Data'!E27)))</f>
        <v/>
      </c>
      <c r="DT33" s="306" t="str">
        <f ca="true">+IF(OFFSET('Hygiene Data'!$E$13,0,10*ROW('Hygiene Data'!E27))="","",OFFSET('Hygiene Data'!$E$13,0,10*ROW('Hygiene Data'!E27)))</f>
        <v/>
      </c>
      <c r="DU33" s="306" t="str">
        <f ca="true">+IF(OFFSET('Hygiene Data'!$F$11,0,10*ROW('Hygiene Data'!F27))="","",OFFSET('Hygiene Data'!$F$11,0,10*ROW('Hygiene Data'!F27)))</f>
        <v/>
      </c>
      <c r="DV33" s="306" t="str">
        <f ca="true">+IF(OFFSET('Hygiene Data'!$F$12,0,10*ROW('Hygiene Data'!F27))="","",OFFSET('Hygiene Data'!$F$12,0,10*ROW('Hygiene Data'!F27)))</f>
        <v/>
      </c>
      <c r="DW33" s="306" t="str">
        <f ca="true">+IF(OFFSET('Hygiene Data'!$F$13,0,10*ROW('Hygiene Data'!F27))="","",OFFSET('Hygiene Data'!$F$13,0,10*ROW('Hygiene Data'!F27)))</f>
        <v/>
      </c>
      <c r="DX33" s="306" t="str">
        <f ca="true">+IF(OFFSET('Hygiene Data'!$G$11,0,10*ROW('Hygiene Data'!G27))="","",OFFSET('Hygiene Data'!$G$11,0,10*ROW('Hygiene Data'!G27)))</f>
        <v/>
      </c>
      <c r="DY33" s="306" t="str">
        <f ca="true">+IF(OFFSET('Hygiene Data'!$G$12,0,10*ROW('Hygiene Data'!G27))="","",OFFSET('Hygiene Data'!$G$12,0,10*ROW('Hygiene Data'!G27)))</f>
        <v/>
      </c>
      <c r="DZ33" s="306" t="str">
        <f ca="true">+IF(OFFSET('Hygiene Data'!$G$13,0,10*ROW('Hygiene Data'!G27))="","",OFFSET('Hygiene Data'!$G$13,0,10*ROW('Hygiene Data'!G27)))</f>
        <v/>
      </c>
      <c r="EA33" s="306" t="str">
        <f ca="true">+IF(OFFSET('Hygiene Data'!$H$11,0,10*ROW('Hygiene Data'!H27))="","",OFFSET('Hygiene Data'!$H$11,0,10*ROW('Hygiene Data'!H27)))</f>
        <v/>
      </c>
      <c r="EB33" s="306" t="str">
        <f ca="true">+IF(OFFSET('Hygiene Data'!$H$12,0,10*ROW('Hygiene Data'!H27))="","",OFFSET('Hygiene Data'!$H$12,0,10*ROW('Hygiene Data'!H27)))</f>
        <v/>
      </c>
      <c r="EC33" s="306" t="str">
        <f ca="true">+IF(OFFSET('Hygiene Data'!$H$13,0,10*ROW('Hygiene Data'!H27))="","",OFFSET('Hygiene Data'!$H$13,0,10*ROW('Hygiene Data'!H27)))</f>
        <v/>
      </c>
      <c r="ED33" s="306" t="str">
        <f ca="true">+IF(OFFSET('Hygiene Data'!$I$11,0,10*ROW('Hygiene Data'!I27))="","",OFFSET('Hygiene Data'!$I$11,0,10*ROW('Hygiene Data'!I27)))</f>
        <v/>
      </c>
      <c r="EE33" s="306" t="str">
        <f ca="true">+IF(OFFSET('Hygiene Data'!$I$12,0,10*ROW('Hygiene Data'!I27))="","",OFFSET('Hygiene Data'!$I$12,0,10*ROW('Hygiene Data'!I27)))</f>
        <v/>
      </c>
      <c r="EF33" s="306"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62" t="str">
        <f t="shared" ca="true" si="0"/>
        <v/>
      </c>
      <c r="D34" s="98"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8"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8"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8"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8"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8"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8"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8"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8"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8"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8"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8"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8"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8"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8"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8"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8"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8"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9"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9"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9"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9"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9"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9"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9"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9"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9"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9"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9"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9"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9"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9"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9"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9"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9"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9"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9"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9"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9"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9"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9"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9"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9"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9"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9"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9"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9"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9"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0"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0"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0"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0"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0"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0"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0"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0"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0"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0"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0"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0"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0"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0"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0"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0"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0"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0"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6"/>
      <c r="BS34" s="306" t="str">
        <f ca="true">+IF(OFFSET('Water Data'!$D$27,0,10*ROW('Water Data'!D28))="","",OFFSET('Water Data'!$D$27,0,10*ROW('Water Data'!D28)))</f>
        <v/>
      </c>
      <c r="BT34" s="306" t="str">
        <f ca="true">+IF(OFFSET('Water Data'!$D$28,0,10*ROW('Water Data'!D28))="","",OFFSET('Water Data'!$D$28,0,10*ROW('Water Data'!D28)))</f>
        <v/>
      </c>
      <c r="BU34" s="306" t="str">
        <f ca="true">+IF(OFFSET('Water Data'!$D$29,0,10*ROW('Water Data'!D28))="","",OFFSET('Water Data'!$D$29,0,10*ROW('Water Data'!D28)))</f>
        <v/>
      </c>
      <c r="BV34" s="306" t="str">
        <f ca="true">+IF(OFFSET('Water Data'!$E$27,0,10*ROW('Water Data'!E28))="","",OFFSET('Water Data'!$E$27,0,10*ROW('Water Data'!E28)))</f>
        <v/>
      </c>
      <c r="BW34" s="306" t="str">
        <f ca="true">+IF(OFFSET('Water Data'!$E$28,0,10*ROW('Water Data'!E28))="","",OFFSET('Water Data'!$E$28,0,10*ROW('Water Data'!E28)))</f>
        <v/>
      </c>
      <c r="BX34" s="306" t="str">
        <f ca="true">+IF(OFFSET('Water Data'!$E$29,0,10*ROW('Water Data'!E28))="","",OFFSET('Water Data'!$E$29,0,10*ROW('Water Data'!E28)))</f>
        <v/>
      </c>
      <c r="BY34" s="306" t="str">
        <f ca="true">+IF(OFFSET('Water Data'!$F$27,0,10*ROW('Water Data'!F28))="","",OFFSET('Water Data'!$F$27,0,10*ROW('Water Data'!F28)))</f>
        <v/>
      </c>
      <c r="BZ34" s="306" t="str">
        <f ca="true">+IF(OFFSET('Water Data'!$F$28,0,10*ROW('Water Data'!F28))="","",OFFSET('Water Data'!$F$28,0,10*ROW('Water Data'!F28)))</f>
        <v/>
      </c>
      <c r="CA34" s="306" t="str">
        <f ca="true">+IF(OFFSET('Water Data'!$F$29,0,10*ROW('Water Data'!F28))="","",OFFSET('Water Data'!$F$29,0,10*ROW('Water Data'!F28)))</f>
        <v/>
      </c>
      <c r="CB34" s="306" t="str">
        <f ca="true">+IF(OFFSET('Water Data'!$G$27,0,10*ROW('Water Data'!G28))="","",OFFSET('Water Data'!$G$27,0,10*ROW('Water Data'!G28)))</f>
        <v/>
      </c>
      <c r="CC34" s="306" t="str">
        <f ca="true">+IF(OFFSET('Water Data'!$G$28,0,10*ROW('Water Data'!G28))="","",OFFSET('Water Data'!$G$28,0,10*ROW('Water Data'!G28)))</f>
        <v/>
      </c>
      <c r="CD34" s="306" t="str">
        <f ca="true">+IF(OFFSET('Water Data'!$G$29,0,10*ROW('Water Data'!G28))="","",OFFSET('Water Data'!$G$29,0,10*ROW('Water Data'!G28)))</f>
        <v/>
      </c>
      <c r="CE34" s="306" t="str">
        <f ca="true">+IF(OFFSET('Water Data'!$H$27,0,10*ROW('Water Data'!H28))="","",OFFSET('Water Data'!$H$27,0,10*ROW('Water Data'!H28)))</f>
        <v/>
      </c>
      <c r="CF34" s="306" t="str">
        <f ca="true">+IF(OFFSET('Water Data'!$H$28,0,10*ROW('Water Data'!H28))="","",OFFSET('Water Data'!$H$28,0,10*ROW('Water Data'!H28)))</f>
        <v/>
      </c>
      <c r="CG34" s="306" t="str">
        <f ca="true">+IF(OFFSET('Water Data'!$H$29,0,10*ROW('Water Data'!H28))="","",OFFSET('Water Data'!$H$29,0,10*ROW('Water Data'!H28)))</f>
        <v/>
      </c>
      <c r="CH34" s="306" t="str">
        <f ca="true">+IF(OFFSET('Water Data'!$I$27,0,10*ROW('Water Data'!I28))="","",OFFSET('Water Data'!$I$27,0,10*ROW('Water Data'!I28)))</f>
        <v/>
      </c>
      <c r="CI34" s="306" t="str">
        <f ca="true">+IF(OFFSET('Water Data'!$I$28,0,10*ROW('Water Data'!I28))="","",OFFSET('Water Data'!$I$28,0,10*ROW('Water Data'!I28)))</f>
        <v/>
      </c>
      <c r="CJ34" s="306" t="str">
        <f ca="true">+IF(OFFSET('Water Data'!$I$29,0,10*ROW('Water Data'!I28))="","",OFFSET('Water Data'!$I$29,0,10*ROW('Water Data'!I28)))</f>
        <v/>
      </c>
      <c r="CK34" s="306" t="str">
        <f ca="true">+IF(OFFSET('Sanitation Data'!$D$28,0,10*ROW('Sanitation Data'!D28))="","",OFFSET('Sanitation Data'!$D$28,0,10*ROW('Sanitation Data'!D28)))</f>
        <v/>
      </c>
      <c r="CL34" s="306" t="str">
        <f ca="true">+IF(OFFSET('Sanitation Data'!$D$29,0,10*ROW('Sanitation Data'!D28))="","",OFFSET('Sanitation Data'!$D$29,0,10*ROW('Sanitation Data'!D28)))</f>
        <v/>
      </c>
      <c r="CM34" s="306" t="str">
        <f ca="true">+IF(OFFSET('Sanitation Data'!$D$30,0,10*ROW('Sanitation Data'!D28))="","",OFFSET('Sanitation Data'!$D$30,0,10*ROW('Sanitation Data'!D28)))</f>
        <v/>
      </c>
      <c r="CN34" s="306" t="str">
        <f ca="true">+IF(OFFSET('Sanitation Data'!$D$31,0,10*ROW('Sanitation Data'!D28))="","",OFFSET('Sanitation Data'!$D$31,0,10*ROW('Sanitation Data'!D28)))</f>
        <v/>
      </c>
      <c r="CO34" s="306" t="str">
        <f ca="true">+IF(OFFSET('Sanitation Data'!$D$32,0,10*ROW('Sanitation Data'!D28))="","",OFFSET('Sanitation Data'!$D$32,0,10*ROW('Sanitation Data'!D28)))</f>
        <v/>
      </c>
      <c r="CP34" s="306" t="str">
        <f ca="true">+IF(OFFSET('Sanitation Data'!$E$28,0,10*ROW('Sanitation Data'!E28))="","",OFFSET('Sanitation Data'!$E$28,0,10*ROW('Sanitation Data'!E28)))</f>
        <v/>
      </c>
      <c r="CQ34" s="306" t="str">
        <f ca="true">+IF(OFFSET('Sanitation Data'!$E$29,0,10*ROW('Sanitation Data'!E28))="","",OFFSET('Sanitation Data'!$E$29,0,10*ROW('Sanitation Data'!E28)))</f>
        <v/>
      </c>
      <c r="CR34" s="306" t="str">
        <f ca="true">+IF(OFFSET('Sanitation Data'!$E$30,0,10*ROW('Sanitation Data'!E28))="","",OFFSET('Sanitation Data'!$E$30,0,10*ROW('Sanitation Data'!E28)))</f>
        <v/>
      </c>
      <c r="CS34" s="306" t="str">
        <f ca="true">+IF(OFFSET('Sanitation Data'!$E$31,0,10*ROW('Sanitation Data'!E28))="","",OFFSET('Sanitation Data'!$E$31,0,10*ROW('Sanitation Data'!E28)))</f>
        <v/>
      </c>
      <c r="CT34" s="306" t="str">
        <f ca="true">+IF(OFFSET('Sanitation Data'!$E$32,0,10*ROW('Sanitation Data'!E28))="","",OFFSET('Sanitation Data'!$E$32,0,10*ROW('Sanitation Data'!E28)))</f>
        <v/>
      </c>
      <c r="CU34" s="306" t="str">
        <f ca="true">+IF(OFFSET('Sanitation Data'!$F$28,0,10*ROW('Sanitation Data'!F28))="","",OFFSET('Sanitation Data'!$F$28,0,10*ROW('Sanitation Data'!F28)))</f>
        <v/>
      </c>
      <c r="CV34" s="306" t="str">
        <f ca="true">+IF(OFFSET('Sanitation Data'!$F$29,0,10*ROW('Sanitation Data'!F28))="","",OFFSET('Sanitation Data'!$F$29,0,10*ROW('Sanitation Data'!F28)))</f>
        <v/>
      </c>
      <c r="CW34" s="306" t="str">
        <f ca="true">+IF(OFFSET('Sanitation Data'!$F$30,0,10*ROW('Sanitation Data'!F28))="","",OFFSET('Sanitation Data'!$F$30,0,10*ROW('Sanitation Data'!F28)))</f>
        <v/>
      </c>
      <c r="CX34" s="306" t="str">
        <f ca="true">+IF(OFFSET('Sanitation Data'!$F$31,0,10*ROW('Sanitation Data'!F28))="","",OFFSET('Sanitation Data'!$F$31,0,10*ROW('Sanitation Data'!F28)))</f>
        <v/>
      </c>
      <c r="CY34" s="306" t="str">
        <f ca="true">+IF(OFFSET('Sanitation Data'!$F$32,0,10*ROW('Sanitation Data'!F28))="","",OFFSET('Sanitation Data'!$F$32,0,10*ROW('Sanitation Data'!F28)))</f>
        <v/>
      </c>
      <c r="CZ34" s="306" t="str">
        <f ca="true">+IF(OFFSET('Sanitation Data'!$G$28,0,10*ROW('Sanitation Data'!G28))="","",OFFSET('Sanitation Data'!$G$28,0,10*ROW('Sanitation Data'!G28)))</f>
        <v/>
      </c>
      <c r="DA34" s="306" t="str">
        <f ca="true">+IF(OFFSET('Sanitation Data'!$G$29,0,10*ROW('Sanitation Data'!G28))="","",OFFSET('Sanitation Data'!$G$29,0,10*ROW('Sanitation Data'!G28)))</f>
        <v/>
      </c>
      <c r="DB34" s="306" t="str">
        <f ca="true">+IF(OFFSET('Sanitation Data'!$G$30,0,10*ROW('Sanitation Data'!G28))="","",OFFSET('Sanitation Data'!$G$30,0,10*ROW('Sanitation Data'!G28)))</f>
        <v/>
      </c>
      <c r="DC34" s="306" t="str">
        <f ca="true">+IF(OFFSET('Sanitation Data'!$G$31,0,10*ROW('Sanitation Data'!G28))="","",OFFSET('Sanitation Data'!$G$31,0,10*ROW('Sanitation Data'!G28)))</f>
        <v/>
      </c>
      <c r="DD34" s="306" t="str">
        <f ca="true">+IF(OFFSET('Sanitation Data'!$G$32,0,10*ROW('Sanitation Data'!G28))="","",OFFSET('Sanitation Data'!$G$32,0,10*ROW('Sanitation Data'!G28)))</f>
        <v/>
      </c>
      <c r="DE34" s="306" t="str">
        <f ca="true">+IF(OFFSET('Sanitation Data'!$H$28,0,10*ROW('Sanitation Data'!H28))="","",OFFSET('Sanitation Data'!$H$28,0,10*ROW('Sanitation Data'!H28)))</f>
        <v/>
      </c>
      <c r="DF34" s="306" t="str">
        <f ca="true">+IF(OFFSET('Sanitation Data'!$H$29,0,10*ROW('Sanitation Data'!H28))="","",OFFSET('Sanitation Data'!$H$29,0,10*ROW('Sanitation Data'!H28)))</f>
        <v/>
      </c>
      <c r="DG34" s="306" t="str">
        <f ca="true">+IF(OFFSET('Sanitation Data'!$H$30,0,10*ROW('Sanitation Data'!H28))="","",OFFSET('Sanitation Data'!$H$30,0,10*ROW('Sanitation Data'!H28)))</f>
        <v/>
      </c>
      <c r="DH34" s="306" t="str">
        <f ca="true">+IF(OFFSET('Sanitation Data'!$H$31,0,10*ROW('Sanitation Data'!H28))="","",OFFSET('Sanitation Data'!$H$31,0,10*ROW('Sanitation Data'!H28)))</f>
        <v/>
      </c>
      <c r="DI34" s="306" t="str">
        <f ca="true">+IF(OFFSET('Sanitation Data'!$H$32,0,10*ROW('Sanitation Data'!H28))="","",OFFSET('Sanitation Data'!$H$32,0,10*ROW('Sanitation Data'!H28)))</f>
        <v/>
      </c>
      <c r="DJ34" s="306" t="str">
        <f ca="true">+IF(OFFSET('Sanitation Data'!$I$28,0,10*ROW('Sanitation Data'!I28))="","",OFFSET('Sanitation Data'!$I$28,0,10*ROW('Sanitation Data'!I28)))</f>
        <v/>
      </c>
      <c r="DK34" s="306" t="str">
        <f ca="true">+IF(OFFSET('Sanitation Data'!$I$29,0,10*ROW('Sanitation Data'!I28))="","",OFFSET('Sanitation Data'!$I$29,0,10*ROW('Sanitation Data'!I28)))</f>
        <v/>
      </c>
      <c r="DL34" s="306" t="str">
        <f ca="true">+IF(OFFSET('Sanitation Data'!$I$30,0,10*ROW('Sanitation Data'!I28))="","",OFFSET('Sanitation Data'!$I$30,0,10*ROW('Sanitation Data'!I28)))</f>
        <v/>
      </c>
      <c r="DM34" s="306" t="str">
        <f ca="true">+IF(OFFSET('Sanitation Data'!$I$31,0,10*ROW('Sanitation Data'!I28))="","",OFFSET('Sanitation Data'!$I$31,0,10*ROW('Sanitation Data'!I28)))</f>
        <v/>
      </c>
      <c r="DN34" s="306" t="str">
        <f ca="true">+IF(OFFSET('Sanitation Data'!$I$32,0,10*ROW('Sanitation Data'!I28))="","",OFFSET('Sanitation Data'!$I$32,0,10*ROW('Sanitation Data'!I28)))</f>
        <v/>
      </c>
      <c r="DO34" s="306" t="str">
        <f ca="true">+IF(OFFSET('Hygiene Data'!$D$11,0,10*ROW('Hygiene Data'!D28))="","",OFFSET('Hygiene Data'!$D$11,0,10*ROW('Hygiene Data'!D28)))</f>
        <v/>
      </c>
      <c r="DP34" s="306" t="str">
        <f ca="true">+IF(OFFSET('Hygiene Data'!$D$12,0,10*ROW('Hygiene Data'!D28))="","",OFFSET('Hygiene Data'!$D$12,0,10*ROW('Hygiene Data'!D28)))</f>
        <v/>
      </c>
      <c r="DQ34" s="306" t="str">
        <f ca="true">+IF(OFFSET('Hygiene Data'!$D$13,0,10*ROW('Hygiene Data'!D28))="","",OFFSET('Hygiene Data'!$D$13,0,10*ROW('Hygiene Data'!D28)))</f>
        <v/>
      </c>
      <c r="DR34" s="306" t="str">
        <f ca="true">+IF(OFFSET('Hygiene Data'!$E$11,0,10*ROW('Hygiene Data'!E28))="","",OFFSET('Hygiene Data'!$E$11,0,10*ROW('Hygiene Data'!E28)))</f>
        <v/>
      </c>
      <c r="DS34" s="306" t="str">
        <f ca="true">+IF(OFFSET('Hygiene Data'!$E$12,0,10*ROW('Hygiene Data'!E28))="","",OFFSET('Hygiene Data'!$E$12,0,10*ROW('Hygiene Data'!E28)))</f>
        <v/>
      </c>
      <c r="DT34" s="306" t="str">
        <f ca="true">+IF(OFFSET('Hygiene Data'!$E$13,0,10*ROW('Hygiene Data'!E28))="","",OFFSET('Hygiene Data'!$E$13,0,10*ROW('Hygiene Data'!E28)))</f>
        <v/>
      </c>
      <c r="DU34" s="306" t="str">
        <f ca="true">+IF(OFFSET('Hygiene Data'!$F$11,0,10*ROW('Hygiene Data'!F28))="","",OFFSET('Hygiene Data'!$F$11,0,10*ROW('Hygiene Data'!F28)))</f>
        <v/>
      </c>
      <c r="DV34" s="306" t="str">
        <f ca="true">+IF(OFFSET('Hygiene Data'!$F$12,0,10*ROW('Hygiene Data'!F28))="","",OFFSET('Hygiene Data'!$F$12,0,10*ROW('Hygiene Data'!F28)))</f>
        <v/>
      </c>
      <c r="DW34" s="306" t="str">
        <f ca="true">+IF(OFFSET('Hygiene Data'!$F$13,0,10*ROW('Hygiene Data'!F28))="","",OFFSET('Hygiene Data'!$F$13,0,10*ROW('Hygiene Data'!F28)))</f>
        <v/>
      </c>
      <c r="DX34" s="306" t="str">
        <f ca="true">+IF(OFFSET('Hygiene Data'!$G$11,0,10*ROW('Hygiene Data'!G28))="","",OFFSET('Hygiene Data'!$G$11,0,10*ROW('Hygiene Data'!G28)))</f>
        <v/>
      </c>
      <c r="DY34" s="306" t="str">
        <f ca="true">+IF(OFFSET('Hygiene Data'!$G$12,0,10*ROW('Hygiene Data'!G28))="","",OFFSET('Hygiene Data'!$G$12,0,10*ROW('Hygiene Data'!G28)))</f>
        <v/>
      </c>
      <c r="DZ34" s="306" t="str">
        <f ca="true">+IF(OFFSET('Hygiene Data'!$G$13,0,10*ROW('Hygiene Data'!G28))="","",OFFSET('Hygiene Data'!$G$13,0,10*ROW('Hygiene Data'!G28)))</f>
        <v/>
      </c>
      <c r="EA34" s="306" t="str">
        <f ca="true">+IF(OFFSET('Hygiene Data'!$H$11,0,10*ROW('Hygiene Data'!H28))="","",OFFSET('Hygiene Data'!$H$11,0,10*ROW('Hygiene Data'!H28)))</f>
        <v/>
      </c>
      <c r="EB34" s="306" t="str">
        <f ca="true">+IF(OFFSET('Hygiene Data'!$H$12,0,10*ROW('Hygiene Data'!H28))="","",OFFSET('Hygiene Data'!$H$12,0,10*ROW('Hygiene Data'!H28)))</f>
        <v/>
      </c>
      <c r="EC34" s="306" t="str">
        <f ca="true">+IF(OFFSET('Hygiene Data'!$H$13,0,10*ROW('Hygiene Data'!H28))="","",OFFSET('Hygiene Data'!$H$13,0,10*ROW('Hygiene Data'!H28)))</f>
        <v/>
      </c>
      <c r="ED34" s="306" t="str">
        <f ca="true">+IF(OFFSET('Hygiene Data'!$I$11,0,10*ROW('Hygiene Data'!I28))="","",OFFSET('Hygiene Data'!$I$11,0,10*ROW('Hygiene Data'!I28)))</f>
        <v/>
      </c>
      <c r="EE34" s="306" t="str">
        <f ca="true">+IF(OFFSET('Hygiene Data'!$I$12,0,10*ROW('Hygiene Data'!I28))="","",OFFSET('Hygiene Data'!$I$12,0,10*ROW('Hygiene Data'!I28)))</f>
        <v/>
      </c>
      <c r="EF34" s="306"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62" t="str">
        <f t="shared" ca="true" si="0"/>
        <v/>
      </c>
      <c r="D35" s="98"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8"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8"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8"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8"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8"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8"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8"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8"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8"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8"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8"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8"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8"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8"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8"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8"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8"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9"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9"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9"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9"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9"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9"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9"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9"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9"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9"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9"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9"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9"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9"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9"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9"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9"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9"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9"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9"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9"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9"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9"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9"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9"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9"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9"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9"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9"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9"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0"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0"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0"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0"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0"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0"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0"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0"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0"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0"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0"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0"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0"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0"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0"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0"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0"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0"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6"/>
      <c r="BS35" s="306" t="str">
        <f ca="true">+IF(OFFSET('Water Data'!$D$27,0,10*ROW('Water Data'!D29))="","",OFFSET('Water Data'!$D$27,0,10*ROW('Water Data'!D29)))</f>
        <v/>
      </c>
      <c r="BT35" s="306" t="str">
        <f ca="true">+IF(OFFSET('Water Data'!$D$28,0,10*ROW('Water Data'!D29))="","",OFFSET('Water Data'!$D$28,0,10*ROW('Water Data'!D29)))</f>
        <v/>
      </c>
      <c r="BU35" s="306" t="str">
        <f ca="true">+IF(OFFSET('Water Data'!$D$29,0,10*ROW('Water Data'!D29))="","",OFFSET('Water Data'!$D$29,0,10*ROW('Water Data'!D29)))</f>
        <v/>
      </c>
      <c r="BV35" s="306" t="str">
        <f ca="true">+IF(OFFSET('Water Data'!$E$27,0,10*ROW('Water Data'!E29))="","",OFFSET('Water Data'!$E$27,0,10*ROW('Water Data'!E29)))</f>
        <v/>
      </c>
      <c r="BW35" s="306" t="str">
        <f ca="true">+IF(OFFSET('Water Data'!$E$28,0,10*ROW('Water Data'!E29))="","",OFFSET('Water Data'!$E$28,0,10*ROW('Water Data'!E29)))</f>
        <v/>
      </c>
      <c r="BX35" s="306" t="str">
        <f ca="true">+IF(OFFSET('Water Data'!$E$29,0,10*ROW('Water Data'!E29))="","",OFFSET('Water Data'!$E$29,0,10*ROW('Water Data'!E29)))</f>
        <v/>
      </c>
      <c r="BY35" s="306" t="str">
        <f ca="true">+IF(OFFSET('Water Data'!$F$27,0,10*ROW('Water Data'!F29))="","",OFFSET('Water Data'!$F$27,0,10*ROW('Water Data'!F29)))</f>
        <v/>
      </c>
      <c r="BZ35" s="306" t="str">
        <f ca="true">+IF(OFFSET('Water Data'!$F$28,0,10*ROW('Water Data'!F29))="","",OFFSET('Water Data'!$F$28,0,10*ROW('Water Data'!F29)))</f>
        <v/>
      </c>
      <c r="CA35" s="306" t="str">
        <f ca="true">+IF(OFFSET('Water Data'!$F$29,0,10*ROW('Water Data'!F29))="","",OFFSET('Water Data'!$F$29,0,10*ROW('Water Data'!F29)))</f>
        <v/>
      </c>
      <c r="CB35" s="306" t="str">
        <f ca="true">+IF(OFFSET('Water Data'!$G$27,0,10*ROW('Water Data'!G29))="","",OFFSET('Water Data'!$G$27,0,10*ROW('Water Data'!G29)))</f>
        <v/>
      </c>
      <c r="CC35" s="306" t="str">
        <f ca="true">+IF(OFFSET('Water Data'!$G$28,0,10*ROW('Water Data'!G29))="","",OFFSET('Water Data'!$G$28,0,10*ROW('Water Data'!G29)))</f>
        <v/>
      </c>
      <c r="CD35" s="306" t="str">
        <f ca="true">+IF(OFFSET('Water Data'!$G$29,0,10*ROW('Water Data'!G29))="","",OFFSET('Water Data'!$G$29,0,10*ROW('Water Data'!G29)))</f>
        <v/>
      </c>
      <c r="CE35" s="306" t="str">
        <f ca="true">+IF(OFFSET('Water Data'!$H$27,0,10*ROW('Water Data'!H29))="","",OFFSET('Water Data'!$H$27,0,10*ROW('Water Data'!H29)))</f>
        <v/>
      </c>
      <c r="CF35" s="306" t="str">
        <f ca="true">+IF(OFFSET('Water Data'!$H$28,0,10*ROW('Water Data'!H29))="","",OFFSET('Water Data'!$H$28,0,10*ROW('Water Data'!H29)))</f>
        <v/>
      </c>
      <c r="CG35" s="306" t="str">
        <f ca="true">+IF(OFFSET('Water Data'!$H$29,0,10*ROW('Water Data'!H29))="","",OFFSET('Water Data'!$H$29,0,10*ROW('Water Data'!H29)))</f>
        <v/>
      </c>
      <c r="CH35" s="306" t="str">
        <f ca="true">+IF(OFFSET('Water Data'!$I$27,0,10*ROW('Water Data'!I29))="","",OFFSET('Water Data'!$I$27,0,10*ROW('Water Data'!I29)))</f>
        <v/>
      </c>
      <c r="CI35" s="306" t="str">
        <f ca="true">+IF(OFFSET('Water Data'!$I$28,0,10*ROW('Water Data'!I29))="","",OFFSET('Water Data'!$I$28,0,10*ROW('Water Data'!I29)))</f>
        <v/>
      </c>
      <c r="CJ35" s="306" t="str">
        <f ca="true">+IF(OFFSET('Water Data'!$I$29,0,10*ROW('Water Data'!I29))="","",OFFSET('Water Data'!$I$29,0,10*ROW('Water Data'!I29)))</f>
        <v/>
      </c>
      <c r="CK35" s="306" t="str">
        <f ca="true">+IF(OFFSET('Sanitation Data'!$D$28,0,10*ROW('Sanitation Data'!D29))="","",OFFSET('Sanitation Data'!$D$28,0,10*ROW('Sanitation Data'!D29)))</f>
        <v/>
      </c>
      <c r="CL35" s="306" t="str">
        <f ca="true">+IF(OFFSET('Sanitation Data'!$D$29,0,10*ROW('Sanitation Data'!D29))="","",OFFSET('Sanitation Data'!$D$29,0,10*ROW('Sanitation Data'!D29)))</f>
        <v/>
      </c>
      <c r="CM35" s="306" t="str">
        <f ca="true">+IF(OFFSET('Sanitation Data'!$D$30,0,10*ROW('Sanitation Data'!D29))="","",OFFSET('Sanitation Data'!$D$30,0,10*ROW('Sanitation Data'!D29)))</f>
        <v/>
      </c>
      <c r="CN35" s="306" t="str">
        <f ca="true">+IF(OFFSET('Sanitation Data'!$D$31,0,10*ROW('Sanitation Data'!D29))="","",OFFSET('Sanitation Data'!$D$31,0,10*ROW('Sanitation Data'!D29)))</f>
        <v/>
      </c>
      <c r="CO35" s="306" t="str">
        <f ca="true">+IF(OFFSET('Sanitation Data'!$D$32,0,10*ROW('Sanitation Data'!D29))="","",OFFSET('Sanitation Data'!$D$32,0,10*ROW('Sanitation Data'!D29)))</f>
        <v/>
      </c>
      <c r="CP35" s="306" t="str">
        <f ca="true">+IF(OFFSET('Sanitation Data'!$E$28,0,10*ROW('Sanitation Data'!E29))="","",OFFSET('Sanitation Data'!$E$28,0,10*ROW('Sanitation Data'!E29)))</f>
        <v/>
      </c>
      <c r="CQ35" s="306" t="str">
        <f ca="true">+IF(OFFSET('Sanitation Data'!$E$29,0,10*ROW('Sanitation Data'!E29))="","",OFFSET('Sanitation Data'!$E$29,0,10*ROW('Sanitation Data'!E29)))</f>
        <v/>
      </c>
      <c r="CR35" s="306" t="str">
        <f ca="true">+IF(OFFSET('Sanitation Data'!$E$30,0,10*ROW('Sanitation Data'!E29))="","",OFFSET('Sanitation Data'!$E$30,0,10*ROW('Sanitation Data'!E29)))</f>
        <v/>
      </c>
      <c r="CS35" s="306" t="str">
        <f ca="true">+IF(OFFSET('Sanitation Data'!$E$31,0,10*ROW('Sanitation Data'!E29))="","",OFFSET('Sanitation Data'!$E$31,0,10*ROW('Sanitation Data'!E29)))</f>
        <v/>
      </c>
      <c r="CT35" s="306" t="str">
        <f ca="true">+IF(OFFSET('Sanitation Data'!$E$32,0,10*ROW('Sanitation Data'!E29))="","",OFFSET('Sanitation Data'!$E$32,0,10*ROW('Sanitation Data'!E29)))</f>
        <v/>
      </c>
      <c r="CU35" s="306" t="str">
        <f ca="true">+IF(OFFSET('Sanitation Data'!$F$28,0,10*ROW('Sanitation Data'!F29))="","",OFFSET('Sanitation Data'!$F$28,0,10*ROW('Sanitation Data'!F29)))</f>
        <v/>
      </c>
      <c r="CV35" s="306" t="str">
        <f ca="true">+IF(OFFSET('Sanitation Data'!$F$29,0,10*ROW('Sanitation Data'!F29))="","",OFFSET('Sanitation Data'!$F$29,0,10*ROW('Sanitation Data'!F29)))</f>
        <v/>
      </c>
      <c r="CW35" s="306" t="str">
        <f ca="true">+IF(OFFSET('Sanitation Data'!$F$30,0,10*ROW('Sanitation Data'!F29))="","",OFFSET('Sanitation Data'!$F$30,0,10*ROW('Sanitation Data'!F29)))</f>
        <v/>
      </c>
      <c r="CX35" s="306" t="str">
        <f ca="true">+IF(OFFSET('Sanitation Data'!$F$31,0,10*ROW('Sanitation Data'!F29))="","",OFFSET('Sanitation Data'!$F$31,0,10*ROW('Sanitation Data'!F29)))</f>
        <v/>
      </c>
      <c r="CY35" s="306" t="str">
        <f ca="true">+IF(OFFSET('Sanitation Data'!$F$32,0,10*ROW('Sanitation Data'!F29))="","",OFFSET('Sanitation Data'!$F$32,0,10*ROW('Sanitation Data'!F29)))</f>
        <v/>
      </c>
      <c r="CZ35" s="306" t="str">
        <f ca="true">+IF(OFFSET('Sanitation Data'!$G$28,0,10*ROW('Sanitation Data'!G29))="","",OFFSET('Sanitation Data'!$G$28,0,10*ROW('Sanitation Data'!G29)))</f>
        <v/>
      </c>
      <c r="DA35" s="306" t="str">
        <f ca="true">+IF(OFFSET('Sanitation Data'!$G$29,0,10*ROW('Sanitation Data'!G29))="","",OFFSET('Sanitation Data'!$G$29,0,10*ROW('Sanitation Data'!G29)))</f>
        <v/>
      </c>
      <c r="DB35" s="306" t="str">
        <f ca="true">+IF(OFFSET('Sanitation Data'!$G$30,0,10*ROW('Sanitation Data'!G29))="","",OFFSET('Sanitation Data'!$G$30,0,10*ROW('Sanitation Data'!G29)))</f>
        <v/>
      </c>
      <c r="DC35" s="306" t="str">
        <f ca="true">+IF(OFFSET('Sanitation Data'!$G$31,0,10*ROW('Sanitation Data'!G29))="","",OFFSET('Sanitation Data'!$G$31,0,10*ROW('Sanitation Data'!G29)))</f>
        <v/>
      </c>
      <c r="DD35" s="306" t="str">
        <f ca="true">+IF(OFFSET('Sanitation Data'!$G$32,0,10*ROW('Sanitation Data'!G29))="","",OFFSET('Sanitation Data'!$G$32,0,10*ROW('Sanitation Data'!G29)))</f>
        <v/>
      </c>
      <c r="DE35" s="306" t="str">
        <f ca="true">+IF(OFFSET('Sanitation Data'!$H$28,0,10*ROW('Sanitation Data'!H29))="","",OFFSET('Sanitation Data'!$H$28,0,10*ROW('Sanitation Data'!H29)))</f>
        <v/>
      </c>
      <c r="DF35" s="306" t="str">
        <f ca="true">+IF(OFFSET('Sanitation Data'!$H$29,0,10*ROW('Sanitation Data'!H29))="","",OFFSET('Sanitation Data'!$H$29,0,10*ROW('Sanitation Data'!H29)))</f>
        <v/>
      </c>
      <c r="DG35" s="306" t="str">
        <f ca="true">+IF(OFFSET('Sanitation Data'!$H$30,0,10*ROW('Sanitation Data'!H29))="","",OFFSET('Sanitation Data'!$H$30,0,10*ROW('Sanitation Data'!H29)))</f>
        <v/>
      </c>
      <c r="DH35" s="306" t="str">
        <f ca="true">+IF(OFFSET('Sanitation Data'!$H$31,0,10*ROW('Sanitation Data'!H29))="","",OFFSET('Sanitation Data'!$H$31,0,10*ROW('Sanitation Data'!H29)))</f>
        <v/>
      </c>
      <c r="DI35" s="306" t="str">
        <f ca="true">+IF(OFFSET('Sanitation Data'!$H$32,0,10*ROW('Sanitation Data'!H29))="","",OFFSET('Sanitation Data'!$H$32,0,10*ROW('Sanitation Data'!H29)))</f>
        <v/>
      </c>
      <c r="DJ35" s="306" t="str">
        <f ca="true">+IF(OFFSET('Sanitation Data'!$I$28,0,10*ROW('Sanitation Data'!I29))="","",OFFSET('Sanitation Data'!$I$28,0,10*ROW('Sanitation Data'!I29)))</f>
        <v/>
      </c>
      <c r="DK35" s="306" t="str">
        <f ca="true">+IF(OFFSET('Sanitation Data'!$I$29,0,10*ROW('Sanitation Data'!I29))="","",OFFSET('Sanitation Data'!$I$29,0,10*ROW('Sanitation Data'!I29)))</f>
        <v/>
      </c>
      <c r="DL35" s="306" t="str">
        <f ca="true">+IF(OFFSET('Sanitation Data'!$I$30,0,10*ROW('Sanitation Data'!I29))="","",OFFSET('Sanitation Data'!$I$30,0,10*ROW('Sanitation Data'!I29)))</f>
        <v/>
      </c>
      <c r="DM35" s="306" t="str">
        <f ca="true">+IF(OFFSET('Sanitation Data'!$I$31,0,10*ROW('Sanitation Data'!I29))="","",OFFSET('Sanitation Data'!$I$31,0,10*ROW('Sanitation Data'!I29)))</f>
        <v/>
      </c>
      <c r="DN35" s="306" t="str">
        <f ca="true">+IF(OFFSET('Sanitation Data'!$I$32,0,10*ROW('Sanitation Data'!I29))="","",OFFSET('Sanitation Data'!$I$32,0,10*ROW('Sanitation Data'!I29)))</f>
        <v/>
      </c>
      <c r="DO35" s="306" t="str">
        <f ca="true">+IF(OFFSET('Hygiene Data'!$D$11,0,10*ROW('Hygiene Data'!D29))="","",OFFSET('Hygiene Data'!$D$11,0,10*ROW('Hygiene Data'!D29)))</f>
        <v/>
      </c>
      <c r="DP35" s="306" t="str">
        <f ca="true">+IF(OFFSET('Hygiene Data'!$D$12,0,10*ROW('Hygiene Data'!D29))="","",OFFSET('Hygiene Data'!$D$12,0,10*ROW('Hygiene Data'!D29)))</f>
        <v/>
      </c>
      <c r="DQ35" s="306" t="str">
        <f ca="true">+IF(OFFSET('Hygiene Data'!$D$13,0,10*ROW('Hygiene Data'!D29))="","",OFFSET('Hygiene Data'!$D$13,0,10*ROW('Hygiene Data'!D29)))</f>
        <v/>
      </c>
      <c r="DR35" s="306" t="str">
        <f ca="true">+IF(OFFSET('Hygiene Data'!$E$11,0,10*ROW('Hygiene Data'!E29))="","",OFFSET('Hygiene Data'!$E$11,0,10*ROW('Hygiene Data'!E29)))</f>
        <v/>
      </c>
      <c r="DS35" s="306" t="str">
        <f ca="true">+IF(OFFSET('Hygiene Data'!$E$12,0,10*ROW('Hygiene Data'!E29))="","",OFFSET('Hygiene Data'!$E$12,0,10*ROW('Hygiene Data'!E29)))</f>
        <v/>
      </c>
      <c r="DT35" s="306" t="str">
        <f ca="true">+IF(OFFSET('Hygiene Data'!$E$13,0,10*ROW('Hygiene Data'!E29))="","",OFFSET('Hygiene Data'!$E$13,0,10*ROW('Hygiene Data'!E29)))</f>
        <v/>
      </c>
      <c r="DU35" s="306" t="str">
        <f ca="true">+IF(OFFSET('Hygiene Data'!$F$11,0,10*ROW('Hygiene Data'!F29))="","",OFFSET('Hygiene Data'!$F$11,0,10*ROW('Hygiene Data'!F29)))</f>
        <v/>
      </c>
      <c r="DV35" s="306" t="str">
        <f ca="true">+IF(OFFSET('Hygiene Data'!$F$12,0,10*ROW('Hygiene Data'!F29))="","",OFFSET('Hygiene Data'!$F$12,0,10*ROW('Hygiene Data'!F29)))</f>
        <v/>
      </c>
      <c r="DW35" s="306" t="str">
        <f ca="true">+IF(OFFSET('Hygiene Data'!$F$13,0,10*ROW('Hygiene Data'!F29))="","",OFFSET('Hygiene Data'!$F$13,0,10*ROW('Hygiene Data'!F29)))</f>
        <v/>
      </c>
      <c r="DX35" s="306" t="str">
        <f ca="true">+IF(OFFSET('Hygiene Data'!$G$11,0,10*ROW('Hygiene Data'!G29))="","",OFFSET('Hygiene Data'!$G$11,0,10*ROW('Hygiene Data'!G29)))</f>
        <v/>
      </c>
      <c r="DY35" s="306" t="str">
        <f ca="true">+IF(OFFSET('Hygiene Data'!$G$12,0,10*ROW('Hygiene Data'!G29))="","",OFFSET('Hygiene Data'!$G$12,0,10*ROW('Hygiene Data'!G29)))</f>
        <v/>
      </c>
      <c r="DZ35" s="306" t="str">
        <f ca="true">+IF(OFFSET('Hygiene Data'!$G$13,0,10*ROW('Hygiene Data'!G29))="","",OFFSET('Hygiene Data'!$G$13,0,10*ROW('Hygiene Data'!G29)))</f>
        <v/>
      </c>
      <c r="EA35" s="306" t="str">
        <f ca="true">+IF(OFFSET('Hygiene Data'!$H$11,0,10*ROW('Hygiene Data'!H29))="","",OFFSET('Hygiene Data'!$H$11,0,10*ROW('Hygiene Data'!H29)))</f>
        <v/>
      </c>
      <c r="EB35" s="306" t="str">
        <f ca="true">+IF(OFFSET('Hygiene Data'!$H$12,0,10*ROW('Hygiene Data'!H29))="","",OFFSET('Hygiene Data'!$H$12,0,10*ROW('Hygiene Data'!H29)))</f>
        <v/>
      </c>
      <c r="EC35" s="306" t="str">
        <f ca="true">+IF(OFFSET('Hygiene Data'!$H$13,0,10*ROW('Hygiene Data'!H29))="","",OFFSET('Hygiene Data'!$H$13,0,10*ROW('Hygiene Data'!H29)))</f>
        <v/>
      </c>
      <c r="ED35" s="306" t="str">
        <f ca="true">+IF(OFFSET('Hygiene Data'!$I$11,0,10*ROW('Hygiene Data'!I29))="","",OFFSET('Hygiene Data'!$I$11,0,10*ROW('Hygiene Data'!I29)))</f>
        <v/>
      </c>
      <c r="EE35" s="306" t="str">
        <f ca="true">+IF(OFFSET('Hygiene Data'!$I$12,0,10*ROW('Hygiene Data'!I29))="","",OFFSET('Hygiene Data'!$I$12,0,10*ROW('Hygiene Data'!I29)))</f>
        <v/>
      </c>
      <c r="EF35" s="306"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62" t="str">
        <f t="shared" ca="true" si="0"/>
        <v/>
      </c>
      <c r="D36" s="98"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8"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8"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8"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8"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8"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8"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8"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8"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8"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8"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8"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8"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8"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8"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8"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8"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8"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9"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9"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9"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9"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9"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9"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9"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9"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9"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9"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9"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9"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9"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9"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9"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9"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9"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9"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9"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9"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9"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9"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9"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9"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9"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9"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9"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9"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9"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9"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0"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0"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0"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0"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0"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0"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0"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0"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0"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0"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0"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0"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0"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0"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0"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0"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0"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0"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6"/>
      <c r="BS36" s="306" t="str">
        <f ca="true">+IF(OFFSET('Water Data'!$D$27,0,10*ROW('Water Data'!D30))="","",OFFSET('Water Data'!$D$27,0,10*ROW('Water Data'!D30)))</f>
        <v/>
      </c>
      <c r="BT36" s="306" t="str">
        <f ca="true">+IF(OFFSET('Water Data'!$D$28,0,10*ROW('Water Data'!D30))="","",OFFSET('Water Data'!$D$28,0,10*ROW('Water Data'!D30)))</f>
        <v/>
      </c>
      <c r="BU36" s="306" t="str">
        <f ca="true">+IF(OFFSET('Water Data'!$D$29,0,10*ROW('Water Data'!D30))="","",OFFSET('Water Data'!$D$29,0,10*ROW('Water Data'!D30)))</f>
        <v/>
      </c>
      <c r="BV36" s="306" t="str">
        <f ca="true">+IF(OFFSET('Water Data'!$E$27,0,10*ROW('Water Data'!E30))="","",OFFSET('Water Data'!$E$27,0,10*ROW('Water Data'!E30)))</f>
        <v/>
      </c>
      <c r="BW36" s="306" t="str">
        <f ca="true">+IF(OFFSET('Water Data'!$E$28,0,10*ROW('Water Data'!E30))="","",OFFSET('Water Data'!$E$28,0,10*ROW('Water Data'!E30)))</f>
        <v/>
      </c>
      <c r="BX36" s="306" t="str">
        <f ca="true">+IF(OFFSET('Water Data'!$E$29,0,10*ROW('Water Data'!E30))="","",OFFSET('Water Data'!$E$29,0,10*ROW('Water Data'!E30)))</f>
        <v/>
      </c>
      <c r="BY36" s="306" t="str">
        <f ca="true">+IF(OFFSET('Water Data'!$F$27,0,10*ROW('Water Data'!F30))="","",OFFSET('Water Data'!$F$27,0,10*ROW('Water Data'!F30)))</f>
        <v/>
      </c>
      <c r="BZ36" s="306" t="str">
        <f ca="true">+IF(OFFSET('Water Data'!$F$28,0,10*ROW('Water Data'!F30))="","",OFFSET('Water Data'!$F$28,0,10*ROW('Water Data'!F30)))</f>
        <v/>
      </c>
      <c r="CA36" s="306" t="str">
        <f ca="true">+IF(OFFSET('Water Data'!$F$29,0,10*ROW('Water Data'!F30))="","",OFFSET('Water Data'!$F$29,0,10*ROW('Water Data'!F30)))</f>
        <v/>
      </c>
      <c r="CB36" s="306" t="str">
        <f ca="true">+IF(OFFSET('Water Data'!$G$27,0,10*ROW('Water Data'!G30))="","",OFFSET('Water Data'!$G$27,0,10*ROW('Water Data'!G30)))</f>
        <v/>
      </c>
      <c r="CC36" s="306" t="str">
        <f ca="true">+IF(OFFSET('Water Data'!$G$28,0,10*ROW('Water Data'!G30))="","",OFFSET('Water Data'!$G$28,0,10*ROW('Water Data'!G30)))</f>
        <v/>
      </c>
      <c r="CD36" s="306" t="str">
        <f ca="true">+IF(OFFSET('Water Data'!$G$29,0,10*ROW('Water Data'!G30))="","",OFFSET('Water Data'!$G$29,0,10*ROW('Water Data'!G30)))</f>
        <v/>
      </c>
      <c r="CE36" s="306" t="str">
        <f ca="true">+IF(OFFSET('Water Data'!$H$27,0,10*ROW('Water Data'!H30))="","",OFFSET('Water Data'!$H$27,0,10*ROW('Water Data'!H30)))</f>
        <v/>
      </c>
      <c r="CF36" s="306" t="str">
        <f ca="true">+IF(OFFSET('Water Data'!$H$28,0,10*ROW('Water Data'!H30))="","",OFFSET('Water Data'!$H$28,0,10*ROW('Water Data'!H30)))</f>
        <v/>
      </c>
      <c r="CG36" s="306" t="str">
        <f ca="true">+IF(OFFSET('Water Data'!$H$29,0,10*ROW('Water Data'!H30))="","",OFFSET('Water Data'!$H$29,0,10*ROW('Water Data'!H30)))</f>
        <v/>
      </c>
      <c r="CH36" s="306" t="str">
        <f ca="true">+IF(OFFSET('Water Data'!$I$27,0,10*ROW('Water Data'!I30))="","",OFFSET('Water Data'!$I$27,0,10*ROW('Water Data'!I30)))</f>
        <v/>
      </c>
      <c r="CI36" s="306" t="str">
        <f ca="true">+IF(OFFSET('Water Data'!$I$28,0,10*ROW('Water Data'!I30))="","",OFFSET('Water Data'!$I$28,0,10*ROW('Water Data'!I30)))</f>
        <v/>
      </c>
      <c r="CJ36" s="306" t="str">
        <f ca="true">+IF(OFFSET('Water Data'!$I$29,0,10*ROW('Water Data'!I30))="","",OFFSET('Water Data'!$I$29,0,10*ROW('Water Data'!I30)))</f>
        <v/>
      </c>
      <c r="CK36" s="306" t="str">
        <f ca="true">+IF(OFFSET('Sanitation Data'!$D$28,0,10*ROW('Sanitation Data'!D30))="","",OFFSET('Sanitation Data'!$D$28,0,10*ROW('Sanitation Data'!D30)))</f>
        <v/>
      </c>
      <c r="CL36" s="306" t="str">
        <f ca="true">+IF(OFFSET('Sanitation Data'!$D$29,0,10*ROW('Sanitation Data'!D30))="","",OFFSET('Sanitation Data'!$D$29,0,10*ROW('Sanitation Data'!D30)))</f>
        <v/>
      </c>
      <c r="CM36" s="306" t="str">
        <f ca="true">+IF(OFFSET('Sanitation Data'!$D$30,0,10*ROW('Sanitation Data'!D30))="","",OFFSET('Sanitation Data'!$D$30,0,10*ROW('Sanitation Data'!D30)))</f>
        <v/>
      </c>
      <c r="CN36" s="306" t="str">
        <f ca="true">+IF(OFFSET('Sanitation Data'!$D$31,0,10*ROW('Sanitation Data'!D30))="","",OFFSET('Sanitation Data'!$D$31,0,10*ROW('Sanitation Data'!D30)))</f>
        <v/>
      </c>
      <c r="CO36" s="306" t="str">
        <f ca="true">+IF(OFFSET('Sanitation Data'!$D$32,0,10*ROW('Sanitation Data'!D30))="","",OFFSET('Sanitation Data'!$D$32,0,10*ROW('Sanitation Data'!D30)))</f>
        <v/>
      </c>
      <c r="CP36" s="306" t="str">
        <f ca="true">+IF(OFFSET('Sanitation Data'!$E$28,0,10*ROW('Sanitation Data'!E30))="","",OFFSET('Sanitation Data'!$E$28,0,10*ROW('Sanitation Data'!E30)))</f>
        <v/>
      </c>
      <c r="CQ36" s="306" t="str">
        <f ca="true">+IF(OFFSET('Sanitation Data'!$E$29,0,10*ROW('Sanitation Data'!E30))="","",OFFSET('Sanitation Data'!$E$29,0,10*ROW('Sanitation Data'!E30)))</f>
        <v/>
      </c>
      <c r="CR36" s="306" t="str">
        <f ca="true">+IF(OFFSET('Sanitation Data'!$E$30,0,10*ROW('Sanitation Data'!E30))="","",OFFSET('Sanitation Data'!$E$30,0,10*ROW('Sanitation Data'!E30)))</f>
        <v/>
      </c>
      <c r="CS36" s="306" t="str">
        <f ca="true">+IF(OFFSET('Sanitation Data'!$E$31,0,10*ROW('Sanitation Data'!E30))="","",OFFSET('Sanitation Data'!$E$31,0,10*ROW('Sanitation Data'!E30)))</f>
        <v/>
      </c>
      <c r="CT36" s="306" t="str">
        <f ca="true">+IF(OFFSET('Sanitation Data'!$E$32,0,10*ROW('Sanitation Data'!E30))="","",OFFSET('Sanitation Data'!$E$32,0,10*ROW('Sanitation Data'!E30)))</f>
        <v/>
      </c>
      <c r="CU36" s="306" t="str">
        <f ca="true">+IF(OFFSET('Sanitation Data'!$F$28,0,10*ROW('Sanitation Data'!F30))="","",OFFSET('Sanitation Data'!$F$28,0,10*ROW('Sanitation Data'!F30)))</f>
        <v/>
      </c>
      <c r="CV36" s="306" t="str">
        <f ca="true">+IF(OFFSET('Sanitation Data'!$F$29,0,10*ROW('Sanitation Data'!F30))="","",OFFSET('Sanitation Data'!$F$29,0,10*ROW('Sanitation Data'!F30)))</f>
        <v/>
      </c>
      <c r="CW36" s="306" t="str">
        <f ca="true">+IF(OFFSET('Sanitation Data'!$F$30,0,10*ROW('Sanitation Data'!F30))="","",OFFSET('Sanitation Data'!$F$30,0,10*ROW('Sanitation Data'!F30)))</f>
        <v/>
      </c>
      <c r="CX36" s="306" t="str">
        <f ca="true">+IF(OFFSET('Sanitation Data'!$F$31,0,10*ROW('Sanitation Data'!F30))="","",OFFSET('Sanitation Data'!$F$31,0,10*ROW('Sanitation Data'!F30)))</f>
        <v/>
      </c>
      <c r="CY36" s="306" t="str">
        <f ca="true">+IF(OFFSET('Sanitation Data'!$F$32,0,10*ROW('Sanitation Data'!F30))="","",OFFSET('Sanitation Data'!$F$32,0,10*ROW('Sanitation Data'!F30)))</f>
        <v/>
      </c>
      <c r="CZ36" s="306" t="str">
        <f ca="true">+IF(OFFSET('Sanitation Data'!$G$28,0,10*ROW('Sanitation Data'!G30))="","",OFFSET('Sanitation Data'!$G$28,0,10*ROW('Sanitation Data'!G30)))</f>
        <v/>
      </c>
      <c r="DA36" s="306" t="str">
        <f ca="true">+IF(OFFSET('Sanitation Data'!$G$29,0,10*ROW('Sanitation Data'!G30))="","",OFFSET('Sanitation Data'!$G$29,0,10*ROW('Sanitation Data'!G30)))</f>
        <v/>
      </c>
      <c r="DB36" s="306" t="str">
        <f ca="true">+IF(OFFSET('Sanitation Data'!$G$30,0,10*ROW('Sanitation Data'!G30))="","",OFFSET('Sanitation Data'!$G$30,0,10*ROW('Sanitation Data'!G30)))</f>
        <v/>
      </c>
      <c r="DC36" s="306" t="str">
        <f ca="true">+IF(OFFSET('Sanitation Data'!$G$31,0,10*ROW('Sanitation Data'!G30))="","",OFFSET('Sanitation Data'!$G$31,0,10*ROW('Sanitation Data'!G30)))</f>
        <v/>
      </c>
      <c r="DD36" s="306" t="str">
        <f ca="true">+IF(OFFSET('Sanitation Data'!$G$32,0,10*ROW('Sanitation Data'!G30))="","",OFFSET('Sanitation Data'!$G$32,0,10*ROW('Sanitation Data'!G30)))</f>
        <v/>
      </c>
      <c r="DE36" s="306" t="str">
        <f ca="true">+IF(OFFSET('Sanitation Data'!$H$28,0,10*ROW('Sanitation Data'!H30))="","",OFFSET('Sanitation Data'!$H$28,0,10*ROW('Sanitation Data'!H30)))</f>
        <v/>
      </c>
      <c r="DF36" s="306" t="str">
        <f ca="true">+IF(OFFSET('Sanitation Data'!$H$29,0,10*ROW('Sanitation Data'!H30))="","",OFFSET('Sanitation Data'!$H$29,0,10*ROW('Sanitation Data'!H30)))</f>
        <v/>
      </c>
      <c r="DG36" s="306" t="str">
        <f ca="true">+IF(OFFSET('Sanitation Data'!$H$30,0,10*ROW('Sanitation Data'!H30))="","",OFFSET('Sanitation Data'!$H$30,0,10*ROW('Sanitation Data'!H30)))</f>
        <v/>
      </c>
      <c r="DH36" s="306" t="str">
        <f ca="true">+IF(OFFSET('Sanitation Data'!$H$31,0,10*ROW('Sanitation Data'!H30))="","",OFFSET('Sanitation Data'!$H$31,0,10*ROW('Sanitation Data'!H30)))</f>
        <v/>
      </c>
      <c r="DI36" s="306" t="str">
        <f ca="true">+IF(OFFSET('Sanitation Data'!$H$32,0,10*ROW('Sanitation Data'!H30))="","",OFFSET('Sanitation Data'!$H$32,0,10*ROW('Sanitation Data'!H30)))</f>
        <v/>
      </c>
      <c r="DJ36" s="306" t="str">
        <f ca="true">+IF(OFFSET('Sanitation Data'!$I$28,0,10*ROW('Sanitation Data'!I30))="","",OFFSET('Sanitation Data'!$I$28,0,10*ROW('Sanitation Data'!I30)))</f>
        <v/>
      </c>
      <c r="DK36" s="306" t="str">
        <f ca="true">+IF(OFFSET('Sanitation Data'!$I$29,0,10*ROW('Sanitation Data'!I30))="","",OFFSET('Sanitation Data'!$I$29,0,10*ROW('Sanitation Data'!I30)))</f>
        <v/>
      </c>
      <c r="DL36" s="306" t="str">
        <f ca="true">+IF(OFFSET('Sanitation Data'!$I$30,0,10*ROW('Sanitation Data'!I30))="","",OFFSET('Sanitation Data'!$I$30,0,10*ROW('Sanitation Data'!I30)))</f>
        <v/>
      </c>
      <c r="DM36" s="306" t="str">
        <f ca="true">+IF(OFFSET('Sanitation Data'!$I$31,0,10*ROW('Sanitation Data'!I30))="","",OFFSET('Sanitation Data'!$I$31,0,10*ROW('Sanitation Data'!I30)))</f>
        <v/>
      </c>
      <c r="DN36" s="306" t="str">
        <f ca="true">+IF(OFFSET('Sanitation Data'!$I$32,0,10*ROW('Sanitation Data'!I30))="","",OFFSET('Sanitation Data'!$I$32,0,10*ROW('Sanitation Data'!I30)))</f>
        <v/>
      </c>
      <c r="DO36" s="306" t="str">
        <f ca="true">+IF(OFFSET('Hygiene Data'!$D$11,0,10*ROW('Hygiene Data'!D30))="","",OFFSET('Hygiene Data'!$D$11,0,10*ROW('Hygiene Data'!D30)))</f>
        <v/>
      </c>
      <c r="DP36" s="306" t="str">
        <f ca="true">+IF(OFFSET('Hygiene Data'!$D$12,0,10*ROW('Hygiene Data'!D30))="","",OFFSET('Hygiene Data'!$D$12,0,10*ROW('Hygiene Data'!D30)))</f>
        <v/>
      </c>
      <c r="DQ36" s="306" t="str">
        <f ca="true">+IF(OFFSET('Hygiene Data'!$D$13,0,10*ROW('Hygiene Data'!D30))="","",OFFSET('Hygiene Data'!$D$13,0,10*ROW('Hygiene Data'!D30)))</f>
        <v/>
      </c>
      <c r="DR36" s="306" t="str">
        <f ca="true">+IF(OFFSET('Hygiene Data'!$E$11,0,10*ROW('Hygiene Data'!E30))="","",OFFSET('Hygiene Data'!$E$11,0,10*ROW('Hygiene Data'!E30)))</f>
        <v/>
      </c>
      <c r="DS36" s="306" t="str">
        <f ca="true">+IF(OFFSET('Hygiene Data'!$E$12,0,10*ROW('Hygiene Data'!E30))="","",OFFSET('Hygiene Data'!$E$12,0,10*ROW('Hygiene Data'!E30)))</f>
        <v/>
      </c>
      <c r="DT36" s="306" t="str">
        <f ca="true">+IF(OFFSET('Hygiene Data'!$E$13,0,10*ROW('Hygiene Data'!E30))="","",OFFSET('Hygiene Data'!$E$13,0,10*ROW('Hygiene Data'!E30)))</f>
        <v/>
      </c>
      <c r="DU36" s="306" t="str">
        <f ca="true">+IF(OFFSET('Hygiene Data'!$F$11,0,10*ROW('Hygiene Data'!F30))="","",OFFSET('Hygiene Data'!$F$11,0,10*ROW('Hygiene Data'!F30)))</f>
        <v/>
      </c>
      <c r="DV36" s="306" t="str">
        <f ca="true">+IF(OFFSET('Hygiene Data'!$F$12,0,10*ROW('Hygiene Data'!F30))="","",OFFSET('Hygiene Data'!$F$12,0,10*ROW('Hygiene Data'!F30)))</f>
        <v/>
      </c>
      <c r="DW36" s="306" t="str">
        <f ca="true">+IF(OFFSET('Hygiene Data'!$F$13,0,10*ROW('Hygiene Data'!F30))="","",OFFSET('Hygiene Data'!$F$13,0,10*ROW('Hygiene Data'!F30)))</f>
        <v/>
      </c>
      <c r="DX36" s="306" t="str">
        <f ca="true">+IF(OFFSET('Hygiene Data'!$G$11,0,10*ROW('Hygiene Data'!G30))="","",OFFSET('Hygiene Data'!$G$11,0,10*ROW('Hygiene Data'!G30)))</f>
        <v/>
      </c>
      <c r="DY36" s="306" t="str">
        <f ca="true">+IF(OFFSET('Hygiene Data'!$G$12,0,10*ROW('Hygiene Data'!G30))="","",OFFSET('Hygiene Data'!$G$12,0,10*ROW('Hygiene Data'!G30)))</f>
        <v/>
      </c>
      <c r="DZ36" s="306" t="str">
        <f ca="true">+IF(OFFSET('Hygiene Data'!$G$13,0,10*ROW('Hygiene Data'!G30))="","",OFFSET('Hygiene Data'!$G$13,0,10*ROW('Hygiene Data'!G30)))</f>
        <v/>
      </c>
      <c r="EA36" s="306" t="str">
        <f ca="true">+IF(OFFSET('Hygiene Data'!$H$11,0,10*ROW('Hygiene Data'!H30))="","",OFFSET('Hygiene Data'!$H$11,0,10*ROW('Hygiene Data'!H30)))</f>
        <v/>
      </c>
      <c r="EB36" s="306" t="str">
        <f ca="true">+IF(OFFSET('Hygiene Data'!$H$12,0,10*ROW('Hygiene Data'!H30))="","",OFFSET('Hygiene Data'!$H$12,0,10*ROW('Hygiene Data'!H30)))</f>
        <v/>
      </c>
      <c r="EC36" s="306" t="str">
        <f ca="true">+IF(OFFSET('Hygiene Data'!$H$13,0,10*ROW('Hygiene Data'!H30))="","",OFFSET('Hygiene Data'!$H$13,0,10*ROW('Hygiene Data'!H30)))</f>
        <v/>
      </c>
      <c r="ED36" s="306" t="str">
        <f ca="true">+IF(OFFSET('Hygiene Data'!$I$11,0,10*ROW('Hygiene Data'!I30))="","",OFFSET('Hygiene Data'!$I$11,0,10*ROW('Hygiene Data'!I30)))</f>
        <v/>
      </c>
      <c r="EE36" s="306" t="str">
        <f ca="true">+IF(OFFSET('Hygiene Data'!$I$12,0,10*ROW('Hygiene Data'!I30))="","",OFFSET('Hygiene Data'!$I$12,0,10*ROW('Hygiene Data'!I30)))</f>
        <v/>
      </c>
      <c r="EF36" s="306"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62" t="str">
        <f t="shared" ca="true" si="0"/>
        <v/>
      </c>
      <c r="D37" s="98"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8"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8"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8"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8"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8"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8"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8"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8"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8"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8"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8"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8"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8"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8"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8"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8"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8"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9"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9"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9"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9"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9"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9"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9"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9"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9"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9"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9"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9"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9"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9"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9"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9"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9"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9"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9"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9"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9"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9"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9"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9"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9"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9"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9"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9"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9"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9"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0"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0"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0"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0"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0"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0"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0"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0"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0"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0"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0"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0"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0"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0"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0"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0"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0"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0"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6"/>
      <c r="BS37" s="306" t="str">
        <f ca="true">+IF(OFFSET('Water Data'!$D$27,0,10*ROW('Water Data'!D31))="","",OFFSET('Water Data'!$D$27,0,10*ROW('Water Data'!D31)))</f>
        <v/>
      </c>
      <c r="BT37" s="306" t="str">
        <f ca="true">+IF(OFFSET('Water Data'!$D$28,0,10*ROW('Water Data'!D31))="","",OFFSET('Water Data'!$D$28,0,10*ROW('Water Data'!D31)))</f>
        <v/>
      </c>
      <c r="BU37" s="306" t="str">
        <f ca="true">+IF(OFFSET('Water Data'!$D$29,0,10*ROW('Water Data'!D31))="","",OFFSET('Water Data'!$D$29,0,10*ROW('Water Data'!D31)))</f>
        <v/>
      </c>
      <c r="BV37" s="306" t="str">
        <f ca="true">+IF(OFFSET('Water Data'!$E$27,0,10*ROW('Water Data'!E31))="","",OFFSET('Water Data'!$E$27,0,10*ROW('Water Data'!E31)))</f>
        <v/>
      </c>
      <c r="BW37" s="306" t="str">
        <f ca="true">+IF(OFFSET('Water Data'!$E$28,0,10*ROW('Water Data'!E31))="","",OFFSET('Water Data'!$E$28,0,10*ROW('Water Data'!E31)))</f>
        <v/>
      </c>
      <c r="BX37" s="306" t="str">
        <f ca="true">+IF(OFFSET('Water Data'!$E$29,0,10*ROW('Water Data'!E31))="","",OFFSET('Water Data'!$E$29,0,10*ROW('Water Data'!E31)))</f>
        <v/>
      </c>
      <c r="BY37" s="306" t="str">
        <f ca="true">+IF(OFFSET('Water Data'!$F$27,0,10*ROW('Water Data'!F31))="","",OFFSET('Water Data'!$F$27,0,10*ROW('Water Data'!F31)))</f>
        <v/>
      </c>
      <c r="BZ37" s="306" t="str">
        <f ca="true">+IF(OFFSET('Water Data'!$F$28,0,10*ROW('Water Data'!F31))="","",OFFSET('Water Data'!$F$28,0,10*ROW('Water Data'!F31)))</f>
        <v/>
      </c>
      <c r="CA37" s="306" t="str">
        <f ca="true">+IF(OFFSET('Water Data'!$F$29,0,10*ROW('Water Data'!F31))="","",OFFSET('Water Data'!$F$29,0,10*ROW('Water Data'!F31)))</f>
        <v/>
      </c>
      <c r="CB37" s="306" t="str">
        <f ca="true">+IF(OFFSET('Water Data'!$G$27,0,10*ROW('Water Data'!G31))="","",OFFSET('Water Data'!$G$27,0,10*ROW('Water Data'!G31)))</f>
        <v/>
      </c>
      <c r="CC37" s="306" t="str">
        <f ca="true">+IF(OFFSET('Water Data'!$G$28,0,10*ROW('Water Data'!G31))="","",OFFSET('Water Data'!$G$28,0,10*ROW('Water Data'!G31)))</f>
        <v/>
      </c>
      <c r="CD37" s="306" t="str">
        <f ca="true">+IF(OFFSET('Water Data'!$G$29,0,10*ROW('Water Data'!G31))="","",OFFSET('Water Data'!$G$29,0,10*ROW('Water Data'!G31)))</f>
        <v/>
      </c>
      <c r="CE37" s="306" t="str">
        <f ca="true">+IF(OFFSET('Water Data'!$H$27,0,10*ROW('Water Data'!H31))="","",OFFSET('Water Data'!$H$27,0,10*ROW('Water Data'!H31)))</f>
        <v/>
      </c>
      <c r="CF37" s="306" t="str">
        <f ca="true">+IF(OFFSET('Water Data'!$H$28,0,10*ROW('Water Data'!H31))="","",OFFSET('Water Data'!$H$28,0,10*ROW('Water Data'!H31)))</f>
        <v/>
      </c>
      <c r="CG37" s="306" t="str">
        <f ca="true">+IF(OFFSET('Water Data'!$H$29,0,10*ROW('Water Data'!H31))="","",OFFSET('Water Data'!$H$29,0,10*ROW('Water Data'!H31)))</f>
        <v/>
      </c>
      <c r="CH37" s="306" t="str">
        <f ca="true">+IF(OFFSET('Water Data'!$I$27,0,10*ROW('Water Data'!I31))="","",OFFSET('Water Data'!$I$27,0,10*ROW('Water Data'!I31)))</f>
        <v/>
      </c>
      <c r="CI37" s="306" t="str">
        <f ca="true">+IF(OFFSET('Water Data'!$I$28,0,10*ROW('Water Data'!I31))="","",OFFSET('Water Data'!$I$28,0,10*ROW('Water Data'!I31)))</f>
        <v/>
      </c>
      <c r="CJ37" s="306" t="str">
        <f ca="true">+IF(OFFSET('Water Data'!$I$29,0,10*ROW('Water Data'!I31))="","",OFFSET('Water Data'!$I$29,0,10*ROW('Water Data'!I31)))</f>
        <v/>
      </c>
      <c r="CK37" s="306" t="str">
        <f ca="true">+IF(OFFSET('Sanitation Data'!$D$28,0,10*ROW('Sanitation Data'!D31))="","",OFFSET('Sanitation Data'!$D$28,0,10*ROW('Sanitation Data'!D31)))</f>
        <v/>
      </c>
      <c r="CL37" s="306" t="str">
        <f ca="true">+IF(OFFSET('Sanitation Data'!$D$29,0,10*ROW('Sanitation Data'!D31))="","",OFFSET('Sanitation Data'!$D$29,0,10*ROW('Sanitation Data'!D31)))</f>
        <v/>
      </c>
      <c r="CM37" s="306" t="str">
        <f ca="true">+IF(OFFSET('Sanitation Data'!$D$30,0,10*ROW('Sanitation Data'!D31))="","",OFFSET('Sanitation Data'!$D$30,0,10*ROW('Sanitation Data'!D31)))</f>
        <v/>
      </c>
      <c r="CN37" s="306" t="str">
        <f ca="true">+IF(OFFSET('Sanitation Data'!$D$31,0,10*ROW('Sanitation Data'!D31))="","",OFFSET('Sanitation Data'!$D$31,0,10*ROW('Sanitation Data'!D31)))</f>
        <v/>
      </c>
      <c r="CO37" s="306" t="str">
        <f ca="true">+IF(OFFSET('Sanitation Data'!$D$32,0,10*ROW('Sanitation Data'!D31))="","",OFFSET('Sanitation Data'!$D$32,0,10*ROW('Sanitation Data'!D31)))</f>
        <v/>
      </c>
      <c r="CP37" s="306" t="str">
        <f ca="true">+IF(OFFSET('Sanitation Data'!$E$28,0,10*ROW('Sanitation Data'!E31))="","",OFFSET('Sanitation Data'!$E$28,0,10*ROW('Sanitation Data'!E31)))</f>
        <v/>
      </c>
      <c r="CQ37" s="306" t="str">
        <f ca="true">+IF(OFFSET('Sanitation Data'!$E$29,0,10*ROW('Sanitation Data'!E31))="","",OFFSET('Sanitation Data'!$E$29,0,10*ROW('Sanitation Data'!E31)))</f>
        <v/>
      </c>
      <c r="CR37" s="306" t="str">
        <f ca="true">+IF(OFFSET('Sanitation Data'!$E$30,0,10*ROW('Sanitation Data'!E31))="","",OFFSET('Sanitation Data'!$E$30,0,10*ROW('Sanitation Data'!E31)))</f>
        <v/>
      </c>
      <c r="CS37" s="306" t="str">
        <f ca="true">+IF(OFFSET('Sanitation Data'!$E$31,0,10*ROW('Sanitation Data'!E31))="","",OFFSET('Sanitation Data'!$E$31,0,10*ROW('Sanitation Data'!E31)))</f>
        <v/>
      </c>
      <c r="CT37" s="306" t="str">
        <f ca="true">+IF(OFFSET('Sanitation Data'!$E$32,0,10*ROW('Sanitation Data'!E31))="","",OFFSET('Sanitation Data'!$E$32,0,10*ROW('Sanitation Data'!E31)))</f>
        <v/>
      </c>
      <c r="CU37" s="306" t="str">
        <f ca="true">+IF(OFFSET('Sanitation Data'!$F$28,0,10*ROW('Sanitation Data'!F31))="","",OFFSET('Sanitation Data'!$F$28,0,10*ROW('Sanitation Data'!F31)))</f>
        <v/>
      </c>
      <c r="CV37" s="306" t="str">
        <f ca="true">+IF(OFFSET('Sanitation Data'!$F$29,0,10*ROW('Sanitation Data'!F31))="","",OFFSET('Sanitation Data'!$F$29,0,10*ROW('Sanitation Data'!F31)))</f>
        <v/>
      </c>
      <c r="CW37" s="306" t="str">
        <f ca="true">+IF(OFFSET('Sanitation Data'!$F$30,0,10*ROW('Sanitation Data'!F31))="","",OFFSET('Sanitation Data'!$F$30,0,10*ROW('Sanitation Data'!F31)))</f>
        <v/>
      </c>
      <c r="CX37" s="306" t="str">
        <f ca="true">+IF(OFFSET('Sanitation Data'!$F$31,0,10*ROW('Sanitation Data'!F31))="","",OFFSET('Sanitation Data'!$F$31,0,10*ROW('Sanitation Data'!F31)))</f>
        <v/>
      </c>
      <c r="CY37" s="306" t="str">
        <f ca="true">+IF(OFFSET('Sanitation Data'!$F$32,0,10*ROW('Sanitation Data'!F31))="","",OFFSET('Sanitation Data'!$F$32,0,10*ROW('Sanitation Data'!F31)))</f>
        <v/>
      </c>
      <c r="CZ37" s="306" t="str">
        <f ca="true">+IF(OFFSET('Sanitation Data'!$G$28,0,10*ROW('Sanitation Data'!G31))="","",OFFSET('Sanitation Data'!$G$28,0,10*ROW('Sanitation Data'!G31)))</f>
        <v/>
      </c>
      <c r="DA37" s="306" t="str">
        <f ca="true">+IF(OFFSET('Sanitation Data'!$G$29,0,10*ROW('Sanitation Data'!G31))="","",OFFSET('Sanitation Data'!$G$29,0,10*ROW('Sanitation Data'!G31)))</f>
        <v/>
      </c>
      <c r="DB37" s="306" t="str">
        <f ca="true">+IF(OFFSET('Sanitation Data'!$G$30,0,10*ROW('Sanitation Data'!G31))="","",OFFSET('Sanitation Data'!$G$30,0,10*ROW('Sanitation Data'!G31)))</f>
        <v/>
      </c>
      <c r="DC37" s="306" t="str">
        <f ca="true">+IF(OFFSET('Sanitation Data'!$G$31,0,10*ROW('Sanitation Data'!G31))="","",OFFSET('Sanitation Data'!$G$31,0,10*ROW('Sanitation Data'!G31)))</f>
        <v/>
      </c>
      <c r="DD37" s="306" t="str">
        <f ca="true">+IF(OFFSET('Sanitation Data'!$G$32,0,10*ROW('Sanitation Data'!G31))="","",OFFSET('Sanitation Data'!$G$32,0,10*ROW('Sanitation Data'!G31)))</f>
        <v/>
      </c>
      <c r="DE37" s="306" t="str">
        <f ca="true">+IF(OFFSET('Sanitation Data'!$H$28,0,10*ROW('Sanitation Data'!H31))="","",OFFSET('Sanitation Data'!$H$28,0,10*ROW('Sanitation Data'!H31)))</f>
        <v/>
      </c>
      <c r="DF37" s="306" t="str">
        <f ca="true">+IF(OFFSET('Sanitation Data'!$H$29,0,10*ROW('Sanitation Data'!H31))="","",OFFSET('Sanitation Data'!$H$29,0,10*ROW('Sanitation Data'!H31)))</f>
        <v/>
      </c>
      <c r="DG37" s="306" t="str">
        <f ca="true">+IF(OFFSET('Sanitation Data'!$H$30,0,10*ROW('Sanitation Data'!H31))="","",OFFSET('Sanitation Data'!$H$30,0,10*ROW('Sanitation Data'!H31)))</f>
        <v/>
      </c>
      <c r="DH37" s="306" t="str">
        <f ca="true">+IF(OFFSET('Sanitation Data'!$H$31,0,10*ROW('Sanitation Data'!H31))="","",OFFSET('Sanitation Data'!$H$31,0,10*ROW('Sanitation Data'!H31)))</f>
        <v/>
      </c>
      <c r="DI37" s="306" t="str">
        <f ca="true">+IF(OFFSET('Sanitation Data'!$H$32,0,10*ROW('Sanitation Data'!H31))="","",OFFSET('Sanitation Data'!$H$32,0,10*ROW('Sanitation Data'!H31)))</f>
        <v/>
      </c>
      <c r="DJ37" s="306" t="str">
        <f ca="true">+IF(OFFSET('Sanitation Data'!$I$28,0,10*ROW('Sanitation Data'!I31))="","",OFFSET('Sanitation Data'!$I$28,0,10*ROW('Sanitation Data'!I31)))</f>
        <v/>
      </c>
      <c r="DK37" s="306" t="str">
        <f ca="true">+IF(OFFSET('Sanitation Data'!$I$29,0,10*ROW('Sanitation Data'!I31))="","",OFFSET('Sanitation Data'!$I$29,0,10*ROW('Sanitation Data'!I31)))</f>
        <v/>
      </c>
      <c r="DL37" s="306" t="str">
        <f ca="true">+IF(OFFSET('Sanitation Data'!$I$30,0,10*ROW('Sanitation Data'!I31))="","",OFFSET('Sanitation Data'!$I$30,0,10*ROW('Sanitation Data'!I31)))</f>
        <v/>
      </c>
      <c r="DM37" s="306" t="str">
        <f ca="true">+IF(OFFSET('Sanitation Data'!$I$31,0,10*ROW('Sanitation Data'!I31))="","",OFFSET('Sanitation Data'!$I$31,0,10*ROW('Sanitation Data'!I31)))</f>
        <v/>
      </c>
      <c r="DN37" s="306" t="str">
        <f ca="true">+IF(OFFSET('Sanitation Data'!$I$32,0,10*ROW('Sanitation Data'!I31))="","",OFFSET('Sanitation Data'!$I$32,0,10*ROW('Sanitation Data'!I31)))</f>
        <v/>
      </c>
      <c r="DO37" s="306" t="str">
        <f ca="true">+IF(OFFSET('Hygiene Data'!$D$11,0,10*ROW('Hygiene Data'!D31))="","",OFFSET('Hygiene Data'!$D$11,0,10*ROW('Hygiene Data'!D31)))</f>
        <v/>
      </c>
      <c r="DP37" s="306" t="str">
        <f ca="true">+IF(OFFSET('Hygiene Data'!$D$12,0,10*ROW('Hygiene Data'!D31))="","",OFFSET('Hygiene Data'!$D$12,0,10*ROW('Hygiene Data'!D31)))</f>
        <v/>
      </c>
      <c r="DQ37" s="306" t="str">
        <f ca="true">+IF(OFFSET('Hygiene Data'!$D$13,0,10*ROW('Hygiene Data'!D31))="","",OFFSET('Hygiene Data'!$D$13,0,10*ROW('Hygiene Data'!D31)))</f>
        <v/>
      </c>
      <c r="DR37" s="306" t="str">
        <f ca="true">+IF(OFFSET('Hygiene Data'!$E$11,0,10*ROW('Hygiene Data'!E31))="","",OFFSET('Hygiene Data'!$E$11,0,10*ROW('Hygiene Data'!E31)))</f>
        <v/>
      </c>
      <c r="DS37" s="306" t="str">
        <f ca="true">+IF(OFFSET('Hygiene Data'!$E$12,0,10*ROW('Hygiene Data'!E31))="","",OFFSET('Hygiene Data'!$E$12,0,10*ROW('Hygiene Data'!E31)))</f>
        <v/>
      </c>
      <c r="DT37" s="306" t="str">
        <f ca="true">+IF(OFFSET('Hygiene Data'!$E$13,0,10*ROW('Hygiene Data'!E31))="","",OFFSET('Hygiene Data'!$E$13,0,10*ROW('Hygiene Data'!E31)))</f>
        <v/>
      </c>
      <c r="DU37" s="306" t="str">
        <f ca="true">+IF(OFFSET('Hygiene Data'!$F$11,0,10*ROW('Hygiene Data'!F31))="","",OFFSET('Hygiene Data'!$F$11,0,10*ROW('Hygiene Data'!F31)))</f>
        <v/>
      </c>
      <c r="DV37" s="306" t="str">
        <f ca="true">+IF(OFFSET('Hygiene Data'!$F$12,0,10*ROW('Hygiene Data'!F31))="","",OFFSET('Hygiene Data'!$F$12,0,10*ROW('Hygiene Data'!F31)))</f>
        <v/>
      </c>
      <c r="DW37" s="306" t="str">
        <f ca="true">+IF(OFFSET('Hygiene Data'!$F$13,0,10*ROW('Hygiene Data'!F31))="","",OFFSET('Hygiene Data'!$F$13,0,10*ROW('Hygiene Data'!F31)))</f>
        <v/>
      </c>
      <c r="DX37" s="306" t="str">
        <f ca="true">+IF(OFFSET('Hygiene Data'!$G$11,0,10*ROW('Hygiene Data'!G31))="","",OFFSET('Hygiene Data'!$G$11,0,10*ROW('Hygiene Data'!G31)))</f>
        <v/>
      </c>
      <c r="DY37" s="306" t="str">
        <f ca="true">+IF(OFFSET('Hygiene Data'!$G$12,0,10*ROW('Hygiene Data'!G31))="","",OFFSET('Hygiene Data'!$G$12,0,10*ROW('Hygiene Data'!G31)))</f>
        <v/>
      </c>
      <c r="DZ37" s="306" t="str">
        <f ca="true">+IF(OFFSET('Hygiene Data'!$G$13,0,10*ROW('Hygiene Data'!G31))="","",OFFSET('Hygiene Data'!$G$13,0,10*ROW('Hygiene Data'!G31)))</f>
        <v/>
      </c>
      <c r="EA37" s="306" t="str">
        <f ca="true">+IF(OFFSET('Hygiene Data'!$H$11,0,10*ROW('Hygiene Data'!H31))="","",OFFSET('Hygiene Data'!$H$11,0,10*ROW('Hygiene Data'!H31)))</f>
        <v/>
      </c>
      <c r="EB37" s="306" t="str">
        <f ca="true">+IF(OFFSET('Hygiene Data'!$H$12,0,10*ROW('Hygiene Data'!H31))="","",OFFSET('Hygiene Data'!$H$12,0,10*ROW('Hygiene Data'!H31)))</f>
        <v/>
      </c>
      <c r="EC37" s="306" t="str">
        <f ca="true">+IF(OFFSET('Hygiene Data'!$H$13,0,10*ROW('Hygiene Data'!H31))="","",OFFSET('Hygiene Data'!$H$13,0,10*ROW('Hygiene Data'!H31)))</f>
        <v/>
      </c>
      <c r="ED37" s="306" t="str">
        <f ca="true">+IF(OFFSET('Hygiene Data'!$I$11,0,10*ROW('Hygiene Data'!I31))="","",OFFSET('Hygiene Data'!$I$11,0,10*ROW('Hygiene Data'!I31)))</f>
        <v/>
      </c>
      <c r="EE37" s="306" t="str">
        <f ca="true">+IF(OFFSET('Hygiene Data'!$I$12,0,10*ROW('Hygiene Data'!I31))="","",OFFSET('Hygiene Data'!$I$12,0,10*ROW('Hygiene Data'!I31)))</f>
        <v/>
      </c>
      <c r="EF37" s="306"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62" t="str">
        <f t="shared" ca="true" si="0"/>
        <v/>
      </c>
      <c r="D38" s="98"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8"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8"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8"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8"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8"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8"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8"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8"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8"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8"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8"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8"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8"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8"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8"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8"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8"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9"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9"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9"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9"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9"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9"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9"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9"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9"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9"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9"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9"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9"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9"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9"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9"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9"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9"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9"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9"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9"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9"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9"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9"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9"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9"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9"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9"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9"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9"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0"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0"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0"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0"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0"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0"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0"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0"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0"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0"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0"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0"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0"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0"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0"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0"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0"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0"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6"/>
      <c r="BS38" s="306" t="str">
        <f ca="true">+IF(OFFSET('Water Data'!$D$27,0,10*ROW('Water Data'!D32))="","",OFFSET('Water Data'!$D$27,0,10*ROW('Water Data'!D32)))</f>
        <v/>
      </c>
      <c r="BT38" s="306" t="str">
        <f ca="true">+IF(OFFSET('Water Data'!$D$28,0,10*ROW('Water Data'!D32))="","",OFFSET('Water Data'!$D$28,0,10*ROW('Water Data'!D32)))</f>
        <v/>
      </c>
      <c r="BU38" s="306" t="str">
        <f ca="true">+IF(OFFSET('Water Data'!$D$29,0,10*ROW('Water Data'!D32))="","",OFFSET('Water Data'!$D$29,0,10*ROW('Water Data'!D32)))</f>
        <v/>
      </c>
      <c r="BV38" s="306" t="str">
        <f ca="true">+IF(OFFSET('Water Data'!$E$27,0,10*ROW('Water Data'!E32))="","",OFFSET('Water Data'!$E$27,0,10*ROW('Water Data'!E32)))</f>
        <v/>
      </c>
      <c r="BW38" s="306" t="str">
        <f ca="true">+IF(OFFSET('Water Data'!$E$28,0,10*ROW('Water Data'!E32))="","",OFFSET('Water Data'!$E$28,0,10*ROW('Water Data'!E32)))</f>
        <v/>
      </c>
      <c r="BX38" s="306" t="str">
        <f ca="true">+IF(OFFSET('Water Data'!$E$29,0,10*ROW('Water Data'!E32))="","",OFFSET('Water Data'!$E$29,0,10*ROW('Water Data'!E32)))</f>
        <v/>
      </c>
      <c r="BY38" s="306" t="str">
        <f ca="true">+IF(OFFSET('Water Data'!$F$27,0,10*ROW('Water Data'!F32))="","",OFFSET('Water Data'!$F$27,0,10*ROW('Water Data'!F32)))</f>
        <v/>
      </c>
      <c r="BZ38" s="306" t="str">
        <f ca="true">+IF(OFFSET('Water Data'!$F$28,0,10*ROW('Water Data'!F32))="","",OFFSET('Water Data'!$F$28,0,10*ROW('Water Data'!F32)))</f>
        <v/>
      </c>
      <c r="CA38" s="306" t="str">
        <f ca="true">+IF(OFFSET('Water Data'!$F$29,0,10*ROW('Water Data'!F32))="","",OFFSET('Water Data'!$F$29,0,10*ROW('Water Data'!F32)))</f>
        <v/>
      </c>
      <c r="CB38" s="306" t="str">
        <f ca="true">+IF(OFFSET('Water Data'!$G$27,0,10*ROW('Water Data'!G32))="","",OFFSET('Water Data'!$G$27,0,10*ROW('Water Data'!G32)))</f>
        <v/>
      </c>
      <c r="CC38" s="306" t="str">
        <f ca="true">+IF(OFFSET('Water Data'!$G$28,0,10*ROW('Water Data'!G32))="","",OFFSET('Water Data'!$G$28,0,10*ROW('Water Data'!G32)))</f>
        <v/>
      </c>
      <c r="CD38" s="306" t="str">
        <f ca="true">+IF(OFFSET('Water Data'!$G$29,0,10*ROW('Water Data'!G32))="","",OFFSET('Water Data'!$G$29,0,10*ROW('Water Data'!G32)))</f>
        <v/>
      </c>
      <c r="CE38" s="306" t="str">
        <f ca="true">+IF(OFFSET('Water Data'!$H$27,0,10*ROW('Water Data'!H32))="","",OFFSET('Water Data'!$H$27,0,10*ROW('Water Data'!H32)))</f>
        <v/>
      </c>
      <c r="CF38" s="306" t="str">
        <f ca="true">+IF(OFFSET('Water Data'!$H$28,0,10*ROW('Water Data'!H32))="","",OFFSET('Water Data'!$H$28,0,10*ROW('Water Data'!H32)))</f>
        <v/>
      </c>
      <c r="CG38" s="306" t="str">
        <f ca="true">+IF(OFFSET('Water Data'!$H$29,0,10*ROW('Water Data'!H32))="","",OFFSET('Water Data'!$H$29,0,10*ROW('Water Data'!H32)))</f>
        <v/>
      </c>
      <c r="CH38" s="306" t="str">
        <f ca="true">+IF(OFFSET('Water Data'!$I$27,0,10*ROW('Water Data'!I32))="","",OFFSET('Water Data'!$I$27,0,10*ROW('Water Data'!I32)))</f>
        <v/>
      </c>
      <c r="CI38" s="306" t="str">
        <f ca="true">+IF(OFFSET('Water Data'!$I$28,0,10*ROW('Water Data'!I32))="","",OFFSET('Water Data'!$I$28,0,10*ROW('Water Data'!I32)))</f>
        <v/>
      </c>
      <c r="CJ38" s="306" t="str">
        <f ca="true">+IF(OFFSET('Water Data'!$I$29,0,10*ROW('Water Data'!I32))="","",OFFSET('Water Data'!$I$29,0,10*ROW('Water Data'!I32)))</f>
        <v/>
      </c>
      <c r="CK38" s="306" t="str">
        <f ca="true">+IF(OFFSET('Sanitation Data'!$D$28,0,10*ROW('Sanitation Data'!D32))="","",OFFSET('Sanitation Data'!$D$28,0,10*ROW('Sanitation Data'!D32)))</f>
        <v/>
      </c>
      <c r="CL38" s="306" t="str">
        <f ca="true">+IF(OFFSET('Sanitation Data'!$D$29,0,10*ROW('Sanitation Data'!D32))="","",OFFSET('Sanitation Data'!$D$29,0,10*ROW('Sanitation Data'!D32)))</f>
        <v/>
      </c>
      <c r="CM38" s="306" t="str">
        <f ca="true">+IF(OFFSET('Sanitation Data'!$D$30,0,10*ROW('Sanitation Data'!D32))="","",OFFSET('Sanitation Data'!$D$30,0,10*ROW('Sanitation Data'!D32)))</f>
        <v/>
      </c>
      <c r="CN38" s="306" t="str">
        <f ca="true">+IF(OFFSET('Sanitation Data'!$D$31,0,10*ROW('Sanitation Data'!D32))="","",OFFSET('Sanitation Data'!$D$31,0,10*ROW('Sanitation Data'!D32)))</f>
        <v/>
      </c>
      <c r="CO38" s="306" t="str">
        <f ca="true">+IF(OFFSET('Sanitation Data'!$D$32,0,10*ROW('Sanitation Data'!D32))="","",OFFSET('Sanitation Data'!$D$32,0,10*ROW('Sanitation Data'!D32)))</f>
        <v/>
      </c>
      <c r="CP38" s="306" t="str">
        <f ca="true">+IF(OFFSET('Sanitation Data'!$E$28,0,10*ROW('Sanitation Data'!E32))="","",OFFSET('Sanitation Data'!$E$28,0,10*ROW('Sanitation Data'!E32)))</f>
        <v/>
      </c>
      <c r="CQ38" s="306" t="str">
        <f ca="true">+IF(OFFSET('Sanitation Data'!$E$29,0,10*ROW('Sanitation Data'!E32))="","",OFFSET('Sanitation Data'!$E$29,0,10*ROW('Sanitation Data'!E32)))</f>
        <v/>
      </c>
      <c r="CR38" s="306" t="str">
        <f ca="true">+IF(OFFSET('Sanitation Data'!$E$30,0,10*ROW('Sanitation Data'!E32))="","",OFFSET('Sanitation Data'!$E$30,0,10*ROW('Sanitation Data'!E32)))</f>
        <v/>
      </c>
      <c r="CS38" s="306" t="str">
        <f ca="true">+IF(OFFSET('Sanitation Data'!$E$31,0,10*ROW('Sanitation Data'!E32))="","",OFFSET('Sanitation Data'!$E$31,0,10*ROW('Sanitation Data'!E32)))</f>
        <v/>
      </c>
      <c r="CT38" s="306" t="str">
        <f ca="true">+IF(OFFSET('Sanitation Data'!$E$32,0,10*ROW('Sanitation Data'!E32))="","",OFFSET('Sanitation Data'!$E$32,0,10*ROW('Sanitation Data'!E32)))</f>
        <v/>
      </c>
      <c r="CU38" s="306" t="str">
        <f ca="true">+IF(OFFSET('Sanitation Data'!$F$28,0,10*ROW('Sanitation Data'!F32))="","",OFFSET('Sanitation Data'!$F$28,0,10*ROW('Sanitation Data'!F32)))</f>
        <v/>
      </c>
      <c r="CV38" s="306" t="str">
        <f ca="true">+IF(OFFSET('Sanitation Data'!$F$29,0,10*ROW('Sanitation Data'!F32))="","",OFFSET('Sanitation Data'!$F$29,0,10*ROW('Sanitation Data'!F32)))</f>
        <v/>
      </c>
      <c r="CW38" s="306" t="str">
        <f ca="true">+IF(OFFSET('Sanitation Data'!$F$30,0,10*ROW('Sanitation Data'!F32))="","",OFFSET('Sanitation Data'!$F$30,0,10*ROW('Sanitation Data'!F32)))</f>
        <v/>
      </c>
      <c r="CX38" s="306" t="str">
        <f ca="true">+IF(OFFSET('Sanitation Data'!$F$31,0,10*ROW('Sanitation Data'!F32))="","",OFFSET('Sanitation Data'!$F$31,0,10*ROW('Sanitation Data'!F32)))</f>
        <v/>
      </c>
      <c r="CY38" s="306" t="str">
        <f ca="true">+IF(OFFSET('Sanitation Data'!$F$32,0,10*ROW('Sanitation Data'!F32))="","",OFFSET('Sanitation Data'!$F$32,0,10*ROW('Sanitation Data'!F32)))</f>
        <v/>
      </c>
      <c r="CZ38" s="306" t="str">
        <f ca="true">+IF(OFFSET('Sanitation Data'!$G$28,0,10*ROW('Sanitation Data'!G32))="","",OFFSET('Sanitation Data'!$G$28,0,10*ROW('Sanitation Data'!G32)))</f>
        <v/>
      </c>
      <c r="DA38" s="306" t="str">
        <f ca="true">+IF(OFFSET('Sanitation Data'!$G$29,0,10*ROW('Sanitation Data'!G32))="","",OFFSET('Sanitation Data'!$G$29,0,10*ROW('Sanitation Data'!G32)))</f>
        <v/>
      </c>
      <c r="DB38" s="306" t="str">
        <f ca="true">+IF(OFFSET('Sanitation Data'!$G$30,0,10*ROW('Sanitation Data'!G32))="","",OFFSET('Sanitation Data'!$G$30,0,10*ROW('Sanitation Data'!G32)))</f>
        <v/>
      </c>
      <c r="DC38" s="306" t="str">
        <f ca="true">+IF(OFFSET('Sanitation Data'!$G$31,0,10*ROW('Sanitation Data'!G32))="","",OFFSET('Sanitation Data'!$G$31,0,10*ROW('Sanitation Data'!G32)))</f>
        <v/>
      </c>
      <c r="DD38" s="306" t="str">
        <f ca="true">+IF(OFFSET('Sanitation Data'!$G$32,0,10*ROW('Sanitation Data'!G32))="","",OFFSET('Sanitation Data'!$G$32,0,10*ROW('Sanitation Data'!G32)))</f>
        <v/>
      </c>
      <c r="DE38" s="306" t="str">
        <f ca="true">+IF(OFFSET('Sanitation Data'!$H$28,0,10*ROW('Sanitation Data'!H32))="","",OFFSET('Sanitation Data'!$H$28,0,10*ROW('Sanitation Data'!H32)))</f>
        <v/>
      </c>
      <c r="DF38" s="306" t="str">
        <f ca="true">+IF(OFFSET('Sanitation Data'!$H$29,0,10*ROW('Sanitation Data'!H32))="","",OFFSET('Sanitation Data'!$H$29,0,10*ROW('Sanitation Data'!H32)))</f>
        <v/>
      </c>
      <c r="DG38" s="306" t="str">
        <f ca="true">+IF(OFFSET('Sanitation Data'!$H$30,0,10*ROW('Sanitation Data'!H32))="","",OFFSET('Sanitation Data'!$H$30,0,10*ROW('Sanitation Data'!H32)))</f>
        <v/>
      </c>
      <c r="DH38" s="306" t="str">
        <f ca="true">+IF(OFFSET('Sanitation Data'!$H$31,0,10*ROW('Sanitation Data'!H32))="","",OFFSET('Sanitation Data'!$H$31,0,10*ROW('Sanitation Data'!H32)))</f>
        <v/>
      </c>
      <c r="DI38" s="306" t="str">
        <f ca="true">+IF(OFFSET('Sanitation Data'!$H$32,0,10*ROW('Sanitation Data'!H32))="","",OFFSET('Sanitation Data'!$H$32,0,10*ROW('Sanitation Data'!H32)))</f>
        <v/>
      </c>
      <c r="DJ38" s="306" t="str">
        <f ca="true">+IF(OFFSET('Sanitation Data'!$I$28,0,10*ROW('Sanitation Data'!I32))="","",OFFSET('Sanitation Data'!$I$28,0,10*ROW('Sanitation Data'!I32)))</f>
        <v/>
      </c>
      <c r="DK38" s="306" t="str">
        <f ca="true">+IF(OFFSET('Sanitation Data'!$I$29,0,10*ROW('Sanitation Data'!I32))="","",OFFSET('Sanitation Data'!$I$29,0,10*ROW('Sanitation Data'!I32)))</f>
        <v/>
      </c>
      <c r="DL38" s="306" t="str">
        <f ca="true">+IF(OFFSET('Sanitation Data'!$I$30,0,10*ROW('Sanitation Data'!I32))="","",OFFSET('Sanitation Data'!$I$30,0,10*ROW('Sanitation Data'!I32)))</f>
        <v/>
      </c>
      <c r="DM38" s="306" t="str">
        <f ca="true">+IF(OFFSET('Sanitation Data'!$I$31,0,10*ROW('Sanitation Data'!I32))="","",OFFSET('Sanitation Data'!$I$31,0,10*ROW('Sanitation Data'!I32)))</f>
        <v/>
      </c>
      <c r="DN38" s="306" t="str">
        <f ca="true">+IF(OFFSET('Sanitation Data'!$I$32,0,10*ROW('Sanitation Data'!I32))="","",OFFSET('Sanitation Data'!$I$32,0,10*ROW('Sanitation Data'!I32)))</f>
        <v/>
      </c>
      <c r="DO38" s="306" t="str">
        <f ca="true">+IF(OFFSET('Hygiene Data'!$D$11,0,10*ROW('Hygiene Data'!D32))="","",OFFSET('Hygiene Data'!$D$11,0,10*ROW('Hygiene Data'!D32)))</f>
        <v/>
      </c>
      <c r="DP38" s="306" t="str">
        <f ca="true">+IF(OFFSET('Hygiene Data'!$D$12,0,10*ROW('Hygiene Data'!D32))="","",OFFSET('Hygiene Data'!$D$12,0,10*ROW('Hygiene Data'!D32)))</f>
        <v/>
      </c>
      <c r="DQ38" s="306" t="str">
        <f ca="true">+IF(OFFSET('Hygiene Data'!$D$13,0,10*ROW('Hygiene Data'!D32))="","",OFFSET('Hygiene Data'!$D$13,0,10*ROW('Hygiene Data'!D32)))</f>
        <v/>
      </c>
      <c r="DR38" s="306" t="str">
        <f ca="true">+IF(OFFSET('Hygiene Data'!$E$11,0,10*ROW('Hygiene Data'!E32))="","",OFFSET('Hygiene Data'!$E$11,0,10*ROW('Hygiene Data'!E32)))</f>
        <v/>
      </c>
      <c r="DS38" s="306" t="str">
        <f ca="true">+IF(OFFSET('Hygiene Data'!$E$12,0,10*ROW('Hygiene Data'!E32))="","",OFFSET('Hygiene Data'!$E$12,0,10*ROW('Hygiene Data'!E32)))</f>
        <v/>
      </c>
      <c r="DT38" s="306" t="str">
        <f ca="true">+IF(OFFSET('Hygiene Data'!$E$13,0,10*ROW('Hygiene Data'!E32))="","",OFFSET('Hygiene Data'!$E$13,0,10*ROW('Hygiene Data'!E32)))</f>
        <v/>
      </c>
      <c r="DU38" s="306" t="str">
        <f ca="true">+IF(OFFSET('Hygiene Data'!$F$11,0,10*ROW('Hygiene Data'!F32))="","",OFFSET('Hygiene Data'!$F$11,0,10*ROW('Hygiene Data'!F32)))</f>
        <v/>
      </c>
      <c r="DV38" s="306" t="str">
        <f ca="true">+IF(OFFSET('Hygiene Data'!$F$12,0,10*ROW('Hygiene Data'!F32))="","",OFFSET('Hygiene Data'!$F$12,0,10*ROW('Hygiene Data'!F32)))</f>
        <v/>
      </c>
      <c r="DW38" s="306" t="str">
        <f ca="true">+IF(OFFSET('Hygiene Data'!$F$13,0,10*ROW('Hygiene Data'!F32))="","",OFFSET('Hygiene Data'!$F$13,0,10*ROW('Hygiene Data'!F32)))</f>
        <v/>
      </c>
      <c r="DX38" s="306" t="str">
        <f ca="true">+IF(OFFSET('Hygiene Data'!$G$11,0,10*ROW('Hygiene Data'!G32))="","",OFFSET('Hygiene Data'!$G$11,0,10*ROW('Hygiene Data'!G32)))</f>
        <v/>
      </c>
      <c r="DY38" s="306" t="str">
        <f ca="true">+IF(OFFSET('Hygiene Data'!$G$12,0,10*ROW('Hygiene Data'!G32))="","",OFFSET('Hygiene Data'!$G$12,0,10*ROW('Hygiene Data'!G32)))</f>
        <v/>
      </c>
      <c r="DZ38" s="306" t="str">
        <f ca="true">+IF(OFFSET('Hygiene Data'!$G$13,0,10*ROW('Hygiene Data'!G32))="","",OFFSET('Hygiene Data'!$G$13,0,10*ROW('Hygiene Data'!G32)))</f>
        <v/>
      </c>
      <c r="EA38" s="306" t="str">
        <f ca="true">+IF(OFFSET('Hygiene Data'!$H$11,0,10*ROW('Hygiene Data'!H32))="","",OFFSET('Hygiene Data'!$H$11,0,10*ROW('Hygiene Data'!H32)))</f>
        <v/>
      </c>
      <c r="EB38" s="306" t="str">
        <f ca="true">+IF(OFFSET('Hygiene Data'!$H$12,0,10*ROW('Hygiene Data'!H32))="","",OFFSET('Hygiene Data'!$H$12,0,10*ROW('Hygiene Data'!H32)))</f>
        <v/>
      </c>
      <c r="EC38" s="306" t="str">
        <f ca="true">+IF(OFFSET('Hygiene Data'!$H$13,0,10*ROW('Hygiene Data'!H32))="","",OFFSET('Hygiene Data'!$H$13,0,10*ROW('Hygiene Data'!H32)))</f>
        <v/>
      </c>
      <c r="ED38" s="306" t="str">
        <f ca="true">+IF(OFFSET('Hygiene Data'!$I$11,0,10*ROW('Hygiene Data'!I32))="","",OFFSET('Hygiene Data'!$I$11,0,10*ROW('Hygiene Data'!I32)))</f>
        <v/>
      </c>
      <c r="EE38" s="306" t="str">
        <f ca="true">+IF(OFFSET('Hygiene Data'!$I$12,0,10*ROW('Hygiene Data'!I32))="","",OFFSET('Hygiene Data'!$I$12,0,10*ROW('Hygiene Data'!I32)))</f>
        <v/>
      </c>
      <c r="EF38" s="306"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62" t="str">
        <f t="shared" ca="true" si="0"/>
        <v/>
      </c>
      <c r="D39" s="98"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8"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8"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8"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8"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8"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8"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8"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8"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8"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8"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8"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8"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8"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8"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8"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8"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8"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9"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9"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9"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9"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9"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9"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9"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9"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9"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9"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9"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9"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9"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9"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9"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9"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9"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9"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9"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9"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9"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9"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9"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9"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9"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9"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9"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9"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9"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9"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0"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0"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0"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0"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0"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0"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0"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0"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0"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0"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0"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0"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0"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0"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0"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0"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0"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0"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6"/>
      <c r="BS39" s="306" t="str">
        <f ca="true">+IF(OFFSET('Water Data'!$D$27,0,10*ROW('Water Data'!D33))="","",OFFSET('Water Data'!$D$27,0,10*ROW('Water Data'!D33)))</f>
        <v/>
      </c>
      <c r="BT39" s="306" t="str">
        <f ca="true">+IF(OFFSET('Water Data'!$D$28,0,10*ROW('Water Data'!D33))="","",OFFSET('Water Data'!$D$28,0,10*ROW('Water Data'!D33)))</f>
        <v/>
      </c>
      <c r="BU39" s="306" t="str">
        <f ca="true">+IF(OFFSET('Water Data'!$D$29,0,10*ROW('Water Data'!D33))="","",OFFSET('Water Data'!$D$29,0,10*ROW('Water Data'!D33)))</f>
        <v/>
      </c>
      <c r="BV39" s="306" t="str">
        <f ca="true">+IF(OFFSET('Water Data'!$E$27,0,10*ROW('Water Data'!E33))="","",OFFSET('Water Data'!$E$27,0,10*ROW('Water Data'!E33)))</f>
        <v/>
      </c>
      <c r="BW39" s="306" t="str">
        <f ca="true">+IF(OFFSET('Water Data'!$E$28,0,10*ROW('Water Data'!E33))="","",OFFSET('Water Data'!$E$28,0,10*ROW('Water Data'!E33)))</f>
        <v/>
      </c>
      <c r="BX39" s="306" t="str">
        <f ca="true">+IF(OFFSET('Water Data'!$E$29,0,10*ROW('Water Data'!E33))="","",OFFSET('Water Data'!$E$29,0,10*ROW('Water Data'!E33)))</f>
        <v/>
      </c>
      <c r="BY39" s="306" t="str">
        <f ca="true">+IF(OFFSET('Water Data'!$F$27,0,10*ROW('Water Data'!F33))="","",OFFSET('Water Data'!$F$27,0,10*ROW('Water Data'!F33)))</f>
        <v/>
      </c>
      <c r="BZ39" s="306" t="str">
        <f ca="true">+IF(OFFSET('Water Data'!$F$28,0,10*ROW('Water Data'!F33))="","",OFFSET('Water Data'!$F$28,0,10*ROW('Water Data'!F33)))</f>
        <v/>
      </c>
      <c r="CA39" s="306" t="str">
        <f ca="true">+IF(OFFSET('Water Data'!$F$29,0,10*ROW('Water Data'!F33))="","",OFFSET('Water Data'!$F$29,0,10*ROW('Water Data'!F33)))</f>
        <v/>
      </c>
      <c r="CB39" s="306" t="str">
        <f ca="true">+IF(OFFSET('Water Data'!$G$27,0,10*ROW('Water Data'!G33))="","",OFFSET('Water Data'!$G$27,0,10*ROW('Water Data'!G33)))</f>
        <v/>
      </c>
      <c r="CC39" s="306" t="str">
        <f ca="true">+IF(OFFSET('Water Data'!$G$28,0,10*ROW('Water Data'!G33))="","",OFFSET('Water Data'!$G$28,0,10*ROW('Water Data'!G33)))</f>
        <v/>
      </c>
      <c r="CD39" s="306" t="str">
        <f ca="true">+IF(OFFSET('Water Data'!$G$29,0,10*ROW('Water Data'!G33))="","",OFFSET('Water Data'!$G$29,0,10*ROW('Water Data'!G33)))</f>
        <v/>
      </c>
      <c r="CE39" s="306" t="str">
        <f ca="true">+IF(OFFSET('Water Data'!$H$27,0,10*ROW('Water Data'!H33))="","",OFFSET('Water Data'!$H$27,0,10*ROW('Water Data'!H33)))</f>
        <v/>
      </c>
      <c r="CF39" s="306" t="str">
        <f ca="true">+IF(OFFSET('Water Data'!$H$28,0,10*ROW('Water Data'!H33))="","",OFFSET('Water Data'!$H$28,0,10*ROW('Water Data'!H33)))</f>
        <v/>
      </c>
      <c r="CG39" s="306" t="str">
        <f ca="true">+IF(OFFSET('Water Data'!$H$29,0,10*ROW('Water Data'!H33))="","",OFFSET('Water Data'!$H$29,0,10*ROW('Water Data'!H33)))</f>
        <v/>
      </c>
      <c r="CH39" s="306" t="str">
        <f ca="true">+IF(OFFSET('Water Data'!$I$27,0,10*ROW('Water Data'!I33))="","",OFFSET('Water Data'!$I$27,0,10*ROW('Water Data'!I33)))</f>
        <v/>
      </c>
      <c r="CI39" s="306" t="str">
        <f ca="true">+IF(OFFSET('Water Data'!$I$28,0,10*ROW('Water Data'!I33))="","",OFFSET('Water Data'!$I$28,0,10*ROW('Water Data'!I33)))</f>
        <v/>
      </c>
      <c r="CJ39" s="306" t="str">
        <f ca="true">+IF(OFFSET('Water Data'!$I$29,0,10*ROW('Water Data'!I33))="","",OFFSET('Water Data'!$I$29,0,10*ROW('Water Data'!I33)))</f>
        <v/>
      </c>
      <c r="CK39" s="306" t="str">
        <f ca="true">+IF(OFFSET('Sanitation Data'!$D$28,0,10*ROW('Sanitation Data'!D33))="","",OFFSET('Sanitation Data'!$D$28,0,10*ROW('Sanitation Data'!D33)))</f>
        <v/>
      </c>
      <c r="CL39" s="306" t="str">
        <f ca="true">+IF(OFFSET('Sanitation Data'!$D$29,0,10*ROW('Sanitation Data'!D33))="","",OFFSET('Sanitation Data'!$D$29,0,10*ROW('Sanitation Data'!D33)))</f>
        <v/>
      </c>
      <c r="CM39" s="306" t="str">
        <f ca="true">+IF(OFFSET('Sanitation Data'!$D$30,0,10*ROW('Sanitation Data'!D33))="","",OFFSET('Sanitation Data'!$D$30,0,10*ROW('Sanitation Data'!D33)))</f>
        <v/>
      </c>
      <c r="CN39" s="306" t="str">
        <f ca="true">+IF(OFFSET('Sanitation Data'!$D$31,0,10*ROW('Sanitation Data'!D33))="","",OFFSET('Sanitation Data'!$D$31,0,10*ROW('Sanitation Data'!D33)))</f>
        <v/>
      </c>
      <c r="CO39" s="306" t="str">
        <f ca="true">+IF(OFFSET('Sanitation Data'!$D$32,0,10*ROW('Sanitation Data'!D33))="","",OFFSET('Sanitation Data'!$D$32,0,10*ROW('Sanitation Data'!D33)))</f>
        <v/>
      </c>
      <c r="CP39" s="306" t="str">
        <f ca="true">+IF(OFFSET('Sanitation Data'!$E$28,0,10*ROW('Sanitation Data'!E33))="","",OFFSET('Sanitation Data'!$E$28,0,10*ROW('Sanitation Data'!E33)))</f>
        <v/>
      </c>
      <c r="CQ39" s="306" t="str">
        <f ca="true">+IF(OFFSET('Sanitation Data'!$E$29,0,10*ROW('Sanitation Data'!E33))="","",OFFSET('Sanitation Data'!$E$29,0,10*ROW('Sanitation Data'!E33)))</f>
        <v/>
      </c>
      <c r="CR39" s="306" t="str">
        <f ca="true">+IF(OFFSET('Sanitation Data'!$E$30,0,10*ROW('Sanitation Data'!E33))="","",OFFSET('Sanitation Data'!$E$30,0,10*ROW('Sanitation Data'!E33)))</f>
        <v/>
      </c>
      <c r="CS39" s="306" t="str">
        <f ca="true">+IF(OFFSET('Sanitation Data'!$E$31,0,10*ROW('Sanitation Data'!E33))="","",OFFSET('Sanitation Data'!$E$31,0,10*ROW('Sanitation Data'!E33)))</f>
        <v/>
      </c>
      <c r="CT39" s="306" t="str">
        <f ca="true">+IF(OFFSET('Sanitation Data'!$E$32,0,10*ROW('Sanitation Data'!E33))="","",OFFSET('Sanitation Data'!$E$32,0,10*ROW('Sanitation Data'!E33)))</f>
        <v/>
      </c>
      <c r="CU39" s="306" t="str">
        <f ca="true">+IF(OFFSET('Sanitation Data'!$F$28,0,10*ROW('Sanitation Data'!F33))="","",OFFSET('Sanitation Data'!$F$28,0,10*ROW('Sanitation Data'!F33)))</f>
        <v/>
      </c>
      <c r="CV39" s="306" t="str">
        <f ca="true">+IF(OFFSET('Sanitation Data'!$F$29,0,10*ROW('Sanitation Data'!F33))="","",OFFSET('Sanitation Data'!$F$29,0,10*ROW('Sanitation Data'!F33)))</f>
        <v/>
      </c>
      <c r="CW39" s="306" t="str">
        <f ca="true">+IF(OFFSET('Sanitation Data'!$F$30,0,10*ROW('Sanitation Data'!F33))="","",OFFSET('Sanitation Data'!$F$30,0,10*ROW('Sanitation Data'!F33)))</f>
        <v/>
      </c>
      <c r="CX39" s="306" t="str">
        <f ca="true">+IF(OFFSET('Sanitation Data'!$F$31,0,10*ROW('Sanitation Data'!F33))="","",OFFSET('Sanitation Data'!$F$31,0,10*ROW('Sanitation Data'!F33)))</f>
        <v/>
      </c>
      <c r="CY39" s="306" t="str">
        <f ca="true">+IF(OFFSET('Sanitation Data'!$F$32,0,10*ROW('Sanitation Data'!F33))="","",OFFSET('Sanitation Data'!$F$32,0,10*ROW('Sanitation Data'!F33)))</f>
        <v/>
      </c>
      <c r="CZ39" s="306" t="str">
        <f ca="true">+IF(OFFSET('Sanitation Data'!$G$28,0,10*ROW('Sanitation Data'!G33))="","",OFFSET('Sanitation Data'!$G$28,0,10*ROW('Sanitation Data'!G33)))</f>
        <v/>
      </c>
      <c r="DA39" s="306" t="str">
        <f ca="true">+IF(OFFSET('Sanitation Data'!$G$29,0,10*ROW('Sanitation Data'!G33))="","",OFFSET('Sanitation Data'!$G$29,0,10*ROW('Sanitation Data'!G33)))</f>
        <v/>
      </c>
      <c r="DB39" s="306" t="str">
        <f ca="true">+IF(OFFSET('Sanitation Data'!$G$30,0,10*ROW('Sanitation Data'!G33))="","",OFFSET('Sanitation Data'!$G$30,0,10*ROW('Sanitation Data'!G33)))</f>
        <v/>
      </c>
      <c r="DC39" s="306" t="str">
        <f ca="true">+IF(OFFSET('Sanitation Data'!$G$31,0,10*ROW('Sanitation Data'!G33))="","",OFFSET('Sanitation Data'!$G$31,0,10*ROW('Sanitation Data'!G33)))</f>
        <v/>
      </c>
      <c r="DD39" s="306" t="str">
        <f ca="true">+IF(OFFSET('Sanitation Data'!$G$32,0,10*ROW('Sanitation Data'!G33))="","",OFFSET('Sanitation Data'!$G$32,0,10*ROW('Sanitation Data'!G33)))</f>
        <v/>
      </c>
      <c r="DE39" s="306" t="str">
        <f ca="true">+IF(OFFSET('Sanitation Data'!$H$28,0,10*ROW('Sanitation Data'!H33))="","",OFFSET('Sanitation Data'!$H$28,0,10*ROW('Sanitation Data'!H33)))</f>
        <v/>
      </c>
      <c r="DF39" s="306" t="str">
        <f ca="true">+IF(OFFSET('Sanitation Data'!$H$29,0,10*ROW('Sanitation Data'!H33))="","",OFFSET('Sanitation Data'!$H$29,0,10*ROW('Sanitation Data'!H33)))</f>
        <v/>
      </c>
      <c r="DG39" s="306" t="str">
        <f ca="true">+IF(OFFSET('Sanitation Data'!$H$30,0,10*ROW('Sanitation Data'!H33))="","",OFFSET('Sanitation Data'!$H$30,0,10*ROW('Sanitation Data'!H33)))</f>
        <v/>
      </c>
      <c r="DH39" s="306" t="str">
        <f ca="true">+IF(OFFSET('Sanitation Data'!$H$31,0,10*ROW('Sanitation Data'!H33))="","",OFFSET('Sanitation Data'!$H$31,0,10*ROW('Sanitation Data'!H33)))</f>
        <v/>
      </c>
      <c r="DI39" s="306" t="str">
        <f ca="true">+IF(OFFSET('Sanitation Data'!$H$32,0,10*ROW('Sanitation Data'!H33))="","",OFFSET('Sanitation Data'!$H$32,0,10*ROW('Sanitation Data'!H33)))</f>
        <v/>
      </c>
      <c r="DJ39" s="306" t="str">
        <f ca="true">+IF(OFFSET('Sanitation Data'!$I$28,0,10*ROW('Sanitation Data'!I33))="","",OFFSET('Sanitation Data'!$I$28,0,10*ROW('Sanitation Data'!I33)))</f>
        <v/>
      </c>
      <c r="DK39" s="306" t="str">
        <f ca="true">+IF(OFFSET('Sanitation Data'!$I$29,0,10*ROW('Sanitation Data'!I33))="","",OFFSET('Sanitation Data'!$I$29,0,10*ROW('Sanitation Data'!I33)))</f>
        <v/>
      </c>
      <c r="DL39" s="306" t="str">
        <f ca="true">+IF(OFFSET('Sanitation Data'!$I$30,0,10*ROW('Sanitation Data'!I33))="","",OFFSET('Sanitation Data'!$I$30,0,10*ROW('Sanitation Data'!I33)))</f>
        <v/>
      </c>
      <c r="DM39" s="306" t="str">
        <f ca="true">+IF(OFFSET('Sanitation Data'!$I$31,0,10*ROW('Sanitation Data'!I33))="","",OFFSET('Sanitation Data'!$I$31,0,10*ROW('Sanitation Data'!I33)))</f>
        <v/>
      </c>
      <c r="DN39" s="306" t="str">
        <f ca="true">+IF(OFFSET('Sanitation Data'!$I$32,0,10*ROW('Sanitation Data'!I33))="","",OFFSET('Sanitation Data'!$I$32,0,10*ROW('Sanitation Data'!I33)))</f>
        <v/>
      </c>
      <c r="DO39" s="306" t="str">
        <f ca="true">+IF(OFFSET('Hygiene Data'!$D$11,0,10*ROW('Hygiene Data'!D33))="","",OFFSET('Hygiene Data'!$D$11,0,10*ROW('Hygiene Data'!D33)))</f>
        <v/>
      </c>
      <c r="DP39" s="306" t="str">
        <f ca="true">+IF(OFFSET('Hygiene Data'!$D$12,0,10*ROW('Hygiene Data'!D33))="","",OFFSET('Hygiene Data'!$D$12,0,10*ROW('Hygiene Data'!D33)))</f>
        <v/>
      </c>
      <c r="DQ39" s="306" t="str">
        <f ca="true">+IF(OFFSET('Hygiene Data'!$D$13,0,10*ROW('Hygiene Data'!D33))="","",OFFSET('Hygiene Data'!$D$13,0,10*ROW('Hygiene Data'!D33)))</f>
        <v/>
      </c>
      <c r="DR39" s="306" t="str">
        <f ca="true">+IF(OFFSET('Hygiene Data'!$E$11,0,10*ROW('Hygiene Data'!E33))="","",OFFSET('Hygiene Data'!$E$11,0,10*ROW('Hygiene Data'!E33)))</f>
        <v/>
      </c>
      <c r="DS39" s="306" t="str">
        <f ca="true">+IF(OFFSET('Hygiene Data'!$E$12,0,10*ROW('Hygiene Data'!E33))="","",OFFSET('Hygiene Data'!$E$12,0,10*ROW('Hygiene Data'!E33)))</f>
        <v/>
      </c>
      <c r="DT39" s="306" t="str">
        <f ca="true">+IF(OFFSET('Hygiene Data'!$E$13,0,10*ROW('Hygiene Data'!E33))="","",OFFSET('Hygiene Data'!$E$13,0,10*ROW('Hygiene Data'!E33)))</f>
        <v/>
      </c>
      <c r="DU39" s="306" t="str">
        <f ca="true">+IF(OFFSET('Hygiene Data'!$F$11,0,10*ROW('Hygiene Data'!F33))="","",OFFSET('Hygiene Data'!$F$11,0,10*ROW('Hygiene Data'!F33)))</f>
        <v/>
      </c>
      <c r="DV39" s="306" t="str">
        <f ca="true">+IF(OFFSET('Hygiene Data'!$F$12,0,10*ROW('Hygiene Data'!F33))="","",OFFSET('Hygiene Data'!$F$12,0,10*ROW('Hygiene Data'!F33)))</f>
        <v/>
      </c>
      <c r="DW39" s="306" t="str">
        <f ca="true">+IF(OFFSET('Hygiene Data'!$F$13,0,10*ROW('Hygiene Data'!F33))="","",OFFSET('Hygiene Data'!$F$13,0,10*ROW('Hygiene Data'!F33)))</f>
        <v/>
      </c>
      <c r="DX39" s="306" t="str">
        <f ca="true">+IF(OFFSET('Hygiene Data'!$G$11,0,10*ROW('Hygiene Data'!G33))="","",OFFSET('Hygiene Data'!$G$11,0,10*ROW('Hygiene Data'!G33)))</f>
        <v/>
      </c>
      <c r="DY39" s="306" t="str">
        <f ca="true">+IF(OFFSET('Hygiene Data'!$G$12,0,10*ROW('Hygiene Data'!G33))="","",OFFSET('Hygiene Data'!$G$12,0,10*ROW('Hygiene Data'!G33)))</f>
        <v/>
      </c>
      <c r="DZ39" s="306" t="str">
        <f ca="true">+IF(OFFSET('Hygiene Data'!$G$13,0,10*ROW('Hygiene Data'!G33))="","",OFFSET('Hygiene Data'!$G$13,0,10*ROW('Hygiene Data'!G33)))</f>
        <v/>
      </c>
      <c r="EA39" s="306" t="str">
        <f ca="true">+IF(OFFSET('Hygiene Data'!$H$11,0,10*ROW('Hygiene Data'!H33))="","",OFFSET('Hygiene Data'!$H$11,0,10*ROW('Hygiene Data'!H33)))</f>
        <v/>
      </c>
      <c r="EB39" s="306" t="str">
        <f ca="true">+IF(OFFSET('Hygiene Data'!$H$12,0,10*ROW('Hygiene Data'!H33))="","",OFFSET('Hygiene Data'!$H$12,0,10*ROW('Hygiene Data'!H33)))</f>
        <v/>
      </c>
      <c r="EC39" s="306" t="str">
        <f ca="true">+IF(OFFSET('Hygiene Data'!$H$13,0,10*ROW('Hygiene Data'!H33))="","",OFFSET('Hygiene Data'!$H$13,0,10*ROW('Hygiene Data'!H33)))</f>
        <v/>
      </c>
      <c r="ED39" s="306" t="str">
        <f ca="true">+IF(OFFSET('Hygiene Data'!$I$11,0,10*ROW('Hygiene Data'!I33))="","",OFFSET('Hygiene Data'!$I$11,0,10*ROW('Hygiene Data'!I33)))</f>
        <v/>
      </c>
      <c r="EE39" s="306" t="str">
        <f ca="true">+IF(OFFSET('Hygiene Data'!$I$12,0,10*ROW('Hygiene Data'!I33))="","",OFFSET('Hygiene Data'!$I$12,0,10*ROW('Hygiene Data'!I33)))</f>
        <v/>
      </c>
      <c r="EF39" s="306"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62" t="str">
        <f t="shared" ca="true" si="0"/>
        <v/>
      </c>
      <c r="D40" s="98"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8"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8"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8"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8"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8"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8"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8"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8"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8"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8"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8"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8"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8"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8"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8"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8"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8"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9"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9"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9"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9"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9"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9"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9"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9"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9"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9"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9"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9"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9"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9"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9"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9"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9"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9"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9"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9"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9"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9"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9"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9"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9"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9"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9"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9"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9"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9"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0"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0"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0"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0"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0"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0"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0"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0"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0"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0"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0"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0"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0"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0"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0"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0"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0"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0"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6"/>
      <c r="BS40" s="306" t="str">
        <f ca="true">+IF(OFFSET('Water Data'!$D$27,0,10*ROW('Water Data'!D34))="","",OFFSET('Water Data'!$D$27,0,10*ROW('Water Data'!D34)))</f>
        <v/>
      </c>
      <c r="BT40" s="306" t="str">
        <f ca="true">+IF(OFFSET('Water Data'!$D$28,0,10*ROW('Water Data'!D34))="","",OFFSET('Water Data'!$D$28,0,10*ROW('Water Data'!D34)))</f>
        <v/>
      </c>
      <c r="BU40" s="306" t="str">
        <f ca="true">+IF(OFFSET('Water Data'!$D$29,0,10*ROW('Water Data'!D34))="","",OFFSET('Water Data'!$D$29,0,10*ROW('Water Data'!D34)))</f>
        <v/>
      </c>
      <c r="BV40" s="306" t="str">
        <f ca="true">+IF(OFFSET('Water Data'!$E$27,0,10*ROW('Water Data'!E34))="","",OFFSET('Water Data'!$E$27,0,10*ROW('Water Data'!E34)))</f>
        <v/>
      </c>
      <c r="BW40" s="306" t="str">
        <f ca="true">+IF(OFFSET('Water Data'!$E$28,0,10*ROW('Water Data'!E34))="","",OFFSET('Water Data'!$E$28,0,10*ROW('Water Data'!E34)))</f>
        <v/>
      </c>
      <c r="BX40" s="306" t="str">
        <f ca="true">+IF(OFFSET('Water Data'!$E$29,0,10*ROW('Water Data'!E34))="","",OFFSET('Water Data'!$E$29,0,10*ROW('Water Data'!E34)))</f>
        <v/>
      </c>
      <c r="BY40" s="306" t="str">
        <f ca="true">+IF(OFFSET('Water Data'!$F$27,0,10*ROW('Water Data'!F34))="","",OFFSET('Water Data'!$F$27,0,10*ROW('Water Data'!F34)))</f>
        <v/>
      </c>
      <c r="BZ40" s="306" t="str">
        <f ca="true">+IF(OFFSET('Water Data'!$F$28,0,10*ROW('Water Data'!F34))="","",OFFSET('Water Data'!$F$28,0,10*ROW('Water Data'!F34)))</f>
        <v/>
      </c>
      <c r="CA40" s="306" t="str">
        <f ca="true">+IF(OFFSET('Water Data'!$F$29,0,10*ROW('Water Data'!F34))="","",OFFSET('Water Data'!$F$29,0,10*ROW('Water Data'!F34)))</f>
        <v/>
      </c>
      <c r="CB40" s="306" t="str">
        <f ca="true">+IF(OFFSET('Water Data'!$G$27,0,10*ROW('Water Data'!G34))="","",OFFSET('Water Data'!$G$27,0,10*ROW('Water Data'!G34)))</f>
        <v/>
      </c>
      <c r="CC40" s="306" t="str">
        <f ca="true">+IF(OFFSET('Water Data'!$G$28,0,10*ROW('Water Data'!G34))="","",OFFSET('Water Data'!$G$28,0,10*ROW('Water Data'!G34)))</f>
        <v/>
      </c>
      <c r="CD40" s="306" t="str">
        <f ca="true">+IF(OFFSET('Water Data'!$G$29,0,10*ROW('Water Data'!G34))="","",OFFSET('Water Data'!$G$29,0,10*ROW('Water Data'!G34)))</f>
        <v/>
      </c>
      <c r="CE40" s="306" t="str">
        <f ca="true">+IF(OFFSET('Water Data'!$H$27,0,10*ROW('Water Data'!H34))="","",OFFSET('Water Data'!$H$27,0,10*ROW('Water Data'!H34)))</f>
        <v/>
      </c>
      <c r="CF40" s="306" t="str">
        <f ca="true">+IF(OFFSET('Water Data'!$H$28,0,10*ROW('Water Data'!H34))="","",OFFSET('Water Data'!$H$28,0,10*ROW('Water Data'!H34)))</f>
        <v/>
      </c>
      <c r="CG40" s="306" t="str">
        <f ca="true">+IF(OFFSET('Water Data'!$H$29,0,10*ROW('Water Data'!H34))="","",OFFSET('Water Data'!$H$29,0,10*ROW('Water Data'!H34)))</f>
        <v/>
      </c>
      <c r="CH40" s="306" t="str">
        <f ca="true">+IF(OFFSET('Water Data'!$I$27,0,10*ROW('Water Data'!I34))="","",OFFSET('Water Data'!$I$27,0,10*ROW('Water Data'!I34)))</f>
        <v/>
      </c>
      <c r="CI40" s="306" t="str">
        <f ca="true">+IF(OFFSET('Water Data'!$I$28,0,10*ROW('Water Data'!I34))="","",OFFSET('Water Data'!$I$28,0,10*ROW('Water Data'!I34)))</f>
        <v/>
      </c>
      <c r="CJ40" s="306" t="str">
        <f ca="true">+IF(OFFSET('Water Data'!$I$29,0,10*ROW('Water Data'!I34))="","",OFFSET('Water Data'!$I$29,0,10*ROW('Water Data'!I34)))</f>
        <v/>
      </c>
      <c r="CK40" s="306" t="str">
        <f ca="true">+IF(OFFSET('Sanitation Data'!$D$28,0,10*ROW('Sanitation Data'!D34))="","",OFFSET('Sanitation Data'!$D$28,0,10*ROW('Sanitation Data'!D34)))</f>
        <v/>
      </c>
      <c r="CL40" s="306" t="str">
        <f ca="true">+IF(OFFSET('Sanitation Data'!$D$29,0,10*ROW('Sanitation Data'!D34))="","",OFFSET('Sanitation Data'!$D$29,0,10*ROW('Sanitation Data'!D34)))</f>
        <v/>
      </c>
      <c r="CM40" s="306" t="str">
        <f ca="true">+IF(OFFSET('Sanitation Data'!$D$30,0,10*ROW('Sanitation Data'!D34))="","",OFFSET('Sanitation Data'!$D$30,0,10*ROW('Sanitation Data'!D34)))</f>
        <v/>
      </c>
      <c r="CN40" s="306" t="str">
        <f ca="true">+IF(OFFSET('Sanitation Data'!$D$31,0,10*ROW('Sanitation Data'!D34))="","",OFFSET('Sanitation Data'!$D$31,0,10*ROW('Sanitation Data'!D34)))</f>
        <v/>
      </c>
      <c r="CO40" s="306" t="str">
        <f ca="true">+IF(OFFSET('Sanitation Data'!$D$32,0,10*ROW('Sanitation Data'!D34))="","",OFFSET('Sanitation Data'!$D$32,0,10*ROW('Sanitation Data'!D34)))</f>
        <v/>
      </c>
      <c r="CP40" s="306" t="str">
        <f ca="true">+IF(OFFSET('Sanitation Data'!$E$28,0,10*ROW('Sanitation Data'!E34))="","",OFFSET('Sanitation Data'!$E$28,0,10*ROW('Sanitation Data'!E34)))</f>
        <v/>
      </c>
      <c r="CQ40" s="306" t="str">
        <f ca="true">+IF(OFFSET('Sanitation Data'!$E$29,0,10*ROW('Sanitation Data'!E34))="","",OFFSET('Sanitation Data'!$E$29,0,10*ROW('Sanitation Data'!E34)))</f>
        <v/>
      </c>
      <c r="CR40" s="306" t="str">
        <f ca="true">+IF(OFFSET('Sanitation Data'!$E$30,0,10*ROW('Sanitation Data'!E34))="","",OFFSET('Sanitation Data'!$E$30,0,10*ROW('Sanitation Data'!E34)))</f>
        <v/>
      </c>
      <c r="CS40" s="306" t="str">
        <f ca="true">+IF(OFFSET('Sanitation Data'!$E$31,0,10*ROW('Sanitation Data'!E34))="","",OFFSET('Sanitation Data'!$E$31,0,10*ROW('Sanitation Data'!E34)))</f>
        <v/>
      </c>
      <c r="CT40" s="306" t="str">
        <f ca="true">+IF(OFFSET('Sanitation Data'!$E$32,0,10*ROW('Sanitation Data'!E34))="","",OFFSET('Sanitation Data'!$E$32,0,10*ROW('Sanitation Data'!E34)))</f>
        <v/>
      </c>
      <c r="CU40" s="306" t="str">
        <f ca="true">+IF(OFFSET('Sanitation Data'!$F$28,0,10*ROW('Sanitation Data'!F34))="","",OFFSET('Sanitation Data'!$F$28,0,10*ROW('Sanitation Data'!F34)))</f>
        <v/>
      </c>
      <c r="CV40" s="306" t="str">
        <f ca="true">+IF(OFFSET('Sanitation Data'!$F$29,0,10*ROW('Sanitation Data'!F34))="","",OFFSET('Sanitation Data'!$F$29,0,10*ROW('Sanitation Data'!F34)))</f>
        <v/>
      </c>
      <c r="CW40" s="306" t="str">
        <f ca="true">+IF(OFFSET('Sanitation Data'!$F$30,0,10*ROW('Sanitation Data'!F34))="","",OFFSET('Sanitation Data'!$F$30,0,10*ROW('Sanitation Data'!F34)))</f>
        <v/>
      </c>
      <c r="CX40" s="306" t="str">
        <f ca="true">+IF(OFFSET('Sanitation Data'!$F$31,0,10*ROW('Sanitation Data'!F34))="","",OFFSET('Sanitation Data'!$F$31,0,10*ROW('Sanitation Data'!F34)))</f>
        <v/>
      </c>
      <c r="CY40" s="306" t="str">
        <f ca="true">+IF(OFFSET('Sanitation Data'!$F$32,0,10*ROW('Sanitation Data'!F34))="","",OFFSET('Sanitation Data'!$F$32,0,10*ROW('Sanitation Data'!F34)))</f>
        <v/>
      </c>
      <c r="CZ40" s="306" t="str">
        <f ca="true">+IF(OFFSET('Sanitation Data'!$G$28,0,10*ROW('Sanitation Data'!G34))="","",OFFSET('Sanitation Data'!$G$28,0,10*ROW('Sanitation Data'!G34)))</f>
        <v/>
      </c>
      <c r="DA40" s="306" t="str">
        <f ca="true">+IF(OFFSET('Sanitation Data'!$G$29,0,10*ROW('Sanitation Data'!G34))="","",OFFSET('Sanitation Data'!$G$29,0,10*ROW('Sanitation Data'!G34)))</f>
        <v/>
      </c>
      <c r="DB40" s="306" t="str">
        <f ca="true">+IF(OFFSET('Sanitation Data'!$G$30,0,10*ROW('Sanitation Data'!G34))="","",OFFSET('Sanitation Data'!$G$30,0,10*ROW('Sanitation Data'!G34)))</f>
        <v/>
      </c>
      <c r="DC40" s="306" t="str">
        <f ca="true">+IF(OFFSET('Sanitation Data'!$G$31,0,10*ROW('Sanitation Data'!G34))="","",OFFSET('Sanitation Data'!$G$31,0,10*ROW('Sanitation Data'!G34)))</f>
        <v/>
      </c>
      <c r="DD40" s="306" t="str">
        <f ca="true">+IF(OFFSET('Sanitation Data'!$G$32,0,10*ROW('Sanitation Data'!G34))="","",OFFSET('Sanitation Data'!$G$32,0,10*ROW('Sanitation Data'!G34)))</f>
        <v/>
      </c>
      <c r="DE40" s="306" t="str">
        <f ca="true">+IF(OFFSET('Sanitation Data'!$H$28,0,10*ROW('Sanitation Data'!H34))="","",OFFSET('Sanitation Data'!$H$28,0,10*ROW('Sanitation Data'!H34)))</f>
        <v/>
      </c>
      <c r="DF40" s="306" t="str">
        <f ca="true">+IF(OFFSET('Sanitation Data'!$H$29,0,10*ROW('Sanitation Data'!H34))="","",OFFSET('Sanitation Data'!$H$29,0,10*ROW('Sanitation Data'!H34)))</f>
        <v/>
      </c>
      <c r="DG40" s="306" t="str">
        <f ca="true">+IF(OFFSET('Sanitation Data'!$H$30,0,10*ROW('Sanitation Data'!H34))="","",OFFSET('Sanitation Data'!$H$30,0,10*ROW('Sanitation Data'!H34)))</f>
        <v/>
      </c>
      <c r="DH40" s="306" t="str">
        <f ca="true">+IF(OFFSET('Sanitation Data'!$H$31,0,10*ROW('Sanitation Data'!H34))="","",OFFSET('Sanitation Data'!$H$31,0,10*ROW('Sanitation Data'!H34)))</f>
        <v/>
      </c>
      <c r="DI40" s="306" t="str">
        <f ca="true">+IF(OFFSET('Sanitation Data'!$H$32,0,10*ROW('Sanitation Data'!H34))="","",OFFSET('Sanitation Data'!$H$32,0,10*ROW('Sanitation Data'!H34)))</f>
        <v/>
      </c>
      <c r="DJ40" s="306" t="str">
        <f ca="true">+IF(OFFSET('Sanitation Data'!$I$28,0,10*ROW('Sanitation Data'!I34))="","",OFFSET('Sanitation Data'!$I$28,0,10*ROW('Sanitation Data'!I34)))</f>
        <v/>
      </c>
      <c r="DK40" s="306" t="str">
        <f ca="true">+IF(OFFSET('Sanitation Data'!$I$29,0,10*ROW('Sanitation Data'!I34))="","",OFFSET('Sanitation Data'!$I$29,0,10*ROW('Sanitation Data'!I34)))</f>
        <v/>
      </c>
      <c r="DL40" s="306" t="str">
        <f ca="true">+IF(OFFSET('Sanitation Data'!$I$30,0,10*ROW('Sanitation Data'!I34))="","",OFFSET('Sanitation Data'!$I$30,0,10*ROW('Sanitation Data'!I34)))</f>
        <v/>
      </c>
      <c r="DM40" s="306" t="str">
        <f ca="true">+IF(OFFSET('Sanitation Data'!$I$31,0,10*ROW('Sanitation Data'!I34))="","",OFFSET('Sanitation Data'!$I$31,0,10*ROW('Sanitation Data'!I34)))</f>
        <v/>
      </c>
      <c r="DN40" s="306" t="str">
        <f ca="true">+IF(OFFSET('Sanitation Data'!$I$32,0,10*ROW('Sanitation Data'!I34))="","",OFFSET('Sanitation Data'!$I$32,0,10*ROW('Sanitation Data'!I34)))</f>
        <v/>
      </c>
      <c r="DO40" s="306" t="str">
        <f ca="true">+IF(OFFSET('Hygiene Data'!$D$11,0,10*ROW('Hygiene Data'!D34))="","",OFFSET('Hygiene Data'!$D$11,0,10*ROW('Hygiene Data'!D34)))</f>
        <v/>
      </c>
      <c r="DP40" s="306" t="str">
        <f ca="true">+IF(OFFSET('Hygiene Data'!$D$12,0,10*ROW('Hygiene Data'!D34))="","",OFFSET('Hygiene Data'!$D$12,0,10*ROW('Hygiene Data'!D34)))</f>
        <v/>
      </c>
      <c r="DQ40" s="306" t="str">
        <f ca="true">+IF(OFFSET('Hygiene Data'!$D$13,0,10*ROW('Hygiene Data'!D34))="","",OFFSET('Hygiene Data'!$D$13,0,10*ROW('Hygiene Data'!D34)))</f>
        <v/>
      </c>
      <c r="DR40" s="306" t="str">
        <f ca="true">+IF(OFFSET('Hygiene Data'!$E$11,0,10*ROW('Hygiene Data'!E34))="","",OFFSET('Hygiene Data'!$E$11,0,10*ROW('Hygiene Data'!E34)))</f>
        <v/>
      </c>
      <c r="DS40" s="306" t="str">
        <f ca="true">+IF(OFFSET('Hygiene Data'!$E$12,0,10*ROW('Hygiene Data'!E34))="","",OFFSET('Hygiene Data'!$E$12,0,10*ROW('Hygiene Data'!E34)))</f>
        <v/>
      </c>
      <c r="DT40" s="306" t="str">
        <f ca="true">+IF(OFFSET('Hygiene Data'!$E$13,0,10*ROW('Hygiene Data'!E34))="","",OFFSET('Hygiene Data'!$E$13,0,10*ROW('Hygiene Data'!E34)))</f>
        <v/>
      </c>
      <c r="DU40" s="306" t="str">
        <f ca="true">+IF(OFFSET('Hygiene Data'!$F$11,0,10*ROW('Hygiene Data'!F34))="","",OFFSET('Hygiene Data'!$F$11,0,10*ROW('Hygiene Data'!F34)))</f>
        <v/>
      </c>
      <c r="DV40" s="306" t="str">
        <f ca="true">+IF(OFFSET('Hygiene Data'!$F$12,0,10*ROW('Hygiene Data'!F34))="","",OFFSET('Hygiene Data'!$F$12,0,10*ROW('Hygiene Data'!F34)))</f>
        <v/>
      </c>
      <c r="DW40" s="306" t="str">
        <f ca="true">+IF(OFFSET('Hygiene Data'!$F$13,0,10*ROW('Hygiene Data'!F34))="","",OFFSET('Hygiene Data'!$F$13,0,10*ROW('Hygiene Data'!F34)))</f>
        <v/>
      </c>
      <c r="DX40" s="306" t="str">
        <f ca="true">+IF(OFFSET('Hygiene Data'!$G$11,0,10*ROW('Hygiene Data'!G34))="","",OFFSET('Hygiene Data'!$G$11,0,10*ROW('Hygiene Data'!G34)))</f>
        <v/>
      </c>
      <c r="DY40" s="306" t="str">
        <f ca="true">+IF(OFFSET('Hygiene Data'!$G$12,0,10*ROW('Hygiene Data'!G34))="","",OFFSET('Hygiene Data'!$G$12,0,10*ROW('Hygiene Data'!G34)))</f>
        <v/>
      </c>
      <c r="DZ40" s="306" t="str">
        <f ca="true">+IF(OFFSET('Hygiene Data'!$G$13,0,10*ROW('Hygiene Data'!G34))="","",OFFSET('Hygiene Data'!$G$13,0,10*ROW('Hygiene Data'!G34)))</f>
        <v/>
      </c>
      <c r="EA40" s="306" t="str">
        <f ca="true">+IF(OFFSET('Hygiene Data'!$H$11,0,10*ROW('Hygiene Data'!H34))="","",OFFSET('Hygiene Data'!$H$11,0,10*ROW('Hygiene Data'!H34)))</f>
        <v/>
      </c>
      <c r="EB40" s="306" t="str">
        <f ca="true">+IF(OFFSET('Hygiene Data'!$H$12,0,10*ROW('Hygiene Data'!H34))="","",OFFSET('Hygiene Data'!$H$12,0,10*ROW('Hygiene Data'!H34)))</f>
        <v/>
      </c>
      <c r="EC40" s="306" t="str">
        <f ca="true">+IF(OFFSET('Hygiene Data'!$H$13,0,10*ROW('Hygiene Data'!H34))="","",OFFSET('Hygiene Data'!$H$13,0,10*ROW('Hygiene Data'!H34)))</f>
        <v/>
      </c>
      <c r="ED40" s="306" t="str">
        <f ca="true">+IF(OFFSET('Hygiene Data'!$I$11,0,10*ROW('Hygiene Data'!I34))="","",OFFSET('Hygiene Data'!$I$11,0,10*ROW('Hygiene Data'!I34)))</f>
        <v/>
      </c>
      <c r="EE40" s="306" t="str">
        <f ca="true">+IF(OFFSET('Hygiene Data'!$I$12,0,10*ROW('Hygiene Data'!I34))="","",OFFSET('Hygiene Data'!$I$12,0,10*ROW('Hygiene Data'!I34)))</f>
        <v/>
      </c>
      <c r="EF40" s="306"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62" t="str">
        <f t="shared" ca="true" si="0"/>
        <v/>
      </c>
      <c r="D41" s="98"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8"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8"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8"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8"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8"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8"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8"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8"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8"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8"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8"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8"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8"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8"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8"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8"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8"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9"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9"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9"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9"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9"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9"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9"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9"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9"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9"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9"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9"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9"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9"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9"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9"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9"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9"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9"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9"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9"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9"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9"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9"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9"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9"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9"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9"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9"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9"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0"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0"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0"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0"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0"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0"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0"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0"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0"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0"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0"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0"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0"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0"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0"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0"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0"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0"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6"/>
      <c r="BS41" s="306" t="str">
        <f ca="true">+IF(OFFSET('Water Data'!$D$27,0,10*ROW('Water Data'!D35))="","",OFFSET('Water Data'!$D$27,0,10*ROW('Water Data'!D35)))</f>
        <v/>
      </c>
      <c r="BT41" s="306" t="str">
        <f ca="true">+IF(OFFSET('Water Data'!$D$28,0,10*ROW('Water Data'!D35))="","",OFFSET('Water Data'!$D$28,0,10*ROW('Water Data'!D35)))</f>
        <v/>
      </c>
      <c r="BU41" s="306" t="str">
        <f ca="true">+IF(OFFSET('Water Data'!$D$29,0,10*ROW('Water Data'!D35))="","",OFFSET('Water Data'!$D$29,0,10*ROW('Water Data'!D35)))</f>
        <v/>
      </c>
      <c r="BV41" s="306" t="str">
        <f ca="true">+IF(OFFSET('Water Data'!$E$27,0,10*ROW('Water Data'!E35))="","",OFFSET('Water Data'!$E$27,0,10*ROW('Water Data'!E35)))</f>
        <v/>
      </c>
      <c r="BW41" s="306" t="str">
        <f ca="true">+IF(OFFSET('Water Data'!$E$28,0,10*ROW('Water Data'!E35))="","",OFFSET('Water Data'!$E$28,0,10*ROW('Water Data'!E35)))</f>
        <v/>
      </c>
      <c r="BX41" s="306" t="str">
        <f ca="true">+IF(OFFSET('Water Data'!$E$29,0,10*ROW('Water Data'!E35))="","",OFFSET('Water Data'!$E$29,0,10*ROW('Water Data'!E35)))</f>
        <v/>
      </c>
      <c r="BY41" s="306" t="str">
        <f ca="true">+IF(OFFSET('Water Data'!$F$27,0,10*ROW('Water Data'!F35))="","",OFFSET('Water Data'!$F$27,0,10*ROW('Water Data'!F35)))</f>
        <v/>
      </c>
      <c r="BZ41" s="306" t="str">
        <f ca="true">+IF(OFFSET('Water Data'!$F$28,0,10*ROW('Water Data'!F35))="","",OFFSET('Water Data'!$F$28,0,10*ROW('Water Data'!F35)))</f>
        <v/>
      </c>
      <c r="CA41" s="306" t="str">
        <f ca="true">+IF(OFFSET('Water Data'!$F$29,0,10*ROW('Water Data'!F35))="","",OFFSET('Water Data'!$F$29,0,10*ROW('Water Data'!F35)))</f>
        <v/>
      </c>
      <c r="CB41" s="306" t="str">
        <f ca="true">+IF(OFFSET('Water Data'!$G$27,0,10*ROW('Water Data'!G35))="","",OFFSET('Water Data'!$G$27,0,10*ROW('Water Data'!G35)))</f>
        <v/>
      </c>
      <c r="CC41" s="306" t="str">
        <f ca="true">+IF(OFFSET('Water Data'!$G$28,0,10*ROW('Water Data'!G35))="","",OFFSET('Water Data'!$G$28,0,10*ROW('Water Data'!G35)))</f>
        <v/>
      </c>
      <c r="CD41" s="306" t="str">
        <f ca="true">+IF(OFFSET('Water Data'!$G$29,0,10*ROW('Water Data'!G35))="","",OFFSET('Water Data'!$G$29,0,10*ROW('Water Data'!G35)))</f>
        <v/>
      </c>
      <c r="CE41" s="306" t="str">
        <f ca="true">+IF(OFFSET('Water Data'!$H$27,0,10*ROW('Water Data'!H35))="","",OFFSET('Water Data'!$H$27,0,10*ROW('Water Data'!H35)))</f>
        <v/>
      </c>
      <c r="CF41" s="306" t="str">
        <f ca="true">+IF(OFFSET('Water Data'!$H$28,0,10*ROW('Water Data'!H35))="","",OFFSET('Water Data'!$H$28,0,10*ROW('Water Data'!H35)))</f>
        <v/>
      </c>
      <c r="CG41" s="306" t="str">
        <f ca="true">+IF(OFFSET('Water Data'!$H$29,0,10*ROW('Water Data'!H35))="","",OFFSET('Water Data'!$H$29,0,10*ROW('Water Data'!H35)))</f>
        <v/>
      </c>
      <c r="CH41" s="306" t="str">
        <f ca="true">+IF(OFFSET('Water Data'!$I$27,0,10*ROW('Water Data'!I35))="","",OFFSET('Water Data'!$I$27,0,10*ROW('Water Data'!I35)))</f>
        <v/>
      </c>
      <c r="CI41" s="306" t="str">
        <f ca="true">+IF(OFFSET('Water Data'!$I$28,0,10*ROW('Water Data'!I35))="","",OFFSET('Water Data'!$I$28,0,10*ROW('Water Data'!I35)))</f>
        <v/>
      </c>
      <c r="CJ41" s="306" t="str">
        <f ca="true">+IF(OFFSET('Water Data'!$I$29,0,10*ROW('Water Data'!I35))="","",OFFSET('Water Data'!$I$29,0,10*ROW('Water Data'!I35)))</f>
        <v/>
      </c>
      <c r="CK41" s="306" t="str">
        <f ca="true">+IF(OFFSET('Sanitation Data'!$D$28,0,10*ROW('Sanitation Data'!D35))="","",OFFSET('Sanitation Data'!$D$28,0,10*ROW('Sanitation Data'!D35)))</f>
        <v/>
      </c>
      <c r="CL41" s="306" t="str">
        <f ca="true">+IF(OFFSET('Sanitation Data'!$D$29,0,10*ROW('Sanitation Data'!D35))="","",OFFSET('Sanitation Data'!$D$29,0,10*ROW('Sanitation Data'!D35)))</f>
        <v/>
      </c>
      <c r="CM41" s="306" t="str">
        <f ca="true">+IF(OFFSET('Sanitation Data'!$D$30,0,10*ROW('Sanitation Data'!D35))="","",OFFSET('Sanitation Data'!$D$30,0,10*ROW('Sanitation Data'!D35)))</f>
        <v/>
      </c>
      <c r="CN41" s="306" t="str">
        <f ca="true">+IF(OFFSET('Sanitation Data'!$D$31,0,10*ROW('Sanitation Data'!D35))="","",OFFSET('Sanitation Data'!$D$31,0,10*ROW('Sanitation Data'!D35)))</f>
        <v/>
      </c>
      <c r="CO41" s="306" t="str">
        <f ca="true">+IF(OFFSET('Sanitation Data'!$D$32,0,10*ROW('Sanitation Data'!D35))="","",OFFSET('Sanitation Data'!$D$32,0,10*ROW('Sanitation Data'!D35)))</f>
        <v/>
      </c>
      <c r="CP41" s="306" t="str">
        <f ca="true">+IF(OFFSET('Sanitation Data'!$E$28,0,10*ROW('Sanitation Data'!E35))="","",OFFSET('Sanitation Data'!$E$28,0,10*ROW('Sanitation Data'!E35)))</f>
        <v/>
      </c>
      <c r="CQ41" s="306" t="str">
        <f ca="true">+IF(OFFSET('Sanitation Data'!$E$29,0,10*ROW('Sanitation Data'!E35))="","",OFFSET('Sanitation Data'!$E$29,0,10*ROW('Sanitation Data'!E35)))</f>
        <v/>
      </c>
      <c r="CR41" s="306" t="str">
        <f ca="true">+IF(OFFSET('Sanitation Data'!$E$30,0,10*ROW('Sanitation Data'!E35))="","",OFFSET('Sanitation Data'!$E$30,0,10*ROW('Sanitation Data'!E35)))</f>
        <v/>
      </c>
      <c r="CS41" s="306" t="str">
        <f ca="true">+IF(OFFSET('Sanitation Data'!$E$31,0,10*ROW('Sanitation Data'!E35))="","",OFFSET('Sanitation Data'!$E$31,0,10*ROW('Sanitation Data'!E35)))</f>
        <v/>
      </c>
      <c r="CT41" s="306" t="str">
        <f ca="true">+IF(OFFSET('Sanitation Data'!$E$32,0,10*ROW('Sanitation Data'!E35))="","",OFFSET('Sanitation Data'!$E$32,0,10*ROW('Sanitation Data'!E35)))</f>
        <v/>
      </c>
      <c r="CU41" s="306" t="str">
        <f ca="true">+IF(OFFSET('Sanitation Data'!$F$28,0,10*ROW('Sanitation Data'!F35))="","",OFFSET('Sanitation Data'!$F$28,0,10*ROW('Sanitation Data'!F35)))</f>
        <v/>
      </c>
      <c r="CV41" s="306" t="str">
        <f ca="true">+IF(OFFSET('Sanitation Data'!$F$29,0,10*ROW('Sanitation Data'!F35))="","",OFFSET('Sanitation Data'!$F$29,0,10*ROW('Sanitation Data'!F35)))</f>
        <v/>
      </c>
      <c r="CW41" s="306" t="str">
        <f ca="true">+IF(OFFSET('Sanitation Data'!$F$30,0,10*ROW('Sanitation Data'!F35))="","",OFFSET('Sanitation Data'!$F$30,0,10*ROW('Sanitation Data'!F35)))</f>
        <v/>
      </c>
      <c r="CX41" s="306" t="str">
        <f ca="true">+IF(OFFSET('Sanitation Data'!$F$31,0,10*ROW('Sanitation Data'!F35))="","",OFFSET('Sanitation Data'!$F$31,0,10*ROW('Sanitation Data'!F35)))</f>
        <v/>
      </c>
      <c r="CY41" s="306" t="str">
        <f ca="true">+IF(OFFSET('Sanitation Data'!$F$32,0,10*ROW('Sanitation Data'!F35))="","",OFFSET('Sanitation Data'!$F$32,0,10*ROW('Sanitation Data'!F35)))</f>
        <v/>
      </c>
      <c r="CZ41" s="306" t="str">
        <f ca="true">+IF(OFFSET('Sanitation Data'!$G$28,0,10*ROW('Sanitation Data'!G35))="","",OFFSET('Sanitation Data'!$G$28,0,10*ROW('Sanitation Data'!G35)))</f>
        <v/>
      </c>
      <c r="DA41" s="306" t="str">
        <f ca="true">+IF(OFFSET('Sanitation Data'!$G$29,0,10*ROW('Sanitation Data'!G35))="","",OFFSET('Sanitation Data'!$G$29,0,10*ROW('Sanitation Data'!G35)))</f>
        <v/>
      </c>
      <c r="DB41" s="306" t="str">
        <f ca="true">+IF(OFFSET('Sanitation Data'!$G$30,0,10*ROW('Sanitation Data'!G35))="","",OFFSET('Sanitation Data'!$G$30,0,10*ROW('Sanitation Data'!G35)))</f>
        <v/>
      </c>
      <c r="DC41" s="306" t="str">
        <f ca="true">+IF(OFFSET('Sanitation Data'!$G$31,0,10*ROW('Sanitation Data'!G35))="","",OFFSET('Sanitation Data'!$G$31,0,10*ROW('Sanitation Data'!G35)))</f>
        <v/>
      </c>
      <c r="DD41" s="306" t="str">
        <f ca="true">+IF(OFFSET('Sanitation Data'!$G$32,0,10*ROW('Sanitation Data'!G35))="","",OFFSET('Sanitation Data'!$G$32,0,10*ROW('Sanitation Data'!G35)))</f>
        <v/>
      </c>
      <c r="DE41" s="306" t="str">
        <f ca="true">+IF(OFFSET('Sanitation Data'!$H$28,0,10*ROW('Sanitation Data'!H35))="","",OFFSET('Sanitation Data'!$H$28,0,10*ROW('Sanitation Data'!H35)))</f>
        <v/>
      </c>
      <c r="DF41" s="306" t="str">
        <f ca="true">+IF(OFFSET('Sanitation Data'!$H$29,0,10*ROW('Sanitation Data'!H35))="","",OFFSET('Sanitation Data'!$H$29,0,10*ROW('Sanitation Data'!H35)))</f>
        <v/>
      </c>
      <c r="DG41" s="306" t="str">
        <f ca="true">+IF(OFFSET('Sanitation Data'!$H$30,0,10*ROW('Sanitation Data'!H35))="","",OFFSET('Sanitation Data'!$H$30,0,10*ROW('Sanitation Data'!H35)))</f>
        <v/>
      </c>
      <c r="DH41" s="306" t="str">
        <f ca="true">+IF(OFFSET('Sanitation Data'!$H$31,0,10*ROW('Sanitation Data'!H35))="","",OFFSET('Sanitation Data'!$H$31,0,10*ROW('Sanitation Data'!H35)))</f>
        <v/>
      </c>
      <c r="DI41" s="306" t="str">
        <f ca="true">+IF(OFFSET('Sanitation Data'!$H$32,0,10*ROW('Sanitation Data'!H35))="","",OFFSET('Sanitation Data'!$H$32,0,10*ROW('Sanitation Data'!H35)))</f>
        <v/>
      </c>
      <c r="DJ41" s="306" t="str">
        <f ca="true">+IF(OFFSET('Sanitation Data'!$I$28,0,10*ROW('Sanitation Data'!I35))="","",OFFSET('Sanitation Data'!$I$28,0,10*ROW('Sanitation Data'!I35)))</f>
        <v/>
      </c>
      <c r="DK41" s="306" t="str">
        <f ca="true">+IF(OFFSET('Sanitation Data'!$I$29,0,10*ROW('Sanitation Data'!I35))="","",OFFSET('Sanitation Data'!$I$29,0,10*ROW('Sanitation Data'!I35)))</f>
        <v/>
      </c>
      <c r="DL41" s="306" t="str">
        <f ca="true">+IF(OFFSET('Sanitation Data'!$I$30,0,10*ROW('Sanitation Data'!I35))="","",OFFSET('Sanitation Data'!$I$30,0,10*ROW('Sanitation Data'!I35)))</f>
        <v/>
      </c>
      <c r="DM41" s="306" t="str">
        <f ca="true">+IF(OFFSET('Sanitation Data'!$I$31,0,10*ROW('Sanitation Data'!I35))="","",OFFSET('Sanitation Data'!$I$31,0,10*ROW('Sanitation Data'!I35)))</f>
        <v/>
      </c>
      <c r="DN41" s="306" t="str">
        <f ca="true">+IF(OFFSET('Sanitation Data'!$I$32,0,10*ROW('Sanitation Data'!I35))="","",OFFSET('Sanitation Data'!$I$32,0,10*ROW('Sanitation Data'!I35)))</f>
        <v/>
      </c>
      <c r="DO41" s="306" t="str">
        <f ca="true">+IF(OFFSET('Hygiene Data'!$D$11,0,10*ROW('Hygiene Data'!D35))="","",OFFSET('Hygiene Data'!$D$11,0,10*ROW('Hygiene Data'!D35)))</f>
        <v/>
      </c>
      <c r="DP41" s="306" t="str">
        <f ca="true">+IF(OFFSET('Hygiene Data'!$D$12,0,10*ROW('Hygiene Data'!D35))="","",OFFSET('Hygiene Data'!$D$12,0,10*ROW('Hygiene Data'!D35)))</f>
        <v/>
      </c>
      <c r="DQ41" s="306" t="str">
        <f ca="true">+IF(OFFSET('Hygiene Data'!$D$13,0,10*ROW('Hygiene Data'!D35))="","",OFFSET('Hygiene Data'!$D$13,0,10*ROW('Hygiene Data'!D35)))</f>
        <v/>
      </c>
      <c r="DR41" s="306" t="str">
        <f ca="true">+IF(OFFSET('Hygiene Data'!$E$11,0,10*ROW('Hygiene Data'!E35))="","",OFFSET('Hygiene Data'!$E$11,0,10*ROW('Hygiene Data'!E35)))</f>
        <v/>
      </c>
      <c r="DS41" s="306" t="str">
        <f ca="true">+IF(OFFSET('Hygiene Data'!$E$12,0,10*ROW('Hygiene Data'!E35))="","",OFFSET('Hygiene Data'!$E$12,0,10*ROW('Hygiene Data'!E35)))</f>
        <v/>
      </c>
      <c r="DT41" s="306" t="str">
        <f ca="true">+IF(OFFSET('Hygiene Data'!$E$13,0,10*ROW('Hygiene Data'!E35))="","",OFFSET('Hygiene Data'!$E$13,0,10*ROW('Hygiene Data'!E35)))</f>
        <v/>
      </c>
      <c r="DU41" s="306" t="str">
        <f ca="true">+IF(OFFSET('Hygiene Data'!$F$11,0,10*ROW('Hygiene Data'!F35))="","",OFFSET('Hygiene Data'!$F$11,0,10*ROW('Hygiene Data'!F35)))</f>
        <v/>
      </c>
      <c r="DV41" s="306" t="str">
        <f ca="true">+IF(OFFSET('Hygiene Data'!$F$12,0,10*ROW('Hygiene Data'!F35))="","",OFFSET('Hygiene Data'!$F$12,0,10*ROW('Hygiene Data'!F35)))</f>
        <v/>
      </c>
      <c r="DW41" s="306" t="str">
        <f ca="true">+IF(OFFSET('Hygiene Data'!$F$13,0,10*ROW('Hygiene Data'!F35))="","",OFFSET('Hygiene Data'!$F$13,0,10*ROW('Hygiene Data'!F35)))</f>
        <v/>
      </c>
      <c r="DX41" s="306" t="str">
        <f ca="true">+IF(OFFSET('Hygiene Data'!$G$11,0,10*ROW('Hygiene Data'!G35))="","",OFFSET('Hygiene Data'!$G$11,0,10*ROW('Hygiene Data'!G35)))</f>
        <v/>
      </c>
      <c r="DY41" s="306" t="str">
        <f ca="true">+IF(OFFSET('Hygiene Data'!$G$12,0,10*ROW('Hygiene Data'!G35))="","",OFFSET('Hygiene Data'!$G$12,0,10*ROW('Hygiene Data'!G35)))</f>
        <v/>
      </c>
      <c r="DZ41" s="306" t="str">
        <f ca="true">+IF(OFFSET('Hygiene Data'!$G$13,0,10*ROW('Hygiene Data'!G35))="","",OFFSET('Hygiene Data'!$G$13,0,10*ROW('Hygiene Data'!G35)))</f>
        <v/>
      </c>
      <c r="EA41" s="306" t="str">
        <f ca="true">+IF(OFFSET('Hygiene Data'!$H$11,0,10*ROW('Hygiene Data'!H35))="","",OFFSET('Hygiene Data'!$H$11,0,10*ROW('Hygiene Data'!H35)))</f>
        <v/>
      </c>
      <c r="EB41" s="306" t="str">
        <f ca="true">+IF(OFFSET('Hygiene Data'!$H$12,0,10*ROW('Hygiene Data'!H35))="","",OFFSET('Hygiene Data'!$H$12,0,10*ROW('Hygiene Data'!H35)))</f>
        <v/>
      </c>
      <c r="EC41" s="306" t="str">
        <f ca="true">+IF(OFFSET('Hygiene Data'!$H$13,0,10*ROW('Hygiene Data'!H35))="","",OFFSET('Hygiene Data'!$H$13,0,10*ROW('Hygiene Data'!H35)))</f>
        <v/>
      </c>
      <c r="ED41" s="306" t="str">
        <f ca="true">+IF(OFFSET('Hygiene Data'!$I$11,0,10*ROW('Hygiene Data'!I35))="","",OFFSET('Hygiene Data'!$I$11,0,10*ROW('Hygiene Data'!I35)))</f>
        <v/>
      </c>
      <c r="EE41" s="306" t="str">
        <f ca="true">+IF(OFFSET('Hygiene Data'!$I$12,0,10*ROW('Hygiene Data'!I35))="","",OFFSET('Hygiene Data'!$I$12,0,10*ROW('Hygiene Data'!I35)))</f>
        <v/>
      </c>
      <c r="EF41" s="306"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62" t="str">
        <f t="shared" ca="true" si="0"/>
        <v/>
      </c>
      <c r="D42" s="98"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8"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8"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8"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8"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8"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8"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8"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8"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8"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8"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8"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8"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8"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8"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8"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8"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8"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9"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9"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9"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9"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9"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9"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9"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9"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9"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9"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9"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9"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9"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9"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9"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9"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9"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9"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9"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9"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9"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9"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9"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9"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9"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9"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9"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9"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9"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9"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0"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0"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0"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0"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0"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0"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0"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0"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0"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0"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0"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0"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0"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0"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0"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0"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0"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0"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6"/>
      <c r="BS42" s="306" t="str">
        <f ca="true">+IF(OFFSET('Water Data'!$D$27,0,10*ROW('Water Data'!D36))="","",OFFSET('Water Data'!$D$27,0,10*ROW('Water Data'!D36)))</f>
        <v/>
      </c>
      <c r="BT42" s="306" t="str">
        <f ca="true">+IF(OFFSET('Water Data'!$D$28,0,10*ROW('Water Data'!D36))="","",OFFSET('Water Data'!$D$28,0,10*ROW('Water Data'!D36)))</f>
        <v/>
      </c>
      <c r="BU42" s="306" t="str">
        <f ca="true">+IF(OFFSET('Water Data'!$D$29,0,10*ROW('Water Data'!D36))="","",OFFSET('Water Data'!$D$29,0,10*ROW('Water Data'!D36)))</f>
        <v/>
      </c>
      <c r="BV42" s="306" t="str">
        <f ca="true">+IF(OFFSET('Water Data'!$E$27,0,10*ROW('Water Data'!E36))="","",OFFSET('Water Data'!$E$27,0,10*ROW('Water Data'!E36)))</f>
        <v/>
      </c>
      <c r="BW42" s="306" t="str">
        <f ca="true">+IF(OFFSET('Water Data'!$E$28,0,10*ROW('Water Data'!E36))="","",OFFSET('Water Data'!$E$28,0,10*ROW('Water Data'!E36)))</f>
        <v/>
      </c>
      <c r="BX42" s="306" t="str">
        <f ca="true">+IF(OFFSET('Water Data'!$E$29,0,10*ROW('Water Data'!E36))="","",OFFSET('Water Data'!$E$29,0,10*ROW('Water Data'!E36)))</f>
        <v/>
      </c>
      <c r="BY42" s="306" t="str">
        <f ca="true">+IF(OFFSET('Water Data'!$F$27,0,10*ROW('Water Data'!F36))="","",OFFSET('Water Data'!$F$27,0,10*ROW('Water Data'!F36)))</f>
        <v/>
      </c>
      <c r="BZ42" s="306" t="str">
        <f ca="true">+IF(OFFSET('Water Data'!$F$28,0,10*ROW('Water Data'!F36))="","",OFFSET('Water Data'!$F$28,0,10*ROW('Water Data'!F36)))</f>
        <v/>
      </c>
      <c r="CA42" s="306" t="str">
        <f ca="true">+IF(OFFSET('Water Data'!$F$29,0,10*ROW('Water Data'!F36))="","",OFFSET('Water Data'!$F$29,0,10*ROW('Water Data'!F36)))</f>
        <v/>
      </c>
      <c r="CB42" s="306" t="str">
        <f ca="true">+IF(OFFSET('Water Data'!$G$27,0,10*ROW('Water Data'!G36))="","",OFFSET('Water Data'!$G$27,0,10*ROW('Water Data'!G36)))</f>
        <v/>
      </c>
      <c r="CC42" s="306" t="str">
        <f ca="true">+IF(OFFSET('Water Data'!$G$28,0,10*ROW('Water Data'!G36))="","",OFFSET('Water Data'!$G$28,0,10*ROW('Water Data'!G36)))</f>
        <v/>
      </c>
      <c r="CD42" s="306" t="str">
        <f ca="true">+IF(OFFSET('Water Data'!$G$29,0,10*ROW('Water Data'!G36))="","",OFFSET('Water Data'!$G$29,0,10*ROW('Water Data'!G36)))</f>
        <v/>
      </c>
      <c r="CE42" s="306" t="str">
        <f ca="true">+IF(OFFSET('Water Data'!$H$27,0,10*ROW('Water Data'!H36))="","",OFFSET('Water Data'!$H$27,0,10*ROW('Water Data'!H36)))</f>
        <v/>
      </c>
      <c r="CF42" s="306" t="str">
        <f ca="true">+IF(OFFSET('Water Data'!$H$28,0,10*ROW('Water Data'!H36))="","",OFFSET('Water Data'!$H$28,0,10*ROW('Water Data'!H36)))</f>
        <v/>
      </c>
      <c r="CG42" s="306" t="str">
        <f ca="true">+IF(OFFSET('Water Data'!$H$29,0,10*ROW('Water Data'!H36))="","",OFFSET('Water Data'!$H$29,0,10*ROW('Water Data'!H36)))</f>
        <v/>
      </c>
      <c r="CH42" s="306" t="str">
        <f ca="true">+IF(OFFSET('Water Data'!$I$27,0,10*ROW('Water Data'!I36))="","",OFFSET('Water Data'!$I$27,0,10*ROW('Water Data'!I36)))</f>
        <v/>
      </c>
      <c r="CI42" s="306" t="str">
        <f ca="true">+IF(OFFSET('Water Data'!$I$28,0,10*ROW('Water Data'!I36))="","",OFFSET('Water Data'!$I$28,0,10*ROW('Water Data'!I36)))</f>
        <v/>
      </c>
      <c r="CJ42" s="306" t="str">
        <f ca="true">+IF(OFFSET('Water Data'!$I$29,0,10*ROW('Water Data'!I36))="","",OFFSET('Water Data'!$I$29,0,10*ROW('Water Data'!I36)))</f>
        <v/>
      </c>
      <c r="CK42" s="306" t="str">
        <f ca="true">+IF(OFFSET('Sanitation Data'!$D$28,0,10*ROW('Sanitation Data'!D36))="","",OFFSET('Sanitation Data'!$D$28,0,10*ROW('Sanitation Data'!D36)))</f>
        <v/>
      </c>
      <c r="CL42" s="306" t="str">
        <f ca="true">+IF(OFFSET('Sanitation Data'!$D$29,0,10*ROW('Sanitation Data'!D36))="","",OFFSET('Sanitation Data'!$D$29,0,10*ROW('Sanitation Data'!D36)))</f>
        <v/>
      </c>
      <c r="CM42" s="306" t="str">
        <f ca="true">+IF(OFFSET('Sanitation Data'!$D$30,0,10*ROW('Sanitation Data'!D36))="","",OFFSET('Sanitation Data'!$D$30,0,10*ROW('Sanitation Data'!D36)))</f>
        <v/>
      </c>
      <c r="CN42" s="306" t="str">
        <f ca="true">+IF(OFFSET('Sanitation Data'!$D$31,0,10*ROW('Sanitation Data'!D36))="","",OFFSET('Sanitation Data'!$D$31,0,10*ROW('Sanitation Data'!D36)))</f>
        <v/>
      </c>
      <c r="CO42" s="306" t="str">
        <f ca="true">+IF(OFFSET('Sanitation Data'!$D$32,0,10*ROW('Sanitation Data'!D36))="","",OFFSET('Sanitation Data'!$D$32,0,10*ROW('Sanitation Data'!D36)))</f>
        <v/>
      </c>
      <c r="CP42" s="306" t="str">
        <f ca="true">+IF(OFFSET('Sanitation Data'!$E$28,0,10*ROW('Sanitation Data'!E36))="","",OFFSET('Sanitation Data'!$E$28,0,10*ROW('Sanitation Data'!E36)))</f>
        <v/>
      </c>
      <c r="CQ42" s="306" t="str">
        <f ca="true">+IF(OFFSET('Sanitation Data'!$E$29,0,10*ROW('Sanitation Data'!E36))="","",OFFSET('Sanitation Data'!$E$29,0,10*ROW('Sanitation Data'!E36)))</f>
        <v/>
      </c>
      <c r="CR42" s="306" t="str">
        <f ca="true">+IF(OFFSET('Sanitation Data'!$E$30,0,10*ROW('Sanitation Data'!E36))="","",OFFSET('Sanitation Data'!$E$30,0,10*ROW('Sanitation Data'!E36)))</f>
        <v/>
      </c>
      <c r="CS42" s="306" t="str">
        <f ca="true">+IF(OFFSET('Sanitation Data'!$E$31,0,10*ROW('Sanitation Data'!E36))="","",OFFSET('Sanitation Data'!$E$31,0,10*ROW('Sanitation Data'!E36)))</f>
        <v/>
      </c>
      <c r="CT42" s="306" t="str">
        <f ca="true">+IF(OFFSET('Sanitation Data'!$E$32,0,10*ROW('Sanitation Data'!E36))="","",OFFSET('Sanitation Data'!$E$32,0,10*ROW('Sanitation Data'!E36)))</f>
        <v/>
      </c>
      <c r="CU42" s="306" t="str">
        <f ca="true">+IF(OFFSET('Sanitation Data'!$F$28,0,10*ROW('Sanitation Data'!F36))="","",OFFSET('Sanitation Data'!$F$28,0,10*ROW('Sanitation Data'!F36)))</f>
        <v/>
      </c>
      <c r="CV42" s="306" t="str">
        <f ca="true">+IF(OFFSET('Sanitation Data'!$F$29,0,10*ROW('Sanitation Data'!F36))="","",OFFSET('Sanitation Data'!$F$29,0,10*ROW('Sanitation Data'!F36)))</f>
        <v/>
      </c>
      <c r="CW42" s="306" t="str">
        <f ca="true">+IF(OFFSET('Sanitation Data'!$F$30,0,10*ROW('Sanitation Data'!F36))="","",OFFSET('Sanitation Data'!$F$30,0,10*ROW('Sanitation Data'!F36)))</f>
        <v/>
      </c>
      <c r="CX42" s="306" t="str">
        <f ca="true">+IF(OFFSET('Sanitation Data'!$F$31,0,10*ROW('Sanitation Data'!F36))="","",OFFSET('Sanitation Data'!$F$31,0,10*ROW('Sanitation Data'!F36)))</f>
        <v/>
      </c>
      <c r="CY42" s="306" t="str">
        <f ca="true">+IF(OFFSET('Sanitation Data'!$F$32,0,10*ROW('Sanitation Data'!F36))="","",OFFSET('Sanitation Data'!$F$32,0,10*ROW('Sanitation Data'!F36)))</f>
        <v/>
      </c>
      <c r="CZ42" s="306" t="str">
        <f ca="true">+IF(OFFSET('Sanitation Data'!$G$28,0,10*ROW('Sanitation Data'!G36))="","",OFFSET('Sanitation Data'!$G$28,0,10*ROW('Sanitation Data'!G36)))</f>
        <v/>
      </c>
      <c r="DA42" s="306" t="str">
        <f ca="true">+IF(OFFSET('Sanitation Data'!$G$29,0,10*ROW('Sanitation Data'!G36))="","",OFFSET('Sanitation Data'!$G$29,0,10*ROW('Sanitation Data'!G36)))</f>
        <v/>
      </c>
      <c r="DB42" s="306" t="str">
        <f ca="true">+IF(OFFSET('Sanitation Data'!$G$30,0,10*ROW('Sanitation Data'!G36))="","",OFFSET('Sanitation Data'!$G$30,0,10*ROW('Sanitation Data'!G36)))</f>
        <v/>
      </c>
      <c r="DC42" s="306" t="str">
        <f ca="true">+IF(OFFSET('Sanitation Data'!$G$31,0,10*ROW('Sanitation Data'!G36))="","",OFFSET('Sanitation Data'!$G$31,0,10*ROW('Sanitation Data'!G36)))</f>
        <v/>
      </c>
      <c r="DD42" s="306" t="str">
        <f ca="true">+IF(OFFSET('Sanitation Data'!$G$32,0,10*ROW('Sanitation Data'!G36))="","",OFFSET('Sanitation Data'!$G$32,0,10*ROW('Sanitation Data'!G36)))</f>
        <v/>
      </c>
      <c r="DE42" s="306" t="str">
        <f ca="true">+IF(OFFSET('Sanitation Data'!$H$28,0,10*ROW('Sanitation Data'!H36))="","",OFFSET('Sanitation Data'!$H$28,0,10*ROW('Sanitation Data'!H36)))</f>
        <v/>
      </c>
      <c r="DF42" s="306" t="str">
        <f ca="true">+IF(OFFSET('Sanitation Data'!$H$29,0,10*ROW('Sanitation Data'!H36))="","",OFFSET('Sanitation Data'!$H$29,0,10*ROW('Sanitation Data'!H36)))</f>
        <v/>
      </c>
      <c r="DG42" s="306" t="str">
        <f ca="true">+IF(OFFSET('Sanitation Data'!$H$30,0,10*ROW('Sanitation Data'!H36))="","",OFFSET('Sanitation Data'!$H$30,0,10*ROW('Sanitation Data'!H36)))</f>
        <v/>
      </c>
      <c r="DH42" s="306" t="str">
        <f ca="true">+IF(OFFSET('Sanitation Data'!$H$31,0,10*ROW('Sanitation Data'!H36))="","",OFFSET('Sanitation Data'!$H$31,0,10*ROW('Sanitation Data'!H36)))</f>
        <v/>
      </c>
      <c r="DI42" s="306" t="str">
        <f ca="true">+IF(OFFSET('Sanitation Data'!$H$32,0,10*ROW('Sanitation Data'!H36))="","",OFFSET('Sanitation Data'!$H$32,0,10*ROW('Sanitation Data'!H36)))</f>
        <v/>
      </c>
      <c r="DJ42" s="306" t="str">
        <f ca="true">+IF(OFFSET('Sanitation Data'!$I$28,0,10*ROW('Sanitation Data'!I36))="","",OFFSET('Sanitation Data'!$I$28,0,10*ROW('Sanitation Data'!I36)))</f>
        <v/>
      </c>
      <c r="DK42" s="306" t="str">
        <f ca="true">+IF(OFFSET('Sanitation Data'!$I$29,0,10*ROW('Sanitation Data'!I36))="","",OFFSET('Sanitation Data'!$I$29,0,10*ROW('Sanitation Data'!I36)))</f>
        <v/>
      </c>
      <c r="DL42" s="306" t="str">
        <f ca="true">+IF(OFFSET('Sanitation Data'!$I$30,0,10*ROW('Sanitation Data'!I36))="","",OFFSET('Sanitation Data'!$I$30,0,10*ROW('Sanitation Data'!I36)))</f>
        <v/>
      </c>
      <c r="DM42" s="306" t="str">
        <f ca="true">+IF(OFFSET('Sanitation Data'!$I$31,0,10*ROW('Sanitation Data'!I36))="","",OFFSET('Sanitation Data'!$I$31,0,10*ROW('Sanitation Data'!I36)))</f>
        <v/>
      </c>
      <c r="DN42" s="306" t="str">
        <f ca="true">+IF(OFFSET('Sanitation Data'!$I$32,0,10*ROW('Sanitation Data'!I36))="","",OFFSET('Sanitation Data'!$I$32,0,10*ROW('Sanitation Data'!I36)))</f>
        <v/>
      </c>
      <c r="DO42" s="306" t="str">
        <f ca="true">+IF(OFFSET('Hygiene Data'!$D$11,0,10*ROW('Hygiene Data'!D36))="","",OFFSET('Hygiene Data'!$D$11,0,10*ROW('Hygiene Data'!D36)))</f>
        <v/>
      </c>
      <c r="DP42" s="306" t="str">
        <f ca="true">+IF(OFFSET('Hygiene Data'!$D$12,0,10*ROW('Hygiene Data'!D36))="","",OFFSET('Hygiene Data'!$D$12,0,10*ROW('Hygiene Data'!D36)))</f>
        <v/>
      </c>
      <c r="DQ42" s="306" t="str">
        <f ca="true">+IF(OFFSET('Hygiene Data'!$D$13,0,10*ROW('Hygiene Data'!D36))="","",OFFSET('Hygiene Data'!$D$13,0,10*ROW('Hygiene Data'!D36)))</f>
        <v/>
      </c>
      <c r="DR42" s="306" t="str">
        <f ca="true">+IF(OFFSET('Hygiene Data'!$E$11,0,10*ROW('Hygiene Data'!E36))="","",OFFSET('Hygiene Data'!$E$11,0,10*ROW('Hygiene Data'!E36)))</f>
        <v/>
      </c>
      <c r="DS42" s="306" t="str">
        <f ca="true">+IF(OFFSET('Hygiene Data'!$E$12,0,10*ROW('Hygiene Data'!E36))="","",OFFSET('Hygiene Data'!$E$12,0,10*ROW('Hygiene Data'!E36)))</f>
        <v/>
      </c>
      <c r="DT42" s="306" t="str">
        <f ca="true">+IF(OFFSET('Hygiene Data'!$E$13,0,10*ROW('Hygiene Data'!E36))="","",OFFSET('Hygiene Data'!$E$13,0,10*ROW('Hygiene Data'!E36)))</f>
        <v/>
      </c>
      <c r="DU42" s="306" t="str">
        <f ca="true">+IF(OFFSET('Hygiene Data'!$F$11,0,10*ROW('Hygiene Data'!F36))="","",OFFSET('Hygiene Data'!$F$11,0,10*ROW('Hygiene Data'!F36)))</f>
        <v/>
      </c>
      <c r="DV42" s="306" t="str">
        <f ca="true">+IF(OFFSET('Hygiene Data'!$F$12,0,10*ROW('Hygiene Data'!F36))="","",OFFSET('Hygiene Data'!$F$12,0,10*ROW('Hygiene Data'!F36)))</f>
        <v/>
      </c>
      <c r="DW42" s="306" t="str">
        <f ca="true">+IF(OFFSET('Hygiene Data'!$F$13,0,10*ROW('Hygiene Data'!F36))="","",OFFSET('Hygiene Data'!$F$13,0,10*ROW('Hygiene Data'!F36)))</f>
        <v/>
      </c>
      <c r="DX42" s="306" t="str">
        <f ca="true">+IF(OFFSET('Hygiene Data'!$G$11,0,10*ROW('Hygiene Data'!G36))="","",OFFSET('Hygiene Data'!$G$11,0,10*ROW('Hygiene Data'!G36)))</f>
        <v/>
      </c>
      <c r="DY42" s="306" t="str">
        <f ca="true">+IF(OFFSET('Hygiene Data'!$G$12,0,10*ROW('Hygiene Data'!G36))="","",OFFSET('Hygiene Data'!$G$12,0,10*ROW('Hygiene Data'!G36)))</f>
        <v/>
      </c>
      <c r="DZ42" s="306" t="str">
        <f ca="true">+IF(OFFSET('Hygiene Data'!$G$13,0,10*ROW('Hygiene Data'!G36))="","",OFFSET('Hygiene Data'!$G$13,0,10*ROW('Hygiene Data'!G36)))</f>
        <v/>
      </c>
      <c r="EA42" s="306" t="str">
        <f ca="true">+IF(OFFSET('Hygiene Data'!$H$11,0,10*ROW('Hygiene Data'!H36))="","",OFFSET('Hygiene Data'!$H$11,0,10*ROW('Hygiene Data'!H36)))</f>
        <v/>
      </c>
      <c r="EB42" s="306" t="str">
        <f ca="true">+IF(OFFSET('Hygiene Data'!$H$12,0,10*ROW('Hygiene Data'!H36))="","",OFFSET('Hygiene Data'!$H$12,0,10*ROW('Hygiene Data'!H36)))</f>
        <v/>
      </c>
      <c r="EC42" s="306" t="str">
        <f ca="true">+IF(OFFSET('Hygiene Data'!$H$13,0,10*ROW('Hygiene Data'!H36))="","",OFFSET('Hygiene Data'!$H$13,0,10*ROW('Hygiene Data'!H36)))</f>
        <v/>
      </c>
      <c r="ED42" s="306" t="str">
        <f ca="true">+IF(OFFSET('Hygiene Data'!$I$11,0,10*ROW('Hygiene Data'!I36))="","",OFFSET('Hygiene Data'!$I$11,0,10*ROW('Hygiene Data'!I36)))</f>
        <v/>
      </c>
      <c r="EE42" s="306" t="str">
        <f ca="true">+IF(OFFSET('Hygiene Data'!$I$12,0,10*ROW('Hygiene Data'!I36))="","",OFFSET('Hygiene Data'!$I$12,0,10*ROW('Hygiene Data'!I36)))</f>
        <v/>
      </c>
      <c r="EF42" s="306"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62" t="str">
        <f t="shared" ca="true" si="0"/>
        <v/>
      </c>
      <c r="D43" s="98"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8"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8"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8"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8"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8"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8"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8"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8"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8"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8"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8"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8"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8"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8"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8"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8"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8"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9"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9"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9"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9"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9"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9"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9"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9"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9"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9"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9"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9"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9"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9"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9"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9"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9"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9"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9"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9"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9"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9"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9"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9"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9"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9"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9"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9"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9"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9"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0"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0"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0"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0"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0"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0"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0"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0"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0"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0"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0"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0"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0"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0"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0"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0"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0"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0"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6"/>
      <c r="BS43" s="306" t="str">
        <f ca="true">+IF(OFFSET('Water Data'!$D$27,0,10*ROW('Water Data'!D37))="","",OFFSET('Water Data'!$D$27,0,10*ROW('Water Data'!D37)))</f>
        <v/>
      </c>
      <c r="BT43" s="306" t="str">
        <f ca="true">+IF(OFFSET('Water Data'!$D$28,0,10*ROW('Water Data'!D37))="","",OFFSET('Water Data'!$D$28,0,10*ROW('Water Data'!D37)))</f>
        <v/>
      </c>
      <c r="BU43" s="306" t="str">
        <f ca="true">+IF(OFFSET('Water Data'!$D$29,0,10*ROW('Water Data'!D37))="","",OFFSET('Water Data'!$D$29,0,10*ROW('Water Data'!D37)))</f>
        <v/>
      </c>
      <c r="BV43" s="306" t="str">
        <f ca="true">+IF(OFFSET('Water Data'!$E$27,0,10*ROW('Water Data'!E37))="","",OFFSET('Water Data'!$E$27,0,10*ROW('Water Data'!E37)))</f>
        <v/>
      </c>
      <c r="BW43" s="306" t="str">
        <f ca="true">+IF(OFFSET('Water Data'!$E$28,0,10*ROW('Water Data'!E37))="","",OFFSET('Water Data'!$E$28,0,10*ROW('Water Data'!E37)))</f>
        <v/>
      </c>
      <c r="BX43" s="306" t="str">
        <f ca="true">+IF(OFFSET('Water Data'!$E$29,0,10*ROW('Water Data'!E37))="","",OFFSET('Water Data'!$E$29,0,10*ROW('Water Data'!E37)))</f>
        <v/>
      </c>
      <c r="BY43" s="306" t="str">
        <f ca="true">+IF(OFFSET('Water Data'!$F$27,0,10*ROW('Water Data'!F37))="","",OFFSET('Water Data'!$F$27,0,10*ROW('Water Data'!F37)))</f>
        <v/>
      </c>
      <c r="BZ43" s="306" t="str">
        <f ca="true">+IF(OFFSET('Water Data'!$F$28,0,10*ROW('Water Data'!F37))="","",OFFSET('Water Data'!$F$28,0,10*ROW('Water Data'!F37)))</f>
        <v/>
      </c>
      <c r="CA43" s="306" t="str">
        <f ca="true">+IF(OFFSET('Water Data'!$F$29,0,10*ROW('Water Data'!F37))="","",OFFSET('Water Data'!$F$29,0,10*ROW('Water Data'!F37)))</f>
        <v/>
      </c>
      <c r="CB43" s="306" t="str">
        <f ca="true">+IF(OFFSET('Water Data'!$G$27,0,10*ROW('Water Data'!G37))="","",OFFSET('Water Data'!$G$27,0,10*ROW('Water Data'!G37)))</f>
        <v/>
      </c>
      <c r="CC43" s="306" t="str">
        <f ca="true">+IF(OFFSET('Water Data'!$G$28,0,10*ROW('Water Data'!G37))="","",OFFSET('Water Data'!$G$28,0,10*ROW('Water Data'!G37)))</f>
        <v/>
      </c>
      <c r="CD43" s="306" t="str">
        <f ca="true">+IF(OFFSET('Water Data'!$G$29,0,10*ROW('Water Data'!G37))="","",OFFSET('Water Data'!$G$29,0,10*ROW('Water Data'!G37)))</f>
        <v/>
      </c>
      <c r="CE43" s="306" t="str">
        <f ca="true">+IF(OFFSET('Water Data'!$H$27,0,10*ROW('Water Data'!H37))="","",OFFSET('Water Data'!$H$27,0,10*ROW('Water Data'!H37)))</f>
        <v/>
      </c>
      <c r="CF43" s="306" t="str">
        <f ca="true">+IF(OFFSET('Water Data'!$H$28,0,10*ROW('Water Data'!H37))="","",OFFSET('Water Data'!$H$28,0,10*ROW('Water Data'!H37)))</f>
        <v/>
      </c>
      <c r="CG43" s="306" t="str">
        <f ca="true">+IF(OFFSET('Water Data'!$H$29,0,10*ROW('Water Data'!H37))="","",OFFSET('Water Data'!$H$29,0,10*ROW('Water Data'!H37)))</f>
        <v/>
      </c>
      <c r="CH43" s="306" t="str">
        <f ca="true">+IF(OFFSET('Water Data'!$I$27,0,10*ROW('Water Data'!I37))="","",OFFSET('Water Data'!$I$27,0,10*ROW('Water Data'!I37)))</f>
        <v/>
      </c>
      <c r="CI43" s="306" t="str">
        <f ca="true">+IF(OFFSET('Water Data'!$I$28,0,10*ROW('Water Data'!I37))="","",OFFSET('Water Data'!$I$28,0,10*ROW('Water Data'!I37)))</f>
        <v/>
      </c>
      <c r="CJ43" s="306" t="str">
        <f ca="true">+IF(OFFSET('Water Data'!$I$29,0,10*ROW('Water Data'!I37))="","",OFFSET('Water Data'!$I$29,0,10*ROW('Water Data'!I37)))</f>
        <v/>
      </c>
      <c r="CK43" s="306" t="str">
        <f ca="true">+IF(OFFSET('Sanitation Data'!$D$28,0,10*ROW('Sanitation Data'!D37))="","",OFFSET('Sanitation Data'!$D$28,0,10*ROW('Sanitation Data'!D37)))</f>
        <v/>
      </c>
      <c r="CL43" s="306" t="str">
        <f ca="true">+IF(OFFSET('Sanitation Data'!$D$29,0,10*ROW('Sanitation Data'!D37))="","",OFFSET('Sanitation Data'!$D$29,0,10*ROW('Sanitation Data'!D37)))</f>
        <v/>
      </c>
      <c r="CM43" s="306" t="str">
        <f ca="true">+IF(OFFSET('Sanitation Data'!$D$30,0,10*ROW('Sanitation Data'!D37))="","",OFFSET('Sanitation Data'!$D$30,0,10*ROW('Sanitation Data'!D37)))</f>
        <v/>
      </c>
      <c r="CN43" s="306" t="str">
        <f ca="true">+IF(OFFSET('Sanitation Data'!$D$31,0,10*ROW('Sanitation Data'!D37))="","",OFFSET('Sanitation Data'!$D$31,0,10*ROW('Sanitation Data'!D37)))</f>
        <v/>
      </c>
      <c r="CO43" s="306" t="str">
        <f ca="true">+IF(OFFSET('Sanitation Data'!$D$32,0,10*ROW('Sanitation Data'!D37))="","",OFFSET('Sanitation Data'!$D$32,0,10*ROW('Sanitation Data'!D37)))</f>
        <v/>
      </c>
      <c r="CP43" s="306" t="str">
        <f ca="true">+IF(OFFSET('Sanitation Data'!$E$28,0,10*ROW('Sanitation Data'!E37))="","",OFFSET('Sanitation Data'!$E$28,0,10*ROW('Sanitation Data'!E37)))</f>
        <v/>
      </c>
      <c r="CQ43" s="306" t="str">
        <f ca="true">+IF(OFFSET('Sanitation Data'!$E$29,0,10*ROW('Sanitation Data'!E37))="","",OFFSET('Sanitation Data'!$E$29,0,10*ROW('Sanitation Data'!E37)))</f>
        <v/>
      </c>
      <c r="CR43" s="306" t="str">
        <f ca="true">+IF(OFFSET('Sanitation Data'!$E$30,0,10*ROW('Sanitation Data'!E37))="","",OFFSET('Sanitation Data'!$E$30,0,10*ROW('Sanitation Data'!E37)))</f>
        <v/>
      </c>
      <c r="CS43" s="306" t="str">
        <f ca="true">+IF(OFFSET('Sanitation Data'!$E$31,0,10*ROW('Sanitation Data'!E37))="","",OFFSET('Sanitation Data'!$E$31,0,10*ROW('Sanitation Data'!E37)))</f>
        <v/>
      </c>
      <c r="CT43" s="306" t="str">
        <f ca="true">+IF(OFFSET('Sanitation Data'!$E$32,0,10*ROW('Sanitation Data'!E37))="","",OFFSET('Sanitation Data'!$E$32,0,10*ROW('Sanitation Data'!E37)))</f>
        <v/>
      </c>
      <c r="CU43" s="306" t="str">
        <f ca="true">+IF(OFFSET('Sanitation Data'!$F$28,0,10*ROW('Sanitation Data'!F37))="","",OFFSET('Sanitation Data'!$F$28,0,10*ROW('Sanitation Data'!F37)))</f>
        <v/>
      </c>
      <c r="CV43" s="306" t="str">
        <f ca="true">+IF(OFFSET('Sanitation Data'!$F$29,0,10*ROW('Sanitation Data'!F37))="","",OFFSET('Sanitation Data'!$F$29,0,10*ROW('Sanitation Data'!F37)))</f>
        <v/>
      </c>
      <c r="CW43" s="306" t="str">
        <f ca="true">+IF(OFFSET('Sanitation Data'!$F$30,0,10*ROW('Sanitation Data'!F37))="","",OFFSET('Sanitation Data'!$F$30,0,10*ROW('Sanitation Data'!F37)))</f>
        <v/>
      </c>
      <c r="CX43" s="306" t="str">
        <f ca="true">+IF(OFFSET('Sanitation Data'!$F$31,0,10*ROW('Sanitation Data'!F37))="","",OFFSET('Sanitation Data'!$F$31,0,10*ROW('Sanitation Data'!F37)))</f>
        <v/>
      </c>
      <c r="CY43" s="306" t="str">
        <f ca="true">+IF(OFFSET('Sanitation Data'!$F$32,0,10*ROW('Sanitation Data'!F37))="","",OFFSET('Sanitation Data'!$F$32,0,10*ROW('Sanitation Data'!F37)))</f>
        <v/>
      </c>
      <c r="CZ43" s="306" t="str">
        <f ca="true">+IF(OFFSET('Sanitation Data'!$G$28,0,10*ROW('Sanitation Data'!G37))="","",OFFSET('Sanitation Data'!$G$28,0,10*ROW('Sanitation Data'!G37)))</f>
        <v/>
      </c>
      <c r="DA43" s="306" t="str">
        <f ca="true">+IF(OFFSET('Sanitation Data'!$G$29,0,10*ROW('Sanitation Data'!G37))="","",OFFSET('Sanitation Data'!$G$29,0,10*ROW('Sanitation Data'!G37)))</f>
        <v/>
      </c>
      <c r="DB43" s="306" t="str">
        <f ca="true">+IF(OFFSET('Sanitation Data'!$G$30,0,10*ROW('Sanitation Data'!G37))="","",OFFSET('Sanitation Data'!$G$30,0,10*ROW('Sanitation Data'!G37)))</f>
        <v/>
      </c>
      <c r="DC43" s="306" t="str">
        <f ca="true">+IF(OFFSET('Sanitation Data'!$G$31,0,10*ROW('Sanitation Data'!G37))="","",OFFSET('Sanitation Data'!$G$31,0,10*ROW('Sanitation Data'!G37)))</f>
        <v/>
      </c>
      <c r="DD43" s="306" t="str">
        <f ca="true">+IF(OFFSET('Sanitation Data'!$G$32,0,10*ROW('Sanitation Data'!G37))="","",OFFSET('Sanitation Data'!$G$32,0,10*ROW('Sanitation Data'!G37)))</f>
        <v/>
      </c>
      <c r="DE43" s="306" t="str">
        <f ca="true">+IF(OFFSET('Sanitation Data'!$H$28,0,10*ROW('Sanitation Data'!H37))="","",OFFSET('Sanitation Data'!$H$28,0,10*ROW('Sanitation Data'!H37)))</f>
        <v/>
      </c>
      <c r="DF43" s="306" t="str">
        <f ca="true">+IF(OFFSET('Sanitation Data'!$H$29,0,10*ROW('Sanitation Data'!H37))="","",OFFSET('Sanitation Data'!$H$29,0,10*ROW('Sanitation Data'!H37)))</f>
        <v/>
      </c>
      <c r="DG43" s="306" t="str">
        <f ca="true">+IF(OFFSET('Sanitation Data'!$H$30,0,10*ROW('Sanitation Data'!H37))="","",OFFSET('Sanitation Data'!$H$30,0,10*ROW('Sanitation Data'!H37)))</f>
        <v/>
      </c>
      <c r="DH43" s="306" t="str">
        <f ca="true">+IF(OFFSET('Sanitation Data'!$H$31,0,10*ROW('Sanitation Data'!H37))="","",OFFSET('Sanitation Data'!$H$31,0,10*ROW('Sanitation Data'!H37)))</f>
        <v/>
      </c>
      <c r="DI43" s="306" t="str">
        <f ca="true">+IF(OFFSET('Sanitation Data'!$H$32,0,10*ROW('Sanitation Data'!H37))="","",OFFSET('Sanitation Data'!$H$32,0,10*ROW('Sanitation Data'!H37)))</f>
        <v/>
      </c>
      <c r="DJ43" s="306" t="str">
        <f ca="true">+IF(OFFSET('Sanitation Data'!$I$28,0,10*ROW('Sanitation Data'!I37))="","",OFFSET('Sanitation Data'!$I$28,0,10*ROW('Sanitation Data'!I37)))</f>
        <v/>
      </c>
      <c r="DK43" s="306" t="str">
        <f ca="true">+IF(OFFSET('Sanitation Data'!$I$29,0,10*ROW('Sanitation Data'!I37))="","",OFFSET('Sanitation Data'!$I$29,0,10*ROW('Sanitation Data'!I37)))</f>
        <v/>
      </c>
      <c r="DL43" s="306" t="str">
        <f ca="true">+IF(OFFSET('Sanitation Data'!$I$30,0,10*ROW('Sanitation Data'!I37))="","",OFFSET('Sanitation Data'!$I$30,0,10*ROW('Sanitation Data'!I37)))</f>
        <v/>
      </c>
      <c r="DM43" s="306" t="str">
        <f ca="true">+IF(OFFSET('Sanitation Data'!$I$31,0,10*ROW('Sanitation Data'!I37))="","",OFFSET('Sanitation Data'!$I$31,0,10*ROW('Sanitation Data'!I37)))</f>
        <v/>
      </c>
      <c r="DN43" s="306" t="str">
        <f ca="true">+IF(OFFSET('Sanitation Data'!$I$32,0,10*ROW('Sanitation Data'!I37))="","",OFFSET('Sanitation Data'!$I$32,0,10*ROW('Sanitation Data'!I37)))</f>
        <v/>
      </c>
      <c r="DO43" s="306" t="str">
        <f ca="true">+IF(OFFSET('Hygiene Data'!$D$11,0,10*ROW('Hygiene Data'!D37))="","",OFFSET('Hygiene Data'!$D$11,0,10*ROW('Hygiene Data'!D37)))</f>
        <v/>
      </c>
      <c r="DP43" s="306" t="str">
        <f ca="true">+IF(OFFSET('Hygiene Data'!$D$12,0,10*ROW('Hygiene Data'!D37))="","",OFFSET('Hygiene Data'!$D$12,0,10*ROW('Hygiene Data'!D37)))</f>
        <v/>
      </c>
      <c r="DQ43" s="306" t="str">
        <f ca="true">+IF(OFFSET('Hygiene Data'!$D$13,0,10*ROW('Hygiene Data'!D37))="","",OFFSET('Hygiene Data'!$D$13,0,10*ROW('Hygiene Data'!D37)))</f>
        <v/>
      </c>
      <c r="DR43" s="306" t="str">
        <f ca="true">+IF(OFFSET('Hygiene Data'!$E$11,0,10*ROW('Hygiene Data'!E37))="","",OFFSET('Hygiene Data'!$E$11,0,10*ROW('Hygiene Data'!E37)))</f>
        <v/>
      </c>
      <c r="DS43" s="306" t="str">
        <f ca="true">+IF(OFFSET('Hygiene Data'!$E$12,0,10*ROW('Hygiene Data'!E37))="","",OFFSET('Hygiene Data'!$E$12,0,10*ROW('Hygiene Data'!E37)))</f>
        <v/>
      </c>
      <c r="DT43" s="306" t="str">
        <f ca="true">+IF(OFFSET('Hygiene Data'!$E$13,0,10*ROW('Hygiene Data'!E37))="","",OFFSET('Hygiene Data'!$E$13,0,10*ROW('Hygiene Data'!E37)))</f>
        <v/>
      </c>
      <c r="DU43" s="306" t="str">
        <f ca="true">+IF(OFFSET('Hygiene Data'!$F$11,0,10*ROW('Hygiene Data'!F37))="","",OFFSET('Hygiene Data'!$F$11,0,10*ROW('Hygiene Data'!F37)))</f>
        <v/>
      </c>
      <c r="DV43" s="306" t="str">
        <f ca="true">+IF(OFFSET('Hygiene Data'!$F$12,0,10*ROW('Hygiene Data'!F37))="","",OFFSET('Hygiene Data'!$F$12,0,10*ROW('Hygiene Data'!F37)))</f>
        <v/>
      </c>
      <c r="DW43" s="306" t="str">
        <f ca="true">+IF(OFFSET('Hygiene Data'!$F$13,0,10*ROW('Hygiene Data'!F37))="","",OFFSET('Hygiene Data'!$F$13,0,10*ROW('Hygiene Data'!F37)))</f>
        <v/>
      </c>
      <c r="DX43" s="306" t="str">
        <f ca="true">+IF(OFFSET('Hygiene Data'!$G$11,0,10*ROW('Hygiene Data'!G37))="","",OFFSET('Hygiene Data'!$G$11,0,10*ROW('Hygiene Data'!G37)))</f>
        <v/>
      </c>
      <c r="DY43" s="306" t="str">
        <f ca="true">+IF(OFFSET('Hygiene Data'!$G$12,0,10*ROW('Hygiene Data'!G37))="","",OFFSET('Hygiene Data'!$G$12,0,10*ROW('Hygiene Data'!G37)))</f>
        <v/>
      </c>
      <c r="DZ43" s="306" t="str">
        <f ca="true">+IF(OFFSET('Hygiene Data'!$G$13,0,10*ROW('Hygiene Data'!G37))="","",OFFSET('Hygiene Data'!$G$13,0,10*ROW('Hygiene Data'!G37)))</f>
        <v/>
      </c>
      <c r="EA43" s="306" t="str">
        <f ca="true">+IF(OFFSET('Hygiene Data'!$H$11,0,10*ROW('Hygiene Data'!H37))="","",OFFSET('Hygiene Data'!$H$11,0,10*ROW('Hygiene Data'!H37)))</f>
        <v/>
      </c>
      <c r="EB43" s="306" t="str">
        <f ca="true">+IF(OFFSET('Hygiene Data'!$H$12,0,10*ROW('Hygiene Data'!H37))="","",OFFSET('Hygiene Data'!$H$12,0,10*ROW('Hygiene Data'!H37)))</f>
        <v/>
      </c>
      <c r="EC43" s="306" t="str">
        <f ca="true">+IF(OFFSET('Hygiene Data'!$H$13,0,10*ROW('Hygiene Data'!H37))="","",OFFSET('Hygiene Data'!$H$13,0,10*ROW('Hygiene Data'!H37)))</f>
        <v/>
      </c>
      <c r="ED43" s="306" t="str">
        <f ca="true">+IF(OFFSET('Hygiene Data'!$I$11,0,10*ROW('Hygiene Data'!I37))="","",OFFSET('Hygiene Data'!$I$11,0,10*ROW('Hygiene Data'!I37)))</f>
        <v/>
      </c>
      <c r="EE43" s="306" t="str">
        <f ca="true">+IF(OFFSET('Hygiene Data'!$I$12,0,10*ROW('Hygiene Data'!I37))="","",OFFSET('Hygiene Data'!$I$12,0,10*ROW('Hygiene Data'!I37)))</f>
        <v/>
      </c>
      <c r="EF43" s="306"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62" t="str">
        <f t="shared" ca="true" si="0"/>
        <v/>
      </c>
      <c r="D44" s="98"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8"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8"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8"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8"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8"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8"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8"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8"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8"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8"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8"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8"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8"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8"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8"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8"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8"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9"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9"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9"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9"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9"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9"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9"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9"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9"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9"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9"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9"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9"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9"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9"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9"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9"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9"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9"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9"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9"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9"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9"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9"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9"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9"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9"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9"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9"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9"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0"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0"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0"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0"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0"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0"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0"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0"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0"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0"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0"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0"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0"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0"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0"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0"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0"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0"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6"/>
      <c r="BS44" s="306" t="str">
        <f ca="true">+IF(OFFSET('Water Data'!$D$27,0,10*ROW('Water Data'!D38))="","",OFFSET('Water Data'!$D$27,0,10*ROW('Water Data'!D38)))</f>
        <v/>
      </c>
      <c r="BT44" s="306" t="str">
        <f ca="true">+IF(OFFSET('Water Data'!$D$28,0,10*ROW('Water Data'!D38))="","",OFFSET('Water Data'!$D$28,0,10*ROW('Water Data'!D38)))</f>
        <v/>
      </c>
      <c r="BU44" s="306" t="str">
        <f ca="true">+IF(OFFSET('Water Data'!$D$29,0,10*ROW('Water Data'!D38))="","",OFFSET('Water Data'!$D$29,0,10*ROW('Water Data'!D38)))</f>
        <v/>
      </c>
      <c r="BV44" s="306" t="str">
        <f ca="true">+IF(OFFSET('Water Data'!$E$27,0,10*ROW('Water Data'!E38))="","",OFFSET('Water Data'!$E$27,0,10*ROW('Water Data'!E38)))</f>
        <v/>
      </c>
      <c r="BW44" s="306" t="str">
        <f ca="true">+IF(OFFSET('Water Data'!$E$28,0,10*ROW('Water Data'!E38))="","",OFFSET('Water Data'!$E$28,0,10*ROW('Water Data'!E38)))</f>
        <v/>
      </c>
      <c r="BX44" s="306" t="str">
        <f ca="true">+IF(OFFSET('Water Data'!$E$29,0,10*ROW('Water Data'!E38))="","",OFFSET('Water Data'!$E$29,0,10*ROW('Water Data'!E38)))</f>
        <v/>
      </c>
      <c r="BY44" s="306" t="str">
        <f ca="true">+IF(OFFSET('Water Data'!$F$27,0,10*ROW('Water Data'!F38))="","",OFFSET('Water Data'!$F$27,0,10*ROW('Water Data'!F38)))</f>
        <v/>
      </c>
      <c r="BZ44" s="306" t="str">
        <f ca="true">+IF(OFFSET('Water Data'!$F$28,0,10*ROW('Water Data'!F38))="","",OFFSET('Water Data'!$F$28,0,10*ROW('Water Data'!F38)))</f>
        <v/>
      </c>
      <c r="CA44" s="306" t="str">
        <f ca="true">+IF(OFFSET('Water Data'!$F$29,0,10*ROW('Water Data'!F38))="","",OFFSET('Water Data'!$F$29,0,10*ROW('Water Data'!F38)))</f>
        <v/>
      </c>
      <c r="CB44" s="306" t="str">
        <f ca="true">+IF(OFFSET('Water Data'!$G$27,0,10*ROW('Water Data'!G38))="","",OFFSET('Water Data'!$G$27,0,10*ROW('Water Data'!G38)))</f>
        <v/>
      </c>
      <c r="CC44" s="306" t="str">
        <f ca="true">+IF(OFFSET('Water Data'!$G$28,0,10*ROW('Water Data'!G38))="","",OFFSET('Water Data'!$G$28,0,10*ROW('Water Data'!G38)))</f>
        <v/>
      </c>
      <c r="CD44" s="306" t="str">
        <f ca="true">+IF(OFFSET('Water Data'!$G$29,0,10*ROW('Water Data'!G38))="","",OFFSET('Water Data'!$G$29,0,10*ROW('Water Data'!G38)))</f>
        <v/>
      </c>
      <c r="CE44" s="306" t="str">
        <f ca="true">+IF(OFFSET('Water Data'!$H$27,0,10*ROW('Water Data'!H38))="","",OFFSET('Water Data'!$H$27,0,10*ROW('Water Data'!H38)))</f>
        <v/>
      </c>
      <c r="CF44" s="306" t="str">
        <f ca="true">+IF(OFFSET('Water Data'!$H$28,0,10*ROW('Water Data'!H38))="","",OFFSET('Water Data'!$H$28,0,10*ROW('Water Data'!H38)))</f>
        <v/>
      </c>
      <c r="CG44" s="306" t="str">
        <f ca="true">+IF(OFFSET('Water Data'!$H$29,0,10*ROW('Water Data'!H38))="","",OFFSET('Water Data'!$H$29,0,10*ROW('Water Data'!H38)))</f>
        <v/>
      </c>
      <c r="CH44" s="306" t="str">
        <f ca="true">+IF(OFFSET('Water Data'!$I$27,0,10*ROW('Water Data'!I38))="","",OFFSET('Water Data'!$I$27,0,10*ROW('Water Data'!I38)))</f>
        <v/>
      </c>
      <c r="CI44" s="306" t="str">
        <f ca="true">+IF(OFFSET('Water Data'!$I$28,0,10*ROW('Water Data'!I38))="","",OFFSET('Water Data'!$I$28,0,10*ROW('Water Data'!I38)))</f>
        <v/>
      </c>
      <c r="CJ44" s="306" t="str">
        <f ca="true">+IF(OFFSET('Water Data'!$I$29,0,10*ROW('Water Data'!I38))="","",OFFSET('Water Data'!$I$29,0,10*ROW('Water Data'!I38)))</f>
        <v/>
      </c>
      <c r="CK44" s="306" t="str">
        <f ca="true">+IF(OFFSET('Sanitation Data'!$D$28,0,10*ROW('Sanitation Data'!D38))="","",OFFSET('Sanitation Data'!$D$28,0,10*ROW('Sanitation Data'!D38)))</f>
        <v/>
      </c>
      <c r="CL44" s="306" t="str">
        <f ca="true">+IF(OFFSET('Sanitation Data'!$D$29,0,10*ROW('Sanitation Data'!D38))="","",OFFSET('Sanitation Data'!$D$29,0,10*ROW('Sanitation Data'!D38)))</f>
        <v/>
      </c>
      <c r="CM44" s="306" t="str">
        <f ca="true">+IF(OFFSET('Sanitation Data'!$D$30,0,10*ROW('Sanitation Data'!D38))="","",OFFSET('Sanitation Data'!$D$30,0,10*ROW('Sanitation Data'!D38)))</f>
        <v/>
      </c>
      <c r="CN44" s="306" t="str">
        <f ca="true">+IF(OFFSET('Sanitation Data'!$D$31,0,10*ROW('Sanitation Data'!D38))="","",OFFSET('Sanitation Data'!$D$31,0,10*ROW('Sanitation Data'!D38)))</f>
        <v/>
      </c>
      <c r="CO44" s="306" t="str">
        <f ca="true">+IF(OFFSET('Sanitation Data'!$D$32,0,10*ROW('Sanitation Data'!D38))="","",OFFSET('Sanitation Data'!$D$32,0,10*ROW('Sanitation Data'!D38)))</f>
        <v/>
      </c>
      <c r="CP44" s="306" t="str">
        <f ca="true">+IF(OFFSET('Sanitation Data'!$E$28,0,10*ROW('Sanitation Data'!E38))="","",OFFSET('Sanitation Data'!$E$28,0,10*ROW('Sanitation Data'!E38)))</f>
        <v/>
      </c>
      <c r="CQ44" s="306" t="str">
        <f ca="true">+IF(OFFSET('Sanitation Data'!$E$29,0,10*ROW('Sanitation Data'!E38))="","",OFFSET('Sanitation Data'!$E$29,0,10*ROW('Sanitation Data'!E38)))</f>
        <v/>
      </c>
      <c r="CR44" s="306" t="str">
        <f ca="true">+IF(OFFSET('Sanitation Data'!$E$30,0,10*ROW('Sanitation Data'!E38))="","",OFFSET('Sanitation Data'!$E$30,0,10*ROW('Sanitation Data'!E38)))</f>
        <v/>
      </c>
      <c r="CS44" s="306" t="str">
        <f ca="true">+IF(OFFSET('Sanitation Data'!$E$31,0,10*ROW('Sanitation Data'!E38))="","",OFFSET('Sanitation Data'!$E$31,0,10*ROW('Sanitation Data'!E38)))</f>
        <v/>
      </c>
      <c r="CT44" s="306" t="str">
        <f ca="true">+IF(OFFSET('Sanitation Data'!$E$32,0,10*ROW('Sanitation Data'!E38))="","",OFFSET('Sanitation Data'!$E$32,0,10*ROW('Sanitation Data'!E38)))</f>
        <v/>
      </c>
      <c r="CU44" s="306" t="str">
        <f ca="true">+IF(OFFSET('Sanitation Data'!$F$28,0,10*ROW('Sanitation Data'!F38))="","",OFFSET('Sanitation Data'!$F$28,0,10*ROW('Sanitation Data'!F38)))</f>
        <v/>
      </c>
      <c r="CV44" s="306" t="str">
        <f ca="true">+IF(OFFSET('Sanitation Data'!$F$29,0,10*ROW('Sanitation Data'!F38))="","",OFFSET('Sanitation Data'!$F$29,0,10*ROW('Sanitation Data'!F38)))</f>
        <v/>
      </c>
      <c r="CW44" s="306" t="str">
        <f ca="true">+IF(OFFSET('Sanitation Data'!$F$30,0,10*ROW('Sanitation Data'!F38))="","",OFFSET('Sanitation Data'!$F$30,0,10*ROW('Sanitation Data'!F38)))</f>
        <v/>
      </c>
      <c r="CX44" s="306" t="str">
        <f ca="true">+IF(OFFSET('Sanitation Data'!$F$31,0,10*ROW('Sanitation Data'!F38))="","",OFFSET('Sanitation Data'!$F$31,0,10*ROW('Sanitation Data'!F38)))</f>
        <v/>
      </c>
      <c r="CY44" s="306" t="str">
        <f ca="true">+IF(OFFSET('Sanitation Data'!$F$32,0,10*ROW('Sanitation Data'!F38))="","",OFFSET('Sanitation Data'!$F$32,0,10*ROW('Sanitation Data'!F38)))</f>
        <v/>
      </c>
      <c r="CZ44" s="306" t="str">
        <f ca="true">+IF(OFFSET('Sanitation Data'!$G$28,0,10*ROW('Sanitation Data'!G38))="","",OFFSET('Sanitation Data'!$G$28,0,10*ROW('Sanitation Data'!G38)))</f>
        <v/>
      </c>
      <c r="DA44" s="306" t="str">
        <f ca="true">+IF(OFFSET('Sanitation Data'!$G$29,0,10*ROW('Sanitation Data'!G38))="","",OFFSET('Sanitation Data'!$G$29,0,10*ROW('Sanitation Data'!G38)))</f>
        <v/>
      </c>
      <c r="DB44" s="306" t="str">
        <f ca="true">+IF(OFFSET('Sanitation Data'!$G$30,0,10*ROW('Sanitation Data'!G38))="","",OFFSET('Sanitation Data'!$G$30,0,10*ROW('Sanitation Data'!G38)))</f>
        <v/>
      </c>
      <c r="DC44" s="306" t="str">
        <f ca="true">+IF(OFFSET('Sanitation Data'!$G$31,0,10*ROW('Sanitation Data'!G38))="","",OFFSET('Sanitation Data'!$G$31,0,10*ROW('Sanitation Data'!G38)))</f>
        <v/>
      </c>
      <c r="DD44" s="306" t="str">
        <f ca="true">+IF(OFFSET('Sanitation Data'!$G$32,0,10*ROW('Sanitation Data'!G38))="","",OFFSET('Sanitation Data'!$G$32,0,10*ROW('Sanitation Data'!G38)))</f>
        <v/>
      </c>
      <c r="DE44" s="306" t="str">
        <f ca="true">+IF(OFFSET('Sanitation Data'!$H$28,0,10*ROW('Sanitation Data'!H38))="","",OFFSET('Sanitation Data'!$H$28,0,10*ROW('Sanitation Data'!H38)))</f>
        <v/>
      </c>
      <c r="DF44" s="306" t="str">
        <f ca="true">+IF(OFFSET('Sanitation Data'!$H$29,0,10*ROW('Sanitation Data'!H38))="","",OFFSET('Sanitation Data'!$H$29,0,10*ROW('Sanitation Data'!H38)))</f>
        <v/>
      </c>
      <c r="DG44" s="306" t="str">
        <f ca="true">+IF(OFFSET('Sanitation Data'!$H$30,0,10*ROW('Sanitation Data'!H38))="","",OFFSET('Sanitation Data'!$H$30,0,10*ROW('Sanitation Data'!H38)))</f>
        <v/>
      </c>
      <c r="DH44" s="306" t="str">
        <f ca="true">+IF(OFFSET('Sanitation Data'!$H$31,0,10*ROW('Sanitation Data'!H38))="","",OFFSET('Sanitation Data'!$H$31,0,10*ROW('Sanitation Data'!H38)))</f>
        <v/>
      </c>
      <c r="DI44" s="306" t="str">
        <f ca="true">+IF(OFFSET('Sanitation Data'!$H$32,0,10*ROW('Sanitation Data'!H38))="","",OFFSET('Sanitation Data'!$H$32,0,10*ROW('Sanitation Data'!H38)))</f>
        <v/>
      </c>
      <c r="DJ44" s="306" t="str">
        <f ca="true">+IF(OFFSET('Sanitation Data'!$I$28,0,10*ROW('Sanitation Data'!I38))="","",OFFSET('Sanitation Data'!$I$28,0,10*ROW('Sanitation Data'!I38)))</f>
        <v/>
      </c>
      <c r="DK44" s="306" t="str">
        <f ca="true">+IF(OFFSET('Sanitation Data'!$I$29,0,10*ROW('Sanitation Data'!I38))="","",OFFSET('Sanitation Data'!$I$29,0,10*ROW('Sanitation Data'!I38)))</f>
        <v/>
      </c>
      <c r="DL44" s="306" t="str">
        <f ca="true">+IF(OFFSET('Sanitation Data'!$I$30,0,10*ROW('Sanitation Data'!I38))="","",OFFSET('Sanitation Data'!$I$30,0,10*ROW('Sanitation Data'!I38)))</f>
        <v/>
      </c>
      <c r="DM44" s="306" t="str">
        <f ca="true">+IF(OFFSET('Sanitation Data'!$I$31,0,10*ROW('Sanitation Data'!I38))="","",OFFSET('Sanitation Data'!$I$31,0,10*ROW('Sanitation Data'!I38)))</f>
        <v/>
      </c>
      <c r="DN44" s="306" t="str">
        <f ca="true">+IF(OFFSET('Sanitation Data'!$I$32,0,10*ROW('Sanitation Data'!I38))="","",OFFSET('Sanitation Data'!$I$32,0,10*ROW('Sanitation Data'!I38)))</f>
        <v/>
      </c>
      <c r="DO44" s="306" t="str">
        <f ca="true">+IF(OFFSET('Hygiene Data'!$D$11,0,10*ROW('Hygiene Data'!D38))="","",OFFSET('Hygiene Data'!$D$11,0,10*ROW('Hygiene Data'!D38)))</f>
        <v/>
      </c>
      <c r="DP44" s="306" t="str">
        <f ca="true">+IF(OFFSET('Hygiene Data'!$D$12,0,10*ROW('Hygiene Data'!D38))="","",OFFSET('Hygiene Data'!$D$12,0,10*ROW('Hygiene Data'!D38)))</f>
        <v/>
      </c>
      <c r="DQ44" s="306" t="str">
        <f ca="true">+IF(OFFSET('Hygiene Data'!$D$13,0,10*ROW('Hygiene Data'!D38))="","",OFFSET('Hygiene Data'!$D$13,0,10*ROW('Hygiene Data'!D38)))</f>
        <v/>
      </c>
      <c r="DR44" s="306" t="str">
        <f ca="true">+IF(OFFSET('Hygiene Data'!$E$11,0,10*ROW('Hygiene Data'!E38))="","",OFFSET('Hygiene Data'!$E$11,0,10*ROW('Hygiene Data'!E38)))</f>
        <v/>
      </c>
      <c r="DS44" s="306" t="str">
        <f ca="true">+IF(OFFSET('Hygiene Data'!$E$12,0,10*ROW('Hygiene Data'!E38))="","",OFFSET('Hygiene Data'!$E$12,0,10*ROW('Hygiene Data'!E38)))</f>
        <v/>
      </c>
      <c r="DT44" s="306" t="str">
        <f ca="true">+IF(OFFSET('Hygiene Data'!$E$13,0,10*ROW('Hygiene Data'!E38))="","",OFFSET('Hygiene Data'!$E$13,0,10*ROW('Hygiene Data'!E38)))</f>
        <v/>
      </c>
      <c r="DU44" s="306" t="str">
        <f ca="true">+IF(OFFSET('Hygiene Data'!$F$11,0,10*ROW('Hygiene Data'!F38))="","",OFFSET('Hygiene Data'!$F$11,0,10*ROW('Hygiene Data'!F38)))</f>
        <v/>
      </c>
      <c r="DV44" s="306" t="str">
        <f ca="true">+IF(OFFSET('Hygiene Data'!$F$12,0,10*ROW('Hygiene Data'!F38))="","",OFFSET('Hygiene Data'!$F$12,0,10*ROW('Hygiene Data'!F38)))</f>
        <v/>
      </c>
      <c r="DW44" s="306" t="str">
        <f ca="true">+IF(OFFSET('Hygiene Data'!$F$13,0,10*ROW('Hygiene Data'!F38))="","",OFFSET('Hygiene Data'!$F$13,0,10*ROW('Hygiene Data'!F38)))</f>
        <v/>
      </c>
      <c r="DX44" s="306" t="str">
        <f ca="true">+IF(OFFSET('Hygiene Data'!$G$11,0,10*ROW('Hygiene Data'!G38))="","",OFFSET('Hygiene Data'!$G$11,0,10*ROW('Hygiene Data'!G38)))</f>
        <v/>
      </c>
      <c r="DY44" s="306" t="str">
        <f ca="true">+IF(OFFSET('Hygiene Data'!$G$12,0,10*ROW('Hygiene Data'!G38))="","",OFFSET('Hygiene Data'!$G$12,0,10*ROW('Hygiene Data'!G38)))</f>
        <v/>
      </c>
      <c r="DZ44" s="306" t="str">
        <f ca="true">+IF(OFFSET('Hygiene Data'!$G$13,0,10*ROW('Hygiene Data'!G38))="","",OFFSET('Hygiene Data'!$G$13,0,10*ROW('Hygiene Data'!G38)))</f>
        <v/>
      </c>
      <c r="EA44" s="306" t="str">
        <f ca="true">+IF(OFFSET('Hygiene Data'!$H$11,0,10*ROW('Hygiene Data'!H38))="","",OFFSET('Hygiene Data'!$H$11,0,10*ROW('Hygiene Data'!H38)))</f>
        <v/>
      </c>
      <c r="EB44" s="306" t="str">
        <f ca="true">+IF(OFFSET('Hygiene Data'!$H$12,0,10*ROW('Hygiene Data'!H38))="","",OFFSET('Hygiene Data'!$H$12,0,10*ROW('Hygiene Data'!H38)))</f>
        <v/>
      </c>
      <c r="EC44" s="306" t="str">
        <f ca="true">+IF(OFFSET('Hygiene Data'!$H$13,0,10*ROW('Hygiene Data'!H38))="","",OFFSET('Hygiene Data'!$H$13,0,10*ROW('Hygiene Data'!H38)))</f>
        <v/>
      </c>
      <c r="ED44" s="306" t="str">
        <f ca="true">+IF(OFFSET('Hygiene Data'!$I$11,0,10*ROW('Hygiene Data'!I38))="","",OFFSET('Hygiene Data'!$I$11,0,10*ROW('Hygiene Data'!I38)))</f>
        <v/>
      </c>
      <c r="EE44" s="306" t="str">
        <f ca="true">+IF(OFFSET('Hygiene Data'!$I$12,0,10*ROW('Hygiene Data'!I38))="","",OFFSET('Hygiene Data'!$I$12,0,10*ROW('Hygiene Data'!I38)))</f>
        <v/>
      </c>
      <c r="EF44" s="306"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62" t="str">
        <f t="shared" ca="true" si="0"/>
        <v/>
      </c>
      <c r="D45" s="98"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8"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8"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8"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8"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8"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8"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8"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8"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8"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8"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8"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8"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8"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8"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8"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8"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8"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9"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9"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9"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9"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9"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9"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9"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9"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9"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9"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9"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9"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9"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9"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9"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9"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9"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9"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9"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9"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9"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9"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9"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9"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9"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9"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9"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9"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9"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9"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0"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0"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0"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0"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0"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0"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0"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0"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0"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0"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0"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0"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0"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0"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0"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0"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0"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0"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6"/>
      <c r="BS45" s="306" t="str">
        <f ca="true">+IF(OFFSET('Water Data'!$D$27,0,10*ROW('Water Data'!D39))="","",OFFSET('Water Data'!$D$27,0,10*ROW('Water Data'!D39)))</f>
        <v/>
      </c>
      <c r="BT45" s="306" t="str">
        <f ca="true">+IF(OFFSET('Water Data'!$D$28,0,10*ROW('Water Data'!D39))="","",OFFSET('Water Data'!$D$28,0,10*ROW('Water Data'!D39)))</f>
        <v/>
      </c>
      <c r="BU45" s="306" t="str">
        <f ca="true">+IF(OFFSET('Water Data'!$D$29,0,10*ROW('Water Data'!D39))="","",OFFSET('Water Data'!$D$29,0,10*ROW('Water Data'!D39)))</f>
        <v/>
      </c>
      <c r="BV45" s="306" t="str">
        <f ca="true">+IF(OFFSET('Water Data'!$E$27,0,10*ROW('Water Data'!E39))="","",OFFSET('Water Data'!$E$27,0,10*ROW('Water Data'!E39)))</f>
        <v/>
      </c>
      <c r="BW45" s="306" t="str">
        <f ca="true">+IF(OFFSET('Water Data'!$E$28,0,10*ROW('Water Data'!E39))="","",OFFSET('Water Data'!$E$28,0,10*ROW('Water Data'!E39)))</f>
        <v/>
      </c>
      <c r="BX45" s="306" t="str">
        <f ca="true">+IF(OFFSET('Water Data'!$E$29,0,10*ROW('Water Data'!E39))="","",OFFSET('Water Data'!$E$29,0,10*ROW('Water Data'!E39)))</f>
        <v/>
      </c>
      <c r="BY45" s="306" t="str">
        <f ca="true">+IF(OFFSET('Water Data'!$F$27,0,10*ROW('Water Data'!F39))="","",OFFSET('Water Data'!$F$27,0,10*ROW('Water Data'!F39)))</f>
        <v/>
      </c>
      <c r="BZ45" s="306" t="str">
        <f ca="true">+IF(OFFSET('Water Data'!$F$28,0,10*ROW('Water Data'!F39))="","",OFFSET('Water Data'!$F$28,0,10*ROW('Water Data'!F39)))</f>
        <v/>
      </c>
      <c r="CA45" s="306" t="str">
        <f ca="true">+IF(OFFSET('Water Data'!$F$29,0,10*ROW('Water Data'!F39))="","",OFFSET('Water Data'!$F$29,0,10*ROW('Water Data'!F39)))</f>
        <v/>
      </c>
      <c r="CB45" s="306" t="str">
        <f ca="true">+IF(OFFSET('Water Data'!$G$27,0,10*ROW('Water Data'!G39))="","",OFFSET('Water Data'!$G$27,0,10*ROW('Water Data'!G39)))</f>
        <v/>
      </c>
      <c r="CC45" s="306" t="str">
        <f ca="true">+IF(OFFSET('Water Data'!$G$28,0,10*ROW('Water Data'!G39))="","",OFFSET('Water Data'!$G$28,0,10*ROW('Water Data'!G39)))</f>
        <v/>
      </c>
      <c r="CD45" s="306" t="str">
        <f ca="true">+IF(OFFSET('Water Data'!$G$29,0,10*ROW('Water Data'!G39))="","",OFFSET('Water Data'!$G$29,0,10*ROW('Water Data'!G39)))</f>
        <v/>
      </c>
      <c r="CE45" s="306" t="str">
        <f ca="true">+IF(OFFSET('Water Data'!$H$27,0,10*ROW('Water Data'!H39))="","",OFFSET('Water Data'!$H$27,0,10*ROW('Water Data'!H39)))</f>
        <v/>
      </c>
      <c r="CF45" s="306" t="str">
        <f ca="true">+IF(OFFSET('Water Data'!$H$28,0,10*ROW('Water Data'!H39))="","",OFFSET('Water Data'!$H$28,0,10*ROW('Water Data'!H39)))</f>
        <v/>
      </c>
      <c r="CG45" s="306" t="str">
        <f ca="true">+IF(OFFSET('Water Data'!$H$29,0,10*ROW('Water Data'!H39))="","",OFFSET('Water Data'!$H$29,0,10*ROW('Water Data'!H39)))</f>
        <v/>
      </c>
      <c r="CH45" s="306" t="str">
        <f ca="true">+IF(OFFSET('Water Data'!$I$27,0,10*ROW('Water Data'!I39))="","",OFFSET('Water Data'!$I$27,0,10*ROW('Water Data'!I39)))</f>
        <v/>
      </c>
      <c r="CI45" s="306" t="str">
        <f ca="true">+IF(OFFSET('Water Data'!$I$28,0,10*ROW('Water Data'!I39))="","",OFFSET('Water Data'!$I$28,0,10*ROW('Water Data'!I39)))</f>
        <v/>
      </c>
      <c r="CJ45" s="306" t="str">
        <f ca="true">+IF(OFFSET('Water Data'!$I$29,0,10*ROW('Water Data'!I39))="","",OFFSET('Water Data'!$I$29,0,10*ROW('Water Data'!I39)))</f>
        <v/>
      </c>
      <c r="CK45" s="306" t="str">
        <f ca="true">+IF(OFFSET('Sanitation Data'!$D$28,0,10*ROW('Sanitation Data'!D39))="","",OFFSET('Sanitation Data'!$D$28,0,10*ROW('Sanitation Data'!D39)))</f>
        <v/>
      </c>
      <c r="CL45" s="306" t="str">
        <f ca="true">+IF(OFFSET('Sanitation Data'!$D$29,0,10*ROW('Sanitation Data'!D39))="","",OFFSET('Sanitation Data'!$D$29,0,10*ROW('Sanitation Data'!D39)))</f>
        <v/>
      </c>
      <c r="CM45" s="306" t="str">
        <f ca="true">+IF(OFFSET('Sanitation Data'!$D$30,0,10*ROW('Sanitation Data'!D39))="","",OFFSET('Sanitation Data'!$D$30,0,10*ROW('Sanitation Data'!D39)))</f>
        <v/>
      </c>
      <c r="CN45" s="306" t="str">
        <f ca="true">+IF(OFFSET('Sanitation Data'!$D$31,0,10*ROW('Sanitation Data'!D39))="","",OFFSET('Sanitation Data'!$D$31,0,10*ROW('Sanitation Data'!D39)))</f>
        <v/>
      </c>
      <c r="CO45" s="306" t="str">
        <f ca="true">+IF(OFFSET('Sanitation Data'!$D$32,0,10*ROW('Sanitation Data'!D39))="","",OFFSET('Sanitation Data'!$D$32,0,10*ROW('Sanitation Data'!D39)))</f>
        <v/>
      </c>
      <c r="CP45" s="306" t="str">
        <f ca="true">+IF(OFFSET('Sanitation Data'!$E$28,0,10*ROW('Sanitation Data'!E39))="","",OFFSET('Sanitation Data'!$E$28,0,10*ROW('Sanitation Data'!E39)))</f>
        <v/>
      </c>
      <c r="CQ45" s="306" t="str">
        <f ca="true">+IF(OFFSET('Sanitation Data'!$E$29,0,10*ROW('Sanitation Data'!E39))="","",OFFSET('Sanitation Data'!$E$29,0,10*ROW('Sanitation Data'!E39)))</f>
        <v/>
      </c>
      <c r="CR45" s="306" t="str">
        <f ca="true">+IF(OFFSET('Sanitation Data'!$E$30,0,10*ROW('Sanitation Data'!E39))="","",OFFSET('Sanitation Data'!$E$30,0,10*ROW('Sanitation Data'!E39)))</f>
        <v/>
      </c>
      <c r="CS45" s="306" t="str">
        <f ca="true">+IF(OFFSET('Sanitation Data'!$E$31,0,10*ROW('Sanitation Data'!E39))="","",OFFSET('Sanitation Data'!$E$31,0,10*ROW('Sanitation Data'!E39)))</f>
        <v/>
      </c>
      <c r="CT45" s="306" t="str">
        <f ca="true">+IF(OFFSET('Sanitation Data'!$E$32,0,10*ROW('Sanitation Data'!E39))="","",OFFSET('Sanitation Data'!$E$32,0,10*ROW('Sanitation Data'!E39)))</f>
        <v/>
      </c>
      <c r="CU45" s="306" t="str">
        <f ca="true">+IF(OFFSET('Sanitation Data'!$F$28,0,10*ROW('Sanitation Data'!F39))="","",OFFSET('Sanitation Data'!$F$28,0,10*ROW('Sanitation Data'!F39)))</f>
        <v/>
      </c>
      <c r="CV45" s="306" t="str">
        <f ca="true">+IF(OFFSET('Sanitation Data'!$F$29,0,10*ROW('Sanitation Data'!F39))="","",OFFSET('Sanitation Data'!$F$29,0,10*ROW('Sanitation Data'!F39)))</f>
        <v/>
      </c>
      <c r="CW45" s="306" t="str">
        <f ca="true">+IF(OFFSET('Sanitation Data'!$F$30,0,10*ROW('Sanitation Data'!F39))="","",OFFSET('Sanitation Data'!$F$30,0,10*ROW('Sanitation Data'!F39)))</f>
        <v/>
      </c>
      <c r="CX45" s="306" t="str">
        <f ca="true">+IF(OFFSET('Sanitation Data'!$F$31,0,10*ROW('Sanitation Data'!F39))="","",OFFSET('Sanitation Data'!$F$31,0,10*ROW('Sanitation Data'!F39)))</f>
        <v/>
      </c>
      <c r="CY45" s="306" t="str">
        <f ca="true">+IF(OFFSET('Sanitation Data'!$F$32,0,10*ROW('Sanitation Data'!F39))="","",OFFSET('Sanitation Data'!$F$32,0,10*ROW('Sanitation Data'!F39)))</f>
        <v/>
      </c>
      <c r="CZ45" s="306" t="str">
        <f ca="true">+IF(OFFSET('Sanitation Data'!$G$28,0,10*ROW('Sanitation Data'!G39))="","",OFFSET('Sanitation Data'!$G$28,0,10*ROW('Sanitation Data'!G39)))</f>
        <v/>
      </c>
      <c r="DA45" s="306" t="str">
        <f ca="true">+IF(OFFSET('Sanitation Data'!$G$29,0,10*ROW('Sanitation Data'!G39))="","",OFFSET('Sanitation Data'!$G$29,0,10*ROW('Sanitation Data'!G39)))</f>
        <v/>
      </c>
      <c r="DB45" s="306" t="str">
        <f ca="true">+IF(OFFSET('Sanitation Data'!$G$30,0,10*ROW('Sanitation Data'!G39))="","",OFFSET('Sanitation Data'!$G$30,0,10*ROW('Sanitation Data'!G39)))</f>
        <v/>
      </c>
      <c r="DC45" s="306" t="str">
        <f ca="true">+IF(OFFSET('Sanitation Data'!$G$31,0,10*ROW('Sanitation Data'!G39))="","",OFFSET('Sanitation Data'!$G$31,0,10*ROW('Sanitation Data'!G39)))</f>
        <v/>
      </c>
      <c r="DD45" s="306" t="str">
        <f ca="true">+IF(OFFSET('Sanitation Data'!$G$32,0,10*ROW('Sanitation Data'!G39))="","",OFFSET('Sanitation Data'!$G$32,0,10*ROW('Sanitation Data'!G39)))</f>
        <v/>
      </c>
      <c r="DE45" s="306" t="str">
        <f ca="true">+IF(OFFSET('Sanitation Data'!$H$28,0,10*ROW('Sanitation Data'!H39))="","",OFFSET('Sanitation Data'!$H$28,0,10*ROW('Sanitation Data'!H39)))</f>
        <v/>
      </c>
      <c r="DF45" s="306" t="str">
        <f ca="true">+IF(OFFSET('Sanitation Data'!$H$29,0,10*ROW('Sanitation Data'!H39))="","",OFFSET('Sanitation Data'!$H$29,0,10*ROW('Sanitation Data'!H39)))</f>
        <v/>
      </c>
      <c r="DG45" s="306" t="str">
        <f ca="true">+IF(OFFSET('Sanitation Data'!$H$30,0,10*ROW('Sanitation Data'!H39))="","",OFFSET('Sanitation Data'!$H$30,0,10*ROW('Sanitation Data'!H39)))</f>
        <v/>
      </c>
      <c r="DH45" s="306" t="str">
        <f ca="true">+IF(OFFSET('Sanitation Data'!$H$31,0,10*ROW('Sanitation Data'!H39))="","",OFFSET('Sanitation Data'!$H$31,0,10*ROW('Sanitation Data'!H39)))</f>
        <v/>
      </c>
      <c r="DI45" s="306" t="str">
        <f ca="true">+IF(OFFSET('Sanitation Data'!$H$32,0,10*ROW('Sanitation Data'!H39))="","",OFFSET('Sanitation Data'!$H$32,0,10*ROW('Sanitation Data'!H39)))</f>
        <v/>
      </c>
      <c r="DJ45" s="306" t="str">
        <f ca="true">+IF(OFFSET('Sanitation Data'!$I$28,0,10*ROW('Sanitation Data'!I39))="","",OFFSET('Sanitation Data'!$I$28,0,10*ROW('Sanitation Data'!I39)))</f>
        <v/>
      </c>
      <c r="DK45" s="306" t="str">
        <f ca="true">+IF(OFFSET('Sanitation Data'!$I$29,0,10*ROW('Sanitation Data'!I39))="","",OFFSET('Sanitation Data'!$I$29,0,10*ROW('Sanitation Data'!I39)))</f>
        <v/>
      </c>
      <c r="DL45" s="306" t="str">
        <f ca="true">+IF(OFFSET('Sanitation Data'!$I$30,0,10*ROW('Sanitation Data'!I39))="","",OFFSET('Sanitation Data'!$I$30,0,10*ROW('Sanitation Data'!I39)))</f>
        <v/>
      </c>
      <c r="DM45" s="306" t="str">
        <f ca="true">+IF(OFFSET('Sanitation Data'!$I$31,0,10*ROW('Sanitation Data'!I39))="","",OFFSET('Sanitation Data'!$I$31,0,10*ROW('Sanitation Data'!I39)))</f>
        <v/>
      </c>
      <c r="DN45" s="306" t="str">
        <f ca="true">+IF(OFFSET('Sanitation Data'!$I$32,0,10*ROW('Sanitation Data'!I39))="","",OFFSET('Sanitation Data'!$I$32,0,10*ROW('Sanitation Data'!I39)))</f>
        <v/>
      </c>
      <c r="DO45" s="306" t="str">
        <f ca="true">+IF(OFFSET('Hygiene Data'!$D$11,0,10*ROW('Hygiene Data'!D39))="","",OFFSET('Hygiene Data'!$D$11,0,10*ROW('Hygiene Data'!D39)))</f>
        <v/>
      </c>
      <c r="DP45" s="306" t="str">
        <f ca="true">+IF(OFFSET('Hygiene Data'!$D$12,0,10*ROW('Hygiene Data'!D39))="","",OFFSET('Hygiene Data'!$D$12,0,10*ROW('Hygiene Data'!D39)))</f>
        <v/>
      </c>
      <c r="DQ45" s="306" t="str">
        <f ca="true">+IF(OFFSET('Hygiene Data'!$D$13,0,10*ROW('Hygiene Data'!D39))="","",OFFSET('Hygiene Data'!$D$13,0,10*ROW('Hygiene Data'!D39)))</f>
        <v/>
      </c>
      <c r="DR45" s="306" t="str">
        <f ca="true">+IF(OFFSET('Hygiene Data'!$E$11,0,10*ROW('Hygiene Data'!E39))="","",OFFSET('Hygiene Data'!$E$11,0,10*ROW('Hygiene Data'!E39)))</f>
        <v/>
      </c>
      <c r="DS45" s="306" t="str">
        <f ca="true">+IF(OFFSET('Hygiene Data'!$E$12,0,10*ROW('Hygiene Data'!E39))="","",OFFSET('Hygiene Data'!$E$12,0,10*ROW('Hygiene Data'!E39)))</f>
        <v/>
      </c>
      <c r="DT45" s="306" t="str">
        <f ca="true">+IF(OFFSET('Hygiene Data'!$E$13,0,10*ROW('Hygiene Data'!E39))="","",OFFSET('Hygiene Data'!$E$13,0,10*ROW('Hygiene Data'!E39)))</f>
        <v/>
      </c>
      <c r="DU45" s="306" t="str">
        <f ca="true">+IF(OFFSET('Hygiene Data'!$F$11,0,10*ROW('Hygiene Data'!F39))="","",OFFSET('Hygiene Data'!$F$11,0,10*ROW('Hygiene Data'!F39)))</f>
        <v/>
      </c>
      <c r="DV45" s="306" t="str">
        <f ca="true">+IF(OFFSET('Hygiene Data'!$F$12,0,10*ROW('Hygiene Data'!F39))="","",OFFSET('Hygiene Data'!$F$12,0,10*ROW('Hygiene Data'!F39)))</f>
        <v/>
      </c>
      <c r="DW45" s="306" t="str">
        <f ca="true">+IF(OFFSET('Hygiene Data'!$F$13,0,10*ROW('Hygiene Data'!F39))="","",OFFSET('Hygiene Data'!$F$13,0,10*ROW('Hygiene Data'!F39)))</f>
        <v/>
      </c>
      <c r="DX45" s="306" t="str">
        <f ca="true">+IF(OFFSET('Hygiene Data'!$G$11,0,10*ROW('Hygiene Data'!G39))="","",OFFSET('Hygiene Data'!$G$11,0,10*ROW('Hygiene Data'!G39)))</f>
        <v/>
      </c>
      <c r="DY45" s="306" t="str">
        <f ca="true">+IF(OFFSET('Hygiene Data'!$G$12,0,10*ROW('Hygiene Data'!G39))="","",OFFSET('Hygiene Data'!$G$12,0,10*ROW('Hygiene Data'!G39)))</f>
        <v/>
      </c>
      <c r="DZ45" s="306" t="str">
        <f ca="true">+IF(OFFSET('Hygiene Data'!$G$13,0,10*ROW('Hygiene Data'!G39))="","",OFFSET('Hygiene Data'!$G$13,0,10*ROW('Hygiene Data'!G39)))</f>
        <v/>
      </c>
      <c r="EA45" s="306" t="str">
        <f ca="true">+IF(OFFSET('Hygiene Data'!$H$11,0,10*ROW('Hygiene Data'!H39))="","",OFFSET('Hygiene Data'!$H$11,0,10*ROW('Hygiene Data'!H39)))</f>
        <v/>
      </c>
      <c r="EB45" s="306" t="str">
        <f ca="true">+IF(OFFSET('Hygiene Data'!$H$12,0,10*ROW('Hygiene Data'!H39))="","",OFFSET('Hygiene Data'!$H$12,0,10*ROW('Hygiene Data'!H39)))</f>
        <v/>
      </c>
      <c r="EC45" s="306" t="str">
        <f ca="true">+IF(OFFSET('Hygiene Data'!$H$13,0,10*ROW('Hygiene Data'!H39))="","",OFFSET('Hygiene Data'!$H$13,0,10*ROW('Hygiene Data'!H39)))</f>
        <v/>
      </c>
      <c r="ED45" s="306" t="str">
        <f ca="true">+IF(OFFSET('Hygiene Data'!$I$11,0,10*ROW('Hygiene Data'!I39))="","",OFFSET('Hygiene Data'!$I$11,0,10*ROW('Hygiene Data'!I39)))</f>
        <v/>
      </c>
      <c r="EE45" s="306" t="str">
        <f ca="true">+IF(OFFSET('Hygiene Data'!$I$12,0,10*ROW('Hygiene Data'!I39))="","",OFFSET('Hygiene Data'!$I$12,0,10*ROW('Hygiene Data'!I39)))</f>
        <v/>
      </c>
      <c r="EF45" s="306"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62" t="str">
        <f t="shared" ca="true" si="0"/>
        <v/>
      </c>
      <c r="D46" s="98"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8"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8"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8"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8"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8"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8"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8"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8"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8"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8"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8"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8"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8"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8"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8"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8"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8"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9"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9"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9"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9"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9"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9"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9"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9"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9"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9"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9"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9"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9"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9"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9"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9"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9"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9"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9"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9"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9"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9"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9"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9"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9"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9"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9"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9"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9"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9"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0"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0"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0"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0"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0"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0"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0"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0"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0"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0"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0"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0"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0"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0"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0"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0"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0"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0"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6"/>
      <c r="BS46" s="306" t="str">
        <f ca="true">+IF(OFFSET('Water Data'!$D$27,0,10*ROW('Water Data'!D40))="","",OFFSET('Water Data'!$D$27,0,10*ROW('Water Data'!D40)))</f>
        <v/>
      </c>
      <c r="BT46" s="306" t="str">
        <f ca="true">+IF(OFFSET('Water Data'!$D$28,0,10*ROW('Water Data'!D40))="","",OFFSET('Water Data'!$D$28,0,10*ROW('Water Data'!D40)))</f>
        <v/>
      </c>
      <c r="BU46" s="306" t="str">
        <f ca="true">+IF(OFFSET('Water Data'!$D$29,0,10*ROW('Water Data'!D40))="","",OFFSET('Water Data'!$D$29,0,10*ROW('Water Data'!D40)))</f>
        <v/>
      </c>
      <c r="BV46" s="306" t="str">
        <f ca="true">+IF(OFFSET('Water Data'!$E$27,0,10*ROW('Water Data'!E40))="","",OFFSET('Water Data'!$E$27,0,10*ROW('Water Data'!E40)))</f>
        <v/>
      </c>
      <c r="BW46" s="306" t="str">
        <f ca="true">+IF(OFFSET('Water Data'!$E$28,0,10*ROW('Water Data'!E40))="","",OFFSET('Water Data'!$E$28,0,10*ROW('Water Data'!E40)))</f>
        <v/>
      </c>
      <c r="BX46" s="306" t="str">
        <f ca="true">+IF(OFFSET('Water Data'!$E$29,0,10*ROW('Water Data'!E40))="","",OFFSET('Water Data'!$E$29,0,10*ROW('Water Data'!E40)))</f>
        <v/>
      </c>
      <c r="BY46" s="306" t="str">
        <f ca="true">+IF(OFFSET('Water Data'!$F$27,0,10*ROW('Water Data'!F40))="","",OFFSET('Water Data'!$F$27,0,10*ROW('Water Data'!F40)))</f>
        <v/>
      </c>
      <c r="BZ46" s="306" t="str">
        <f ca="true">+IF(OFFSET('Water Data'!$F$28,0,10*ROW('Water Data'!F40))="","",OFFSET('Water Data'!$F$28,0,10*ROW('Water Data'!F40)))</f>
        <v/>
      </c>
      <c r="CA46" s="306" t="str">
        <f ca="true">+IF(OFFSET('Water Data'!$F$29,0,10*ROW('Water Data'!F40))="","",OFFSET('Water Data'!$F$29,0,10*ROW('Water Data'!F40)))</f>
        <v/>
      </c>
      <c r="CB46" s="306" t="str">
        <f ca="true">+IF(OFFSET('Water Data'!$G$27,0,10*ROW('Water Data'!G40))="","",OFFSET('Water Data'!$G$27,0,10*ROW('Water Data'!G40)))</f>
        <v/>
      </c>
      <c r="CC46" s="306" t="str">
        <f ca="true">+IF(OFFSET('Water Data'!$G$28,0,10*ROW('Water Data'!G40))="","",OFFSET('Water Data'!$G$28,0,10*ROW('Water Data'!G40)))</f>
        <v/>
      </c>
      <c r="CD46" s="306" t="str">
        <f ca="true">+IF(OFFSET('Water Data'!$G$29,0,10*ROW('Water Data'!G40))="","",OFFSET('Water Data'!$G$29,0,10*ROW('Water Data'!G40)))</f>
        <v/>
      </c>
      <c r="CE46" s="306" t="str">
        <f ca="true">+IF(OFFSET('Water Data'!$H$27,0,10*ROW('Water Data'!H40))="","",OFFSET('Water Data'!$H$27,0,10*ROW('Water Data'!H40)))</f>
        <v/>
      </c>
      <c r="CF46" s="306" t="str">
        <f ca="true">+IF(OFFSET('Water Data'!$H$28,0,10*ROW('Water Data'!H40))="","",OFFSET('Water Data'!$H$28,0,10*ROW('Water Data'!H40)))</f>
        <v/>
      </c>
      <c r="CG46" s="306" t="str">
        <f ca="true">+IF(OFFSET('Water Data'!$H$29,0,10*ROW('Water Data'!H40))="","",OFFSET('Water Data'!$H$29,0,10*ROW('Water Data'!H40)))</f>
        <v/>
      </c>
      <c r="CH46" s="306" t="str">
        <f ca="true">+IF(OFFSET('Water Data'!$I$27,0,10*ROW('Water Data'!I40))="","",OFFSET('Water Data'!$I$27,0,10*ROW('Water Data'!I40)))</f>
        <v/>
      </c>
      <c r="CI46" s="306" t="str">
        <f ca="true">+IF(OFFSET('Water Data'!$I$28,0,10*ROW('Water Data'!I40))="","",OFFSET('Water Data'!$I$28,0,10*ROW('Water Data'!I40)))</f>
        <v/>
      </c>
      <c r="CJ46" s="306" t="str">
        <f ca="true">+IF(OFFSET('Water Data'!$I$29,0,10*ROW('Water Data'!I40))="","",OFFSET('Water Data'!$I$29,0,10*ROW('Water Data'!I40)))</f>
        <v/>
      </c>
      <c r="CK46" s="306" t="str">
        <f ca="true">+IF(OFFSET('Sanitation Data'!$D$28,0,10*ROW('Sanitation Data'!D40))="","",OFFSET('Sanitation Data'!$D$28,0,10*ROW('Sanitation Data'!D40)))</f>
        <v/>
      </c>
      <c r="CL46" s="306" t="str">
        <f ca="true">+IF(OFFSET('Sanitation Data'!$D$29,0,10*ROW('Sanitation Data'!D40))="","",OFFSET('Sanitation Data'!$D$29,0,10*ROW('Sanitation Data'!D40)))</f>
        <v/>
      </c>
      <c r="CM46" s="306" t="str">
        <f ca="true">+IF(OFFSET('Sanitation Data'!$D$30,0,10*ROW('Sanitation Data'!D40))="","",OFFSET('Sanitation Data'!$D$30,0,10*ROW('Sanitation Data'!D40)))</f>
        <v/>
      </c>
      <c r="CN46" s="306" t="str">
        <f ca="true">+IF(OFFSET('Sanitation Data'!$D$31,0,10*ROW('Sanitation Data'!D40))="","",OFFSET('Sanitation Data'!$D$31,0,10*ROW('Sanitation Data'!D40)))</f>
        <v/>
      </c>
      <c r="CO46" s="306" t="str">
        <f ca="true">+IF(OFFSET('Sanitation Data'!$D$32,0,10*ROW('Sanitation Data'!D40))="","",OFFSET('Sanitation Data'!$D$32,0,10*ROW('Sanitation Data'!D40)))</f>
        <v/>
      </c>
      <c r="CP46" s="306" t="str">
        <f ca="true">+IF(OFFSET('Sanitation Data'!$E$28,0,10*ROW('Sanitation Data'!E40))="","",OFFSET('Sanitation Data'!$E$28,0,10*ROW('Sanitation Data'!E40)))</f>
        <v/>
      </c>
      <c r="CQ46" s="306" t="str">
        <f ca="true">+IF(OFFSET('Sanitation Data'!$E$29,0,10*ROW('Sanitation Data'!E40))="","",OFFSET('Sanitation Data'!$E$29,0,10*ROW('Sanitation Data'!E40)))</f>
        <v/>
      </c>
      <c r="CR46" s="306" t="str">
        <f ca="true">+IF(OFFSET('Sanitation Data'!$E$30,0,10*ROW('Sanitation Data'!E40))="","",OFFSET('Sanitation Data'!$E$30,0,10*ROW('Sanitation Data'!E40)))</f>
        <v/>
      </c>
      <c r="CS46" s="306" t="str">
        <f ca="true">+IF(OFFSET('Sanitation Data'!$E$31,0,10*ROW('Sanitation Data'!E40))="","",OFFSET('Sanitation Data'!$E$31,0,10*ROW('Sanitation Data'!E40)))</f>
        <v/>
      </c>
      <c r="CT46" s="306" t="str">
        <f ca="true">+IF(OFFSET('Sanitation Data'!$E$32,0,10*ROW('Sanitation Data'!E40))="","",OFFSET('Sanitation Data'!$E$32,0,10*ROW('Sanitation Data'!E40)))</f>
        <v/>
      </c>
      <c r="CU46" s="306" t="str">
        <f ca="true">+IF(OFFSET('Sanitation Data'!$F$28,0,10*ROW('Sanitation Data'!F40))="","",OFFSET('Sanitation Data'!$F$28,0,10*ROW('Sanitation Data'!F40)))</f>
        <v/>
      </c>
      <c r="CV46" s="306" t="str">
        <f ca="true">+IF(OFFSET('Sanitation Data'!$F$29,0,10*ROW('Sanitation Data'!F40))="","",OFFSET('Sanitation Data'!$F$29,0,10*ROW('Sanitation Data'!F40)))</f>
        <v/>
      </c>
      <c r="CW46" s="306" t="str">
        <f ca="true">+IF(OFFSET('Sanitation Data'!$F$30,0,10*ROW('Sanitation Data'!F40))="","",OFFSET('Sanitation Data'!$F$30,0,10*ROW('Sanitation Data'!F40)))</f>
        <v/>
      </c>
      <c r="CX46" s="306" t="str">
        <f ca="true">+IF(OFFSET('Sanitation Data'!$F$31,0,10*ROW('Sanitation Data'!F40))="","",OFFSET('Sanitation Data'!$F$31,0,10*ROW('Sanitation Data'!F40)))</f>
        <v/>
      </c>
      <c r="CY46" s="306" t="str">
        <f ca="true">+IF(OFFSET('Sanitation Data'!$F$32,0,10*ROW('Sanitation Data'!F40))="","",OFFSET('Sanitation Data'!$F$32,0,10*ROW('Sanitation Data'!F40)))</f>
        <v/>
      </c>
      <c r="CZ46" s="306" t="str">
        <f ca="true">+IF(OFFSET('Sanitation Data'!$G$28,0,10*ROW('Sanitation Data'!G40))="","",OFFSET('Sanitation Data'!$G$28,0,10*ROW('Sanitation Data'!G40)))</f>
        <v/>
      </c>
      <c r="DA46" s="306" t="str">
        <f ca="true">+IF(OFFSET('Sanitation Data'!$G$29,0,10*ROW('Sanitation Data'!G40))="","",OFFSET('Sanitation Data'!$G$29,0,10*ROW('Sanitation Data'!G40)))</f>
        <v/>
      </c>
      <c r="DB46" s="306" t="str">
        <f ca="true">+IF(OFFSET('Sanitation Data'!$G$30,0,10*ROW('Sanitation Data'!G40))="","",OFFSET('Sanitation Data'!$G$30,0,10*ROW('Sanitation Data'!G40)))</f>
        <v/>
      </c>
      <c r="DC46" s="306" t="str">
        <f ca="true">+IF(OFFSET('Sanitation Data'!$G$31,0,10*ROW('Sanitation Data'!G40))="","",OFFSET('Sanitation Data'!$G$31,0,10*ROW('Sanitation Data'!G40)))</f>
        <v/>
      </c>
      <c r="DD46" s="306" t="str">
        <f ca="true">+IF(OFFSET('Sanitation Data'!$G$32,0,10*ROW('Sanitation Data'!G40))="","",OFFSET('Sanitation Data'!$G$32,0,10*ROW('Sanitation Data'!G40)))</f>
        <v/>
      </c>
      <c r="DE46" s="306" t="str">
        <f ca="true">+IF(OFFSET('Sanitation Data'!$H$28,0,10*ROW('Sanitation Data'!H40))="","",OFFSET('Sanitation Data'!$H$28,0,10*ROW('Sanitation Data'!H40)))</f>
        <v/>
      </c>
      <c r="DF46" s="306" t="str">
        <f ca="true">+IF(OFFSET('Sanitation Data'!$H$29,0,10*ROW('Sanitation Data'!H40))="","",OFFSET('Sanitation Data'!$H$29,0,10*ROW('Sanitation Data'!H40)))</f>
        <v/>
      </c>
      <c r="DG46" s="306" t="str">
        <f ca="true">+IF(OFFSET('Sanitation Data'!$H$30,0,10*ROW('Sanitation Data'!H40))="","",OFFSET('Sanitation Data'!$H$30,0,10*ROW('Sanitation Data'!H40)))</f>
        <v/>
      </c>
      <c r="DH46" s="306" t="str">
        <f ca="true">+IF(OFFSET('Sanitation Data'!$H$31,0,10*ROW('Sanitation Data'!H40))="","",OFFSET('Sanitation Data'!$H$31,0,10*ROW('Sanitation Data'!H40)))</f>
        <v/>
      </c>
      <c r="DI46" s="306" t="str">
        <f ca="true">+IF(OFFSET('Sanitation Data'!$H$32,0,10*ROW('Sanitation Data'!H40))="","",OFFSET('Sanitation Data'!$H$32,0,10*ROW('Sanitation Data'!H40)))</f>
        <v/>
      </c>
      <c r="DJ46" s="306" t="str">
        <f ca="true">+IF(OFFSET('Sanitation Data'!$I$28,0,10*ROW('Sanitation Data'!I40))="","",OFFSET('Sanitation Data'!$I$28,0,10*ROW('Sanitation Data'!I40)))</f>
        <v/>
      </c>
      <c r="DK46" s="306" t="str">
        <f ca="true">+IF(OFFSET('Sanitation Data'!$I$29,0,10*ROW('Sanitation Data'!I40))="","",OFFSET('Sanitation Data'!$I$29,0,10*ROW('Sanitation Data'!I40)))</f>
        <v/>
      </c>
      <c r="DL46" s="306" t="str">
        <f ca="true">+IF(OFFSET('Sanitation Data'!$I$30,0,10*ROW('Sanitation Data'!I40))="","",OFFSET('Sanitation Data'!$I$30,0,10*ROW('Sanitation Data'!I40)))</f>
        <v/>
      </c>
      <c r="DM46" s="306" t="str">
        <f ca="true">+IF(OFFSET('Sanitation Data'!$I$31,0,10*ROW('Sanitation Data'!I40))="","",OFFSET('Sanitation Data'!$I$31,0,10*ROW('Sanitation Data'!I40)))</f>
        <v/>
      </c>
      <c r="DN46" s="306" t="str">
        <f ca="true">+IF(OFFSET('Sanitation Data'!$I$32,0,10*ROW('Sanitation Data'!I40))="","",OFFSET('Sanitation Data'!$I$32,0,10*ROW('Sanitation Data'!I40)))</f>
        <v/>
      </c>
      <c r="DO46" s="306" t="str">
        <f ca="true">+IF(OFFSET('Hygiene Data'!$D$11,0,10*ROW('Hygiene Data'!D40))="","",OFFSET('Hygiene Data'!$D$11,0,10*ROW('Hygiene Data'!D40)))</f>
        <v/>
      </c>
      <c r="DP46" s="306" t="str">
        <f ca="true">+IF(OFFSET('Hygiene Data'!$D$12,0,10*ROW('Hygiene Data'!D40))="","",OFFSET('Hygiene Data'!$D$12,0,10*ROW('Hygiene Data'!D40)))</f>
        <v/>
      </c>
      <c r="DQ46" s="306" t="str">
        <f ca="true">+IF(OFFSET('Hygiene Data'!$D$13,0,10*ROW('Hygiene Data'!D40))="","",OFFSET('Hygiene Data'!$D$13,0,10*ROW('Hygiene Data'!D40)))</f>
        <v/>
      </c>
      <c r="DR46" s="306" t="str">
        <f ca="true">+IF(OFFSET('Hygiene Data'!$E$11,0,10*ROW('Hygiene Data'!E40))="","",OFFSET('Hygiene Data'!$E$11,0,10*ROW('Hygiene Data'!E40)))</f>
        <v/>
      </c>
      <c r="DS46" s="306" t="str">
        <f ca="true">+IF(OFFSET('Hygiene Data'!$E$12,0,10*ROW('Hygiene Data'!E40))="","",OFFSET('Hygiene Data'!$E$12,0,10*ROW('Hygiene Data'!E40)))</f>
        <v/>
      </c>
      <c r="DT46" s="306" t="str">
        <f ca="true">+IF(OFFSET('Hygiene Data'!$E$13,0,10*ROW('Hygiene Data'!E40))="","",OFFSET('Hygiene Data'!$E$13,0,10*ROW('Hygiene Data'!E40)))</f>
        <v/>
      </c>
      <c r="DU46" s="306" t="str">
        <f ca="true">+IF(OFFSET('Hygiene Data'!$F$11,0,10*ROW('Hygiene Data'!F40))="","",OFFSET('Hygiene Data'!$F$11,0,10*ROW('Hygiene Data'!F40)))</f>
        <v/>
      </c>
      <c r="DV46" s="306" t="str">
        <f ca="true">+IF(OFFSET('Hygiene Data'!$F$12,0,10*ROW('Hygiene Data'!F40))="","",OFFSET('Hygiene Data'!$F$12,0,10*ROW('Hygiene Data'!F40)))</f>
        <v/>
      </c>
      <c r="DW46" s="306" t="str">
        <f ca="true">+IF(OFFSET('Hygiene Data'!$F$13,0,10*ROW('Hygiene Data'!F40))="","",OFFSET('Hygiene Data'!$F$13,0,10*ROW('Hygiene Data'!F40)))</f>
        <v/>
      </c>
      <c r="DX46" s="306" t="str">
        <f ca="true">+IF(OFFSET('Hygiene Data'!$G$11,0,10*ROW('Hygiene Data'!G40))="","",OFFSET('Hygiene Data'!$G$11,0,10*ROW('Hygiene Data'!G40)))</f>
        <v/>
      </c>
      <c r="DY46" s="306" t="str">
        <f ca="true">+IF(OFFSET('Hygiene Data'!$G$12,0,10*ROW('Hygiene Data'!G40))="","",OFFSET('Hygiene Data'!$G$12,0,10*ROW('Hygiene Data'!G40)))</f>
        <v/>
      </c>
      <c r="DZ46" s="306" t="str">
        <f ca="true">+IF(OFFSET('Hygiene Data'!$G$13,0,10*ROW('Hygiene Data'!G40))="","",OFFSET('Hygiene Data'!$G$13,0,10*ROW('Hygiene Data'!G40)))</f>
        <v/>
      </c>
      <c r="EA46" s="306" t="str">
        <f ca="true">+IF(OFFSET('Hygiene Data'!$H$11,0,10*ROW('Hygiene Data'!H40))="","",OFFSET('Hygiene Data'!$H$11,0,10*ROW('Hygiene Data'!H40)))</f>
        <v/>
      </c>
      <c r="EB46" s="306" t="str">
        <f ca="true">+IF(OFFSET('Hygiene Data'!$H$12,0,10*ROW('Hygiene Data'!H40))="","",OFFSET('Hygiene Data'!$H$12,0,10*ROW('Hygiene Data'!H40)))</f>
        <v/>
      </c>
      <c r="EC46" s="306" t="str">
        <f ca="true">+IF(OFFSET('Hygiene Data'!$H$13,0,10*ROW('Hygiene Data'!H40))="","",OFFSET('Hygiene Data'!$H$13,0,10*ROW('Hygiene Data'!H40)))</f>
        <v/>
      </c>
      <c r="ED46" s="306" t="str">
        <f ca="true">+IF(OFFSET('Hygiene Data'!$I$11,0,10*ROW('Hygiene Data'!I40))="","",OFFSET('Hygiene Data'!$I$11,0,10*ROW('Hygiene Data'!I40)))</f>
        <v/>
      </c>
      <c r="EE46" s="306" t="str">
        <f ca="true">+IF(OFFSET('Hygiene Data'!$I$12,0,10*ROW('Hygiene Data'!I40))="","",OFFSET('Hygiene Data'!$I$12,0,10*ROW('Hygiene Data'!I40)))</f>
        <v/>
      </c>
      <c r="EF46" s="306"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62" t="str">
        <f t="shared" ca="true" si="0"/>
        <v/>
      </c>
      <c r="D47" s="98"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8"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8"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8"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8"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8"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8"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8"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8"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8"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8"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8"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8"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8"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8"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8"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8"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8"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9"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9"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9"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9"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9"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9"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9"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9"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9"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9"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9"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9"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9"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9"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9"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9"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9"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9"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9"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9"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9"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9"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9"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9"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9"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9"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9"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9"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9"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9"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0"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0"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0"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0"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0"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0"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0"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0"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0"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0"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0"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0"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0"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0"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0"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0"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0"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0"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6"/>
      <c r="BS47" s="306" t="str">
        <f ca="true">+IF(OFFSET('Water Data'!$D$27,0,10*ROW('Water Data'!D41))="","",OFFSET('Water Data'!$D$27,0,10*ROW('Water Data'!D41)))</f>
        <v/>
      </c>
      <c r="BT47" s="306" t="str">
        <f ca="true">+IF(OFFSET('Water Data'!$D$28,0,10*ROW('Water Data'!D41))="","",OFFSET('Water Data'!$D$28,0,10*ROW('Water Data'!D41)))</f>
        <v/>
      </c>
      <c r="BU47" s="306" t="str">
        <f ca="true">+IF(OFFSET('Water Data'!$D$29,0,10*ROW('Water Data'!D41))="","",OFFSET('Water Data'!$D$29,0,10*ROW('Water Data'!D41)))</f>
        <v/>
      </c>
      <c r="BV47" s="306" t="str">
        <f ca="true">+IF(OFFSET('Water Data'!$E$27,0,10*ROW('Water Data'!E41))="","",OFFSET('Water Data'!$E$27,0,10*ROW('Water Data'!E41)))</f>
        <v/>
      </c>
      <c r="BW47" s="306" t="str">
        <f ca="true">+IF(OFFSET('Water Data'!$E$28,0,10*ROW('Water Data'!E41))="","",OFFSET('Water Data'!$E$28,0,10*ROW('Water Data'!E41)))</f>
        <v/>
      </c>
      <c r="BX47" s="306" t="str">
        <f ca="true">+IF(OFFSET('Water Data'!$E$29,0,10*ROW('Water Data'!E41))="","",OFFSET('Water Data'!$E$29,0,10*ROW('Water Data'!E41)))</f>
        <v/>
      </c>
      <c r="BY47" s="306" t="str">
        <f ca="true">+IF(OFFSET('Water Data'!$F$27,0,10*ROW('Water Data'!F41))="","",OFFSET('Water Data'!$F$27,0,10*ROW('Water Data'!F41)))</f>
        <v/>
      </c>
      <c r="BZ47" s="306" t="str">
        <f ca="true">+IF(OFFSET('Water Data'!$F$28,0,10*ROW('Water Data'!F41))="","",OFFSET('Water Data'!$F$28,0,10*ROW('Water Data'!F41)))</f>
        <v/>
      </c>
      <c r="CA47" s="306" t="str">
        <f ca="true">+IF(OFFSET('Water Data'!$F$29,0,10*ROW('Water Data'!F41))="","",OFFSET('Water Data'!$F$29,0,10*ROW('Water Data'!F41)))</f>
        <v/>
      </c>
      <c r="CB47" s="306" t="str">
        <f ca="true">+IF(OFFSET('Water Data'!$G$27,0,10*ROW('Water Data'!G41))="","",OFFSET('Water Data'!$G$27,0,10*ROW('Water Data'!G41)))</f>
        <v/>
      </c>
      <c r="CC47" s="306" t="str">
        <f ca="true">+IF(OFFSET('Water Data'!$G$28,0,10*ROW('Water Data'!G41))="","",OFFSET('Water Data'!$G$28,0,10*ROW('Water Data'!G41)))</f>
        <v/>
      </c>
      <c r="CD47" s="306" t="str">
        <f ca="true">+IF(OFFSET('Water Data'!$G$29,0,10*ROW('Water Data'!G41))="","",OFFSET('Water Data'!$G$29,0,10*ROW('Water Data'!G41)))</f>
        <v/>
      </c>
      <c r="CE47" s="306" t="str">
        <f ca="true">+IF(OFFSET('Water Data'!$H$27,0,10*ROW('Water Data'!H41))="","",OFFSET('Water Data'!$H$27,0,10*ROW('Water Data'!H41)))</f>
        <v/>
      </c>
      <c r="CF47" s="306" t="str">
        <f ca="true">+IF(OFFSET('Water Data'!$H$28,0,10*ROW('Water Data'!H41))="","",OFFSET('Water Data'!$H$28,0,10*ROW('Water Data'!H41)))</f>
        <v/>
      </c>
      <c r="CG47" s="306" t="str">
        <f ca="true">+IF(OFFSET('Water Data'!$H$29,0,10*ROW('Water Data'!H41))="","",OFFSET('Water Data'!$H$29,0,10*ROW('Water Data'!H41)))</f>
        <v/>
      </c>
      <c r="CH47" s="306" t="str">
        <f ca="true">+IF(OFFSET('Water Data'!$I$27,0,10*ROW('Water Data'!I41))="","",OFFSET('Water Data'!$I$27,0,10*ROW('Water Data'!I41)))</f>
        <v/>
      </c>
      <c r="CI47" s="306" t="str">
        <f ca="true">+IF(OFFSET('Water Data'!$I$28,0,10*ROW('Water Data'!I41))="","",OFFSET('Water Data'!$I$28,0,10*ROW('Water Data'!I41)))</f>
        <v/>
      </c>
      <c r="CJ47" s="306" t="str">
        <f ca="true">+IF(OFFSET('Water Data'!$I$29,0,10*ROW('Water Data'!I41))="","",OFFSET('Water Data'!$I$29,0,10*ROW('Water Data'!I41)))</f>
        <v/>
      </c>
      <c r="CK47" s="306" t="str">
        <f ca="true">+IF(OFFSET('Sanitation Data'!$D$28,0,10*ROW('Sanitation Data'!D41))="","",OFFSET('Sanitation Data'!$D$28,0,10*ROW('Sanitation Data'!D41)))</f>
        <v/>
      </c>
      <c r="CL47" s="306" t="str">
        <f ca="true">+IF(OFFSET('Sanitation Data'!$D$29,0,10*ROW('Sanitation Data'!D41))="","",OFFSET('Sanitation Data'!$D$29,0,10*ROW('Sanitation Data'!D41)))</f>
        <v/>
      </c>
      <c r="CM47" s="306" t="str">
        <f ca="true">+IF(OFFSET('Sanitation Data'!$D$30,0,10*ROW('Sanitation Data'!D41))="","",OFFSET('Sanitation Data'!$D$30,0,10*ROW('Sanitation Data'!D41)))</f>
        <v/>
      </c>
      <c r="CN47" s="306" t="str">
        <f ca="true">+IF(OFFSET('Sanitation Data'!$D$31,0,10*ROW('Sanitation Data'!D41))="","",OFFSET('Sanitation Data'!$D$31,0,10*ROW('Sanitation Data'!D41)))</f>
        <v/>
      </c>
      <c r="CO47" s="306" t="str">
        <f ca="true">+IF(OFFSET('Sanitation Data'!$D$32,0,10*ROW('Sanitation Data'!D41))="","",OFFSET('Sanitation Data'!$D$32,0,10*ROW('Sanitation Data'!D41)))</f>
        <v/>
      </c>
      <c r="CP47" s="306" t="str">
        <f ca="true">+IF(OFFSET('Sanitation Data'!$E$28,0,10*ROW('Sanitation Data'!E41))="","",OFFSET('Sanitation Data'!$E$28,0,10*ROW('Sanitation Data'!E41)))</f>
        <v/>
      </c>
      <c r="CQ47" s="306" t="str">
        <f ca="true">+IF(OFFSET('Sanitation Data'!$E$29,0,10*ROW('Sanitation Data'!E41))="","",OFFSET('Sanitation Data'!$E$29,0,10*ROW('Sanitation Data'!E41)))</f>
        <v/>
      </c>
      <c r="CR47" s="306" t="str">
        <f ca="true">+IF(OFFSET('Sanitation Data'!$E$30,0,10*ROW('Sanitation Data'!E41))="","",OFFSET('Sanitation Data'!$E$30,0,10*ROW('Sanitation Data'!E41)))</f>
        <v/>
      </c>
      <c r="CS47" s="306" t="str">
        <f ca="true">+IF(OFFSET('Sanitation Data'!$E$31,0,10*ROW('Sanitation Data'!E41))="","",OFFSET('Sanitation Data'!$E$31,0,10*ROW('Sanitation Data'!E41)))</f>
        <v/>
      </c>
      <c r="CT47" s="306" t="str">
        <f ca="true">+IF(OFFSET('Sanitation Data'!$E$32,0,10*ROW('Sanitation Data'!E41))="","",OFFSET('Sanitation Data'!$E$32,0,10*ROW('Sanitation Data'!E41)))</f>
        <v/>
      </c>
      <c r="CU47" s="306" t="str">
        <f ca="true">+IF(OFFSET('Sanitation Data'!$F$28,0,10*ROW('Sanitation Data'!F41))="","",OFFSET('Sanitation Data'!$F$28,0,10*ROW('Sanitation Data'!F41)))</f>
        <v/>
      </c>
      <c r="CV47" s="306" t="str">
        <f ca="true">+IF(OFFSET('Sanitation Data'!$F$29,0,10*ROW('Sanitation Data'!F41))="","",OFFSET('Sanitation Data'!$F$29,0,10*ROW('Sanitation Data'!F41)))</f>
        <v/>
      </c>
      <c r="CW47" s="306" t="str">
        <f ca="true">+IF(OFFSET('Sanitation Data'!$F$30,0,10*ROW('Sanitation Data'!F41))="","",OFFSET('Sanitation Data'!$F$30,0,10*ROW('Sanitation Data'!F41)))</f>
        <v/>
      </c>
      <c r="CX47" s="306" t="str">
        <f ca="true">+IF(OFFSET('Sanitation Data'!$F$31,0,10*ROW('Sanitation Data'!F41))="","",OFFSET('Sanitation Data'!$F$31,0,10*ROW('Sanitation Data'!F41)))</f>
        <v/>
      </c>
      <c r="CY47" s="306" t="str">
        <f ca="true">+IF(OFFSET('Sanitation Data'!$F$32,0,10*ROW('Sanitation Data'!F41))="","",OFFSET('Sanitation Data'!$F$32,0,10*ROW('Sanitation Data'!F41)))</f>
        <v/>
      </c>
      <c r="CZ47" s="306" t="str">
        <f ca="true">+IF(OFFSET('Sanitation Data'!$G$28,0,10*ROW('Sanitation Data'!G41))="","",OFFSET('Sanitation Data'!$G$28,0,10*ROW('Sanitation Data'!G41)))</f>
        <v/>
      </c>
      <c r="DA47" s="306" t="str">
        <f ca="true">+IF(OFFSET('Sanitation Data'!$G$29,0,10*ROW('Sanitation Data'!G41))="","",OFFSET('Sanitation Data'!$G$29,0,10*ROW('Sanitation Data'!G41)))</f>
        <v/>
      </c>
      <c r="DB47" s="306" t="str">
        <f ca="true">+IF(OFFSET('Sanitation Data'!$G$30,0,10*ROW('Sanitation Data'!G41))="","",OFFSET('Sanitation Data'!$G$30,0,10*ROW('Sanitation Data'!G41)))</f>
        <v/>
      </c>
      <c r="DC47" s="306" t="str">
        <f ca="true">+IF(OFFSET('Sanitation Data'!$G$31,0,10*ROW('Sanitation Data'!G41))="","",OFFSET('Sanitation Data'!$G$31,0,10*ROW('Sanitation Data'!G41)))</f>
        <v/>
      </c>
      <c r="DD47" s="306" t="str">
        <f ca="true">+IF(OFFSET('Sanitation Data'!$G$32,0,10*ROW('Sanitation Data'!G41))="","",OFFSET('Sanitation Data'!$G$32,0,10*ROW('Sanitation Data'!G41)))</f>
        <v/>
      </c>
      <c r="DE47" s="306" t="str">
        <f ca="true">+IF(OFFSET('Sanitation Data'!$H$28,0,10*ROW('Sanitation Data'!H41))="","",OFFSET('Sanitation Data'!$H$28,0,10*ROW('Sanitation Data'!H41)))</f>
        <v/>
      </c>
      <c r="DF47" s="306" t="str">
        <f ca="true">+IF(OFFSET('Sanitation Data'!$H$29,0,10*ROW('Sanitation Data'!H41))="","",OFFSET('Sanitation Data'!$H$29,0,10*ROW('Sanitation Data'!H41)))</f>
        <v/>
      </c>
      <c r="DG47" s="306" t="str">
        <f ca="true">+IF(OFFSET('Sanitation Data'!$H$30,0,10*ROW('Sanitation Data'!H41))="","",OFFSET('Sanitation Data'!$H$30,0,10*ROW('Sanitation Data'!H41)))</f>
        <v/>
      </c>
      <c r="DH47" s="306" t="str">
        <f ca="true">+IF(OFFSET('Sanitation Data'!$H$31,0,10*ROW('Sanitation Data'!H41))="","",OFFSET('Sanitation Data'!$H$31,0,10*ROW('Sanitation Data'!H41)))</f>
        <v/>
      </c>
      <c r="DI47" s="306" t="str">
        <f ca="true">+IF(OFFSET('Sanitation Data'!$H$32,0,10*ROW('Sanitation Data'!H41))="","",OFFSET('Sanitation Data'!$H$32,0,10*ROW('Sanitation Data'!H41)))</f>
        <v/>
      </c>
      <c r="DJ47" s="306" t="str">
        <f ca="true">+IF(OFFSET('Sanitation Data'!$I$28,0,10*ROW('Sanitation Data'!I41))="","",OFFSET('Sanitation Data'!$I$28,0,10*ROW('Sanitation Data'!I41)))</f>
        <v/>
      </c>
      <c r="DK47" s="306" t="str">
        <f ca="true">+IF(OFFSET('Sanitation Data'!$I$29,0,10*ROW('Sanitation Data'!I41))="","",OFFSET('Sanitation Data'!$I$29,0,10*ROW('Sanitation Data'!I41)))</f>
        <v/>
      </c>
      <c r="DL47" s="306" t="str">
        <f ca="true">+IF(OFFSET('Sanitation Data'!$I$30,0,10*ROW('Sanitation Data'!I41))="","",OFFSET('Sanitation Data'!$I$30,0,10*ROW('Sanitation Data'!I41)))</f>
        <v/>
      </c>
      <c r="DM47" s="306" t="str">
        <f ca="true">+IF(OFFSET('Sanitation Data'!$I$31,0,10*ROW('Sanitation Data'!I41))="","",OFFSET('Sanitation Data'!$I$31,0,10*ROW('Sanitation Data'!I41)))</f>
        <v/>
      </c>
      <c r="DN47" s="306" t="str">
        <f ca="true">+IF(OFFSET('Sanitation Data'!$I$32,0,10*ROW('Sanitation Data'!I41))="","",OFFSET('Sanitation Data'!$I$32,0,10*ROW('Sanitation Data'!I41)))</f>
        <v/>
      </c>
      <c r="DO47" s="306" t="str">
        <f ca="true">+IF(OFFSET('Hygiene Data'!$D$11,0,10*ROW('Hygiene Data'!D41))="","",OFFSET('Hygiene Data'!$D$11,0,10*ROW('Hygiene Data'!D41)))</f>
        <v/>
      </c>
      <c r="DP47" s="306" t="str">
        <f ca="true">+IF(OFFSET('Hygiene Data'!$D$12,0,10*ROW('Hygiene Data'!D41))="","",OFFSET('Hygiene Data'!$D$12,0,10*ROW('Hygiene Data'!D41)))</f>
        <v/>
      </c>
      <c r="DQ47" s="306" t="str">
        <f ca="true">+IF(OFFSET('Hygiene Data'!$D$13,0,10*ROW('Hygiene Data'!D41))="","",OFFSET('Hygiene Data'!$D$13,0,10*ROW('Hygiene Data'!D41)))</f>
        <v/>
      </c>
      <c r="DR47" s="306" t="str">
        <f ca="true">+IF(OFFSET('Hygiene Data'!$E$11,0,10*ROW('Hygiene Data'!E41))="","",OFFSET('Hygiene Data'!$E$11,0,10*ROW('Hygiene Data'!E41)))</f>
        <v/>
      </c>
      <c r="DS47" s="306" t="str">
        <f ca="true">+IF(OFFSET('Hygiene Data'!$E$12,0,10*ROW('Hygiene Data'!E41))="","",OFFSET('Hygiene Data'!$E$12,0,10*ROW('Hygiene Data'!E41)))</f>
        <v/>
      </c>
      <c r="DT47" s="306" t="str">
        <f ca="true">+IF(OFFSET('Hygiene Data'!$E$13,0,10*ROW('Hygiene Data'!E41))="","",OFFSET('Hygiene Data'!$E$13,0,10*ROW('Hygiene Data'!E41)))</f>
        <v/>
      </c>
      <c r="DU47" s="306" t="str">
        <f ca="true">+IF(OFFSET('Hygiene Data'!$F$11,0,10*ROW('Hygiene Data'!F41))="","",OFFSET('Hygiene Data'!$F$11,0,10*ROW('Hygiene Data'!F41)))</f>
        <v/>
      </c>
      <c r="DV47" s="306" t="str">
        <f ca="true">+IF(OFFSET('Hygiene Data'!$F$12,0,10*ROW('Hygiene Data'!F41))="","",OFFSET('Hygiene Data'!$F$12,0,10*ROW('Hygiene Data'!F41)))</f>
        <v/>
      </c>
      <c r="DW47" s="306" t="str">
        <f ca="true">+IF(OFFSET('Hygiene Data'!$F$13,0,10*ROW('Hygiene Data'!F41))="","",OFFSET('Hygiene Data'!$F$13,0,10*ROW('Hygiene Data'!F41)))</f>
        <v/>
      </c>
      <c r="DX47" s="306" t="str">
        <f ca="true">+IF(OFFSET('Hygiene Data'!$G$11,0,10*ROW('Hygiene Data'!G41))="","",OFFSET('Hygiene Data'!$G$11,0,10*ROW('Hygiene Data'!G41)))</f>
        <v/>
      </c>
      <c r="DY47" s="306" t="str">
        <f ca="true">+IF(OFFSET('Hygiene Data'!$G$12,0,10*ROW('Hygiene Data'!G41))="","",OFFSET('Hygiene Data'!$G$12,0,10*ROW('Hygiene Data'!G41)))</f>
        <v/>
      </c>
      <c r="DZ47" s="306" t="str">
        <f ca="true">+IF(OFFSET('Hygiene Data'!$G$13,0,10*ROW('Hygiene Data'!G41))="","",OFFSET('Hygiene Data'!$G$13,0,10*ROW('Hygiene Data'!G41)))</f>
        <v/>
      </c>
      <c r="EA47" s="306" t="str">
        <f ca="true">+IF(OFFSET('Hygiene Data'!$H$11,0,10*ROW('Hygiene Data'!H41))="","",OFFSET('Hygiene Data'!$H$11,0,10*ROW('Hygiene Data'!H41)))</f>
        <v/>
      </c>
      <c r="EB47" s="306" t="str">
        <f ca="true">+IF(OFFSET('Hygiene Data'!$H$12,0,10*ROW('Hygiene Data'!H41))="","",OFFSET('Hygiene Data'!$H$12,0,10*ROW('Hygiene Data'!H41)))</f>
        <v/>
      </c>
      <c r="EC47" s="306" t="str">
        <f ca="true">+IF(OFFSET('Hygiene Data'!$H$13,0,10*ROW('Hygiene Data'!H41))="","",OFFSET('Hygiene Data'!$H$13,0,10*ROW('Hygiene Data'!H41)))</f>
        <v/>
      </c>
      <c r="ED47" s="306" t="str">
        <f ca="true">+IF(OFFSET('Hygiene Data'!$I$11,0,10*ROW('Hygiene Data'!I41))="","",OFFSET('Hygiene Data'!$I$11,0,10*ROW('Hygiene Data'!I41)))</f>
        <v/>
      </c>
      <c r="EE47" s="306" t="str">
        <f ca="true">+IF(OFFSET('Hygiene Data'!$I$12,0,10*ROW('Hygiene Data'!I41))="","",OFFSET('Hygiene Data'!$I$12,0,10*ROW('Hygiene Data'!I41)))</f>
        <v/>
      </c>
      <c r="EF47" s="306"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62" t="str">
        <f t="shared" ca="true" si="0"/>
        <v/>
      </c>
      <c r="D48" s="98"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8"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8"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8"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8"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8"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8"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8"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8"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8"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8"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8"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8"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8"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8"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8"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8"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8"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9"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9"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9"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9"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9"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9"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9"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9"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9"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9"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9"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9"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9"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9"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9"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9"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9"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9"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9"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9"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9"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9"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9"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9"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9"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9"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9"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9"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9"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9"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0"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0"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0"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0"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0"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0"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0"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0"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0"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0"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0"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0"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0"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0"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0"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0"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0"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0"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6"/>
      <c r="BS48" s="306" t="str">
        <f ca="true">+IF(OFFSET('Water Data'!$D$27,0,10*ROW('Water Data'!D42))="","",OFFSET('Water Data'!$D$27,0,10*ROW('Water Data'!D42)))</f>
        <v/>
      </c>
      <c r="BT48" s="306" t="str">
        <f ca="true">+IF(OFFSET('Water Data'!$D$28,0,10*ROW('Water Data'!D42))="","",OFFSET('Water Data'!$D$28,0,10*ROW('Water Data'!D42)))</f>
        <v/>
      </c>
      <c r="BU48" s="306" t="str">
        <f ca="true">+IF(OFFSET('Water Data'!$D$29,0,10*ROW('Water Data'!D42))="","",OFFSET('Water Data'!$D$29,0,10*ROW('Water Data'!D42)))</f>
        <v/>
      </c>
      <c r="BV48" s="306" t="str">
        <f ca="true">+IF(OFFSET('Water Data'!$E$27,0,10*ROW('Water Data'!E42))="","",OFFSET('Water Data'!$E$27,0,10*ROW('Water Data'!E42)))</f>
        <v/>
      </c>
      <c r="BW48" s="306" t="str">
        <f ca="true">+IF(OFFSET('Water Data'!$E$28,0,10*ROW('Water Data'!E42))="","",OFFSET('Water Data'!$E$28,0,10*ROW('Water Data'!E42)))</f>
        <v/>
      </c>
      <c r="BX48" s="306" t="str">
        <f ca="true">+IF(OFFSET('Water Data'!$E$29,0,10*ROW('Water Data'!E42))="","",OFFSET('Water Data'!$E$29,0,10*ROW('Water Data'!E42)))</f>
        <v/>
      </c>
      <c r="BY48" s="306" t="str">
        <f ca="true">+IF(OFFSET('Water Data'!$F$27,0,10*ROW('Water Data'!F42))="","",OFFSET('Water Data'!$F$27,0,10*ROW('Water Data'!F42)))</f>
        <v/>
      </c>
      <c r="BZ48" s="306" t="str">
        <f ca="true">+IF(OFFSET('Water Data'!$F$28,0,10*ROW('Water Data'!F42))="","",OFFSET('Water Data'!$F$28,0,10*ROW('Water Data'!F42)))</f>
        <v/>
      </c>
      <c r="CA48" s="306" t="str">
        <f ca="true">+IF(OFFSET('Water Data'!$F$29,0,10*ROW('Water Data'!F42))="","",OFFSET('Water Data'!$F$29,0,10*ROW('Water Data'!F42)))</f>
        <v/>
      </c>
      <c r="CB48" s="306" t="str">
        <f ca="true">+IF(OFFSET('Water Data'!$G$27,0,10*ROW('Water Data'!G42))="","",OFFSET('Water Data'!$G$27,0,10*ROW('Water Data'!G42)))</f>
        <v/>
      </c>
      <c r="CC48" s="306" t="str">
        <f ca="true">+IF(OFFSET('Water Data'!$G$28,0,10*ROW('Water Data'!G42))="","",OFFSET('Water Data'!$G$28,0,10*ROW('Water Data'!G42)))</f>
        <v/>
      </c>
      <c r="CD48" s="306" t="str">
        <f ca="true">+IF(OFFSET('Water Data'!$G$29,0,10*ROW('Water Data'!G42))="","",OFFSET('Water Data'!$G$29,0,10*ROW('Water Data'!G42)))</f>
        <v/>
      </c>
      <c r="CE48" s="306" t="str">
        <f ca="true">+IF(OFFSET('Water Data'!$H$27,0,10*ROW('Water Data'!H42))="","",OFFSET('Water Data'!$H$27,0,10*ROW('Water Data'!H42)))</f>
        <v/>
      </c>
      <c r="CF48" s="306" t="str">
        <f ca="true">+IF(OFFSET('Water Data'!$H$28,0,10*ROW('Water Data'!H42))="","",OFFSET('Water Data'!$H$28,0,10*ROW('Water Data'!H42)))</f>
        <v/>
      </c>
      <c r="CG48" s="306" t="str">
        <f ca="true">+IF(OFFSET('Water Data'!$H$29,0,10*ROW('Water Data'!H42))="","",OFFSET('Water Data'!$H$29,0,10*ROW('Water Data'!H42)))</f>
        <v/>
      </c>
      <c r="CH48" s="306" t="str">
        <f ca="true">+IF(OFFSET('Water Data'!$I$27,0,10*ROW('Water Data'!I42))="","",OFFSET('Water Data'!$I$27,0,10*ROW('Water Data'!I42)))</f>
        <v/>
      </c>
      <c r="CI48" s="306" t="str">
        <f ca="true">+IF(OFFSET('Water Data'!$I$28,0,10*ROW('Water Data'!I42))="","",OFFSET('Water Data'!$I$28,0,10*ROW('Water Data'!I42)))</f>
        <v/>
      </c>
      <c r="CJ48" s="306" t="str">
        <f ca="true">+IF(OFFSET('Water Data'!$I$29,0,10*ROW('Water Data'!I42))="","",OFFSET('Water Data'!$I$29,0,10*ROW('Water Data'!I42)))</f>
        <v/>
      </c>
      <c r="CK48" s="306" t="str">
        <f ca="true">+IF(OFFSET('Sanitation Data'!$D$28,0,10*ROW('Sanitation Data'!D42))="","",OFFSET('Sanitation Data'!$D$28,0,10*ROW('Sanitation Data'!D42)))</f>
        <v/>
      </c>
      <c r="CL48" s="306" t="str">
        <f ca="true">+IF(OFFSET('Sanitation Data'!$D$29,0,10*ROW('Sanitation Data'!D42))="","",OFFSET('Sanitation Data'!$D$29,0,10*ROW('Sanitation Data'!D42)))</f>
        <v/>
      </c>
      <c r="CM48" s="306" t="str">
        <f ca="true">+IF(OFFSET('Sanitation Data'!$D$30,0,10*ROW('Sanitation Data'!D42))="","",OFFSET('Sanitation Data'!$D$30,0,10*ROW('Sanitation Data'!D42)))</f>
        <v/>
      </c>
      <c r="CN48" s="306" t="str">
        <f ca="true">+IF(OFFSET('Sanitation Data'!$D$31,0,10*ROW('Sanitation Data'!D42))="","",OFFSET('Sanitation Data'!$D$31,0,10*ROW('Sanitation Data'!D42)))</f>
        <v/>
      </c>
      <c r="CO48" s="306" t="str">
        <f ca="true">+IF(OFFSET('Sanitation Data'!$D$32,0,10*ROW('Sanitation Data'!D42))="","",OFFSET('Sanitation Data'!$D$32,0,10*ROW('Sanitation Data'!D42)))</f>
        <v/>
      </c>
      <c r="CP48" s="306" t="str">
        <f ca="true">+IF(OFFSET('Sanitation Data'!$E$28,0,10*ROW('Sanitation Data'!E42))="","",OFFSET('Sanitation Data'!$E$28,0,10*ROW('Sanitation Data'!E42)))</f>
        <v/>
      </c>
      <c r="CQ48" s="306" t="str">
        <f ca="true">+IF(OFFSET('Sanitation Data'!$E$29,0,10*ROW('Sanitation Data'!E42))="","",OFFSET('Sanitation Data'!$E$29,0,10*ROW('Sanitation Data'!E42)))</f>
        <v/>
      </c>
      <c r="CR48" s="306" t="str">
        <f ca="true">+IF(OFFSET('Sanitation Data'!$E$30,0,10*ROW('Sanitation Data'!E42))="","",OFFSET('Sanitation Data'!$E$30,0,10*ROW('Sanitation Data'!E42)))</f>
        <v/>
      </c>
      <c r="CS48" s="306" t="str">
        <f ca="true">+IF(OFFSET('Sanitation Data'!$E$31,0,10*ROW('Sanitation Data'!E42))="","",OFFSET('Sanitation Data'!$E$31,0,10*ROW('Sanitation Data'!E42)))</f>
        <v/>
      </c>
      <c r="CT48" s="306" t="str">
        <f ca="true">+IF(OFFSET('Sanitation Data'!$E$32,0,10*ROW('Sanitation Data'!E42))="","",OFFSET('Sanitation Data'!$E$32,0,10*ROW('Sanitation Data'!E42)))</f>
        <v/>
      </c>
      <c r="CU48" s="306" t="str">
        <f ca="true">+IF(OFFSET('Sanitation Data'!$F$28,0,10*ROW('Sanitation Data'!F42))="","",OFFSET('Sanitation Data'!$F$28,0,10*ROW('Sanitation Data'!F42)))</f>
        <v/>
      </c>
      <c r="CV48" s="306" t="str">
        <f ca="true">+IF(OFFSET('Sanitation Data'!$F$29,0,10*ROW('Sanitation Data'!F42))="","",OFFSET('Sanitation Data'!$F$29,0,10*ROW('Sanitation Data'!F42)))</f>
        <v/>
      </c>
      <c r="CW48" s="306" t="str">
        <f ca="true">+IF(OFFSET('Sanitation Data'!$F$30,0,10*ROW('Sanitation Data'!F42))="","",OFFSET('Sanitation Data'!$F$30,0,10*ROW('Sanitation Data'!F42)))</f>
        <v/>
      </c>
      <c r="CX48" s="306" t="str">
        <f ca="true">+IF(OFFSET('Sanitation Data'!$F$31,0,10*ROW('Sanitation Data'!F42))="","",OFFSET('Sanitation Data'!$F$31,0,10*ROW('Sanitation Data'!F42)))</f>
        <v/>
      </c>
      <c r="CY48" s="306" t="str">
        <f ca="true">+IF(OFFSET('Sanitation Data'!$F$32,0,10*ROW('Sanitation Data'!F42))="","",OFFSET('Sanitation Data'!$F$32,0,10*ROW('Sanitation Data'!F42)))</f>
        <v/>
      </c>
      <c r="CZ48" s="306" t="str">
        <f ca="true">+IF(OFFSET('Sanitation Data'!$G$28,0,10*ROW('Sanitation Data'!G42))="","",OFFSET('Sanitation Data'!$G$28,0,10*ROW('Sanitation Data'!G42)))</f>
        <v/>
      </c>
      <c r="DA48" s="306" t="str">
        <f ca="true">+IF(OFFSET('Sanitation Data'!$G$29,0,10*ROW('Sanitation Data'!G42))="","",OFFSET('Sanitation Data'!$G$29,0,10*ROW('Sanitation Data'!G42)))</f>
        <v/>
      </c>
      <c r="DB48" s="306" t="str">
        <f ca="true">+IF(OFFSET('Sanitation Data'!$G$30,0,10*ROW('Sanitation Data'!G42))="","",OFFSET('Sanitation Data'!$G$30,0,10*ROW('Sanitation Data'!G42)))</f>
        <v/>
      </c>
      <c r="DC48" s="306" t="str">
        <f ca="true">+IF(OFFSET('Sanitation Data'!$G$31,0,10*ROW('Sanitation Data'!G42))="","",OFFSET('Sanitation Data'!$G$31,0,10*ROW('Sanitation Data'!G42)))</f>
        <v/>
      </c>
      <c r="DD48" s="306" t="str">
        <f ca="true">+IF(OFFSET('Sanitation Data'!$G$32,0,10*ROW('Sanitation Data'!G42))="","",OFFSET('Sanitation Data'!$G$32,0,10*ROW('Sanitation Data'!G42)))</f>
        <v/>
      </c>
      <c r="DE48" s="306" t="str">
        <f ca="true">+IF(OFFSET('Sanitation Data'!$H$28,0,10*ROW('Sanitation Data'!H42))="","",OFFSET('Sanitation Data'!$H$28,0,10*ROW('Sanitation Data'!H42)))</f>
        <v/>
      </c>
      <c r="DF48" s="306" t="str">
        <f ca="true">+IF(OFFSET('Sanitation Data'!$H$29,0,10*ROW('Sanitation Data'!H42))="","",OFFSET('Sanitation Data'!$H$29,0,10*ROW('Sanitation Data'!H42)))</f>
        <v/>
      </c>
      <c r="DG48" s="306" t="str">
        <f ca="true">+IF(OFFSET('Sanitation Data'!$H$30,0,10*ROW('Sanitation Data'!H42))="","",OFFSET('Sanitation Data'!$H$30,0,10*ROW('Sanitation Data'!H42)))</f>
        <v/>
      </c>
      <c r="DH48" s="306" t="str">
        <f ca="true">+IF(OFFSET('Sanitation Data'!$H$31,0,10*ROW('Sanitation Data'!H42))="","",OFFSET('Sanitation Data'!$H$31,0,10*ROW('Sanitation Data'!H42)))</f>
        <v/>
      </c>
      <c r="DI48" s="306" t="str">
        <f ca="true">+IF(OFFSET('Sanitation Data'!$H$32,0,10*ROW('Sanitation Data'!H42))="","",OFFSET('Sanitation Data'!$H$32,0,10*ROW('Sanitation Data'!H42)))</f>
        <v/>
      </c>
      <c r="DJ48" s="306" t="str">
        <f ca="true">+IF(OFFSET('Sanitation Data'!$I$28,0,10*ROW('Sanitation Data'!I42))="","",OFFSET('Sanitation Data'!$I$28,0,10*ROW('Sanitation Data'!I42)))</f>
        <v/>
      </c>
      <c r="DK48" s="306" t="str">
        <f ca="true">+IF(OFFSET('Sanitation Data'!$I$29,0,10*ROW('Sanitation Data'!I42))="","",OFFSET('Sanitation Data'!$I$29,0,10*ROW('Sanitation Data'!I42)))</f>
        <v/>
      </c>
      <c r="DL48" s="306" t="str">
        <f ca="true">+IF(OFFSET('Sanitation Data'!$I$30,0,10*ROW('Sanitation Data'!I42))="","",OFFSET('Sanitation Data'!$I$30,0,10*ROW('Sanitation Data'!I42)))</f>
        <v/>
      </c>
      <c r="DM48" s="306" t="str">
        <f ca="true">+IF(OFFSET('Sanitation Data'!$I$31,0,10*ROW('Sanitation Data'!I42))="","",OFFSET('Sanitation Data'!$I$31,0,10*ROW('Sanitation Data'!I42)))</f>
        <v/>
      </c>
      <c r="DN48" s="306" t="str">
        <f ca="true">+IF(OFFSET('Sanitation Data'!$I$32,0,10*ROW('Sanitation Data'!I42))="","",OFFSET('Sanitation Data'!$I$32,0,10*ROW('Sanitation Data'!I42)))</f>
        <v/>
      </c>
      <c r="DO48" s="306" t="str">
        <f ca="true">+IF(OFFSET('Hygiene Data'!$D$11,0,10*ROW('Hygiene Data'!D42))="","",OFFSET('Hygiene Data'!$D$11,0,10*ROW('Hygiene Data'!D42)))</f>
        <v/>
      </c>
      <c r="DP48" s="306" t="str">
        <f ca="true">+IF(OFFSET('Hygiene Data'!$D$12,0,10*ROW('Hygiene Data'!D42))="","",OFFSET('Hygiene Data'!$D$12,0,10*ROW('Hygiene Data'!D42)))</f>
        <v/>
      </c>
      <c r="DQ48" s="306" t="str">
        <f ca="true">+IF(OFFSET('Hygiene Data'!$D$13,0,10*ROW('Hygiene Data'!D42))="","",OFFSET('Hygiene Data'!$D$13,0,10*ROW('Hygiene Data'!D42)))</f>
        <v/>
      </c>
      <c r="DR48" s="306" t="str">
        <f ca="true">+IF(OFFSET('Hygiene Data'!$E$11,0,10*ROW('Hygiene Data'!E42))="","",OFFSET('Hygiene Data'!$E$11,0,10*ROW('Hygiene Data'!E42)))</f>
        <v/>
      </c>
      <c r="DS48" s="306" t="str">
        <f ca="true">+IF(OFFSET('Hygiene Data'!$E$12,0,10*ROW('Hygiene Data'!E42))="","",OFFSET('Hygiene Data'!$E$12,0,10*ROW('Hygiene Data'!E42)))</f>
        <v/>
      </c>
      <c r="DT48" s="306" t="str">
        <f ca="true">+IF(OFFSET('Hygiene Data'!$E$13,0,10*ROW('Hygiene Data'!E42))="","",OFFSET('Hygiene Data'!$E$13,0,10*ROW('Hygiene Data'!E42)))</f>
        <v/>
      </c>
      <c r="DU48" s="306" t="str">
        <f ca="true">+IF(OFFSET('Hygiene Data'!$F$11,0,10*ROW('Hygiene Data'!F42))="","",OFFSET('Hygiene Data'!$F$11,0,10*ROW('Hygiene Data'!F42)))</f>
        <v/>
      </c>
      <c r="DV48" s="306" t="str">
        <f ca="true">+IF(OFFSET('Hygiene Data'!$F$12,0,10*ROW('Hygiene Data'!F42))="","",OFFSET('Hygiene Data'!$F$12,0,10*ROW('Hygiene Data'!F42)))</f>
        <v/>
      </c>
      <c r="DW48" s="306" t="str">
        <f ca="true">+IF(OFFSET('Hygiene Data'!$F$13,0,10*ROW('Hygiene Data'!F42))="","",OFFSET('Hygiene Data'!$F$13,0,10*ROW('Hygiene Data'!F42)))</f>
        <v/>
      </c>
      <c r="DX48" s="306" t="str">
        <f ca="true">+IF(OFFSET('Hygiene Data'!$G$11,0,10*ROW('Hygiene Data'!G42))="","",OFFSET('Hygiene Data'!$G$11,0,10*ROW('Hygiene Data'!G42)))</f>
        <v/>
      </c>
      <c r="DY48" s="306" t="str">
        <f ca="true">+IF(OFFSET('Hygiene Data'!$G$12,0,10*ROW('Hygiene Data'!G42))="","",OFFSET('Hygiene Data'!$G$12,0,10*ROW('Hygiene Data'!G42)))</f>
        <v/>
      </c>
      <c r="DZ48" s="306" t="str">
        <f ca="true">+IF(OFFSET('Hygiene Data'!$G$13,0,10*ROW('Hygiene Data'!G42))="","",OFFSET('Hygiene Data'!$G$13,0,10*ROW('Hygiene Data'!G42)))</f>
        <v/>
      </c>
      <c r="EA48" s="306" t="str">
        <f ca="true">+IF(OFFSET('Hygiene Data'!$H$11,0,10*ROW('Hygiene Data'!H42))="","",OFFSET('Hygiene Data'!$H$11,0,10*ROW('Hygiene Data'!H42)))</f>
        <v/>
      </c>
      <c r="EB48" s="306" t="str">
        <f ca="true">+IF(OFFSET('Hygiene Data'!$H$12,0,10*ROW('Hygiene Data'!H42))="","",OFFSET('Hygiene Data'!$H$12,0,10*ROW('Hygiene Data'!H42)))</f>
        <v/>
      </c>
      <c r="EC48" s="306" t="str">
        <f ca="true">+IF(OFFSET('Hygiene Data'!$H$13,0,10*ROW('Hygiene Data'!H42))="","",OFFSET('Hygiene Data'!$H$13,0,10*ROW('Hygiene Data'!H42)))</f>
        <v/>
      </c>
      <c r="ED48" s="306" t="str">
        <f ca="true">+IF(OFFSET('Hygiene Data'!$I$11,0,10*ROW('Hygiene Data'!I42))="","",OFFSET('Hygiene Data'!$I$11,0,10*ROW('Hygiene Data'!I42)))</f>
        <v/>
      </c>
      <c r="EE48" s="306" t="str">
        <f ca="true">+IF(OFFSET('Hygiene Data'!$I$12,0,10*ROW('Hygiene Data'!I42))="","",OFFSET('Hygiene Data'!$I$12,0,10*ROW('Hygiene Data'!I42)))</f>
        <v/>
      </c>
      <c r="EF48" s="306"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62" t="str">
        <f t="shared" ca="true" si="0"/>
        <v/>
      </c>
      <c r="D49" s="98"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8"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8"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8"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8"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8"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8"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8"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8"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8"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8"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8"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8"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8"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8"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8"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8"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8"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9"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9"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9"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9"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9"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9"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9"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9"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9"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9"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9"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9"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9"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9"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9"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9"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9"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9"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9"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9"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9"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9"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9"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9"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9"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9"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9"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9"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9"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9"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0"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0"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0"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0"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0"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0"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0"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0"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0"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0"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0"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0"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0"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0"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0"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0"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0"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0"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6"/>
      <c r="BS49" s="306" t="str">
        <f ca="true">+IF(OFFSET('Water Data'!$D$27,0,10*ROW('Water Data'!D43))="","",OFFSET('Water Data'!$D$27,0,10*ROW('Water Data'!D43)))</f>
        <v/>
      </c>
      <c r="BT49" s="306" t="str">
        <f ca="true">+IF(OFFSET('Water Data'!$D$28,0,10*ROW('Water Data'!D43))="","",OFFSET('Water Data'!$D$28,0,10*ROW('Water Data'!D43)))</f>
        <v/>
      </c>
      <c r="BU49" s="306" t="str">
        <f ca="true">+IF(OFFSET('Water Data'!$D$29,0,10*ROW('Water Data'!D43))="","",OFFSET('Water Data'!$D$29,0,10*ROW('Water Data'!D43)))</f>
        <v/>
      </c>
      <c r="BV49" s="306" t="str">
        <f ca="true">+IF(OFFSET('Water Data'!$E$27,0,10*ROW('Water Data'!E43))="","",OFFSET('Water Data'!$E$27,0,10*ROW('Water Data'!E43)))</f>
        <v/>
      </c>
      <c r="BW49" s="306" t="str">
        <f ca="true">+IF(OFFSET('Water Data'!$E$28,0,10*ROW('Water Data'!E43))="","",OFFSET('Water Data'!$E$28,0,10*ROW('Water Data'!E43)))</f>
        <v/>
      </c>
      <c r="BX49" s="306" t="str">
        <f ca="true">+IF(OFFSET('Water Data'!$E$29,0,10*ROW('Water Data'!E43))="","",OFFSET('Water Data'!$E$29,0,10*ROW('Water Data'!E43)))</f>
        <v/>
      </c>
      <c r="BY49" s="306" t="str">
        <f ca="true">+IF(OFFSET('Water Data'!$F$27,0,10*ROW('Water Data'!F43))="","",OFFSET('Water Data'!$F$27,0,10*ROW('Water Data'!F43)))</f>
        <v/>
      </c>
      <c r="BZ49" s="306" t="str">
        <f ca="true">+IF(OFFSET('Water Data'!$F$28,0,10*ROW('Water Data'!F43))="","",OFFSET('Water Data'!$F$28,0,10*ROW('Water Data'!F43)))</f>
        <v/>
      </c>
      <c r="CA49" s="306" t="str">
        <f ca="true">+IF(OFFSET('Water Data'!$F$29,0,10*ROW('Water Data'!F43))="","",OFFSET('Water Data'!$F$29,0,10*ROW('Water Data'!F43)))</f>
        <v/>
      </c>
      <c r="CB49" s="306" t="str">
        <f ca="true">+IF(OFFSET('Water Data'!$G$27,0,10*ROW('Water Data'!G43))="","",OFFSET('Water Data'!$G$27,0,10*ROW('Water Data'!G43)))</f>
        <v/>
      </c>
      <c r="CC49" s="306" t="str">
        <f ca="true">+IF(OFFSET('Water Data'!$G$28,0,10*ROW('Water Data'!G43))="","",OFFSET('Water Data'!$G$28,0,10*ROW('Water Data'!G43)))</f>
        <v/>
      </c>
      <c r="CD49" s="306" t="str">
        <f ca="true">+IF(OFFSET('Water Data'!$G$29,0,10*ROW('Water Data'!G43))="","",OFFSET('Water Data'!$G$29,0,10*ROW('Water Data'!G43)))</f>
        <v/>
      </c>
      <c r="CE49" s="306" t="str">
        <f ca="true">+IF(OFFSET('Water Data'!$H$27,0,10*ROW('Water Data'!H43))="","",OFFSET('Water Data'!$H$27,0,10*ROW('Water Data'!H43)))</f>
        <v/>
      </c>
      <c r="CF49" s="306" t="str">
        <f ca="true">+IF(OFFSET('Water Data'!$H$28,0,10*ROW('Water Data'!H43))="","",OFFSET('Water Data'!$H$28,0,10*ROW('Water Data'!H43)))</f>
        <v/>
      </c>
      <c r="CG49" s="306" t="str">
        <f ca="true">+IF(OFFSET('Water Data'!$H$29,0,10*ROW('Water Data'!H43))="","",OFFSET('Water Data'!$H$29,0,10*ROW('Water Data'!H43)))</f>
        <v/>
      </c>
      <c r="CH49" s="306" t="str">
        <f ca="true">+IF(OFFSET('Water Data'!$I$27,0,10*ROW('Water Data'!I43))="","",OFFSET('Water Data'!$I$27,0,10*ROW('Water Data'!I43)))</f>
        <v/>
      </c>
      <c r="CI49" s="306" t="str">
        <f ca="true">+IF(OFFSET('Water Data'!$I$28,0,10*ROW('Water Data'!I43))="","",OFFSET('Water Data'!$I$28,0,10*ROW('Water Data'!I43)))</f>
        <v/>
      </c>
      <c r="CJ49" s="306" t="str">
        <f ca="true">+IF(OFFSET('Water Data'!$I$29,0,10*ROW('Water Data'!I43))="","",OFFSET('Water Data'!$I$29,0,10*ROW('Water Data'!I43)))</f>
        <v/>
      </c>
      <c r="CK49" s="306" t="str">
        <f ca="true">+IF(OFFSET('Sanitation Data'!$D$28,0,10*ROW('Sanitation Data'!D43))="","",OFFSET('Sanitation Data'!$D$28,0,10*ROW('Sanitation Data'!D43)))</f>
        <v/>
      </c>
      <c r="CL49" s="306" t="str">
        <f ca="true">+IF(OFFSET('Sanitation Data'!$D$29,0,10*ROW('Sanitation Data'!D43))="","",OFFSET('Sanitation Data'!$D$29,0,10*ROW('Sanitation Data'!D43)))</f>
        <v/>
      </c>
      <c r="CM49" s="306" t="str">
        <f ca="true">+IF(OFFSET('Sanitation Data'!$D$30,0,10*ROW('Sanitation Data'!D43))="","",OFFSET('Sanitation Data'!$D$30,0,10*ROW('Sanitation Data'!D43)))</f>
        <v/>
      </c>
      <c r="CN49" s="306" t="str">
        <f ca="true">+IF(OFFSET('Sanitation Data'!$D$31,0,10*ROW('Sanitation Data'!D43))="","",OFFSET('Sanitation Data'!$D$31,0,10*ROW('Sanitation Data'!D43)))</f>
        <v/>
      </c>
      <c r="CO49" s="306" t="str">
        <f ca="true">+IF(OFFSET('Sanitation Data'!$D$32,0,10*ROW('Sanitation Data'!D43))="","",OFFSET('Sanitation Data'!$D$32,0,10*ROW('Sanitation Data'!D43)))</f>
        <v/>
      </c>
      <c r="CP49" s="306" t="str">
        <f ca="true">+IF(OFFSET('Sanitation Data'!$E$28,0,10*ROW('Sanitation Data'!E43))="","",OFFSET('Sanitation Data'!$E$28,0,10*ROW('Sanitation Data'!E43)))</f>
        <v/>
      </c>
      <c r="CQ49" s="306" t="str">
        <f ca="true">+IF(OFFSET('Sanitation Data'!$E$29,0,10*ROW('Sanitation Data'!E43))="","",OFFSET('Sanitation Data'!$E$29,0,10*ROW('Sanitation Data'!E43)))</f>
        <v/>
      </c>
      <c r="CR49" s="306" t="str">
        <f ca="true">+IF(OFFSET('Sanitation Data'!$E$30,0,10*ROW('Sanitation Data'!E43))="","",OFFSET('Sanitation Data'!$E$30,0,10*ROW('Sanitation Data'!E43)))</f>
        <v/>
      </c>
      <c r="CS49" s="306" t="str">
        <f ca="true">+IF(OFFSET('Sanitation Data'!$E$31,0,10*ROW('Sanitation Data'!E43))="","",OFFSET('Sanitation Data'!$E$31,0,10*ROW('Sanitation Data'!E43)))</f>
        <v/>
      </c>
      <c r="CT49" s="306" t="str">
        <f ca="true">+IF(OFFSET('Sanitation Data'!$E$32,0,10*ROW('Sanitation Data'!E43))="","",OFFSET('Sanitation Data'!$E$32,0,10*ROW('Sanitation Data'!E43)))</f>
        <v/>
      </c>
      <c r="CU49" s="306" t="str">
        <f ca="true">+IF(OFFSET('Sanitation Data'!$F$28,0,10*ROW('Sanitation Data'!F43))="","",OFFSET('Sanitation Data'!$F$28,0,10*ROW('Sanitation Data'!F43)))</f>
        <v/>
      </c>
      <c r="CV49" s="306" t="str">
        <f ca="true">+IF(OFFSET('Sanitation Data'!$F$29,0,10*ROW('Sanitation Data'!F43))="","",OFFSET('Sanitation Data'!$F$29,0,10*ROW('Sanitation Data'!F43)))</f>
        <v/>
      </c>
      <c r="CW49" s="306" t="str">
        <f ca="true">+IF(OFFSET('Sanitation Data'!$F$30,0,10*ROW('Sanitation Data'!F43))="","",OFFSET('Sanitation Data'!$F$30,0,10*ROW('Sanitation Data'!F43)))</f>
        <v/>
      </c>
      <c r="CX49" s="306" t="str">
        <f ca="true">+IF(OFFSET('Sanitation Data'!$F$31,0,10*ROW('Sanitation Data'!F43))="","",OFFSET('Sanitation Data'!$F$31,0,10*ROW('Sanitation Data'!F43)))</f>
        <v/>
      </c>
      <c r="CY49" s="306" t="str">
        <f ca="true">+IF(OFFSET('Sanitation Data'!$F$32,0,10*ROW('Sanitation Data'!F43))="","",OFFSET('Sanitation Data'!$F$32,0,10*ROW('Sanitation Data'!F43)))</f>
        <v/>
      </c>
      <c r="CZ49" s="306" t="str">
        <f ca="true">+IF(OFFSET('Sanitation Data'!$G$28,0,10*ROW('Sanitation Data'!G43))="","",OFFSET('Sanitation Data'!$G$28,0,10*ROW('Sanitation Data'!G43)))</f>
        <v/>
      </c>
      <c r="DA49" s="306" t="str">
        <f ca="true">+IF(OFFSET('Sanitation Data'!$G$29,0,10*ROW('Sanitation Data'!G43))="","",OFFSET('Sanitation Data'!$G$29,0,10*ROW('Sanitation Data'!G43)))</f>
        <v/>
      </c>
      <c r="DB49" s="306" t="str">
        <f ca="true">+IF(OFFSET('Sanitation Data'!$G$30,0,10*ROW('Sanitation Data'!G43))="","",OFFSET('Sanitation Data'!$G$30,0,10*ROW('Sanitation Data'!G43)))</f>
        <v/>
      </c>
      <c r="DC49" s="306" t="str">
        <f ca="true">+IF(OFFSET('Sanitation Data'!$G$31,0,10*ROW('Sanitation Data'!G43))="","",OFFSET('Sanitation Data'!$G$31,0,10*ROW('Sanitation Data'!G43)))</f>
        <v/>
      </c>
      <c r="DD49" s="306" t="str">
        <f ca="true">+IF(OFFSET('Sanitation Data'!$G$32,0,10*ROW('Sanitation Data'!G43))="","",OFFSET('Sanitation Data'!$G$32,0,10*ROW('Sanitation Data'!G43)))</f>
        <v/>
      </c>
      <c r="DE49" s="306" t="str">
        <f ca="true">+IF(OFFSET('Sanitation Data'!$H$28,0,10*ROW('Sanitation Data'!H43))="","",OFFSET('Sanitation Data'!$H$28,0,10*ROW('Sanitation Data'!H43)))</f>
        <v/>
      </c>
      <c r="DF49" s="306" t="str">
        <f ca="true">+IF(OFFSET('Sanitation Data'!$H$29,0,10*ROW('Sanitation Data'!H43))="","",OFFSET('Sanitation Data'!$H$29,0,10*ROW('Sanitation Data'!H43)))</f>
        <v/>
      </c>
      <c r="DG49" s="306" t="str">
        <f ca="true">+IF(OFFSET('Sanitation Data'!$H$30,0,10*ROW('Sanitation Data'!H43))="","",OFFSET('Sanitation Data'!$H$30,0,10*ROW('Sanitation Data'!H43)))</f>
        <v/>
      </c>
      <c r="DH49" s="306" t="str">
        <f ca="true">+IF(OFFSET('Sanitation Data'!$H$31,0,10*ROW('Sanitation Data'!H43))="","",OFFSET('Sanitation Data'!$H$31,0,10*ROW('Sanitation Data'!H43)))</f>
        <v/>
      </c>
      <c r="DI49" s="306" t="str">
        <f ca="true">+IF(OFFSET('Sanitation Data'!$H$32,0,10*ROW('Sanitation Data'!H43))="","",OFFSET('Sanitation Data'!$H$32,0,10*ROW('Sanitation Data'!H43)))</f>
        <v/>
      </c>
      <c r="DJ49" s="306" t="str">
        <f ca="true">+IF(OFFSET('Sanitation Data'!$I$28,0,10*ROW('Sanitation Data'!I43))="","",OFFSET('Sanitation Data'!$I$28,0,10*ROW('Sanitation Data'!I43)))</f>
        <v/>
      </c>
      <c r="DK49" s="306" t="str">
        <f ca="true">+IF(OFFSET('Sanitation Data'!$I$29,0,10*ROW('Sanitation Data'!I43))="","",OFFSET('Sanitation Data'!$I$29,0,10*ROW('Sanitation Data'!I43)))</f>
        <v/>
      </c>
      <c r="DL49" s="306" t="str">
        <f ca="true">+IF(OFFSET('Sanitation Data'!$I$30,0,10*ROW('Sanitation Data'!I43))="","",OFFSET('Sanitation Data'!$I$30,0,10*ROW('Sanitation Data'!I43)))</f>
        <v/>
      </c>
      <c r="DM49" s="306" t="str">
        <f ca="true">+IF(OFFSET('Sanitation Data'!$I$31,0,10*ROW('Sanitation Data'!I43))="","",OFFSET('Sanitation Data'!$I$31,0,10*ROW('Sanitation Data'!I43)))</f>
        <v/>
      </c>
      <c r="DN49" s="306" t="str">
        <f ca="true">+IF(OFFSET('Sanitation Data'!$I$32,0,10*ROW('Sanitation Data'!I43))="","",OFFSET('Sanitation Data'!$I$32,0,10*ROW('Sanitation Data'!I43)))</f>
        <v/>
      </c>
      <c r="DO49" s="306" t="str">
        <f ca="true">+IF(OFFSET('Hygiene Data'!$D$11,0,10*ROW('Hygiene Data'!D43))="","",OFFSET('Hygiene Data'!$D$11,0,10*ROW('Hygiene Data'!D43)))</f>
        <v/>
      </c>
      <c r="DP49" s="306" t="str">
        <f ca="true">+IF(OFFSET('Hygiene Data'!$D$12,0,10*ROW('Hygiene Data'!D43))="","",OFFSET('Hygiene Data'!$D$12,0,10*ROW('Hygiene Data'!D43)))</f>
        <v/>
      </c>
      <c r="DQ49" s="306" t="str">
        <f ca="true">+IF(OFFSET('Hygiene Data'!$D$13,0,10*ROW('Hygiene Data'!D43))="","",OFFSET('Hygiene Data'!$D$13,0,10*ROW('Hygiene Data'!D43)))</f>
        <v/>
      </c>
      <c r="DR49" s="306" t="str">
        <f ca="true">+IF(OFFSET('Hygiene Data'!$E$11,0,10*ROW('Hygiene Data'!E43))="","",OFFSET('Hygiene Data'!$E$11,0,10*ROW('Hygiene Data'!E43)))</f>
        <v/>
      </c>
      <c r="DS49" s="306" t="str">
        <f ca="true">+IF(OFFSET('Hygiene Data'!$E$12,0,10*ROW('Hygiene Data'!E43))="","",OFFSET('Hygiene Data'!$E$12,0,10*ROW('Hygiene Data'!E43)))</f>
        <v/>
      </c>
      <c r="DT49" s="306" t="str">
        <f ca="true">+IF(OFFSET('Hygiene Data'!$E$13,0,10*ROW('Hygiene Data'!E43))="","",OFFSET('Hygiene Data'!$E$13,0,10*ROW('Hygiene Data'!E43)))</f>
        <v/>
      </c>
      <c r="DU49" s="306" t="str">
        <f ca="true">+IF(OFFSET('Hygiene Data'!$F$11,0,10*ROW('Hygiene Data'!F43))="","",OFFSET('Hygiene Data'!$F$11,0,10*ROW('Hygiene Data'!F43)))</f>
        <v/>
      </c>
      <c r="DV49" s="306" t="str">
        <f ca="true">+IF(OFFSET('Hygiene Data'!$F$12,0,10*ROW('Hygiene Data'!F43))="","",OFFSET('Hygiene Data'!$F$12,0,10*ROW('Hygiene Data'!F43)))</f>
        <v/>
      </c>
      <c r="DW49" s="306" t="str">
        <f ca="true">+IF(OFFSET('Hygiene Data'!$F$13,0,10*ROW('Hygiene Data'!F43))="","",OFFSET('Hygiene Data'!$F$13,0,10*ROW('Hygiene Data'!F43)))</f>
        <v/>
      </c>
      <c r="DX49" s="306" t="str">
        <f ca="true">+IF(OFFSET('Hygiene Data'!$G$11,0,10*ROW('Hygiene Data'!G43))="","",OFFSET('Hygiene Data'!$G$11,0,10*ROW('Hygiene Data'!G43)))</f>
        <v/>
      </c>
      <c r="DY49" s="306" t="str">
        <f ca="true">+IF(OFFSET('Hygiene Data'!$G$12,0,10*ROW('Hygiene Data'!G43))="","",OFFSET('Hygiene Data'!$G$12,0,10*ROW('Hygiene Data'!G43)))</f>
        <v/>
      </c>
      <c r="DZ49" s="306" t="str">
        <f ca="true">+IF(OFFSET('Hygiene Data'!$G$13,0,10*ROW('Hygiene Data'!G43))="","",OFFSET('Hygiene Data'!$G$13,0,10*ROW('Hygiene Data'!G43)))</f>
        <v/>
      </c>
      <c r="EA49" s="306" t="str">
        <f ca="true">+IF(OFFSET('Hygiene Data'!$H$11,0,10*ROW('Hygiene Data'!H43))="","",OFFSET('Hygiene Data'!$H$11,0,10*ROW('Hygiene Data'!H43)))</f>
        <v/>
      </c>
      <c r="EB49" s="306" t="str">
        <f ca="true">+IF(OFFSET('Hygiene Data'!$H$12,0,10*ROW('Hygiene Data'!H43))="","",OFFSET('Hygiene Data'!$H$12,0,10*ROW('Hygiene Data'!H43)))</f>
        <v/>
      </c>
      <c r="EC49" s="306" t="str">
        <f ca="true">+IF(OFFSET('Hygiene Data'!$H$13,0,10*ROW('Hygiene Data'!H43))="","",OFFSET('Hygiene Data'!$H$13,0,10*ROW('Hygiene Data'!H43)))</f>
        <v/>
      </c>
      <c r="ED49" s="306" t="str">
        <f ca="true">+IF(OFFSET('Hygiene Data'!$I$11,0,10*ROW('Hygiene Data'!I43))="","",OFFSET('Hygiene Data'!$I$11,0,10*ROW('Hygiene Data'!I43)))</f>
        <v/>
      </c>
      <c r="EE49" s="306" t="str">
        <f ca="true">+IF(OFFSET('Hygiene Data'!$I$12,0,10*ROW('Hygiene Data'!I43))="","",OFFSET('Hygiene Data'!$I$12,0,10*ROW('Hygiene Data'!I43)))</f>
        <v/>
      </c>
      <c r="EF49" s="306"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62" t="str">
        <f t="shared" ca="true" si="0"/>
        <v/>
      </c>
      <c r="D50" s="98"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8"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8"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8"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8"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8"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8"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8"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8"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8"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8"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8"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8"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8"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8"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8"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8"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8"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9"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9"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9"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9"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9"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9"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9"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9"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9"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9"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9"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9"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9"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9"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9"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9"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9"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9"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9"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9"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9"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9"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9"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9"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9"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9"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9"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9"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9"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9"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0"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0"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0"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0"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0"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0"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0"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0"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0"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0"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0"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0"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0"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0"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0"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0"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0"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0"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6"/>
      <c r="BS50" s="306" t="str">
        <f ca="true">+IF(OFFSET('Water Data'!$D$27,0,10*ROW('Water Data'!D44))="","",OFFSET('Water Data'!$D$27,0,10*ROW('Water Data'!D44)))</f>
        <v/>
      </c>
      <c r="BT50" s="306" t="str">
        <f ca="true">+IF(OFFSET('Water Data'!$D$28,0,10*ROW('Water Data'!D44))="","",OFFSET('Water Data'!$D$28,0,10*ROW('Water Data'!D44)))</f>
        <v/>
      </c>
      <c r="BU50" s="306" t="str">
        <f ca="true">+IF(OFFSET('Water Data'!$D$29,0,10*ROW('Water Data'!D44))="","",OFFSET('Water Data'!$D$29,0,10*ROW('Water Data'!D44)))</f>
        <v/>
      </c>
      <c r="BV50" s="306" t="str">
        <f ca="true">+IF(OFFSET('Water Data'!$E$27,0,10*ROW('Water Data'!E44))="","",OFFSET('Water Data'!$E$27,0,10*ROW('Water Data'!E44)))</f>
        <v/>
      </c>
      <c r="BW50" s="306" t="str">
        <f ca="true">+IF(OFFSET('Water Data'!$E$28,0,10*ROW('Water Data'!E44))="","",OFFSET('Water Data'!$E$28,0,10*ROW('Water Data'!E44)))</f>
        <v/>
      </c>
      <c r="BX50" s="306" t="str">
        <f ca="true">+IF(OFFSET('Water Data'!$E$29,0,10*ROW('Water Data'!E44))="","",OFFSET('Water Data'!$E$29,0,10*ROW('Water Data'!E44)))</f>
        <v/>
      </c>
      <c r="BY50" s="306" t="str">
        <f ca="true">+IF(OFFSET('Water Data'!$F$27,0,10*ROW('Water Data'!F44))="","",OFFSET('Water Data'!$F$27,0,10*ROW('Water Data'!F44)))</f>
        <v/>
      </c>
      <c r="BZ50" s="306" t="str">
        <f ca="true">+IF(OFFSET('Water Data'!$F$28,0,10*ROW('Water Data'!F44))="","",OFFSET('Water Data'!$F$28,0,10*ROW('Water Data'!F44)))</f>
        <v/>
      </c>
      <c r="CA50" s="306" t="str">
        <f ca="true">+IF(OFFSET('Water Data'!$F$29,0,10*ROW('Water Data'!F44))="","",OFFSET('Water Data'!$F$29,0,10*ROW('Water Data'!F44)))</f>
        <v/>
      </c>
      <c r="CB50" s="306" t="str">
        <f ca="true">+IF(OFFSET('Water Data'!$G$27,0,10*ROW('Water Data'!G44))="","",OFFSET('Water Data'!$G$27,0,10*ROW('Water Data'!G44)))</f>
        <v/>
      </c>
      <c r="CC50" s="306" t="str">
        <f ca="true">+IF(OFFSET('Water Data'!$G$28,0,10*ROW('Water Data'!G44))="","",OFFSET('Water Data'!$G$28,0,10*ROW('Water Data'!G44)))</f>
        <v/>
      </c>
      <c r="CD50" s="306" t="str">
        <f ca="true">+IF(OFFSET('Water Data'!$G$29,0,10*ROW('Water Data'!G44))="","",OFFSET('Water Data'!$G$29,0,10*ROW('Water Data'!G44)))</f>
        <v/>
      </c>
      <c r="CE50" s="306" t="str">
        <f ca="true">+IF(OFFSET('Water Data'!$H$27,0,10*ROW('Water Data'!H44))="","",OFFSET('Water Data'!$H$27,0,10*ROW('Water Data'!H44)))</f>
        <v/>
      </c>
      <c r="CF50" s="306" t="str">
        <f ca="true">+IF(OFFSET('Water Data'!$H$28,0,10*ROW('Water Data'!H44))="","",OFFSET('Water Data'!$H$28,0,10*ROW('Water Data'!H44)))</f>
        <v/>
      </c>
      <c r="CG50" s="306" t="str">
        <f ca="true">+IF(OFFSET('Water Data'!$H$29,0,10*ROW('Water Data'!H44))="","",OFFSET('Water Data'!$H$29,0,10*ROW('Water Data'!H44)))</f>
        <v/>
      </c>
      <c r="CH50" s="306" t="str">
        <f ca="true">+IF(OFFSET('Water Data'!$I$27,0,10*ROW('Water Data'!I44))="","",OFFSET('Water Data'!$I$27,0,10*ROW('Water Data'!I44)))</f>
        <v/>
      </c>
      <c r="CI50" s="306" t="str">
        <f ca="true">+IF(OFFSET('Water Data'!$I$28,0,10*ROW('Water Data'!I44))="","",OFFSET('Water Data'!$I$28,0,10*ROW('Water Data'!I44)))</f>
        <v/>
      </c>
      <c r="CJ50" s="306" t="str">
        <f ca="true">+IF(OFFSET('Water Data'!$I$29,0,10*ROW('Water Data'!I44))="","",OFFSET('Water Data'!$I$29,0,10*ROW('Water Data'!I44)))</f>
        <v/>
      </c>
      <c r="CK50" s="306" t="str">
        <f ca="true">+IF(OFFSET('Sanitation Data'!$D$28,0,10*ROW('Sanitation Data'!D44))="","",OFFSET('Sanitation Data'!$D$28,0,10*ROW('Sanitation Data'!D44)))</f>
        <v/>
      </c>
      <c r="CL50" s="306" t="str">
        <f ca="true">+IF(OFFSET('Sanitation Data'!$D$29,0,10*ROW('Sanitation Data'!D44))="","",OFFSET('Sanitation Data'!$D$29,0,10*ROW('Sanitation Data'!D44)))</f>
        <v/>
      </c>
      <c r="CM50" s="306" t="str">
        <f ca="true">+IF(OFFSET('Sanitation Data'!$D$30,0,10*ROW('Sanitation Data'!D44))="","",OFFSET('Sanitation Data'!$D$30,0,10*ROW('Sanitation Data'!D44)))</f>
        <v/>
      </c>
      <c r="CN50" s="306" t="str">
        <f ca="true">+IF(OFFSET('Sanitation Data'!$D$31,0,10*ROW('Sanitation Data'!D44))="","",OFFSET('Sanitation Data'!$D$31,0,10*ROW('Sanitation Data'!D44)))</f>
        <v/>
      </c>
      <c r="CO50" s="306" t="str">
        <f ca="true">+IF(OFFSET('Sanitation Data'!$D$32,0,10*ROW('Sanitation Data'!D44))="","",OFFSET('Sanitation Data'!$D$32,0,10*ROW('Sanitation Data'!D44)))</f>
        <v/>
      </c>
      <c r="CP50" s="306" t="str">
        <f ca="true">+IF(OFFSET('Sanitation Data'!$E$28,0,10*ROW('Sanitation Data'!E44))="","",OFFSET('Sanitation Data'!$E$28,0,10*ROW('Sanitation Data'!E44)))</f>
        <v/>
      </c>
      <c r="CQ50" s="306" t="str">
        <f ca="true">+IF(OFFSET('Sanitation Data'!$E$29,0,10*ROW('Sanitation Data'!E44))="","",OFFSET('Sanitation Data'!$E$29,0,10*ROW('Sanitation Data'!E44)))</f>
        <v/>
      </c>
      <c r="CR50" s="306" t="str">
        <f ca="true">+IF(OFFSET('Sanitation Data'!$E$30,0,10*ROW('Sanitation Data'!E44))="","",OFFSET('Sanitation Data'!$E$30,0,10*ROW('Sanitation Data'!E44)))</f>
        <v/>
      </c>
      <c r="CS50" s="306" t="str">
        <f ca="true">+IF(OFFSET('Sanitation Data'!$E$31,0,10*ROW('Sanitation Data'!E44))="","",OFFSET('Sanitation Data'!$E$31,0,10*ROW('Sanitation Data'!E44)))</f>
        <v/>
      </c>
      <c r="CT50" s="306" t="str">
        <f ca="true">+IF(OFFSET('Sanitation Data'!$E$32,0,10*ROW('Sanitation Data'!E44))="","",OFFSET('Sanitation Data'!$E$32,0,10*ROW('Sanitation Data'!E44)))</f>
        <v/>
      </c>
      <c r="CU50" s="306" t="str">
        <f ca="true">+IF(OFFSET('Sanitation Data'!$F$28,0,10*ROW('Sanitation Data'!F44))="","",OFFSET('Sanitation Data'!$F$28,0,10*ROW('Sanitation Data'!F44)))</f>
        <v/>
      </c>
      <c r="CV50" s="306" t="str">
        <f ca="true">+IF(OFFSET('Sanitation Data'!$F$29,0,10*ROW('Sanitation Data'!F44))="","",OFFSET('Sanitation Data'!$F$29,0,10*ROW('Sanitation Data'!F44)))</f>
        <v/>
      </c>
      <c r="CW50" s="306" t="str">
        <f ca="true">+IF(OFFSET('Sanitation Data'!$F$30,0,10*ROW('Sanitation Data'!F44))="","",OFFSET('Sanitation Data'!$F$30,0,10*ROW('Sanitation Data'!F44)))</f>
        <v/>
      </c>
      <c r="CX50" s="306" t="str">
        <f ca="true">+IF(OFFSET('Sanitation Data'!$F$31,0,10*ROW('Sanitation Data'!F44))="","",OFFSET('Sanitation Data'!$F$31,0,10*ROW('Sanitation Data'!F44)))</f>
        <v/>
      </c>
      <c r="CY50" s="306" t="str">
        <f ca="true">+IF(OFFSET('Sanitation Data'!$F$32,0,10*ROW('Sanitation Data'!F44))="","",OFFSET('Sanitation Data'!$F$32,0,10*ROW('Sanitation Data'!F44)))</f>
        <v/>
      </c>
      <c r="CZ50" s="306" t="str">
        <f ca="true">+IF(OFFSET('Sanitation Data'!$G$28,0,10*ROW('Sanitation Data'!G44))="","",OFFSET('Sanitation Data'!$G$28,0,10*ROW('Sanitation Data'!G44)))</f>
        <v/>
      </c>
      <c r="DA50" s="306" t="str">
        <f ca="true">+IF(OFFSET('Sanitation Data'!$G$29,0,10*ROW('Sanitation Data'!G44))="","",OFFSET('Sanitation Data'!$G$29,0,10*ROW('Sanitation Data'!G44)))</f>
        <v/>
      </c>
      <c r="DB50" s="306" t="str">
        <f ca="true">+IF(OFFSET('Sanitation Data'!$G$30,0,10*ROW('Sanitation Data'!G44))="","",OFFSET('Sanitation Data'!$G$30,0,10*ROW('Sanitation Data'!G44)))</f>
        <v/>
      </c>
      <c r="DC50" s="306" t="str">
        <f ca="true">+IF(OFFSET('Sanitation Data'!$G$31,0,10*ROW('Sanitation Data'!G44))="","",OFFSET('Sanitation Data'!$G$31,0,10*ROW('Sanitation Data'!G44)))</f>
        <v/>
      </c>
      <c r="DD50" s="306" t="str">
        <f ca="true">+IF(OFFSET('Sanitation Data'!$G$32,0,10*ROW('Sanitation Data'!G44))="","",OFFSET('Sanitation Data'!$G$32,0,10*ROW('Sanitation Data'!G44)))</f>
        <v/>
      </c>
      <c r="DE50" s="306" t="str">
        <f ca="true">+IF(OFFSET('Sanitation Data'!$H$28,0,10*ROW('Sanitation Data'!H44))="","",OFFSET('Sanitation Data'!$H$28,0,10*ROW('Sanitation Data'!H44)))</f>
        <v/>
      </c>
      <c r="DF50" s="306" t="str">
        <f ca="true">+IF(OFFSET('Sanitation Data'!$H$29,0,10*ROW('Sanitation Data'!H44))="","",OFFSET('Sanitation Data'!$H$29,0,10*ROW('Sanitation Data'!H44)))</f>
        <v/>
      </c>
      <c r="DG50" s="306" t="str">
        <f ca="true">+IF(OFFSET('Sanitation Data'!$H$30,0,10*ROW('Sanitation Data'!H44))="","",OFFSET('Sanitation Data'!$H$30,0,10*ROW('Sanitation Data'!H44)))</f>
        <v/>
      </c>
      <c r="DH50" s="306" t="str">
        <f ca="true">+IF(OFFSET('Sanitation Data'!$H$31,0,10*ROW('Sanitation Data'!H44))="","",OFFSET('Sanitation Data'!$H$31,0,10*ROW('Sanitation Data'!H44)))</f>
        <v/>
      </c>
      <c r="DI50" s="306" t="str">
        <f ca="true">+IF(OFFSET('Sanitation Data'!$H$32,0,10*ROW('Sanitation Data'!H44))="","",OFFSET('Sanitation Data'!$H$32,0,10*ROW('Sanitation Data'!H44)))</f>
        <v/>
      </c>
      <c r="DJ50" s="306" t="str">
        <f ca="true">+IF(OFFSET('Sanitation Data'!$I$28,0,10*ROW('Sanitation Data'!I44))="","",OFFSET('Sanitation Data'!$I$28,0,10*ROW('Sanitation Data'!I44)))</f>
        <v/>
      </c>
      <c r="DK50" s="306" t="str">
        <f ca="true">+IF(OFFSET('Sanitation Data'!$I$29,0,10*ROW('Sanitation Data'!I44))="","",OFFSET('Sanitation Data'!$I$29,0,10*ROW('Sanitation Data'!I44)))</f>
        <v/>
      </c>
      <c r="DL50" s="306" t="str">
        <f ca="true">+IF(OFFSET('Sanitation Data'!$I$30,0,10*ROW('Sanitation Data'!I44))="","",OFFSET('Sanitation Data'!$I$30,0,10*ROW('Sanitation Data'!I44)))</f>
        <v/>
      </c>
      <c r="DM50" s="306" t="str">
        <f ca="true">+IF(OFFSET('Sanitation Data'!$I$31,0,10*ROW('Sanitation Data'!I44))="","",OFFSET('Sanitation Data'!$I$31,0,10*ROW('Sanitation Data'!I44)))</f>
        <v/>
      </c>
      <c r="DN50" s="306" t="str">
        <f ca="true">+IF(OFFSET('Sanitation Data'!$I$32,0,10*ROW('Sanitation Data'!I44))="","",OFFSET('Sanitation Data'!$I$32,0,10*ROW('Sanitation Data'!I44)))</f>
        <v/>
      </c>
      <c r="DO50" s="306" t="str">
        <f ca="true">+IF(OFFSET('Hygiene Data'!$D$11,0,10*ROW('Hygiene Data'!D44))="","",OFFSET('Hygiene Data'!$D$11,0,10*ROW('Hygiene Data'!D44)))</f>
        <v/>
      </c>
      <c r="DP50" s="306" t="str">
        <f ca="true">+IF(OFFSET('Hygiene Data'!$D$12,0,10*ROW('Hygiene Data'!D44))="","",OFFSET('Hygiene Data'!$D$12,0,10*ROW('Hygiene Data'!D44)))</f>
        <v/>
      </c>
      <c r="DQ50" s="306" t="str">
        <f ca="true">+IF(OFFSET('Hygiene Data'!$D$13,0,10*ROW('Hygiene Data'!D44))="","",OFFSET('Hygiene Data'!$D$13,0,10*ROW('Hygiene Data'!D44)))</f>
        <v/>
      </c>
      <c r="DR50" s="306" t="str">
        <f ca="true">+IF(OFFSET('Hygiene Data'!$E$11,0,10*ROW('Hygiene Data'!E44))="","",OFFSET('Hygiene Data'!$E$11,0,10*ROW('Hygiene Data'!E44)))</f>
        <v/>
      </c>
      <c r="DS50" s="306" t="str">
        <f ca="true">+IF(OFFSET('Hygiene Data'!$E$12,0,10*ROW('Hygiene Data'!E44))="","",OFFSET('Hygiene Data'!$E$12,0,10*ROW('Hygiene Data'!E44)))</f>
        <v/>
      </c>
      <c r="DT50" s="306" t="str">
        <f ca="true">+IF(OFFSET('Hygiene Data'!$E$13,0,10*ROW('Hygiene Data'!E44))="","",OFFSET('Hygiene Data'!$E$13,0,10*ROW('Hygiene Data'!E44)))</f>
        <v/>
      </c>
      <c r="DU50" s="306" t="str">
        <f ca="true">+IF(OFFSET('Hygiene Data'!$F$11,0,10*ROW('Hygiene Data'!F44))="","",OFFSET('Hygiene Data'!$F$11,0,10*ROW('Hygiene Data'!F44)))</f>
        <v/>
      </c>
      <c r="DV50" s="306" t="str">
        <f ca="true">+IF(OFFSET('Hygiene Data'!$F$12,0,10*ROW('Hygiene Data'!F44))="","",OFFSET('Hygiene Data'!$F$12,0,10*ROW('Hygiene Data'!F44)))</f>
        <v/>
      </c>
      <c r="DW50" s="306" t="str">
        <f ca="true">+IF(OFFSET('Hygiene Data'!$F$13,0,10*ROW('Hygiene Data'!F44))="","",OFFSET('Hygiene Data'!$F$13,0,10*ROW('Hygiene Data'!F44)))</f>
        <v/>
      </c>
      <c r="DX50" s="306" t="str">
        <f ca="true">+IF(OFFSET('Hygiene Data'!$G$11,0,10*ROW('Hygiene Data'!G44))="","",OFFSET('Hygiene Data'!$G$11,0,10*ROW('Hygiene Data'!G44)))</f>
        <v/>
      </c>
      <c r="DY50" s="306" t="str">
        <f ca="true">+IF(OFFSET('Hygiene Data'!$G$12,0,10*ROW('Hygiene Data'!G44))="","",OFFSET('Hygiene Data'!$G$12,0,10*ROW('Hygiene Data'!G44)))</f>
        <v/>
      </c>
      <c r="DZ50" s="306" t="str">
        <f ca="true">+IF(OFFSET('Hygiene Data'!$G$13,0,10*ROW('Hygiene Data'!G44))="","",OFFSET('Hygiene Data'!$G$13,0,10*ROW('Hygiene Data'!G44)))</f>
        <v/>
      </c>
      <c r="EA50" s="306" t="str">
        <f ca="true">+IF(OFFSET('Hygiene Data'!$H$11,0,10*ROW('Hygiene Data'!H44))="","",OFFSET('Hygiene Data'!$H$11,0,10*ROW('Hygiene Data'!H44)))</f>
        <v/>
      </c>
      <c r="EB50" s="306" t="str">
        <f ca="true">+IF(OFFSET('Hygiene Data'!$H$12,0,10*ROW('Hygiene Data'!H44))="","",OFFSET('Hygiene Data'!$H$12,0,10*ROW('Hygiene Data'!H44)))</f>
        <v/>
      </c>
      <c r="EC50" s="306" t="str">
        <f ca="true">+IF(OFFSET('Hygiene Data'!$H$13,0,10*ROW('Hygiene Data'!H44))="","",OFFSET('Hygiene Data'!$H$13,0,10*ROW('Hygiene Data'!H44)))</f>
        <v/>
      </c>
      <c r="ED50" s="306" t="str">
        <f ca="true">+IF(OFFSET('Hygiene Data'!$I$11,0,10*ROW('Hygiene Data'!I44))="","",OFFSET('Hygiene Data'!$I$11,0,10*ROW('Hygiene Data'!I44)))</f>
        <v/>
      </c>
      <c r="EE50" s="306" t="str">
        <f ca="true">+IF(OFFSET('Hygiene Data'!$I$12,0,10*ROW('Hygiene Data'!I44))="","",OFFSET('Hygiene Data'!$I$12,0,10*ROW('Hygiene Data'!I44)))</f>
        <v/>
      </c>
      <c r="EF50" s="306"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62" t="str">
        <f t="shared" ca="true" si="0"/>
        <v/>
      </c>
      <c r="D51" s="98"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8"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8"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8"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8"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8"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8"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8"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8"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8"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8"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8"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8"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8"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8"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8"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8"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8"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9"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9"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9"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9"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9"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9"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9"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9"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9"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9"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9"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9"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9"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9"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9"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9"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9"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9"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9"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9"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9"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9"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9"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9"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9"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9"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9"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9"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9"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9"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0"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0"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0"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0"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0"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0"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0"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0"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0"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0"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0"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0"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0"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0"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0"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0"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0"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0"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6"/>
      <c r="BS51" s="306" t="str">
        <f ca="true">+IF(OFFSET('Water Data'!$D$27,0,10*ROW('Water Data'!D45))="","",OFFSET('Water Data'!$D$27,0,10*ROW('Water Data'!D45)))</f>
        <v/>
      </c>
      <c r="BT51" s="306" t="str">
        <f ca="true">+IF(OFFSET('Water Data'!$D$28,0,10*ROW('Water Data'!D45))="","",OFFSET('Water Data'!$D$28,0,10*ROW('Water Data'!D45)))</f>
        <v/>
      </c>
      <c r="BU51" s="306" t="str">
        <f ca="true">+IF(OFFSET('Water Data'!$D$29,0,10*ROW('Water Data'!D45))="","",OFFSET('Water Data'!$D$29,0,10*ROW('Water Data'!D45)))</f>
        <v/>
      </c>
      <c r="BV51" s="306" t="str">
        <f ca="true">+IF(OFFSET('Water Data'!$E$27,0,10*ROW('Water Data'!E45))="","",OFFSET('Water Data'!$E$27,0,10*ROW('Water Data'!E45)))</f>
        <v/>
      </c>
      <c r="BW51" s="306" t="str">
        <f ca="true">+IF(OFFSET('Water Data'!$E$28,0,10*ROW('Water Data'!E45))="","",OFFSET('Water Data'!$E$28,0,10*ROW('Water Data'!E45)))</f>
        <v/>
      </c>
      <c r="BX51" s="306" t="str">
        <f ca="true">+IF(OFFSET('Water Data'!$E$29,0,10*ROW('Water Data'!E45))="","",OFFSET('Water Data'!$E$29,0,10*ROW('Water Data'!E45)))</f>
        <v/>
      </c>
      <c r="BY51" s="306" t="str">
        <f ca="true">+IF(OFFSET('Water Data'!$F$27,0,10*ROW('Water Data'!F45))="","",OFFSET('Water Data'!$F$27,0,10*ROW('Water Data'!F45)))</f>
        <v/>
      </c>
      <c r="BZ51" s="306" t="str">
        <f ca="true">+IF(OFFSET('Water Data'!$F$28,0,10*ROW('Water Data'!F45))="","",OFFSET('Water Data'!$F$28,0,10*ROW('Water Data'!F45)))</f>
        <v/>
      </c>
      <c r="CA51" s="306" t="str">
        <f ca="true">+IF(OFFSET('Water Data'!$F$29,0,10*ROW('Water Data'!F45))="","",OFFSET('Water Data'!$F$29,0,10*ROW('Water Data'!F45)))</f>
        <v/>
      </c>
      <c r="CB51" s="306" t="str">
        <f ca="true">+IF(OFFSET('Water Data'!$G$27,0,10*ROW('Water Data'!G45))="","",OFFSET('Water Data'!$G$27,0,10*ROW('Water Data'!G45)))</f>
        <v/>
      </c>
      <c r="CC51" s="306" t="str">
        <f ca="true">+IF(OFFSET('Water Data'!$G$28,0,10*ROW('Water Data'!G45))="","",OFFSET('Water Data'!$G$28,0,10*ROW('Water Data'!G45)))</f>
        <v/>
      </c>
      <c r="CD51" s="306" t="str">
        <f ca="true">+IF(OFFSET('Water Data'!$G$29,0,10*ROW('Water Data'!G45))="","",OFFSET('Water Data'!$G$29,0,10*ROW('Water Data'!G45)))</f>
        <v/>
      </c>
      <c r="CE51" s="306" t="str">
        <f ca="true">+IF(OFFSET('Water Data'!$H$27,0,10*ROW('Water Data'!H45))="","",OFFSET('Water Data'!$H$27,0,10*ROW('Water Data'!H45)))</f>
        <v/>
      </c>
      <c r="CF51" s="306" t="str">
        <f ca="true">+IF(OFFSET('Water Data'!$H$28,0,10*ROW('Water Data'!H45))="","",OFFSET('Water Data'!$H$28,0,10*ROW('Water Data'!H45)))</f>
        <v/>
      </c>
      <c r="CG51" s="306" t="str">
        <f ca="true">+IF(OFFSET('Water Data'!$H$29,0,10*ROW('Water Data'!H45))="","",OFFSET('Water Data'!$H$29,0,10*ROW('Water Data'!H45)))</f>
        <v/>
      </c>
      <c r="CH51" s="306" t="str">
        <f ca="true">+IF(OFFSET('Water Data'!$I$27,0,10*ROW('Water Data'!I45))="","",OFFSET('Water Data'!$I$27,0,10*ROW('Water Data'!I45)))</f>
        <v/>
      </c>
      <c r="CI51" s="306" t="str">
        <f ca="true">+IF(OFFSET('Water Data'!$I$28,0,10*ROW('Water Data'!I45))="","",OFFSET('Water Data'!$I$28,0,10*ROW('Water Data'!I45)))</f>
        <v/>
      </c>
      <c r="CJ51" s="306" t="str">
        <f ca="true">+IF(OFFSET('Water Data'!$I$29,0,10*ROW('Water Data'!I45))="","",OFFSET('Water Data'!$I$29,0,10*ROW('Water Data'!I45)))</f>
        <v/>
      </c>
      <c r="CK51" s="306" t="str">
        <f ca="true">+IF(OFFSET('Sanitation Data'!$D$28,0,10*ROW('Sanitation Data'!D45))="","",OFFSET('Sanitation Data'!$D$28,0,10*ROW('Sanitation Data'!D45)))</f>
        <v/>
      </c>
      <c r="CL51" s="306" t="str">
        <f ca="true">+IF(OFFSET('Sanitation Data'!$D$29,0,10*ROW('Sanitation Data'!D45))="","",OFFSET('Sanitation Data'!$D$29,0,10*ROW('Sanitation Data'!D45)))</f>
        <v/>
      </c>
      <c r="CM51" s="306" t="str">
        <f ca="true">+IF(OFFSET('Sanitation Data'!$D$30,0,10*ROW('Sanitation Data'!D45))="","",OFFSET('Sanitation Data'!$D$30,0,10*ROW('Sanitation Data'!D45)))</f>
        <v/>
      </c>
      <c r="CN51" s="306" t="str">
        <f ca="true">+IF(OFFSET('Sanitation Data'!$D$31,0,10*ROW('Sanitation Data'!D45))="","",OFFSET('Sanitation Data'!$D$31,0,10*ROW('Sanitation Data'!D45)))</f>
        <v/>
      </c>
      <c r="CO51" s="306" t="str">
        <f ca="true">+IF(OFFSET('Sanitation Data'!$D$32,0,10*ROW('Sanitation Data'!D45))="","",OFFSET('Sanitation Data'!$D$32,0,10*ROW('Sanitation Data'!D45)))</f>
        <v/>
      </c>
      <c r="CP51" s="306" t="str">
        <f ca="true">+IF(OFFSET('Sanitation Data'!$E$28,0,10*ROW('Sanitation Data'!E45))="","",OFFSET('Sanitation Data'!$E$28,0,10*ROW('Sanitation Data'!E45)))</f>
        <v/>
      </c>
      <c r="CQ51" s="306" t="str">
        <f ca="true">+IF(OFFSET('Sanitation Data'!$E$29,0,10*ROW('Sanitation Data'!E45))="","",OFFSET('Sanitation Data'!$E$29,0,10*ROW('Sanitation Data'!E45)))</f>
        <v/>
      </c>
      <c r="CR51" s="306" t="str">
        <f ca="true">+IF(OFFSET('Sanitation Data'!$E$30,0,10*ROW('Sanitation Data'!E45))="","",OFFSET('Sanitation Data'!$E$30,0,10*ROW('Sanitation Data'!E45)))</f>
        <v/>
      </c>
      <c r="CS51" s="306" t="str">
        <f ca="true">+IF(OFFSET('Sanitation Data'!$E$31,0,10*ROW('Sanitation Data'!E45))="","",OFFSET('Sanitation Data'!$E$31,0,10*ROW('Sanitation Data'!E45)))</f>
        <v/>
      </c>
      <c r="CT51" s="306" t="str">
        <f ca="true">+IF(OFFSET('Sanitation Data'!$E$32,0,10*ROW('Sanitation Data'!E45))="","",OFFSET('Sanitation Data'!$E$32,0,10*ROW('Sanitation Data'!E45)))</f>
        <v/>
      </c>
      <c r="CU51" s="306" t="str">
        <f ca="true">+IF(OFFSET('Sanitation Data'!$F$28,0,10*ROW('Sanitation Data'!F45))="","",OFFSET('Sanitation Data'!$F$28,0,10*ROW('Sanitation Data'!F45)))</f>
        <v/>
      </c>
      <c r="CV51" s="306" t="str">
        <f ca="true">+IF(OFFSET('Sanitation Data'!$F$29,0,10*ROW('Sanitation Data'!F45))="","",OFFSET('Sanitation Data'!$F$29,0,10*ROW('Sanitation Data'!F45)))</f>
        <v/>
      </c>
      <c r="CW51" s="306" t="str">
        <f ca="true">+IF(OFFSET('Sanitation Data'!$F$30,0,10*ROW('Sanitation Data'!F45))="","",OFFSET('Sanitation Data'!$F$30,0,10*ROW('Sanitation Data'!F45)))</f>
        <v/>
      </c>
      <c r="CX51" s="306" t="str">
        <f ca="true">+IF(OFFSET('Sanitation Data'!$F$31,0,10*ROW('Sanitation Data'!F45))="","",OFFSET('Sanitation Data'!$F$31,0,10*ROW('Sanitation Data'!F45)))</f>
        <v/>
      </c>
      <c r="CY51" s="306" t="str">
        <f ca="true">+IF(OFFSET('Sanitation Data'!$F$32,0,10*ROW('Sanitation Data'!F45))="","",OFFSET('Sanitation Data'!$F$32,0,10*ROW('Sanitation Data'!F45)))</f>
        <v/>
      </c>
      <c r="CZ51" s="306" t="str">
        <f ca="true">+IF(OFFSET('Sanitation Data'!$G$28,0,10*ROW('Sanitation Data'!G45))="","",OFFSET('Sanitation Data'!$G$28,0,10*ROW('Sanitation Data'!G45)))</f>
        <v/>
      </c>
      <c r="DA51" s="306" t="str">
        <f ca="true">+IF(OFFSET('Sanitation Data'!$G$29,0,10*ROW('Sanitation Data'!G45))="","",OFFSET('Sanitation Data'!$G$29,0,10*ROW('Sanitation Data'!G45)))</f>
        <v/>
      </c>
      <c r="DB51" s="306" t="str">
        <f ca="true">+IF(OFFSET('Sanitation Data'!$G$30,0,10*ROW('Sanitation Data'!G45))="","",OFFSET('Sanitation Data'!$G$30,0,10*ROW('Sanitation Data'!G45)))</f>
        <v/>
      </c>
      <c r="DC51" s="306" t="str">
        <f ca="true">+IF(OFFSET('Sanitation Data'!$G$31,0,10*ROW('Sanitation Data'!G45))="","",OFFSET('Sanitation Data'!$G$31,0,10*ROW('Sanitation Data'!G45)))</f>
        <v/>
      </c>
      <c r="DD51" s="306" t="str">
        <f ca="true">+IF(OFFSET('Sanitation Data'!$G$32,0,10*ROW('Sanitation Data'!G45))="","",OFFSET('Sanitation Data'!$G$32,0,10*ROW('Sanitation Data'!G45)))</f>
        <v/>
      </c>
      <c r="DE51" s="306" t="str">
        <f ca="true">+IF(OFFSET('Sanitation Data'!$H$28,0,10*ROW('Sanitation Data'!H45))="","",OFFSET('Sanitation Data'!$H$28,0,10*ROW('Sanitation Data'!H45)))</f>
        <v/>
      </c>
      <c r="DF51" s="306" t="str">
        <f ca="true">+IF(OFFSET('Sanitation Data'!$H$29,0,10*ROW('Sanitation Data'!H45))="","",OFFSET('Sanitation Data'!$H$29,0,10*ROW('Sanitation Data'!H45)))</f>
        <v/>
      </c>
      <c r="DG51" s="306" t="str">
        <f ca="true">+IF(OFFSET('Sanitation Data'!$H$30,0,10*ROW('Sanitation Data'!H45))="","",OFFSET('Sanitation Data'!$H$30,0,10*ROW('Sanitation Data'!H45)))</f>
        <v/>
      </c>
      <c r="DH51" s="306" t="str">
        <f ca="true">+IF(OFFSET('Sanitation Data'!$H$31,0,10*ROW('Sanitation Data'!H45))="","",OFFSET('Sanitation Data'!$H$31,0,10*ROW('Sanitation Data'!H45)))</f>
        <v/>
      </c>
      <c r="DI51" s="306" t="str">
        <f ca="true">+IF(OFFSET('Sanitation Data'!$H$32,0,10*ROW('Sanitation Data'!H45))="","",OFFSET('Sanitation Data'!$H$32,0,10*ROW('Sanitation Data'!H45)))</f>
        <v/>
      </c>
      <c r="DJ51" s="306" t="str">
        <f ca="true">+IF(OFFSET('Sanitation Data'!$I$28,0,10*ROW('Sanitation Data'!I45))="","",OFFSET('Sanitation Data'!$I$28,0,10*ROW('Sanitation Data'!I45)))</f>
        <v/>
      </c>
      <c r="DK51" s="306" t="str">
        <f ca="true">+IF(OFFSET('Sanitation Data'!$I$29,0,10*ROW('Sanitation Data'!I45))="","",OFFSET('Sanitation Data'!$I$29,0,10*ROW('Sanitation Data'!I45)))</f>
        <v/>
      </c>
      <c r="DL51" s="306" t="str">
        <f ca="true">+IF(OFFSET('Sanitation Data'!$I$30,0,10*ROW('Sanitation Data'!I45))="","",OFFSET('Sanitation Data'!$I$30,0,10*ROW('Sanitation Data'!I45)))</f>
        <v/>
      </c>
      <c r="DM51" s="306" t="str">
        <f ca="true">+IF(OFFSET('Sanitation Data'!$I$31,0,10*ROW('Sanitation Data'!I45))="","",OFFSET('Sanitation Data'!$I$31,0,10*ROW('Sanitation Data'!I45)))</f>
        <v/>
      </c>
      <c r="DN51" s="306" t="str">
        <f ca="true">+IF(OFFSET('Sanitation Data'!$I$32,0,10*ROW('Sanitation Data'!I45))="","",OFFSET('Sanitation Data'!$I$32,0,10*ROW('Sanitation Data'!I45)))</f>
        <v/>
      </c>
      <c r="DO51" s="306" t="str">
        <f ca="true">+IF(OFFSET('Hygiene Data'!$D$11,0,10*ROW('Hygiene Data'!D45))="","",OFFSET('Hygiene Data'!$D$11,0,10*ROW('Hygiene Data'!D45)))</f>
        <v/>
      </c>
      <c r="DP51" s="306" t="str">
        <f ca="true">+IF(OFFSET('Hygiene Data'!$D$12,0,10*ROW('Hygiene Data'!D45))="","",OFFSET('Hygiene Data'!$D$12,0,10*ROW('Hygiene Data'!D45)))</f>
        <v/>
      </c>
      <c r="DQ51" s="306" t="str">
        <f ca="true">+IF(OFFSET('Hygiene Data'!$D$13,0,10*ROW('Hygiene Data'!D45))="","",OFFSET('Hygiene Data'!$D$13,0,10*ROW('Hygiene Data'!D45)))</f>
        <v/>
      </c>
      <c r="DR51" s="306" t="str">
        <f ca="true">+IF(OFFSET('Hygiene Data'!$E$11,0,10*ROW('Hygiene Data'!E45))="","",OFFSET('Hygiene Data'!$E$11,0,10*ROW('Hygiene Data'!E45)))</f>
        <v/>
      </c>
      <c r="DS51" s="306" t="str">
        <f ca="true">+IF(OFFSET('Hygiene Data'!$E$12,0,10*ROW('Hygiene Data'!E45))="","",OFFSET('Hygiene Data'!$E$12,0,10*ROW('Hygiene Data'!E45)))</f>
        <v/>
      </c>
      <c r="DT51" s="306" t="str">
        <f ca="true">+IF(OFFSET('Hygiene Data'!$E$13,0,10*ROW('Hygiene Data'!E45))="","",OFFSET('Hygiene Data'!$E$13,0,10*ROW('Hygiene Data'!E45)))</f>
        <v/>
      </c>
      <c r="DU51" s="306" t="str">
        <f ca="true">+IF(OFFSET('Hygiene Data'!$F$11,0,10*ROW('Hygiene Data'!F45))="","",OFFSET('Hygiene Data'!$F$11,0,10*ROW('Hygiene Data'!F45)))</f>
        <v/>
      </c>
      <c r="DV51" s="306" t="str">
        <f ca="true">+IF(OFFSET('Hygiene Data'!$F$12,0,10*ROW('Hygiene Data'!F45))="","",OFFSET('Hygiene Data'!$F$12,0,10*ROW('Hygiene Data'!F45)))</f>
        <v/>
      </c>
      <c r="DW51" s="306" t="str">
        <f ca="true">+IF(OFFSET('Hygiene Data'!$F$13,0,10*ROW('Hygiene Data'!F45))="","",OFFSET('Hygiene Data'!$F$13,0,10*ROW('Hygiene Data'!F45)))</f>
        <v/>
      </c>
      <c r="DX51" s="306" t="str">
        <f ca="true">+IF(OFFSET('Hygiene Data'!$G$11,0,10*ROW('Hygiene Data'!G45))="","",OFFSET('Hygiene Data'!$G$11,0,10*ROW('Hygiene Data'!G45)))</f>
        <v/>
      </c>
      <c r="DY51" s="306" t="str">
        <f ca="true">+IF(OFFSET('Hygiene Data'!$G$12,0,10*ROW('Hygiene Data'!G45))="","",OFFSET('Hygiene Data'!$G$12,0,10*ROW('Hygiene Data'!G45)))</f>
        <v/>
      </c>
      <c r="DZ51" s="306" t="str">
        <f ca="true">+IF(OFFSET('Hygiene Data'!$G$13,0,10*ROW('Hygiene Data'!G45))="","",OFFSET('Hygiene Data'!$G$13,0,10*ROW('Hygiene Data'!G45)))</f>
        <v/>
      </c>
      <c r="EA51" s="306" t="str">
        <f ca="true">+IF(OFFSET('Hygiene Data'!$H$11,0,10*ROW('Hygiene Data'!H45))="","",OFFSET('Hygiene Data'!$H$11,0,10*ROW('Hygiene Data'!H45)))</f>
        <v/>
      </c>
      <c r="EB51" s="306" t="str">
        <f ca="true">+IF(OFFSET('Hygiene Data'!$H$12,0,10*ROW('Hygiene Data'!H45))="","",OFFSET('Hygiene Data'!$H$12,0,10*ROW('Hygiene Data'!H45)))</f>
        <v/>
      </c>
      <c r="EC51" s="306" t="str">
        <f ca="true">+IF(OFFSET('Hygiene Data'!$H$13,0,10*ROW('Hygiene Data'!H45))="","",OFFSET('Hygiene Data'!$H$13,0,10*ROW('Hygiene Data'!H45)))</f>
        <v/>
      </c>
      <c r="ED51" s="306" t="str">
        <f ca="true">+IF(OFFSET('Hygiene Data'!$I$11,0,10*ROW('Hygiene Data'!I45))="","",OFFSET('Hygiene Data'!$I$11,0,10*ROW('Hygiene Data'!I45)))</f>
        <v/>
      </c>
      <c r="EE51" s="306" t="str">
        <f ca="true">+IF(OFFSET('Hygiene Data'!$I$12,0,10*ROW('Hygiene Data'!I45))="","",OFFSET('Hygiene Data'!$I$12,0,10*ROW('Hygiene Data'!I45)))</f>
        <v/>
      </c>
      <c r="EF51" s="306"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62" t="str">
        <f t="shared" ca="true" si="0"/>
        <v/>
      </c>
      <c r="D52" s="98"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8"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8"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8"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8"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8"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8"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8"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8"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8"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8"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8"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8"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8"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8"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8"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8"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8"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9"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9"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9"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9"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9"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9"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9"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9"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9"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9"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9"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9"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9"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9"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9"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9"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9"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9"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9"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9"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9"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9"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9"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9"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9"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9"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9"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9"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9"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9"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0"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0"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0"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0"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0"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0"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0"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0"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0"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0"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0"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0"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0"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0"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0"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0"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0"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0"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6"/>
      <c r="BS52" s="306" t="str">
        <f ca="true">+IF(OFFSET('Water Data'!$D$27,0,10*ROW('Water Data'!D46))="","",OFFSET('Water Data'!$D$27,0,10*ROW('Water Data'!D46)))</f>
        <v/>
      </c>
      <c r="BT52" s="306" t="str">
        <f ca="true">+IF(OFFSET('Water Data'!$D$28,0,10*ROW('Water Data'!D46))="","",OFFSET('Water Data'!$D$28,0,10*ROW('Water Data'!D46)))</f>
        <v/>
      </c>
      <c r="BU52" s="306" t="str">
        <f ca="true">+IF(OFFSET('Water Data'!$D$29,0,10*ROW('Water Data'!D46))="","",OFFSET('Water Data'!$D$29,0,10*ROW('Water Data'!D46)))</f>
        <v/>
      </c>
      <c r="BV52" s="306" t="str">
        <f ca="true">+IF(OFFSET('Water Data'!$E$27,0,10*ROW('Water Data'!E46))="","",OFFSET('Water Data'!$E$27,0,10*ROW('Water Data'!E46)))</f>
        <v/>
      </c>
      <c r="BW52" s="306" t="str">
        <f ca="true">+IF(OFFSET('Water Data'!$E$28,0,10*ROW('Water Data'!E46))="","",OFFSET('Water Data'!$E$28,0,10*ROW('Water Data'!E46)))</f>
        <v/>
      </c>
      <c r="BX52" s="306" t="str">
        <f ca="true">+IF(OFFSET('Water Data'!$E$29,0,10*ROW('Water Data'!E46))="","",OFFSET('Water Data'!$E$29,0,10*ROW('Water Data'!E46)))</f>
        <v/>
      </c>
      <c r="BY52" s="306" t="str">
        <f ca="true">+IF(OFFSET('Water Data'!$F$27,0,10*ROW('Water Data'!F46))="","",OFFSET('Water Data'!$F$27,0,10*ROW('Water Data'!F46)))</f>
        <v/>
      </c>
      <c r="BZ52" s="306" t="str">
        <f ca="true">+IF(OFFSET('Water Data'!$F$28,0,10*ROW('Water Data'!F46))="","",OFFSET('Water Data'!$F$28,0,10*ROW('Water Data'!F46)))</f>
        <v/>
      </c>
      <c r="CA52" s="306" t="str">
        <f ca="true">+IF(OFFSET('Water Data'!$F$29,0,10*ROW('Water Data'!F46))="","",OFFSET('Water Data'!$F$29,0,10*ROW('Water Data'!F46)))</f>
        <v/>
      </c>
      <c r="CB52" s="306" t="str">
        <f ca="true">+IF(OFFSET('Water Data'!$G$27,0,10*ROW('Water Data'!G46))="","",OFFSET('Water Data'!$G$27,0,10*ROW('Water Data'!G46)))</f>
        <v/>
      </c>
      <c r="CC52" s="306" t="str">
        <f ca="true">+IF(OFFSET('Water Data'!$G$28,0,10*ROW('Water Data'!G46))="","",OFFSET('Water Data'!$G$28,0,10*ROW('Water Data'!G46)))</f>
        <v/>
      </c>
      <c r="CD52" s="306" t="str">
        <f ca="true">+IF(OFFSET('Water Data'!$G$29,0,10*ROW('Water Data'!G46))="","",OFFSET('Water Data'!$G$29,0,10*ROW('Water Data'!G46)))</f>
        <v/>
      </c>
      <c r="CE52" s="306" t="str">
        <f ca="true">+IF(OFFSET('Water Data'!$H$27,0,10*ROW('Water Data'!H46))="","",OFFSET('Water Data'!$H$27,0,10*ROW('Water Data'!H46)))</f>
        <v/>
      </c>
      <c r="CF52" s="306" t="str">
        <f ca="true">+IF(OFFSET('Water Data'!$H$28,0,10*ROW('Water Data'!H46))="","",OFFSET('Water Data'!$H$28,0,10*ROW('Water Data'!H46)))</f>
        <v/>
      </c>
      <c r="CG52" s="306" t="str">
        <f ca="true">+IF(OFFSET('Water Data'!$H$29,0,10*ROW('Water Data'!H46))="","",OFFSET('Water Data'!$H$29,0,10*ROW('Water Data'!H46)))</f>
        <v/>
      </c>
      <c r="CH52" s="306" t="str">
        <f ca="true">+IF(OFFSET('Water Data'!$I$27,0,10*ROW('Water Data'!I46))="","",OFFSET('Water Data'!$I$27,0,10*ROW('Water Data'!I46)))</f>
        <v/>
      </c>
      <c r="CI52" s="306" t="str">
        <f ca="true">+IF(OFFSET('Water Data'!$I$28,0,10*ROW('Water Data'!I46))="","",OFFSET('Water Data'!$I$28,0,10*ROW('Water Data'!I46)))</f>
        <v/>
      </c>
      <c r="CJ52" s="306" t="str">
        <f ca="true">+IF(OFFSET('Water Data'!$I$29,0,10*ROW('Water Data'!I46))="","",OFFSET('Water Data'!$I$29,0,10*ROW('Water Data'!I46)))</f>
        <v/>
      </c>
      <c r="CK52" s="306" t="str">
        <f ca="true">+IF(OFFSET('Sanitation Data'!$D$28,0,10*ROW('Sanitation Data'!D46))="","",OFFSET('Sanitation Data'!$D$28,0,10*ROW('Sanitation Data'!D46)))</f>
        <v/>
      </c>
      <c r="CL52" s="306" t="str">
        <f ca="true">+IF(OFFSET('Sanitation Data'!$D$29,0,10*ROW('Sanitation Data'!D46))="","",OFFSET('Sanitation Data'!$D$29,0,10*ROW('Sanitation Data'!D46)))</f>
        <v/>
      </c>
      <c r="CM52" s="306" t="str">
        <f ca="true">+IF(OFFSET('Sanitation Data'!$D$30,0,10*ROW('Sanitation Data'!D46))="","",OFFSET('Sanitation Data'!$D$30,0,10*ROW('Sanitation Data'!D46)))</f>
        <v/>
      </c>
      <c r="CN52" s="306" t="str">
        <f ca="true">+IF(OFFSET('Sanitation Data'!$D$31,0,10*ROW('Sanitation Data'!D46))="","",OFFSET('Sanitation Data'!$D$31,0,10*ROW('Sanitation Data'!D46)))</f>
        <v/>
      </c>
      <c r="CO52" s="306" t="str">
        <f ca="true">+IF(OFFSET('Sanitation Data'!$D$32,0,10*ROW('Sanitation Data'!D46))="","",OFFSET('Sanitation Data'!$D$32,0,10*ROW('Sanitation Data'!D46)))</f>
        <v/>
      </c>
      <c r="CP52" s="306" t="str">
        <f ca="true">+IF(OFFSET('Sanitation Data'!$E$28,0,10*ROW('Sanitation Data'!E46))="","",OFFSET('Sanitation Data'!$E$28,0,10*ROW('Sanitation Data'!E46)))</f>
        <v/>
      </c>
      <c r="CQ52" s="306" t="str">
        <f ca="true">+IF(OFFSET('Sanitation Data'!$E$29,0,10*ROW('Sanitation Data'!E46))="","",OFFSET('Sanitation Data'!$E$29,0,10*ROW('Sanitation Data'!E46)))</f>
        <v/>
      </c>
      <c r="CR52" s="306" t="str">
        <f ca="true">+IF(OFFSET('Sanitation Data'!$E$30,0,10*ROW('Sanitation Data'!E46))="","",OFFSET('Sanitation Data'!$E$30,0,10*ROW('Sanitation Data'!E46)))</f>
        <v/>
      </c>
      <c r="CS52" s="306" t="str">
        <f ca="true">+IF(OFFSET('Sanitation Data'!$E$31,0,10*ROW('Sanitation Data'!E46))="","",OFFSET('Sanitation Data'!$E$31,0,10*ROW('Sanitation Data'!E46)))</f>
        <v/>
      </c>
      <c r="CT52" s="306" t="str">
        <f ca="true">+IF(OFFSET('Sanitation Data'!$E$32,0,10*ROW('Sanitation Data'!E46))="","",OFFSET('Sanitation Data'!$E$32,0,10*ROW('Sanitation Data'!E46)))</f>
        <v/>
      </c>
      <c r="CU52" s="306" t="str">
        <f ca="true">+IF(OFFSET('Sanitation Data'!$F$28,0,10*ROW('Sanitation Data'!F46))="","",OFFSET('Sanitation Data'!$F$28,0,10*ROW('Sanitation Data'!F46)))</f>
        <v/>
      </c>
      <c r="CV52" s="306" t="str">
        <f ca="true">+IF(OFFSET('Sanitation Data'!$F$29,0,10*ROW('Sanitation Data'!F46))="","",OFFSET('Sanitation Data'!$F$29,0,10*ROW('Sanitation Data'!F46)))</f>
        <v/>
      </c>
      <c r="CW52" s="306" t="str">
        <f ca="true">+IF(OFFSET('Sanitation Data'!$F$30,0,10*ROW('Sanitation Data'!F46))="","",OFFSET('Sanitation Data'!$F$30,0,10*ROW('Sanitation Data'!F46)))</f>
        <v/>
      </c>
      <c r="CX52" s="306" t="str">
        <f ca="true">+IF(OFFSET('Sanitation Data'!$F$31,0,10*ROW('Sanitation Data'!F46))="","",OFFSET('Sanitation Data'!$F$31,0,10*ROW('Sanitation Data'!F46)))</f>
        <v/>
      </c>
      <c r="CY52" s="306" t="str">
        <f ca="true">+IF(OFFSET('Sanitation Data'!$F$32,0,10*ROW('Sanitation Data'!F46))="","",OFFSET('Sanitation Data'!$F$32,0,10*ROW('Sanitation Data'!F46)))</f>
        <v/>
      </c>
      <c r="CZ52" s="306" t="str">
        <f ca="true">+IF(OFFSET('Sanitation Data'!$G$28,0,10*ROW('Sanitation Data'!G46))="","",OFFSET('Sanitation Data'!$G$28,0,10*ROW('Sanitation Data'!G46)))</f>
        <v/>
      </c>
      <c r="DA52" s="306" t="str">
        <f ca="true">+IF(OFFSET('Sanitation Data'!$G$29,0,10*ROW('Sanitation Data'!G46))="","",OFFSET('Sanitation Data'!$G$29,0,10*ROW('Sanitation Data'!G46)))</f>
        <v/>
      </c>
      <c r="DB52" s="306" t="str">
        <f ca="true">+IF(OFFSET('Sanitation Data'!$G$30,0,10*ROW('Sanitation Data'!G46))="","",OFFSET('Sanitation Data'!$G$30,0,10*ROW('Sanitation Data'!G46)))</f>
        <v/>
      </c>
      <c r="DC52" s="306" t="str">
        <f ca="true">+IF(OFFSET('Sanitation Data'!$G$31,0,10*ROW('Sanitation Data'!G46))="","",OFFSET('Sanitation Data'!$G$31,0,10*ROW('Sanitation Data'!G46)))</f>
        <v/>
      </c>
      <c r="DD52" s="306" t="str">
        <f ca="true">+IF(OFFSET('Sanitation Data'!$G$32,0,10*ROW('Sanitation Data'!G46))="","",OFFSET('Sanitation Data'!$G$32,0,10*ROW('Sanitation Data'!G46)))</f>
        <v/>
      </c>
      <c r="DE52" s="306" t="str">
        <f ca="true">+IF(OFFSET('Sanitation Data'!$H$28,0,10*ROW('Sanitation Data'!H46))="","",OFFSET('Sanitation Data'!$H$28,0,10*ROW('Sanitation Data'!H46)))</f>
        <v/>
      </c>
      <c r="DF52" s="306" t="str">
        <f ca="true">+IF(OFFSET('Sanitation Data'!$H$29,0,10*ROW('Sanitation Data'!H46))="","",OFFSET('Sanitation Data'!$H$29,0,10*ROW('Sanitation Data'!H46)))</f>
        <v/>
      </c>
      <c r="DG52" s="306" t="str">
        <f ca="true">+IF(OFFSET('Sanitation Data'!$H$30,0,10*ROW('Sanitation Data'!H46))="","",OFFSET('Sanitation Data'!$H$30,0,10*ROW('Sanitation Data'!H46)))</f>
        <v/>
      </c>
      <c r="DH52" s="306" t="str">
        <f ca="true">+IF(OFFSET('Sanitation Data'!$H$31,0,10*ROW('Sanitation Data'!H46))="","",OFFSET('Sanitation Data'!$H$31,0,10*ROW('Sanitation Data'!H46)))</f>
        <v/>
      </c>
      <c r="DI52" s="306" t="str">
        <f ca="true">+IF(OFFSET('Sanitation Data'!$H$32,0,10*ROW('Sanitation Data'!H46))="","",OFFSET('Sanitation Data'!$H$32,0,10*ROW('Sanitation Data'!H46)))</f>
        <v/>
      </c>
      <c r="DJ52" s="306" t="str">
        <f ca="true">+IF(OFFSET('Sanitation Data'!$I$28,0,10*ROW('Sanitation Data'!I46))="","",OFFSET('Sanitation Data'!$I$28,0,10*ROW('Sanitation Data'!I46)))</f>
        <v/>
      </c>
      <c r="DK52" s="306" t="str">
        <f ca="true">+IF(OFFSET('Sanitation Data'!$I$29,0,10*ROW('Sanitation Data'!I46))="","",OFFSET('Sanitation Data'!$I$29,0,10*ROW('Sanitation Data'!I46)))</f>
        <v/>
      </c>
      <c r="DL52" s="306" t="str">
        <f ca="true">+IF(OFFSET('Sanitation Data'!$I$30,0,10*ROW('Sanitation Data'!I46))="","",OFFSET('Sanitation Data'!$I$30,0,10*ROW('Sanitation Data'!I46)))</f>
        <v/>
      </c>
      <c r="DM52" s="306" t="str">
        <f ca="true">+IF(OFFSET('Sanitation Data'!$I$31,0,10*ROW('Sanitation Data'!I46))="","",OFFSET('Sanitation Data'!$I$31,0,10*ROW('Sanitation Data'!I46)))</f>
        <v/>
      </c>
      <c r="DN52" s="306" t="str">
        <f ca="true">+IF(OFFSET('Sanitation Data'!$I$32,0,10*ROW('Sanitation Data'!I46))="","",OFFSET('Sanitation Data'!$I$32,0,10*ROW('Sanitation Data'!I46)))</f>
        <v/>
      </c>
      <c r="DO52" s="306" t="str">
        <f ca="true">+IF(OFFSET('Hygiene Data'!$D$11,0,10*ROW('Hygiene Data'!D46))="","",OFFSET('Hygiene Data'!$D$11,0,10*ROW('Hygiene Data'!D46)))</f>
        <v/>
      </c>
      <c r="DP52" s="306" t="str">
        <f ca="true">+IF(OFFSET('Hygiene Data'!$D$12,0,10*ROW('Hygiene Data'!D46))="","",OFFSET('Hygiene Data'!$D$12,0,10*ROW('Hygiene Data'!D46)))</f>
        <v/>
      </c>
      <c r="DQ52" s="306" t="str">
        <f ca="true">+IF(OFFSET('Hygiene Data'!$D$13,0,10*ROW('Hygiene Data'!D46))="","",OFFSET('Hygiene Data'!$D$13,0,10*ROW('Hygiene Data'!D46)))</f>
        <v/>
      </c>
      <c r="DR52" s="306" t="str">
        <f ca="true">+IF(OFFSET('Hygiene Data'!$E$11,0,10*ROW('Hygiene Data'!E46))="","",OFFSET('Hygiene Data'!$E$11,0,10*ROW('Hygiene Data'!E46)))</f>
        <v/>
      </c>
      <c r="DS52" s="306" t="str">
        <f ca="true">+IF(OFFSET('Hygiene Data'!$E$12,0,10*ROW('Hygiene Data'!E46))="","",OFFSET('Hygiene Data'!$E$12,0,10*ROW('Hygiene Data'!E46)))</f>
        <v/>
      </c>
      <c r="DT52" s="306" t="str">
        <f ca="true">+IF(OFFSET('Hygiene Data'!$E$13,0,10*ROW('Hygiene Data'!E46))="","",OFFSET('Hygiene Data'!$E$13,0,10*ROW('Hygiene Data'!E46)))</f>
        <v/>
      </c>
      <c r="DU52" s="306" t="str">
        <f ca="true">+IF(OFFSET('Hygiene Data'!$F$11,0,10*ROW('Hygiene Data'!F46))="","",OFFSET('Hygiene Data'!$F$11,0,10*ROW('Hygiene Data'!F46)))</f>
        <v/>
      </c>
      <c r="DV52" s="306" t="str">
        <f ca="true">+IF(OFFSET('Hygiene Data'!$F$12,0,10*ROW('Hygiene Data'!F46))="","",OFFSET('Hygiene Data'!$F$12,0,10*ROW('Hygiene Data'!F46)))</f>
        <v/>
      </c>
      <c r="DW52" s="306" t="str">
        <f ca="true">+IF(OFFSET('Hygiene Data'!$F$13,0,10*ROW('Hygiene Data'!F46))="","",OFFSET('Hygiene Data'!$F$13,0,10*ROW('Hygiene Data'!F46)))</f>
        <v/>
      </c>
      <c r="DX52" s="306" t="str">
        <f ca="true">+IF(OFFSET('Hygiene Data'!$G$11,0,10*ROW('Hygiene Data'!G46))="","",OFFSET('Hygiene Data'!$G$11,0,10*ROW('Hygiene Data'!G46)))</f>
        <v/>
      </c>
      <c r="DY52" s="306" t="str">
        <f ca="true">+IF(OFFSET('Hygiene Data'!$G$12,0,10*ROW('Hygiene Data'!G46))="","",OFFSET('Hygiene Data'!$G$12,0,10*ROW('Hygiene Data'!G46)))</f>
        <v/>
      </c>
      <c r="DZ52" s="306" t="str">
        <f ca="true">+IF(OFFSET('Hygiene Data'!$G$13,0,10*ROW('Hygiene Data'!G46))="","",OFFSET('Hygiene Data'!$G$13,0,10*ROW('Hygiene Data'!G46)))</f>
        <v/>
      </c>
      <c r="EA52" s="306" t="str">
        <f ca="true">+IF(OFFSET('Hygiene Data'!$H$11,0,10*ROW('Hygiene Data'!H46))="","",OFFSET('Hygiene Data'!$H$11,0,10*ROW('Hygiene Data'!H46)))</f>
        <v/>
      </c>
      <c r="EB52" s="306" t="str">
        <f ca="true">+IF(OFFSET('Hygiene Data'!$H$12,0,10*ROW('Hygiene Data'!H46))="","",OFFSET('Hygiene Data'!$H$12,0,10*ROW('Hygiene Data'!H46)))</f>
        <v/>
      </c>
      <c r="EC52" s="306" t="str">
        <f ca="true">+IF(OFFSET('Hygiene Data'!$H$13,0,10*ROW('Hygiene Data'!H46))="","",OFFSET('Hygiene Data'!$H$13,0,10*ROW('Hygiene Data'!H46)))</f>
        <v/>
      </c>
      <c r="ED52" s="306" t="str">
        <f ca="true">+IF(OFFSET('Hygiene Data'!$I$11,0,10*ROW('Hygiene Data'!I46))="","",OFFSET('Hygiene Data'!$I$11,0,10*ROW('Hygiene Data'!I46)))</f>
        <v/>
      </c>
      <c r="EE52" s="306" t="str">
        <f ca="true">+IF(OFFSET('Hygiene Data'!$I$12,0,10*ROW('Hygiene Data'!I46))="","",OFFSET('Hygiene Data'!$I$12,0,10*ROW('Hygiene Data'!I46)))</f>
        <v/>
      </c>
      <c r="EF52" s="306"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62" t="str">
        <f t="shared" ca="true" si="0"/>
        <v/>
      </c>
      <c r="D53" s="98"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8"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8"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8"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8"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8"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8"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8"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8"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8"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8"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8"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8"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8"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8"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8"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8"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8"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9"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9"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9"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9"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9"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9"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9"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9"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9"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9"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9"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9"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9"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9"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9"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9"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9"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9"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9"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9"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9"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9"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9"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9"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9"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9"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9"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9"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9"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9"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0"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0"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0"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0"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0"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0"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0"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0"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0"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0"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0"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0"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0"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0"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0"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0"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0"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0"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6"/>
      <c r="BS53" s="306" t="str">
        <f ca="true">+IF(OFFSET('Water Data'!$D$27,0,10*ROW('Water Data'!D47))="","",OFFSET('Water Data'!$D$27,0,10*ROW('Water Data'!D47)))</f>
        <v/>
      </c>
      <c r="BT53" s="306" t="str">
        <f ca="true">+IF(OFFSET('Water Data'!$D$28,0,10*ROW('Water Data'!D47))="","",OFFSET('Water Data'!$D$28,0,10*ROW('Water Data'!D47)))</f>
        <v/>
      </c>
      <c r="BU53" s="306" t="str">
        <f ca="true">+IF(OFFSET('Water Data'!$D$29,0,10*ROW('Water Data'!D47))="","",OFFSET('Water Data'!$D$29,0,10*ROW('Water Data'!D47)))</f>
        <v/>
      </c>
      <c r="BV53" s="306" t="str">
        <f ca="true">+IF(OFFSET('Water Data'!$E$27,0,10*ROW('Water Data'!E47))="","",OFFSET('Water Data'!$E$27,0,10*ROW('Water Data'!E47)))</f>
        <v/>
      </c>
      <c r="BW53" s="306" t="str">
        <f ca="true">+IF(OFFSET('Water Data'!$E$28,0,10*ROW('Water Data'!E47))="","",OFFSET('Water Data'!$E$28,0,10*ROW('Water Data'!E47)))</f>
        <v/>
      </c>
      <c r="BX53" s="306" t="str">
        <f ca="true">+IF(OFFSET('Water Data'!$E$29,0,10*ROW('Water Data'!E47))="","",OFFSET('Water Data'!$E$29,0,10*ROW('Water Data'!E47)))</f>
        <v/>
      </c>
      <c r="BY53" s="306" t="str">
        <f ca="true">+IF(OFFSET('Water Data'!$F$27,0,10*ROW('Water Data'!F47))="","",OFFSET('Water Data'!$F$27,0,10*ROW('Water Data'!F47)))</f>
        <v/>
      </c>
      <c r="BZ53" s="306" t="str">
        <f ca="true">+IF(OFFSET('Water Data'!$F$28,0,10*ROW('Water Data'!F47))="","",OFFSET('Water Data'!$F$28,0,10*ROW('Water Data'!F47)))</f>
        <v/>
      </c>
      <c r="CA53" s="306" t="str">
        <f ca="true">+IF(OFFSET('Water Data'!$F$29,0,10*ROW('Water Data'!F47))="","",OFFSET('Water Data'!$F$29,0,10*ROW('Water Data'!F47)))</f>
        <v/>
      </c>
      <c r="CB53" s="306" t="str">
        <f ca="true">+IF(OFFSET('Water Data'!$G$27,0,10*ROW('Water Data'!G47))="","",OFFSET('Water Data'!$G$27,0,10*ROW('Water Data'!G47)))</f>
        <v/>
      </c>
      <c r="CC53" s="306" t="str">
        <f ca="true">+IF(OFFSET('Water Data'!$G$28,0,10*ROW('Water Data'!G47))="","",OFFSET('Water Data'!$G$28,0,10*ROW('Water Data'!G47)))</f>
        <v/>
      </c>
      <c r="CD53" s="306" t="str">
        <f ca="true">+IF(OFFSET('Water Data'!$G$29,0,10*ROW('Water Data'!G47))="","",OFFSET('Water Data'!$G$29,0,10*ROW('Water Data'!G47)))</f>
        <v/>
      </c>
      <c r="CE53" s="306" t="str">
        <f ca="true">+IF(OFFSET('Water Data'!$H$27,0,10*ROW('Water Data'!H47))="","",OFFSET('Water Data'!$H$27,0,10*ROW('Water Data'!H47)))</f>
        <v/>
      </c>
      <c r="CF53" s="306" t="str">
        <f ca="true">+IF(OFFSET('Water Data'!$H$28,0,10*ROW('Water Data'!H47))="","",OFFSET('Water Data'!$H$28,0,10*ROW('Water Data'!H47)))</f>
        <v/>
      </c>
      <c r="CG53" s="306" t="str">
        <f ca="true">+IF(OFFSET('Water Data'!$H$29,0,10*ROW('Water Data'!H47))="","",OFFSET('Water Data'!$H$29,0,10*ROW('Water Data'!H47)))</f>
        <v/>
      </c>
      <c r="CH53" s="306" t="str">
        <f ca="true">+IF(OFFSET('Water Data'!$I$27,0,10*ROW('Water Data'!I47))="","",OFFSET('Water Data'!$I$27,0,10*ROW('Water Data'!I47)))</f>
        <v/>
      </c>
      <c r="CI53" s="306" t="str">
        <f ca="true">+IF(OFFSET('Water Data'!$I$28,0,10*ROW('Water Data'!I47))="","",OFFSET('Water Data'!$I$28,0,10*ROW('Water Data'!I47)))</f>
        <v/>
      </c>
      <c r="CJ53" s="306" t="str">
        <f ca="true">+IF(OFFSET('Water Data'!$I$29,0,10*ROW('Water Data'!I47))="","",OFFSET('Water Data'!$I$29,0,10*ROW('Water Data'!I47)))</f>
        <v/>
      </c>
      <c r="CK53" s="306" t="str">
        <f ca="true">+IF(OFFSET('Sanitation Data'!$D$28,0,10*ROW('Sanitation Data'!D47))="","",OFFSET('Sanitation Data'!$D$28,0,10*ROW('Sanitation Data'!D47)))</f>
        <v/>
      </c>
      <c r="CL53" s="306" t="str">
        <f ca="true">+IF(OFFSET('Sanitation Data'!$D$29,0,10*ROW('Sanitation Data'!D47))="","",OFFSET('Sanitation Data'!$D$29,0,10*ROW('Sanitation Data'!D47)))</f>
        <v/>
      </c>
      <c r="CM53" s="306" t="str">
        <f ca="true">+IF(OFFSET('Sanitation Data'!$D$30,0,10*ROW('Sanitation Data'!D47))="","",OFFSET('Sanitation Data'!$D$30,0,10*ROW('Sanitation Data'!D47)))</f>
        <v/>
      </c>
      <c r="CN53" s="306" t="str">
        <f ca="true">+IF(OFFSET('Sanitation Data'!$D$31,0,10*ROW('Sanitation Data'!D47))="","",OFFSET('Sanitation Data'!$D$31,0,10*ROW('Sanitation Data'!D47)))</f>
        <v/>
      </c>
      <c r="CO53" s="306" t="str">
        <f ca="true">+IF(OFFSET('Sanitation Data'!$D$32,0,10*ROW('Sanitation Data'!D47))="","",OFFSET('Sanitation Data'!$D$32,0,10*ROW('Sanitation Data'!D47)))</f>
        <v/>
      </c>
      <c r="CP53" s="306" t="str">
        <f ca="true">+IF(OFFSET('Sanitation Data'!$E$28,0,10*ROW('Sanitation Data'!E47))="","",OFFSET('Sanitation Data'!$E$28,0,10*ROW('Sanitation Data'!E47)))</f>
        <v/>
      </c>
      <c r="CQ53" s="306" t="str">
        <f ca="true">+IF(OFFSET('Sanitation Data'!$E$29,0,10*ROW('Sanitation Data'!E47))="","",OFFSET('Sanitation Data'!$E$29,0,10*ROW('Sanitation Data'!E47)))</f>
        <v/>
      </c>
      <c r="CR53" s="306" t="str">
        <f ca="true">+IF(OFFSET('Sanitation Data'!$E$30,0,10*ROW('Sanitation Data'!E47))="","",OFFSET('Sanitation Data'!$E$30,0,10*ROW('Sanitation Data'!E47)))</f>
        <v/>
      </c>
      <c r="CS53" s="306" t="str">
        <f ca="true">+IF(OFFSET('Sanitation Data'!$E$31,0,10*ROW('Sanitation Data'!E47))="","",OFFSET('Sanitation Data'!$E$31,0,10*ROW('Sanitation Data'!E47)))</f>
        <v/>
      </c>
      <c r="CT53" s="306" t="str">
        <f ca="true">+IF(OFFSET('Sanitation Data'!$E$32,0,10*ROW('Sanitation Data'!E47))="","",OFFSET('Sanitation Data'!$E$32,0,10*ROW('Sanitation Data'!E47)))</f>
        <v/>
      </c>
      <c r="CU53" s="306" t="str">
        <f ca="true">+IF(OFFSET('Sanitation Data'!$F$28,0,10*ROW('Sanitation Data'!F47))="","",OFFSET('Sanitation Data'!$F$28,0,10*ROW('Sanitation Data'!F47)))</f>
        <v/>
      </c>
      <c r="CV53" s="306" t="str">
        <f ca="true">+IF(OFFSET('Sanitation Data'!$F$29,0,10*ROW('Sanitation Data'!F47))="","",OFFSET('Sanitation Data'!$F$29,0,10*ROW('Sanitation Data'!F47)))</f>
        <v/>
      </c>
      <c r="CW53" s="306" t="str">
        <f ca="true">+IF(OFFSET('Sanitation Data'!$F$30,0,10*ROW('Sanitation Data'!F47))="","",OFFSET('Sanitation Data'!$F$30,0,10*ROW('Sanitation Data'!F47)))</f>
        <v/>
      </c>
      <c r="CX53" s="306" t="str">
        <f ca="true">+IF(OFFSET('Sanitation Data'!$F$31,0,10*ROW('Sanitation Data'!F47))="","",OFFSET('Sanitation Data'!$F$31,0,10*ROW('Sanitation Data'!F47)))</f>
        <v/>
      </c>
      <c r="CY53" s="306" t="str">
        <f ca="true">+IF(OFFSET('Sanitation Data'!$F$32,0,10*ROW('Sanitation Data'!F47))="","",OFFSET('Sanitation Data'!$F$32,0,10*ROW('Sanitation Data'!F47)))</f>
        <v/>
      </c>
      <c r="CZ53" s="306" t="str">
        <f ca="true">+IF(OFFSET('Sanitation Data'!$G$28,0,10*ROW('Sanitation Data'!G47))="","",OFFSET('Sanitation Data'!$G$28,0,10*ROW('Sanitation Data'!G47)))</f>
        <v/>
      </c>
      <c r="DA53" s="306" t="str">
        <f ca="true">+IF(OFFSET('Sanitation Data'!$G$29,0,10*ROW('Sanitation Data'!G47))="","",OFFSET('Sanitation Data'!$G$29,0,10*ROW('Sanitation Data'!G47)))</f>
        <v/>
      </c>
      <c r="DB53" s="306" t="str">
        <f ca="true">+IF(OFFSET('Sanitation Data'!$G$30,0,10*ROW('Sanitation Data'!G47))="","",OFFSET('Sanitation Data'!$G$30,0,10*ROW('Sanitation Data'!G47)))</f>
        <v/>
      </c>
      <c r="DC53" s="306" t="str">
        <f ca="true">+IF(OFFSET('Sanitation Data'!$G$31,0,10*ROW('Sanitation Data'!G47))="","",OFFSET('Sanitation Data'!$G$31,0,10*ROW('Sanitation Data'!G47)))</f>
        <v/>
      </c>
      <c r="DD53" s="306" t="str">
        <f ca="true">+IF(OFFSET('Sanitation Data'!$G$32,0,10*ROW('Sanitation Data'!G47))="","",OFFSET('Sanitation Data'!$G$32,0,10*ROW('Sanitation Data'!G47)))</f>
        <v/>
      </c>
      <c r="DE53" s="306" t="str">
        <f ca="true">+IF(OFFSET('Sanitation Data'!$H$28,0,10*ROW('Sanitation Data'!H47))="","",OFFSET('Sanitation Data'!$H$28,0,10*ROW('Sanitation Data'!H47)))</f>
        <v/>
      </c>
      <c r="DF53" s="306" t="str">
        <f ca="true">+IF(OFFSET('Sanitation Data'!$H$29,0,10*ROW('Sanitation Data'!H47))="","",OFFSET('Sanitation Data'!$H$29,0,10*ROW('Sanitation Data'!H47)))</f>
        <v/>
      </c>
      <c r="DG53" s="306" t="str">
        <f ca="true">+IF(OFFSET('Sanitation Data'!$H$30,0,10*ROW('Sanitation Data'!H47))="","",OFFSET('Sanitation Data'!$H$30,0,10*ROW('Sanitation Data'!H47)))</f>
        <v/>
      </c>
      <c r="DH53" s="306" t="str">
        <f ca="true">+IF(OFFSET('Sanitation Data'!$H$31,0,10*ROW('Sanitation Data'!H47))="","",OFFSET('Sanitation Data'!$H$31,0,10*ROW('Sanitation Data'!H47)))</f>
        <v/>
      </c>
      <c r="DI53" s="306" t="str">
        <f ca="true">+IF(OFFSET('Sanitation Data'!$H$32,0,10*ROW('Sanitation Data'!H47))="","",OFFSET('Sanitation Data'!$H$32,0,10*ROW('Sanitation Data'!H47)))</f>
        <v/>
      </c>
      <c r="DJ53" s="306" t="str">
        <f ca="true">+IF(OFFSET('Sanitation Data'!$I$28,0,10*ROW('Sanitation Data'!I47))="","",OFFSET('Sanitation Data'!$I$28,0,10*ROW('Sanitation Data'!I47)))</f>
        <v/>
      </c>
      <c r="DK53" s="306" t="str">
        <f ca="true">+IF(OFFSET('Sanitation Data'!$I$29,0,10*ROW('Sanitation Data'!I47))="","",OFFSET('Sanitation Data'!$I$29,0,10*ROW('Sanitation Data'!I47)))</f>
        <v/>
      </c>
      <c r="DL53" s="306" t="str">
        <f ca="true">+IF(OFFSET('Sanitation Data'!$I$30,0,10*ROW('Sanitation Data'!I47))="","",OFFSET('Sanitation Data'!$I$30,0,10*ROW('Sanitation Data'!I47)))</f>
        <v/>
      </c>
      <c r="DM53" s="306" t="str">
        <f ca="true">+IF(OFFSET('Sanitation Data'!$I$31,0,10*ROW('Sanitation Data'!I47))="","",OFFSET('Sanitation Data'!$I$31,0,10*ROW('Sanitation Data'!I47)))</f>
        <v/>
      </c>
      <c r="DN53" s="306" t="str">
        <f ca="true">+IF(OFFSET('Sanitation Data'!$I$32,0,10*ROW('Sanitation Data'!I47))="","",OFFSET('Sanitation Data'!$I$32,0,10*ROW('Sanitation Data'!I47)))</f>
        <v/>
      </c>
      <c r="DO53" s="306" t="str">
        <f ca="true">+IF(OFFSET('Hygiene Data'!$D$11,0,10*ROW('Hygiene Data'!D47))="","",OFFSET('Hygiene Data'!$D$11,0,10*ROW('Hygiene Data'!D47)))</f>
        <v/>
      </c>
      <c r="DP53" s="306" t="str">
        <f ca="true">+IF(OFFSET('Hygiene Data'!$D$12,0,10*ROW('Hygiene Data'!D47))="","",OFFSET('Hygiene Data'!$D$12,0,10*ROW('Hygiene Data'!D47)))</f>
        <v/>
      </c>
      <c r="DQ53" s="306" t="str">
        <f ca="true">+IF(OFFSET('Hygiene Data'!$D$13,0,10*ROW('Hygiene Data'!D47))="","",OFFSET('Hygiene Data'!$D$13,0,10*ROW('Hygiene Data'!D47)))</f>
        <v/>
      </c>
      <c r="DR53" s="306" t="str">
        <f ca="true">+IF(OFFSET('Hygiene Data'!$E$11,0,10*ROW('Hygiene Data'!E47))="","",OFFSET('Hygiene Data'!$E$11,0,10*ROW('Hygiene Data'!E47)))</f>
        <v/>
      </c>
      <c r="DS53" s="306" t="str">
        <f ca="true">+IF(OFFSET('Hygiene Data'!$E$12,0,10*ROW('Hygiene Data'!E47))="","",OFFSET('Hygiene Data'!$E$12,0,10*ROW('Hygiene Data'!E47)))</f>
        <v/>
      </c>
      <c r="DT53" s="306" t="str">
        <f ca="true">+IF(OFFSET('Hygiene Data'!$E$13,0,10*ROW('Hygiene Data'!E47))="","",OFFSET('Hygiene Data'!$E$13,0,10*ROW('Hygiene Data'!E47)))</f>
        <v/>
      </c>
      <c r="DU53" s="306" t="str">
        <f ca="true">+IF(OFFSET('Hygiene Data'!$F$11,0,10*ROW('Hygiene Data'!F47))="","",OFFSET('Hygiene Data'!$F$11,0,10*ROW('Hygiene Data'!F47)))</f>
        <v/>
      </c>
      <c r="DV53" s="306" t="str">
        <f ca="true">+IF(OFFSET('Hygiene Data'!$F$12,0,10*ROW('Hygiene Data'!F47))="","",OFFSET('Hygiene Data'!$F$12,0,10*ROW('Hygiene Data'!F47)))</f>
        <v/>
      </c>
      <c r="DW53" s="306" t="str">
        <f ca="true">+IF(OFFSET('Hygiene Data'!$F$13,0,10*ROW('Hygiene Data'!F47))="","",OFFSET('Hygiene Data'!$F$13,0,10*ROW('Hygiene Data'!F47)))</f>
        <v/>
      </c>
      <c r="DX53" s="306" t="str">
        <f ca="true">+IF(OFFSET('Hygiene Data'!$G$11,0,10*ROW('Hygiene Data'!G47))="","",OFFSET('Hygiene Data'!$G$11,0,10*ROW('Hygiene Data'!G47)))</f>
        <v/>
      </c>
      <c r="DY53" s="306" t="str">
        <f ca="true">+IF(OFFSET('Hygiene Data'!$G$12,0,10*ROW('Hygiene Data'!G47))="","",OFFSET('Hygiene Data'!$G$12,0,10*ROW('Hygiene Data'!G47)))</f>
        <v/>
      </c>
      <c r="DZ53" s="306" t="str">
        <f ca="true">+IF(OFFSET('Hygiene Data'!$G$13,0,10*ROW('Hygiene Data'!G47))="","",OFFSET('Hygiene Data'!$G$13,0,10*ROW('Hygiene Data'!G47)))</f>
        <v/>
      </c>
      <c r="EA53" s="306" t="str">
        <f ca="true">+IF(OFFSET('Hygiene Data'!$H$11,0,10*ROW('Hygiene Data'!H47))="","",OFFSET('Hygiene Data'!$H$11,0,10*ROW('Hygiene Data'!H47)))</f>
        <v/>
      </c>
      <c r="EB53" s="306" t="str">
        <f ca="true">+IF(OFFSET('Hygiene Data'!$H$12,0,10*ROW('Hygiene Data'!H47))="","",OFFSET('Hygiene Data'!$H$12,0,10*ROW('Hygiene Data'!H47)))</f>
        <v/>
      </c>
      <c r="EC53" s="306" t="str">
        <f ca="true">+IF(OFFSET('Hygiene Data'!$H$13,0,10*ROW('Hygiene Data'!H47))="","",OFFSET('Hygiene Data'!$H$13,0,10*ROW('Hygiene Data'!H47)))</f>
        <v/>
      </c>
      <c r="ED53" s="306" t="str">
        <f ca="true">+IF(OFFSET('Hygiene Data'!$I$11,0,10*ROW('Hygiene Data'!I47))="","",OFFSET('Hygiene Data'!$I$11,0,10*ROW('Hygiene Data'!I47)))</f>
        <v/>
      </c>
      <c r="EE53" s="306" t="str">
        <f ca="true">+IF(OFFSET('Hygiene Data'!$I$12,0,10*ROW('Hygiene Data'!I47))="","",OFFSET('Hygiene Data'!$I$12,0,10*ROW('Hygiene Data'!I47)))</f>
        <v/>
      </c>
      <c r="EF53" s="306"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62" t="str">
        <f t="shared" ca="true" si="0"/>
        <v/>
      </c>
      <c r="D54" s="98"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8"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8"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8"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8"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8"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8"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8"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8"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8"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8"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8"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8"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8"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8"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8"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8"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8"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9"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9"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9"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9"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9"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9"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9"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9"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9"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9"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9"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9"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9"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9"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9"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9"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9"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9"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9"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9"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9"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9"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9"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9"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9"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9"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9"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9"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9"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9"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0"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0"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0"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0"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0"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0"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0"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0"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0"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0"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0"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0"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0"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0"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0"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0"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0"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0"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6"/>
      <c r="BS54" s="306" t="str">
        <f ca="true">+IF(OFFSET('Water Data'!$D$27,0,10*ROW('Water Data'!D48))="","",OFFSET('Water Data'!$D$27,0,10*ROW('Water Data'!D48)))</f>
        <v/>
      </c>
      <c r="BT54" s="306" t="str">
        <f ca="true">+IF(OFFSET('Water Data'!$D$28,0,10*ROW('Water Data'!D48))="","",OFFSET('Water Data'!$D$28,0,10*ROW('Water Data'!D48)))</f>
        <v/>
      </c>
      <c r="BU54" s="306" t="str">
        <f ca="true">+IF(OFFSET('Water Data'!$D$29,0,10*ROW('Water Data'!D48))="","",OFFSET('Water Data'!$D$29,0,10*ROW('Water Data'!D48)))</f>
        <v/>
      </c>
      <c r="BV54" s="306" t="str">
        <f ca="true">+IF(OFFSET('Water Data'!$E$27,0,10*ROW('Water Data'!E48))="","",OFFSET('Water Data'!$E$27,0,10*ROW('Water Data'!E48)))</f>
        <v/>
      </c>
      <c r="BW54" s="306" t="str">
        <f ca="true">+IF(OFFSET('Water Data'!$E$28,0,10*ROW('Water Data'!E48))="","",OFFSET('Water Data'!$E$28,0,10*ROW('Water Data'!E48)))</f>
        <v/>
      </c>
      <c r="BX54" s="306" t="str">
        <f ca="true">+IF(OFFSET('Water Data'!$E$29,0,10*ROW('Water Data'!E48))="","",OFFSET('Water Data'!$E$29,0,10*ROW('Water Data'!E48)))</f>
        <v/>
      </c>
      <c r="BY54" s="306" t="str">
        <f ca="true">+IF(OFFSET('Water Data'!$F$27,0,10*ROW('Water Data'!F48))="","",OFFSET('Water Data'!$F$27,0,10*ROW('Water Data'!F48)))</f>
        <v/>
      </c>
      <c r="BZ54" s="306" t="str">
        <f ca="true">+IF(OFFSET('Water Data'!$F$28,0,10*ROW('Water Data'!F48))="","",OFFSET('Water Data'!$F$28,0,10*ROW('Water Data'!F48)))</f>
        <v/>
      </c>
      <c r="CA54" s="306" t="str">
        <f ca="true">+IF(OFFSET('Water Data'!$F$29,0,10*ROW('Water Data'!F48))="","",OFFSET('Water Data'!$F$29,0,10*ROW('Water Data'!F48)))</f>
        <v/>
      </c>
      <c r="CB54" s="306" t="str">
        <f ca="true">+IF(OFFSET('Water Data'!$G$27,0,10*ROW('Water Data'!G48))="","",OFFSET('Water Data'!$G$27,0,10*ROW('Water Data'!G48)))</f>
        <v/>
      </c>
      <c r="CC54" s="306" t="str">
        <f ca="true">+IF(OFFSET('Water Data'!$G$28,0,10*ROW('Water Data'!G48))="","",OFFSET('Water Data'!$G$28,0,10*ROW('Water Data'!G48)))</f>
        <v/>
      </c>
      <c r="CD54" s="306" t="str">
        <f ca="true">+IF(OFFSET('Water Data'!$G$29,0,10*ROW('Water Data'!G48))="","",OFFSET('Water Data'!$G$29,0,10*ROW('Water Data'!G48)))</f>
        <v/>
      </c>
      <c r="CE54" s="306" t="str">
        <f ca="true">+IF(OFFSET('Water Data'!$H$27,0,10*ROW('Water Data'!H48))="","",OFFSET('Water Data'!$H$27,0,10*ROW('Water Data'!H48)))</f>
        <v/>
      </c>
      <c r="CF54" s="306" t="str">
        <f ca="true">+IF(OFFSET('Water Data'!$H$28,0,10*ROW('Water Data'!H48))="","",OFFSET('Water Data'!$H$28,0,10*ROW('Water Data'!H48)))</f>
        <v/>
      </c>
      <c r="CG54" s="306" t="str">
        <f ca="true">+IF(OFFSET('Water Data'!$H$29,0,10*ROW('Water Data'!H48))="","",OFFSET('Water Data'!$H$29,0,10*ROW('Water Data'!H48)))</f>
        <v/>
      </c>
      <c r="CH54" s="306" t="str">
        <f ca="true">+IF(OFFSET('Water Data'!$I$27,0,10*ROW('Water Data'!I48))="","",OFFSET('Water Data'!$I$27,0,10*ROW('Water Data'!I48)))</f>
        <v/>
      </c>
      <c r="CI54" s="306" t="str">
        <f ca="true">+IF(OFFSET('Water Data'!$I$28,0,10*ROW('Water Data'!I48))="","",OFFSET('Water Data'!$I$28,0,10*ROW('Water Data'!I48)))</f>
        <v/>
      </c>
      <c r="CJ54" s="306" t="str">
        <f ca="true">+IF(OFFSET('Water Data'!$I$29,0,10*ROW('Water Data'!I48))="","",OFFSET('Water Data'!$I$29,0,10*ROW('Water Data'!I48)))</f>
        <v/>
      </c>
      <c r="CK54" s="306" t="str">
        <f ca="true">+IF(OFFSET('Sanitation Data'!$D$28,0,10*ROW('Sanitation Data'!D48))="","",OFFSET('Sanitation Data'!$D$28,0,10*ROW('Sanitation Data'!D48)))</f>
        <v/>
      </c>
      <c r="CL54" s="306" t="str">
        <f ca="true">+IF(OFFSET('Sanitation Data'!$D$29,0,10*ROW('Sanitation Data'!D48))="","",OFFSET('Sanitation Data'!$D$29,0,10*ROW('Sanitation Data'!D48)))</f>
        <v/>
      </c>
      <c r="CM54" s="306" t="str">
        <f ca="true">+IF(OFFSET('Sanitation Data'!$D$30,0,10*ROW('Sanitation Data'!D48))="","",OFFSET('Sanitation Data'!$D$30,0,10*ROW('Sanitation Data'!D48)))</f>
        <v/>
      </c>
      <c r="CN54" s="306" t="str">
        <f ca="true">+IF(OFFSET('Sanitation Data'!$D$31,0,10*ROW('Sanitation Data'!D48))="","",OFFSET('Sanitation Data'!$D$31,0,10*ROW('Sanitation Data'!D48)))</f>
        <v/>
      </c>
      <c r="CO54" s="306" t="str">
        <f ca="true">+IF(OFFSET('Sanitation Data'!$D$32,0,10*ROW('Sanitation Data'!D48))="","",OFFSET('Sanitation Data'!$D$32,0,10*ROW('Sanitation Data'!D48)))</f>
        <v/>
      </c>
      <c r="CP54" s="306" t="str">
        <f ca="true">+IF(OFFSET('Sanitation Data'!$E$28,0,10*ROW('Sanitation Data'!E48))="","",OFFSET('Sanitation Data'!$E$28,0,10*ROW('Sanitation Data'!E48)))</f>
        <v/>
      </c>
      <c r="CQ54" s="306" t="str">
        <f ca="true">+IF(OFFSET('Sanitation Data'!$E$29,0,10*ROW('Sanitation Data'!E48))="","",OFFSET('Sanitation Data'!$E$29,0,10*ROW('Sanitation Data'!E48)))</f>
        <v/>
      </c>
      <c r="CR54" s="306" t="str">
        <f ca="true">+IF(OFFSET('Sanitation Data'!$E$30,0,10*ROW('Sanitation Data'!E48))="","",OFFSET('Sanitation Data'!$E$30,0,10*ROW('Sanitation Data'!E48)))</f>
        <v/>
      </c>
      <c r="CS54" s="306" t="str">
        <f ca="true">+IF(OFFSET('Sanitation Data'!$E$31,0,10*ROW('Sanitation Data'!E48))="","",OFFSET('Sanitation Data'!$E$31,0,10*ROW('Sanitation Data'!E48)))</f>
        <v/>
      </c>
      <c r="CT54" s="306" t="str">
        <f ca="true">+IF(OFFSET('Sanitation Data'!$E$32,0,10*ROW('Sanitation Data'!E48))="","",OFFSET('Sanitation Data'!$E$32,0,10*ROW('Sanitation Data'!E48)))</f>
        <v/>
      </c>
      <c r="CU54" s="306" t="str">
        <f ca="true">+IF(OFFSET('Sanitation Data'!$F$28,0,10*ROW('Sanitation Data'!F48))="","",OFFSET('Sanitation Data'!$F$28,0,10*ROW('Sanitation Data'!F48)))</f>
        <v/>
      </c>
      <c r="CV54" s="306" t="str">
        <f ca="true">+IF(OFFSET('Sanitation Data'!$F$29,0,10*ROW('Sanitation Data'!F48))="","",OFFSET('Sanitation Data'!$F$29,0,10*ROW('Sanitation Data'!F48)))</f>
        <v/>
      </c>
      <c r="CW54" s="306" t="str">
        <f ca="true">+IF(OFFSET('Sanitation Data'!$F$30,0,10*ROW('Sanitation Data'!F48))="","",OFFSET('Sanitation Data'!$F$30,0,10*ROW('Sanitation Data'!F48)))</f>
        <v/>
      </c>
      <c r="CX54" s="306" t="str">
        <f ca="true">+IF(OFFSET('Sanitation Data'!$F$31,0,10*ROW('Sanitation Data'!F48))="","",OFFSET('Sanitation Data'!$F$31,0,10*ROW('Sanitation Data'!F48)))</f>
        <v/>
      </c>
      <c r="CY54" s="306" t="str">
        <f ca="true">+IF(OFFSET('Sanitation Data'!$F$32,0,10*ROW('Sanitation Data'!F48))="","",OFFSET('Sanitation Data'!$F$32,0,10*ROW('Sanitation Data'!F48)))</f>
        <v/>
      </c>
      <c r="CZ54" s="306" t="str">
        <f ca="true">+IF(OFFSET('Sanitation Data'!$G$28,0,10*ROW('Sanitation Data'!G48))="","",OFFSET('Sanitation Data'!$G$28,0,10*ROW('Sanitation Data'!G48)))</f>
        <v/>
      </c>
      <c r="DA54" s="306" t="str">
        <f ca="true">+IF(OFFSET('Sanitation Data'!$G$29,0,10*ROW('Sanitation Data'!G48))="","",OFFSET('Sanitation Data'!$G$29,0,10*ROW('Sanitation Data'!G48)))</f>
        <v/>
      </c>
      <c r="DB54" s="306" t="str">
        <f ca="true">+IF(OFFSET('Sanitation Data'!$G$30,0,10*ROW('Sanitation Data'!G48))="","",OFFSET('Sanitation Data'!$G$30,0,10*ROW('Sanitation Data'!G48)))</f>
        <v/>
      </c>
      <c r="DC54" s="306" t="str">
        <f ca="true">+IF(OFFSET('Sanitation Data'!$G$31,0,10*ROW('Sanitation Data'!G48))="","",OFFSET('Sanitation Data'!$G$31,0,10*ROW('Sanitation Data'!G48)))</f>
        <v/>
      </c>
      <c r="DD54" s="306" t="str">
        <f ca="true">+IF(OFFSET('Sanitation Data'!$G$32,0,10*ROW('Sanitation Data'!G48))="","",OFFSET('Sanitation Data'!$G$32,0,10*ROW('Sanitation Data'!G48)))</f>
        <v/>
      </c>
      <c r="DE54" s="306" t="str">
        <f ca="true">+IF(OFFSET('Sanitation Data'!$H$28,0,10*ROW('Sanitation Data'!H48))="","",OFFSET('Sanitation Data'!$H$28,0,10*ROW('Sanitation Data'!H48)))</f>
        <v/>
      </c>
      <c r="DF54" s="306" t="str">
        <f ca="true">+IF(OFFSET('Sanitation Data'!$H$29,0,10*ROW('Sanitation Data'!H48))="","",OFFSET('Sanitation Data'!$H$29,0,10*ROW('Sanitation Data'!H48)))</f>
        <v/>
      </c>
      <c r="DG54" s="306" t="str">
        <f ca="true">+IF(OFFSET('Sanitation Data'!$H$30,0,10*ROW('Sanitation Data'!H48))="","",OFFSET('Sanitation Data'!$H$30,0,10*ROW('Sanitation Data'!H48)))</f>
        <v/>
      </c>
      <c r="DH54" s="306" t="str">
        <f ca="true">+IF(OFFSET('Sanitation Data'!$H$31,0,10*ROW('Sanitation Data'!H48))="","",OFFSET('Sanitation Data'!$H$31,0,10*ROW('Sanitation Data'!H48)))</f>
        <v/>
      </c>
      <c r="DI54" s="306" t="str">
        <f ca="true">+IF(OFFSET('Sanitation Data'!$H$32,0,10*ROW('Sanitation Data'!H48))="","",OFFSET('Sanitation Data'!$H$32,0,10*ROW('Sanitation Data'!H48)))</f>
        <v/>
      </c>
      <c r="DJ54" s="306" t="str">
        <f ca="true">+IF(OFFSET('Sanitation Data'!$I$28,0,10*ROW('Sanitation Data'!I48))="","",OFFSET('Sanitation Data'!$I$28,0,10*ROW('Sanitation Data'!I48)))</f>
        <v/>
      </c>
      <c r="DK54" s="306" t="str">
        <f ca="true">+IF(OFFSET('Sanitation Data'!$I$29,0,10*ROW('Sanitation Data'!I48))="","",OFFSET('Sanitation Data'!$I$29,0,10*ROW('Sanitation Data'!I48)))</f>
        <v/>
      </c>
      <c r="DL54" s="306" t="str">
        <f ca="true">+IF(OFFSET('Sanitation Data'!$I$30,0,10*ROW('Sanitation Data'!I48))="","",OFFSET('Sanitation Data'!$I$30,0,10*ROW('Sanitation Data'!I48)))</f>
        <v/>
      </c>
      <c r="DM54" s="306" t="str">
        <f ca="true">+IF(OFFSET('Sanitation Data'!$I$31,0,10*ROW('Sanitation Data'!I48))="","",OFFSET('Sanitation Data'!$I$31,0,10*ROW('Sanitation Data'!I48)))</f>
        <v/>
      </c>
      <c r="DN54" s="306" t="str">
        <f ca="true">+IF(OFFSET('Sanitation Data'!$I$32,0,10*ROW('Sanitation Data'!I48))="","",OFFSET('Sanitation Data'!$I$32,0,10*ROW('Sanitation Data'!I48)))</f>
        <v/>
      </c>
      <c r="DO54" s="306" t="str">
        <f ca="true">+IF(OFFSET('Hygiene Data'!$D$11,0,10*ROW('Hygiene Data'!D48))="","",OFFSET('Hygiene Data'!$D$11,0,10*ROW('Hygiene Data'!D48)))</f>
        <v/>
      </c>
      <c r="DP54" s="306" t="str">
        <f ca="true">+IF(OFFSET('Hygiene Data'!$D$12,0,10*ROW('Hygiene Data'!D48))="","",OFFSET('Hygiene Data'!$D$12,0,10*ROW('Hygiene Data'!D48)))</f>
        <v/>
      </c>
      <c r="DQ54" s="306" t="str">
        <f ca="true">+IF(OFFSET('Hygiene Data'!$D$13,0,10*ROW('Hygiene Data'!D48))="","",OFFSET('Hygiene Data'!$D$13,0,10*ROW('Hygiene Data'!D48)))</f>
        <v/>
      </c>
      <c r="DR54" s="306" t="str">
        <f ca="true">+IF(OFFSET('Hygiene Data'!$E$11,0,10*ROW('Hygiene Data'!E48))="","",OFFSET('Hygiene Data'!$E$11,0,10*ROW('Hygiene Data'!E48)))</f>
        <v/>
      </c>
      <c r="DS54" s="306" t="str">
        <f ca="true">+IF(OFFSET('Hygiene Data'!$E$12,0,10*ROW('Hygiene Data'!E48))="","",OFFSET('Hygiene Data'!$E$12,0,10*ROW('Hygiene Data'!E48)))</f>
        <v/>
      </c>
      <c r="DT54" s="306" t="str">
        <f ca="true">+IF(OFFSET('Hygiene Data'!$E$13,0,10*ROW('Hygiene Data'!E48))="","",OFFSET('Hygiene Data'!$E$13,0,10*ROW('Hygiene Data'!E48)))</f>
        <v/>
      </c>
      <c r="DU54" s="306" t="str">
        <f ca="true">+IF(OFFSET('Hygiene Data'!$F$11,0,10*ROW('Hygiene Data'!F48))="","",OFFSET('Hygiene Data'!$F$11,0,10*ROW('Hygiene Data'!F48)))</f>
        <v/>
      </c>
      <c r="DV54" s="306" t="str">
        <f ca="true">+IF(OFFSET('Hygiene Data'!$F$12,0,10*ROW('Hygiene Data'!F48))="","",OFFSET('Hygiene Data'!$F$12,0,10*ROW('Hygiene Data'!F48)))</f>
        <v/>
      </c>
      <c r="DW54" s="306" t="str">
        <f ca="true">+IF(OFFSET('Hygiene Data'!$F$13,0,10*ROW('Hygiene Data'!F48))="","",OFFSET('Hygiene Data'!$F$13,0,10*ROW('Hygiene Data'!F48)))</f>
        <v/>
      </c>
      <c r="DX54" s="306" t="str">
        <f ca="true">+IF(OFFSET('Hygiene Data'!$G$11,0,10*ROW('Hygiene Data'!G48))="","",OFFSET('Hygiene Data'!$G$11,0,10*ROW('Hygiene Data'!G48)))</f>
        <v/>
      </c>
      <c r="DY54" s="306" t="str">
        <f ca="true">+IF(OFFSET('Hygiene Data'!$G$12,0,10*ROW('Hygiene Data'!G48))="","",OFFSET('Hygiene Data'!$G$12,0,10*ROW('Hygiene Data'!G48)))</f>
        <v/>
      </c>
      <c r="DZ54" s="306" t="str">
        <f ca="true">+IF(OFFSET('Hygiene Data'!$G$13,0,10*ROW('Hygiene Data'!G48))="","",OFFSET('Hygiene Data'!$G$13,0,10*ROW('Hygiene Data'!G48)))</f>
        <v/>
      </c>
      <c r="EA54" s="306" t="str">
        <f ca="true">+IF(OFFSET('Hygiene Data'!$H$11,0,10*ROW('Hygiene Data'!H48))="","",OFFSET('Hygiene Data'!$H$11,0,10*ROW('Hygiene Data'!H48)))</f>
        <v/>
      </c>
      <c r="EB54" s="306" t="str">
        <f ca="true">+IF(OFFSET('Hygiene Data'!$H$12,0,10*ROW('Hygiene Data'!H48))="","",OFFSET('Hygiene Data'!$H$12,0,10*ROW('Hygiene Data'!H48)))</f>
        <v/>
      </c>
      <c r="EC54" s="306" t="str">
        <f ca="true">+IF(OFFSET('Hygiene Data'!$H$13,0,10*ROW('Hygiene Data'!H48))="","",OFFSET('Hygiene Data'!$H$13,0,10*ROW('Hygiene Data'!H48)))</f>
        <v/>
      </c>
      <c r="ED54" s="306" t="str">
        <f ca="true">+IF(OFFSET('Hygiene Data'!$I$11,0,10*ROW('Hygiene Data'!I48))="","",OFFSET('Hygiene Data'!$I$11,0,10*ROW('Hygiene Data'!I48)))</f>
        <v/>
      </c>
      <c r="EE54" s="306" t="str">
        <f ca="true">+IF(OFFSET('Hygiene Data'!$I$12,0,10*ROW('Hygiene Data'!I48))="","",OFFSET('Hygiene Data'!$I$12,0,10*ROW('Hygiene Data'!I48)))</f>
        <v/>
      </c>
      <c r="EF54" s="306"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62" t="str">
        <f t="shared" ca="true" si="0"/>
        <v/>
      </c>
      <c r="D55" s="98"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8"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8"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8"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8"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8"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8"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8"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8"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8"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8"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8"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8"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8"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8"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8"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8"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8"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9"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9"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9"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9"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9"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9"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9"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9"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9"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9"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9"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9"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9"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9"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9"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9"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9"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9"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9"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9"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9"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9"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9"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9"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9"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9"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9"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9"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9"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9"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0"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0"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0"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0"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0"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0"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0"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0"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0"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0"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0"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0"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0"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0"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0"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0"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0"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0"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6"/>
      <c r="BS55" s="306" t="str">
        <f ca="true">+IF(OFFSET('Water Data'!$D$27,0,10*ROW('Water Data'!D49))="","",OFFSET('Water Data'!$D$27,0,10*ROW('Water Data'!D49)))</f>
        <v/>
      </c>
      <c r="BT55" s="306" t="str">
        <f ca="true">+IF(OFFSET('Water Data'!$D$28,0,10*ROW('Water Data'!D49))="","",OFFSET('Water Data'!$D$28,0,10*ROW('Water Data'!D49)))</f>
        <v/>
      </c>
      <c r="BU55" s="306" t="str">
        <f ca="true">+IF(OFFSET('Water Data'!$D$29,0,10*ROW('Water Data'!D49))="","",OFFSET('Water Data'!$D$29,0,10*ROW('Water Data'!D49)))</f>
        <v/>
      </c>
      <c r="BV55" s="306" t="str">
        <f ca="true">+IF(OFFSET('Water Data'!$E$27,0,10*ROW('Water Data'!E49))="","",OFFSET('Water Data'!$E$27,0,10*ROW('Water Data'!E49)))</f>
        <v/>
      </c>
      <c r="BW55" s="306" t="str">
        <f ca="true">+IF(OFFSET('Water Data'!$E$28,0,10*ROW('Water Data'!E49))="","",OFFSET('Water Data'!$E$28,0,10*ROW('Water Data'!E49)))</f>
        <v/>
      </c>
      <c r="BX55" s="306" t="str">
        <f ca="true">+IF(OFFSET('Water Data'!$E$29,0,10*ROW('Water Data'!E49))="","",OFFSET('Water Data'!$E$29,0,10*ROW('Water Data'!E49)))</f>
        <v/>
      </c>
      <c r="BY55" s="306" t="str">
        <f ca="true">+IF(OFFSET('Water Data'!$F$27,0,10*ROW('Water Data'!F49))="","",OFFSET('Water Data'!$F$27,0,10*ROW('Water Data'!F49)))</f>
        <v/>
      </c>
      <c r="BZ55" s="306" t="str">
        <f ca="true">+IF(OFFSET('Water Data'!$F$28,0,10*ROW('Water Data'!F49))="","",OFFSET('Water Data'!$F$28,0,10*ROW('Water Data'!F49)))</f>
        <v/>
      </c>
      <c r="CA55" s="306" t="str">
        <f ca="true">+IF(OFFSET('Water Data'!$F$29,0,10*ROW('Water Data'!F49))="","",OFFSET('Water Data'!$F$29,0,10*ROW('Water Data'!F49)))</f>
        <v/>
      </c>
      <c r="CB55" s="306" t="str">
        <f ca="true">+IF(OFFSET('Water Data'!$G$27,0,10*ROW('Water Data'!G49))="","",OFFSET('Water Data'!$G$27,0,10*ROW('Water Data'!G49)))</f>
        <v/>
      </c>
      <c r="CC55" s="306" t="str">
        <f ca="true">+IF(OFFSET('Water Data'!$G$28,0,10*ROW('Water Data'!G49))="","",OFFSET('Water Data'!$G$28,0,10*ROW('Water Data'!G49)))</f>
        <v/>
      </c>
      <c r="CD55" s="306" t="str">
        <f ca="true">+IF(OFFSET('Water Data'!$G$29,0,10*ROW('Water Data'!G49))="","",OFFSET('Water Data'!$G$29,0,10*ROW('Water Data'!G49)))</f>
        <v/>
      </c>
      <c r="CE55" s="306" t="str">
        <f ca="true">+IF(OFFSET('Water Data'!$H$27,0,10*ROW('Water Data'!H49))="","",OFFSET('Water Data'!$H$27,0,10*ROW('Water Data'!H49)))</f>
        <v/>
      </c>
      <c r="CF55" s="306" t="str">
        <f ca="true">+IF(OFFSET('Water Data'!$H$28,0,10*ROW('Water Data'!H49))="","",OFFSET('Water Data'!$H$28,0,10*ROW('Water Data'!H49)))</f>
        <v/>
      </c>
      <c r="CG55" s="306" t="str">
        <f ca="true">+IF(OFFSET('Water Data'!$H$29,0,10*ROW('Water Data'!H49))="","",OFFSET('Water Data'!$H$29,0,10*ROW('Water Data'!H49)))</f>
        <v/>
      </c>
      <c r="CH55" s="306" t="str">
        <f ca="true">+IF(OFFSET('Water Data'!$I$27,0,10*ROW('Water Data'!I49))="","",OFFSET('Water Data'!$I$27,0,10*ROW('Water Data'!I49)))</f>
        <v/>
      </c>
      <c r="CI55" s="306" t="str">
        <f ca="true">+IF(OFFSET('Water Data'!$I$28,0,10*ROW('Water Data'!I49))="","",OFFSET('Water Data'!$I$28,0,10*ROW('Water Data'!I49)))</f>
        <v/>
      </c>
      <c r="CJ55" s="306" t="str">
        <f ca="true">+IF(OFFSET('Water Data'!$I$29,0,10*ROW('Water Data'!I49))="","",OFFSET('Water Data'!$I$29,0,10*ROW('Water Data'!I49)))</f>
        <v/>
      </c>
      <c r="CK55" s="306" t="str">
        <f ca="true">+IF(OFFSET('Sanitation Data'!$D$28,0,10*ROW('Sanitation Data'!D49))="","",OFFSET('Sanitation Data'!$D$28,0,10*ROW('Sanitation Data'!D49)))</f>
        <v/>
      </c>
      <c r="CL55" s="306" t="str">
        <f ca="true">+IF(OFFSET('Sanitation Data'!$D$29,0,10*ROW('Sanitation Data'!D49))="","",OFFSET('Sanitation Data'!$D$29,0,10*ROW('Sanitation Data'!D49)))</f>
        <v/>
      </c>
      <c r="CM55" s="306" t="str">
        <f ca="true">+IF(OFFSET('Sanitation Data'!$D$30,0,10*ROW('Sanitation Data'!D49))="","",OFFSET('Sanitation Data'!$D$30,0,10*ROW('Sanitation Data'!D49)))</f>
        <v/>
      </c>
      <c r="CN55" s="306" t="str">
        <f ca="true">+IF(OFFSET('Sanitation Data'!$D$31,0,10*ROW('Sanitation Data'!D49))="","",OFFSET('Sanitation Data'!$D$31,0,10*ROW('Sanitation Data'!D49)))</f>
        <v/>
      </c>
      <c r="CO55" s="306" t="str">
        <f ca="true">+IF(OFFSET('Sanitation Data'!$D$32,0,10*ROW('Sanitation Data'!D49))="","",OFFSET('Sanitation Data'!$D$32,0,10*ROW('Sanitation Data'!D49)))</f>
        <v/>
      </c>
      <c r="CP55" s="306" t="str">
        <f ca="true">+IF(OFFSET('Sanitation Data'!$E$28,0,10*ROW('Sanitation Data'!E49))="","",OFFSET('Sanitation Data'!$E$28,0,10*ROW('Sanitation Data'!E49)))</f>
        <v/>
      </c>
      <c r="CQ55" s="306" t="str">
        <f ca="true">+IF(OFFSET('Sanitation Data'!$E$29,0,10*ROW('Sanitation Data'!E49))="","",OFFSET('Sanitation Data'!$E$29,0,10*ROW('Sanitation Data'!E49)))</f>
        <v/>
      </c>
      <c r="CR55" s="306" t="str">
        <f ca="true">+IF(OFFSET('Sanitation Data'!$E$30,0,10*ROW('Sanitation Data'!E49))="","",OFFSET('Sanitation Data'!$E$30,0,10*ROW('Sanitation Data'!E49)))</f>
        <v/>
      </c>
      <c r="CS55" s="306" t="str">
        <f ca="true">+IF(OFFSET('Sanitation Data'!$E$31,0,10*ROW('Sanitation Data'!E49))="","",OFFSET('Sanitation Data'!$E$31,0,10*ROW('Sanitation Data'!E49)))</f>
        <v/>
      </c>
      <c r="CT55" s="306" t="str">
        <f ca="true">+IF(OFFSET('Sanitation Data'!$E$32,0,10*ROW('Sanitation Data'!E49))="","",OFFSET('Sanitation Data'!$E$32,0,10*ROW('Sanitation Data'!E49)))</f>
        <v/>
      </c>
      <c r="CU55" s="306" t="str">
        <f ca="true">+IF(OFFSET('Sanitation Data'!$F$28,0,10*ROW('Sanitation Data'!F49))="","",OFFSET('Sanitation Data'!$F$28,0,10*ROW('Sanitation Data'!F49)))</f>
        <v/>
      </c>
      <c r="CV55" s="306" t="str">
        <f ca="true">+IF(OFFSET('Sanitation Data'!$F$29,0,10*ROW('Sanitation Data'!F49))="","",OFFSET('Sanitation Data'!$F$29,0,10*ROW('Sanitation Data'!F49)))</f>
        <v/>
      </c>
      <c r="CW55" s="306" t="str">
        <f ca="true">+IF(OFFSET('Sanitation Data'!$F$30,0,10*ROW('Sanitation Data'!F49))="","",OFFSET('Sanitation Data'!$F$30,0,10*ROW('Sanitation Data'!F49)))</f>
        <v/>
      </c>
      <c r="CX55" s="306" t="str">
        <f ca="true">+IF(OFFSET('Sanitation Data'!$F$31,0,10*ROW('Sanitation Data'!F49))="","",OFFSET('Sanitation Data'!$F$31,0,10*ROW('Sanitation Data'!F49)))</f>
        <v/>
      </c>
      <c r="CY55" s="306" t="str">
        <f ca="true">+IF(OFFSET('Sanitation Data'!$F$32,0,10*ROW('Sanitation Data'!F49))="","",OFFSET('Sanitation Data'!$F$32,0,10*ROW('Sanitation Data'!F49)))</f>
        <v/>
      </c>
      <c r="CZ55" s="306" t="str">
        <f ca="true">+IF(OFFSET('Sanitation Data'!$G$28,0,10*ROW('Sanitation Data'!G49))="","",OFFSET('Sanitation Data'!$G$28,0,10*ROW('Sanitation Data'!G49)))</f>
        <v/>
      </c>
      <c r="DA55" s="306" t="str">
        <f ca="true">+IF(OFFSET('Sanitation Data'!$G$29,0,10*ROW('Sanitation Data'!G49))="","",OFFSET('Sanitation Data'!$G$29,0,10*ROW('Sanitation Data'!G49)))</f>
        <v/>
      </c>
      <c r="DB55" s="306" t="str">
        <f ca="true">+IF(OFFSET('Sanitation Data'!$G$30,0,10*ROW('Sanitation Data'!G49))="","",OFFSET('Sanitation Data'!$G$30,0,10*ROW('Sanitation Data'!G49)))</f>
        <v/>
      </c>
      <c r="DC55" s="306" t="str">
        <f ca="true">+IF(OFFSET('Sanitation Data'!$G$31,0,10*ROW('Sanitation Data'!G49))="","",OFFSET('Sanitation Data'!$G$31,0,10*ROW('Sanitation Data'!G49)))</f>
        <v/>
      </c>
      <c r="DD55" s="306" t="str">
        <f ca="true">+IF(OFFSET('Sanitation Data'!$G$32,0,10*ROW('Sanitation Data'!G49))="","",OFFSET('Sanitation Data'!$G$32,0,10*ROW('Sanitation Data'!G49)))</f>
        <v/>
      </c>
      <c r="DE55" s="306" t="str">
        <f ca="true">+IF(OFFSET('Sanitation Data'!$H$28,0,10*ROW('Sanitation Data'!H49))="","",OFFSET('Sanitation Data'!$H$28,0,10*ROW('Sanitation Data'!H49)))</f>
        <v/>
      </c>
      <c r="DF55" s="306" t="str">
        <f ca="true">+IF(OFFSET('Sanitation Data'!$H$29,0,10*ROW('Sanitation Data'!H49))="","",OFFSET('Sanitation Data'!$H$29,0,10*ROW('Sanitation Data'!H49)))</f>
        <v/>
      </c>
      <c r="DG55" s="306" t="str">
        <f ca="true">+IF(OFFSET('Sanitation Data'!$H$30,0,10*ROW('Sanitation Data'!H49))="","",OFFSET('Sanitation Data'!$H$30,0,10*ROW('Sanitation Data'!H49)))</f>
        <v/>
      </c>
      <c r="DH55" s="306" t="str">
        <f ca="true">+IF(OFFSET('Sanitation Data'!$H$31,0,10*ROW('Sanitation Data'!H49))="","",OFFSET('Sanitation Data'!$H$31,0,10*ROW('Sanitation Data'!H49)))</f>
        <v/>
      </c>
      <c r="DI55" s="306" t="str">
        <f ca="true">+IF(OFFSET('Sanitation Data'!$H$32,0,10*ROW('Sanitation Data'!H49))="","",OFFSET('Sanitation Data'!$H$32,0,10*ROW('Sanitation Data'!H49)))</f>
        <v/>
      </c>
      <c r="DJ55" s="306" t="str">
        <f ca="true">+IF(OFFSET('Sanitation Data'!$I$28,0,10*ROW('Sanitation Data'!I49))="","",OFFSET('Sanitation Data'!$I$28,0,10*ROW('Sanitation Data'!I49)))</f>
        <v/>
      </c>
      <c r="DK55" s="306" t="str">
        <f ca="true">+IF(OFFSET('Sanitation Data'!$I$29,0,10*ROW('Sanitation Data'!I49))="","",OFFSET('Sanitation Data'!$I$29,0,10*ROW('Sanitation Data'!I49)))</f>
        <v/>
      </c>
      <c r="DL55" s="306" t="str">
        <f ca="true">+IF(OFFSET('Sanitation Data'!$I$30,0,10*ROW('Sanitation Data'!I49))="","",OFFSET('Sanitation Data'!$I$30,0,10*ROW('Sanitation Data'!I49)))</f>
        <v/>
      </c>
      <c r="DM55" s="306" t="str">
        <f ca="true">+IF(OFFSET('Sanitation Data'!$I$31,0,10*ROW('Sanitation Data'!I49))="","",OFFSET('Sanitation Data'!$I$31,0,10*ROW('Sanitation Data'!I49)))</f>
        <v/>
      </c>
      <c r="DN55" s="306" t="str">
        <f ca="true">+IF(OFFSET('Sanitation Data'!$I$32,0,10*ROW('Sanitation Data'!I49))="","",OFFSET('Sanitation Data'!$I$32,0,10*ROW('Sanitation Data'!I49)))</f>
        <v/>
      </c>
      <c r="DO55" s="306" t="str">
        <f ca="true">+IF(OFFSET('Hygiene Data'!$D$11,0,10*ROW('Hygiene Data'!D49))="","",OFFSET('Hygiene Data'!$D$11,0,10*ROW('Hygiene Data'!D49)))</f>
        <v/>
      </c>
      <c r="DP55" s="306" t="str">
        <f ca="true">+IF(OFFSET('Hygiene Data'!$D$12,0,10*ROW('Hygiene Data'!D49))="","",OFFSET('Hygiene Data'!$D$12,0,10*ROW('Hygiene Data'!D49)))</f>
        <v/>
      </c>
      <c r="DQ55" s="306" t="str">
        <f ca="true">+IF(OFFSET('Hygiene Data'!$D$13,0,10*ROW('Hygiene Data'!D49))="","",OFFSET('Hygiene Data'!$D$13,0,10*ROW('Hygiene Data'!D49)))</f>
        <v/>
      </c>
      <c r="DR55" s="306" t="str">
        <f ca="true">+IF(OFFSET('Hygiene Data'!$E$11,0,10*ROW('Hygiene Data'!E49))="","",OFFSET('Hygiene Data'!$E$11,0,10*ROW('Hygiene Data'!E49)))</f>
        <v/>
      </c>
      <c r="DS55" s="306" t="str">
        <f ca="true">+IF(OFFSET('Hygiene Data'!$E$12,0,10*ROW('Hygiene Data'!E49))="","",OFFSET('Hygiene Data'!$E$12,0,10*ROW('Hygiene Data'!E49)))</f>
        <v/>
      </c>
      <c r="DT55" s="306" t="str">
        <f ca="true">+IF(OFFSET('Hygiene Data'!$E$13,0,10*ROW('Hygiene Data'!E49))="","",OFFSET('Hygiene Data'!$E$13,0,10*ROW('Hygiene Data'!E49)))</f>
        <v/>
      </c>
      <c r="DU55" s="306" t="str">
        <f ca="true">+IF(OFFSET('Hygiene Data'!$F$11,0,10*ROW('Hygiene Data'!F49))="","",OFFSET('Hygiene Data'!$F$11,0,10*ROW('Hygiene Data'!F49)))</f>
        <v/>
      </c>
      <c r="DV55" s="306" t="str">
        <f ca="true">+IF(OFFSET('Hygiene Data'!$F$12,0,10*ROW('Hygiene Data'!F49))="","",OFFSET('Hygiene Data'!$F$12,0,10*ROW('Hygiene Data'!F49)))</f>
        <v/>
      </c>
      <c r="DW55" s="306" t="str">
        <f ca="true">+IF(OFFSET('Hygiene Data'!$F$13,0,10*ROW('Hygiene Data'!F49))="","",OFFSET('Hygiene Data'!$F$13,0,10*ROW('Hygiene Data'!F49)))</f>
        <v/>
      </c>
      <c r="DX55" s="306" t="str">
        <f ca="true">+IF(OFFSET('Hygiene Data'!$G$11,0,10*ROW('Hygiene Data'!G49))="","",OFFSET('Hygiene Data'!$G$11,0,10*ROW('Hygiene Data'!G49)))</f>
        <v/>
      </c>
      <c r="DY55" s="306" t="str">
        <f ca="true">+IF(OFFSET('Hygiene Data'!$G$12,0,10*ROW('Hygiene Data'!G49))="","",OFFSET('Hygiene Data'!$G$12,0,10*ROW('Hygiene Data'!G49)))</f>
        <v/>
      </c>
      <c r="DZ55" s="306" t="str">
        <f ca="true">+IF(OFFSET('Hygiene Data'!$G$13,0,10*ROW('Hygiene Data'!G49))="","",OFFSET('Hygiene Data'!$G$13,0,10*ROW('Hygiene Data'!G49)))</f>
        <v/>
      </c>
      <c r="EA55" s="306" t="str">
        <f ca="true">+IF(OFFSET('Hygiene Data'!$H$11,0,10*ROW('Hygiene Data'!H49))="","",OFFSET('Hygiene Data'!$H$11,0,10*ROW('Hygiene Data'!H49)))</f>
        <v/>
      </c>
      <c r="EB55" s="306" t="str">
        <f ca="true">+IF(OFFSET('Hygiene Data'!$H$12,0,10*ROW('Hygiene Data'!H49))="","",OFFSET('Hygiene Data'!$H$12,0,10*ROW('Hygiene Data'!H49)))</f>
        <v/>
      </c>
      <c r="EC55" s="306" t="str">
        <f ca="true">+IF(OFFSET('Hygiene Data'!$H$13,0,10*ROW('Hygiene Data'!H49))="","",OFFSET('Hygiene Data'!$H$13,0,10*ROW('Hygiene Data'!H49)))</f>
        <v/>
      </c>
      <c r="ED55" s="306" t="str">
        <f ca="true">+IF(OFFSET('Hygiene Data'!$I$11,0,10*ROW('Hygiene Data'!I49))="","",OFFSET('Hygiene Data'!$I$11,0,10*ROW('Hygiene Data'!I49)))</f>
        <v/>
      </c>
      <c r="EE55" s="306" t="str">
        <f ca="true">+IF(OFFSET('Hygiene Data'!$I$12,0,10*ROW('Hygiene Data'!I49))="","",OFFSET('Hygiene Data'!$I$12,0,10*ROW('Hygiene Data'!I49)))</f>
        <v/>
      </c>
      <c r="EF55" s="306"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62" t="str">
        <f t="shared" ca="true" si="0"/>
        <v/>
      </c>
      <c r="D56" s="98"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8"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8"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8"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8"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8"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8"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8"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8"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8"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8"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8"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8"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8"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8"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8"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8"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8"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9"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9"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9"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9"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9"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9"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9"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9"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9"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9"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9"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9"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9"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9"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9"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9"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9"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9"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9"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9"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9"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9"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9"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9"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9"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9"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9"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9"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9"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9"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0"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0"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0"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0"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0"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0"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0"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0"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0"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0"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0"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0"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0"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0"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0"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0"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0"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0"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6"/>
      <c r="BS56" s="306" t="str">
        <f ca="true">+IF(OFFSET('Water Data'!$D$27,0,10*ROW('Water Data'!D50))="","",OFFSET('Water Data'!$D$27,0,10*ROW('Water Data'!D50)))</f>
        <v/>
      </c>
      <c r="BT56" s="306" t="str">
        <f ca="true">+IF(OFFSET('Water Data'!$D$28,0,10*ROW('Water Data'!D50))="","",OFFSET('Water Data'!$D$28,0,10*ROW('Water Data'!D50)))</f>
        <v/>
      </c>
      <c r="BU56" s="306" t="str">
        <f ca="true">+IF(OFFSET('Water Data'!$D$29,0,10*ROW('Water Data'!D50))="","",OFFSET('Water Data'!$D$29,0,10*ROW('Water Data'!D50)))</f>
        <v/>
      </c>
      <c r="BV56" s="306" t="str">
        <f ca="true">+IF(OFFSET('Water Data'!$E$27,0,10*ROW('Water Data'!E50))="","",OFFSET('Water Data'!$E$27,0,10*ROW('Water Data'!E50)))</f>
        <v/>
      </c>
      <c r="BW56" s="306" t="str">
        <f ca="true">+IF(OFFSET('Water Data'!$E$28,0,10*ROW('Water Data'!E50))="","",OFFSET('Water Data'!$E$28,0,10*ROW('Water Data'!E50)))</f>
        <v/>
      </c>
      <c r="BX56" s="306" t="str">
        <f ca="true">+IF(OFFSET('Water Data'!$E$29,0,10*ROW('Water Data'!E50))="","",OFFSET('Water Data'!$E$29,0,10*ROW('Water Data'!E50)))</f>
        <v/>
      </c>
      <c r="BY56" s="306" t="str">
        <f ca="true">+IF(OFFSET('Water Data'!$F$27,0,10*ROW('Water Data'!F50))="","",OFFSET('Water Data'!$F$27,0,10*ROW('Water Data'!F50)))</f>
        <v/>
      </c>
      <c r="BZ56" s="306" t="str">
        <f ca="true">+IF(OFFSET('Water Data'!$F$28,0,10*ROW('Water Data'!F50))="","",OFFSET('Water Data'!$F$28,0,10*ROW('Water Data'!F50)))</f>
        <v/>
      </c>
      <c r="CA56" s="306" t="str">
        <f ca="true">+IF(OFFSET('Water Data'!$F$29,0,10*ROW('Water Data'!F50))="","",OFFSET('Water Data'!$F$29,0,10*ROW('Water Data'!F50)))</f>
        <v/>
      </c>
      <c r="CB56" s="306" t="str">
        <f ca="true">+IF(OFFSET('Water Data'!$G$27,0,10*ROW('Water Data'!G50))="","",OFFSET('Water Data'!$G$27,0,10*ROW('Water Data'!G50)))</f>
        <v/>
      </c>
      <c r="CC56" s="306" t="str">
        <f ca="true">+IF(OFFSET('Water Data'!$G$28,0,10*ROW('Water Data'!G50))="","",OFFSET('Water Data'!$G$28,0,10*ROW('Water Data'!G50)))</f>
        <v/>
      </c>
      <c r="CD56" s="306" t="str">
        <f ca="true">+IF(OFFSET('Water Data'!$G$29,0,10*ROW('Water Data'!G50))="","",OFFSET('Water Data'!$G$29,0,10*ROW('Water Data'!G50)))</f>
        <v/>
      </c>
      <c r="CE56" s="306" t="str">
        <f ca="true">+IF(OFFSET('Water Data'!$H$27,0,10*ROW('Water Data'!H50))="","",OFFSET('Water Data'!$H$27,0,10*ROW('Water Data'!H50)))</f>
        <v/>
      </c>
      <c r="CF56" s="306" t="str">
        <f ca="true">+IF(OFFSET('Water Data'!$H$28,0,10*ROW('Water Data'!H50))="","",OFFSET('Water Data'!$H$28,0,10*ROW('Water Data'!H50)))</f>
        <v/>
      </c>
      <c r="CG56" s="306" t="str">
        <f ca="true">+IF(OFFSET('Water Data'!$H$29,0,10*ROW('Water Data'!H50))="","",OFFSET('Water Data'!$H$29,0,10*ROW('Water Data'!H50)))</f>
        <v/>
      </c>
      <c r="CH56" s="306" t="str">
        <f ca="true">+IF(OFFSET('Water Data'!$I$27,0,10*ROW('Water Data'!I50))="","",OFFSET('Water Data'!$I$27,0,10*ROW('Water Data'!I50)))</f>
        <v/>
      </c>
      <c r="CI56" s="306" t="str">
        <f ca="true">+IF(OFFSET('Water Data'!$I$28,0,10*ROW('Water Data'!I50))="","",OFFSET('Water Data'!$I$28,0,10*ROW('Water Data'!I50)))</f>
        <v/>
      </c>
      <c r="CJ56" s="306" t="str">
        <f ca="true">+IF(OFFSET('Water Data'!$I$29,0,10*ROW('Water Data'!I50))="","",OFFSET('Water Data'!$I$29,0,10*ROW('Water Data'!I50)))</f>
        <v/>
      </c>
      <c r="CK56" s="306" t="str">
        <f ca="true">+IF(OFFSET('Sanitation Data'!$D$28,0,10*ROW('Sanitation Data'!D50))="","",OFFSET('Sanitation Data'!$D$28,0,10*ROW('Sanitation Data'!D50)))</f>
        <v/>
      </c>
      <c r="CL56" s="306" t="str">
        <f ca="true">+IF(OFFSET('Sanitation Data'!$D$29,0,10*ROW('Sanitation Data'!D50))="","",OFFSET('Sanitation Data'!$D$29,0,10*ROW('Sanitation Data'!D50)))</f>
        <v/>
      </c>
      <c r="CM56" s="306" t="str">
        <f ca="true">+IF(OFFSET('Sanitation Data'!$D$30,0,10*ROW('Sanitation Data'!D50))="","",OFFSET('Sanitation Data'!$D$30,0,10*ROW('Sanitation Data'!D50)))</f>
        <v/>
      </c>
      <c r="CN56" s="306" t="str">
        <f ca="true">+IF(OFFSET('Sanitation Data'!$D$31,0,10*ROW('Sanitation Data'!D50))="","",OFFSET('Sanitation Data'!$D$31,0,10*ROW('Sanitation Data'!D50)))</f>
        <v/>
      </c>
      <c r="CO56" s="306" t="str">
        <f ca="true">+IF(OFFSET('Sanitation Data'!$D$32,0,10*ROW('Sanitation Data'!D50))="","",OFFSET('Sanitation Data'!$D$32,0,10*ROW('Sanitation Data'!D50)))</f>
        <v/>
      </c>
      <c r="CP56" s="306" t="str">
        <f ca="true">+IF(OFFSET('Sanitation Data'!$E$28,0,10*ROW('Sanitation Data'!E50))="","",OFFSET('Sanitation Data'!$E$28,0,10*ROW('Sanitation Data'!E50)))</f>
        <v/>
      </c>
      <c r="CQ56" s="306" t="str">
        <f ca="true">+IF(OFFSET('Sanitation Data'!$E$29,0,10*ROW('Sanitation Data'!E50))="","",OFFSET('Sanitation Data'!$E$29,0,10*ROW('Sanitation Data'!E50)))</f>
        <v/>
      </c>
      <c r="CR56" s="306" t="str">
        <f ca="true">+IF(OFFSET('Sanitation Data'!$E$30,0,10*ROW('Sanitation Data'!E50))="","",OFFSET('Sanitation Data'!$E$30,0,10*ROW('Sanitation Data'!E50)))</f>
        <v/>
      </c>
      <c r="CS56" s="306" t="str">
        <f ca="true">+IF(OFFSET('Sanitation Data'!$E$31,0,10*ROW('Sanitation Data'!E50))="","",OFFSET('Sanitation Data'!$E$31,0,10*ROW('Sanitation Data'!E50)))</f>
        <v/>
      </c>
      <c r="CT56" s="306" t="str">
        <f ca="true">+IF(OFFSET('Sanitation Data'!$E$32,0,10*ROW('Sanitation Data'!E50))="","",OFFSET('Sanitation Data'!$E$32,0,10*ROW('Sanitation Data'!E50)))</f>
        <v/>
      </c>
      <c r="CU56" s="306" t="str">
        <f ca="true">+IF(OFFSET('Sanitation Data'!$F$28,0,10*ROW('Sanitation Data'!F50))="","",OFFSET('Sanitation Data'!$F$28,0,10*ROW('Sanitation Data'!F50)))</f>
        <v/>
      </c>
      <c r="CV56" s="306" t="str">
        <f ca="true">+IF(OFFSET('Sanitation Data'!$F$29,0,10*ROW('Sanitation Data'!F50))="","",OFFSET('Sanitation Data'!$F$29,0,10*ROW('Sanitation Data'!F50)))</f>
        <v/>
      </c>
      <c r="CW56" s="306" t="str">
        <f ca="true">+IF(OFFSET('Sanitation Data'!$F$30,0,10*ROW('Sanitation Data'!F50))="","",OFFSET('Sanitation Data'!$F$30,0,10*ROW('Sanitation Data'!F50)))</f>
        <v/>
      </c>
      <c r="CX56" s="306" t="str">
        <f ca="true">+IF(OFFSET('Sanitation Data'!$F$31,0,10*ROW('Sanitation Data'!F50))="","",OFFSET('Sanitation Data'!$F$31,0,10*ROW('Sanitation Data'!F50)))</f>
        <v/>
      </c>
      <c r="CY56" s="306" t="str">
        <f ca="true">+IF(OFFSET('Sanitation Data'!$F$32,0,10*ROW('Sanitation Data'!F50))="","",OFFSET('Sanitation Data'!$F$32,0,10*ROW('Sanitation Data'!F50)))</f>
        <v/>
      </c>
      <c r="CZ56" s="306" t="str">
        <f ca="true">+IF(OFFSET('Sanitation Data'!$G$28,0,10*ROW('Sanitation Data'!G50))="","",OFFSET('Sanitation Data'!$G$28,0,10*ROW('Sanitation Data'!G50)))</f>
        <v/>
      </c>
      <c r="DA56" s="306" t="str">
        <f ca="true">+IF(OFFSET('Sanitation Data'!$G$29,0,10*ROW('Sanitation Data'!G50))="","",OFFSET('Sanitation Data'!$G$29,0,10*ROW('Sanitation Data'!G50)))</f>
        <v/>
      </c>
      <c r="DB56" s="306" t="str">
        <f ca="true">+IF(OFFSET('Sanitation Data'!$G$30,0,10*ROW('Sanitation Data'!G50))="","",OFFSET('Sanitation Data'!$G$30,0,10*ROW('Sanitation Data'!G50)))</f>
        <v/>
      </c>
      <c r="DC56" s="306" t="str">
        <f ca="true">+IF(OFFSET('Sanitation Data'!$G$31,0,10*ROW('Sanitation Data'!G50))="","",OFFSET('Sanitation Data'!$G$31,0,10*ROW('Sanitation Data'!G50)))</f>
        <v/>
      </c>
      <c r="DD56" s="306" t="str">
        <f ca="true">+IF(OFFSET('Sanitation Data'!$G$32,0,10*ROW('Sanitation Data'!G50))="","",OFFSET('Sanitation Data'!$G$32,0,10*ROW('Sanitation Data'!G50)))</f>
        <v/>
      </c>
      <c r="DE56" s="306" t="str">
        <f ca="true">+IF(OFFSET('Sanitation Data'!$H$28,0,10*ROW('Sanitation Data'!H50))="","",OFFSET('Sanitation Data'!$H$28,0,10*ROW('Sanitation Data'!H50)))</f>
        <v/>
      </c>
      <c r="DF56" s="306" t="str">
        <f ca="true">+IF(OFFSET('Sanitation Data'!$H$29,0,10*ROW('Sanitation Data'!H50))="","",OFFSET('Sanitation Data'!$H$29,0,10*ROW('Sanitation Data'!H50)))</f>
        <v/>
      </c>
      <c r="DG56" s="306" t="str">
        <f ca="true">+IF(OFFSET('Sanitation Data'!$H$30,0,10*ROW('Sanitation Data'!H50))="","",OFFSET('Sanitation Data'!$H$30,0,10*ROW('Sanitation Data'!H50)))</f>
        <v/>
      </c>
      <c r="DH56" s="306" t="str">
        <f ca="true">+IF(OFFSET('Sanitation Data'!$H$31,0,10*ROW('Sanitation Data'!H50))="","",OFFSET('Sanitation Data'!$H$31,0,10*ROW('Sanitation Data'!H50)))</f>
        <v/>
      </c>
      <c r="DI56" s="306" t="str">
        <f ca="true">+IF(OFFSET('Sanitation Data'!$H$32,0,10*ROW('Sanitation Data'!H50))="","",OFFSET('Sanitation Data'!$H$32,0,10*ROW('Sanitation Data'!H50)))</f>
        <v/>
      </c>
      <c r="DJ56" s="306" t="str">
        <f ca="true">+IF(OFFSET('Sanitation Data'!$I$28,0,10*ROW('Sanitation Data'!I50))="","",OFFSET('Sanitation Data'!$I$28,0,10*ROW('Sanitation Data'!I50)))</f>
        <v/>
      </c>
      <c r="DK56" s="306" t="str">
        <f ca="true">+IF(OFFSET('Sanitation Data'!$I$29,0,10*ROW('Sanitation Data'!I50))="","",OFFSET('Sanitation Data'!$I$29,0,10*ROW('Sanitation Data'!I50)))</f>
        <v/>
      </c>
      <c r="DL56" s="306" t="str">
        <f ca="true">+IF(OFFSET('Sanitation Data'!$I$30,0,10*ROW('Sanitation Data'!I50))="","",OFFSET('Sanitation Data'!$I$30,0,10*ROW('Sanitation Data'!I50)))</f>
        <v/>
      </c>
      <c r="DM56" s="306" t="str">
        <f ca="true">+IF(OFFSET('Sanitation Data'!$I$31,0,10*ROW('Sanitation Data'!I50))="","",OFFSET('Sanitation Data'!$I$31,0,10*ROW('Sanitation Data'!I50)))</f>
        <v/>
      </c>
      <c r="DN56" s="306" t="str">
        <f ca="true">+IF(OFFSET('Sanitation Data'!$I$32,0,10*ROW('Sanitation Data'!I50))="","",OFFSET('Sanitation Data'!$I$32,0,10*ROW('Sanitation Data'!I50)))</f>
        <v/>
      </c>
      <c r="DO56" s="306" t="str">
        <f ca="true">+IF(OFFSET('Hygiene Data'!$D$11,0,10*ROW('Hygiene Data'!D50))="","",OFFSET('Hygiene Data'!$D$11,0,10*ROW('Hygiene Data'!D50)))</f>
        <v/>
      </c>
      <c r="DP56" s="306" t="str">
        <f ca="true">+IF(OFFSET('Hygiene Data'!$D$12,0,10*ROW('Hygiene Data'!D50))="","",OFFSET('Hygiene Data'!$D$12,0,10*ROW('Hygiene Data'!D50)))</f>
        <v/>
      </c>
      <c r="DQ56" s="306" t="str">
        <f ca="true">+IF(OFFSET('Hygiene Data'!$D$13,0,10*ROW('Hygiene Data'!D50))="","",OFFSET('Hygiene Data'!$D$13,0,10*ROW('Hygiene Data'!D50)))</f>
        <v/>
      </c>
      <c r="DR56" s="306" t="str">
        <f ca="true">+IF(OFFSET('Hygiene Data'!$E$11,0,10*ROW('Hygiene Data'!E50))="","",OFFSET('Hygiene Data'!$E$11,0,10*ROW('Hygiene Data'!E50)))</f>
        <v/>
      </c>
      <c r="DS56" s="306" t="str">
        <f ca="true">+IF(OFFSET('Hygiene Data'!$E$12,0,10*ROW('Hygiene Data'!E50))="","",OFFSET('Hygiene Data'!$E$12,0,10*ROW('Hygiene Data'!E50)))</f>
        <v/>
      </c>
      <c r="DT56" s="306" t="str">
        <f ca="true">+IF(OFFSET('Hygiene Data'!$E$13,0,10*ROW('Hygiene Data'!E50))="","",OFFSET('Hygiene Data'!$E$13,0,10*ROW('Hygiene Data'!E50)))</f>
        <v/>
      </c>
      <c r="DU56" s="306" t="str">
        <f ca="true">+IF(OFFSET('Hygiene Data'!$F$11,0,10*ROW('Hygiene Data'!F50))="","",OFFSET('Hygiene Data'!$F$11,0,10*ROW('Hygiene Data'!F50)))</f>
        <v/>
      </c>
      <c r="DV56" s="306" t="str">
        <f ca="true">+IF(OFFSET('Hygiene Data'!$F$12,0,10*ROW('Hygiene Data'!F50))="","",OFFSET('Hygiene Data'!$F$12,0,10*ROW('Hygiene Data'!F50)))</f>
        <v/>
      </c>
      <c r="DW56" s="306" t="str">
        <f ca="true">+IF(OFFSET('Hygiene Data'!$F$13,0,10*ROW('Hygiene Data'!F50))="","",OFFSET('Hygiene Data'!$F$13,0,10*ROW('Hygiene Data'!F50)))</f>
        <v/>
      </c>
      <c r="DX56" s="306" t="str">
        <f ca="true">+IF(OFFSET('Hygiene Data'!$G$11,0,10*ROW('Hygiene Data'!G50))="","",OFFSET('Hygiene Data'!$G$11,0,10*ROW('Hygiene Data'!G50)))</f>
        <v/>
      </c>
      <c r="DY56" s="306" t="str">
        <f ca="true">+IF(OFFSET('Hygiene Data'!$G$12,0,10*ROW('Hygiene Data'!G50))="","",OFFSET('Hygiene Data'!$G$12,0,10*ROW('Hygiene Data'!G50)))</f>
        <v/>
      </c>
      <c r="DZ56" s="306" t="str">
        <f ca="true">+IF(OFFSET('Hygiene Data'!$G$13,0,10*ROW('Hygiene Data'!G50))="","",OFFSET('Hygiene Data'!$G$13,0,10*ROW('Hygiene Data'!G50)))</f>
        <v/>
      </c>
      <c r="EA56" s="306" t="str">
        <f ca="true">+IF(OFFSET('Hygiene Data'!$H$11,0,10*ROW('Hygiene Data'!H50))="","",OFFSET('Hygiene Data'!$H$11,0,10*ROW('Hygiene Data'!H50)))</f>
        <v/>
      </c>
      <c r="EB56" s="306" t="str">
        <f ca="true">+IF(OFFSET('Hygiene Data'!$H$12,0,10*ROW('Hygiene Data'!H50))="","",OFFSET('Hygiene Data'!$H$12,0,10*ROW('Hygiene Data'!H50)))</f>
        <v/>
      </c>
      <c r="EC56" s="306" t="str">
        <f ca="true">+IF(OFFSET('Hygiene Data'!$H$13,0,10*ROW('Hygiene Data'!H50))="","",OFFSET('Hygiene Data'!$H$13,0,10*ROW('Hygiene Data'!H50)))</f>
        <v/>
      </c>
      <c r="ED56" s="306" t="str">
        <f ca="true">+IF(OFFSET('Hygiene Data'!$I$11,0,10*ROW('Hygiene Data'!I50))="","",OFFSET('Hygiene Data'!$I$11,0,10*ROW('Hygiene Data'!I50)))</f>
        <v/>
      </c>
      <c r="EE56" s="306" t="str">
        <f ca="true">+IF(OFFSET('Hygiene Data'!$I$12,0,10*ROW('Hygiene Data'!I50))="","",OFFSET('Hygiene Data'!$I$12,0,10*ROW('Hygiene Data'!I50)))</f>
        <v/>
      </c>
      <c r="EF56" s="306"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62" t="str">
        <f t="shared" ca="true" si="0"/>
        <v/>
      </c>
      <c r="D57" s="98"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8"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8"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8"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8"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8"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8"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8"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8"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8"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8"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8"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8"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8"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8"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8"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8"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8"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9"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9"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9"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9"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9"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9"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9"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9"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9"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9"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9"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9"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9"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9"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9"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9"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9"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9"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9"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9"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9"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9"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9"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9"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9"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9"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9"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9"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9"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9"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0"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0"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0"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0"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0"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0"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0"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0"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0"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0"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0"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0"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0"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0"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0"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0"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0"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0"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6"/>
      <c r="BS57" s="306" t="str">
        <f ca="true">+IF(OFFSET('Water Data'!$D$27,0,10*ROW('Water Data'!D51))="","",OFFSET('Water Data'!$D$27,0,10*ROW('Water Data'!D51)))</f>
        <v/>
      </c>
      <c r="BT57" s="306" t="str">
        <f ca="true">+IF(OFFSET('Water Data'!$D$28,0,10*ROW('Water Data'!D51))="","",OFFSET('Water Data'!$D$28,0,10*ROW('Water Data'!D51)))</f>
        <v/>
      </c>
      <c r="BU57" s="306" t="str">
        <f ca="true">+IF(OFFSET('Water Data'!$D$29,0,10*ROW('Water Data'!D51))="","",OFFSET('Water Data'!$D$29,0,10*ROW('Water Data'!D51)))</f>
        <v/>
      </c>
      <c r="BV57" s="306" t="str">
        <f ca="true">+IF(OFFSET('Water Data'!$E$27,0,10*ROW('Water Data'!E51))="","",OFFSET('Water Data'!$E$27,0,10*ROW('Water Data'!E51)))</f>
        <v/>
      </c>
      <c r="BW57" s="306" t="str">
        <f ca="true">+IF(OFFSET('Water Data'!$E$28,0,10*ROW('Water Data'!E51))="","",OFFSET('Water Data'!$E$28,0,10*ROW('Water Data'!E51)))</f>
        <v/>
      </c>
      <c r="BX57" s="306" t="str">
        <f ca="true">+IF(OFFSET('Water Data'!$E$29,0,10*ROW('Water Data'!E51))="","",OFFSET('Water Data'!$E$29,0,10*ROW('Water Data'!E51)))</f>
        <v/>
      </c>
      <c r="BY57" s="306" t="str">
        <f ca="true">+IF(OFFSET('Water Data'!$F$27,0,10*ROW('Water Data'!F51))="","",OFFSET('Water Data'!$F$27,0,10*ROW('Water Data'!F51)))</f>
        <v/>
      </c>
      <c r="BZ57" s="306" t="str">
        <f ca="true">+IF(OFFSET('Water Data'!$F$28,0,10*ROW('Water Data'!F51))="","",OFFSET('Water Data'!$F$28,0,10*ROW('Water Data'!F51)))</f>
        <v/>
      </c>
      <c r="CA57" s="306" t="str">
        <f ca="true">+IF(OFFSET('Water Data'!$F$29,0,10*ROW('Water Data'!F51))="","",OFFSET('Water Data'!$F$29,0,10*ROW('Water Data'!F51)))</f>
        <v/>
      </c>
      <c r="CB57" s="306" t="str">
        <f ca="true">+IF(OFFSET('Water Data'!$G$27,0,10*ROW('Water Data'!G51))="","",OFFSET('Water Data'!$G$27,0,10*ROW('Water Data'!G51)))</f>
        <v/>
      </c>
      <c r="CC57" s="306" t="str">
        <f ca="true">+IF(OFFSET('Water Data'!$G$28,0,10*ROW('Water Data'!G51))="","",OFFSET('Water Data'!$G$28,0,10*ROW('Water Data'!G51)))</f>
        <v/>
      </c>
      <c r="CD57" s="306" t="str">
        <f ca="true">+IF(OFFSET('Water Data'!$G$29,0,10*ROW('Water Data'!G51))="","",OFFSET('Water Data'!$G$29,0,10*ROW('Water Data'!G51)))</f>
        <v/>
      </c>
      <c r="CE57" s="306" t="str">
        <f ca="true">+IF(OFFSET('Water Data'!$H$27,0,10*ROW('Water Data'!H51))="","",OFFSET('Water Data'!$H$27,0,10*ROW('Water Data'!H51)))</f>
        <v/>
      </c>
      <c r="CF57" s="306" t="str">
        <f ca="true">+IF(OFFSET('Water Data'!$H$28,0,10*ROW('Water Data'!H51))="","",OFFSET('Water Data'!$H$28,0,10*ROW('Water Data'!H51)))</f>
        <v/>
      </c>
      <c r="CG57" s="306" t="str">
        <f ca="true">+IF(OFFSET('Water Data'!$H$29,0,10*ROW('Water Data'!H51))="","",OFFSET('Water Data'!$H$29,0,10*ROW('Water Data'!H51)))</f>
        <v/>
      </c>
      <c r="CH57" s="306" t="str">
        <f ca="true">+IF(OFFSET('Water Data'!$I$27,0,10*ROW('Water Data'!I51))="","",OFFSET('Water Data'!$I$27,0,10*ROW('Water Data'!I51)))</f>
        <v/>
      </c>
      <c r="CI57" s="306" t="str">
        <f ca="true">+IF(OFFSET('Water Data'!$I$28,0,10*ROW('Water Data'!I51))="","",OFFSET('Water Data'!$I$28,0,10*ROW('Water Data'!I51)))</f>
        <v/>
      </c>
      <c r="CJ57" s="306" t="str">
        <f ca="true">+IF(OFFSET('Water Data'!$I$29,0,10*ROW('Water Data'!I51))="","",OFFSET('Water Data'!$I$29,0,10*ROW('Water Data'!I51)))</f>
        <v/>
      </c>
      <c r="CK57" s="306" t="str">
        <f ca="true">+IF(OFFSET('Sanitation Data'!$D$28,0,10*ROW('Sanitation Data'!D51))="","",OFFSET('Sanitation Data'!$D$28,0,10*ROW('Sanitation Data'!D51)))</f>
        <v/>
      </c>
      <c r="CL57" s="306" t="str">
        <f ca="true">+IF(OFFSET('Sanitation Data'!$D$29,0,10*ROW('Sanitation Data'!D51))="","",OFFSET('Sanitation Data'!$D$29,0,10*ROW('Sanitation Data'!D51)))</f>
        <v/>
      </c>
      <c r="CM57" s="306" t="str">
        <f ca="true">+IF(OFFSET('Sanitation Data'!$D$30,0,10*ROW('Sanitation Data'!D51))="","",OFFSET('Sanitation Data'!$D$30,0,10*ROW('Sanitation Data'!D51)))</f>
        <v/>
      </c>
      <c r="CN57" s="306" t="str">
        <f ca="true">+IF(OFFSET('Sanitation Data'!$D$31,0,10*ROW('Sanitation Data'!D51))="","",OFFSET('Sanitation Data'!$D$31,0,10*ROW('Sanitation Data'!D51)))</f>
        <v/>
      </c>
      <c r="CO57" s="306" t="str">
        <f ca="true">+IF(OFFSET('Sanitation Data'!$D$32,0,10*ROW('Sanitation Data'!D51))="","",OFFSET('Sanitation Data'!$D$32,0,10*ROW('Sanitation Data'!D51)))</f>
        <v/>
      </c>
      <c r="CP57" s="306" t="str">
        <f ca="true">+IF(OFFSET('Sanitation Data'!$E$28,0,10*ROW('Sanitation Data'!E51))="","",OFFSET('Sanitation Data'!$E$28,0,10*ROW('Sanitation Data'!E51)))</f>
        <v/>
      </c>
      <c r="CQ57" s="306" t="str">
        <f ca="true">+IF(OFFSET('Sanitation Data'!$E$29,0,10*ROW('Sanitation Data'!E51))="","",OFFSET('Sanitation Data'!$E$29,0,10*ROW('Sanitation Data'!E51)))</f>
        <v/>
      </c>
      <c r="CR57" s="306" t="str">
        <f ca="true">+IF(OFFSET('Sanitation Data'!$E$30,0,10*ROW('Sanitation Data'!E51))="","",OFFSET('Sanitation Data'!$E$30,0,10*ROW('Sanitation Data'!E51)))</f>
        <v/>
      </c>
      <c r="CS57" s="306" t="str">
        <f ca="true">+IF(OFFSET('Sanitation Data'!$E$31,0,10*ROW('Sanitation Data'!E51))="","",OFFSET('Sanitation Data'!$E$31,0,10*ROW('Sanitation Data'!E51)))</f>
        <v/>
      </c>
      <c r="CT57" s="306" t="str">
        <f ca="true">+IF(OFFSET('Sanitation Data'!$E$32,0,10*ROW('Sanitation Data'!E51))="","",OFFSET('Sanitation Data'!$E$32,0,10*ROW('Sanitation Data'!E51)))</f>
        <v/>
      </c>
      <c r="CU57" s="306" t="str">
        <f ca="true">+IF(OFFSET('Sanitation Data'!$F$28,0,10*ROW('Sanitation Data'!F51))="","",OFFSET('Sanitation Data'!$F$28,0,10*ROW('Sanitation Data'!F51)))</f>
        <v/>
      </c>
      <c r="CV57" s="306" t="str">
        <f ca="true">+IF(OFFSET('Sanitation Data'!$F$29,0,10*ROW('Sanitation Data'!F51))="","",OFFSET('Sanitation Data'!$F$29,0,10*ROW('Sanitation Data'!F51)))</f>
        <v/>
      </c>
      <c r="CW57" s="306" t="str">
        <f ca="true">+IF(OFFSET('Sanitation Data'!$F$30,0,10*ROW('Sanitation Data'!F51))="","",OFFSET('Sanitation Data'!$F$30,0,10*ROW('Sanitation Data'!F51)))</f>
        <v/>
      </c>
      <c r="CX57" s="306" t="str">
        <f ca="true">+IF(OFFSET('Sanitation Data'!$F$31,0,10*ROW('Sanitation Data'!F51))="","",OFFSET('Sanitation Data'!$F$31,0,10*ROW('Sanitation Data'!F51)))</f>
        <v/>
      </c>
      <c r="CY57" s="306" t="str">
        <f ca="true">+IF(OFFSET('Sanitation Data'!$F$32,0,10*ROW('Sanitation Data'!F51))="","",OFFSET('Sanitation Data'!$F$32,0,10*ROW('Sanitation Data'!F51)))</f>
        <v/>
      </c>
      <c r="CZ57" s="306" t="str">
        <f ca="true">+IF(OFFSET('Sanitation Data'!$G$28,0,10*ROW('Sanitation Data'!G51))="","",OFFSET('Sanitation Data'!$G$28,0,10*ROW('Sanitation Data'!G51)))</f>
        <v/>
      </c>
      <c r="DA57" s="306" t="str">
        <f ca="true">+IF(OFFSET('Sanitation Data'!$G$29,0,10*ROW('Sanitation Data'!G51))="","",OFFSET('Sanitation Data'!$G$29,0,10*ROW('Sanitation Data'!G51)))</f>
        <v/>
      </c>
      <c r="DB57" s="306" t="str">
        <f ca="true">+IF(OFFSET('Sanitation Data'!$G$30,0,10*ROW('Sanitation Data'!G51))="","",OFFSET('Sanitation Data'!$G$30,0,10*ROW('Sanitation Data'!G51)))</f>
        <v/>
      </c>
      <c r="DC57" s="306" t="str">
        <f ca="true">+IF(OFFSET('Sanitation Data'!$G$31,0,10*ROW('Sanitation Data'!G51))="","",OFFSET('Sanitation Data'!$G$31,0,10*ROW('Sanitation Data'!G51)))</f>
        <v/>
      </c>
      <c r="DD57" s="306" t="str">
        <f ca="true">+IF(OFFSET('Sanitation Data'!$G$32,0,10*ROW('Sanitation Data'!G51))="","",OFFSET('Sanitation Data'!$G$32,0,10*ROW('Sanitation Data'!G51)))</f>
        <v/>
      </c>
      <c r="DE57" s="306" t="str">
        <f ca="true">+IF(OFFSET('Sanitation Data'!$H$28,0,10*ROW('Sanitation Data'!H51))="","",OFFSET('Sanitation Data'!$H$28,0,10*ROW('Sanitation Data'!H51)))</f>
        <v/>
      </c>
      <c r="DF57" s="306" t="str">
        <f ca="true">+IF(OFFSET('Sanitation Data'!$H$29,0,10*ROW('Sanitation Data'!H51))="","",OFFSET('Sanitation Data'!$H$29,0,10*ROW('Sanitation Data'!H51)))</f>
        <v/>
      </c>
      <c r="DG57" s="306" t="str">
        <f ca="true">+IF(OFFSET('Sanitation Data'!$H$30,0,10*ROW('Sanitation Data'!H51))="","",OFFSET('Sanitation Data'!$H$30,0,10*ROW('Sanitation Data'!H51)))</f>
        <v/>
      </c>
      <c r="DH57" s="306" t="str">
        <f ca="true">+IF(OFFSET('Sanitation Data'!$H$31,0,10*ROW('Sanitation Data'!H51))="","",OFFSET('Sanitation Data'!$H$31,0,10*ROW('Sanitation Data'!H51)))</f>
        <v/>
      </c>
      <c r="DI57" s="306" t="str">
        <f ca="true">+IF(OFFSET('Sanitation Data'!$H$32,0,10*ROW('Sanitation Data'!H51))="","",OFFSET('Sanitation Data'!$H$32,0,10*ROW('Sanitation Data'!H51)))</f>
        <v/>
      </c>
      <c r="DJ57" s="306" t="str">
        <f ca="true">+IF(OFFSET('Sanitation Data'!$I$28,0,10*ROW('Sanitation Data'!I51))="","",OFFSET('Sanitation Data'!$I$28,0,10*ROW('Sanitation Data'!I51)))</f>
        <v/>
      </c>
      <c r="DK57" s="306" t="str">
        <f ca="true">+IF(OFFSET('Sanitation Data'!$I$29,0,10*ROW('Sanitation Data'!I51))="","",OFFSET('Sanitation Data'!$I$29,0,10*ROW('Sanitation Data'!I51)))</f>
        <v/>
      </c>
      <c r="DL57" s="306" t="str">
        <f ca="true">+IF(OFFSET('Sanitation Data'!$I$30,0,10*ROW('Sanitation Data'!I51))="","",OFFSET('Sanitation Data'!$I$30,0,10*ROW('Sanitation Data'!I51)))</f>
        <v/>
      </c>
      <c r="DM57" s="306" t="str">
        <f ca="true">+IF(OFFSET('Sanitation Data'!$I$31,0,10*ROW('Sanitation Data'!I51))="","",OFFSET('Sanitation Data'!$I$31,0,10*ROW('Sanitation Data'!I51)))</f>
        <v/>
      </c>
      <c r="DN57" s="306" t="str">
        <f ca="true">+IF(OFFSET('Sanitation Data'!$I$32,0,10*ROW('Sanitation Data'!I51))="","",OFFSET('Sanitation Data'!$I$32,0,10*ROW('Sanitation Data'!I51)))</f>
        <v/>
      </c>
      <c r="DO57" s="306" t="str">
        <f ca="true">+IF(OFFSET('Hygiene Data'!$D$11,0,10*ROW('Hygiene Data'!D51))="","",OFFSET('Hygiene Data'!$D$11,0,10*ROW('Hygiene Data'!D51)))</f>
        <v/>
      </c>
      <c r="DP57" s="306" t="str">
        <f ca="true">+IF(OFFSET('Hygiene Data'!$D$12,0,10*ROW('Hygiene Data'!D51))="","",OFFSET('Hygiene Data'!$D$12,0,10*ROW('Hygiene Data'!D51)))</f>
        <v/>
      </c>
      <c r="DQ57" s="306" t="str">
        <f ca="true">+IF(OFFSET('Hygiene Data'!$D$13,0,10*ROW('Hygiene Data'!D51))="","",OFFSET('Hygiene Data'!$D$13,0,10*ROW('Hygiene Data'!D51)))</f>
        <v/>
      </c>
      <c r="DR57" s="306" t="str">
        <f ca="true">+IF(OFFSET('Hygiene Data'!$E$11,0,10*ROW('Hygiene Data'!E51))="","",OFFSET('Hygiene Data'!$E$11,0,10*ROW('Hygiene Data'!E51)))</f>
        <v/>
      </c>
      <c r="DS57" s="306" t="str">
        <f ca="true">+IF(OFFSET('Hygiene Data'!$E$12,0,10*ROW('Hygiene Data'!E51))="","",OFFSET('Hygiene Data'!$E$12,0,10*ROW('Hygiene Data'!E51)))</f>
        <v/>
      </c>
      <c r="DT57" s="306" t="str">
        <f ca="true">+IF(OFFSET('Hygiene Data'!$E$13,0,10*ROW('Hygiene Data'!E51))="","",OFFSET('Hygiene Data'!$E$13,0,10*ROW('Hygiene Data'!E51)))</f>
        <v/>
      </c>
      <c r="DU57" s="306" t="str">
        <f ca="true">+IF(OFFSET('Hygiene Data'!$F$11,0,10*ROW('Hygiene Data'!F51))="","",OFFSET('Hygiene Data'!$F$11,0,10*ROW('Hygiene Data'!F51)))</f>
        <v/>
      </c>
      <c r="DV57" s="306" t="str">
        <f ca="true">+IF(OFFSET('Hygiene Data'!$F$12,0,10*ROW('Hygiene Data'!F51))="","",OFFSET('Hygiene Data'!$F$12,0,10*ROW('Hygiene Data'!F51)))</f>
        <v/>
      </c>
      <c r="DW57" s="306" t="str">
        <f ca="true">+IF(OFFSET('Hygiene Data'!$F$13,0,10*ROW('Hygiene Data'!F51))="","",OFFSET('Hygiene Data'!$F$13,0,10*ROW('Hygiene Data'!F51)))</f>
        <v/>
      </c>
      <c r="DX57" s="306" t="str">
        <f ca="true">+IF(OFFSET('Hygiene Data'!$G$11,0,10*ROW('Hygiene Data'!G51))="","",OFFSET('Hygiene Data'!$G$11,0,10*ROW('Hygiene Data'!G51)))</f>
        <v/>
      </c>
      <c r="DY57" s="306" t="str">
        <f ca="true">+IF(OFFSET('Hygiene Data'!$G$12,0,10*ROW('Hygiene Data'!G51))="","",OFFSET('Hygiene Data'!$G$12,0,10*ROW('Hygiene Data'!G51)))</f>
        <v/>
      </c>
      <c r="DZ57" s="306" t="str">
        <f ca="true">+IF(OFFSET('Hygiene Data'!$G$13,0,10*ROW('Hygiene Data'!G51))="","",OFFSET('Hygiene Data'!$G$13,0,10*ROW('Hygiene Data'!G51)))</f>
        <v/>
      </c>
      <c r="EA57" s="306" t="str">
        <f ca="true">+IF(OFFSET('Hygiene Data'!$H$11,0,10*ROW('Hygiene Data'!H51))="","",OFFSET('Hygiene Data'!$H$11,0,10*ROW('Hygiene Data'!H51)))</f>
        <v/>
      </c>
      <c r="EB57" s="306" t="str">
        <f ca="true">+IF(OFFSET('Hygiene Data'!$H$12,0,10*ROW('Hygiene Data'!H51))="","",OFFSET('Hygiene Data'!$H$12,0,10*ROW('Hygiene Data'!H51)))</f>
        <v/>
      </c>
      <c r="EC57" s="306" t="str">
        <f ca="true">+IF(OFFSET('Hygiene Data'!$H$13,0,10*ROW('Hygiene Data'!H51))="","",OFFSET('Hygiene Data'!$H$13,0,10*ROW('Hygiene Data'!H51)))</f>
        <v/>
      </c>
      <c r="ED57" s="306" t="str">
        <f ca="true">+IF(OFFSET('Hygiene Data'!$I$11,0,10*ROW('Hygiene Data'!I51))="","",OFFSET('Hygiene Data'!$I$11,0,10*ROW('Hygiene Data'!I51)))</f>
        <v/>
      </c>
      <c r="EE57" s="306" t="str">
        <f ca="true">+IF(OFFSET('Hygiene Data'!$I$12,0,10*ROW('Hygiene Data'!I51))="","",OFFSET('Hygiene Data'!$I$12,0,10*ROW('Hygiene Data'!I51)))</f>
        <v/>
      </c>
      <c r="EF57" s="306"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62" t="str">
        <f t="shared" ca="true" si="0"/>
        <v/>
      </c>
      <c r="D58" s="98"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8"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8"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8"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8"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8"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8"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8"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8"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8"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8"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8"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8"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8"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8"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8"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8"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8"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9"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9"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9"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9"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9"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9"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9"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9"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9"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9"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9"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9"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9"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9"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9"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9"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9"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9"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9"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9"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9"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9"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9"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9"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9"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9"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9"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9"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9"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9"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0"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0"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0"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0"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0"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0"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0"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0"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0"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0"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0"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0"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0"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0"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0"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0"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0"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0"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6"/>
      <c r="BS58" s="306" t="str">
        <f ca="true">+IF(OFFSET('Water Data'!$D$27,0,10*ROW('Water Data'!D52))="","",OFFSET('Water Data'!$D$27,0,10*ROW('Water Data'!D52)))</f>
        <v/>
      </c>
      <c r="BT58" s="306" t="str">
        <f ca="true">+IF(OFFSET('Water Data'!$D$28,0,10*ROW('Water Data'!D52))="","",OFFSET('Water Data'!$D$28,0,10*ROW('Water Data'!D52)))</f>
        <v/>
      </c>
      <c r="BU58" s="306" t="str">
        <f ca="true">+IF(OFFSET('Water Data'!$D$29,0,10*ROW('Water Data'!D52))="","",OFFSET('Water Data'!$D$29,0,10*ROW('Water Data'!D52)))</f>
        <v/>
      </c>
      <c r="BV58" s="306" t="str">
        <f ca="true">+IF(OFFSET('Water Data'!$E$27,0,10*ROW('Water Data'!E52))="","",OFFSET('Water Data'!$E$27,0,10*ROW('Water Data'!E52)))</f>
        <v/>
      </c>
      <c r="BW58" s="306" t="str">
        <f ca="true">+IF(OFFSET('Water Data'!$E$28,0,10*ROW('Water Data'!E52))="","",OFFSET('Water Data'!$E$28,0,10*ROW('Water Data'!E52)))</f>
        <v/>
      </c>
      <c r="BX58" s="306" t="str">
        <f ca="true">+IF(OFFSET('Water Data'!$E$29,0,10*ROW('Water Data'!E52))="","",OFFSET('Water Data'!$E$29,0,10*ROW('Water Data'!E52)))</f>
        <v/>
      </c>
      <c r="BY58" s="306" t="str">
        <f ca="true">+IF(OFFSET('Water Data'!$F$27,0,10*ROW('Water Data'!F52))="","",OFFSET('Water Data'!$F$27,0,10*ROW('Water Data'!F52)))</f>
        <v/>
      </c>
      <c r="BZ58" s="306" t="str">
        <f ca="true">+IF(OFFSET('Water Data'!$F$28,0,10*ROW('Water Data'!F52))="","",OFFSET('Water Data'!$F$28,0,10*ROW('Water Data'!F52)))</f>
        <v/>
      </c>
      <c r="CA58" s="306" t="str">
        <f ca="true">+IF(OFFSET('Water Data'!$F$29,0,10*ROW('Water Data'!F52))="","",OFFSET('Water Data'!$F$29,0,10*ROW('Water Data'!F52)))</f>
        <v/>
      </c>
      <c r="CB58" s="306" t="str">
        <f ca="true">+IF(OFFSET('Water Data'!$G$27,0,10*ROW('Water Data'!G52))="","",OFFSET('Water Data'!$G$27,0,10*ROW('Water Data'!G52)))</f>
        <v/>
      </c>
      <c r="CC58" s="306" t="str">
        <f ca="true">+IF(OFFSET('Water Data'!$G$28,0,10*ROW('Water Data'!G52))="","",OFFSET('Water Data'!$G$28,0,10*ROW('Water Data'!G52)))</f>
        <v/>
      </c>
      <c r="CD58" s="306" t="str">
        <f ca="true">+IF(OFFSET('Water Data'!$G$29,0,10*ROW('Water Data'!G52))="","",OFFSET('Water Data'!$G$29,0,10*ROW('Water Data'!G52)))</f>
        <v/>
      </c>
      <c r="CE58" s="306" t="str">
        <f ca="true">+IF(OFFSET('Water Data'!$H$27,0,10*ROW('Water Data'!H52))="","",OFFSET('Water Data'!$H$27,0,10*ROW('Water Data'!H52)))</f>
        <v/>
      </c>
      <c r="CF58" s="306" t="str">
        <f ca="true">+IF(OFFSET('Water Data'!$H$28,0,10*ROW('Water Data'!H52))="","",OFFSET('Water Data'!$H$28,0,10*ROW('Water Data'!H52)))</f>
        <v/>
      </c>
      <c r="CG58" s="306" t="str">
        <f ca="true">+IF(OFFSET('Water Data'!$H$29,0,10*ROW('Water Data'!H52))="","",OFFSET('Water Data'!$H$29,0,10*ROW('Water Data'!H52)))</f>
        <v/>
      </c>
      <c r="CH58" s="306" t="str">
        <f ca="true">+IF(OFFSET('Water Data'!$I$27,0,10*ROW('Water Data'!I52))="","",OFFSET('Water Data'!$I$27,0,10*ROW('Water Data'!I52)))</f>
        <v/>
      </c>
      <c r="CI58" s="306" t="str">
        <f ca="true">+IF(OFFSET('Water Data'!$I$28,0,10*ROW('Water Data'!I52))="","",OFFSET('Water Data'!$I$28,0,10*ROW('Water Data'!I52)))</f>
        <v/>
      </c>
      <c r="CJ58" s="306" t="str">
        <f ca="true">+IF(OFFSET('Water Data'!$I$29,0,10*ROW('Water Data'!I52))="","",OFFSET('Water Data'!$I$29,0,10*ROW('Water Data'!I52)))</f>
        <v/>
      </c>
      <c r="CK58" s="306" t="str">
        <f ca="true">+IF(OFFSET('Sanitation Data'!$D$28,0,10*ROW('Sanitation Data'!D52))="","",OFFSET('Sanitation Data'!$D$28,0,10*ROW('Sanitation Data'!D52)))</f>
        <v/>
      </c>
      <c r="CL58" s="306" t="str">
        <f ca="true">+IF(OFFSET('Sanitation Data'!$D$29,0,10*ROW('Sanitation Data'!D52))="","",OFFSET('Sanitation Data'!$D$29,0,10*ROW('Sanitation Data'!D52)))</f>
        <v/>
      </c>
      <c r="CM58" s="306" t="str">
        <f ca="true">+IF(OFFSET('Sanitation Data'!$D$30,0,10*ROW('Sanitation Data'!D52))="","",OFFSET('Sanitation Data'!$D$30,0,10*ROW('Sanitation Data'!D52)))</f>
        <v/>
      </c>
      <c r="CN58" s="306" t="str">
        <f ca="true">+IF(OFFSET('Sanitation Data'!$D$31,0,10*ROW('Sanitation Data'!D52))="","",OFFSET('Sanitation Data'!$D$31,0,10*ROW('Sanitation Data'!D52)))</f>
        <v/>
      </c>
      <c r="CO58" s="306" t="str">
        <f ca="true">+IF(OFFSET('Sanitation Data'!$D$32,0,10*ROW('Sanitation Data'!D52))="","",OFFSET('Sanitation Data'!$D$32,0,10*ROW('Sanitation Data'!D52)))</f>
        <v/>
      </c>
      <c r="CP58" s="306" t="str">
        <f ca="true">+IF(OFFSET('Sanitation Data'!$E$28,0,10*ROW('Sanitation Data'!E52))="","",OFFSET('Sanitation Data'!$E$28,0,10*ROW('Sanitation Data'!E52)))</f>
        <v/>
      </c>
      <c r="CQ58" s="306" t="str">
        <f ca="true">+IF(OFFSET('Sanitation Data'!$E$29,0,10*ROW('Sanitation Data'!E52))="","",OFFSET('Sanitation Data'!$E$29,0,10*ROW('Sanitation Data'!E52)))</f>
        <v/>
      </c>
      <c r="CR58" s="306" t="str">
        <f ca="true">+IF(OFFSET('Sanitation Data'!$E$30,0,10*ROW('Sanitation Data'!E52))="","",OFFSET('Sanitation Data'!$E$30,0,10*ROW('Sanitation Data'!E52)))</f>
        <v/>
      </c>
      <c r="CS58" s="306" t="str">
        <f ca="true">+IF(OFFSET('Sanitation Data'!$E$31,0,10*ROW('Sanitation Data'!E52))="","",OFFSET('Sanitation Data'!$E$31,0,10*ROW('Sanitation Data'!E52)))</f>
        <v/>
      </c>
      <c r="CT58" s="306" t="str">
        <f ca="true">+IF(OFFSET('Sanitation Data'!$E$32,0,10*ROW('Sanitation Data'!E52))="","",OFFSET('Sanitation Data'!$E$32,0,10*ROW('Sanitation Data'!E52)))</f>
        <v/>
      </c>
      <c r="CU58" s="306" t="str">
        <f ca="true">+IF(OFFSET('Sanitation Data'!$F$28,0,10*ROW('Sanitation Data'!F52))="","",OFFSET('Sanitation Data'!$F$28,0,10*ROW('Sanitation Data'!F52)))</f>
        <v/>
      </c>
      <c r="CV58" s="306" t="str">
        <f ca="true">+IF(OFFSET('Sanitation Data'!$F$29,0,10*ROW('Sanitation Data'!F52))="","",OFFSET('Sanitation Data'!$F$29,0,10*ROW('Sanitation Data'!F52)))</f>
        <v/>
      </c>
      <c r="CW58" s="306" t="str">
        <f ca="true">+IF(OFFSET('Sanitation Data'!$F$30,0,10*ROW('Sanitation Data'!F52))="","",OFFSET('Sanitation Data'!$F$30,0,10*ROW('Sanitation Data'!F52)))</f>
        <v/>
      </c>
      <c r="CX58" s="306" t="str">
        <f ca="true">+IF(OFFSET('Sanitation Data'!$F$31,0,10*ROW('Sanitation Data'!F52))="","",OFFSET('Sanitation Data'!$F$31,0,10*ROW('Sanitation Data'!F52)))</f>
        <v/>
      </c>
      <c r="CY58" s="306" t="str">
        <f ca="true">+IF(OFFSET('Sanitation Data'!$F$32,0,10*ROW('Sanitation Data'!F52))="","",OFFSET('Sanitation Data'!$F$32,0,10*ROW('Sanitation Data'!F52)))</f>
        <v/>
      </c>
      <c r="CZ58" s="306" t="str">
        <f ca="true">+IF(OFFSET('Sanitation Data'!$G$28,0,10*ROW('Sanitation Data'!G52))="","",OFFSET('Sanitation Data'!$G$28,0,10*ROW('Sanitation Data'!G52)))</f>
        <v/>
      </c>
      <c r="DA58" s="306" t="str">
        <f ca="true">+IF(OFFSET('Sanitation Data'!$G$29,0,10*ROW('Sanitation Data'!G52))="","",OFFSET('Sanitation Data'!$G$29,0,10*ROW('Sanitation Data'!G52)))</f>
        <v/>
      </c>
      <c r="DB58" s="306" t="str">
        <f ca="true">+IF(OFFSET('Sanitation Data'!$G$30,0,10*ROW('Sanitation Data'!G52))="","",OFFSET('Sanitation Data'!$G$30,0,10*ROW('Sanitation Data'!G52)))</f>
        <v/>
      </c>
      <c r="DC58" s="306" t="str">
        <f ca="true">+IF(OFFSET('Sanitation Data'!$G$31,0,10*ROW('Sanitation Data'!G52))="","",OFFSET('Sanitation Data'!$G$31,0,10*ROW('Sanitation Data'!G52)))</f>
        <v/>
      </c>
      <c r="DD58" s="306" t="str">
        <f ca="true">+IF(OFFSET('Sanitation Data'!$G$32,0,10*ROW('Sanitation Data'!G52))="","",OFFSET('Sanitation Data'!$G$32,0,10*ROW('Sanitation Data'!G52)))</f>
        <v/>
      </c>
      <c r="DE58" s="306" t="str">
        <f ca="true">+IF(OFFSET('Sanitation Data'!$H$28,0,10*ROW('Sanitation Data'!H52))="","",OFFSET('Sanitation Data'!$H$28,0,10*ROW('Sanitation Data'!H52)))</f>
        <v/>
      </c>
      <c r="DF58" s="306" t="str">
        <f ca="true">+IF(OFFSET('Sanitation Data'!$H$29,0,10*ROW('Sanitation Data'!H52))="","",OFFSET('Sanitation Data'!$H$29,0,10*ROW('Sanitation Data'!H52)))</f>
        <v/>
      </c>
      <c r="DG58" s="306" t="str">
        <f ca="true">+IF(OFFSET('Sanitation Data'!$H$30,0,10*ROW('Sanitation Data'!H52))="","",OFFSET('Sanitation Data'!$H$30,0,10*ROW('Sanitation Data'!H52)))</f>
        <v/>
      </c>
      <c r="DH58" s="306" t="str">
        <f ca="true">+IF(OFFSET('Sanitation Data'!$H$31,0,10*ROW('Sanitation Data'!H52))="","",OFFSET('Sanitation Data'!$H$31,0,10*ROW('Sanitation Data'!H52)))</f>
        <v/>
      </c>
      <c r="DI58" s="306" t="str">
        <f ca="true">+IF(OFFSET('Sanitation Data'!$H$32,0,10*ROW('Sanitation Data'!H52))="","",OFFSET('Sanitation Data'!$H$32,0,10*ROW('Sanitation Data'!H52)))</f>
        <v/>
      </c>
      <c r="DJ58" s="306" t="str">
        <f ca="true">+IF(OFFSET('Sanitation Data'!$I$28,0,10*ROW('Sanitation Data'!I52))="","",OFFSET('Sanitation Data'!$I$28,0,10*ROW('Sanitation Data'!I52)))</f>
        <v/>
      </c>
      <c r="DK58" s="306" t="str">
        <f ca="true">+IF(OFFSET('Sanitation Data'!$I$29,0,10*ROW('Sanitation Data'!I52))="","",OFFSET('Sanitation Data'!$I$29,0,10*ROW('Sanitation Data'!I52)))</f>
        <v/>
      </c>
      <c r="DL58" s="306" t="str">
        <f ca="true">+IF(OFFSET('Sanitation Data'!$I$30,0,10*ROW('Sanitation Data'!I52))="","",OFFSET('Sanitation Data'!$I$30,0,10*ROW('Sanitation Data'!I52)))</f>
        <v/>
      </c>
      <c r="DM58" s="306" t="str">
        <f ca="true">+IF(OFFSET('Sanitation Data'!$I$31,0,10*ROW('Sanitation Data'!I52))="","",OFFSET('Sanitation Data'!$I$31,0,10*ROW('Sanitation Data'!I52)))</f>
        <v/>
      </c>
      <c r="DN58" s="306" t="str">
        <f ca="true">+IF(OFFSET('Sanitation Data'!$I$32,0,10*ROW('Sanitation Data'!I52))="","",OFFSET('Sanitation Data'!$I$32,0,10*ROW('Sanitation Data'!I52)))</f>
        <v/>
      </c>
      <c r="DO58" s="306" t="str">
        <f ca="true">+IF(OFFSET('Hygiene Data'!$D$11,0,10*ROW('Hygiene Data'!D52))="","",OFFSET('Hygiene Data'!$D$11,0,10*ROW('Hygiene Data'!D52)))</f>
        <v/>
      </c>
      <c r="DP58" s="306" t="str">
        <f ca="true">+IF(OFFSET('Hygiene Data'!$D$12,0,10*ROW('Hygiene Data'!D52))="","",OFFSET('Hygiene Data'!$D$12,0,10*ROW('Hygiene Data'!D52)))</f>
        <v/>
      </c>
      <c r="DQ58" s="306" t="str">
        <f ca="true">+IF(OFFSET('Hygiene Data'!$D$13,0,10*ROW('Hygiene Data'!D52))="","",OFFSET('Hygiene Data'!$D$13,0,10*ROW('Hygiene Data'!D52)))</f>
        <v/>
      </c>
      <c r="DR58" s="306" t="str">
        <f ca="true">+IF(OFFSET('Hygiene Data'!$E$11,0,10*ROW('Hygiene Data'!E52))="","",OFFSET('Hygiene Data'!$E$11,0,10*ROW('Hygiene Data'!E52)))</f>
        <v/>
      </c>
      <c r="DS58" s="306" t="str">
        <f ca="true">+IF(OFFSET('Hygiene Data'!$E$12,0,10*ROW('Hygiene Data'!E52))="","",OFFSET('Hygiene Data'!$E$12,0,10*ROW('Hygiene Data'!E52)))</f>
        <v/>
      </c>
      <c r="DT58" s="306" t="str">
        <f ca="true">+IF(OFFSET('Hygiene Data'!$E$13,0,10*ROW('Hygiene Data'!E52))="","",OFFSET('Hygiene Data'!$E$13,0,10*ROW('Hygiene Data'!E52)))</f>
        <v/>
      </c>
      <c r="DU58" s="306" t="str">
        <f ca="true">+IF(OFFSET('Hygiene Data'!$F$11,0,10*ROW('Hygiene Data'!F52))="","",OFFSET('Hygiene Data'!$F$11,0,10*ROW('Hygiene Data'!F52)))</f>
        <v/>
      </c>
      <c r="DV58" s="306" t="str">
        <f ca="true">+IF(OFFSET('Hygiene Data'!$F$12,0,10*ROW('Hygiene Data'!F52))="","",OFFSET('Hygiene Data'!$F$12,0,10*ROW('Hygiene Data'!F52)))</f>
        <v/>
      </c>
      <c r="DW58" s="306" t="str">
        <f ca="true">+IF(OFFSET('Hygiene Data'!$F$13,0,10*ROW('Hygiene Data'!F52))="","",OFFSET('Hygiene Data'!$F$13,0,10*ROW('Hygiene Data'!F52)))</f>
        <v/>
      </c>
      <c r="DX58" s="306" t="str">
        <f ca="true">+IF(OFFSET('Hygiene Data'!$G$11,0,10*ROW('Hygiene Data'!G52))="","",OFFSET('Hygiene Data'!$G$11,0,10*ROW('Hygiene Data'!G52)))</f>
        <v/>
      </c>
      <c r="DY58" s="306" t="str">
        <f ca="true">+IF(OFFSET('Hygiene Data'!$G$12,0,10*ROW('Hygiene Data'!G52))="","",OFFSET('Hygiene Data'!$G$12,0,10*ROW('Hygiene Data'!G52)))</f>
        <v/>
      </c>
      <c r="DZ58" s="306" t="str">
        <f ca="true">+IF(OFFSET('Hygiene Data'!$G$13,0,10*ROW('Hygiene Data'!G52))="","",OFFSET('Hygiene Data'!$G$13,0,10*ROW('Hygiene Data'!G52)))</f>
        <v/>
      </c>
      <c r="EA58" s="306" t="str">
        <f ca="true">+IF(OFFSET('Hygiene Data'!$H$11,0,10*ROW('Hygiene Data'!H52))="","",OFFSET('Hygiene Data'!$H$11,0,10*ROW('Hygiene Data'!H52)))</f>
        <v/>
      </c>
      <c r="EB58" s="306" t="str">
        <f ca="true">+IF(OFFSET('Hygiene Data'!$H$12,0,10*ROW('Hygiene Data'!H52))="","",OFFSET('Hygiene Data'!$H$12,0,10*ROW('Hygiene Data'!H52)))</f>
        <v/>
      </c>
      <c r="EC58" s="306" t="str">
        <f ca="true">+IF(OFFSET('Hygiene Data'!$H$13,0,10*ROW('Hygiene Data'!H52))="","",OFFSET('Hygiene Data'!$H$13,0,10*ROW('Hygiene Data'!H52)))</f>
        <v/>
      </c>
      <c r="ED58" s="306" t="str">
        <f ca="true">+IF(OFFSET('Hygiene Data'!$I$11,0,10*ROW('Hygiene Data'!I52))="","",OFFSET('Hygiene Data'!$I$11,0,10*ROW('Hygiene Data'!I52)))</f>
        <v/>
      </c>
      <c r="EE58" s="306" t="str">
        <f ca="true">+IF(OFFSET('Hygiene Data'!$I$12,0,10*ROW('Hygiene Data'!I52))="","",OFFSET('Hygiene Data'!$I$12,0,10*ROW('Hygiene Data'!I52)))</f>
        <v/>
      </c>
      <c r="EF58" s="306"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62" t="str">
        <f t="shared" ca="true" si="0"/>
        <v/>
      </c>
      <c r="D59" s="98"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8"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8"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8"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8"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8"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8"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8"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8"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8"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8"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8"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8"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8"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8"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8"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8"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8"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9"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9"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9"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9"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9"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9"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9"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9"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9"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9"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9"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9"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9"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9"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9"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9"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9"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9"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9"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9"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9"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9"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9"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9"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9"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9"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9"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9"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9"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9"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0"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0"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0"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0"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0"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0"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0"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0"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0"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0"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0"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0"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0"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0"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0"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0"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0"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0"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6"/>
      <c r="BS59" s="306" t="str">
        <f ca="true">+IF(OFFSET('Water Data'!$D$27,0,10*ROW('Water Data'!D53))="","",OFFSET('Water Data'!$D$27,0,10*ROW('Water Data'!D53)))</f>
        <v/>
      </c>
      <c r="BT59" s="306" t="str">
        <f ca="true">+IF(OFFSET('Water Data'!$D$28,0,10*ROW('Water Data'!D53))="","",OFFSET('Water Data'!$D$28,0,10*ROW('Water Data'!D53)))</f>
        <v/>
      </c>
      <c r="BU59" s="306" t="str">
        <f ca="true">+IF(OFFSET('Water Data'!$D$29,0,10*ROW('Water Data'!D53))="","",OFFSET('Water Data'!$D$29,0,10*ROW('Water Data'!D53)))</f>
        <v/>
      </c>
      <c r="BV59" s="306" t="str">
        <f ca="true">+IF(OFFSET('Water Data'!$E$27,0,10*ROW('Water Data'!E53))="","",OFFSET('Water Data'!$E$27,0,10*ROW('Water Data'!E53)))</f>
        <v/>
      </c>
      <c r="BW59" s="306" t="str">
        <f ca="true">+IF(OFFSET('Water Data'!$E$28,0,10*ROW('Water Data'!E53))="","",OFFSET('Water Data'!$E$28,0,10*ROW('Water Data'!E53)))</f>
        <v/>
      </c>
      <c r="BX59" s="306" t="str">
        <f ca="true">+IF(OFFSET('Water Data'!$E$29,0,10*ROW('Water Data'!E53))="","",OFFSET('Water Data'!$E$29,0,10*ROW('Water Data'!E53)))</f>
        <v/>
      </c>
      <c r="BY59" s="306" t="str">
        <f ca="true">+IF(OFFSET('Water Data'!$F$27,0,10*ROW('Water Data'!F53))="","",OFFSET('Water Data'!$F$27,0,10*ROW('Water Data'!F53)))</f>
        <v/>
      </c>
      <c r="BZ59" s="306" t="str">
        <f ca="true">+IF(OFFSET('Water Data'!$F$28,0,10*ROW('Water Data'!F53))="","",OFFSET('Water Data'!$F$28,0,10*ROW('Water Data'!F53)))</f>
        <v/>
      </c>
      <c r="CA59" s="306" t="str">
        <f ca="true">+IF(OFFSET('Water Data'!$F$29,0,10*ROW('Water Data'!F53))="","",OFFSET('Water Data'!$F$29,0,10*ROW('Water Data'!F53)))</f>
        <v/>
      </c>
      <c r="CB59" s="306" t="str">
        <f ca="true">+IF(OFFSET('Water Data'!$G$27,0,10*ROW('Water Data'!G53))="","",OFFSET('Water Data'!$G$27,0,10*ROW('Water Data'!G53)))</f>
        <v/>
      </c>
      <c r="CC59" s="306" t="str">
        <f ca="true">+IF(OFFSET('Water Data'!$G$28,0,10*ROW('Water Data'!G53))="","",OFFSET('Water Data'!$G$28,0,10*ROW('Water Data'!G53)))</f>
        <v/>
      </c>
      <c r="CD59" s="306" t="str">
        <f ca="true">+IF(OFFSET('Water Data'!$G$29,0,10*ROW('Water Data'!G53))="","",OFFSET('Water Data'!$G$29,0,10*ROW('Water Data'!G53)))</f>
        <v/>
      </c>
      <c r="CE59" s="306" t="str">
        <f ca="true">+IF(OFFSET('Water Data'!$H$27,0,10*ROW('Water Data'!H53))="","",OFFSET('Water Data'!$H$27,0,10*ROW('Water Data'!H53)))</f>
        <v/>
      </c>
      <c r="CF59" s="306" t="str">
        <f ca="true">+IF(OFFSET('Water Data'!$H$28,0,10*ROW('Water Data'!H53))="","",OFFSET('Water Data'!$H$28,0,10*ROW('Water Data'!H53)))</f>
        <v/>
      </c>
      <c r="CG59" s="306" t="str">
        <f ca="true">+IF(OFFSET('Water Data'!$H$29,0,10*ROW('Water Data'!H53))="","",OFFSET('Water Data'!$H$29,0,10*ROW('Water Data'!H53)))</f>
        <v/>
      </c>
      <c r="CH59" s="306" t="str">
        <f ca="true">+IF(OFFSET('Water Data'!$I$27,0,10*ROW('Water Data'!I53))="","",OFFSET('Water Data'!$I$27,0,10*ROW('Water Data'!I53)))</f>
        <v/>
      </c>
      <c r="CI59" s="306" t="str">
        <f ca="true">+IF(OFFSET('Water Data'!$I$28,0,10*ROW('Water Data'!I53))="","",OFFSET('Water Data'!$I$28,0,10*ROW('Water Data'!I53)))</f>
        <v/>
      </c>
      <c r="CJ59" s="306" t="str">
        <f ca="true">+IF(OFFSET('Water Data'!$I$29,0,10*ROW('Water Data'!I53))="","",OFFSET('Water Data'!$I$29,0,10*ROW('Water Data'!I53)))</f>
        <v/>
      </c>
      <c r="CK59" s="306" t="str">
        <f ca="true">+IF(OFFSET('Sanitation Data'!$D$28,0,10*ROW('Sanitation Data'!D53))="","",OFFSET('Sanitation Data'!$D$28,0,10*ROW('Sanitation Data'!D53)))</f>
        <v/>
      </c>
      <c r="CL59" s="306" t="str">
        <f ca="true">+IF(OFFSET('Sanitation Data'!$D$29,0,10*ROW('Sanitation Data'!D53))="","",OFFSET('Sanitation Data'!$D$29,0,10*ROW('Sanitation Data'!D53)))</f>
        <v/>
      </c>
      <c r="CM59" s="306" t="str">
        <f ca="true">+IF(OFFSET('Sanitation Data'!$D$30,0,10*ROW('Sanitation Data'!D53))="","",OFFSET('Sanitation Data'!$D$30,0,10*ROW('Sanitation Data'!D53)))</f>
        <v/>
      </c>
      <c r="CN59" s="306" t="str">
        <f ca="true">+IF(OFFSET('Sanitation Data'!$D$31,0,10*ROW('Sanitation Data'!D53))="","",OFFSET('Sanitation Data'!$D$31,0,10*ROW('Sanitation Data'!D53)))</f>
        <v/>
      </c>
      <c r="CO59" s="306" t="str">
        <f ca="true">+IF(OFFSET('Sanitation Data'!$D$32,0,10*ROW('Sanitation Data'!D53))="","",OFFSET('Sanitation Data'!$D$32,0,10*ROW('Sanitation Data'!D53)))</f>
        <v/>
      </c>
      <c r="CP59" s="306" t="str">
        <f ca="true">+IF(OFFSET('Sanitation Data'!$E$28,0,10*ROW('Sanitation Data'!E53))="","",OFFSET('Sanitation Data'!$E$28,0,10*ROW('Sanitation Data'!E53)))</f>
        <v/>
      </c>
      <c r="CQ59" s="306" t="str">
        <f ca="true">+IF(OFFSET('Sanitation Data'!$E$29,0,10*ROW('Sanitation Data'!E53))="","",OFFSET('Sanitation Data'!$E$29,0,10*ROW('Sanitation Data'!E53)))</f>
        <v/>
      </c>
      <c r="CR59" s="306" t="str">
        <f ca="true">+IF(OFFSET('Sanitation Data'!$E$30,0,10*ROW('Sanitation Data'!E53))="","",OFFSET('Sanitation Data'!$E$30,0,10*ROW('Sanitation Data'!E53)))</f>
        <v/>
      </c>
      <c r="CS59" s="306" t="str">
        <f ca="true">+IF(OFFSET('Sanitation Data'!$E$31,0,10*ROW('Sanitation Data'!E53))="","",OFFSET('Sanitation Data'!$E$31,0,10*ROW('Sanitation Data'!E53)))</f>
        <v/>
      </c>
      <c r="CT59" s="306" t="str">
        <f ca="true">+IF(OFFSET('Sanitation Data'!$E$32,0,10*ROW('Sanitation Data'!E53))="","",OFFSET('Sanitation Data'!$E$32,0,10*ROW('Sanitation Data'!E53)))</f>
        <v/>
      </c>
      <c r="CU59" s="306" t="str">
        <f ca="true">+IF(OFFSET('Sanitation Data'!$F$28,0,10*ROW('Sanitation Data'!F53))="","",OFFSET('Sanitation Data'!$F$28,0,10*ROW('Sanitation Data'!F53)))</f>
        <v/>
      </c>
      <c r="CV59" s="306" t="str">
        <f ca="true">+IF(OFFSET('Sanitation Data'!$F$29,0,10*ROW('Sanitation Data'!F53))="","",OFFSET('Sanitation Data'!$F$29,0,10*ROW('Sanitation Data'!F53)))</f>
        <v/>
      </c>
      <c r="CW59" s="306" t="str">
        <f ca="true">+IF(OFFSET('Sanitation Data'!$F$30,0,10*ROW('Sanitation Data'!F53))="","",OFFSET('Sanitation Data'!$F$30,0,10*ROW('Sanitation Data'!F53)))</f>
        <v/>
      </c>
      <c r="CX59" s="306" t="str">
        <f ca="true">+IF(OFFSET('Sanitation Data'!$F$31,0,10*ROW('Sanitation Data'!F53))="","",OFFSET('Sanitation Data'!$F$31,0,10*ROW('Sanitation Data'!F53)))</f>
        <v/>
      </c>
      <c r="CY59" s="306" t="str">
        <f ca="true">+IF(OFFSET('Sanitation Data'!$F$32,0,10*ROW('Sanitation Data'!F53))="","",OFFSET('Sanitation Data'!$F$32,0,10*ROW('Sanitation Data'!F53)))</f>
        <v/>
      </c>
      <c r="CZ59" s="306" t="str">
        <f ca="true">+IF(OFFSET('Sanitation Data'!$G$28,0,10*ROW('Sanitation Data'!G53))="","",OFFSET('Sanitation Data'!$G$28,0,10*ROW('Sanitation Data'!G53)))</f>
        <v/>
      </c>
      <c r="DA59" s="306" t="str">
        <f ca="true">+IF(OFFSET('Sanitation Data'!$G$29,0,10*ROW('Sanitation Data'!G53))="","",OFFSET('Sanitation Data'!$G$29,0,10*ROW('Sanitation Data'!G53)))</f>
        <v/>
      </c>
      <c r="DB59" s="306" t="str">
        <f ca="true">+IF(OFFSET('Sanitation Data'!$G$30,0,10*ROW('Sanitation Data'!G53))="","",OFFSET('Sanitation Data'!$G$30,0,10*ROW('Sanitation Data'!G53)))</f>
        <v/>
      </c>
      <c r="DC59" s="306" t="str">
        <f ca="true">+IF(OFFSET('Sanitation Data'!$G$31,0,10*ROW('Sanitation Data'!G53))="","",OFFSET('Sanitation Data'!$G$31,0,10*ROW('Sanitation Data'!G53)))</f>
        <v/>
      </c>
      <c r="DD59" s="306" t="str">
        <f ca="true">+IF(OFFSET('Sanitation Data'!$G$32,0,10*ROW('Sanitation Data'!G53))="","",OFFSET('Sanitation Data'!$G$32,0,10*ROW('Sanitation Data'!G53)))</f>
        <v/>
      </c>
      <c r="DE59" s="306" t="str">
        <f ca="true">+IF(OFFSET('Sanitation Data'!$H$28,0,10*ROW('Sanitation Data'!H53))="","",OFFSET('Sanitation Data'!$H$28,0,10*ROW('Sanitation Data'!H53)))</f>
        <v/>
      </c>
      <c r="DF59" s="306" t="str">
        <f ca="true">+IF(OFFSET('Sanitation Data'!$H$29,0,10*ROW('Sanitation Data'!H53))="","",OFFSET('Sanitation Data'!$H$29,0,10*ROW('Sanitation Data'!H53)))</f>
        <v/>
      </c>
      <c r="DG59" s="306" t="str">
        <f ca="true">+IF(OFFSET('Sanitation Data'!$H$30,0,10*ROW('Sanitation Data'!H53))="","",OFFSET('Sanitation Data'!$H$30,0,10*ROW('Sanitation Data'!H53)))</f>
        <v/>
      </c>
      <c r="DH59" s="306" t="str">
        <f ca="true">+IF(OFFSET('Sanitation Data'!$H$31,0,10*ROW('Sanitation Data'!H53))="","",OFFSET('Sanitation Data'!$H$31,0,10*ROW('Sanitation Data'!H53)))</f>
        <v/>
      </c>
      <c r="DI59" s="306" t="str">
        <f ca="true">+IF(OFFSET('Sanitation Data'!$H$32,0,10*ROW('Sanitation Data'!H53))="","",OFFSET('Sanitation Data'!$H$32,0,10*ROW('Sanitation Data'!H53)))</f>
        <v/>
      </c>
      <c r="DJ59" s="306" t="str">
        <f ca="true">+IF(OFFSET('Sanitation Data'!$I$28,0,10*ROW('Sanitation Data'!I53))="","",OFFSET('Sanitation Data'!$I$28,0,10*ROW('Sanitation Data'!I53)))</f>
        <v/>
      </c>
      <c r="DK59" s="306" t="str">
        <f ca="true">+IF(OFFSET('Sanitation Data'!$I$29,0,10*ROW('Sanitation Data'!I53))="","",OFFSET('Sanitation Data'!$I$29,0,10*ROW('Sanitation Data'!I53)))</f>
        <v/>
      </c>
      <c r="DL59" s="306" t="str">
        <f ca="true">+IF(OFFSET('Sanitation Data'!$I$30,0,10*ROW('Sanitation Data'!I53))="","",OFFSET('Sanitation Data'!$I$30,0,10*ROW('Sanitation Data'!I53)))</f>
        <v/>
      </c>
      <c r="DM59" s="306" t="str">
        <f ca="true">+IF(OFFSET('Sanitation Data'!$I$31,0,10*ROW('Sanitation Data'!I53))="","",OFFSET('Sanitation Data'!$I$31,0,10*ROW('Sanitation Data'!I53)))</f>
        <v/>
      </c>
      <c r="DN59" s="306" t="str">
        <f ca="true">+IF(OFFSET('Sanitation Data'!$I$32,0,10*ROW('Sanitation Data'!I53))="","",OFFSET('Sanitation Data'!$I$32,0,10*ROW('Sanitation Data'!I53)))</f>
        <v/>
      </c>
      <c r="DO59" s="306" t="str">
        <f ca="true">+IF(OFFSET('Hygiene Data'!$D$11,0,10*ROW('Hygiene Data'!D53))="","",OFFSET('Hygiene Data'!$D$11,0,10*ROW('Hygiene Data'!D53)))</f>
        <v/>
      </c>
      <c r="DP59" s="306" t="str">
        <f ca="true">+IF(OFFSET('Hygiene Data'!$D$12,0,10*ROW('Hygiene Data'!D53))="","",OFFSET('Hygiene Data'!$D$12,0,10*ROW('Hygiene Data'!D53)))</f>
        <v/>
      </c>
      <c r="DQ59" s="306" t="str">
        <f ca="true">+IF(OFFSET('Hygiene Data'!$D$13,0,10*ROW('Hygiene Data'!D53))="","",OFFSET('Hygiene Data'!$D$13,0,10*ROW('Hygiene Data'!D53)))</f>
        <v/>
      </c>
      <c r="DR59" s="306" t="str">
        <f ca="true">+IF(OFFSET('Hygiene Data'!$E$11,0,10*ROW('Hygiene Data'!E53))="","",OFFSET('Hygiene Data'!$E$11,0,10*ROW('Hygiene Data'!E53)))</f>
        <v/>
      </c>
      <c r="DS59" s="306" t="str">
        <f ca="true">+IF(OFFSET('Hygiene Data'!$E$12,0,10*ROW('Hygiene Data'!E53))="","",OFFSET('Hygiene Data'!$E$12,0,10*ROW('Hygiene Data'!E53)))</f>
        <v/>
      </c>
      <c r="DT59" s="306" t="str">
        <f ca="true">+IF(OFFSET('Hygiene Data'!$E$13,0,10*ROW('Hygiene Data'!E53))="","",OFFSET('Hygiene Data'!$E$13,0,10*ROW('Hygiene Data'!E53)))</f>
        <v/>
      </c>
      <c r="DU59" s="306" t="str">
        <f ca="true">+IF(OFFSET('Hygiene Data'!$F$11,0,10*ROW('Hygiene Data'!F53))="","",OFFSET('Hygiene Data'!$F$11,0,10*ROW('Hygiene Data'!F53)))</f>
        <v/>
      </c>
      <c r="DV59" s="306" t="str">
        <f ca="true">+IF(OFFSET('Hygiene Data'!$F$12,0,10*ROW('Hygiene Data'!F53))="","",OFFSET('Hygiene Data'!$F$12,0,10*ROW('Hygiene Data'!F53)))</f>
        <v/>
      </c>
      <c r="DW59" s="306" t="str">
        <f ca="true">+IF(OFFSET('Hygiene Data'!$F$13,0,10*ROW('Hygiene Data'!F53))="","",OFFSET('Hygiene Data'!$F$13,0,10*ROW('Hygiene Data'!F53)))</f>
        <v/>
      </c>
      <c r="DX59" s="306" t="str">
        <f ca="true">+IF(OFFSET('Hygiene Data'!$G$11,0,10*ROW('Hygiene Data'!G53))="","",OFFSET('Hygiene Data'!$G$11,0,10*ROW('Hygiene Data'!G53)))</f>
        <v/>
      </c>
      <c r="DY59" s="306" t="str">
        <f ca="true">+IF(OFFSET('Hygiene Data'!$G$12,0,10*ROW('Hygiene Data'!G53))="","",OFFSET('Hygiene Data'!$G$12,0,10*ROW('Hygiene Data'!G53)))</f>
        <v/>
      </c>
      <c r="DZ59" s="306" t="str">
        <f ca="true">+IF(OFFSET('Hygiene Data'!$G$13,0,10*ROW('Hygiene Data'!G53))="","",OFFSET('Hygiene Data'!$G$13,0,10*ROW('Hygiene Data'!G53)))</f>
        <v/>
      </c>
      <c r="EA59" s="306" t="str">
        <f ca="true">+IF(OFFSET('Hygiene Data'!$H$11,0,10*ROW('Hygiene Data'!H53))="","",OFFSET('Hygiene Data'!$H$11,0,10*ROW('Hygiene Data'!H53)))</f>
        <v/>
      </c>
      <c r="EB59" s="306" t="str">
        <f ca="true">+IF(OFFSET('Hygiene Data'!$H$12,0,10*ROW('Hygiene Data'!H53))="","",OFFSET('Hygiene Data'!$H$12,0,10*ROW('Hygiene Data'!H53)))</f>
        <v/>
      </c>
      <c r="EC59" s="306" t="str">
        <f ca="true">+IF(OFFSET('Hygiene Data'!$H$13,0,10*ROW('Hygiene Data'!H53))="","",OFFSET('Hygiene Data'!$H$13,0,10*ROW('Hygiene Data'!H53)))</f>
        <v/>
      </c>
      <c r="ED59" s="306" t="str">
        <f ca="true">+IF(OFFSET('Hygiene Data'!$I$11,0,10*ROW('Hygiene Data'!I53))="","",OFFSET('Hygiene Data'!$I$11,0,10*ROW('Hygiene Data'!I53)))</f>
        <v/>
      </c>
      <c r="EE59" s="306" t="str">
        <f ca="true">+IF(OFFSET('Hygiene Data'!$I$12,0,10*ROW('Hygiene Data'!I53))="","",OFFSET('Hygiene Data'!$I$12,0,10*ROW('Hygiene Data'!I53)))</f>
        <v/>
      </c>
      <c r="EF59" s="306"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62" t="str">
        <f t="shared" ca="true" si="0"/>
        <v/>
      </c>
      <c r="D60" s="98"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8"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8"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8"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8"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8"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8"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8"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8"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8"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8"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8"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8"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8"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8"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8"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8"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8"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9"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9"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9"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9"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9"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9"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9"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9"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9"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9"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9"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9"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9"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9"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9"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9"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9"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9"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9"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9"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9"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9"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9"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9"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9"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9"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9"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9"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9"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9"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0"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0"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0"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0"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0"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0"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0"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0"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0"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0"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0"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0"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0"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0"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0"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0"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0"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0"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6"/>
      <c r="BS60" s="306" t="str">
        <f ca="true">+IF(OFFSET('Water Data'!$D$27,0,10*ROW('Water Data'!D54))="","",OFFSET('Water Data'!$D$27,0,10*ROW('Water Data'!D54)))</f>
        <v/>
      </c>
      <c r="BT60" s="306" t="str">
        <f ca="true">+IF(OFFSET('Water Data'!$D$28,0,10*ROW('Water Data'!D54))="","",OFFSET('Water Data'!$D$28,0,10*ROW('Water Data'!D54)))</f>
        <v/>
      </c>
      <c r="BU60" s="306" t="str">
        <f ca="true">+IF(OFFSET('Water Data'!$D$29,0,10*ROW('Water Data'!D54))="","",OFFSET('Water Data'!$D$29,0,10*ROW('Water Data'!D54)))</f>
        <v/>
      </c>
      <c r="BV60" s="306" t="str">
        <f ca="true">+IF(OFFSET('Water Data'!$E$27,0,10*ROW('Water Data'!E54))="","",OFFSET('Water Data'!$E$27,0,10*ROW('Water Data'!E54)))</f>
        <v/>
      </c>
      <c r="BW60" s="306" t="str">
        <f ca="true">+IF(OFFSET('Water Data'!$E$28,0,10*ROW('Water Data'!E54))="","",OFFSET('Water Data'!$E$28,0,10*ROW('Water Data'!E54)))</f>
        <v/>
      </c>
      <c r="BX60" s="306" t="str">
        <f ca="true">+IF(OFFSET('Water Data'!$E$29,0,10*ROW('Water Data'!E54))="","",OFFSET('Water Data'!$E$29,0,10*ROW('Water Data'!E54)))</f>
        <v/>
      </c>
      <c r="BY60" s="306" t="str">
        <f ca="true">+IF(OFFSET('Water Data'!$F$27,0,10*ROW('Water Data'!F54))="","",OFFSET('Water Data'!$F$27,0,10*ROW('Water Data'!F54)))</f>
        <v/>
      </c>
      <c r="BZ60" s="306" t="str">
        <f ca="true">+IF(OFFSET('Water Data'!$F$28,0,10*ROW('Water Data'!F54))="","",OFFSET('Water Data'!$F$28,0,10*ROW('Water Data'!F54)))</f>
        <v/>
      </c>
      <c r="CA60" s="306" t="str">
        <f ca="true">+IF(OFFSET('Water Data'!$F$29,0,10*ROW('Water Data'!F54))="","",OFFSET('Water Data'!$F$29,0,10*ROW('Water Data'!F54)))</f>
        <v/>
      </c>
      <c r="CB60" s="306" t="str">
        <f ca="true">+IF(OFFSET('Water Data'!$G$27,0,10*ROW('Water Data'!G54))="","",OFFSET('Water Data'!$G$27,0,10*ROW('Water Data'!G54)))</f>
        <v/>
      </c>
      <c r="CC60" s="306" t="str">
        <f ca="true">+IF(OFFSET('Water Data'!$G$28,0,10*ROW('Water Data'!G54))="","",OFFSET('Water Data'!$G$28,0,10*ROW('Water Data'!G54)))</f>
        <v/>
      </c>
      <c r="CD60" s="306" t="str">
        <f ca="true">+IF(OFFSET('Water Data'!$G$29,0,10*ROW('Water Data'!G54))="","",OFFSET('Water Data'!$G$29,0,10*ROW('Water Data'!G54)))</f>
        <v/>
      </c>
      <c r="CE60" s="306" t="str">
        <f ca="true">+IF(OFFSET('Water Data'!$H$27,0,10*ROW('Water Data'!H54))="","",OFFSET('Water Data'!$H$27,0,10*ROW('Water Data'!H54)))</f>
        <v/>
      </c>
      <c r="CF60" s="306" t="str">
        <f ca="true">+IF(OFFSET('Water Data'!$H$28,0,10*ROW('Water Data'!H54))="","",OFFSET('Water Data'!$H$28,0,10*ROW('Water Data'!H54)))</f>
        <v/>
      </c>
      <c r="CG60" s="306" t="str">
        <f ca="true">+IF(OFFSET('Water Data'!$H$29,0,10*ROW('Water Data'!H54))="","",OFFSET('Water Data'!$H$29,0,10*ROW('Water Data'!H54)))</f>
        <v/>
      </c>
      <c r="CH60" s="306" t="str">
        <f ca="true">+IF(OFFSET('Water Data'!$I$27,0,10*ROW('Water Data'!I54))="","",OFFSET('Water Data'!$I$27,0,10*ROW('Water Data'!I54)))</f>
        <v/>
      </c>
      <c r="CI60" s="306" t="str">
        <f ca="true">+IF(OFFSET('Water Data'!$I$28,0,10*ROW('Water Data'!I54))="","",OFFSET('Water Data'!$I$28,0,10*ROW('Water Data'!I54)))</f>
        <v/>
      </c>
      <c r="CJ60" s="306" t="str">
        <f ca="true">+IF(OFFSET('Water Data'!$I$29,0,10*ROW('Water Data'!I54))="","",OFFSET('Water Data'!$I$29,0,10*ROW('Water Data'!I54)))</f>
        <v/>
      </c>
      <c r="CK60" s="306" t="str">
        <f ca="true">+IF(OFFSET('Sanitation Data'!$D$28,0,10*ROW('Sanitation Data'!D54))="","",OFFSET('Sanitation Data'!$D$28,0,10*ROW('Sanitation Data'!D54)))</f>
        <v/>
      </c>
      <c r="CL60" s="306" t="str">
        <f ca="true">+IF(OFFSET('Sanitation Data'!$D$29,0,10*ROW('Sanitation Data'!D54))="","",OFFSET('Sanitation Data'!$D$29,0,10*ROW('Sanitation Data'!D54)))</f>
        <v/>
      </c>
      <c r="CM60" s="306" t="str">
        <f ca="true">+IF(OFFSET('Sanitation Data'!$D$30,0,10*ROW('Sanitation Data'!D54))="","",OFFSET('Sanitation Data'!$D$30,0,10*ROW('Sanitation Data'!D54)))</f>
        <v/>
      </c>
      <c r="CN60" s="306" t="str">
        <f ca="true">+IF(OFFSET('Sanitation Data'!$D$31,0,10*ROW('Sanitation Data'!D54))="","",OFFSET('Sanitation Data'!$D$31,0,10*ROW('Sanitation Data'!D54)))</f>
        <v/>
      </c>
      <c r="CO60" s="306" t="str">
        <f ca="true">+IF(OFFSET('Sanitation Data'!$D$32,0,10*ROW('Sanitation Data'!D54))="","",OFFSET('Sanitation Data'!$D$32,0,10*ROW('Sanitation Data'!D54)))</f>
        <v/>
      </c>
      <c r="CP60" s="306" t="str">
        <f ca="true">+IF(OFFSET('Sanitation Data'!$E$28,0,10*ROW('Sanitation Data'!E54))="","",OFFSET('Sanitation Data'!$E$28,0,10*ROW('Sanitation Data'!E54)))</f>
        <v/>
      </c>
      <c r="CQ60" s="306" t="str">
        <f ca="true">+IF(OFFSET('Sanitation Data'!$E$29,0,10*ROW('Sanitation Data'!E54))="","",OFFSET('Sanitation Data'!$E$29,0,10*ROW('Sanitation Data'!E54)))</f>
        <v/>
      </c>
      <c r="CR60" s="306" t="str">
        <f ca="true">+IF(OFFSET('Sanitation Data'!$E$30,0,10*ROW('Sanitation Data'!E54))="","",OFFSET('Sanitation Data'!$E$30,0,10*ROW('Sanitation Data'!E54)))</f>
        <v/>
      </c>
      <c r="CS60" s="306" t="str">
        <f ca="true">+IF(OFFSET('Sanitation Data'!$E$31,0,10*ROW('Sanitation Data'!E54))="","",OFFSET('Sanitation Data'!$E$31,0,10*ROW('Sanitation Data'!E54)))</f>
        <v/>
      </c>
      <c r="CT60" s="306" t="str">
        <f ca="true">+IF(OFFSET('Sanitation Data'!$E$32,0,10*ROW('Sanitation Data'!E54))="","",OFFSET('Sanitation Data'!$E$32,0,10*ROW('Sanitation Data'!E54)))</f>
        <v/>
      </c>
      <c r="CU60" s="306" t="str">
        <f ca="true">+IF(OFFSET('Sanitation Data'!$F$28,0,10*ROW('Sanitation Data'!F54))="","",OFFSET('Sanitation Data'!$F$28,0,10*ROW('Sanitation Data'!F54)))</f>
        <v/>
      </c>
      <c r="CV60" s="306" t="str">
        <f ca="true">+IF(OFFSET('Sanitation Data'!$F$29,0,10*ROW('Sanitation Data'!F54))="","",OFFSET('Sanitation Data'!$F$29,0,10*ROW('Sanitation Data'!F54)))</f>
        <v/>
      </c>
      <c r="CW60" s="306" t="str">
        <f ca="true">+IF(OFFSET('Sanitation Data'!$F$30,0,10*ROW('Sanitation Data'!F54))="","",OFFSET('Sanitation Data'!$F$30,0,10*ROW('Sanitation Data'!F54)))</f>
        <v/>
      </c>
      <c r="CX60" s="306" t="str">
        <f ca="true">+IF(OFFSET('Sanitation Data'!$F$31,0,10*ROW('Sanitation Data'!F54))="","",OFFSET('Sanitation Data'!$F$31,0,10*ROW('Sanitation Data'!F54)))</f>
        <v/>
      </c>
      <c r="CY60" s="306" t="str">
        <f ca="true">+IF(OFFSET('Sanitation Data'!$F$32,0,10*ROW('Sanitation Data'!F54))="","",OFFSET('Sanitation Data'!$F$32,0,10*ROW('Sanitation Data'!F54)))</f>
        <v/>
      </c>
      <c r="CZ60" s="306" t="str">
        <f ca="true">+IF(OFFSET('Sanitation Data'!$G$28,0,10*ROW('Sanitation Data'!G54))="","",OFFSET('Sanitation Data'!$G$28,0,10*ROW('Sanitation Data'!G54)))</f>
        <v/>
      </c>
      <c r="DA60" s="306" t="str">
        <f ca="true">+IF(OFFSET('Sanitation Data'!$G$29,0,10*ROW('Sanitation Data'!G54))="","",OFFSET('Sanitation Data'!$G$29,0,10*ROW('Sanitation Data'!G54)))</f>
        <v/>
      </c>
      <c r="DB60" s="306" t="str">
        <f ca="true">+IF(OFFSET('Sanitation Data'!$G$30,0,10*ROW('Sanitation Data'!G54))="","",OFFSET('Sanitation Data'!$G$30,0,10*ROW('Sanitation Data'!G54)))</f>
        <v/>
      </c>
      <c r="DC60" s="306" t="str">
        <f ca="true">+IF(OFFSET('Sanitation Data'!$G$31,0,10*ROW('Sanitation Data'!G54))="","",OFFSET('Sanitation Data'!$G$31,0,10*ROW('Sanitation Data'!G54)))</f>
        <v/>
      </c>
      <c r="DD60" s="306" t="str">
        <f ca="true">+IF(OFFSET('Sanitation Data'!$G$32,0,10*ROW('Sanitation Data'!G54))="","",OFFSET('Sanitation Data'!$G$32,0,10*ROW('Sanitation Data'!G54)))</f>
        <v/>
      </c>
      <c r="DE60" s="306" t="str">
        <f ca="true">+IF(OFFSET('Sanitation Data'!$H$28,0,10*ROW('Sanitation Data'!H54))="","",OFFSET('Sanitation Data'!$H$28,0,10*ROW('Sanitation Data'!H54)))</f>
        <v/>
      </c>
      <c r="DF60" s="306" t="str">
        <f ca="true">+IF(OFFSET('Sanitation Data'!$H$29,0,10*ROW('Sanitation Data'!H54))="","",OFFSET('Sanitation Data'!$H$29,0,10*ROW('Sanitation Data'!H54)))</f>
        <v/>
      </c>
      <c r="DG60" s="306" t="str">
        <f ca="true">+IF(OFFSET('Sanitation Data'!$H$30,0,10*ROW('Sanitation Data'!H54))="","",OFFSET('Sanitation Data'!$H$30,0,10*ROW('Sanitation Data'!H54)))</f>
        <v/>
      </c>
      <c r="DH60" s="306" t="str">
        <f ca="true">+IF(OFFSET('Sanitation Data'!$H$31,0,10*ROW('Sanitation Data'!H54))="","",OFFSET('Sanitation Data'!$H$31,0,10*ROW('Sanitation Data'!H54)))</f>
        <v/>
      </c>
      <c r="DI60" s="306" t="str">
        <f ca="true">+IF(OFFSET('Sanitation Data'!$H$32,0,10*ROW('Sanitation Data'!H54))="","",OFFSET('Sanitation Data'!$H$32,0,10*ROW('Sanitation Data'!H54)))</f>
        <v/>
      </c>
      <c r="DJ60" s="306" t="str">
        <f ca="true">+IF(OFFSET('Sanitation Data'!$I$28,0,10*ROW('Sanitation Data'!I54))="","",OFFSET('Sanitation Data'!$I$28,0,10*ROW('Sanitation Data'!I54)))</f>
        <v/>
      </c>
      <c r="DK60" s="306" t="str">
        <f ca="true">+IF(OFFSET('Sanitation Data'!$I$29,0,10*ROW('Sanitation Data'!I54))="","",OFFSET('Sanitation Data'!$I$29,0,10*ROW('Sanitation Data'!I54)))</f>
        <v/>
      </c>
      <c r="DL60" s="306" t="str">
        <f ca="true">+IF(OFFSET('Sanitation Data'!$I$30,0,10*ROW('Sanitation Data'!I54))="","",OFFSET('Sanitation Data'!$I$30,0,10*ROW('Sanitation Data'!I54)))</f>
        <v/>
      </c>
      <c r="DM60" s="306" t="str">
        <f ca="true">+IF(OFFSET('Sanitation Data'!$I$31,0,10*ROW('Sanitation Data'!I54))="","",OFFSET('Sanitation Data'!$I$31,0,10*ROW('Sanitation Data'!I54)))</f>
        <v/>
      </c>
      <c r="DN60" s="306" t="str">
        <f ca="true">+IF(OFFSET('Sanitation Data'!$I$32,0,10*ROW('Sanitation Data'!I54))="","",OFFSET('Sanitation Data'!$I$32,0,10*ROW('Sanitation Data'!I54)))</f>
        <v/>
      </c>
      <c r="DO60" s="306" t="str">
        <f ca="true">+IF(OFFSET('Hygiene Data'!$D$11,0,10*ROW('Hygiene Data'!D54))="","",OFFSET('Hygiene Data'!$D$11,0,10*ROW('Hygiene Data'!D54)))</f>
        <v/>
      </c>
      <c r="DP60" s="306" t="str">
        <f ca="true">+IF(OFFSET('Hygiene Data'!$D$12,0,10*ROW('Hygiene Data'!D54))="","",OFFSET('Hygiene Data'!$D$12,0,10*ROW('Hygiene Data'!D54)))</f>
        <v/>
      </c>
      <c r="DQ60" s="306" t="str">
        <f ca="true">+IF(OFFSET('Hygiene Data'!$D$13,0,10*ROW('Hygiene Data'!D54))="","",OFFSET('Hygiene Data'!$D$13,0,10*ROW('Hygiene Data'!D54)))</f>
        <v/>
      </c>
      <c r="DR60" s="306" t="str">
        <f ca="true">+IF(OFFSET('Hygiene Data'!$E$11,0,10*ROW('Hygiene Data'!E54))="","",OFFSET('Hygiene Data'!$E$11,0,10*ROW('Hygiene Data'!E54)))</f>
        <v/>
      </c>
      <c r="DS60" s="306" t="str">
        <f ca="true">+IF(OFFSET('Hygiene Data'!$E$12,0,10*ROW('Hygiene Data'!E54))="","",OFFSET('Hygiene Data'!$E$12,0,10*ROW('Hygiene Data'!E54)))</f>
        <v/>
      </c>
      <c r="DT60" s="306" t="str">
        <f ca="true">+IF(OFFSET('Hygiene Data'!$E$13,0,10*ROW('Hygiene Data'!E54))="","",OFFSET('Hygiene Data'!$E$13,0,10*ROW('Hygiene Data'!E54)))</f>
        <v/>
      </c>
      <c r="DU60" s="306" t="str">
        <f ca="true">+IF(OFFSET('Hygiene Data'!$F$11,0,10*ROW('Hygiene Data'!F54))="","",OFFSET('Hygiene Data'!$F$11,0,10*ROW('Hygiene Data'!F54)))</f>
        <v/>
      </c>
      <c r="DV60" s="306" t="str">
        <f ca="true">+IF(OFFSET('Hygiene Data'!$F$12,0,10*ROW('Hygiene Data'!F54))="","",OFFSET('Hygiene Data'!$F$12,0,10*ROW('Hygiene Data'!F54)))</f>
        <v/>
      </c>
      <c r="DW60" s="306" t="str">
        <f ca="true">+IF(OFFSET('Hygiene Data'!$F$13,0,10*ROW('Hygiene Data'!F54))="","",OFFSET('Hygiene Data'!$F$13,0,10*ROW('Hygiene Data'!F54)))</f>
        <v/>
      </c>
      <c r="DX60" s="306" t="str">
        <f ca="true">+IF(OFFSET('Hygiene Data'!$G$11,0,10*ROW('Hygiene Data'!G54))="","",OFFSET('Hygiene Data'!$G$11,0,10*ROW('Hygiene Data'!G54)))</f>
        <v/>
      </c>
      <c r="DY60" s="306" t="str">
        <f ca="true">+IF(OFFSET('Hygiene Data'!$G$12,0,10*ROW('Hygiene Data'!G54))="","",OFFSET('Hygiene Data'!$G$12,0,10*ROW('Hygiene Data'!G54)))</f>
        <v/>
      </c>
      <c r="DZ60" s="306" t="str">
        <f ca="true">+IF(OFFSET('Hygiene Data'!$G$13,0,10*ROW('Hygiene Data'!G54))="","",OFFSET('Hygiene Data'!$G$13,0,10*ROW('Hygiene Data'!G54)))</f>
        <v/>
      </c>
      <c r="EA60" s="306" t="str">
        <f ca="true">+IF(OFFSET('Hygiene Data'!$H$11,0,10*ROW('Hygiene Data'!H54))="","",OFFSET('Hygiene Data'!$H$11,0,10*ROW('Hygiene Data'!H54)))</f>
        <v/>
      </c>
      <c r="EB60" s="306" t="str">
        <f ca="true">+IF(OFFSET('Hygiene Data'!$H$12,0,10*ROW('Hygiene Data'!H54))="","",OFFSET('Hygiene Data'!$H$12,0,10*ROW('Hygiene Data'!H54)))</f>
        <v/>
      </c>
      <c r="EC60" s="306" t="str">
        <f ca="true">+IF(OFFSET('Hygiene Data'!$H$13,0,10*ROW('Hygiene Data'!H54))="","",OFFSET('Hygiene Data'!$H$13,0,10*ROW('Hygiene Data'!H54)))</f>
        <v/>
      </c>
      <c r="ED60" s="306" t="str">
        <f ca="true">+IF(OFFSET('Hygiene Data'!$I$11,0,10*ROW('Hygiene Data'!I54))="","",OFFSET('Hygiene Data'!$I$11,0,10*ROW('Hygiene Data'!I54)))</f>
        <v/>
      </c>
      <c r="EE60" s="306" t="str">
        <f ca="true">+IF(OFFSET('Hygiene Data'!$I$12,0,10*ROW('Hygiene Data'!I54))="","",OFFSET('Hygiene Data'!$I$12,0,10*ROW('Hygiene Data'!I54)))</f>
        <v/>
      </c>
      <c r="EF60" s="306"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62" t="str">
        <f t="shared" ca="true" si="0"/>
        <v/>
      </c>
      <c r="D61" s="98"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8"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8"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8"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8"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8"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8"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8"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8"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8"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8"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8"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8"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8"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8"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8"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8"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8"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9"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9"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9"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9"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9"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9"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9"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9"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9"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9"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9"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9"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9"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9"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9"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9"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9"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9"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9"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9"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9"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9"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9"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9"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9"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9"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9"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9"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9"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9"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0"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0"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0"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0"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0"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0"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0"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0"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0"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0"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0"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0"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0"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0"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0"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0"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0"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0"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6"/>
      <c r="BS61" s="306" t="str">
        <f ca="true">+IF(OFFSET('Water Data'!$D$27,0,10*ROW('Water Data'!D55))="","",OFFSET('Water Data'!$D$27,0,10*ROW('Water Data'!D55)))</f>
        <v/>
      </c>
      <c r="BT61" s="306" t="str">
        <f ca="true">+IF(OFFSET('Water Data'!$D$28,0,10*ROW('Water Data'!D55))="","",OFFSET('Water Data'!$D$28,0,10*ROW('Water Data'!D55)))</f>
        <v/>
      </c>
      <c r="BU61" s="306" t="str">
        <f ca="true">+IF(OFFSET('Water Data'!$D$29,0,10*ROW('Water Data'!D55))="","",OFFSET('Water Data'!$D$29,0,10*ROW('Water Data'!D55)))</f>
        <v/>
      </c>
      <c r="BV61" s="306" t="str">
        <f ca="true">+IF(OFFSET('Water Data'!$E$27,0,10*ROW('Water Data'!E55))="","",OFFSET('Water Data'!$E$27,0,10*ROW('Water Data'!E55)))</f>
        <v/>
      </c>
      <c r="BW61" s="306" t="str">
        <f ca="true">+IF(OFFSET('Water Data'!$E$28,0,10*ROW('Water Data'!E55))="","",OFFSET('Water Data'!$E$28,0,10*ROW('Water Data'!E55)))</f>
        <v/>
      </c>
      <c r="BX61" s="306" t="str">
        <f ca="true">+IF(OFFSET('Water Data'!$E$29,0,10*ROW('Water Data'!E55))="","",OFFSET('Water Data'!$E$29,0,10*ROW('Water Data'!E55)))</f>
        <v/>
      </c>
      <c r="BY61" s="306" t="str">
        <f ca="true">+IF(OFFSET('Water Data'!$F$27,0,10*ROW('Water Data'!F55))="","",OFFSET('Water Data'!$F$27,0,10*ROW('Water Data'!F55)))</f>
        <v/>
      </c>
      <c r="BZ61" s="306" t="str">
        <f ca="true">+IF(OFFSET('Water Data'!$F$28,0,10*ROW('Water Data'!F55))="","",OFFSET('Water Data'!$F$28,0,10*ROW('Water Data'!F55)))</f>
        <v/>
      </c>
      <c r="CA61" s="306" t="str">
        <f ca="true">+IF(OFFSET('Water Data'!$F$29,0,10*ROW('Water Data'!F55))="","",OFFSET('Water Data'!$F$29,0,10*ROW('Water Data'!F55)))</f>
        <v/>
      </c>
      <c r="CB61" s="306" t="str">
        <f ca="true">+IF(OFFSET('Water Data'!$G$27,0,10*ROW('Water Data'!G55))="","",OFFSET('Water Data'!$G$27,0,10*ROW('Water Data'!G55)))</f>
        <v/>
      </c>
      <c r="CC61" s="306" t="str">
        <f ca="true">+IF(OFFSET('Water Data'!$G$28,0,10*ROW('Water Data'!G55))="","",OFFSET('Water Data'!$G$28,0,10*ROW('Water Data'!G55)))</f>
        <v/>
      </c>
      <c r="CD61" s="306" t="str">
        <f ca="true">+IF(OFFSET('Water Data'!$G$29,0,10*ROW('Water Data'!G55))="","",OFFSET('Water Data'!$G$29,0,10*ROW('Water Data'!G55)))</f>
        <v/>
      </c>
      <c r="CE61" s="306" t="str">
        <f ca="true">+IF(OFFSET('Water Data'!$H$27,0,10*ROW('Water Data'!H55))="","",OFFSET('Water Data'!$H$27,0,10*ROW('Water Data'!H55)))</f>
        <v/>
      </c>
      <c r="CF61" s="306" t="str">
        <f ca="true">+IF(OFFSET('Water Data'!$H$28,0,10*ROW('Water Data'!H55))="","",OFFSET('Water Data'!$H$28,0,10*ROW('Water Data'!H55)))</f>
        <v/>
      </c>
      <c r="CG61" s="306" t="str">
        <f ca="true">+IF(OFFSET('Water Data'!$H$29,0,10*ROW('Water Data'!H55))="","",OFFSET('Water Data'!$H$29,0,10*ROW('Water Data'!H55)))</f>
        <v/>
      </c>
      <c r="CH61" s="306" t="str">
        <f ca="true">+IF(OFFSET('Water Data'!$I$27,0,10*ROW('Water Data'!I55))="","",OFFSET('Water Data'!$I$27,0,10*ROW('Water Data'!I55)))</f>
        <v/>
      </c>
      <c r="CI61" s="306" t="str">
        <f ca="true">+IF(OFFSET('Water Data'!$I$28,0,10*ROW('Water Data'!I55))="","",OFFSET('Water Data'!$I$28,0,10*ROW('Water Data'!I55)))</f>
        <v/>
      </c>
      <c r="CJ61" s="306" t="str">
        <f ca="true">+IF(OFFSET('Water Data'!$I$29,0,10*ROW('Water Data'!I55))="","",OFFSET('Water Data'!$I$29,0,10*ROW('Water Data'!I55)))</f>
        <v/>
      </c>
      <c r="CK61" s="306" t="str">
        <f ca="true">+IF(OFFSET('Sanitation Data'!$D$28,0,10*ROW('Sanitation Data'!D55))="","",OFFSET('Sanitation Data'!$D$28,0,10*ROW('Sanitation Data'!D55)))</f>
        <v/>
      </c>
      <c r="CL61" s="306" t="str">
        <f ca="true">+IF(OFFSET('Sanitation Data'!$D$29,0,10*ROW('Sanitation Data'!D55))="","",OFFSET('Sanitation Data'!$D$29,0,10*ROW('Sanitation Data'!D55)))</f>
        <v/>
      </c>
      <c r="CM61" s="306" t="str">
        <f ca="true">+IF(OFFSET('Sanitation Data'!$D$30,0,10*ROW('Sanitation Data'!D55))="","",OFFSET('Sanitation Data'!$D$30,0,10*ROW('Sanitation Data'!D55)))</f>
        <v/>
      </c>
      <c r="CN61" s="306" t="str">
        <f ca="true">+IF(OFFSET('Sanitation Data'!$D$31,0,10*ROW('Sanitation Data'!D55))="","",OFFSET('Sanitation Data'!$D$31,0,10*ROW('Sanitation Data'!D55)))</f>
        <v/>
      </c>
      <c r="CO61" s="306" t="str">
        <f ca="true">+IF(OFFSET('Sanitation Data'!$D$32,0,10*ROW('Sanitation Data'!D55))="","",OFFSET('Sanitation Data'!$D$32,0,10*ROW('Sanitation Data'!D55)))</f>
        <v/>
      </c>
      <c r="CP61" s="306" t="str">
        <f ca="true">+IF(OFFSET('Sanitation Data'!$E$28,0,10*ROW('Sanitation Data'!E55))="","",OFFSET('Sanitation Data'!$E$28,0,10*ROW('Sanitation Data'!E55)))</f>
        <v/>
      </c>
      <c r="CQ61" s="306" t="str">
        <f ca="true">+IF(OFFSET('Sanitation Data'!$E$29,0,10*ROW('Sanitation Data'!E55))="","",OFFSET('Sanitation Data'!$E$29,0,10*ROW('Sanitation Data'!E55)))</f>
        <v/>
      </c>
      <c r="CR61" s="306" t="str">
        <f ca="true">+IF(OFFSET('Sanitation Data'!$E$30,0,10*ROW('Sanitation Data'!E55))="","",OFFSET('Sanitation Data'!$E$30,0,10*ROW('Sanitation Data'!E55)))</f>
        <v/>
      </c>
      <c r="CS61" s="306" t="str">
        <f ca="true">+IF(OFFSET('Sanitation Data'!$E$31,0,10*ROW('Sanitation Data'!E55))="","",OFFSET('Sanitation Data'!$E$31,0,10*ROW('Sanitation Data'!E55)))</f>
        <v/>
      </c>
      <c r="CT61" s="306" t="str">
        <f ca="true">+IF(OFFSET('Sanitation Data'!$E$32,0,10*ROW('Sanitation Data'!E55))="","",OFFSET('Sanitation Data'!$E$32,0,10*ROW('Sanitation Data'!E55)))</f>
        <v/>
      </c>
      <c r="CU61" s="306" t="str">
        <f ca="true">+IF(OFFSET('Sanitation Data'!$F$28,0,10*ROW('Sanitation Data'!F55))="","",OFFSET('Sanitation Data'!$F$28,0,10*ROW('Sanitation Data'!F55)))</f>
        <v/>
      </c>
      <c r="CV61" s="306" t="str">
        <f ca="true">+IF(OFFSET('Sanitation Data'!$F$29,0,10*ROW('Sanitation Data'!F55))="","",OFFSET('Sanitation Data'!$F$29,0,10*ROW('Sanitation Data'!F55)))</f>
        <v/>
      </c>
      <c r="CW61" s="306" t="str">
        <f ca="true">+IF(OFFSET('Sanitation Data'!$F$30,0,10*ROW('Sanitation Data'!F55))="","",OFFSET('Sanitation Data'!$F$30,0,10*ROW('Sanitation Data'!F55)))</f>
        <v/>
      </c>
      <c r="CX61" s="306" t="str">
        <f ca="true">+IF(OFFSET('Sanitation Data'!$F$31,0,10*ROW('Sanitation Data'!F55))="","",OFFSET('Sanitation Data'!$F$31,0,10*ROW('Sanitation Data'!F55)))</f>
        <v/>
      </c>
      <c r="CY61" s="306" t="str">
        <f ca="true">+IF(OFFSET('Sanitation Data'!$F$32,0,10*ROW('Sanitation Data'!F55))="","",OFFSET('Sanitation Data'!$F$32,0,10*ROW('Sanitation Data'!F55)))</f>
        <v/>
      </c>
      <c r="CZ61" s="306" t="str">
        <f ca="true">+IF(OFFSET('Sanitation Data'!$G$28,0,10*ROW('Sanitation Data'!G55))="","",OFFSET('Sanitation Data'!$G$28,0,10*ROW('Sanitation Data'!G55)))</f>
        <v/>
      </c>
      <c r="DA61" s="306" t="str">
        <f ca="true">+IF(OFFSET('Sanitation Data'!$G$29,0,10*ROW('Sanitation Data'!G55))="","",OFFSET('Sanitation Data'!$G$29,0,10*ROW('Sanitation Data'!G55)))</f>
        <v/>
      </c>
      <c r="DB61" s="306" t="str">
        <f ca="true">+IF(OFFSET('Sanitation Data'!$G$30,0,10*ROW('Sanitation Data'!G55))="","",OFFSET('Sanitation Data'!$G$30,0,10*ROW('Sanitation Data'!G55)))</f>
        <v/>
      </c>
      <c r="DC61" s="306" t="str">
        <f ca="true">+IF(OFFSET('Sanitation Data'!$G$31,0,10*ROW('Sanitation Data'!G55))="","",OFFSET('Sanitation Data'!$G$31,0,10*ROW('Sanitation Data'!G55)))</f>
        <v/>
      </c>
      <c r="DD61" s="306" t="str">
        <f ca="true">+IF(OFFSET('Sanitation Data'!$G$32,0,10*ROW('Sanitation Data'!G55))="","",OFFSET('Sanitation Data'!$G$32,0,10*ROW('Sanitation Data'!G55)))</f>
        <v/>
      </c>
      <c r="DE61" s="306" t="str">
        <f ca="true">+IF(OFFSET('Sanitation Data'!$H$28,0,10*ROW('Sanitation Data'!H55))="","",OFFSET('Sanitation Data'!$H$28,0,10*ROW('Sanitation Data'!H55)))</f>
        <v/>
      </c>
      <c r="DF61" s="306" t="str">
        <f ca="true">+IF(OFFSET('Sanitation Data'!$H$29,0,10*ROW('Sanitation Data'!H55))="","",OFFSET('Sanitation Data'!$H$29,0,10*ROW('Sanitation Data'!H55)))</f>
        <v/>
      </c>
      <c r="DG61" s="306" t="str">
        <f ca="true">+IF(OFFSET('Sanitation Data'!$H$30,0,10*ROW('Sanitation Data'!H55))="","",OFFSET('Sanitation Data'!$H$30,0,10*ROW('Sanitation Data'!H55)))</f>
        <v/>
      </c>
      <c r="DH61" s="306" t="str">
        <f ca="true">+IF(OFFSET('Sanitation Data'!$H$31,0,10*ROW('Sanitation Data'!H55))="","",OFFSET('Sanitation Data'!$H$31,0,10*ROW('Sanitation Data'!H55)))</f>
        <v/>
      </c>
      <c r="DI61" s="306" t="str">
        <f ca="true">+IF(OFFSET('Sanitation Data'!$H$32,0,10*ROW('Sanitation Data'!H55))="","",OFFSET('Sanitation Data'!$H$32,0,10*ROW('Sanitation Data'!H55)))</f>
        <v/>
      </c>
      <c r="DJ61" s="306" t="str">
        <f ca="true">+IF(OFFSET('Sanitation Data'!$I$28,0,10*ROW('Sanitation Data'!I55))="","",OFFSET('Sanitation Data'!$I$28,0,10*ROW('Sanitation Data'!I55)))</f>
        <v/>
      </c>
      <c r="DK61" s="306" t="str">
        <f ca="true">+IF(OFFSET('Sanitation Data'!$I$29,0,10*ROW('Sanitation Data'!I55))="","",OFFSET('Sanitation Data'!$I$29,0,10*ROW('Sanitation Data'!I55)))</f>
        <v/>
      </c>
      <c r="DL61" s="306" t="str">
        <f ca="true">+IF(OFFSET('Sanitation Data'!$I$30,0,10*ROW('Sanitation Data'!I55))="","",OFFSET('Sanitation Data'!$I$30,0,10*ROW('Sanitation Data'!I55)))</f>
        <v/>
      </c>
      <c r="DM61" s="306" t="str">
        <f ca="true">+IF(OFFSET('Sanitation Data'!$I$31,0,10*ROW('Sanitation Data'!I55))="","",OFFSET('Sanitation Data'!$I$31,0,10*ROW('Sanitation Data'!I55)))</f>
        <v/>
      </c>
      <c r="DN61" s="306" t="str">
        <f ca="true">+IF(OFFSET('Sanitation Data'!$I$32,0,10*ROW('Sanitation Data'!I55))="","",OFFSET('Sanitation Data'!$I$32,0,10*ROW('Sanitation Data'!I55)))</f>
        <v/>
      </c>
      <c r="DO61" s="306" t="str">
        <f ca="true">+IF(OFFSET('Hygiene Data'!$D$11,0,10*ROW('Hygiene Data'!D55))="","",OFFSET('Hygiene Data'!$D$11,0,10*ROW('Hygiene Data'!D55)))</f>
        <v/>
      </c>
      <c r="DP61" s="306" t="str">
        <f ca="true">+IF(OFFSET('Hygiene Data'!$D$12,0,10*ROW('Hygiene Data'!D55))="","",OFFSET('Hygiene Data'!$D$12,0,10*ROW('Hygiene Data'!D55)))</f>
        <v/>
      </c>
      <c r="DQ61" s="306" t="str">
        <f ca="true">+IF(OFFSET('Hygiene Data'!$D$13,0,10*ROW('Hygiene Data'!D55))="","",OFFSET('Hygiene Data'!$D$13,0,10*ROW('Hygiene Data'!D55)))</f>
        <v/>
      </c>
      <c r="DR61" s="306" t="str">
        <f ca="true">+IF(OFFSET('Hygiene Data'!$E$11,0,10*ROW('Hygiene Data'!E55))="","",OFFSET('Hygiene Data'!$E$11,0,10*ROW('Hygiene Data'!E55)))</f>
        <v/>
      </c>
      <c r="DS61" s="306" t="str">
        <f ca="true">+IF(OFFSET('Hygiene Data'!$E$12,0,10*ROW('Hygiene Data'!E55))="","",OFFSET('Hygiene Data'!$E$12,0,10*ROW('Hygiene Data'!E55)))</f>
        <v/>
      </c>
      <c r="DT61" s="306" t="str">
        <f ca="true">+IF(OFFSET('Hygiene Data'!$E$13,0,10*ROW('Hygiene Data'!E55))="","",OFFSET('Hygiene Data'!$E$13,0,10*ROW('Hygiene Data'!E55)))</f>
        <v/>
      </c>
      <c r="DU61" s="306" t="str">
        <f ca="true">+IF(OFFSET('Hygiene Data'!$F$11,0,10*ROW('Hygiene Data'!F55))="","",OFFSET('Hygiene Data'!$F$11,0,10*ROW('Hygiene Data'!F55)))</f>
        <v/>
      </c>
      <c r="DV61" s="306" t="str">
        <f ca="true">+IF(OFFSET('Hygiene Data'!$F$12,0,10*ROW('Hygiene Data'!F55))="","",OFFSET('Hygiene Data'!$F$12,0,10*ROW('Hygiene Data'!F55)))</f>
        <v/>
      </c>
      <c r="DW61" s="306" t="str">
        <f ca="true">+IF(OFFSET('Hygiene Data'!$F$13,0,10*ROW('Hygiene Data'!F55))="","",OFFSET('Hygiene Data'!$F$13,0,10*ROW('Hygiene Data'!F55)))</f>
        <v/>
      </c>
      <c r="DX61" s="306" t="str">
        <f ca="true">+IF(OFFSET('Hygiene Data'!$G$11,0,10*ROW('Hygiene Data'!G55))="","",OFFSET('Hygiene Data'!$G$11,0,10*ROW('Hygiene Data'!G55)))</f>
        <v/>
      </c>
      <c r="DY61" s="306" t="str">
        <f ca="true">+IF(OFFSET('Hygiene Data'!$G$12,0,10*ROW('Hygiene Data'!G55))="","",OFFSET('Hygiene Data'!$G$12,0,10*ROW('Hygiene Data'!G55)))</f>
        <v/>
      </c>
      <c r="DZ61" s="306" t="str">
        <f ca="true">+IF(OFFSET('Hygiene Data'!$G$13,0,10*ROW('Hygiene Data'!G55))="","",OFFSET('Hygiene Data'!$G$13,0,10*ROW('Hygiene Data'!G55)))</f>
        <v/>
      </c>
      <c r="EA61" s="306" t="str">
        <f ca="true">+IF(OFFSET('Hygiene Data'!$H$11,0,10*ROW('Hygiene Data'!H55))="","",OFFSET('Hygiene Data'!$H$11,0,10*ROW('Hygiene Data'!H55)))</f>
        <v/>
      </c>
      <c r="EB61" s="306" t="str">
        <f ca="true">+IF(OFFSET('Hygiene Data'!$H$12,0,10*ROW('Hygiene Data'!H55))="","",OFFSET('Hygiene Data'!$H$12,0,10*ROW('Hygiene Data'!H55)))</f>
        <v/>
      </c>
      <c r="EC61" s="306" t="str">
        <f ca="true">+IF(OFFSET('Hygiene Data'!$H$13,0,10*ROW('Hygiene Data'!H55))="","",OFFSET('Hygiene Data'!$H$13,0,10*ROW('Hygiene Data'!H55)))</f>
        <v/>
      </c>
      <c r="ED61" s="306" t="str">
        <f ca="true">+IF(OFFSET('Hygiene Data'!$I$11,0,10*ROW('Hygiene Data'!I55))="","",OFFSET('Hygiene Data'!$I$11,0,10*ROW('Hygiene Data'!I55)))</f>
        <v/>
      </c>
      <c r="EE61" s="306" t="str">
        <f ca="true">+IF(OFFSET('Hygiene Data'!$I$12,0,10*ROW('Hygiene Data'!I55))="","",OFFSET('Hygiene Data'!$I$12,0,10*ROW('Hygiene Data'!I55)))</f>
        <v/>
      </c>
      <c r="EF61" s="306"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62" t="str">
        <f t="shared" ca="true" si="0"/>
        <v/>
      </c>
      <c r="D62" s="98"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8"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8"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8"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8"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8"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8"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8"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8"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8"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8"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8"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8"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8"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8"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8"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8"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8"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9"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9"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9"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9"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9"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9"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9"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9"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9"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9"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9"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9"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9"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9"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9"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9"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9"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9"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9"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9"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9"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9"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9"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9"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9"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9"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9"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9"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9"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9"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0"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0"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0"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0"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0"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0"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0"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0"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0"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0"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0"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0"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0"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0"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0"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0"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0"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0"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6"/>
      <c r="BS62" s="306" t="str">
        <f ca="true">+IF(OFFSET('Water Data'!$D$27,0,10*ROW('Water Data'!D56))="","",OFFSET('Water Data'!$D$27,0,10*ROW('Water Data'!D56)))</f>
        <v/>
      </c>
      <c r="BT62" s="306" t="str">
        <f ca="true">+IF(OFFSET('Water Data'!$D$28,0,10*ROW('Water Data'!D56))="","",OFFSET('Water Data'!$D$28,0,10*ROW('Water Data'!D56)))</f>
        <v/>
      </c>
      <c r="BU62" s="306" t="str">
        <f ca="true">+IF(OFFSET('Water Data'!$D$29,0,10*ROW('Water Data'!D56))="","",OFFSET('Water Data'!$D$29,0,10*ROW('Water Data'!D56)))</f>
        <v/>
      </c>
      <c r="BV62" s="306" t="str">
        <f ca="true">+IF(OFFSET('Water Data'!$E$27,0,10*ROW('Water Data'!E56))="","",OFFSET('Water Data'!$E$27,0,10*ROW('Water Data'!E56)))</f>
        <v/>
      </c>
      <c r="BW62" s="306" t="str">
        <f ca="true">+IF(OFFSET('Water Data'!$E$28,0,10*ROW('Water Data'!E56))="","",OFFSET('Water Data'!$E$28,0,10*ROW('Water Data'!E56)))</f>
        <v/>
      </c>
      <c r="BX62" s="306" t="str">
        <f ca="true">+IF(OFFSET('Water Data'!$E$29,0,10*ROW('Water Data'!E56))="","",OFFSET('Water Data'!$E$29,0,10*ROW('Water Data'!E56)))</f>
        <v/>
      </c>
      <c r="BY62" s="306" t="str">
        <f ca="true">+IF(OFFSET('Water Data'!$F$27,0,10*ROW('Water Data'!F56))="","",OFFSET('Water Data'!$F$27,0,10*ROW('Water Data'!F56)))</f>
        <v/>
      </c>
      <c r="BZ62" s="306" t="str">
        <f ca="true">+IF(OFFSET('Water Data'!$F$28,0,10*ROW('Water Data'!F56))="","",OFFSET('Water Data'!$F$28,0,10*ROW('Water Data'!F56)))</f>
        <v/>
      </c>
      <c r="CA62" s="306" t="str">
        <f ca="true">+IF(OFFSET('Water Data'!$F$29,0,10*ROW('Water Data'!F56))="","",OFFSET('Water Data'!$F$29,0,10*ROW('Water Data'!F56)))</f>
        <v/>
      </c>
      <c r="CB62" s="306" t="str">
        <f ca="true">+IF(OFFSET('Water Data'!$G$27,0,10*ROW('Water Data'!G56))="","",OFFSET('Water Data'!$G$27,0,10*ROW('Water Data'!G56)))</f>
        <v/>
      </c>
      <c r="CC62" s="306" t="str">
        <f ca="true">+IF(OFFSET('Water Data'!$G$28,0,10*ROW('Water Data'!G56))="","",OFFSET('Water Data'!$G$28,0,10*ROW('Water Data'!G56)))</f>
        <v/>
      </c>
      <c r="CD62" s="306" t="str">
        <f ca="true">+IF(OFFSET('Water Data'!$G$29,0,10*ROW('Water Data'!G56))="","",OFFSET('Water Data'!$G$29,0,10*ROW('Water Data'!G56)))</f>
        <v/>
      </c>
      <c r="CE62" s="306" t="str">
        <f ca="true">+IF(OFFSET('Water Data'!$H$27,0,10*ROW('Water Data'!H56))="","",OFFSET('Water Data'!$H$27,0,10*ROW('Water Data'!H56)))</f>
        <v/>
      </c>
      <c r="CF62" s="306" t="str">
        <f ca="true">+IF(OFFSET('Water Data'!$H$28,0,10*ROW('Water Data'!H56))="","",OFFSET('Water Data'!$H$28,0,10*ROW('Water Data'!H56)))</f>
        <v/>
      </c>
      <c r="CG62" s="306" t="str">
        <f ca="true">+IF(OFFSET('Water Data'!$H$29,0,10*ROW('Water Data'!H56))="","",OFFSET('Water Data'!$H$29,0,10*ROW('Water Data'!H56)))</f>
        <v/>
      </c>
      <c r="CH62" s="306" t="str">
        <f ca="true">+IF(OFFSET('Water Data'!$I$27,0,10*ROW('Water Data'!I56))="","",OFFSET('Water Data'!$I$27,0,10*ROW('Water Data'!I56)))</f>
        <v/>
      </c>
      <c r="CI62" s="306" t="str">
        <f ca="true">+IF(OFFSET('Water Data'!$I$28,0,10*ROW('Water Data'!I56))="","",OFFSET('Water Data'!$I$28,0,10*ROW('Water Data'!I56)))</f>
        <v/>
      </c>
      <c r="CJ62" s="306" t="str">
        <f ca="true">+IF(OFFSET('Water Data'!$I$29,0,10*ROW('Water Data'!I56))="","",OFFSET('Water Data'!$I$29,0,10*ROW('Water Data'!I56)))</f>
        <v/>
      </c>
      <c r="CK62" s="306" t="str">
        <f ca="true">+IF(OFFSET('Sanitation Data'!$D$28,0,10*ROW('Sanitation Data'!D56))="","",OFFSET('Sanitation Data'!$D$28,0,10*ROW('Sanitation Data'!D56)))</f>
        <v/>
      </c>
      <c r="CL62" s="306" t="str">
        <f ca="true">+IF(OFFSET('Sanitation Data'!$D$29,0,10*ROW('Sanitation Data'!D56))="","",OFFSET('Sanitation Data'!$D$29,0,10*ROW('Sanitation Data'!D56)))</f>
        <v/>
      </c>
      <c r="CM62" s="306" t="str">
        <f ca="true">+IF(OFFSET('Sanitation Data'!$D$30,0,10*ROW('Sanitation Data'!D56))="","",OFFSET('Sanitation Data'!$D$30,0,10*ROW('Sanitation Data'!D56)))</f>
        <v/>
      </c>
      <c r="CN62" s="306" t="str">
        <f ca="true">+IF(OFFSET('Sanitation Data'!$D$31,0,10*ROW('Sanitation Data'!D56))="","",OFFSET('Sanitation Data'!$D$31,0,10*ROW('Sanitation Data'!D56)))</f>
        <v/>
      </c>
      <c r="CO62" s="306" t="str">
        <f ca="true">+IF(OFFSET('Sanitation Data'!$D$32,0,10*ROW('Sanitation Data'!D56))="","",OFFSET('Sanitation Data'!$D$32,0,10*ROW('Sanitation Data'!D56)))</f>
        <v/>
      </c>
      <c r="CP62" s="306" t="str">
        <f ca="true">+IF(OFFSET('Sanitation Data'!$E$28,0,10*ROW('Sanitation Data'!E56))="","",OFFSET('Sanitation Data'!$E$28,0,10*ROW('Sanitation Data'!E56)))</f>
        <v/>
      </c>
      <c r="CQ62" s="306" t="str">
        <f ca="true">+IF(OFFSET('Sanitation Data'!$E$29,0,10*ROW('Sanitation Data'!E56))="","",OFFSET('Sanitation Data'!$E$29,0,10*ROW('Sanitation Data'!E56)))</f>
        <v/>
      </c>
      <c r="CR62" s="306" t="str">
        <f ca="true">+IF(OFFSET('Sanitation Data'!$E$30,0,10*ROW('Sanitation Data'!E56))="","",OFFSET('Sanitation Data'!$E$30,0,10*ROW('Sanitation Data'!E56)))</f>
        <v/>
      </c>
      <c r="CS62" s="306" t="str">
        <f ca="true">+IF(OFFSET('Sanitation Data'!$E$31,0,10*ROW('Sanitation Data'!E56))="","",OFFSET('Sanitation Data'!$E$31,0,10*ROW('Sanitation Data'!E56)))</f>
        <v/>
      </c>
      <c r="CT62" s="306" t="str">
        <f ca="true">+IF(OFFSET('Sanitation Data'!$E$32,0,10*ROW('Sanitation Data'!E56))="","",OFFSET('Sanitation Data'!$E$32,0,10*ROW('Sanitation Data'!E56)))</f>
        <v/>
      </c>
      <c r="CU62" s="306" t="str">
        <f ca="true">+IF(OFFSET('Sanitation Data'!$F$28,0,10*ROW('Sanitation Data'!F56))="","",OFFSET('Sanitation Data'!$F$28,0,10*ROW('Sanitation Data'!F56)))</f>
        <v/>
      </c>
      <c r="CV62" s="306" t="str">
        <f ca="true">+IF(OFFSET('Sanitation Data'!$F$29,0,10*ROW('Sanitation Data'!F56))="","",OFFSET('Sanitation Data'!$F$29,0,10*ROW('Sanitation Data'!F56)))</f>
        <v/>
      </c>
      <c r="CW62" s="306" t="str">
        <f ca="true">+IF(OFFSET('Sanitation Data'!$F$30,0,10*ROW('Sanitation Data'!F56))="","",OFFSET('Sanitation Data'!$F$30,0,10*ROW('Sanitation Data'!F56)))</f>
        <v/>
      </c>
      <c r="CX62" s="306" t="str">
        <f ca="true">+IF(OFFSET('Sanitation Data'!$F$31,0,10*ROW('Sanitation Data'!F56))="","",OFFSET('Sanitation Data'!$F$31,0,10*ROW('Sanitation Data'!F56)))</f>
        <v/>
      </c>
      <c r="CY62" s="306" t="str">
        <f ca="true">+IF(OFFSET('Sanitation Data'!$F$32,0,10*ROW('Sanitation Data'!F56))="","",OFFSET('Sanitation Data'!$F$32,0,10*ROW('Sanitation Data'!F56)))</f>
        <v/>
      </c>
      <c r="CZ62" s="306" t="str">
        <f ca="true">+IF(OFFSET('Sanitation Data'!$G$28,0,10*ROW('Sanitation Data'!G56))="","",OFFSET('Sanitation Data'!$G$28,0,10*ROW('Sanitation Data'!G56)))</f>
        <v/>
      </c>
      <c r="DA62" s="306" t="str">
        <f ca="true">+IF(OFFSET('Sanitation Data'!$G$29,0,10*ROW('Sanitation Data'!G56))="","",OFFSET('Sanitation Data'!$G$29,0,10*ROW('Sanitation Data'!G56)))</f>
        <v/>
      </c>
      <c r="DB62" s="306" t="str">
        <f ca="true">+IF(OFFSET('Sanitation Data'!$G$30,0,10*ROW('Sanitation Data'!G56))="","",OFFSET('Sanitation Data'!$G$30,0,10*ROW('Sanitation Data'!G56)))</f>
        <v/>
      </c>
      <c r="DC62" s="306" t="str">
        <f ca="true">+IF(OFFSET('Sanitation Data'!$G$31,0,10*ROW('Sanitation Data'!G56))="","",OFFSET('Sanitation Data'!$G$31,0,10*ROW('Sanitation Data'!G56)))</f>
        <v/>
      </c>
      <c r="DD62" s="306" t="str">
        <f ca="true">+IF(OFFSET('Sanitation Data'!$G$32,0,10*ROW('Sanitation Data'!G56))="","",OFFSET('Sanitation Data'!$G$32,0,10*ROW('Sanitation Data'!G56)))</f>
        <v/>
      </c>
      <c r="DE62" s="306" t="str">
        <f ca="true">+IF(OFFSET('Sanitation Data'!$H$28,0,10*ROW('Sanitation Data'!H56))="","",OFFSET('Sanitation Data'!$H$28,0,10*ROW('Sanitation Data'!H56)))</f>
        <v/>
      </c>
      <c r="DF62" s="306" t="str">
        <f ca="true">+IF(OFFSET('Sanitation Data'!$H$29,0,10*ROW('Sanitation Data'!H56))="","",OFFSET('Sanitation Data'!$H$29,0,10*ROW('Sanitation Data'!H56)))</f>
        <v/>
      </c>
      <c r="DG62" s="306" t="str">
        <f ca="true">+IF(OFFSET('Sanitation Data'!$H$30,0,10*ROW('Sanitation Data'!H56))="","",OFFSET('Sanitation Data'!$H$30,0,10*ROW('Sanitation Data'!H56)))</f>
        <v/>
      </c>
      <c r="DH62" s="306" t="str">
        <f ca="true">+IF(OFFSET('Sanitation Data'!$H$31,0,10*ROW('Sanitation Data'!H56))="","",OFFSET('Sanitation Data'!$H$31,0,10*ROW('Sanitation Data'!H56)))</f>
        <v/>
      </c>
      <c r="DI62" s="306" t="str">
        <f ca="true">+IF(OFFSET('Sanitation Data'!$H$32,0,10*ROW('Sanitation Data'!H56))="","",OFFSET('Sanitation Data'!$H$32,0,10*ROW('Sanitation Data'!H56)))</f>
        <v/>
      </c>
      <c r="DJ62" s="306" t="str">
        <f ca="true">+IF(OFFSET('Sanitation Data'!$I$28,0,10*ROW('Sanitation Data'!I56))="","",OFFSET('Sanitation Data'!$I$28,0,10*ROW('Sanitation Data'!I56)))</f>
        <v/>
      </c>
      <c r="DK62" s="306" t="str">
        <f ca="true">+IF(OFFSET('Sanitation Data'!$I$29,0,10*ROW('Sanitation Data'!I56))="","",OFFSET('Sanitation Data'!$I$29,0,10*ROW('Sanitation Data'!I56)))</f>
        <v/>
      </c>
      <c r="DL62" s="306" t="str">
        <f ca="true">+IF(OFFSET('Sanitation Data'!$I$30,0,10*ROW('Sanitation Data'!I56))="","",OFFSET('Sanitation Data'!$I$30,0,10*ROW('Sanitation Data'!I56)))</f>
        <v/>
      </c>
      <c r="DM62" s="306" t="str">
        <f ca="true">+IF(OFFSET('Sanitation Data'!$I$31,0,10*ROW('Sanitation Data'!I56))="","",OFFSET('Sanitation Data'!$I$31,0,10*ROW('Sanitation Data'!I56)))</f>
        <v/>
      </c>
      <c r="DN62" s="306" t="str">
        <f ca="true">+IF(OFFSET('Sanitation Data'!$I$32,0,10*ROW('Sanitation Data'!I56))="","",OFFSET('Sanitation Data'!$I$32,0,10*ROW('Sanitation Data'!I56)))</f>
        <v/>
      </c>
      <c r="DO62" s="306" t="str">
        <f ca="true">+IF(OFFSET('Hygiene Data'!$D$11,0,10*ROW('Hygiene Data'!D56))="","",OFFSET('Hygiene Data'!$D$11,0,10*ROW('Hygiene Data'!D56)))</f>
        <v/>
      </c>
      <c r="DP62" s="306" t="str">
        <f ca="true">+IF(OFFSET('Hygiene Data'!$D$12,0,10*ROW('Hygiene Data'!D56))="","",OFFSET('Hygiene Data'!$D$12,0,10*ROW('Hygiene Data'!D56)))</f>
        <v/>
      </c>
      <c r="DQ62" s="306" t="str">
        <f ca="true">+IF(OFFSET('Hygiene Data'!$D$13,0,10*ROW('Hygiene Data'!D56))="","",OFFSET('Hygiene Data'!$D$13,0,10*ROW('Hygiene Data'!D56)))</f>
        <v/>
      </c>
      <c r="DR62" s="306" t="str">
        <f ca="true">+IF(OFFSET('Hygiene Data'!$E$11,0,10*ROW('Hygiene Data'!E56))="","",OFFSET('Hygiene Data'!$E$11,0,10*ROW('Hygiene Data'!E56)))</f>
        <v/>
      </c>
      <c r="DS62" s="306" t="str">
        <f ca="true">+IF(OFFSET('Hygiene Data'!$E$12,0,10*ROW('Hygiene Data'!E56))="","",OFFSET('Hygiene Data'!$E$12,0,10*ROW('Hygiene Data'!E56)))</f>
        <v/>
      </c>
      <c r="DT62" s="306" t="str">
        <f ca="true">+IF(OFFSET('Hygiene Data'!$E$13,0,10*ROW('Hygiene Data'!E56))="","",OFFSET('Hygiene Data'!$E$13,0,10*ROW('Hygiene Data'!E56)))</f>
        <v/>
      </c>
      <c r="DU62" s="306" t="str">
        <f ca="true">+IF(OFFSET('Hygiene Data'!$F$11,0,10*ROW('Hygiene Data'!F56))="","",OFFSET('Hygiene Data'!$F$11,0,10*ROW('Hygiene Data'!F56)))</f>
        <v/>
      </c>
      <c r="DV62" s="306" t="str">
        <f ca="true">+IF(OFFSET('Hygiene Data'!$F$12,0,10*ROW('Hygiene Data'!F56))="","",OFFSET('Hygiene Data'!$F$12,0,10*ROW('Hygiene Data'!F56)))</f>
        <v/>
      </c>
      <c r="DW62" s="306" t="str">
        <f ca="true">+IF(OFFSET('Hygiene Data'!$F$13,0,10*ROW('Hygiene Data'!F56))="","",OFFSET('Hygiene Data'!$F$13,0,10*ROW('Hygiene Data'!F56)))</f>
        <v/>
      </c>
      <c r="DX62" s="306" t="str">
        <f ca="true">+IF(OFFSET('Hygiene Data'!$G$11,0,10*ROW('Hygiene Data'!G56))="","",OFFSET('Hygiene Data'!$G$11,0,10*ROW('Hygiene Data'!G56)))</f>
        <v/>
      </c>
      <c r="DY62" s="306" t="str">
        <f ca="true">+IF(OFFSET('Hygiene Data'!$G$12,0,10*ROW('Hygiene Data'!G56))="","",OFFSET('Hygiene Data'!$G$12,0,10*ROW('Hygiene Data'!G56)))</f>
        <v/>
      </c>
      <c r="DZ62" s="306" t="str">
        <f ca="true">+IF(OFFSET('Hygiene Data'!$G$13,0,10*ROW('Hygiene Data'!G56))="","",OFFSET('Hygiene Data'!$G$13,0,10*ROW('Hygiene Data'!G56)))</f>
        <v/>
      </c>
      <c r="EA62" s="306" t="str">
        <f ca="true">+IF(OFFSET('Hygiene Data'!$H$11,0,10*ROW('Hygiene Data'!H56))="","",OFFSET('Hygiene Data'!$H$11,0,10*ROW('Hygiene Data'!H56)))</f>
        <v/>
      </c>
      <c r="EB62" s="306" t="str">
        <f ca="true">+IF(OFFSET('Hygiene Data'!$H$12,0,10*ROW('Hygiene Data'!H56))="","",OFFSET('Hygiene Data'!$H$12,0,10*ROW('Hygiene Data'!H56)))</f>
        <v/>
      </c>
      <c r="EC62" s="306" t="str">
        <f ca="true">+IF(OFFSET('Hygiene Data'!$H$13,0,10*ROW('Hygiene Data'!H56))="","",OFFSET('Hygiene Data'!$H$13,0,10*ROW('Hygiene Data'!H56)))</f>
        <v/>
      </c>
      <c r="ED62" s="306" t="str">
        <f ca="true">+IF(OFFSET('Hygiene Data'!$I$11,0,10*ROW('Hygiene Data'!I56))="","",OFFSET('Hygiene Data'!$I$11,0,10*ROW('Hygiene Data'!I56)))</f>
        <v/>
      </c>
      <c r="EE62" s="306" t="str">
        <f ca="true">+IF(OFFSET('Hygiene Data'!$I$12,0,10*ROW('Hygiene Data'!I56))="","",OFFSET('Hygiene Data'!$I$12,0,10*ROW('Hygiene Data'!I56)))</f>
        <v/>
      </c>
      <c r="EF62" s="306"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62" t="str">
        <f t="shared" ca="true" si="0"/>
        <v/>
      </c>
      <c r="D63" s="98"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8"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8"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8"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8"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8"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8"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8"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8"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8"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8"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8"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8"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8"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8"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8"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8"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8"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9"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9"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9"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9"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9"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9"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9"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9"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9"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9"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9"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9"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9"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9"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9"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9"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9"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9"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9"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9"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9"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9"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9"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9"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9"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9"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9"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9"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9"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9"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0"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0"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0"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0"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0"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0"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0"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0"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0"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0"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0"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0"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0"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0"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0"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0"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0"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0"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6"/>
      <c r="BS63" s="306" t="str">
        <f ca="true">+IF(OFFSET('Water Data'!$D$27,0,10*ROW('Water Data'!D57))="","",OFFSET('Water Data'!$D$27,0,10*ROW('Water Data'!D57)))</f>
        <v/>
      </c>
      <c r="BT63" s="306" t="str">
        <f ca="true">+IF(OFFSET('Water Data'!$D$28,0,10*ROW('Water Data'!D57))="","",OFFSET('Water Data'!$D$28,0,10*ROW('Water Data'!D57)))</f>
        <v/>
      </c>
      <c r="BU63" s="306" t="str">
        <f ca="true">+IF(OFFSET('Water Data'!$D$29,0,10*ROW('Water Data'!D57))="","",OFFSET('Water Data'!$D$29,0,10*ROW('Water Data'!D57)))</f>
        <v/>
      </c>
      <c r="BV63" s="306" t="str">
        <f ca="true">+IF(OFFSET('Water Data'!$E$27,0,10*ROW('Water Data'!E57))="","",OFFSET('Water Data'!$E$27,0,10*ROW('Water Data'!E57)))</f>
        <v/>
      </c>
      <c r="BW63" s="306" t="str">
        <f ca="true">+IF(OFFSET('Water Data'!$E$28,0,10*ROW('Water Data'!E57))="","",OFFSET('Water Data'!$E$28,0,10*ROW('Water Data'!E57)))</f>
        <v/>
      </c>
      <c r="BX63" s="306" t="str">
        <f ca="true">+IF(OFFSET('Water Data'!$E$29,0,10*ROW('Water Data'!E57))="","",OFFSET('Water Data'!$E$29,0,10*ROW('Water Data'!E57)))</f>
        <v/>
      </c>
      <c r="BY63" s="306" t="str">
        <f ca="true">+IF(OFFSET('Water Data'!$F$27,0,10*ROW('Water Data'!F57))="","",OFFSET('Water Data'!$F$27,0,10*ROW('Water Data'!F57)))</f>
        <v/>
      </c>
      <c r="BZ63" s="306" t="str">
        <f ca="true">+IF(OFFSET('Water Data'!$F$28,0,10*ROW('Water Data'!F57))="","",OFFSET('Water Data'!$F$28,0,10*ROW('Water Data'!F57)))</f>
        <v/>
      </c>
      <c r="CA63" s="306" t="str">
        <f ca="true">+IF(OFFSET('Water Data'!$F$29,0,10*ROW('Water Data'!F57))="","",OFFSET('Water Data'!$F$29,0,10*ROW('Water Data'!F57)))</f>
        <v/>
      </c>
      <c r="CB63" s="306" t="str">
        <f ca="true">+IF(OFFSET('Water Data'!$G$27,0,10*ROW('Water Data'!G57))="","",OFFSET('Water Data'!$G$27,0,10*ROW('Water Data'!G57)))</f>
        <v/>
      </c>
      <c r="CC63" s="306" t="str">
        <f ca="true">+IF(OFFSET('Water Data'!$G$28,0,10*ROW('Water Data'!G57))="","",OFFSET('Water Data'!$G$28,0,10*ROW('Water Data'!G57)))</f>
        <v/>
      </c>
      <c r="CD63" s="306" t="str">
        <f ca="true">+IF(OFFSET('Water Data'!$G$29,0,10*ROW('Water Data'!G57))="","",OFFSET('Water Data'!$G$29,0,10*ROW('Water Data'!G57)))</f>
        <v/>
      </c>
      <c r="CE63" s="306" t="str">
        <f ca="true">+IF(OFFSET('Water Data'!$H$27,0,10*ROW('Water Data'!H57))="","",OFFSET('Water Data'!$H$27,0,10*ROW('Water Data'!H57)))</f>
        <v/>
      </c>
      <c r="CF63" s="306" t="str">
        <f ca="true">+IF(OFFSET('Water Data'!$H$28,0,10*ROW('Water Data'!H57))="","",OFFSET('Water Data'!$H$28,0,10*ROW('Water Data'!H57)))</f>
        <v/>
      </c>
      <c r="CG63" s="306" t="str">
        <f ca="true">+IF(OFFSET('Water Data'!$H$29,0,10*ROW('Water Data'!H57))="","",OFFSET('Water Data'!$H$29,0,10*ROW('Water Data'!H57)))</f>
        <v/>
      </c>
      <c r="CH63" s="306" t="str">
        <f ca="true">+IF(OFFSET('Water Data'!$I$27,0,10*ROW('Water Data'!I57))="","",OFFSET('Water Data'!$I$27,0,10*ROW('Water Data'!I57)))</f>
        <v/>
      </c>
      <c r="CI63" s="306" t="str">
        <f ca="true">+IF(OFFSET('Water Data'!$I$28,0,10*ROW('Water Data'!I57))="","",OFFSET('Water Data'!$I$28,0,10*ROW('Water Data'!I57)))</f>
        <v/>
      </c>
      <c r="CJ63" s="306" t="str">
        <f ca="true">+IF(OFFSET('Water Data'!$I$29,0,10*ROW('Water Data'!I57))="","",OFFSET('Water Data'!$I$29,0,10*ROW('Water Data'!I57)))</f>
        <v/>
      </c>
      <c r="CK63" s="306" t="str">
        <f ca="true">+IF(OFFSET('Sanitation Data'!$D$28,0,10*ROW('Sanitation Data'!D57))="","",OFFSET('Sanitation Data'!$D$28,0,10*ROW('Sanitation Data'!D57)))</f>
        <v/>
      </c>
      <c r="CL63" s="306" t="str">
        <f ca="true">+IF(OFFSET('Sanitation Data'!$D$29,0,10*ROW('Sanitation Data'!D57))="","",OFFSET('Sanitation Data'!$D$29,0,10*ROW('Sanitation Data'!D57)))</f>
        <v/>
      </c>
      <c r="CM63" s="306" t="str">
        <f ca="true">+IF(OFFSET('Sanitation Data'!$D$30,0,10*ROW('Sanitation Data'!D57))="","",OFFSET('Sanitation Data'!$D$30,0,10*ROW('Sanitation Data'!D57)))</f>
        <v/>
      </c>
      <c r="CN63" s="306" t="str">
        <f ca="true">+IF(OFFSET('Sanitation Data'!$D$31,0,10*ROW('Sanitation Data'!D57))="","",OFFSET('Sanitation Data'!$D$31,0,10*ROW('Sanitation Data'!D57)))</f>
        <v/>
      </c>
      <c r="CO63" s="306" t="str">
        <f ca="true">+IF(OFFSET('Sanitation Data'!$D$32,0,10*ROW('Sanitation Data'!D57))="","",OFFSET('Sanitation Data'!$D$32,0,10*ROW('Sanitation Data'!D57)))</f>
        <v/>
      </c>
      <c r="CP63" s="306" t="str">
        <f ca="true">+IF(OFFSET('Sanitation Data'!$E$28,0,10*ROW('Sanitation Data'!E57))="","",OFFSET('Sanitation Data'!$E$28,0,10*ROW('Sanitation Data'!E57)))</f>
        <v/>
      </c>
      <c r="CQ63" s="306" t="str">
        <f ca="true">+IF(OFFSET('Sanitation Data'!$E$29,0,10*ROW('Sanitation Data'!E57))="","",OFFSET('Sanitation Data'!$E$29,0,10*ROW('Sanitation Data'!E57)))</f>
        <v/>
      </c>
      <c r="CR63" s="306" t="str">
        <f ca="true">+IF(OFFSET('Sanitation Data'!$E$30,0,10*ROW('Sanitation Data'!E57))="","",OFFSET('Sanitation Data'!$E$30,0,10*ROW('Sanitation Data'!E57)))</f>
        <v/>
      </c>
      <c r="CS63" s="306" t="str">
        <f ca="true">+IF(OFFSET('Sanitation Data'!$E$31,0,10*ROW('Sanitation Data'!E57))="","",OFFSET('Sanitation Data'!$E$31,0,10*ROW('Sanitation Data'!E57)))</f>
        <v/>
      </c>
      <c r="CT63" s="306" t="str">
        <f ca="true">+IF(OFFSET('Sanitation Data'!$E$32,0,10*ROW('Sanitation Data'!E57))="","",OFFSET('Sanitation Data'!$E$32,0,10*ROW('Sanitation Data'!E57)))</f>
        <v/>
      </c>
      <c r="CU63" s="306" t="str">
        <f ca="true">+IF(OFFSET('Sanitation Data'!$F$28,0,10*ROW('Sanitation Data'!F57))="","",OFFSET('Sanitation Data'!$F$28,0,10*ROW('Sanitation Data'!F57)))</f>
        <v/>
      </c>
      <c r="CV63" s="306" t="str">
        <f ca="true">+IF(OFFSET('Sanitation Data'!$F$29,0,10*ROW('Sanitation Data'!F57))="","",OFFSET('Sanitation Data'!$F$29,0,10*ROW('Sanitation Data'!F57)))</f>
        <v/>
      </c>
      <c r="CW63" s="306" t="str">
        <f ca="true">+IF(OFFSET('Sanitation Data'!$F$30,0,10*ROW('Sanitation Data'!F57))="","",OFFSET('Sanitation Data'!$F$30,0,10*ROW('Sanitation Data'!F57)))</f>
        <v/>
      </c>
      <c r="CX63" s="306" t="str">
        <f ca="true">+IF(OFFSET('Sanitation Data'!$F$31,0,10*ROW('Sanitation Data'!F57))="","",OFFSET('Sanitation Data'!$F$31,0,10*ROW('Sanitation Data'!F57)))</f>
        <v/>
      </c>
      <c r="CY63" s="306" t="str">
        <f ca="true">+IF(OFFSET('Sanitation Data'!$F$32,0,10*ROW('Sanitation Data'!F57))="","",OFFSET('Sanitation Data'!$F$32,0,10*ROW('Sanitation Data'!F57)))</f>
        <v/>
      </c>
      <c r="CZ63" s="306" t="str">
        <f ca="true">+IF(OFFSET('Sanitation Data'!$G$28,0,10*ROW('Sanitation Data'!G57))="","",OFFSET('Sanitation Data'!$G$28,0,10*ROW('Sanitation Data'!G57)))</f>
        <v/>
      </c>
      <c r="DA63" s="306" t="str">
        <f ca="true">+IF(OFFSET('Sanitation Data'!$G$29,0,10*ROW('Sanitation Data'!G57))="","",OFFSET('Sanitation Data'!$G$29,0,10*ROW('Sanitation Data'!G57)))</f>
        <v/>
      </c>
      <c r="DB63" s="306" t="str">
        <f ca="true">+IF(OFFSET('Sanitation Data'!$G$30,0,10*ROW('Sanitation Data'!G57))="","",OFFSET('Sanitation Data'!$G$30,0,10*ROW('Sanitation Data'!G57)))</f>
        <v/>
      </c>
      <c r="DC63" s="306" t="str">
        <f ca="true">+IF(OFFSET('Sanitation Data'!$G$31,0,10*ROW('Sanitation Data'!G57))="","",OFFSET('Sanitation Data'!$G$31,0,10*ROW('Sanitation Data'!G57)))</f>
        <v/>
      </c>
      <c r="DD63" s="306" t="str">
        <f ca="true">+IF(OFFSET('Sanitation Data'!$G$32,0,10*ROW('Sanitation Data'!G57))="","",OFFSET('Sanitation Data'!$G$32,0,10*ROW('Sanitation Data'!G57)))</f>
        <v/>
      </c>
      <c r="DE63" s="306" t="str">
        <f ca="true">+IF(OFFSET('Sanitation Data'!$H$28,0,10*ROW('Sanitation Data'!H57))="","",OFFSET('Sanitation Data'!$H$28,0,10*ROW('Sanitation Data'!H57)))</f>
        <v/>
      </c>
      <c r="DF63" s="306" t="str">
        <f ca="true">+IF(OFFSET('Sanitation Data'!$H$29,0,10*ROW('Sanitation Data'!H57))="","",OFFSET('Sanitation Data'!$H$29,0,10*ROW('Sanitation Data'!H57)))</f>
        <v/>
      </c>
      <c r="DG63" s="306" t="str">
        <f ca="true">+IF(OFFSET('Sanitation Data'!$H$30,0,10*ROW('Sanitation Data'!H57))="","",OFFSET('Sanitation Data'!$H$30,0,10*ROW('Sanitation Data'!H57)))</f>
        <v/>
      </c>
      <c r="DH63" s="306" t="str">
        <f ca="true">+IF(OFFSET('Sanitation Data'!$H$31,0,10*ROW('Sanitation Data'!H57))="","",OFFSET('Sanitation Data'!$H$31,0,10*ROW('Sanitation Data'!H57)))</f>
        <v/>
      </c>
      <c r="DI63" s="306" t="str">
        <f ca="true">+IF(OFFSET('Sanitation Data'!$H$32,0,10*ROW('Sanitation Data'!H57))="","",OFFSET('Sanitation Data'!$H$32,0,10*ROW('Sanitation Data'!H57)))</f>
        <v/>
      </c>
      <c r="DJ63" s="306" t="str">
        <f ca="true">+IF(OFFSET('Sanitation Data'!$I$28,0,10*ROW('Sanitation Data'!I57))="","",OFFSET('Sanitation Data'!$I$28,0,10*ROW('Sanitation Data'!I57)))</f>
        <v/>
      </c>
      <c r="DK63" s="306" t="str">
        <f ca="true">+IF(OFFSET('Sanitation Data'!$I$29,0,10*ROW('Sanitation Data'!I57))="","",OFFSET('Sanitation Data'!$I$29,0,10*ROW('Sanitation Data'!I57)))</f>
        <v/>
      </c>
      <c r="DL63" s="306" t="str">
        <f ca="true">+IF(OFFSET('Sanitation Data'!$I$30,0,10*ROW('Sanitation Data'!I57))="","",OFFSET('Sanitation Data'!$I$30,0,10*ROW('Sanitation Data'!I57)))</f>
        <v/>
      </c>
      <c r="DM63" s="306" t="str">
        <f ca="true">+IF(OFFSET('Sanitation Data'!$I$31,0,10*ROW('Sanitation Data'!I57))="","",OFFSET('Sanitation Data'!$I$31,0,10*ROW('Sanitation Data'!I57)))</f>
        <v/>
      </c>
      <c r="DN63" s="306" t="str">
        <f ca="true">+IF(OFFSET('Sanitation Data'!$I$32,0,10*ROW('Sanitation Data'!I57))="","",OFFSET('Sanitation Data'!$I$32,0,10*ROW('Sanitation Data'!I57)))</f>
        <v/>
      </c>
      <c r="DO63" s="306" t="str">
        <f ca="true">+IF(OFFSET('Hygiene Data'!$D$11,0,10*ROW('Hygiene Data'!D57))="","",OFFSET('Hygiene Data'!$D$11,0,10*ROW('Hygiene Data'!D57)))</f>
        <v/>
      </c>
      <c r="DP63" s="306" t="str">
        <f ca="true">+IF(OFFSET('Hygiene Data'!$D$12,0,10*ROW('Hygiene Data'!D57))="","",OFFSET('Hygiene Data'!$D$12,0,10*ROW('Hygiene Data'!D57)))</f>
        <v/>
      </c>
      <c r="DQ63" s="306" t="str">
        <f ca="true">+IF(OFFSET('Hygiene Data'!$D$13,0,10*ROW('Hygiene Data'!D57))="","",OFFSET('Hygiene Data'!$D$13,0,10*ROW('Hygiene Data'!D57)))</f>
        <v/>
      </c>
      <c r="DR63" s="306" t="str">
        <f ca="true">+IF(OFFSET('Hygiene Data'!$E$11,0,10*ROW('Hygiene Data'!E57))="","",OFFSET('Hygiene Data'!$E$11,0,10*ROW('Hygiene Data'!E57)))</f>
        <v/>
      </c>
      <c r="DS63" s="306" t="str">
        <f ca="true">+IF(OFFSET('Hygiene Data'!$E$12,0,10*ROW('Hygiene Data'!E57))="","",OFFSET('Hygiene Data'!$E$12,0,10*ROW('Hygiene Data'!E57)))</f>
        <v/>
      </c>
      <c r="DT63" s="306" t="str">
        <f ca="true">+IF(OFFSET('Hygiene Data'!$E$13,0,10*ROW('Hygiene Data'!E57))="","",OFFSET('Hygiene Data'!$E$13,0,10*ROW('Hygiene Data'!E57)))</f>
        <v/>
      </c>
      <c r="DU63" s="306" t="str">
        <f ca="true">+IF(OFFSET('Hygiene Data'!$F$11,0,10*ROW('Hygiene Data'!F57))="","",OFFSET('Hygiene Data'!$F$11,0,10*ROW('Hygiene Data'!F57)))</f>
        <v/>
      </c>
      <c r="DV63" s="306" t="str">
        <f ca="true">+IF(OFFSET('Hygiene Data'!$F$12,0,10*ROW('Hygiene Data'!F57))="","",OFFSET('Hygiene Data'!$F$12,0,10*ROW('Hygiene Data'!F57)))</f>
        <v/>
      </c>
      <c r="DW63" s="306" t="str">
        <f ca="true">+IF(OFFSET('Hygiene Data'!$F$13,0,10*ROW('Hygiene Data'!F57))="","",OFFSET('Hygiene Data'!$F$13,0,10*ROW('Hygiene Data'!F57)))</f>
        <v/>
      </c>
      <c r="DX63" s="306" t="str">
        <f ca="true">+IF(OFFSET('Hygiene Data'!$G$11,0,10*ROW('Hygiene Data'!G57))="","",OFFSET('Hygiene Data'!$G$11,0,10*ROW('Hygiene Data'!G57)))</f>
        <v/>
      </c>
      <c r="DY63" s="306" t="str">
        <f ca="true">+IF(OFFSET('Hygiene Data'!$G$12,0,10*ROW('Hygiene Data'!G57))="","",OFFSET('Hygiene Data'!$G$12,0,10*ROW('Hygiene Data'!G57)))</f>
        <v/>
      </c>
      <c r="DZ63" s="306" t="str">
        <f ca="true">+IF(OFFSET('Hygiene Data'!$G$13,0,10*ROW('Hygiene Data'!G57))="","",OFFSET('Hygiene Data'!$G$13,0,10*ROW('Hygiene Data'!G57)))</f>
        <v/>
      </c>
      <c r="EA63" s="306" t="str">
        <f ca="true">+IF(OFFSET('Hygiene Data'!$H$11,0,10*ROW('Hygiene Data'!H57))="","",OFFSET('Hygiene Data'!$H$11,0,10*ROW('Hygiene Data'!H57)))</f>
        <v/>
      </c>
      <c r="EB63" s="306" t="str">
        <f ca="true">+IF(OFFSET('Hygiene Data'!$H$12,0,10*ROW('Hygiene Data'!H57))="","",OFFSET('Hygiene Data'!$H$12,0,10*ROW('Hygiene Data'!H57)))</f>
        <v/>
      </c>
      <c r="EC63" s="306" t="str">
        <f ca="true">+IF(OFFSET('Hygiene Data'!$H$13,0,10*ROW('Hygiene Data'!H57))="","",OFFSET('Hygiene Data'!$H$13,0,10*ROW('Hygiene Data'!H57)))</f>
        <v/>
      </c>
      <c r="ED63" s="306" t="str">
        <f ca="true">+IF(OFFSET('Hygiene Data'!$I$11,0,10*ROW('Hygiene Data'!I57))="","",OFFSET('Hygiene Data'!$I$11,0,10*ROW('Hygiene Data'!I57)))</f>
        <v/>
      </c>
      <c r="EE63" s="306" t="str">
        <f ca="true">+IF(OFFSET('Hygiene Data'!$I$12,0,10*ROW('Hygiene Data'!I57))="","",OFFSET('Hygiene Data'!$I$12,0,10*ROW('Hygiene Data'!I57)))</f>
        <v/>
      </c>
      <c r="EF63" s="306"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62" t="str">
        <f t="shared" ca="true" si="0"/>
        <v/>
      </c>
      <c r="D64" s="98"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8"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8"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8"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8"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8"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8"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8"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8"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8"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8"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8"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8"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8"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8"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8"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8"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8"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9"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9"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9"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9"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9"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9"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9"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9"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9"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9"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9"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9"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9"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9"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9"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9"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9"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9"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9"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9"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9"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9"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9"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9"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9"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9"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9"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9"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9"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9"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0"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0"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0"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0"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0"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0"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0"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0"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0"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0"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0"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0"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0"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0"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0"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0"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0"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0"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6"/>
      <c r="BS64" s="306" t="str">
        <f ca="true">+IF(OFFSET('Water Data'!$D$27,0,10*ROW('Water Data'!D58))="","",OFFSET('Water Data'!$D$27,0,10*ROW('Water Data'!D58)))</f>
        <v/>
      </c>
      <c r="BT64" s="306" t="str">
        <f ca="true">+IF(OFFSET('Water Data'!$D$28,0,10*ROW('Water Data'!D58))="","",OFFSET('Water Data'!$D$28,0,10*ROW('Water Data'!D58)))</f>
        <v/>
      </c>
      <c r="BU64" s="306" t="str">
        <f ca="true">+IF(OFFSET('Water Data'!$D$29,0,10*ROW('Water Data'!D58))="","",OFFSET('Water Data'!$D$29,0,10*ROW('Water Data'!D58)))</f>
        <v/>
      </c>
      <c r="BV64" s="306" t="str">
        <f ca="true">+IF(OFFSET('Water Data'!$E$27,0,10*ROW('Water Data'!E58))="","",OFFSET('Water Data'!$E$27,0,10*ROW('Water Data'!E58)))</f>
        <v/>
      </c>
      <c r="BW64" s="306" t="str">
        <f ca="true">+IF(OFFSET('Water Data'!$E$28,0,10*ROW('Water Data'!E58))="","",OFFSET('Water Data'!$E$28,0,10*ROW('Water Data'!E58)))</f>
        <v/>
      </c>
      <c r="BX64" s="306" t="str">
        <f ca="true">+IF(OFFSET('Water Data'!$E$29,0,10*ROW('Water Data'!E58))="","",OFFSET('Water Data'!$E$29,0,10*ROW('Water Data'!E58)))</f>
        <v/>
      </c>
      <c r="BY64" s="306" t="str">
        <f ca="true">+IF(OFFSET('Water Data'!$F$27,0,10*ROW('Water Data'!F58))="","",OFFSET('Water Data'!$F$27,0,10*ROW('Water Data'!F58)))</f>
        <v/>
      </c>
      <c r="BZ64" s="306" t="str">
        <f ca="true">+IF(OFFSET('Water Data'!$F$28,0,10*ROW('Water Data'!F58))="","",OFFSET('Water Data'!$F$28,0,10*ROW('Water Data'!F58)))</f>
        <v/>
      </c>
      <c r="CA64" s="306" t="str">
        <f ca="true">+IF(OFFSET('Water Data'!$F$29,0,10*ROW('Water Data'!F58))="","",OFFSET('Water Data'!$F$29,0,10*ROW('Water Data'!F58)))</f>
        <v/>
      </c>
      <c r="CB64" s="306" t="str">
        <f ca="true">+IF(OFFSET('Water Data'!$G$27,0,10*ROW('Water Data'!G58))="","",OFFSET('Water Data'!$G$27,0,10*ROW('Water Data'!G58)))</f>
        <v/>
      </c>
      <c r="CC64" s="306" t="str">
        <f ca="true">+IF(OFFSET('Water Data'!$G$28,0,10*ROW('Water Data'!G58))="","",OFFSET('Water Data'!$G$28,0,10*ROW('Water Data'!G58)))</f>
        <v/>
      </c>
      <c r="CD64" s="306" t="str">
        <f ca="true">+IF(OFFSET('Water Data'!$G$29,0,10*ROW('Water Data'!G58))="","",OFFSET('Water Data'!$G$29,0,10*ROW('Water Data'!G58)))</f>
        <v/>
      </c>
      <c r="CE64" s="306" t="str">
        <f ca="true">+IF(OFFSET('Water Data'!$H$27,0,10*ROW('Water Data'!H58))="","",OFFSET('Water Data'!$H$27,0,10*ROW('Water Data'!H58)))</f>
        <v/>
      </c>
      <c r="CF64" s="306" t="str">
        <f ca="true">+IF(OFFSET('Water Data'!$H$28,0,10*ROW('Water Data'!H58))="","",OFFSET('Water Data'!$H$28,0,10*ROW('Water Data'!H58)))</f>
        <v/>
      </c>
      <c r="CG64" s="306" t="str">
        <f ca="true">+IF(OFFSET('Water Data'!$H$29,0,10*ROW('Water Data'!H58))="","",OFFSET('Water Data'!$H$29,0,10*ROW('Water Data'!H58)))</f>
        <v/>
      </c>
      <c r="CH64" s="306" t="str">
        <f ca="true">+IF(OFFSET('Water Data'!$I$27,0,10*ROW('Water Data'!I58))="","",OFFSET('Water Data'!$I$27,0,10*ROW('Water Data'!I58)))</f>
        <v/>
      </c>
      <c r="CI64" s="306" t="str">
        <f ca="true">+IF(OFFSET('Water Data'!$I$28,0,10*ROW('Water Data'!I58))="","",OFFSET('Water Data'!$I$28,0,10*ROW('Water Data'!I58)))</f>
        <v/>
      </c>
      <c r="CJ64" s="306" t="str">
        <f ca="true">+IF(OFFSET('Water Data'!$I$29,0,10*ROW('Water Data'!I58))="","",OFFSET('Water Data'!$I$29,0,10*ROW('Water Data'!I58)))</f>
        <v/>
      </c>
      <c r="CK64" s="306" t="str">
        <f ca="true">+IF(OFFSET('Sanitation Data'!$D$28,0,10*ROW('Sanitation Data'!D58))="","",OFFSET('Sanitation Data'!$D$28,0,10*ROW('Sanitation Data'!D58)))</f>
        <v/>
      </c>
      <c r="CL64" s="306" t="str">
        <f ca="true">+IF(OFFSET('Sanitation Data'!$D$29,0,10*ROW('Sanitation Data'!D58))="","",OFFSET('Sanitation Data'!$D$29,0,10*ROW('Sanitation Data'!D58)))</f>
        <v/>
      </c>
      <c r="CM64" s="306" t="str">
        <f ca="true">+IF(OFFSET('Sanitation Data'!$D$30,0,10*ROW('Sanitation Data'!D58))="","",OFFSET('Sanitation Data'!$D$30,0,10*ROW('Sanitation Data'!D58)))</f>
        <v/>
      </c>
      <c r="CN64" s="306" t="str">
        <f ca="true">+IF(OFFSET('Sanitation Data'!$D$31,0,10*ROW('Sanitation Data'!D58))="","",OFFSET('Sanitation Data'!$D$31,0,10*ROW('Sanitation Data'!D58)))</f>
        <v/>
      </c>
      <c r="CO64" s="306" t="str">
        <f ca="true">+IF(OFFSET('Sanitation Data'!$D$32,0,10*ROW('Sanitation Data'!D58))="","",OFFSET('Sanitation Data'!$D$32,0,10*ROW('Sanitation Data'!D58)))</f>
        <v/>
      </c>
      <c r="CP64" s="306" t="str">
        <f ca="true">+IF(OFFSET('Sanitation Data'!$E$28,0,10*ROW('Sanitation Data'!E58))="","",OFFSET('Sanitation Data'!$E$28,0,10*ROW('Sanitation Data'!E58)))</f>
        <v/>
      </c>
      <c r="CQ64" s="306" t="str">
        <f ca="true">+IF(OFFSET('Sanitation Data'!$E$29,0,10*ROW('Sanitation Data'!E58))="","",OFFSET('Sanitation Data'!$E$29,0,10*ROW('Sanitation Data'!E58)))</f>
        <v/>
      </c>
      <c r="CR64" s="306" t="str">
        <f ca="true">+IF(OFFSET('Sanitation Data'!$E$30,0,10*ROW('Sanitation Data'!E58))="","",OFFSET('Sanitation Data'!$E$30,0,10*ROW('Sanitation Data'!E58)))</f>
        <v/>
      </c>
      <c r="CS64" s="306" t="str">
        <f ca="true">+IF(OFFSET('Sanitation Data'!$E$31,0,10*ROW('Sanitation Data'!E58))="","",OFFSET('Sanitation Data'!$E$31,0,10*ROW('Sanitation Data'!E58)))</f>
        <v/>
      </c>
      <c r="CT64" s="306" t="str">
        <f ca="true">+IF(OFFSET('Sanitation Data'!$E$32,0,10*ROW('Sanitation Data'!E58))="","",OFFSET('Sanitation Data'!$E$32,0,10*ROW('Sanitation Data'!E58)))</f>
        <v/>
      </c>
      <c r="CU64" s="306" t="str">
        <f ca="true">+IF(OFFSET('Sanitation Data'!$F$28,0,10*ROW('Sanitation Data'!F58))="","",OFFSET('Sanitation Data'!$F$28,0,10*ROW('Sanitation Data'!F58)))</f>
        <v/>
      </c>
      <c r="CV64" s="306" t="str">
        <f ca="true">+IF(OFFSET('Sanitation Data'!$F$29,0,10*ROW('Sanitation Data'!F58))="","",OFFSET('Sanitation Data'!$F$29,0,10*ROW('Sanitation Data'!F58)))</f>
        <v/>
      </c>
      <c r="CW64" s="306" t="str">
        <f ca="true">+IF(OFFSET('Sanitation Data'!$F$30,0,10*ROW('Sanitation Data'!F58))="","",OFFSET('Sanitation Data'!$F$30,0,10*ROW('Sanitation Data'!F58)))</f>
        <v/>
      </c>
      <c r="CX64" s="306" t="str">
        <f ca="true">+IF(OFFSET('Sanitation Data'!$F$31,0,10*ROW('Sanitation Data'!F58))="","",OFFSET('Sanitation Data'!$F$31,0,10*ROW('Sanitation Data'!F58)))</f>
        <v/>
      </c>
      <c r="CY64" s="306" t="str">
        <f ca="true">+IF(OFFSET('Sanitation Data'!$F$32,0,10*ROW('Sanitation Data'!F58))="","",OFFSET('Sanitation Data'!$F$32,0,10*ROW('Sanitation Data'!F58)))</f>
        <v/>
      </c>
      <c r="CZ64" s="306" t="str">
        <f ca="true">+IF(OFFSET('Sanitation Data'!$G$28,0,10*ROW('Sanitation Data'!G58))="","",OFFSET('Sanitation Data'!$G$28,0,10*ROW('Sanitation Data'!G58)))</f>
        <v/>
      </c>
      <c r="DA64" s="306" t="str">
        <f ca="true">+IF(OFFSET('Sanitation Data'!$G$29,0,10*ROW('Sanitation Data'!G58))="","",OFFSET('Sanitation Data'!$G$29,0,10*ROW('Sanitation Data'!G58)))</f>
        <v/>
      </c>
      <c r="DB64" s="306" t="str">
        <f ca="true">+IF(OFFSET('Sanitation Data'!$G$30,0,10*ROW('Sanitation Data'!G58))="","",OFFSET('Sanitation Data'!$G$30,0,10*ROW('Sanitation Data'!G58)))</f>
        <v/>
      </c>
      <c r="DC64" s="306" t="str">
        <f ca="true">+IF(OFFSET('Sanitation Data'!$G$31,0,10*ROW('Sanitation Data'!G58))="","",OFFSET('Sanitation Data'!$G$31,0,10*ROW('Sanitation Data'!G58)))</f>
        <v/>
      </c>
      <c r="DD64" s="306" t="str">
        <f ca="true">+IF(OFFSET('Sanitation Data'!$G$32,0,10*ROW('Sanitation Data'!G58))="","",OFFSET('Sanitation Data'!$G$32,0,10*ROW('Sanitation Data'!G58)))</f>
        <v/>
      </c>
      <c r="DE64" s="306" t="str">
        <f ca="true">+IF(OFFSET('Sanitation Data'!$H$28,0,10*ROW('Sanitation Data'!H58))="","",OFFSET('Sanitation Data'!$H$28,0,10*ROW('Sanitation Data'!H58)))</f>
        <v/>
      </c>
      <c r="DF64" s="306" t="str">
        <f ca="true">+IF(OFFSET('Sanitation Data'!$H$29,0,10*ROW('Sanitation Data'!H58))="","",OFFSET('Sanitation Data'!$H$29,0,10*ROW('Sanitation Data'!H58)))</f>
        <v/>
      </c>
      <c r="DG64" s="306" t="str">
        <f ca="true">+IF(OFFSET('Sanitation Data'!$H$30,0,10*ROW('Sanitation Data'!H58))="","",OFFSET('Sanitation Data'!$H$30,0,10*ROW('Sanitation Data'!H58)))</f>
        <v/>
      </c>
      <c r="DH64" s="306" t="str">
        <f ca="true">+IF(OFFSET('Sanitation Data'!$H$31,0,10*ROW('Sanitation Data'!H58))="","",OFFSET('Sanitation Data'!$H$31,0,10*ROW('Sanitation Data'!H58)))</f>
        <v/>
      </c>
      <c r="DI64" s="306" t="str">
        <f ca="true">+IF(OFFSET('Sanitation Data'!$H$32,0,10*ROW('Sanitation Data'!H58))="","",OFFSET('Sanitation Data'!$H$32,0,10*ROW('Sanitation Data'!H58)))</f>
        <v/>
      </c>
      <c r="DJ64" s="306" t="str">
        <f ca="true">+IF(OFFSET('Sanitation Data'!$I$28,0,10*ROW('Sanitation Data'!I58))="","",OFFSET('Sanitation Data'!$I$28,0,10*ROW('Sanitation Data'!I58)))</f>
        <v/>
      </c>
      <c r="DK64" s="306" t="str">
        <f ca="true">+IF(OFFSET('Sanitation Data'!$I$29,0,10*ROW('Sanitation Data'!I58))="","",OFFSET('Sanitation Data'!$I$29,0,10*ROW('Sanitation Data'!I58)))</f>
        <v/>
      </c>
      <c r="DL64" s="306" t="str">
        <f ca="true">+IF(OFFSET('Sanitation Data'!$I$30,0,10*ROW('Sanitation Data'!I58))="","",OFFSET('Sanitation Data'!$I$30,0,10*ROW('Sanitation Data'!I58)))</f>
        <v/>
      </c>
      <c r="DM64" s="306" t="str">
        <f ca="true">+IF(OFFSET('Sanitation Data'!$I$31,0,10*ROW('Sanitation Data'!I58))="","",OFFSET('Sanitation Data'!$I$31,0,10*ROW('Sanitation Data'!I58)))</f>
        <v/>
      </c>
      <c r="DN64" s="306" t="str">
        <f ca="true">+IF(OFFSET('Sanitation Data'!$I$32,0,10*ROW('Sanitation Data'!I58))="","",OFFSET('Sanitation Data'!$I$32,0,10*ROW('Sanitation Data'!I58)))</f>
        <v/>
      </c>
      <c r="DO64" s="306" t="str">
        <f ca="true">+IF(OFFSET('Hygiene Data'!$D$11,0,10*ROW('Hygiene Data'!D58))="","",OFFSET('Hygiene Data'!$D$11,0,10*ROW('Hygiene Data'!D58)))</f>
        <v/>
      </c>
      <c r="DP64" s="306" t="str">
        <f ca="true">+IF(OFFSET('Hygiene Data'!$D$12,0,10*ROW('Hygiene Data'!D58))="","",OFFSET('Hygiene Data'!$D$12,0,10*ROW('Hygiene Data'!D58)))</f>
        <v/>
      </c>
      <c r="DQ64" s="306" t="str">
        <f ca="true">+IF(OFFSET('Hygiene Data'!$D$13,0,10*ROW('Hygiene Data'!D58))="","",OFFSET('Hygiene Data'!$D$13,0,10*ROW('Hygiene Data'!D58)))</f>
        <v/>
      </c>
      <c r="DR64" s="306" t="str">
        <f ca="true">+IF(OFFSET('Hygiene Data'!$E$11,0,10*ROW('Hygiene Data'!E58))="","",OFFSET('Hygiene Data'!$E$11,0,10*ROW('Hygiene Data'!E58)))</f>
        <v/>
      </c>
      <c r="DS64" s="306" t="str">
        <f ca="true">+IF(OFFSET('Hygiene Data'!$E$12,0,10*ROW('Hygiene Data'!E58))="","",OFFSET('Hygiene Data'!$E$12,0,10*ROW('Hygiene Data'!E58)))</f>
        <v/>
      </c>
      <c r="DT64" s="306" t="str">
        <f ca="true">+IF(OFFSET('Hygiene Data'!$E$13,0,10*ROW('Hygiene Data'!E58))="","",OFFSET('Hygiene Data'!$E$13,0,10*ROW('Hygiene Data'!E58)))</f>
        <v/>
      </c>
      <c r="DU64" s="306" t="str">
        <f ca="true">+IF(OFFSET('Hygiene Data'!$F$11,0,10*ROW('Hygiene Data'!F58))="","",OFFSET('Hygiene Data'!$F$11,0,10*ROW('Hygiene Data'!F58)))</f>
        <v/>
      </c>
      <c r="DV64" s="306" t="str">
        <f ca="true">+IF(OFFSET('Hygiene Data'!$F$12,0,10*ROW('Hygiene Data'!F58))="","",OFFSET('Hygiene Data'!$F$12,0,10*ROW('Hygiene Data'!F58)))</f>
        <v/>
      </c>
      <c r="DW64" s="306" t="str">
        <f ca="true">+IF(OFFSET('Hygiene Data'!$F$13,0,10*ROW('Hygiene Data'!F58))="","",OFFSET('Hygiene Data'!$F$13,0,10*ROW('Hygiene Data'!F58)))</f>
        <v/>
      </c>
      <c r="DX64" s="306" t="str">
        <f ca="true">+IF(OFFSET('Hygiene Data'!$G$11,0,10*ROW('Hygiene Data'!G58))="","",OFFSET('Hygiene Data'!$G$11,0,10*ROW('Hygiene Data'!G58)))</f>
        <v/>
      </c>
      <c r="DY64" s="306" t="str">
        <f ca="true">+IF(OFFSET('Hygiene Data'!$G$12,0,10*ROW('Hygiene Data'!G58))="","",OFFSET('Hygiene Data'!$G$12,0,10*ROW('Hygiene Data'!G58)))</f>
        <v/>
      </c>
      <c r="DZ64" s="306" t="str">
        <f ca="true">+IF(OFFSET('Hygiene Data'!$G$13,0,10*ROW('Hygiene Data'!G58))="","",OFFSET('Hygiene Data'!$G$13,0,10*ROW('Hygiene Data'!G58)))</f>
        <v/>
      </c>
      <c r="EA64" s="306" t="str">
        <f ca="true">+IF(OFFSET('Hygiene Data'!$H$11,0,10*ROW('Hygiene Data'!H58))="","",OFFSET('Hygiene Data'!$H$11,0,10*ROW('Hygiene Data'!H58)))</f>
        <v/>
      </c>
      <c r="EB64" s="306" t="str">
        <f ca="true">+IF(OFFSET('Hygiene Data'!$H$12,0,10*ROW('Hygiene Data'!H58))="","",OFFSET('Hygiene Data'!$H$12,0,10*ROW('Hygiene Data'!H58)))</f>
        <v/>
      </c>
      <c r="EC64" s="306" t="str">
        <f ca="true">+IF(OFFSET('Hygiene Data'!$H$13,0,10*ROW('Hygiene Data'!H58))="","",OFFSET('Hygiene Data'!$H$13,0,10*ROW('Hygiene Data'!H58)))</f>
        <v/>
      </c>
      <c r="ED64" s="306" t="str">
        <f ca="true">+IF(OFFSET('Hygiene Data'!$I$11,0,10*ROW('Hygiene Data'!I58))="","",OFFSET('Hygiene Data'!$I$11,0,10*ROW('Hygiene Data'!I58)))</f>
        <v/>
      </c>
      <c r="EE64" s="306" t="str">
        <f ca="true">+IF(OFFSET('Hygiene Data'!$I$12,0,10*ROW('Hygiene Data'!I58))="","",OFFSET('Hygiene Data'!$I$12,0,10*ROW('Hygiene Data'!I58)))</f>
        <v/>
      </c>
      <c r="EF64" s="306"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62" t="str">
        <f t="shared" ca="true" si="0"/>
        <v/>
      </c>
      <c r="D65" s="98"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8"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8"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8"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8"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8"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8"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8"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8"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8"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8"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8"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8"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8"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8"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8"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8"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8"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9"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9"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9"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9"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9"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9"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9"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9"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9"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9"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9"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9"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9"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9"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9"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9"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9"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9"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9"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9"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9"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9"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9"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9"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9"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9"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9"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9"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9"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9"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0"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0"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0"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0"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0"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0"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0"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0"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0"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0"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0"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0"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0"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0"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0"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0"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0"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0"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6"/>
      <c r="BS65" s="306" t="str">
        <f ca="true">+IF(OFFSET('Water Data'!$D$27,0,10*ROW('Water Data'!D59))="","",OFFSET('Water Data'!$D$27,0,10*ROW('Water Data'!D59)))</f>
        <v/>
      </c>
      <c r="BT65" s="306" t="str">
        <f ca="true">+IF(OFFSET('Water Data'!$D$28,0,10*ROW('Water Data'!D59))="","",OFFSET('Water Data'!$D$28,0,10*ROW('Water Data'!D59)))</f>
        <v/>
      </c>
      <c r="BU65" s="306" t="str">
        <f ca="true">+IF(OFFSET('Water Data'!$D$29,0,10*ROW('Water Data'!D59))="","",OFFSET('Water Data'!$D$29,0,10*ROW('Water Data'!D59)))</f>
        <v/>
      </c>
      <c r="BV65" s="306" t="str">
        <f ca="true">+IF(OFFSET('Water Data'!$E$27,0,10*ROW('Water Data'!E59))="","",OFFSET('Water Data'!$E$27,0,10*ROW('Water Data'!E59)))</f>
        <v/>
      </c>
      <c r="BW65" s="306" t="str">
        <f ca="true">+IF(OFFSET('Water Data'!$E$28,0,10*ROW('Water Data'!E59))="","",OFFSET('Water Data'!$E$28,0,10*ROW('Water Data'!E59)))</f>
        <v/>
      </c>
      <c r="BX65" s="306" t="str">
        <f ca="true">+IF(OFFSET('Water Data'!$E$29,0,10*ROW('Water Data'!E59))="","",OFFSET('Water Data'!$E$29,0,10*ROW('Water Data'!E59)))</f>
        <v/>
      </c>
      <c r="BY65" s="306" t="str">
        <f ca="true">+IF(OFFSET('Water Data'!$F$27,0,10*ROW('Water Data'!F59))="","",OFFSET('Water Data'!$F$27,0,10*ROW('Water Data'!F59)))</f>
        <v/>
      </c>
      <c r="BZ65" s="306" t="str">
        <f ca="true">+IF(OFFSET('Water Data'!$F$28,0,10*ROW('Water Data'!F59))="","",OFFSET('Water Data'!$F$28,0,10*ROW('Water Data'!F59)))</f>
        <v/>
      </c>
      <c r="CA65" s="306" t="str">
        <f ca="true">+IF(OFFSET('Water Data'!$F$29,0,10*ROW('Water Data'!F59))="","",OFFSET('Water Data'!$F$29,0,10*ROW('Water Data'!F59)))</f>
        <v/>
      </c>
      <c r="CB65" s="306" t="str">
        <f ca="true">+IF(OFFSET('Water Data'!$G$27,0,10*ROW('Water Data'!G59))="","",OFFSET('Water Data'!$G$27,0,10*ROW('Water Data'!G59)))</f>
        <v/>
      </c>
      <c r="CC65" s="306" t="str">
        <f ca="true">+IF(OFFSET('Water Data'!$G$28,0,10*ROW('Water Data'!G59))="","",OFFSET('Water Data'!$G$28,0,10*ROW('Water Data'!G59)))</f>
        <v/>
      </c>
      <c r="CD65" s="306" t="str">
        <f ca="true">+IF(OFFSET('Water Data'!$G$29,0,10*ROW('Water Data'!G59))="","",OFFSET('Water Data'!$G$29,0,10*ROW('Water Data'!G59)))</f>
        <v/>
      </c>
      <c r="CE65" s="306" t="str">
        <f ca="true">+IF(OFFSET('Water Data'!$H$27,0,10*ROW('Water Data'!H59))="","",OFFSET('Water Data'!$H$27,0,10*ROW('Water Data'!H59)))</f>
        <v/>
      </c>
      <c r="CF65" s="306" t="str">
        <f ca="true">+IF(OFFSET('Water Data'!$H$28,0,10*ROW('Water Data'!H59))="","",OFFSET('Water Data'!$H$28,0,10*ROW('Water Data'!H59)))</f>
        <v/>
      </c>
      <c r="CG65" s="306" t="str">
        <f ca="true">+IF(OFFSET('Water Data'!$H$29,0,10*ROW('Water Data'!H59))="","",OFFSET('Water Data'!$H$29,0,10*ROW('Water Data'!H59)))</f>
        <v/>
      </c>
      <c r="CH65" s="306" t="str">
        <f ca="true">+IF(OFFSET('Water Data'!$I$27,0,10*ROW('Water Data'!I59))="","",OFFSET('Water Data'!$I$27,0,10*ROW('Water Data'!I59)))</f>
        <v/>
      </c>
      <c r="CI65" s="306" t="str">
        <f ca="true">+IF(OFFSET('Water Data'!$I$28,0,10*ROW('Water Data'!I59))="","",OFFSET('Water Data'!$I$28,0,10*ROW('Water Data'!I59)))</f>
        <v/>
      </c>
      <c r="CJ65" s="306" t="str">
        <f ca="true">+IF(OFFSET('Water Data'!$I$29,0,10*ROW('Water Data'!I59))="","",OFFSET('Water Data'!$I$29,0,10*ROW('Water Data'!I59)))</f>
        <v/>
      </c>
      <c r="CK65" s="306" t="str">
        <f ca="true">+IF(OFFSET('Sanitation Data'!$D$28,0,10*ROW('Sanitation Data'!D59))="","",OFFSET('Sanitation Data'!$D$28,0,10*ROW('Sanitation Data'!D59)))</f>
        <v/>
      </c>
      <c r="CL65" s="306" t="str">
        <f ca="true">+IF(OFFSET('Sanitation Data'!$D$29,0,10*ROW('Sanitation Data'!D59))="","",OFFSET('Sanitation Data'!$D$29,0,10*ROW('Sanitation Data'!D59)))</f>
        <v/>
      </c>
      <c r="CM65" s="306" t="str">
        <f ca="true">+IF(OFFSET('Sanitation Data'!$D$30,0,10*ROW('Sanitation Data'!D59))="","",OFFSET('Sanitation Data'!$D$30,0,10*ROW('Sanitation Data'!D59)))</f>
        <v/>
      </c>
      <c r="CN65" s="306" t="str">
        <f ca="true">+IF(OFFSET('Sanitation Data'!$D$31,0,10*ROW('Sanitation Data'!D59))="","",OFFSET('Sanitation Data'!$D$31,0,10*ROW('Sanitation Data'!D59)))</f>
        <v/>
      </c>
      <c r="CO65" s="306" t="str">
        <f ca="true">+IF(OFFSET('Sanitation Data'!$D$32,0,10*ROW('Sanitation Data'!D59))="","",OFFSET('Sanitation Data'!$D$32,0,10*ROW('Sanitation Data'!D59)))</f>
        <v/>
      </c>
      <c r="CP65" s="306" t="str">
        <f ca="true">+IF(OFFSET('Sanitation Data'!$E$28,0,10*ROW('Sanitation Data'!E59))="","",OFFSET('Sanitation Data'!$E$28,0,10*ROW('Sanitation Data'!E59)))</f>
        <v/>
      </c>
      <c r="CQ65" s="306" t="str">
        <f ca="true">+IF(OFFSET('Sanitation Data'!$E$29,0,10*ROW('Sanitation Data'!E59))="","",OFFSET('Sanitation Data'!$E$29,0,10*ROW('Sanitation Data'!E59)))</f>
        <v/>
      </c>
      <c r="CR65" s="306" t="str">
        <f ca="true">+IF(OFFSET('Sanitation Data'!$E$30,0,10*ROW('Sanitation Data'!E59))="","",OFFSET('Sanitation Data'!$E$30,0,10*ROW('Sanitation Data'!E59)))</f>
        <v/>
      </c>
      <c r="CS65" s="306" t="str">
        <f ca="true">+IF(OFFSET('Sanitation Data'!$E$31,0,10*ROW('Sanitation Data'!E59))="","",OFFSET('Sanitation Data'!$E$31,0,10*ROW('Sanitation Data'!E59)))</f>
        <v/>
      </c>
      <c r="CT65" s="306" t="str">
        <f ca="true">+IF(OFFSET('Sanitation Data'!$E$32,0,10*ROW('Sanitation Data'!E59))="","",OFFSET('Sanitation Data'!$E$32,0,10*ROW('Sanitation Data'!E59)))</f>
        <v/>
      </c>
      <c r="CU65" s="306" t="str">
        <f ca="true">+IF(OFFSET('Sanitation Data'!$F$28,0,10*ROW('Sanitation Data'!F59))="","",OFFSET('Sanitation Data'!$F$28,0,10*ROW('Sanitation Data'!F59)))</f>
        <v/>
      </c>
      <c r="CV65" s="306" t="str">
        <f ca="true">+IF(OFFSET('Sanitation Data'!$F$29,0,10*ROW('Sanitation Data'!F59))="","",OFFSET('Sanitation Data'!$F$29,0,10*ROW('Sanitation Data'!F59)))</f>
        <v/>
      </c>
      <c r="CW65" s="306" t="str">
        <f ca="true">+IF(OFFSET('Sanitation Data'!$F$30,0,10*ROW('Sanitation Data'!F59))="","",OFFSET('Sanitation Data'!$F$30,0,10*ROW('Sanitation Data'!F59)))</f>
        <v/>
      </c>
      <c r="CX65" s="306" t="str">
        <f ca="true">+IF(OFFSET('Sanitation Data'!$F$31,0,10*ROW('Sanitation Data'!F59))="","",OFFSET('Sanitation Data'!$F$31,0,10*ROW('Sanitation Data'!F59)))</f>
        <v/>
      </c>
      <c r="CY65" s="306" t="str">
        <f ca="true">+IF(OFFSET('Sanitation Data'!$F$32,0,10*ROW('Sanitation Data'!F59))="","",OFFSET('Sanitation Data'!$F$32,0,10*ROW('Sanitation Data'!F59)))</f>
        <v/>
      </c>
      <c r="CZ65" s="306" t="str">
        <f ca="true">+IF(OFFSET('Sanitation Data'!$G$28,0,10*ROW('Sanitation Data'!G59))="","",OFFSET('Sanitation Data'!$G$28,0,10*ROW('Sanitation Data'!G59)))</f>
        <v/>
      </c>
      <c r="DA65" s="306" t="str">
        <f ca="true">+IF(OFFSET('Sanitation Data'!$G$29,0,10*ROW('Sanitation Data'!G59))="","",OFFSET('Sanitation Data'!$G$29,0,10*ROW('Sanitation Data'!G59)))</f>
        <v/>
      </c>
      <c r="DB65" s="306" t="str">
        <f ca="true">+IF(OFFSET('Sanitation Data'!$G$30,0,10*ROW('Sanitation Data'!G59))="","",OFFSET('Sanitation Data'!$G$30,0,10*ROW('Sanitation Data'!G59)))</f>
        <v/>
      </c>
      <c r="DC65" s="306" t="str">
        <f ca="true">+IF(OFFSET('Sanitation Data'!$G$31,0,10*ROW('Sanitation Data'!G59))="","",OFFSET('Sanitation Data'!$G$31,0,10*ROW('Sanitation Data'!G59)))</f>
        <v/>
      </c>
      <c r="DD65" s="306" t="str">
        <f ca="true">+IF(OFFSET('Sanitation Data'!$G$32,0,10*ROW('Sanitation Data'!G59))="","",OFFSET('Sanitation Data'!$G$32,0,10*ROW('Sanitation Data'!G59)))</f>
        <v/>
      </c>
      <c r="DE65" s="306" t="str">
        <f ca="true">+IF(OFFSET('Sanitation Data'!$H$28,0,10*ROW('Sanitation Data'!H59))="","",OFFSET('Sanitation Data'!$H$28,0,10*ROW('Sanitation Data'!H59)))</f>
        <v/>
      </c>
      <c r="DF65" s="306" t="str">
        <f ca="true">+IF(OFFSET('Sanitation Data'!$H$29,0,10*ROW('Sanitation Data'!H59))="","",OFFSET('Sanitation Data'!$H$29,0,10*ROW('Sanitation Data'!H59)))</f>
        <v/>
      </c>
      <c r="DG65" s="306" t="str">
        <f ca="true">+IF(OFFSET('Sanitation Data'!$H$30,0,10*ROW('Sanitation Data'!H59))="","",OFFSET('Sanitation Data'!$H$30,0,10*ROW('Sanitation Data'!H59)))</f>
        <v/>
      </c>
      <c r="DH65" s="306" t="str">
        <f ca="true">+IF(OFFSET('Sanitation Data'!$H$31,0,10*ROW('Sanitation Data'!H59))="","",OFFSET('Sanitation Data'!$H$31,0,10*ROW('Sanitation Data'!H59)))</f>
        <v/>
      </c>
      <c r="DI65" s="306" t="str">
        <f ca="true">+IF(OFFSET('Sanitation Data'!$H$32,0,10*ROW('Sanitation Data'!H59))="","",OFFSET('Sanitation Data'!$H$32,0,10*ROW('Sanitation Data'!H59)))</f>
        <v/>
      </c>
      <c r="DJ65" s="306" t="str">
        <f ca="true">+IF(OFFSET('Sanitation Data'!$I$28,0,10*ROW('Sanitation Data'!I59))="","",OFFSET('Sanitation Data'!$I$28,0,10*ROW('Sanitation Data'!I59)))</f>
        <v/>
      </c>
      <c r="DK65" s="306" t="str">
        <f ca="true">+IF(OFFSET('Sanitation Data'!$I$29,0,10*ROW('Sanitation Data'!I59))="","",OFFSET('Sanitation Data'!$I$29,0,10*ROW('Sanitation Data'!I59)))</f>
        <v/>
      </c>
      <c r="DL65" s="306" t="str">
        <f ca="true">+IF(OFFSET('Sanitation Data'!$I$30,0,10*ROW('Sanitation Data'!I59))="","",OFFSET('Sanitation Data'!$I$30,0,10*ROW('Sanitation Data'!I59)))</f>
        <v/>
      </c>
      <c r="DM65" s="306" t="str">
        <f ca="true">+IF(OFFSET('Sanitation Data'!$I$31,0,10*ROW('Sanitation Data'!I59))="","",OFFSET('Sanitation Data'!$I$31,0,10*ROW('Sanitation Data'!I59)))</f>
        <v/>
      </c>
      <c r="DN65" s="306" t="str">
        <f ca="true">+IF(OFFSET('Sanitation Data'!$I$32,0,10*ROW('Sanitation Data'!I59))="","",OFFSET('Sanitation Data'!$I$32,0,10*ROW('Sanitation Data'!I59)))</f>
        <v/>
      </c>
      <c r="DO65" s="306" t="str">
        <f ca="true">+IF(OFFSET('Hygiene Data'!$D$11,0,10*ROW('Hygiene Data'!D59))="","",OFFSET('Hygiene Data'!$D$11,0,10*ROW('Hygiene Data'!D59)))</f>
        <v/>
      </c>
      <c r="DP65" s="306" t="str">
        <f ca="true">+IF(OFFSET('Hygiene Data'!$D$12,0,10*ROW('Hygiene Data'!D59))="","",OFFSET('Hygiene Data'!$D$12,0,10*ROW('Hygiene Data'!D59)))</f>
        <v/>
      </c>
      <c r="DQ65" s="306" t="str">
        <f ca="true">+IF(OFFSET('Hygiene Data'!$D$13,0,10*ROW('Hygiene Data'!D59))="","",OFFSET('Hygiene Data'!$D$13,0,10*ROW('Hygiene Data'!D59)))</f>
        <v/>
      </c>
      <c r="DR65" s="306" t="str">
        <f ca="true">+IF(OFFSET('Hygiene Data'!$E$11,0,10*ROW('Hygiene Data'!E59))="","",OFFSET('Hygiene Data'!$E$11,0,10*ROW('Hygiene Data'!E59)))</f>
        <v/>
      </c>
      <c r="DS65" s="306" t="str">
        <f ca="true">+IF(OFFSET('Hygiene Data'!$E$12,0,10*ROW('Hygiene Data'!E59))="","",OFFSET('Hygiene Data'!$E$12,0,10*ROW('Hygiene Data'!E59)))</f>
        <v/>
      </c>
      <c r="DT65" s="306" t="str">
        <f ca="true">+IF(OFFSET('Hygiene Data'!$E$13,0,10*ROW('Hygiene Data'!E59))="","",OFFSET('Hygiene Data'!$E$13,0,10*ROW('Hygiene Data'!E59)))</f>
        <v/>
      </c>
      <c r="DU65" s="306" t="str">
        <f ca="true">+IF(OFFSET('Hygiene Data'!$F$11,0,10*ROW('Hygiene Data'!F59))="","",OFFSET('Hygiene Data'!$F$11,0,10*ROW('Hygiene Data'!F59)))</f>
        <v/>
      </c>
      <c r="DV65" s="306" t="str">
        <f ca="true">+IF(OFFSET('Hygiene Data'!$F$12,0,10*ROW('Hygiene Data'!F59))="","",OFFSET('Hygiene Data'!$F$12,0,10*ROW('Hygiene Data'!F59)))</f>
        <v/>
      </c>
      <c r="DW65" s="306" t="str">
        <f ca="true">+IF(OFFSET('Hygiene Data'!$F$13,0,10*ROW('Hygiene Data'!F59))="","",OFFSET('Hygiene Data'!$F$13,0,10*ROW('Hygiene Data'!F59)))</f>
        <v/>
      </c>
      <c r="DX65" s="306" t="str">
        <f ca="true">+IF(OFFSET('Hygiene Data'!$G$11,0,10*ROW('Hygiene Data'!G59))="","",OFFSET('Hygiene Data'!$G$11,0,10*ROW('Hygiene Data'!G59)))</f>
        <v/>
      </c>
      <c r="DY65" s="306" t="str">
        <f ca="true">+IF(OFFSET('Hygiene Data'!$G$12,0,10*ROW('Hygiene Data'!G59))="","",OFFSET('Hygiene Data'!$G$12,0,10*ROW('Hygiene Data'!G59)))</f>
        <v/>
      </c>
      <c r="DZ65" s="306" t="str">
        <f ca="true">+IF(OFFSET('Hygiene Data'!$G$13,0,10*ROW('Hygiene Data'!G59))="","",OFFSET('Hygiene Data'!$G$13,0,10*ROW('Hygiene Data'!G59)))</f>
        <v/>
      </c>
      <c r="EA65" s="306" t="str">
        <f ca="true">+IF(OFFSET('Hygiene Data'!$H$11,0,10*ROW('Hygiene Data'!H59))="","",OFFSET('Hygiene Data'!$H$11,0,10*ROW('Hygiene Data'!H59)))</f>
        <v/>
      </c>
      <c r="EB65" s="306" t="str">
        <f ca="true">+IF(OFFSET('Hygiene Data'!$H$12,0,10*ROW('Hygiene Data'!H59))="","",OFFSET('Hygiene Data'!$H$12,0,10*ROW('Hygiene Data'!H59)))</f>
        <v/>
      </c>
      <c r="EC65" s="306" t="str">
        <f ca="true">+IF(OFFSET('Hygiene Data'!$H$13,0,10*ROW('Hygiene Data'!H59))="","",OFFSET('Hygiene Data'!$H$13,0,10*ROW('Hygiene Data'!H59)))</f>
        <v/>
      </c>
      <c r="ED65" s="306" t="str">
        <f ca="true">+IF(OFFSET('Hygiene Data'!$I$11,0,10*ROW('Hygiene Data'!I59))="","",OFFSET('Hygiene Data'!$I$11,0,10*ROW('Hygiene Data'!I59)))</f>
        <v/>
      </c>
      <c r="EE65" s="306" t="str">
        <f ca="true">+IF(OFFSET('Hygiene Data'!$I$12,0,10*ROW('Hygiene Data'!I59))="","",OFFSET('Hygiene Data'!$I$12,0,10*ROW('Hygiene Data'!I59)))</f>
        <v/>
      </c>
      <c r="EF65" s="306"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62" t="str">
        <f t="shared" ca="true" si="0"/>
        <v/>
      </c>
      <c r="D66" s="98"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8"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8"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8"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8"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8"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8"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8"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8"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8"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8"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8"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8"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8"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8"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8"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8"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8"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9"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9"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9"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9"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9"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9"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9"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9"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9"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9"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9"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9"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9"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9"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9"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9"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9"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9"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9"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9"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9"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9"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9"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9"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9"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9"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9"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9"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9"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9"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0"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0"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0"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0"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0"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0"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0"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0"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0"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0"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0"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0"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0"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0"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0"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0"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0"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0"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6"/>
      <c r="BS66" s="306" t="str">
        <f ca="true">+IF(OFFSET('Water Data'!$D$27,0,10*ROW('Water Data'!D60))="","",OFFSET('Water Data'!$D$27,0,10*ROW('Water Data'!D60)))</f>
        <v/>
      </c>
      <c r="BT66" s="306" t="str">
        <f ca="true">+IF(OFFSET('Water Data'!$D$28,0,10*ROW('Water Data'!D60))="","",OFFSET('Water Data'!$D$28,0,10*ROW('Water Data'!D60)))</f>
        <v/>
      </c>
      <c r="BU66" s="306" t="str">
        <f ca="true">+IF(OFFSET('Water Data'!$D$29,0,10*ROW('Water Data'!D60))="","",OFFSET('Water Data'!$D$29,0,10*ROW('Water Data'!D60)))</f>
        <v/>
      </c>
      <c r="BV66" s="306" t="str">
        <f ca="true">+IF(OFFSET('Water Data'!$E$27,0,10*ROW('Water Data'!E60))="","",OFFSET('Water Data'!$E$27,0,10*ROW('Water Data'!E60)))</f>
        <v/>
      </c>
      <c r="BW66" s="306" t="str">
        <f ca="true">+IF(OFFSET('Water Data'!$E$28,0,10*ROW('Water Data'!E60))="","",OFFSET('Water Data'!$E$28,0,10*ROW('Water Data'!E60)))</f>
        <v/>
      </c>
      <c r="BX66" s="306" t="str">
        <f ca="true">+IF(OFFSET('Water Data'!$E$29,0,10*ROW('Water Data'!E60))="","",OFFSET('Water Data'!$E$29,0,10*ROW('Water Data'!E60)))</f>
        <v/>
      </c>
      <c r="BY66" s="306" t="str">
        <f ca="true">+IF(OFFSET('Water Data'!$F$27,0,10*ROW('Water Data'!F60))="","",OFFSET('Water Data'!$F$27,0,10*ROW('Water Data'!F60)))</f>
        <v/>
      </c>
      <c r="BZ66" s="306" t="str">
        <f ca="true">+IF(OFFSET('Water Data'!$F$28,0,10*ROW('Water Data'!F60))="","",OFFSET('Water Data'!$F$28,0,10*ROW('Water Data'!F60)))</f>
        <v/>
      </c>
      <c r="CA66" s="306" t="str">
        <f ca="true">+IF(OFFSET('Water Data'!$F$29,0,10*ROW('Water Data'!F60))="","",OFFSET('Water Data'!$F$29,0,10*ROW('Water Data'!F60)))</f>
        <v/>
      </c>
      <c r="CB66" s="306" t="str">
        <f ca="true">+IF(OFFSET('Water Data'!$G$27,0,10*ROW('Water Data'!G60))="","",OFFSET('Water Data'!$G$27,0,10*ROW('Water Data'!G60)))</f>
        <v/>
      </c>
      <c r="CC66" s="306" t="str">
        <f ca="true">+IF(OFFSET('Water Data'!$G$28,0,10*ROW('Water Data'!G60))="","",OFFSET('Water Data'!$G$28,0,10*ROW('Water Data'!G60)))</f>
        <v/>
      </c>
      <c r="CD66" s="306" t="str">
        <f ca="true">+IF(OFFSET('Water Data'!$G$29,0,10*ROW('Water Data'!G60))="","",OFFSET('Water Data'!$G$29,0,10*ROW('Water Data'!G60)))</f>
        <v/>
      </c>
      <c r="CE66" s="306" t="str">
        <f ca="true">+IF(OFFSET('Water Data'!$H$27,0,10*ROW('Water Data'!H60))="","",OFFSET('Water Data'!$H$27,0,10*ROW('Water Data'!H60)))</f>
        <v/>
      </c>
      <c r="CF66" s="306" t="str">
        <f ca="true">+IF(OFFSET('Water Data'!$H$28,0,10*ROW('Water Data'!H60))="","",OFFSET('Water Data'!$H$28,0,10*ROW('Water Data'!H60)))</f>
        <v/>
      </c>
      <c r="CG66" s="306" t="str">
        <f ca="true">+IF(OFFSET('Water Data'!$H$29,0,10*ROW('Water Data'!H60))="","",OFFSET('Water Data'!$H$29,0,10*ROW('Water Data'!H60)))</f>
        <v/>
      </c>
      <c r="CH66" s="306" t="str">
        <f ca="true">+IF(OFFSET('Water Data'!$I$27,0,10*ROW('Water Data'!I60))="","",OFFSET('Water Data'!$I$27,0,10*ROW('Water Data'!I60)))</f>
        <v/>
      </c>
      <c r="CI66" s="306" t="str">
        <f ca="true">+IF(OFFSET('Water Data'!$I$28,0,10*ROW('Water Data'!I60))="","",OFFSET('Water Data'!$I$28,0,10*ROW('Water Data'!I60)))</f>
        <v/>
      </c>
      <c r="CJ66" s="306" t="str">
        <f ca="true">+IF(OFFSET('Water Data'!$I$29,0,10*ROW('Water Data'!I60))="","",OFFSET('Water Data'!$I$29,0,10*ROW('Water Data'!I60)))</f>
        <v/>
      </c>
      <c r="CK66" s="306" t="str">
        <f ca="true">+IF(OFFSET('Sanitation Data'!$D$28,0,10*ROW('Sanitation Data'!D60))="","",OFFSET('Sanitation Data'!$D$28,0,10*ROW('Sanitation Data'!D60)))</f>
        <v/>
      </c>
      <c r="CL66" s="306" t="str">
        <f ca="true">+IF(OFFSET('Sanitation Data'!$D$29,0,10*ROW('Sanitation Data'!D60))="","",OFFSET('Sanitation Data'!$D$29,0,10*ROW('Sanitation Data'!D60)))</f>
        <v/>
      </c>
      <c r="CM66" s="306" t="str">
        <f ca="true">+IF(OFFSET('Sanitation Data'!$D$30,0,10*ROW('Sanitation Data'!D60))="","",OFFSET('Sanitation Data'!$D$30,0,10*ROW('Sanitation Data'!D60)))</f>
        <v/>
      </c>
      <c r="CN66" s="306" t="str">
        <f ca="true">+IF(OFFSET('Sanitation Data'!$D$31,0,10*ROW('Sanitation Data'!D60))="","",OFFSET('Sanitation Data'!$D$31,0,10*ROW('Sanitation Data'!D60)))</f>
        <v/>
      </c>
      <c r="CO66" s="306" t="str">
        <f ca="true">+IF(OFFSET('Sanitation Data'!$D$32,0,10*ROW('Sanitation Data'!D60))="","",OFFSET('Sanitation Data'!$D$32,0,10*ROW('Sanitation Data'!D60)))</f>
        <v/>
      </c>
      <c r="CP66" s="306" t="str">
        <f ca="true">+IF(OFFSET('Sanitation Data'!$E$28,0,10*ROW('Sanitation Data'!E60))="","",OFFSET('Sanitation Data'!$E$28,0,10*ROW('Sanitation Data'!E60)))</f>
        <v/>
      </c>
      <c r="CQ66" s="306" t="str">
        <f ca="true">+IF(OFFSET('Sanitation Data'!$E$29,0,10*ROW('Sanitation Data'!E60))="","",OFFSET('Sanitation Data'!$E$29,0,10*ROW('Sanitation Data'!E60)))</f>
        <v/>
      </c>
      <c r="CR66" s="306" t="str">
        <f ca="true">+IF(OFFSET('Sanitation Data'!$E$30,0,10*ROW('Sanitation Data'!E60))="","",OFFSET('Sanitation Data'!$E$30,0,10*ROW('Sanitation Data'!E60)))</f>
        <v/>
      </c>
      <c r="CS66" s="306" t="str">
        <f ca="true">+IF(OFFSET('Sanitation Data'!$E$31,0,10*ROW('Sanitation Data'!E60))="","",OFFSET('Sanitation Data'!$E$31,0,10*ROW('Sanitation Data'!E60)))</f>
        <v/>
      </c>
      <c r="CT66" s="306" t="str">
        <f ca="true">+IF(OFFSET('Sanitation Data'!$E$32,0,10*ROW('Sanitation Data'!E60))="","",OFFSET('Sanitation Data'!$E$32,0,10*ROW('Sanitation Data'!E60)))</f>
        <v/>
      </c>
      <c r="CU66" s="306" t="str">
        <f ca="true">+IF(OFFSET('Sanitation Data'!$F$28,0,10*ROW('Sanitation Data'!F60))="","",OFFSET('Sanitation Data'!$F$28,0,10*ROW('Sanitation Data'!F60)))</f>
        <v/>
      </c>
      <c r="CV66" s="306" t="str">
        <f ca="true">+IF(OFFSET('Sanitation Data'!$F$29,0,10*ROW('Sanitation Data'!F60))="","",OFFSET('Sanitation Data'!$F$29,0,10*ROW('Sanitation Data'!F60)))</f>
        <v/>
      </c>
      <c r="CW66" s="306" t="str">
        <f ca="true">+IF(OFFSET('Sanitation Data'!$F$30,0,10*ROW('Sanitation Data'!F60))="","",OFFSET('Sanitation Data'!$F$30,0,10*ROW('Sanitation Data'!F60)))</f>
        <v/>
      </c>
      <c r="CX66" s="306" t="str">
        <f ca="true">+IF(OFFSET('Sanitation Data'!$F$31,0,10*ROW('Sanitation Data'!F60))="","",OFFSET('Sanitation Data'!$F$31,0,10*ROW('Sanitation Data'!F60)))</f>
        <v/>
      </c>
      <c r="CY66" s="306" t="str">
        <f ca="true">+IF(OFFSET('Sanitation Data'!$F$32,0,10*ROW('Sanitation Data'!F60))="","",OFFSET('Sanitation Data'!$F$32,0,10*ROW('Sanitation Data'!F60)))</f>
        <v/>
      </c>
      <c r="CZ66" s="306" t="str">
        <f ca="true">+IF(OFFSET('Sanitation Data'!$G$28,0,10*ROW('Sanitation Data'!G60))="","",OFFSET('Sanitation Data'!$G$28,0,10*ROW('Sanitation Data'!G60)))</f>
        <v/>
      </c>
      <c r="DA66" s="306" t="str">
        <f ca="true">+IF(OFFSET('Sanitation Data'!$G$29,0,10*ROW('Sanitation Data'!G60))="","",OFFSET('Sanitation Data'!$G$29,0,10*ROW('Sanitation Data'!G60)))</f>
        <v/>
      </c>
      <c r="DB66" s="306" t="str">
        <f ca="true">+IF(OFFSET('Sanitation Data'!$G$30,0,10*ROW('Sanitation Data'!G60))="","",OFFSET('Sanitation Data'!$G$30,0,10*ROW('Sanitation Data'!G60)))</f>
        <v/>
      </c>
      <c r="DC66" s="306" t="str">
        <f ca="true">+IF(OFFSET('Sanitation Data'!$G$31,0,10*ROW('Sanitation Data'!G60))="","",OFFSET('Sanitation Data'!$G$31,0,10*ROW('Sanitation Data'!G60)))</f>
        <v/>
      </c>
      <c r="DD66" s="306" t="str">
        <f ca="true">+IF(OFFSET('Sanitation Data'!$G$32,0,10*ROW('Sanitation Data'!G60))="","",OFFSET('Sanitation Data'!$G$32,0,10*ROW('Sanitation Data'!G60)))</f>
        <v/>
      </c>
      <c r="DE66" s="306" t="str">
        <f ca="true">+IF(OFFSET('Sanitation Data'!$H$28,0,10*ROW('Sanitation Data'!H60))="","",OFFSET('Sanitation Data'!$H$28,0,10*ROW('Sanitation Data'!H60)))</f>
        <v/>
      </c>
      <c r="DF66" s="306" t="str">
        <f ca="true">+IF(OFFSET('Sanitation Data'!$H$29,0,10*ROW('Sanitation Data'!H60))="","",OFFSET('Sanitation Data'!$H$29,0,10*ROW('Sanitation Data'!H60)))</f>
        <v/>
      </c>
      <c r="DG66" s="306" t="str">
        <f ca="true">+IF(OFFSET('Sanitation Data'!$H$30,0,10*ROW('Sanitation Data'!H60))="","",OFFSET('Sanitation Data'!$H$30,0,10*ROW('Sanitation Data'!H60)))</f>
        <v/>
      </c>
      <c r="DH66" s="306" t="str">
        <f ca="true">+IF(OFFSET('Sanitation Data'!$H$31,0,10*ROW('Sanitation Data'!H60))="","",OFFSET('Sanitation Data'!$H$31,0,10*ROW('Sanitation Data'!H60)))</f>
        <v/>
      </c>
      <c r="DI66" s="306" t="str">
        <f ca="true">+IF(OFFSET('Sanitation Data'!$H$32,0,10*ROW('Sanitation Data'!H60))="","",OFFSET('Sanitation Data'!$H$32,0,10*ROW('Sanitation Data'!H60)))</f>
        <v/>
      </c>
      <c r="DJ66" s="306" t="str">
        <f ca="true">+IF(OFFSET('Sanitation Data'!$I$28,0,10*ROW('Sanitation Data'!I60))="","",OFFSET('Sanitation Data'!$I$28,0,10*ROW('Sanitation Data'!I60)))</f>
        <v/>
      </c>
      <c r="DK66" s="306" t="str">
        <f ca="true">+IF(OFFSET('Sanitation Data'!$I$29,0,10*ROW('Sanitation Data'!I60))="","",OFFSET('Sanitation Data'!$I$29,0,10*ROW('Sanitation Data'!I60)))</f>
        <v/>
      </c>
      <c r="DL66" s="306" t="str">
        <f ca="true">+IF(OFFSET('Sanitation Data'!$I$30,0,10*ROW('Sanitation Data'!I60))="","",OFFSET('Sanitation Data'!$I$30,0,10*ROW('Sanitation Data'!I60)))</f>
        <v/>
      </c>
      <c r="DM66" s="306" t="str">
        <f ca="true">+IF(OFFSET('Sanitation Data'!$I$31,0,10*ROW('Sanitation Data'!I60))="","",OFFSET('Sanitation Data'!$I$31,0,10*ROW('Sanitation Data'!I60)))</f>
        <v/>
      </c>
      <c r="DN66" s="306" t="str">
        <f ca="true">+IF(OFFSET('Sanitation Data'!$I$32,0,10*ROW('Sanitation Data'!I60))="","",OFFSET('Sanitation Data'!$I$32,0,10*ROW('Sanitation Data'!I60)))</f>
        <v/>
      </c>
      <c r="DO66" s="306" t="str">
        <f ca="true">+IF(OFFSET('Hygiene Data'!$D$11,0,10*ROW('Hygiene Data'!D60))="","",OFFSET('Hygiene Data'!$D$11,0,10*ROW('Hygiene Data'!D60)))</f>
        <v/>
      </c>
      <c r="DP66" s="306" t="str">
        <f ca="true">+IF(OFFSET('Hygiene Data'!$D$12,0,10*ROW('Hygiene Data'!D60))="","",OFFSET('Hygiene Data'!$D$12,0,10*ROW('Hygiene Data'!D60)))</f>
        <v/>
      </c>
      <c r="DQ66" s="306" t="str">
        <f ca="true">+IF(OFFSET('Hygiene Data'!$D$13,0,10*ROW('Hygiene Data'!D60))="","",OFFSET('Hygiene Data'!$D$13,0,10*ROW('Hygiene Data'!D60)))</f>
        <v/>
      </c>
      <c r="DR66" s="306" t="str">
        <f ca="true">+IF(OFFSET('Hygiene Data'!$E$11,0,10*ROW('Hygiene Data'!E60))="","",OFFSET('Hygiene Data'!$E$11,0,10*ROW('Hygiene Data'!E60)))</f>
        <v/>
      </c>
      <c r="DS66" s="306" t="str">
        <f ca="true">+IF(OFFSET('Hygiene Data'!$E$12,0,10*ROW('Hygiene Data'!E60))="","",OFFSET('Hygiene Data'!$E$12,0,10*ROW('Hygiene Data'!E60)))</f>
        <v/>
      </c>
      <c r="DT66" s="306" t="str">
        <f ca="true">+IF(OFFSET('Hygiene Data'!$E$13,0,10*ROW('Hygiene Data'!E60))="","",OFFSET('Hygiene Data'!$E$13,0,10*ROW('Hygiene Data'!E60)))</f>
        <v/>
      </c>
      <c r="DU66" s="306" t="str">
        <f ca="true">+IF(OFFSET('Hygiene Data'!$F$11,0,10*ROW('Hygiene Data'!F60))="","",OFFSET('Hygiene Data'!$F$11,0,10*ROW('Hygiene Data'!F60)))</f>
        <v/>
      </c>
      <c r="DV66" s="306" t="str">
        <f ca="true">+IF(OFFSET('Hygiene Data'!$F$12,0,10*ROW('Hygiene Data'!F60))="","",OFFSET('Hygiene Data'!$F$12,0,10*ROW('Hygiene Data'!F60)))</f>
        <v/>
      </c>
      <c r="DW66" s="306" t="str">
        <f ca="true">+IF(OFFSET('Hygiene Data'!$F$13,0,10*ROW('Hygiene Data'!F60))="","",OFFSET('Hygiene Data'!$F$13,0,10*ROW('Hygiene Data'!F60)))</f>
        <v/>
      </c>
      <c r="DX66" s="306" t="str">
        <f ca="true">+IF(OFFSET('Hygiene Data'!$G$11,0,10*ROW('Hygiene Data'!G60))="","",OFFSET('Hygiene Data'!$G$11,0,10*ROW('Hygiene Data'!G60)))</f>
        <v/>
      </c>
      <c r="DY66" s="306" t="str">
        <f ca="true">+IF(OFFSET('Hygiene Data'!$G$12,0,10*ROW('Hygiene Data'!G60))="","",OFFSET('Hygiene Data'!$G$12,0,10*ROW('Hygiene Data'!G60)))</f>
        <v/>
      </c>
      <c r="DZ66" s="306" t="str">
        <f ca="true">+IF(OFFSET('Hygiene Data'!$G$13,0,10*ROW('Hygiene Data'!G60))="","",OFFSET('Hygiene Data'!$G$13,0,10*ROW('Hygiene Data'!G60)))</f>
        <v/>
      </c>
      <c r="EA66" s="306" t="str">
        <f ca="true">+IF(OFFSET('Hygiene Data'!$H$11,0,10*ROW('Hygiene Data'!H60))="","",OFFSET('Hygiene Data'!$H$11,0,10*ROW('Hygiene Data'!H60)))</f>
        <v/>
      </c>
      <c r="EB66" s="306" t="str">
        <f ca="true">+IF(OFFSET('Hygiene Data'!$H$12,0,10*ROW('Hygiene Data'!H60))="","",OFFSET('Hygiene Data'!$H$12,0,10*ROW('Hygiene Data'!H60)))</f>
        <v/>
      </c>
      <c r="EC66" s="306" t="str">
        <f ca="true">+IF(OFFSET('Hygiene Data'!$H$13,0,10*ROW('Hygiene Data'!H60))="","",OFFSET('Hygiene Data'!$H$13,0,10*ROW('Hygiene Data'!H60)))</f>
        <v/>
      </c>
      <c r="ED66" s="306" t="str">
        <f ca="true">+IF(OFFSET('Hygiene Data'!$I$11,0,10*ROW('Hygiene Data'!I60))="","",OFFSET('Hygiene Data'!$I$11,0,10*ROW('Hygiene Data'!I60)))</f>
        <v/>
      </c>
      <c r="EE66" s="306" t="str">
        <f ca="true">+IF(OFFSET('Hygiene Data'!$I$12,0,10*ROW('Hygiene Data'!I60))="","",OFFSET('Hygiene Data'!$I$12,0,10*ROW('Hygiene Data'!I60)))</f>
        <v/>
      </c>
      <c r="EF66" s="306"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62" t="str">
        <f t="shared" ca="true" si="0"/>
        <v/>
      </c>
      <c r="D67" s="98"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8"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8"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8"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8"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8"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8"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8"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8"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8"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8"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8"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8"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8"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8"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8"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8"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8"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9"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9"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9"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9"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9"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9"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9"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9"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9"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9"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9"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9"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9"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9"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9"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9"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9"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9"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9"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9"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9"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9"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9"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9"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9"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9"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9"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9"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9"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9"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0"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0"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0"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0"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0"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0"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0"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0"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0"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0"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0"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0"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0"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0"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0"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0"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0"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0"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6"/>
      <c r="BS67" s="306" t="str">
        <f ca="true">+IF(OFFSET('Water Data'!$D$27,0,10*ROW('Water Data'!D61))="","",OFFSET('Water Data'!$D$27,0,10*ROW('Water Data'!D61)))</f>
        <v/>
      </c>
      <c r="BT67" s="306" t="str">
        <f ca="true">+IF(OFFSET('Water Data'!$D$28,0,10*ROW('Water Data'!D61))="","",OFFSET('Water Data'!$D$28,0,10*ROW('Water Data'!D61)))</f>
        <v/>
      </c>
      <c r="BU67" s="306" t="str">
        <f ca="true">+IF(OFFSET('Water Data'!$D$29,0,10*ROW('Water Data'!D61))="","",OFFSET('Water Data'!$D$29,0,10*ROW('Water Data'!D61)))</f>
        <v/>
      </c>
      <c r="BV67" s="306" t="str">
        <f ca="true">+IF(OFFSET('Water Data'!$E$27,0,10*ROW('Water Data'!E61))="","",OFFSET('Water Data'!$E$27,0,10*ROW('Water Data'!E61)))</f>
        <v/>
      </c>
      <c r="BW67" s="306" t="str">
        <f ca="true">+IF(OFFSET('Water Data'!$E$28,0,10*ROW('Water Data'!E61))="","",OFFSET('Water Data'!$E$28,0,10*ROW('Water Data'!E61)))</f>
        <v/>
      </c>
      <c r="BX67" s="306" t="str">
        <f ca="true">+IF(OFFSET('Water Data'!$E$29,0,10*ROW('Water Data'!E61))="","",OFFSET('Water Data'!$E$29,0,10*ROW('Water Data'!E61)))</f>
        <v/>
      </c>
      <c r="BY67" s="306" t="str">
        <f ca="true">+IF(OFFSET('Water Data'!$F$27,0,10*ROW('Water Data'!F61))="","",OFFSET('Water Data'!$F$27,0,10*ROW('Water Data'!F61)))</f>
        <v/>
      </c>
      <c r="BZ67" s="306" t="str">
        <f ca="true">+IF(OFFSET('Water Data'!$F$28,0,10*ROW('Water Data'!F61))="","",OFFSET('Water Data'!$F$28,0,10*ROW('Water Data'!F61)))</f>
        <v/>
      </c>
      <c r="CA67" s="306" t="str">
        <f ca="true">+IF(OFFSET('Water Data'!$F$29,0,10*ROW('Water Data'!F61))="","",OFFSET('Water Data'!$F$29,0,10*ROW('Water Data'!F61)))</f>
        <v/>
      </c>
      <c r="CB67" s="306" t="str">
        <f ca="true">+IF(OFFSET('Water Data'!$G$27,0,10*ROW('Water Data'!G61))="","",OFFSET('Water Data'!$G$27,0,10*ROW('Water Data'!G61)))</f>
        <v/>
      </c>
      <c r="CC67" s="306" t="str">
        <f ca="true">+IF(OFFSET('Water Data'!$G$28,0,10*ROW('Water Data'!G61))="","",OFFSET('Water Data'!$G$28,0,10*ROW('Water Data'!G61)))</f>
        <v/>
      </c>
      <c r="CD67" s="306" t="str">
        <f ca="true">+IF(OFFSET('Water Data'!$G$29,0,10*ROW('Water Data'!G61))="","",OFFSET('Water Data'!$G$29,0,10*ROW('Water Data'!G61)))</f>
        <v/>
      </c>
      <c r="CE67" s="306" t="str">
        <f ca="true">+IF(OFFSET('Water Data'!$H$27,0,10*ROW('Water Data'!H61))="","",OFFSET('Water Data'!$H$27,0,10*ROW('Water Data'!H61)))</f>
        <v/>
      </c>
      <c r="CF67" s="306" t="str">
        <f ca="true">+IF(OFFSET('Water Data'!$H$28,0,10*ROW('Water Data'!H61))="","",OFFSET('Water Data'!$H$28,0,10*ROW('Water Data'!H61)))</f>
        <v/>
      </c>
      <c r="CG67" s="306" t="str">
        <f ca="true">+IF(OFFSET('Water Data'!$H$29,0,10*ROW('Water Data'!H61))="","",OFFSET('Water Data'!$H$29,0,10*ROW('Water Data'!H61)))</f>
        <v/>
      </c>
      <c r="CH67" s="306" t="str">
        <f ca="true">+IF(OFFSET('Water Data'!$I$27,0,10*ROW('Water Data'!I61))="","",OFFSET('Water Data'!$I$27,0,10*ROW('Water Data'!I61)))</f>
        <v/>
      </c>
      <c r="CI67" s="306" t="str">
        <f ca="true">+IF(OFFSET('Water Data'!$I$28,0,10*ROW('Water Data'!I61))="","",OFFSET('Water Data'!$I$28,0,10*ROW('Water Data'!I61)))</f>
        <v/>
      </c>
      <c r="CJ67" s="306" t="str">
        <f ca="true">+IF(OFFSET('Water Data'!$I$29,0,10*ROW('Water Data'!I61))="","",OFFSET('Water Data'!$I$29,0,10*ROW('Water Data'!I61)))</f>
        <v/>
      </c>
      <c r="CK67" s="306" t="str">
        <f ca="true">+IF(OFFSET('Sanitation Data'!$D$28,0,10*ROW('Sanitation Data'!D61))="","",OFFSET('Sanitation Data'!$D$28,0,10*ROW('Sanitation Data'!D61)))</f>
        <v/>
      </c>
      <c r="CL67" s="306" t="str">
        <f ca="true">+IF(OFFSET('Sanitation Data'!$D$29,0,10*ROW('Sanitation Data'!D61))="","",OFFSET('Sanitation Data'!$D$29,0,10*ROW('Sanitation Data'!D61)))</f>
        <v/>
      </c>
      <c r="CM67" s="306" t="str">
        <f ca="true">+IF(OFFSET('Sanitation Data'!$D$30,0,10*ROW('Sanitation Data'!D61))="","",OFFSET('Sanitation Data'!$D$30,0,10*ROW('Sanitation Data'!D61)))</f>
        <v/>
      </c>
      <c r="CN67" s="306" t="str">
        <f ca="true">+IF(OFFSET('Sanitation Data'!$D$31,0,10*ROW('Sanitation Data'!D61))="","",OFFSET('Sanitation Data'!$D$31,0,10*ROW('Sanitation Data'!D61)))</f>
        <v/>
      </c>
      <c r="CO67" s="306" t="str">
        <f ca="true">+IF(OFFSET('Sanitation Data'!$D$32,0,10*ROW('Sanitation Data'!D61))="","",OFFSET('Sanitation Data'!$D$32,0,10*ROW('Sanitation Data'!D61)))</f>
        <v/>
      </c>
      <c r="CP67" s="306" t="str">
        <f ca="true">+IF(OFFSET('Sanitation Data'!$E$28,0,10*ROW('Sanitation Data'!E61))="","",OFFSET('Sanitation Data'!$E$28,0,10*ROW('Sanitation Data'!E61)))</f>
        <v/>
      </c>
      <c r="CQ67" s="306" t="str">
        <f ca="true">+IF(OFFSET('Sanitation Data'!$E$29,0,10*ROW('Sanitation Data'!E61))="","",OFFSET('Sanitation Data'!$E$29,0,10*ROW('Sanitation Data'!E61)))</f>
        <v/>
      </c>
      <c r="CR67" s="306" t="str">
        <f ca="true">+IF(OFFSET('Sanitation Data'!$E$30,0,10*ROW('Sanitation Data'!E61))="","",OFFSET('Sanitation Data'!$E$30,0,10*ROW('Sanitation Data'!E61)))</f>
        <v/>
      </c>
      <c r="CS67" s="306" t="str">
        <f ca="true">+IF(OFFSET('Sanitation Data'!$E$31,0,10*ROW('Sanitation Data'!E61))="","",OFFSET('Sanitation Data'!$E$31,0,10*ROW('Sanitation Data'!E61)))</f>
        <v/>
      </c>
      <c r="CT67" s="306" t="str">
        <f ca="true">+IF(OFFSET('Sanitation Data'!$E$32,0,10*ROW('Sanitation Data'!E61))="","",OFFSET('Sanitation Data'!$E$32,0,10*ROW('Sanitation Data'!E61)))</f>
        <v/>
      </c>
      <c r="CU67" s="306" t="str">
        <f ca="true">+IF(OFFSET('Sanitation Data'!$F$28,0,10*ROW('Sanitation Data'!F61))="","",OFFSET('Sanitation Data'!$F$28,0,10*ROW('Sanitation Data'!F61)))</f>
        <v/>
      </c>
      <c r="CV67" s="306" t="str">
        <f ca="true">+IF(OFFSET('Sanitation Data'!$F$29,0,10*ROW('Sanitation Data'!F61))="","",OFFSET('Sanitation Data'!$F$29,0,10*ROW('Sanitation Data'!F61)))</f>
        <v/>
      </c>
      <c r="CW67" s="306" t="str">
        <f ca="true">+IF(OFFSET('Sanitation Data'!$F$30,0,10*ROW('Sanitation Data'!F61))="","",OFFSET('Sanitation Data'!$F$30,0,10*ROW('Sanitation Data'!F61)))</f>
        <v/>
      </c>
      <c r="CX67" s="306" t="str">
        <f ca="true">+IF(OFFSET('Sanitation Data'!$F$31,0,10*ROW('Sanitation Data'!F61))="","",OFFSET('Sanitation Data'!$F$31,0,10*ROW('Sanitation Data'!F61)))</f>
        <v/>
      </c>
      <c r="CY67" s="306" t="str">
        <f ca="true">+IF(OFFSET('Sanitation Data'!$F$32,0,10*ROW('Sanitation Data'!F61))="","",OFFSET('Sanitation Data'!$F$32,0,10*ROW('Sanitation Data'!F61)))</f>
        <v/>
      </c>
      <c r="CZ67" s="306" t="str">
        <f ca="true">+IF(OFFSET('Sanitation Data'!$G$28,0,10*ROW('Sanitation Data'!G61))="","",OFFSET('Sanitation Data'!$G$28,0,10*ROW('Sanitation Data'!G61)))</f>
        <v/>
      </c>
      <c r="DA67" s="306" t="str">
        <f ca="true">+IF(OFFSET('Sanitation Data'!$G$29,0,10*ROW('Sanitation Data'!G61))="","",OFFSET('Sanitation Data'!$G$29,0,10*ROW('Sanitation Data'!G61)))</f>
        <v/>
      </c>
      <c r="DB67" s="306" t="str">
        <f ca="true">+IF(OFFSET('Sanitation Data'!$G$30,0,10*ROW('Sanitation Data'!G61))="","",OFFSET('Sanitation Data'!$G$30,0,10*ROW('Sanitation Data'!G61)))</f>
        <v/>
      </c>
      <c r="DC67" s="306" t="str">
        <f ca="true">+IF(OFFSET('Sanitation Data'!$G$31,0,10*ROW('Sanitation Data'!G61))="","",OFFSET('Sanitation Data'!$G$31,0,10*ROW('Sanitation Data'!G61)))</f>
        <v/>
      </c>
      <c r="DD67" s="306" t="str">
        <f ca="true">+IF(OFFSET('Sanitation Data'!$G$32,0,10*ROW('Sanitation Data'!G61))="","",OFFSET('Sanitation Data'!$G$32,0,10*ROW('Sanitation Data'!G61)))</f>
        <v/>
      </c>
      <c r="DE67" s="306" t="str">
        <f ca="true">+IF(OFFSET('Sanitation Data'!$H$28,0,10*ROW('Sanitation Data'!H61))="","",OFFSET('Sanitation Data'!$H$28,0,10*ROW('Sanitation Data'!H61)))</f>
        <v/>
      </c>
      <c r="DF67" s="306" t="str">
        <f ca="true">+IF(OFFSET('Sanitation Data'!$H$29,0,10*ROW('Sanitation Data'!H61))="","",OFFSET('Sanitation Data'!$H$29,0,10*ROW('Sanitation Data'!H61)))</f>
        <v/>
      </c>
      <c r="DG67" s="306" t="str">
        <f ca="true">+IF(OFFSET('Sanitation Data'!$H$30,0,10*ROW('Sanitation Data'!H61))="","",OFFSET('Sanitation Data'!$H$30,0,10*ROW('Sanitation Data'!H61)))</f>
        <v/>
      </c>
      <c r="DH67" s="306" t="str">
        <f ca="true">+IF(OFFSET('Sanitation Data'!$H$31,0,10*ROW('Sanitation Data'!H61))="","",OFFSET('Sanitation Data'!$H$31,0,10*ROW('Sanitation Data'!H61)))</f>
        <v/>
      </c>
      <c r="DI67" s="306" t="str">
        <f ca="true">+IF(OFFSET('Sanitation Data'!$H$32,0,10*ROW('Sanitation Data'!H61))="","",OFFSET('Sanitation Data'!$H$32,0,10*ROW('Sanitation Data'!H61)))</f>
        <v/>
      </c>
      <c r="DJ67" s="306" t="str">
        <f ca="true">+IF(OFFSET('Sanitation Data'!$I$28,0,10*ROW('Sanitation Data'!I61))="","",OFFSET('Sanitation Data'!$I$28,0,10*ROW('Sanitation Data'!I61)))</f>
        <v/>
      </c>
      <c r="DK67" s="306" t="str">
        <f ca="true">+IF(OFFSET('Sanitation Data'!$I$29,0,10*ROW('Sanitation Data'!I61))="","",OFFSET('Sanitation Data'!$I$29,0,10*ROW('Sanitation Data'!I61)))</f>
        <v/>
      </c>
      <c r="DL67" s="306" t="str">
        <f ca="true">+IF(OFFSET('Sanitation Data'!$I$30,0,10*ROW('Sanitation Data'!I61))="","",OFFSET('Sanitation Data'!$I$30,0,10*ROW('Sanitation Data'!I61)))</f>
        <v/>
      </c>
      <c r="DM67" s="306" t="str">
        <f ca="true">+IF(OFFSET('Sanitation Data'!$I$31,0,10*ROW('Sanitation Data'!I61))="","",OFFSET('Sanitation Data'!$I$31,0,10*ROW('Sanitation Data'!I61)))</f>
        <v/>
      </c>
      <c r="DN67" s="306" t="str">
        <f ca="true">+IF(OFFSET('Sanitation Data'!$I$32,0,10*ROW('Sanitation Data'!I61))="","",OFFSET('Sanitation Data'!$I$32,0,10*ROW('Sanitation Data'!I61)))</f>
        <v/>
      </c>
      <c r="DO67" s="306" t="str">
        <f ca="true">+IF(OFFSET('Hygiene Data'!$D$11,0,10*ROW('Hygiene Data'!D61))="","",OFFSET('Hygiene Data'!$D$11,0,10*ROW('Hygiene Data'!D61)))</f>
        <v/>
      </c>
      <c r="DP67" s="306" t="str">
        <f ca="true">+IF(OFFSET('Hygiene Data'!$D$12,0,10*ROW('Hygiene Data'!D61))="","",OFFSET('Hygiene Data'!$D$12,0,10*ROW('Hygiene Data'!D61)))</f>
        <v/>
      </c>
      <c r="DQ67" s="306" t="str">
        <f ca="true">+IF(OFFSET('Hygiene Data'!$D$13,0,10*ROW('Hygiene Data'!D61))="","",OFFSET('Hygiene Data'!$D$13,0,10*ROW('Hygiene Data'!D61)))</f>
        <v/>
      </c>
      <c r="DR67" s="306" t="str">
        <f ca="true">+IF(OFFSET('Hygiene Data'!$E$11,0,10*ROW('Hygiene Data'!E61))="","",OFFSET('Hygiene Data'!$E$11,0,10*ROW('Hygiene Data'!E61)))</f>
        <v/>
      </c>
      <c r="DS67" s="306" t="str">
        <f ca="true">+IF(OFFSET('Hygiene Data'!$E$12,0,10*ROW('Hygiene Data'!E61))="","",OFFSET('Hygiene Data'!$E$12,0,10*ROW('Hygiene Data'!E61)))</f>
        <v/>
      </c>
      <c r="DT67" s="306" t="str">
        <f ca="true">+IF(OFFSET('Hygiene Data'!$E$13,0,10*ROW('Hygiene Data'!E61))="","",OFFSET('Hygiene Data'!$E$13,0,10*ROW('Hygiene Data'!E61)))</f>
        <v/>
      </c>
      <c r="DU67" s="306" t="str">
        <f ca="true">+IF(OFFSET('Hygiene Data'!$F$11,0,10*ROW('Hygiene Data'!F61))="","",OFFSET('Hygiene Data'!$F$11,0,10*ROW('Hygiene Data'!F61)))</f>
        <v/>
      </c>
      <c r="DV67" s="306" t="str">
        <f ca="true">+IF(OFFSET('Hygiene Data'!$F$12,0,10*ROW('Hygiene Data'!F61))="","",OFFSET('Hygiene Data'!$F$12,0,10*ROW('Hygiene Data'!F61)))</f>
        <v/>
      </c>
      <c r="DW67" s="306" t="str">
        <f ca="true">+IF(OFFSET('Hygiene Data'!$F$13,0,10*ROW('Hygiene Data'!F61))="","",OFFSET('Hygiene Data'!$F$13,0,10*ROW('Hygiene Data'!F61)))</f>
        <v/>
      </c>
      <c r="DX67" s="306" t="str">
        <f ca="true">+IF(OFFSET('Hygiene Data'!$G$11,0,10*ROW('Hygiene Data'!G61))="","",OFFSET('Hygiene Data'!$G$11,0,10*ROW('Hygiene Data'!G61)))</f>
        <v/>
      </c>
      <c r="DY67" s="306" t="str">
        <f ca="true">+IF(OFFSET('Hygiene Data'!$G$12,0,10*ROW('Hygiene Data'!G61))="","",OFFSET('Hygiene Data'!$G$12,0,10*ROW('Hygiene Data'!G61)))</f>
        <v/>
      </c>
      <c r="DZ67" s="306" t="str">
        <f ca="true">+IF(OFFSET('Hygiene Data'!$G$13,0,10*ROW('Hygiene Data'!G61))="","",OFFSET('Hygiene Data'!$G$13,0,10*ROW('Hygiene Data'!G61)))</f>
        <v/>
      </c>
      <c r="EA67" s="306" t="str">
        <f ca="true">+IF(OFFSET('Hygiene Data'!$H$11,0,10*ROW('Hygiene Data'!H61))="","",OFFSET('Hygiene Data'!$H$11,0,10*ROW('Hygiene Data'!H61)))</f>
        <v/>
      </c>
      <c r="EB67" s="306" t="str">
        <f ca="true">+IF(OFFSET('Hygiene Data'!$H$12,0,10*ROW('Hygiene Data'!H61))="","",OFFSET('Hygiene Data'!$H$12,0,10*ROW('Hygiene Data'!H61)))</f>
        <v/>
      </c>
      <c r="EC67" s="306" t="str">
        <f ca="true">+IF(OFFSET('Hygiene Data'!$H$13,0,10*ROW('Hygiene Data'!H61))="","",OFFSET('Hygiene Data'!$H$13,0,10*ROW('Hygiene Data'!H61)))</f>
        <v/>
      </c>
      <c r="ED67" s="306" t="str">
        <f ca="true">+IF(OFFSET('Hygiene Data'!$I$11,0,10*ROW('Hygiene Data'!I61))="","",OFFSET('Hygiene Data'!$I$11,0,10*ROW('Hygiene Data'!I61)))</f>
        <v/>
      </c>
      <c r="EE67" s="306" t="str">
        <f ca="true">+IF(OFFSET('Hygiene Data'!$I$12,0,10*ROW('Hygiene Data'!I61))="","",OFFSET('Hygiene Data'!$I$12,0,10*ROW('Hygiene Data'!I61)))</f>
        <v/>
      </c>
      <c r="EF67" s="306"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62" t="str">
        <f t="shared" ca="true" si="0"/>
        <v/>
      </c>
      <c r="D68" s="98"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8"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8"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8"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8"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8"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8"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8"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8"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8"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8"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8"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8"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8"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8"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8"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8"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8"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9"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9"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9"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9"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9"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9"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9"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9"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9"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9"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9"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9"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9"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9"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9"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9"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9"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9"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9"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9"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9"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9"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9"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9"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9"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9"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9"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9"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9"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9"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0"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0"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0"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0"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0"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0"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0"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0"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0"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0"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0"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0"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0"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0"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0"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0"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0"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0"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6"/>
      <c r="BS68" s="306" t="str">
        <f ca="true">+IF(OFFSET('Water Data'!$D$27,0,10*ROW('Water Data'!D62))="","",OFFSET('Water Data'!$D$27,0,10*ROW('Water Data'!D62)))</f>
        <v/>
      </c>
      <c r="BT68" s="306" t="str">
        <f ca="true">+IF(OFFSET('Water Data'!$D$28,0,10*ROW('Water Data'!D62))="","",OFFSET('Water Data'!$D$28,0,10*ROW('Water Data'!D62)))</f>
        <v/>
      </c>
      <c r="BU68" s="306" t="str">
        <f ca="true">+IF(OFFSET('Water Data'!$D$29,0,10*ROW('Water Data'!D62))="","",OFFSET('Water Data'!$D$29,0,10*ROW('Water Data'!D62)))</f>
        <v/>
      </c>
      <c r="BV68" s="306" t="str">
        <f ca="true">+IF(OFFSET('Water Data'!$E$27,0,10*ROW('Water Data'!E62))="","",OFFSET('Water Data'!$E$27,0,10*ROW('Water Data'!E62)))</f>
        <v/>
      </c>
      <c r="BW68" s="306" t="str">
        <f ca="true">+IF(OFFSET('Water Data'!$E$28,0,10*ROW('Water Data'!E62))="","",OFFSET('Water Data'!$E$28,0,10*ROW('Water Data'!E62)))</f>
        <v/>
      </c>
      <c r="BX68" s="306" t="str">
        <f ca="true">+IF(OFFSET('Water Data'!$E$29,0,10*ROW('Water Data'!E62))="","",OFFSET('Water Data'!$E$29,0,10*ROW('Water Data'!E62)))</f>
        <v/>
      </c>
      <c r="BY68" s="306" t="str">
        <f ca="true">+IF(OFFSET('Water Data'!$F$27,0,10*ROW('Water Data'!F62))="","",OFFSET('Water Data'!$F$27,0,10*ROW('Water Data'!F62)))</f>
        <v/>
      </c>
      <c r="BZ68" s="306" t="str">
        <f ca="true">+IF(OFFSET('Water Data'!$F$28,0,10*ROW('Water Data'!F62))="","",OFFSET('Water Data'!$F$28,0,10*ROW('Water Data'!F62)))</f>
        <v/>
      </c>
      <c r="CA68" s="306" t="str">
        <f ca="true">+IF(OFFSET('Water Data'!$F$29,0,10*ROW('Water Data'!F62))="","",OFFSET('Water Data'!$F$29,0,10*ROW('Water Data'!F62)))</f>
        <v/>
      </c>
      <c r="CB68" s="306" t="str">
        <f ca="true">+IF(OFFSET('Water Data'!$G$27,0,10*ROW('Water Data'!G62))="","",OFFSET('Water Data'!$G$27,0,10*ROW('Water Data'!G62)))</f>
        <v/>
      </c>
      <c r="CC68" s="306" t="str">
        <f ca="true">+IF(OFFSET('Water Data'!$G$28,0,10*ROW('Water Data'!G62))="","",OFFSET('Water Data'!$G$28,0,10*ROW('Water Data'!G62)))</f>
        <v/>
      </c>
      <c r="CD68" s="306" t="str">
        <f ca="true">+IF(OFFSET('Water Data'!$G$29,0,10*ROW('Water Data'!G62))="","",OFFSET('Water Data'!$G$29,0,10*ROW('Water Data'!G62)))</f>
        <v/>
      </c>
      <c r="CE68" s="306" t="str">
        <f ca="true">+IF(OFFSET('Water Data'!$H$27,0,10*ROW('Water Data'!H62))="","",OFFSET('Water Data'!$H$27,0,10*ROW('Water Data'!H62)))</f>
        <v/>
      </c>
      <c r="CF68" s="306" t="str">
        <f ca="true">+IF(OFFSET('Water Data'!$H$28,0,10*ROW('Water Data'!H62))="","",OFFSET('Water Data'!$H$28,0,10*ROW('Water Data'!H62)))</f>
        <v/>
      </c>
      <c r="CG68" s="306" t="str">
        <f ca="true">+IF(OFFSET('Water Data'!$H$29,0,10*ROW('Water Data'!H62))="","",OFFSET('Water Data'!$H$29,0,10*ROW('Water Data'!H62)))</f>
        <v/>
      </c>
      <c r="CH68" s="306" t="str">
        <f ca="true">+IF(OFFSET('Water Data'!$I$27,0,10*ROW('Water Data'!I62))="","",OFFSET('Water Data'!$I$27,0,10*ROW('Water Data'!I62)))</f>
        <v/>
      </c>
      <c r="CI68" s="306" t="str">
        <f ca="true">+IF(OFFSET('Water Data'!$I$28,0,10*ROW('Water Data'!I62))="","",OFFSET('Water Data'!$I$28,0,10*ROW('Water Data'!I62)))</f>
        <v/>
      </c>
      <c r="CJ68" s="306" t="str">
        <f ca="true">+IF(OFFSET('Water Data'!$I$29,0,10*ROW('Water Data'!I62))="","",OFFSET('Water Data'!$I$29,0,10*ROW('Water Data'!I62)))</f>
        <v/>
      </c>
      <c r="CK68" s="306" t="str">
        <f ca="true">+IF(OFFSET('Sanitation Data'!$D$28,0,10*ROW('Sanitation Data'!D62))="","",OFFSET('Sanitation Data'!$D$28,0,10*ROW('Sanitation Data'!D62)))</f>
        <v/>
      </c>
      <c r="CL68" s="306" t="str">
        <f ca="true">+IF(OFFSET('Sanitation Data'!$D$29,0,10*ROW('Sanitation Data'!D62))="","",OFFSET('Sanitation Data'!$D$29,0,10*ROW('Sanitation Data'!D62)))</f>
        <v/>
      </c>
      <c r="CM68" s="306" t="str">
        <f ca="true">+IF(OFFSET('Sanitation Data'!$D$30,0,10*ROW('Sanitation Data'!D62))="","",OFFSET('Sanitation Data'!$D$30,0,10*ROW('Sanitation Data'!D62)))</f>
        <v/>
      </c>
      <c r="CN68" s="306" t="str">
        <f ca="true">+IF(OFFSET('Sanitation Data'!$D$31,0,10*ROW('Sanitation Data'!D62))="","",OFFSET('Sanitation Data'!$D$31,0,10*ROW('Sanitation Data'!D62)))</f>
        <v/>
      </c>
      <c r="CO68" s="306" t="str">
        <f ca="true">+IF(OFFSET('Sanitation Data'!$D$32,0,10*ROW('Sanitation Data'!D62))="","",OFFSET('Sanitation Data'!$D$32,0,10*ROW('Sanitation Data'!D62)))</f>
        <v/>
      </c>
      <c r="CP68" s="306" t="str">
        <f ca="true">+IF(OFFSET('Sanitation Data'!$E$28,0,10*ROW('Sanitation Data'!E62))="","",OFFSET('Sanitation Data'!$E$28,0,10*ROW('Sanitation Data'!E62)))</f>
        <v/>
      </c>
      <c r="CQ68" s="306" t="str">
        <f ca="true">+IF(OFFSET('Sanitation Data'!$E$29,0,10*ROW('Sanitation Data'!E62))="","",OFFSET('Sanitation Data'!$E$29,0,10*ROW('Sanitation Data'!E62)))</f>
        <v/>
      </c>
      <c r="CR68" s="306" t="str">
        <f ca="true">+IF(OFFSET('Sanitation Data'!$E$30,0,10*ROW('Sanitation Data'!E62))="","",OFFSET('Sanitation Data'!$E$30,0,10*ROW('Sanitation Data'!E62)))</f>
        <v/>
      </c>
      <c r="CS68" s="306" t="str">
        <f ca="true">+IF(OFFSET('Sanitation Data'!$E$31,0,10*ROW('Sanitation Data'!E62))="","",OFFSET('Sanitation Data'!$E$31,0,10*ROW('Sanitation Data'!E62)))</f>
        <v/>
      </c>
      <c r="CT68" s="306" t="str">
        <f ca="true">+IF(OFFSET('Sanitation Data'!$E$32,0,10*ROW('Sanitation Data'!E62))="","",OFFSET('Sanitation Data'!$E$32,0,10*ROW('Sanitation Data'!E62)))</f>
        <v/>
      </c>
      <c r="CU68" s="306" t="str">
        <f ca="true">+IF(OFFSET('Sanitation Data'!$F$28,0,10*ROW('Sanitation Data'!F62))="","",OFFSET('Sanitation Data'!$F$28,0,10*ROW('Sanitation Data'!F62)))</f>
        <v/>
      </c>
      <c r="CV68" s="306" t="str">
        <f ca="true">+IF(OFFSET('Sanitation Data'!$F$29,0,10*ROW('Sanitation Data'!F62))="","",OFFSET('Sanitation Data'!$F$29,0,10*ROW('Sanitation Data'!F62)))</f>
        <v/>
      </c>
      <c r="CW68" s="306" t="str">
        <f ca="true">+IF(OFFSET('Sanitation Data'!$F$30,0,10*ROW('Sanitation Data'!F62))="","",OFFSET('Sanitation Data'!$F$30,0,10*ROW('Sanitation Data'!F62)))</f>
        <v/>
      </c>
      <c r="CX68" s="306" t="str">
        <f ca="true">+IF(OFFSET('Sanitation Data'!$F$31,0,10*ROW('Sanitation Data'!F62))="","",OFFSET('Sanitation Data'!$F$31,0,10*ROW('Sanitation Data'!F62)))</f>
        <v/>
      </c>
      <c r="CY68" s="306" t="str">
        <f ca="true">+IF(OFFSET('Sanitation Data'!$F$32,0,10*ROW('Sanitation Data'!F62))="","",OFFSET('Sanitation Data'!$F$32,0,10*ROW('Sanitation Data'!F62)))</f>
        <v/>
      </c>
      <c r="CZ68" s="306" t="str">
        <f ca="true">+IF(OFFSET('Sanitation Data'!$G$28,0,10*ROW('Sanitation Data'!G62))="","",OFFSET('Sanitation Data'!$G$28,0,10*ROW('Sanitation Data'!G62)))</f>
        <v/>
      </c>
      <c r="DA68" s="306" t="str">
        <f ca="true">+IF(OFFSET('Sanitation Data'!$G$29,0,10*ROW('Sanitation Data'!G62))="","",OFFSET('Sanitation Data'!$G$29,0,10*ROW('Sanitation Data'!G62)))</f>
        <v/>
      </c>
      <c r="DB68" s="306" t="str">
        <f ca="true">+IF(OFFSET('Sanitation Data'!$G$30,0,10*ROW('Sanitation Data'!G62))="","",OFFSET('Sanitation Data'!$G$30,0,10*ROW('Sanitation Data'!G62)))</f>
        <v/>
      </c>
      <c r="DC68" s="306" t="str">
        <f ca="true">+IF(OFFSET('Sanitation Data'!$G$31,0,10*ROW('Sanitation Data'!G62))="","",OFFSET('Sanitation Data'!$G$31,0,10*ROW('Sanitation Data'!G62)))</f>
        <v/>
      </c>
      <c r="DD68" s="306" t="str">
        <f ca="true">+IF(OFFSET('Sanitation Data'!$G$32,0,10*ROW('Sanitation Data'!G62))="","",OFFSET('Sanitation Data'!$G$32,0,10*ROW('Sanitation Data'!G62)))</f>
        <v/>
      </c>
      <c r="DE68" s="306" t="str">
        <f ca="true">+IF(OFFSET('Sanitation Data'!$H$28,0,10*ROW('Sanitation Data'!H62))="","",OFFSET('Sanitation Data'!$H$28,0,10*ROW('Sanitation Data'!H62)))</f>
        <v/>
      </c>
      <c r="DF68" s="306" t="str">
        <f ca="true">+IF(OFFSET('Sanitation Data'!$H$29,0,10*ROW('Sanitation Data'!H62))="","",OFFSET('Sanitation Data'!$H$29,0,10*ROW('Sanitation Data'!H62)))</f>
        <v/>
      </c>
      <c r="DG68" s="306" t="str">
        <f ca="true">+IF(OFFSET('Sanitation Data'!$H$30,0,10*ROW('Sanitation Data'!H62))="","",OFFSET('Sanitation Data'!$H$30,0,10*ROW('Sanitation Data'!H62)))</f>
        <v/>
      </c>
      <c r="DH68" s="306" t="str">
        <f ca="true">+IF(OFFSET('Sanitation Data'!$H$31,0,10*ROW('Sanitation Data'!H62))="","",OFFSET('Sanitation Data'!$H$31,0,10*ROW('Sanitation Data'!H62)))</f>
        <v/>
      </c>
      <c r="DI68" s="306" t="str">
        <f ca="true">+IF(OFFSET('Sanitation Data'!$H$32,0,10*ROW('Sanitation Data'!H62))="","",OFFSET('Sanitation Data'!$H$32,0,10*ROW('Sanitation Data'!H62)))</f>
        <v/>
      </c>
      <c r="DJ68" s="306" t="str">
        <f ca="true">+IF(OFFSET('Sanitation Data'!$I$28,0,10*ROW('Sanitation Data'!I62))="","",OFFSET('Sanitation Data'!$I$28,0,10*ROW('Sanitation Data'!I62)))</f>
        <v/>
      </c>
      <c r="DK68" s="306" t="str">
        <f ca="true">+IF(OFFSET('Sanitation Data'!$I$29,0,10*ROW('Sanitation Data'!I62))="","",OFFSET('Sanitation Data'!$I$29,0,10*ROW('Sanitation Data'!I62)))</f>
        <v/>
      </c>
      <c r="DL68" s="306" t="str">
        <f ca="true">+IF(OFFSET('Sanitation Data'!$I$30,0,10*ROW('Sanitation Data'!I62))="","",OFFSET('Sanitation Data'!$I$30,0,10*ROW('Sanitation Data'!I62)))</f>
        <v/>
      </c>
      <c r="DM68" s="306" t="str">
        <f ca="true">+IF(OFFSET('Sanitation Data'!$I$31,0,10*ROW('Sanitation Data'!I62))="","",OFFSET('Sanitation Data'!$I$31,0,10*ROW('Sanitation Data'!I62)))</f>
        <v/>
      </c>
      <c r="DN68" s="306" t="str">
        <f ca="true">+IF(OFFSET('Sanitation Data'!$I$32,0,10*ROW('Sanitation Data'!I62))="","",OFFSET('Sanitation Data'!$I$32,0,10*ROW('Sanitation Data'!I62)))</f>
        <v/>
      </c>
      <c r="DO68" s="306" t="str">
        <f ca="true">+IF(OFFSET('Hygiene Data'!$D$11,0,10*ROW('Hygiene Data'!D62))="","",OFFSET('Hygiene Data'!$D$11,0,10*ROW('Hygiene Data'!D62)))</f>
        <v/>
      </c>
      <c r="DP68" s="306" t="str">
        <f ca="true">+IF(OFFSET('Hygiene Data'!$D$12,0,10*ROW('Hygiene Data'!D62))="","",OFFSET('Hygiene Data'!$D$12,0,10*ROW('Hygiene Data'!D62)))</f>
        <v/>
      </c>
      <c r="DQ68" s="306" t="str">
        <f ca="true">+IF(OFFSET('Hygiene Data'!$D$13,0,10*ROW('Hygiene Data'!D62))="","",OFFSET('Hygiene Data'!$D$13,0,10*ROW('Hygiene Data'!D62)))</f>
        <v/>
      </c>
      <c r="DR68" s="306" t="str">
        <f ca="true">+IF(OFFSET('Hygiene Data'!$E$11,0,10*ROW('Hygiene Data'!E62))="","",OFFSET('Hygiene Data'!$E$11,0,10*ROW('Hygiene Data'!E62)))</f>
        <v/>
      </c>
      <c r="DS68" s="306" t="str">
        <f ca="true">+IF(OFFSET('Hygiene Data'!$E$12,0,10*ROW('Hygiene Data'!E62))="","",OFFSET('Hygiene Data'!$E$12,0,10*ROW('Hygiene Data'!E62)))</f>
        <v/>
      </c>
      <c r="DT68" s="306" t="str">
        <f ca="true">+IF(OFFSET('Hygiene Data'!$E$13,0,10*ROW('Hygiene Data'!E62))="","",OFFSET('Hygiene Data'!$E$13,0,10*ROW('Hygiene Data'!E62)))</f>
        <v/>
      </c>
      <c r="DU68" s="306" t="str">
        <f ca="true">+IF(OFFSET('Hygiene Data'!$F$11,0,10*ROW('Hygiene Data'!F62))="","",OFFSET('Hygiene Data'!$F$11,0,10*ROW('Hygiene Data'!F62)))</f>
        <v/>
      </c>
      <c r="DV68" s="306" t="str">
        <f ca="true">+IF(OFFSET('Hygiene Data'!$F$12,0,10*ROW('Hygiene Data'!F62))="","",OFFSET('Hygiene Data'!$F$12,0,10*ROW('Hygiene Data'!F62)))</f>
        <v/>
      </c>
      <c r="DW68" s="306" t="str">
        <f ca="true">+IF(OFFSET('Hygiene Data'!$F$13,0,10*ROW('Hygiene Data'!F62))="","",OFFSET('Hygiene Data'!$F$13,0,10*ROW('Hygiene Data'!F62)))</f>
        <v/>
      </c>
      <c r="DX68" s="306" t="str">
        <f ca="true">+IF(OFFSET('Hygiene Data'!$G$11,0,10*ROW('Hygiene Data'!G62))="","",OFFSET('Hygiene Data'!$G$11,0,10*ROW('Hygiene Data'!G62)))</f>
        <v/>
      </c>
      <c r="DY68" s="306" t="str">
        <f ca="true">+IF(OFFSET('Hygiene Data'!$G$12,0,10*ROW('Hygiene Data'!G62))="","",OFFSET('Hygiene Data'!$G$12,0,10*ROW('Hygiene Data'!G62)))</f>
        <v/>
      </c>
      <c r="DZ68" s="306" t="str">
        <f ca="true">+IF(OFFSET('Hygiene Data'!$G$13,0,10*ROW('Hygiene Data'!G62))="","",OFFSET('Hygiene Data'!$G$13,0,10*ROW('Hygiene Data'!G62)))</f>
        <v/>
      </c>
      <c r="EA68" s="306" t="str">
        <f ca="true">+IF(OFFSET('Hygiene Data'!$H$11,0,10*ROW('Hygiene Data'!H62))="","",OFFSET('Hygiene Data'!$H$11,0,10*ROW('Hygiene Data'!H62)))</f>
        <v/>
      </c>
      <c r="EB68" s="306" t="str">
        <f ca="true">+IF(OFFSET('Hygiene Data'!$H$12,0,10*ROW('Hygiene Data'!H62))="","",OFFSET('Hygiene Data'!$H$12,0,10*ROW('Hygiene Data'!H62)))</f>
        <v/>
      </c>
      <c r="EC68" s="306" t="str">
        <f ca="true">+IF(OFFSET('Hygiene Data'!$H$13,0,10*ROW('Hygiene Data'!H62))="","",OFFSET('Hygiene Data'!$H$13,0,10*ROW('Hygiene Data'!H62)))</f>
        <v/>
      </c>
      <c r="ED68" s="306" t="str">
        <f ca="true">+IF(OFFSET('Hygiene Data'!$I$11,0,10*ROW('Hygiene Data'!I62))="","",OFFSET('Hygiene Data'!$I$11,0,10*ROW('Hygiene Data'!I62)))</f>
        <v/>
      </c>
      <c r="EE68" s="306" t="str">
        <f ca="true">+IF(OFFSET('Hygiene Data'!$I$12,0,10*ROW('Hygiene Data'!I62))="","",OFFSET('Hygiene Data'!$I$12,0,10*ROW('Hygiene Data'!I62)))</f>
        <v/>
      </c>
      <c r="EF68" s="306"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62" t="str">
        <f t="shared" ca="true" si="0"/>
        <v/>
      </c>
      <c r="D69" s="98"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8"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8"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8"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8"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8"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8"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8"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8"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8"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8"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8"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8"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8"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8"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8"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8"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8"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9"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9"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9"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9"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9"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9"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9"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9"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9"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9"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9"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9"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9"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9"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9"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9"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9"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9"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9"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9"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9"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9"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9"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9"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9"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9"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9"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9"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9"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9"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0"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0"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0"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0"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0"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0"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0"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0"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0"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0"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0"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0"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0"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0"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0"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0"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0"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0"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6"/>
      <c r="BS69" s="306" t="str">
        <f ca="true">+IF(OFFSET('Water Data'!$D$27,0,10*ROW('Water Data'!D63))="","",OFFSET('Water Data'!$D$27,0,10*ROW('Water Data'!D63)))</f>
        <v/>
      </c>
      <c r="BT69" s="306" t="str">
        <f ca="true">+IF(OFFSET('Water Data'!$D$28,0,10*ROW('Water Data'!D63))="","",OFFSET('Water Data'!$D$28,0,10*ROW('Water Data'!D63)))</f>
        <v/>
      </c>
      <c r="BU69" s="306" t="str">
        <f ca="true">+IF(OFFSET('Water Data'!$D$29,0,10*ROW('Water Data'!D63))="","",OFFSET('Water Data'!$D$29,0,10*ROW('Water Data'!D63)))</f>
        <v/>
      </c>
      <c r="BV69" s="306" t="str">
        <f ca="true">+IF(OFFSET('Water Data'!$E$27,0,10*ROW('Water Data'!E63))="","",OFFSET('Water Data'!$E$27,0,10*ROW('Water Data'!E63)))</f>
        <v/>
      </c>
      <c r="BW69" s="306" t="str">
        <f ca="true">+IF(OFFSET('Water Data'!$E$28,0,10*ROW('Water Data'!E63))="","",OFFSET('Water Data'!$E$28,0,10*ROW('Water Data'!E63)))</f>
        <v/>
      </c>
      <c r="BX69" s="306" t="str">
        <f ca="true">+IF(OFFSET('Water Data'!$E$29,0,10*ROW('Water Data'!E63))="","",OFFSET('Water Data'!$E$29,0,10*ROW('Water Data'!E63)))</f>
        <v/>
      </c>
      <c r="BY69" s="306" t="str">
        <f ca="true">+IF(OFFSET('Water Data'!$F$27,0,10*ROW('Water Data'!F63))="","",OFFSET('Water Data'!$F$27,0,10*ROW('Water Data'!F63)))</f>
        <v/>
      </c>
      <c r="BZ69" s="306" t="str">
        <f ca="true">+IF(OFFSET('Water Data'!$F$28,0,10*ROW('Water Data'!F63))="","",OFFSET('Water Data'!$F$28,0,10*ROW('Water Data'!F63)))</f>
        <v/>
      </c>
      <c r="CA69" s="306" t="str">
        <f ca="true">+IF(OFFSET('Water Data'!$F$29,0,10*ROW('Water Data'!F63))="","",OFFSET('Water Data'!$F$29,0,10*ROW('Water Data'!F63)))</f>
        <v/>
      </c>
      <c r="CB69" s="306" t="str">
        <f ca="true">+IF(OFFSET('Water Data'!$G$27,0,10*ROW('Water Data'!G63))="","",OFFSET('Water Data'!$G$27,0,10*ROW('Water Data'!G63)))</f>
        <v/>
      </c>
      <c r="CC69" s="306" t="str">
        <f ca="true">+IF(OFFSET('Water Data'!$G$28,0,10*ROW('Water Data'!G63))="","",OFFSET('Water Data'!$G$28,0,10*ROW('Water Data'!G63)))</f>
        <v/>
      </c>
      <c r="CD69" s="306" t="str">
        <f ca="true">+IF(OFFSET('Water Data'!$G$29,0,10*ROW('Water Data'!G63))="","",OFFSET('Water Data'!$G$29,0,10*ROW('Water Data'!G63)))</f>
        <v/>
      </c>
      <c r="CE69" s="306" t="str">
        <f ca="true">+IF(OFFSET('Water Data'!$H$27,0,10*ROW('Water Data'!H63))="","",OFFSET('Water Data'!$H$27,0,10*ROW('Water Data'!H63)))</f>
        <v/>
      </c>
      <c r="CF69" s="306" t="str">
        <f ca="true">+IF(OFFSET('Water Data'!$H$28,0,10*ROW('Water Data'!H63))="","",OFFSET('Water Data'!$H$28,0,10*ROW('Water Data'!H63)))</f>
        <v/>
      </c>
      <c r="CG69" s="306" t="str">
        <f ca="true">+IF(OFFSET('Water Data'!$H$29,0,10*ROW('Water Data'!H63))="","",OFFSET('Water Data'!$H$29,0,10*ROW('Water Data'!H63)))</f>
        <v/>
      </c>
      <c r="CH69" s="306" t="str">
        <f ca="true">+IF(OFFSET('Water Data'!$I$27,0,10*ROW('Water Data'!I63))="","",OFFSET('Water Data'!$I$27,0,10*ROW('Water Data'!I63)))</f>
        <v/>
      </c>
      <c r="CI69" s="306" t="str">
        <f ca="true">+IF(OFFSET('Water Data'!$I$28,0,10*ROW('Water Data'!I63))="","",OFFSET('Water Data'!$I$28,0,10*ROW('Water Data'!I63)))</f>
        <v/>
      </c>
      <c r="CJ69" s="306" t="str">
        <f ca="true">+IF(OFFSET('Water Data'!$I$29,0,10*ROW('Water Data'!I63))="","",OFFSET('Water Data'!$I$29,0,10*ROW('Water Data'!I63)))</f>
        <v/>
      </c>
      <c r="CK69" s="306" t="str">
        <f ca="true">+IF(OFFSET('Sanitation Data'!$D$28,0,10*ROW('Sanitation Data'!D63))="","",OFFSET('Sanitation Data'!$D$28,0,10*ROW('Sanitation Data'!D63)))</f>
        <v/>
      </c>
      <c r="CL69" s="306" t="str">
        <f ca="true">+IF(OFFSET('Sanitation Data'!$D$29,0,10*ROW('Sanitation Data'!D63))="","",OFFSET('Sanitation Data'!$D$29,0,10*ROW('Sanitation Data'!D63)))</f>
        <v/>
      </c>
      <c r="CM69" s="306" t="str">
        <f ca="true">+IF(OFFSET('Sanitation Data'!$D$30,0,10*ROW('Sanitation Data'!D63))="","",OFFSET('Sanitation Data'!$D$30,0,10*ROW('Sanitation Data'!D63)))</f>
        <v/>
      </c>
      <c r="CN69" s="306" t="str">
        <f ca="true">+IF(OFFSET('Sanitation Data'!$D$31,0,10*ROW('Sanitation Data'!D63))="","",OFFSET('Sanitation Data'!$D$31,0,10*ROW('Sanitation Data'!D63)))</f>
        <v/>
      </c>
      <c r="CO69" s="306" t="str">
        <f ca="true">+IF(OFFSET('Sanitation Data'!$D$32,0,10*ROW('Sanitation Data'!D63))="","",OFFSET('Sanitation Data'!$D$32,0,10*ROW('Sanitation Data'!D63)))</f>
        <v/>
      </c>
      <c r="CP69" s="306" t="str">
        <f ca="true">+IF(OFFSET('Sanitation Data'!$E$28,0,10*ROW('Sanitation Data'!E63))="","",OFFSET('Sanitation Data'!$E$28,0,10*ROW('Sanitation Data'!E63)))</f>
        <v/>
      </c>
      <c r="CQ69" s="306" t="str">
        <f ca="true">+IF(OFFSET('Sanitation Data'!$E$29,0,10*ROW('Sanitation Data'!E63))="","",OFFSET('Sanitation Data'!$E$29,0,10*ROW('Sanitation Data'!E63)))</f>
        <v/>
      </c>
      <c r="CR69" s="306" t="str">
        <f ca="true">+IF(OFFSET('Sanitation Data'!$E$30,0,10*ROW('Sanitation Data'!E63))="","",OFFSET('Sanitation Data'!$E$30,0,10*ROW('Sanitation Data'!E63)))</f>
        <v/>
      </c>
      <c r="CS69" s="306" t="str">
        <f ca="true">+IF(OFFSET('Sanitation Data'!$E$31,0,10*ROW('Sanitation Data'!E63))="","",OFFSET('Sanitation Data'!$E$31,0,10*ROW('Sanitation Data'!E63)))</f>
        <v/>
      </c>
      <c r="CT69" s="306" t="str">
        <f ca="true">+IF(OFFSET('Sanitation Data'!$E$32,0,10*ROW('Sanitation Data'!E63))="","",OFFSET('Sanitation Data'!$E$32,0,10*ROW('Sanitation Data'!E63)))</f>
        <v/>
      </c>
      <c r="CU69" s="306" t="str">
        <f ca="true">+IF(OFFSET('Sanitation Data'!$F$28,0,10*ROW('Sanitation Data'!F63))="","",OFFSET('Sanitation Data'!$F$28,0,10*ROW('Sanitation Data'!F63)))</f>
        <v/>
      </c>
      <c r="CV69" s="306" t="str">
        <f ca="true">+IF(OFFSET('Sanitation Data'!$F$29,0,10*ROW('Sanitation Data'!F63))="","",OFFSET('Sanitation Data'!$F$29,0,10*ROW('Sanitation Data'!F63)))</f>
        <v/>
      </c>
      <c r="CW69" s="306" t="str">
        <f ca="true">+IF(OFFSET('Sanitation Data'!$F$30,0,10*ROW('Sanitation Data'!F63))="","",OFFSET('Sanitation Data'!$F$30,0,10*ROW('Sanitation Data'!F63)))</f>
        <v/>
      </c>
      <c r="CX69" s="306" t="str">
        <f ca="true">+IF(OFFSET('Sanitation Data'!$F$31,0,10*ROW('Sanitation Data'!F63))="","",OFFSET('Sanitation Data'!$F$31,0,10*ROW('Sanitation Data'!F63)))</f>
        <v/>
      </c>
      <c r="CY69" s="306" t="str">
        <f ca="true">+IF(OFFSET('Sanitation Data'!$F$32,0,10*ROW('Sanitation Data'!F63))="","",OFFSET('Sanitation Data'!$F$32,0,10*ROW('Sanitation Data'!F63)))</f>
        <v/>
      </c>
      <c r="CZ69" s="306" t="str">
        <f ca="true">+IF(OFFSET('Sanitation Data'!$G$28,0,10*ROW('Sanitation Data'!G63))="","",OFFSET('Sanitation Data'!$G$28,0,10*ROW('Sanitation Data'!G63)))</f>
        <v/>
      </c>
      <c r="DA69" s="306" t="str">
        <f ca="true">+IF(OFFSET('Sanitation Data'!$G$29,0,10*ROW('Sanitation Data'!G63))="","",OFFSET('Sanitation Data'!$G$29,0,10*ROW('Sanitation Data'!G63)))</f>
        <v/>
      </c>
      <c r="DB69" s="306" t="str">
        <f ca="true">+IF(OFFSET('Sanitation Data'!$G$30,0,10*ROW('Sanitation Data'!G63))="","",OFFSET('Sanitation Data'!$G$30,0,10*ROW('Sanitation Data'!G63)))</f>
        <v/>
      </c>
      <c r="DC69" s="306" t="str">
        <f ca="true">+IF(OFFSET('Sanitation Data'!$G$31,0,10*ROW('Sanitation Data'!G63))="","",OFFSET('Sanitation Data'!$G$31,0,10*ROW('Sanitation Data'!G63)))</f>
        <v/>
      </c>
      <c r="DD69" s="306" t="str">
        <f ca="true">+IF(OFFSET('Sanitation Data'!$G$32,0,10*ROW('Sanitation Data'!G63))="","",OFFSET('Sanitation Data'!$G$32,0,10*ROW('Sanitation Data'!G63)))</f>
        <v/>
      </c>
      <c r="DE69" s="306" t="str">
        <f ca="true">+IF(OFFSET('Sanitation Data'!$H$28,0,10*ROW('Sanitation Data'!H63))="","",OFFSET('Sanitation Data'!$H$28,0,10*ROW('Sanitation Data'!H63)))</f>
        <v/>
      </c>
      <c r="DF69" s="306" t="str">
        <f ca="true">+IF(OFFSET('Sanitation Data'!$H$29,0,10*ROW('Sanitation Data'!H63))="","",OFFSET('Sanitation Data'!$H$29,0,10*ROW('Sanitation Data'!H63)))</f>
        <v/>
      </c>
      <c r="DG69" s="306" t="str">
        <f ca="true">+IF(OFFSET('Sanitation Data'!$H$30,0,10*ROW('Sanitation Data'!H63))="","",OFFSET('Sanitation Data'!$H$30,0,10*ROW('Sanitation Data'!H63)))</f>
        <v/>
      </c>
      <c r="DH69" s="306" t="str">
        <f ca="true">+IF(OFFSET('Sanitation Data'!$H$31,0,10*ROW('Sanitation Data'!H63))="","",OFFSET('Sanitation Data'!$H$31,0,10*ROW('Sanitation Data'!H63)))</f>
        <v/>
      </c>
      <c r="DI69" s="306" t="str">
        <f ca="true">+IF(OFFSET('Sanitation Data'!$H$32,0,10*ROW('Sanitation Data'!H63))="","",OFFSET('Sanitation Data'!$H$32,0,10*ROW('Sanitation Data'!H63)))</f>
        <v/>
      </c>
      <c r="DJ69" s="306" t="str">
        <f ca="true">+IF(OFFSET('Sanitation Data'!$I$28,0,10*ROW('Sanitation Data'!I63))="","",OFFSET('Sanitation Data'!$I$28,0,10*ROW('Sanitation Data'!I63)))</f>
        <v/>
      </c>
      <c r="DK69" s="306" t="str">
        <f ca="true">+IF(OFFSET('Sanitation Data'!$I$29,0,10*ROW('Sanitation Data'!I63))="","",OFFSET('Sanitation Data'!$I$29,0,10*ROW('Sanitation Data'!I63)))</f>
        <v/>
      </c>
      <c r="DL69" s="306" t="str">
        <f ca="true">+IF(OFFSET('Sanitation Data'!$I$30,0,10*ROW('Sanitation Data'!I63))="","",OFFSET('Sanitation Data'!$I$30,0,10*ROW('Sanitation Data'!I63)))</f>
        <v/>
      </c>
      <c r="DM69" s="306" t="str">
        <f ca="true">+IF(OFFSET('Sanitation Data'!$I$31,0,10*ROW('Sanitation Data'!I63))="","",OFFSET('Sanitation Data'!$I$31,0,10*ROW('Sanitation Data'!I63)))</f>
        <v/>
      </c>
      <c r="DN69" s="306" t="str">
        <f ca="true">+IF(OFFSET('Sanitation Data'!$I$32,0,10*ROW('Sanitation Data'!I63))="","",OFFSET('Sanitation Data'!$I$32,0,10*ROW('Sanitation Data'!I63)))</f>
        <v/>
      </c>
      <c r="DO69" s="306" t="str">
        <f ca="true">+IF(OFFSET('Hygiene Data'!$D$11,0,10*ROW('Hygiene Data'!D63))="","",OFFSET('Hygiene Data'!$D$11,0,10*ROW('Hygiene Data'!D63)))</f>
        <v/>
      </c>
      <c r="DP69" s="306" t="str">
        <f ca="true">+IF(OFFSET('Hygiene Data'!$D$12,0,10*ROW('Hygiene Data'!D63))="","",OFFSET('Hygiene Data'!$D$12,0,10*ROW('Hygiene Data'!D63)))</f>
        <v/>
      </c>
      <c r="DQ69" s="306" t="str">
        <f ca="true">+IF(OFFSET('Hygiene Data'!$D$13,0,10*ROW('Hygiene Data'!D63))="","",OFFSET('Hygiene Data'!$D$13,0,10*ROW('Hygiene Data'!D63)))</f>
        <v/>
      </c>
      <c r="DR69" s="306" t="str">
        <f ca="true">+IF(OFFSET('Hygiene Data'!$E$11,0,10*ROW('Hygiene Data'!E63))="","",OFFSET('Hygiene Data'!$E$11,0,10*ROW('Hygiene Data'!E63)))</f>
        <v/>
      </c>
      <c r="DS69" s="306" t="str">
        <f ca="true">+IF(OFFSET('Hygiene Data'!$E$12,0,10*ROW('Hygiene Data'!E63))="","",OFFSET('Hygiene Data'!$E$12,0,10*ROW('Hygiene Data'!E63)))</f>
        <v/>
      </c>
      <c r="DT69" s="306" t="str">
        <f ca="true">+IF(OFFSET('Hygiene Data'!$E$13,0,10*ROW('Hygiene Data'!E63))="","",OFFSET('Hygiene Data'!$E$13,0,10*ROW('Hygiene Data'!E63)))</f>
        <v/>
      </c>
      <c r="DU69" s="306" t="str">
        <f ca="true">+IF(OFFSET('Hygiene Data'!$F$11,0,10*ROW('Hygiene Data'!F63))="","",OFFSET('Hygiene Data'!$F$11,0,10*ROW('Hygiene Data'!F63)))</f>
        <v/>
      </c>
      <c r="DV69" s="306" t="str">
        <f ca="true">+IF(OFFSET('Hygiene Data'!$F$12,0,10*ROW('Hygiene Data'!F63))="","",OFFSET('Hygiene Data'!$F$12,0,10*ROW('Hygiene Data'!F63)))</f>
        <v/>
      </c>
      <c r="DW69" s="306" t="str">
        <f ca="true">+IF(OFFSET('Hygiene Data'!$F$13,0,10*ROW('Hygiene Data'!F63))="","",OFFSET('Hygiene Data'!$F$13,0,10*ROW('Hygiene Data'!F63)))</f>
        <v/>
      </c>
      <c r="DX69" s="306" t="str">
        <f ca="true">+IF(OFFSET('Hygiene Data'!$G$11,0,10*ROW('Hygiene Data'!G63))="","",OFFSET('Hygiene Data'!$G$11,0,10*ROW('Hygiene Data'!G63)))</f>
        <v/>
      </c>
      <c r="DY69" s="306" t="str">
        <f ca="true">+IF(OFFSET('Hygiene Data'!$G$12,0,10*ROW('Hygiene Data'!G63))="","",OFFSET('Hygiene Data'!$G$12,0,10*ROW('Hygiene Data'!G63)))</f>
        <v/>
      </c>
      <c r="DZ69" s="306" t="str">
        <f ca="true">+IF(OFFSET('Hygiene Data'!$G$13,0,10*ROW('Hygiene Data'!G63))="","",OFFSET('Hygiene Data'!$G$13,0,10*ROW('Hygiene Data'!G63)))</f>
        <v/>
      </c>
      <c r="EA69" s="306" t="str">
        <f ca="true">+IF(OFFSET('Hygiene Data'!$H$11,0,10*ROW('Hygiene Data'!H63))="","",OFFSET('Hygiene Data'!$H$11,0,10*ROW('Hygiene Data'!H63)))</f>
        <v/>
      </c>
      <c r="EB69" s="306" t="str">
        <f ca="true">+IF(OFFSET('Hygiene Data'!$H$12,0,10*ROW('Hygiene Data'!H63))="","",OFFSET('Hygiene Data'!$H$12,0,10*ROW('Hygiene Data'!H63)))</f>
        <v/>
      </c>
      <c r="EC69" s="306" t="str">
        <f ca="true">+IF(OFFSET('Hygiene Data'!$H$13,0,10*ROW('Hygiene Data'!H63))="","",OFFSET('Hygiene Data'!$H$13,0,10*ROW('Hygiene Data'!H63)))</f>
        <v/>
      </c>
      <c r="ED69" s="306" t="str">
        <f ca="true">+IF(OFFSET('Hygiene Data'!$I$11,0,10*ROW('Hygiene Data'!I63))="","",OFFSET('Hygiene Data'!$I$11,0,10*ROW('Hygiene Data'!I63)))</f>
        <v/>
      </c>
      <c r="EE69" s="306" t="str">
        <f ca="true">+IF(OFFSET('Hygiene Data'!$I$12,0,10*ROW('Hygiene Data'!I63))="","",OFFSET('Hygiene Data'!$I$12,0,10*ROW('Hygiene Data'!I63)))</f>
        <v/>
      </c>
      <c r="EF69" s="306"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62" t="str">
        <f t="shared" ca="true" si="0"/>
        <v/>
      </c>
      <c r="D70" s="98"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8"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8"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8"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8"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8"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8"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8"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8"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8"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8"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8"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8"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8"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8"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8"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8"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8"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9"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9"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9"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9"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9"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9"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9"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9"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9"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9"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9"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9"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9"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9"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9"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9"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9"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9"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9"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9"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9"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9"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9"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9"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9"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9"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9"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9"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9"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9"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0"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0"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0"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0"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0"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0"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0"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0"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0"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0"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0"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0"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0"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0"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0"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0"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0"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0"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6"/>
      <c r="BS70" s="306" t="str">
        <f ca="true">+IF(OFFSET('Water Data'!$D$27,0,10*ROW('Water Data'!D64))="","",OFFSET('Water Data'!$D$27,0,10*ROW('Water Data'!D64)))</f>
        <v/>
      </c>
      <c r="BT70" s="306" t="str">
        <f ca="true">+IF(OFFSET('Water Data'!$D$28,0,10*ROW('Water Data'!D64))="","",OFFSET('Water Data'!$D$28,0,10*ROW('Water Data'!D64)))</f>
        <v/>
      </c>
      <c r="BU70" s="306" t="str">
        <f ca="true">+IF(OFFSET('Water Data'!$D$29,0,10*ROW('Water Data'!D64))="","",OFFSET('Water Data'!$D$29,0,10*ROW('Water Data'!D64)))</f>
        <v/>
      </c>
      <c r="BV70" s="306" t="str">
        <f ca="true">+IF(OFFSET('Water Data'!$E$27,0,10*ROW('Water Data'!E64))="","",OFFSET('Water Data'!$E$27,0,10*ROW('Water Data'!E64)))</f>
        <v/>
      </c>
      <c r="BW70" s="306" t="str">
        <f ca="true">+IF(OFFSET('Water Data'!$E$28,0,10*ROW('Water Data'!E64))="","",OFFSET('Water Data'!$E$28,0,10*ROW('Water Data'!E64)))</f>
        <v/>
      </c>
      <c r="BX70" s="306" t="str">
        <f ca="true">+IF(OFFSET('Water Data'!$E$29,0,10*ROW('Water Data'!E64))="","",OFFSET('Water Data'!$E$29,0,10*ROW('Water Data'!E64)))</f>
        <v/>
      </c>
      <c r="BY70" s="306" t="str">
        <f ca="true">+IF(OFFSET('Water Data'!$F$27,0,10*ROW('Water Data'!F64))="","",OFFSET('Water Data'!$F$27,0,10*ROW('Water Data'!F64)))</f>
        <v/>
      </c>
      <c r="BZ70" s="306" t="str">
        <f ca="true">+IF(OFFSET('Water Data'!$F$28,0,10*ROW('Water Data'!F64))="","",OFFSET('Water Data'!$F$28,0,10*ROW('Water Data'!F64)))</f>
        <v/>
      </c>
      <c r="CA70" s="306" t="str">
        <f ca="true">+IF(OFFSET('Water Data'!$F$29,0,10*ROW('Water Data'!F64))="","",OFFSET('Water Data'!$F$29,0,10*ROW('Water Data'!F64)))</f>
        <v/>
      </c>
      <c r="CB70" s="306" t="str">
        <f ca="true">+IF(OFFSET('Water Data'!$G$27,0,10*ROW('Water Data'!G64))="","",OFFSET('Water Data'!$G$27,0,10*ROW('Water Data'!G64)))</f>
        <v/>
      </c>
      <c r="CC70" s="306" t="str">
        <f ca="true">+IF(OFFSET('Water Data'!$G$28,0,10*ROW('Water Data'!G64))="","",OFFSET('Water Data'!$G$28,0,10*ROW('Water Data'!G64)))</f>
        <v/>
      </c>
      <c r="CD70" s="306" t="str">
        <f ca="true">+IF(OFFSET('Water Data'!$G$29,0,10*ROW('Water Data'!G64))="","",OFFSET('Water Data'!$G$29,0,10*ROW('Water Data'!G64)))</f>
        <v/>
      </c>
      <c r="CE70" s="306" t="str">
        <f ca="true">+IF(OFFSET('Water Data'!$H$27,0,10*ROW('Water Data'!H64))="","",OFFSET('Water Data'!$H$27,0,10*ROW('Water Data'!H64)))</f>
        <v/>
      </c>
      <c r="CF70" s="306" t="str">
        <f ca="true">+IF(OFFSET('Water Data'!$H$28,0,10*ROW('Water Data'!H64))="","",OFFSET('Water Data'!$H$28,0,10*ROW('Water Data'!H64)))</f>
        <v/>
      </c>
      <c r="CG70" s="306" t="str">
        <f ca="true">+IF(OFFSET('Water Data'!$H$29,0,10*ROW('Water Data'!H64))="","",OFFSET('Water Data'!$H$29,0,10*ROW('Water Data'!H64)))</f>
        <v/>
      </c>
      <c r="CH70" s="306" t="str">
        <f ca="true">+IF(OFFSET('Water Data'!$I$27,0,10*ROW('Water Data'!I64))="","",OFFSET('Water Data'!$I$27,0,10*ROW('Water Data'!I64)))</f>
        <v/>
      </c>
      <c r="CI70" s="306" t="str">
        <f ca="true">+IF(OFFSET('Water Data'!$I$28,0,10*ROW('Water Data'!I64))="","",OFFSET('Water Data'!$I$28,0,10*ROW('Water Data'!I64)))</f>
        <v/>
      </c>
      <c r="CJ70" s="306" t="str">
        <f ca="true">+IF(OFFSET('Water Data'!$I$29,0,10*ROW('Water Data'!I64))="","",OFFSET('Water Data'!$I$29,0,10*ROW('Water Data'!I64)))</f>
        <v/>
      </c>
      <c r="CK70" s="306" t="str">
        <f ca="true">+IF(OFFSET('Sanitation Data'!$D$28,0,10*ROW('Sanitation Data'!D64))="","",OFFSET('Sanitation Data'!$D$28,0,10*ROW('Sanitation Data'!D64)))</f>
        <v/>
      </c>
      <c r="CL70" s="306" t="str">
        <f ca="true">+IF(OFFSET('Sanitation Data'!$D$29,0,10*ROW('Sanitation Data'!D64))="","",OFFSET('Sanitation Data'!$D$29,0,10*ROW('Sanitation Data'!D64)))</f>
        <v/>
      </c>
      <c r="CM70" s="306" t="str">
        <f ca="true">+IF(OFFSET('Sanitation Data'!$D$30,0,10*ROW('Sanitation Data'!D64))="","",OFFSET('Sanitation Data'!$D$30,0,10*ROW('Sanitation Data'!D64)))</f>
        <v/>
      </c>
      <c r="CN70" s="306" t="str">
        <f ca="true">+IF(OFFSET('Sanitation Data'!$D$31,0,10*ROW('Sanitation Data'!D64))="","",OFFSET('Sanitation Data'!$D$31,0,10*ROW('Sanitation Data'!D64)))</f>
        <v/>
      </c>
      <c r="CO70" s="306" t="str">
        <f ca="true">+IF(OFFSET('Sanitation Data'!$D$32,0,10*ROW('Sanitation Data'!D64))="","",OFFSET('Sanitation Data'!$D$32,0,10*ROW('Sanitation Data'!D64)))</f>
        <v/>
      </c>
      <c r="CP70" s="306" t="str">
        <f ca="true">+IF(OFFSET('Sanitation Data'!$E$28,0,10*ROW('Sanitation Data'!E64))="","",OFFSET('Sanitation Data'!$E$28,0,10*ROW('Sanitation Data'!E64)))</f>
        <v/>
      </c>
      <c r="CQ70" s="306" t="str">
        <f ca="true">+IF(OFFSET('Sanitation Data'!$E$29,0,10*ROW('Sanitation Data'!E64))="","",OFFSET('Sanitation Data'!$E$29,0,10*ROW('Sanitation Data'!E64)))</f>
        <v/>
      </c>
      <c r="CR70" s="306" t="str">
        <f ca="true">+IF(OFFSET('Sanitation Data'!$E$30,0,10*ROW('Sanitation Data'!E64))="","",OFFSET('Sanitation Data'!$E$30,0,10*ROW('Sanitation Data'!E64)))</f>
        <v/>
      </c>
      <c r="CS70" s="306" t="str">
        <f ca="true">+IF(OFFSET('Sanitation Data'!$E$31,0,10*ROW('Sanitation Data'!E64))="","",OFFSET('Sanitation Data'!$E$31,0,10*ROW('Sanitation Data'!E64)))</f>
        <v/>
      </c>
      <c r="CT70" s="306" t="str">
        <f ca="true">+IF(OFFSET('Sanitation Data'!$E$32,0,10*ROW('Sanitation Data'!E64))="","",OFFSET('Sanitation Data'!$E$32,0,10*ROW('Sanitation Data'!E64)))</f>
        <v/>
      </c>
      <c r="CU70" s="306" t="str">
        <f ca="true">+IF(OFFSET('Sanitation Data'!$F$28,0,10*ROW('Sanitation Data'!F64))="","",OFFSET('Sanitation Data'!$F$28,0,10*ROW('Sanitation Data'!F64)))</f>
        <v/>
      </c>
      <c r="CV70" s="306" t="str">
        <f ca="true">+IF(OFFSET('Sanitation Data'!$F$29,0,10*ROW('Sanitation Data'!F64))="","",OFFSET('Sanitation Data'!$F$29,0,10*ROW('Sanitation Data'!F64)))</f>
        <v/>
      </c>
      <c r="CW70" s="306" t="str">
        <f ca="true">+IF(OFFSET('Sanitation Data'!$F$30,0,10*ROW('Sanitation Data'!F64))="","",OFFSET('Sanitation Data'!$F$30,0,10*ROW('Sanitation Data'!F64)))</f>
        <v/>
      </c>
      <c r="CX70" s="306" t="str">
        <f ca="true">+IF(OFFSET('Sanitation Data'!$F$31,0,10*ROW('Sanitation Data'!F64))="","",OFFSET('Sanitation Data'!$F$31,0,10*ROW('Sanitation Data'!F64)))</f>
        <v/>
      </c>
      <c r="CY70" s="306" t="str">
        <f ca="true">+IF(OFFSET('Sanitation Data'!$F$32,0,10*ROW('Sanitation Data'!F64))="","",OFFSET('Sanitation Data'!$F$32,0,10*ROW('Sanitation Data'!F64)))</f>
        <v/>
      </c>
      <c r="CZ70" s="306" t="str">
        <f ca="true">+IF(OFFSET('Sanitation Data'!$G$28,0,10*ROW('Sanitation Data'!G64))="","",OFFSET('Sanitation Data'!$G$28,0,10*ROW('Sanitation Data'!G64)))</f>
        <v/>
      </c>
      <c r="DA70" s="306" t="str">
        <f ca="true">+IF(OFFSET('Sanitation Data'!$G$29,0,10*ROW('Sanitation Data'!G64))="","",OFFSET('Sanitation Data'!$G$29,0,10*ROW('Sanitation Data'!G64)))</f>
        <v/>
      </c>
      <c r="DB70" s="306" t="str">
        <f ca="true">+IF(OFFSET('Sanitation Data'!$G$30,0,10*ROW('Sanitation Data'!G64))="","",OFFSET('Sanitation Data'!$G$30,0,10*ROW('Sanitation Data'!G64)))</f>
        <v/>
      </c>
      <c r="DC70" s="306" t="str">
        <f ca="true">+IF(OFFSET('Sanitation Data'!$G$31,0,10*ROW('Sanitation Data'!G64))="","",OFFSET('Sanitation Data'!$G$31,0,10*ROW('Sanitation Data'!G64)))</f>
        <v/>
      </c>
      <c r="DD70" s="306" t="str">
        <f ca="true">+IF(OFFSET('Sanitation Data'!$G$32,0,10*ROW('Sanitation Data'!G64))="","",OFFSET('Sanitation Data'!$G$32,0,10*ROW('Sanitation Data'!G64)))</f>
        <v/>
      </c>
      <c r="DE70" s="306" t="str">
        <f ca="true">+IF(OFFSET('Sanitation Data'!$H$28,0,10*ROW('Sanitation Data'!H64))="","",OFFSET('Sanitation Data'!$H$28,0,10*ROW('Sanitation Data'!H64)))</f>
        <v/>
      </c>
      <c r="DF70" s="306" t="str">
        <f ca="true">+IF(OFFSET('Sanitation Data'!$H$29,0,10*ROW('Sanitation Data'!H64))="","",OFFSET('Sanitation Data'!$H$29,0,10*ROW('Sanitation Data'!H64)))</f>
        <v/>
      </c>
      <c r="DG70" s="306" t="str">
        <f ca="true">+IF(OFFSET('Sanitation Data'!$H$30,0,10*ROW('Sanitation Data'!H64))="","",OFFSET('Sanitation Data'!$H$30,0,10*ROW('Sanitation Data'!H64)))</f>
        <v/>
      </c>
      <c r="DH70" s="306" t="str">
        <f ca="true">+IF(OFFSET('Sanitation Data'!$H$31,0,10*ROW('Sanitation Data'!H64))="","",OFFSET('Sanitation Data'!$H$31,0,10*ROW('Sanitation Data'!H64)))</f>
        <v/>
      </c>
      <c r="DI70" s="306" t="str">
        <f ca="true">+IF(OFFSET('Sanitation Data'!$H$32,0,10*ROW('Sanitation Data'!H64))="","",OFFSET('Sanitation Data'!$H$32,0,10*ROW('Sanitation Data'!H64)))</f>
        <v/>
      </c>
      <c r="DJ70" s="306" t="str">
        <f ca="true">+IF(OFFSET('Sanitation Data'!$I$28,0,10*ROW('Sanitation Data'!I64))="","",OFFSET('Sanitation Data'!$I$28,0,10*ROW('Sanitation Data'!I64)))</f>
        <v/>
      </c>
      <c r="DK70" s="306" t="str">
        <f ca="true">+IF(OFFSET('Sanitation Data'!$I$29,0,10*ROW('Sanitation Data'!I64))="","",OFFSET('Sanitation Data'!$I$29,0,10*ROW('Sanitation Data'!I64)))</f>
        <v/>
      </c>
      <c r="DL70" s="306" t="str">
        <f ca="true">+IF(OFFSET('Sanitation Data'!$I$30,0,10*ROW('Sanitation Data'!I64))="","",OFFSET('Sanitation Data'!$I$30,0,10*ROW('Sanitation Data'!I64)))</f>
        <v/>
      </c>
      <c r="DM70" s="306" t="str">
        <f ca="true">+IF(OFFSET('Sanitation Data'!$I$31,0,10*ROW('Sanitation Data'!I64))="","",OFFSET('Sanitation Data'!$I$31,0,10*ROW('Sanitation Data'!I64)))</f>
        <v/>
      </c>
      <c r="DN70" s="306" t="str">
        <f ca="true">+IF(OFFSET('Sanitation Data'!$I$32,0,10*ROW('Sanitation Data'!I64))="","",OFFSET('Sanitation Data'!$I$32,0,10*ROW('Sanitation Data'!I64)))</f>
        <v/>
      </c>
      <c r="DO70" s="306" t="str">
        <f ca="true">+IF(OFFSET('Hygiene Data'!$D$11,0,10*ROW('Hygiene Data'!D64))="","",OFFSET('Hygiene Data'!$D$11,0,10*ROW('Hygiene Data'!D64)))</f>
        <v/>
      </c>
      <c r="DP70" s="306" t="str">
        <f ca="true">+IF(OFFSET('Hygiene Data'!$D$12,0,10*ROW('Hygiene Data'!D64))="","",OFFSET('Hygiene Data'!$D$12,0,10*ROW('Hygiene Data'!D64)))</f>
        <v/>
      </c>
      <c r="DQ70" s="306" t="str">
        <f ca="true">+IF(OFFSET('Hygiene Data'!$D$13,0,10*ROW('Hygiene Data'!D64))="","",OFFSET('Hygiene Data'!$D$13,0,10*ROW('Hygiene Data'!D64)))</f>
        <v/>
      </c>
      <c r="DR70" s="306" t="str">
        <f ca="true">+IF(OFFSET('Hygiene Data'!$E$11,0,10*ROW('Hygiene Data'!E64))="","",OFFSET('Hygiene Data'!$E$11,0,10*ROW('Hygiene Data'!E64)))</f>
        <v/>
      </c>
      <c r="DS70" s="306" t="str">
        <f ca="true">+IF(OFFSET('Hygiene Data'!$E$12,0,10*ROW('Hygiene Data'!E64))="","",OFFSET('Hygiene Data'!$E$12,0,10*ROW('Hygiene Data'!E64)))</f>
        <v/>
      </c>
      <c r="DT70" s="306" t="str">
        <f ca="true">+IF(OFFSET('Hygiene Data'!$E$13,0,10*ROW('Hygiene Data'!E64))="","",OFFSET('Hygiene Data'!$E$13,0,10*ROW('Hygiene Data'!E64)))</f>
        <v/>
      </c>
      <c r="DU70" s="306" t="str">
        <f ca="true">+IF(OFFSET('Hygiene Data'!$F$11,0,10*ROW('Hygiene Data'!F64))="","",OFFSET('Hygiene Data'!$F$11,0,10*ROW('Hygiene Data'!F64)))</f>
        <v/>
      </c>
      <c r="DV70" s="306" t="str">
        <f ca="true">+IF(OFFSET('Hygiene Data'!$F$12,0,10*ROW('Hygiene Data'!F64))="","",OFFSET('Hygiene Data'!$F$12,0,10*ROW('Hygiene Data'!F64)))</f>
        <v/>
      </c>
      <c r="DW70" s="306" t="str">
        <f ca="true">+IF(OFFSET('Hygiene Data'!$F$13,0,10*ROW('Hygiene Data'!F64))="","",OFFSET('Hygiene Data'!$F$13,0,10*ROW('Hygiene Data'!F64)))</f>
        <v/>
      </c>
      <c r="DX70" s="306" t="str">
        <f ca="true">+IF(OFFSET('Hygiene Data'!$G$11,0,10*ROW('Hygiene Data'!G64))="","",OFFSET('Hygiene Data'!$G$11,0,10*ROW('Hygiene Data'!G64)))</f>
        <v/>
      </c>
      <c r="DY70" s="306" t="str">
        <f ca="true">+IF(OFFSET('Hygiene Data'!$G$12,0,10*ROW('Hygiene Data'!G64))="","",OFFSET('Hygiene Data'!$G$12,0,10*ROW('Hygiene Data'!G64)))</f>
        <v/>
      </c>
      <c r="DZ70" s="306" t="str">
        <f ca="true">+IF(OFFSET('Hygiene Data'!$G$13,0,10*ROW('Hygiene Data'!G64))="","",OFFSET('Hygiene Data'!$G$13,0,10*ROW('Hygiene Data'!G64)))</f>
        <v/>
      </c>
      <c r="EA70" s="306" t="str">
        <f ca="true">+IF(OFFSET('Hygiene Data'!$H$11,0,10*ROW('Hygiene Data'!H64))="","",OFFSET('Hygiene Data'!$H$11,0,10*ROW('Hygiene Data'!H64)))</f>
        <v/>
      </c>
      <c r="EB70" s="306" t="str">
        <f ca="true">+IF(OFFSET('Hygiene Data'!$H$12,0,10*ROW('Hygiene Data'!H64))="","",OFFSET('Hygiene Data'!$H$12,0,10*ROW('Hygiene Data'!H64)))</f>
        <v/>
      </c>
      <c r="EC70" s="306" t="str">
        <f ca="true">+IF(OFFSET('Hygiene Data'!$H$13,0,10*ROW('Hygiene Data'!H64))="","",OFFSET('Hygiene Data'!$H$13,0,10*ROW('Hygiene Data'!H64)))</f>
        <v/>
      </c>
      <c r="ED70" s="306" t="str">
        <f ca="true">+IF(OFFSET('Hygiene Data'!$I$11,0,10*ROW('Hygiene Data'!I64))="","",OFFSET('Hygiene Data'!$I$11,0,10*ROW('Hygiene Data'!I64)))</f>
        <v/>
      </c>
      <c r="EE70" s="306" t="str">
        <f ca="true">+IF(OFFSET('Hygiene Data'!$I$12,0,10*ROW('Hygiene Data'!I64))="","",OFFSET('Hygiene Data'!$I$12,0,10*ROW('Hygiene Data'!I64)))</f>
        <v/>
      </c>
      <c r="EF70" s="306"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62" t="str">
        <f t="shared" ref="C71:C134" ca="true" si="1">+IF(ISNUMBER(VALUE(MID(A71,5,4))), VALUE(MID(A71, 5,4)),"")</f>
        <v/>
      </c>
      <c r="D71" s="98"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8"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8"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8"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8"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8"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8"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8"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8"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8"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8"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8"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8"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8"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8"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8"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8"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8"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9"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9"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9"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9"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9"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9"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9"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9"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9"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9"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9"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9"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9"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9"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9"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9"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9"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9"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9"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9"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9"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9"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9"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9"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9"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9"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9"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9"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9"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9"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0"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0"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0"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0"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0"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0"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0"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0"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0"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0"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0"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0"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0"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0"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0"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0"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0"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0"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6"/>
      <c r="BS71" s="306" t="str">
        <f ca="true">+IF(OFFSET('Water Data'!$D$27,0,10*ROW('Water Data'!D65))="","",OFFSET('Water Data'!$D$27,0,10*ROW('Water Data'!D65)))</f>
        <v/>
      </c>
      <c r="BT71" s="306" t="str">
        <f ca="true">+IF(OFFSET('Water Data'!$D$28,0,10*ROW('Water Data'!D65))="","",OFFSET('Water Data'!$D$28,0,10*ROW('Water Data'!D65)))</f>
        <v/>
      </c>
      <c r="BU71" s="306" t="str">
        <f ca="true">+IF(OFFSET('Water Data'!$D$29,0,10*ROW('Water Data'!D65))="","",OFFSET('Water Data'!$D$29,0,10*ROW('Water Data'!D65)))</f>
        <v/>
      </c>
      <c r="BV71" s="306" t="str">
        <f ca="true">+IF(OFFSET('Water Data'!$E$27,0,10*ROW('Water Data'!E65))="","",OFFSET('Water Data'!$E$27,0,10*ROW('Water Data'!E65)))</f>
        <v/>
      </c>
      <c r="BW71" s="306" t="str">
        <f ca="true">+IF(OFFSET('Water Data'!$E$28,0,10*ROW('Water Data'!E65))="","",OFFSET('Water Data'!$E$28,0,10*ROW('Water Data'!E65)))</f>
        <v/>
      </c>
      <c r="BX71" s="306" t="str">
        <f ca="true">+IF(OFFSET('Water Data'!$E$29,0,10*ROW('Water Data'!E65))="","",OFFSET('Water Data'!$E$29,0,10*ROW('Water Data'!E65)))</f>
        <v/>
      </c>
      <c r="BY71" s="306" t="str">
        <f ca="true">+IF(OFFSET('Water Data'!$F$27,0,10*ROW('Water Data'!F65))="","",OFFSET('Water Data'!$F$27,0,10*ROW('Water Data'!F65)))</f>
        <v/>
      </c>
      <c r="BZ71" s="306" t="str">
        <f ca="true">+IF(OFFSET('Water Data'!$F$28,0,10*ROW('Water Data'!F65))="","",OFFSET('Water Data'!$F$28,0,10*ROW('Water Data'!F65)))</f>
        <v/>
      </c>
      <c r="CA71" s="306" t="str">
        <f ca="true">+IF(OFFSET('Water Data'!$F$29,0,10*ROW('Water Data'!F65))="","",OFFSET('Water Data'!$F$29,0,10*ROW('Water Data'!F65)))</f>
        <v/>
      </c>
      <c r="CB71" s="306" t="str">
        <f ca="true">+IF(OFFSET('Water Data'!$G$27,0,10*ROW('Water Data'!G65))="","",OFFSET('Water Data'!$G$27,0,10*ROW('Water Data'!G65)))</f>
        <v/>
      </c>
      <c r="CC71" s="306" t="str">
        <f ca="true">+IF(OFFSET('Water Data'!$G$28,0,10*ROW('Water Data'!G65))="","",OFFSET('Water Data'!$G$28,0,10*ROW('Water Data'!G65)))</f>
        <v/>
      </c>
      <c r="CD71" s="306" t="str">
        <f ca="true">+IF(OFFSET('Water Data'!$G$29,0,10*ROW('Water Data'!G65))="","",OFFSET('Water Data'!$G$29,0,10*ROW('Water Data'!G65)))</f>
        <v/>
      </c>
      <c r="CE71" s="306" t="str">
        <f ca="true">+IF(OFFSET('Water Data'!$H$27,0,10*ROW('Water Data'!H65))="","",OFFSET('Water Data'!$H$27,0,10*ROW('Water Data'!H65)))</f>
        <v/>
      </c>
      <c r="CF71" s="306" t="str">
        <f ca="true">+IF(OFFSET('Water Data'!$H$28,0,10*ROW('Water Data'!H65))="","",OFFSET('Water Data'!$H$28,0,10*ROW('Water Data'!H65)))</f>
        <v/>
      </c>
      <c r="CG71" s="306" t="str">
        <f ca="true">+IF(OFFSET('Water Data'!$H$29,0,10*ROW('Water Data'!H65))="","",OFFSET('Water Data'!$H$29,0,10*ROW('Water Data'!H65)))</f>
        <v/>
      </c>
      <c r="CH71" s="306" t="str">
        <f ca="true">+IF(OFFSET('Water Data'!$I$27,0,10*ROW('Water Data'!I65))="","",OFFSET('Water Data'!$I$27,0,10*ROW('Water Data'!I65)))</f>
        <v/>
      </c>
      <c r="CI71" s="306" t="str">
        <f ca="true">+IF(OFFSET('Water Data'!$I$28,0,10*ROW('Water Data'!I65))="","",OFFSET('Water Data'!$I$28,0,10*ROW('Water Data'!I65)))</f>
        <v/>
      </c>
      <c r="CJ71" s="306" t="str">
        <f ca="true">+IF(OFFSET('Water Data'!$I$29,0,10*ROW('Water Data'!I65))="","",OFFSET('Water Data'!$I$29,0,10*ROW('Water Data'!I65)))</f>
        <v/>
      </c>
      <c r="CK71" s="306" t="str">
        <f ca="true">+IF(OFFSET('Sanitation Data'!$D$28,0,10*ROW('Sanitation Data'!D65))="","",OFFSET('Sanitation Data'!$D$28,0,10*ROW('Sanitation Data'!D65)))</f>
        <v/>
      </c>
      <c r="CL71" s="306" t="str">
        <f ca="true">+IF(OFFSET('Sanitation Data'!$D$29,0,10*ROW('Sanitation Data'!D65))="","",OFFSET('Sanitation Data'!$D$29,0,10*ROW('Sanitation Data'!D65)))</f>
        <v/>
      </c>
      <c r="CM71" s="306" t="str">
        <f ca="true">+IF(OFFSET('Sanitation Data'!$D$30,0,10*ROW('Sanitation Data'!D65))="","",OFFSET('Sanitation Data'!$D$30,0,10*ROW('Sanitation Data'!D65)))</f>
        <v/>
      </c>
      <c r="CN71" s="306" t="str">
        <f ca="true">+IF(OFFSET('Sanitation Data'!$D$31,0,10*ROW('Sanitation Data'!D65))="","",OFFSET('Sanitation Data'!$D$31,0,10*ROW('Sanitation Data'!D65)))</f>
        <v/>
      </c>
      <c r="CO71" s="306" t="str">
        <f ca="true">+IF(OFFSET('Sanitation Data'!$D$32,0,10*ROW('Sanitation Data'!D65))="","",OFFSET('Sanitation Data'!$D$32,0,10*ROW('Sanitation Data'!D65)))</f>
        <v/>
      </c>
      <c r="CP71" s="306" t="str">
        <f ca="true">+IF(OFFSET('Sanitation Data'!$E$28,0,10*ROW('Sanitation Data'!E65))="","",OFFSET('Sanitation Data'!$E$28,0,10*ROW('Sanitation Data'!E65)))</f>
        <v/>
      </c>
      <c r="CQ71" s="306" t="str">
        <f ca="true">+IF(OFFSET('Sanitation Data'!$E$29,0,10*ROW('Sanitation Data'!E65))="","",OFFSET('Sanitation Data'!$E$29,0,10*ROW('Sanitation Data'!E65)))</f>
        <v/>
      </c>
      <c r="CR71" s="306" t="str">
        <f ca="true">+IF(OFFSET('Sanitation Data'!$E$30,0,10*ROW('Sanitation Data'!E65))="","",OFFSET('Sanitation Data'!$E$30,0,10*ROW('Sanitation Data'!E65)))</f>
        <v/>
      </c>
      <c r="CS71" s="306" t="str">
        <f ca="true">+IF(OFFSET('Sanitation Data'!$E$31,0,10*ROW('Sanitation Data'!E65))="","",OFFSET('Sanitation Data'!$E$31,0,10*ROW('Sanitation Data'!E65)))</f>
        <v/>
      </c>
      <c r="CT71" s="306" t="str">
        <f ca="true">+IF(OFFSET('Sanitation Data'!$E$32,0,10*ROW('Sanitation Data'!E65))="","",OFFSET('Sanitation Data'!$E$32,0,10*ROW('Sanitation Data'!E65)))</f>
        <v/>
      </c>
      <c r="CU71" s="306" t="str">
        <f ca="true">+IF(OFFSET('Sanitation Data'!$F$28,0,10*ROW('Sanitation Data'!F65))="","",OFFSET('Sanitation Data'!$F$28,0,10*ROW('Sanitation Data'!F65)))</f>
        <v/>
      </c>
      <c r="CV71" s="306" t="str">
        <f ca="true">+IF(OFFSET('Sanitation Data'!$F$29,0,10*ROW('Sanitation Data'!F65))="","",OFFSET('Sanitation Data'!$F$29,0,10*ROW('Sanitation Data'!F65)))</f>
        <v/>
      </c>
      <c r="CW71" s="306" t="str">
        <f ca="true">+IF(OFFSET('Sanitation Data'!$F$30,0,10*ROW('Sanitation Data'!F65))="","",OFFSET('Sanitation Data'!$F$30,0,10*ROW('Sanitation Data'!F65)))</f>
        <v/>
      </c>
      <c r="CX71" s="306" t="str">
        <f ca="true">+IF(OFFSET('Sanitation Data'!$F$31,0,10*ROW('Sanitation Data'!F65))="","",OFFSET('Sanitation Data'!$F$31,0,10*ROW('Sanitation Data'!F65)))</f>
        <v/>
      </c>
      <c r="CY71" s="306" t="str">
        <f ca="true">+IF(OFFSET('Sanitation Data'!$F$32,0,10*ROW('Sanitation Data'!F65))="","",OFFSET('Sanitation Data'!$F$32,0,10*ROW('Sanitation Data'!F65)))</f>
        <v/>
      </c>
      <c r="CZ71" s="306" t="str">
        <f ca="true">+IF(OFFSET('Sanitation Data'!$G$28,0,10*ROW('Sanitation Data'!G65))="","",OFFSET('Sanitation Data'!$G$28,0,10*ROW('Sanitation Data'!G65)))</f>
        <v/>
      </c>
      <c r="DA71" s="306" t="str">
        <f ca="true">+IF(OFFSET('Sanitation Data'!$G$29,0,10*ROW('Sanitation Data'!G65))="","",OFFSET('Sanitation Data'!$G$29,0,10*ROW('Sanitation Data'!G65)))</f>
        <v/>
      </c>
      <c r="DB71" s="306" t="str">
        <f ca="true">+IF(OFFSET('Sanitation Data'!$G$30,0,10*ROW('Sanitation Data'!G65))="","",OFFSET('Sanitation Data'!$G$30,0,10*ROW('Sanitation Data'!G65)))</f>
        <v/>
      </c>
      <c r="DC71" s="306" t="str">
        <f ca="true">+IF(OFFSET('Sanitation Data'!$G$31,0,10*ROW('Sanitation Data'!G65))="","",OFFSET('Sanitation Data'!$G$31,0,10*ROW('Sanitation Data'!G65)))</f>
        <v/>
      </c>
      <c r="DD71" s="306" t="str">
        <f ca="true">+IF(OFFSET('Sanitation Data'!$G$32,0,10*ROW('Sanitation Data'!G65))="","",OFFSET('Sanitation Data'!$G$32,0,10*ROW('Sanitation Data'!G65)))</f>
        <v/>
      </c>
      <c r="DE71" s="306" t="str">
        <f ca="true">+IF(OFFSET('Sanitation Data'!$H$28,0,10*ROW('Sanitation Data'!H65))="","",OFFSET('Sanitation Data'!$H$28,0,10*ROW('Sanitation Data'!H65)))</f>
        <v/>
      </c>
      <c r="DF71" s="306" t="str">
        <f ca="true">+IF(OFFSET('Sanitation Data'!$H$29,0,10*ROW('Sanitation Data'!H65))="","",OFFSET('Sanitation Data'!$H$29,0,10*ROW('Sanitation Data'!H65)))</f>
        <v/>
      </c>
      <c r="DG71" s="306" t="str">
        <f ca="true">+IF(OFFSET('Sanitation Data'!$H$30,0,10*ROW('Sanitation Data'!H65))="","",OFFSET('Sanitation Data'!$H$30,0,10*ROW('Sanitation Data'!H65)))</f>
        <v/>
      </c>
      <c r="DH71" s="306" t="str">
        <f ca="true">+IF(OFFSET('Sanitation Data'!$H$31,0,10*ROW('Sanitation Data'!H65))="","",OFFSET('Sanitation Data'!$H$31,0,10*ROW('Sanitation Data'!H65)))</f>
        <v/>
      </c>
      <c r="DI71" s="306" t="str">
        <f ca="true">+IF(OFFSET('Sanitation Data'!$H$32,0,10*ROW('Sanitation Data'!H65))="","",OFFSET('Sanitation Data'!$H$32,0,10*ROW('Sanitation Data'!H65)))</f>
        <v/>
      </c>
      <c r="DJ71" s="306" t="str">
        <f ca="true">+IF(OFFSET('Sanitation Data'!$I$28,0,10*ROW('Sanitation Data'!I65))="","",OFFSET('Sanitation Data'!$I$28,0,10*ROW('Sanitation Data'!I65)))</f>
        <v/>
      </c>
      <c r="DK71" s="306" t="str">
        <f ca="true">+IF(OFFSET('Sanitation Data'!$I$29,0,10*ROW('Sanitation Data'!I65))="","",OFFSET('Sanitation Data'!$I$29,0,10*ROW('Sanitation Data'!I65)))</f>
        <v/>
      </c>
      <c r="DL71" s="306" t="str">
        <f ca="true">+IF(OFFSET('Sanitation Data'!$I$30,0,10*ROW('Sanitation Data'!I65))="","",OFFSET('Sanitation Data'!$I$30,0,10*ROW('Sanitation Data'!I65)))</f>
        <v/>
      </c>
      <c r="DM71" s="306" t="str">
        <f ca="true">+IF(OFFSET('Sanitation Data'!$I$31,0,10*ROW('Sanitation Data'!I65))="","",OFFSET('Sanitation Data'!$I$31,0,10*ROW('Sanitation Data'!I65)))</f>
        <v/>
      </c>
      <c r="DN71" s="306" t="str">
        <f ca="true">+IF(OFFSET('Sanitation Data'!$I$32,0,10*ROW('Sanitation Data'!I65))="","",OFFSET('Sanitation Data'!$I$32,0,10*ROW('Sanitation Data'!I65)))</f>
        <v/>
      </c>
      <c r="DO71" s="306" t="str">
        <f ca="true">+IF(OFFSET('Hygiene Data'!$D$11,0,10*ROW('Hygiene Data'!D65))="","",OFFSET('Hygiene Data'!$D$11,0,10*ROW('Hygiene Data'!D65)))</f>
        <v/>
      </c>
      <c r="DP71" s="306" t="str">
        <f ca="true">+IF(OFFSET('Hygiene Data'!$D$12,0,10*ROW('Hygiene Data'!D65))="","",OFFSET('Hygiene Data'!$D$12,0,10*ROW('Hygiene Data'!D65)))</f>
        <v/>
      </c>
      <c r="DQ71" s="306" t="str">
        <f ca="true">+IF(OFFSET('Hygiene Data'!$D$13,0,10*ROW('Hygiene Data'!D65))="","",OFFSET('Hygiene Data'!$D$13,0,10*ROW('Hygiene Data'!D65)))</f>
        <v/>
      </c>
      <c r="DR71" s="306" t="str">
        <f ca="true">+IF(OFFSET('Hygiene Data'!$E$11,0,10*ROW('Hygiene Data'!E65))="","",OFFSET('Hygiene Data'!$E$11,0,10*ROW('Hygiene Data'!E65)))</f>
        <v/>
      </c>
      <c r="DS71" s="306" t="str">
        <f ca="true">+IF(OFFSET('Hygiene Data'!$E$12,0,10*ROW('Hygiene Data'!E65))="","",OFFSET('Hygiene Data'!$E$12,0,10*ROW('Hygiene Data'!E65)))</f>
        <v/>
      </c>
      <c r="DT71" s="306" t="str">
        <f ca="true">+IF(OFFSET('Hygiene Data'!$E$13,0,10*ROW('Hygiene Data'!E65))="","",OFFSET('Hygiene Data'!$E$13,0,10*ROW('Hygiene Data'!E65)))</f>
        <v/>
      </c>
      <c r="DU71" s="306" t="str">
        <f ca="true">+IF(OFFSET('Hygiene Data'!$F$11,0,10*ROW('Hygiene Data'!F65))="","",OFFSET('Hygiene Data'!$F$11,0,10*ROW('Hygiene Data'!F65)))</f>
        <v/>
      </c>
      <c r="DV71" s="306" t="str">
        <f ca="true">+IF(OFFSET('Hygiene Data'!$F$12,0,10*ROW('Hygiene Data'!F65))="","",OFFSET('Hygiene Data'!$F$12,0,10*ROW('Hygiene Data'!F65)))</f>
        <v/>
      </c>
      <c r="DW71" s="306" t="str">
        <f ca="true">+IF(OFFSET('Hygiene Data'!$F$13,0,10*ROW('Hygiene Data'!F65))="","",OFFSET('Hygiene Data'!$F$13,0,10*ROW('Hygiene Data'!F65)))</f>
        <v/>
      </c>
      <c r="DX71" s="306" t="str">
        <f ca="true">+IF(OFFSET('Hygiene Data'!$G$11,0,10*ROW('Hygiene Data'!G65))="","",OFFSET('Hygiene Data'!$G$11,0,10*ROW('Hygiene Data'!G65)))</f>
        <v/>
      </c>
      <c r="DY71" s="306" t="str">
        <f ca="true">+IF(OFFSET('Hygiene Data'!$G$12,0,10*ROW('Hygiene Data'!G65))="","",OFFSET('Hygiene Data'!$G$12,0,10*ROW('Hygiene Data'!G65)))</f>
        <v/>
      </c>
      <c r="DZ71" s="306" t="str">
        <f ca="true">+IF(OFFSET('Hygiene Data'!$G$13,0,10*ROW('Hygiene Data'!G65))="","",OFFSET('Hygiene Data'!$G$13,0,10*ROW('Hygiene Data'!G65)))</f>
        <v/>
      </c>
      <c r="EA71" s="306" t="str">
        <f ca="true">+IF(OFFSET('Hygiene Data'!$H$11,0,10*ROW('Hygiene Data'!H65))="","",OFFSET('Hygiene Data'!$H$11,0,10*ROW('Hygiene Data'!H65)))</f>
        <v/>
      </c>
      <c r="EB71" s="306" t="str">
        <f ca="true">+IF(OFFSET('Hygiene Data'!$H$12,0,10*ROW('Hygiene Data'!H65))="","",OFFSET('Hygiene Data'!$H$12,0,10*ROW('Hygiene Data'!H65)))</f>
        <v/>
      </c>
      <c r="EC71" s="306" t="str">
        <f ca="true">+IF(OFFSET('Hygiene Data'!$H$13,0,10*ROW('Hygiene Data'!H65))="","",OFFSET('Hygiene Data'!$H$13,0,10*ROW('Hygiene Data'!H65)))</f>
        <v/>
      </c>
      <c r="ED71" s="306" t="str">
        <f ca="true">+IF(OFFSET('Hygiene Data'!$I$11,0,10*ROW('Hygiene Data'!I65))="","",OFFSET('Hygiene Data'!$I$11,0,10*ROW('Hygiene Data'!I65)))</f>
        <v/>
      </c>
      <c r="EE71" s="306" t="str">
        <f ca="true">+IF(OFFSET('Hygiene Data'!$I$12,0,10*ROW('Hygiene Data'!I65))="","",OFFSET('Hygiene Data'!$I$12,0,10*ROW('Hygiene Data'!I65)))</f>
        <v/>
      </c>
      <c r="EF71" s="306"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62" t="str">
        <f t="shared" ca="true" si="1"/>
        <v/>
      </c>
      <c r="D72" s="98"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8"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8"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8"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8"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8"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8"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8"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8"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8"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8"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8"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8"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8"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8"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8"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8"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8"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9"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9"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9"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9"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9"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9"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9"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9"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9"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9"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9"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9"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9"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9"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9"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9"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9"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9"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9"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9"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9"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9"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9"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9"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9"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9"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9"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9"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9"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9"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0"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0"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0"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0"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0"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0"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0"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0"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0"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0"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0"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0"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0"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0"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0"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0"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0"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0"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6"/>
      <c r="BS72" s="306" t="str">
        <f ca="true">+IF(OFFSET('Water Data'!$D$27,0,10*ROW('Water Data'!D66))="","",OFFSET('Water Data'!$D$27,0,10*ROW('Water Data'!D66)))</f>
        <v/>
      </c>
      <c r="BT72" s="306" t="str">
        <f ca="true">+IF(OFFSET('Water Data'!$D$28,0,10*ROW('Water Data'!D66))="","",OFFSET('Water Data'!$D$28,0,10*ROW('Water Data'!D66)))</f>
        <v/>
      </c>
      <c r="BU72" s="306" t="str">
        <f ca="true">+IF(OFFSET('Water Data'!$D$29,0,10*ROW('Water Data'!D66))="","",OFFSET('Water Data'!$D$29,0,10*ROW('Water Data'!D66)))</f>
        <v/>
      </c>
      <c r="BV72" s="306" t="str">
        <f ca="true">+IF(OFFSET('Water Data'!$E$27,0,10*ROW('Water Data'!E66))="","",OFFSET('Water Data'!$E$27,0,10*ROW('Water Data'!E66)))</f>
        <v/>
      </c>
      <c r="BW72" s="306" t="str">
        <f ca="true">+IF(OFFSET('Water Data'!$E$28,0,10*ROW('Water Data'!E66))="","",OFFSET('Water Data'!$E$28,0,10*ROW('Water Data'!E66)))</f>
        <v/>
      </c>
      <c r="BX72" s="306" t="str">
        <f ca="true">+IF(OFFSET('Water Data'!$E$29,0,10*ROW('Water Data'!E66))="","",OFFSET('Water Data'!$E$29,0,10*ROW('Water Data'!E66)))</f>
        <v/>
      </c>
      <c r="BY72" s="306" t="str">
        <f ca="true">+IF(OFFSET('Water Data'!$F$27,0,10*ROW('Water Data'!F66))="","",OFFSET('Water Data'!$F$27,0,10*ROW('Water Data'!F66)))</f>
        <v/>
      </c>
      <c r="BZ72" s="306" t="str">
        <f ca="true">+IF(OFFSET('Water Data'!$F$28,0,10*ROW('Water Data'!F66))="","",OFFSET('Water Data'!$F$28,0,10*ROW('Water Data'!F66)))</f>
        <v/>
      </c>
      <c r="CA72" s="306" t="str">
        <f ca="true">+IF(OFFSET('Water Data'!$F$29,0,10*ROW('Water Data'!F66))="","",OFFSET('Water Data'!$F$29,0,10*ROW('Water Data'!F66)))</f>
        <v/>
      </c>
      <c r="CB72" s="306" t="str">
        <f ca="true">+IF(OFFSET('Water Data'!$G$27,0,10*ROW('Water Data'!G66))="","",OFFSET('Water Data'!$G$27,0,10*ROW('Water Data'!G66)))</f>
        <v/>
      </c>
      <c r="CC72" s="306" t="str">
        <f ca="true">+IF(OFFSET('Water Data'!$G$28,0,10*ROW('Water Data'!G66))="","",OFFSET('Water Data'!$G$28,0,10*ROW('Water Data'!G66)))</f>
        <v/>
      </c>
      <c r="CD72" s="306" t="str">
        <f ca="true">+IF(OFFSET('Water Data'!$G$29,0,10*ROW('Water Data'!G66))="","",OFFSET('Water Data'!$G$29,0,10*ROW('Water Data'!G66)))</f>
        <v/>
      </c>
      <c r="CE72" s="306" t="str">
        <f ca="true">+IF(OFFSET('Water Data'!$H$27,0,10*ROW('Water Data'!H66))="","",OFFSET('Water Data'!$H$27,0,10*ROW('Water Data'!H66)))</f>
        <v/>
      </c>
      <c r="CF72" s="306" t="str">
        <f ca="true">+IF(OFFSET('Water Data'!$H$28,0,10*ROW('Water Data'!H66))="","",OFFSET('Water Data'!$H$28,0,10*ROW('Water Data'!H66)))</f>
        <v/>
      </c>
      <c r="CG72" s="306" t="str">
        <f ca="true">+IF(OFFSET('Water Data'!$H$29,0,10*ROW('Water Data'!H66))="","",OFFSET('Water Data'!$H$29,0,10*ROW('Water Data'!H66)))</f>
        <v/>
      </c>
      <c r="CH72" s="306" t="str">
        <f ca="true">+IF(OFFSET('Water Data'!$I$27,0,10*ROW('Water Data'!I66))="","",OFFSET('Water Data'!$I$27,0,10*ROW('Water Data'!I66)))</f>
        <v/>
      </c>
      <c r="CI72" s="306" t="str">
        <f ca="true">+IF(OFFSET('Water Data'!$I$28,0,10*ROW('Water Data'!I66))="","",OFFSET('Water Data'!$I$28,0,10*ROW('Water Data'!I66)))</f>
        <v/>
      </c>
      <c r="CJ72" s="306" t="str">
        <f ca="true">+IF(OFFSET('Water Data'!$I$29,0,10*ROW('Water Data'!I66))="","",OFFSET('Water Data'!$I$29,0,10*ROW('Water Data'!I66)))</f>
        <v/>
      </c>
      <c r="CK72" s="306" t="str">
        <f ca="true">+IF(OFFSET('Sanitation Data'!$D$28,0,10*ROW('Sanitation Data'!D66))="","",OFFSET('Sanitation Data'!$D$28,0,10*ROW('Sanitation Data'!D66)))</f>
        <v/>
      </c>
      <c r="CL72" s="306" t="str">
        <f ca="true">+IF(OFFSET('Sanitation Data'!$D$29,0,10*ROW('Sanitation Data'!D66))="","",OFFSET('Sanitation Data'!$D$29,0,10*ROW('Sanitation Data'!D66)))</f>
        <v/>
      </c>
      <c r="CM72" s="306" t="str">
        <f ca="true">+IF(OFFSET('Sanitation Data'!$D$30,0,10*ROW('Sanitation Data'!D66))="","",OFFSET('Sanitation Data'!$D$30,0,10*ROW('Sanitation Data'!D66)))</f>
        <v/>
      </c>
      <c r="CN72" s="306" t="str">
        <f ca="true">+IF(OFFSET('Sanitation Data'!$D$31,0,10*ROW('Sanitation Data'!D66))="","",OFFSET('Sanitation Data'!$D$31,0,10*ROW('Sanitation Data'!D66)))</f>
        <v/>
      </c>
      <c r="CO72" s="306" t="str">
        <f ca="true">+IF(OFFSET('Sanitation Data'!$D$32,0,10*ROW('Sanitation Data'!D66))="","",OFFSET('Sanitation Data'!$D$32,0,10*ROW('Sanitation Data'!D66)))</f>
        <v/>
      </c>
      <c r="CP72" s="306" t="str">
        <f ca="true">+IF(OFFSET('Sanitation Data'!$E$28,0,10*ROW('Sanitation Data'!E66))="","",OFFSET('Sanitation Data'!$E$28,0,10*ROW('Sanitation Data'!E66)))</f>
        <v/>
      </c>
      <c r="CQ72" s="306" t="str">
        <f ca="true">+IF(OFFSET('Sanitation Data'!$E$29,0,10*ROW('Sanitation Data'!E66))="","",OFFSET('Sanitation Data'!$E$29,0,10*ROW('Sanitation Data'!E66)))</f>
        <v/>
      </c>
      <c r="CR72" s="306" t="str">
        <f ca="true">+IF(OFFSET('Sanitation Data'!$E$30,0,10*ROW('Sanitation Data'!E66))="","",OFFSET('Sanitation Data'!$E$30,0,10*ROW('Sanitation Data'!E66)))</f>
        <v/>
      </c>
      <c r="CS72" s="306" t="str">
        <f ca="true">+IF(OFFSET('Sanitation Data'!$E$31,0,10*ROW('Sanitation Data'!E66))="","",OFFSET('Sanitation Data'!$E$31,0,10*ROW('Sanitation Data'!E66)))</f>
        <v/>
      </c>
      <c r="CT72" s="306" t="str">
        <f ca="true">+IF(OFFSET('Sanitation Data'!$E$32,0,10*ROW('Sanitation Data'!E66))="","",OFFSET('Sanitation Data'!$E$32,0,10*ROW('Sanitation Data'!E66)))</f>
        <v/>
      </c>
      <c r="CU72" s="306" t="str">
        <f ca="true">+IF(OFFSET('Sanitation Data'!$F$28,0,10*ROW('Sanitation Data'!F66))="","",OFFSET('Sanitation Data'!$F$28,0,10*ROW('Sanitation Data'!F66)))</f>
        <v/>
      </c>
      <c r="CV72" s="306" t="str">
        <f ca="true">+IF(OFFSET('Sanitation Data'!$F$29,0,10*ROW('Sanitation Data'!F66))="","",OFFSET('Sanitation Data'!$F$29,0,10*ROW('Sanitation Data'!F66)))</f>
        <v/>
      </c>
      <c r="CW72" s="306" t="str">
        <f ca="true">+IF(OFFSET('Sanitation Data'!$F$30,0,10*ROW('Sanitation Data'!F66))="","",OFFSET('Sanitation Data'!$F$30,0,10*ROW('Sanitation Data'!F66)))</f>
        <v/>
      </c>
      <c r="CX72" s="306" t="str">
        <f ca="true">+IF(OFFSET('Sanitation Data'!$F$31,0,10*ROW('Sanitation Data'!F66))="","",OFFSET('Sanitation Data'!$F$31,0,10*ROW('Sanitation Data'!F66)))</f>
        <v/>
      </c>
      <c r="CY72" s="306" t="str">
        <f ca="true">+IF(OFFSET('Sanitation Data'!$F$32,0,10*ROW('Sanitation Data'!F66))="","",OFFSET('Sanitation Data'!$F$32,0,10*ROW('Sanitation Data'!F66)))</f>
        <v/>
      </c>
      <c r="CZ72" s="306" t="str">
        <f ca="true">+IF(OFFSET('Sanitation Data'!$G$28,0,10*ROW('Sanitation Data'!G66))="","",OFFSET('Sanitation Data'!$G$28,0,10*ROW('Sanitation Data'!G66)))</f>
        <v/>
      </c>
      <c r="DA72" s="306" t="str">
        <f ca="true">+IF(OFFSET('Sanitation Data'!$G$29,0,10*ROW('Sanitation Data'!G66))="","",OFFSET('Sanitation Data'!$G$29,0,10*ROW('Sanitation Data'!G66)))</f>
        <v/>
      </c>
      <c r="DB72" s="306" t="str">
        <f ca="true">+IF(OFFSET('Sanitation Data'!$G$30,0,10*ROW('Sanitation Data'!G66))="","",OFFSET('Sanitation Data'!$G$30,0,10*ROW('Sanitation Data'!G66)))</f>
        <v/>
      </c>
      <c r="DC72" s="306" t="str">
        <f ca="true">+IF(OFFSET('Sanitation Data'!$G$31,0,10*ROW('Sanitation Data'!G66))="","",OFFSET('Sanitation Data'!$G$31,0,10*ROW('Sanitation Data'!G66)))</f>
        <v/>
      </c>
      <c r="DD72" s="306" t="str">
        <f ca="true">+IF(OFFSET('Sanitation Data'!$G$32,0,10*ROW('Sanitation Data'!G66))="","",OFFSET('Sanitation Data'!$G$32,0,10*ROW('Sanitation Data'!G66)))</f>
        <v/>
      </c>
      <c r="DE72" s="306" t="str">
        <f ca="true">+IF(OFFSET('Sanitation Data'!$H$28,0,10*ROW('Sanitation Data'!H66))="","",OFFSET('Sanitation Data'!$H$28,0,10*ROW('Sanitation Data'!H66)))</f>
        <v/>
      </c>
      <c r="DF72" s="306" t="str">
        <f ca="true">+IF(OFFSET('Sanitation Data'!$H$29,0,10*ROW('Sanitation Data'!H66))="","",OFFSET('Sanitation Data'!$H$29,0,10*ROW('Sanitation Data'!H66)))</f>
        <v/>
      </c>
      <c r="DG72" s="306" t="str">
        <f ca="true">+IF(OFFSET('Sanitation Data'!$H$30,0,10*ROW('Sanitation Data'!H66))="","",OFFSET('Sanitation Data'!$H$30,0,10*ROW('Sanitation Data'!H66)))</f>
        <v/>
      </c>
      <c r="DH72" s="306" t="str">
        <f ca="true">+IF(OFFSET('Sanitation Data'!$H$31,0,10*ROW('Sanitation Data'!H66))="","",OFFSET('Sanitation Data'!$H$31,0,10*ROW('Sanitation Data'!H66)))</f>
        <v/>
      </c>
      <c r="DI72" s="306" t="str">
        <f ca="true">+IF(OFFSET('Sanitation Data'!$H$32,0,10*ROW('Sanitation Data'!H66))="","",OFFSET('Sanitation Data'!$H$32,0,10*ROW('Sanitation Data'!H66)))</f>
        <v/>
      </c>
      <c r="DJ72" s="306" t="str">
        <f ca="true">+IF(OFFSET('Sanitation Data'!$I$28,0,10*ROW('Sanitation Data'!I66))="","",OFFSET('Sanitation Data'!$I$28,0,10*ROW('Sanitation Data'!I66)))</f>
        <v/>
      </c>
      <c r="DK72" s="306" t="str">
        <f ca="true">+IF(OFFSET('Sanitation Data'!$I$29,0,10*ROW('Sanitation Data'!I66))="","",OFFSET('Sanitation Data'!$I$29,0,10*ROW('Sanitation Data'!I66)))</f>
        <v/>
      </c>
      <c r="DL72" s="306" t="str">
        <f ca="true">+IF(OFFSET('Sanitation Data'!$I$30,0,10*ROW('Sanitation Data'!I66))="","",OFFSET('Sanitation Data'!$I$30,0,10*ROW('Sanitation Data'!I66)))</f>
        <v/>
      </c>
      <c r="DM72" s="306" t="str">
        <f ca="true">+IF(OFFSET('Sanitation Data'!$I$31,0,10*ROW('Sanitation Data'!I66))="","",OFFSET('Sanitation Data'!$I$31,0,10*ROW('Sanitation Data'!I66)))</f>
        <v/>
      </c>
      <c r="DN72" s="306" t="str">
        <f ca="true">+IF(OFFSET('Sanitation Data'!$I$32,0,10*ROW('Sanitation Data'!I66))="","",OFFSET('Sanitation Data'!$I$32,0,10*ROW('Sanitation Data'!I66)))</f>
        <v/>
      </c>
      <c r="DO72" s="306" t="str">
        <f ca="true">+IF(OFFSET('Hygiene Data'!$D$11,0,10*ROW('Hygiene Data'!D66))="","",OFFSET('Hygiene Data'!$D$11,0,10*ROW('Hygiene Data'!D66)))</f>
        <v/>
      </c>
      <c r="DP72" s="306" t="str">
        <f ca="true">+IF(OFFSET('Hygiene Data'!$D$12,0,10*ROW('Hygiene Data'!D66))="","",OFFSET('Hygiene Data'!$D$12,0,10*ROW('Hygiene Data'!D66)))</f>
        <v/>
      </c>
      <c r="DQ72" s="306" t="str">
        <f ca="true">+IF(OFFSET('Hygiene Data'!$D$13,0,10*ROW('Hygiene Data'!D66))="","",OFFSET('Hygiene Data'!$D$13,0,10*ROW('Hygiene Data'!D66)))</f>
        <v/>
      </c>
      <c r="DR72" s="306" t="str">
        <f ca="true">+IF(OFFSET('Hygiene Data'!$E$11,0,10*ROW('Hygiene Data'!E66))="","",OFFSET('Hygiene Data'!$E$11,0,10*ROW('Hygiene Data'!E66)))</f>
        <v/>
      </c>
      <c r="DS72" s="306" t="str">
        <f ca="true">+IF(OFFSET('Hygiene Data'!$E$12,0,10*ROW('Hygiene Data'!E66))="","",OFFSET('Hygiene Data'!$E$12,0,10*ROW('Hygiene Data'!E66)))</f>
        <v/>
      </c>
      <c r="DT72" s="306" t="str">
        <f ca="true">+IF(OFFSET('Hygiene Data'!$E$13,0,10*ROW('Hygiene Data'!E66))="","",OFFSET('Hygiene Data'!$E$13,0,10*ROW('Hygiene Data'!E66)))</f>
        <v/>
      </c>
      <c r="DU72" s="306" t="str">
        <f ca="true">+IF(OFFSET('Hygiene Data'!$F$11,0,10*ROW('Hygiene Data'!F66))="","",OFFSET('Hygiene Data'!$F$11,0,10*ROW('Hygiene Data'!F66)))</f>
        <v/>
      </c>
      <c r="DV72" s="306" t="str">
        <f ca="true">+IF(OFFSET('Hygiene Data'!$F$12,0,10*ROW('Hygiene Data'!F66))="","",OFFSET('Hygiene Data'!$F$12,0,10*ROW('Hygiene Data'!F66)))</f>
        <v/>
      </c>
      <c r="DW72" s="306" t="str">
        <f ca="true">+IF(OFFSET('Hygiene Data'!$F$13,0,10*ROW('Hygiene Data'!F66))="","",OFFSET('Hygiene Data'!$F$13,0,10*ROW('Hygiene Data'!F66)))</f>
        <v/>
      </c>
      <c r="DX72" s="306" t="str">
        <f ca="true">+IF(OFFSET('Hygiene Data'!$G$11,0,10*ROW('Hygiene Data'!G66))="","",OFFSET('Hygiene Data'!$G$11,0,10*ROW('Hygiene Data'!G66)))</f>
        <v/>
      </c>
      <c r="DY72" s="306" t="str">
        <f ca="true">+IF(OFFSET('Hygiene Data'!$G$12,0,10*ROW('Hygiene Data'!G66))="","",OFFSET('Hygiene Data'!$G$12,0,10*ROW('Hygiene Data'!G66)))</f>
        <v/>
      </c>
      <c r="DZ72" s="306" t="str">
        <f ca="true">+IF(OFFSET('Hygiene Data'!$G$13,0,10*ROW('Hygiene Data'!G66))="","",OFFSET('Hygiene Data'!$G$13,0,10*ROW('Hygiene Data'!G66)))</f>
        <v/>
      </c>
      <c r="EA72" s="306" t="str">
        <f ca="true">+IF(OFFSET('Hygiene Data'!$H$11,0,10*ROW('Hygiene Data'!H66))="","",OFFSET('Hygiene Data'!$H$11,0,10*ROW('Hygiene Data'!H66)))</f>
        <v/>
      </c>
      <c r="EB72" s="306" t="str">
        <f ca="true">+IF(OFFSET('Hygiene Data'!$H$12,0,10*ROW('Hygiene Data'!H66))="","",OFFSET('Hygiene Data'!$H$12,0,10*ROW('Hygiene Data'!H66)))</f>
        <v/>
      </c>
      <c r="EC72" s="306" t="str">
        <f ca="true">+IF(OFFSET('Hygiene Data'!$H$13,0,10*ROW('Hygiene Data'!H66))="","",OFFSET('Hygiene Data'!$H$13,0,10*ROW('Hygiene Data'!H66)))</f>
        <v/>
      </c>
      <c r="ED72" s="306" t="str">
        <f ca="true">+IF(OFFSET('Hygiene Data'!$I$11,0,10*ROW('Hygiene Data'!I66))="","",OFFSET('Hygiene Data'!$I$11,0,10*ROW('Hygiene Data'!I66)))</f>
        <v/>
      </c>
      <c r="EE72" s="306" t="str">
        <f ca="true">+IF(OFFSET('Hygiene Data'!$I$12,0,10*ROW('Hygiene Data'!I66))="","",OFFSET('Hygiene Data'!$I$12,0,10*ROW('Hygiene Data'!I66)))</f>
        <v/>
      </c>
      <c r="EF72" s="306"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62" t="str">
        <f t="shared" ca="true" si="1"/>
        <v/>
      </c>
      <c r="D73" s="98"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8"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8"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8"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8"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8"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8"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8"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8"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8"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8"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8"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8"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8"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8"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8"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8"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8"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9"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9"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9"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9"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9"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9"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9"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9"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9"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9"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9"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9"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9"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9"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9"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9"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9"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9"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9"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9"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9"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9"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9"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9"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9"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9"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9"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9"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9"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9"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0"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0"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0"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0"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0"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0"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0"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0"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0"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0"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0"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0"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0"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0"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0"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0"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0"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0"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6"/>
      <c r="BS73" s="306" t="str">
        <f ca="true">+IF(OFFSET('Water Data'!$D$27,0,10*ROW('Water Data'!D67))="","",OFFSET('Water Data'!$D$27,0,10*ROW('Water Data'!D67)))</f>
        <v/>
      </c>
      <c r="BT73" s="306" t="str">
        <f ca="true">+IF(OFFSET('Water Data'!$D$28,0,10*ROW('Water Data'!D67))="","",OFFSET('Water Data'!$D$28,0,10*ROW('Water Data'!D67)))</f>
        <v/>
      </c>
      <c r="BU73" s="306" t="str">
        <f ca="true">+IF(OFFSET('Water Data'!$D$29,0,10*ROW('Water Data'!D67))="","",OFFSET('Water Data'!$D$29,0,10*ROW('Water Data'!D67)))</f>
        <v/>
      </c>
      <c r="BV73" s="306" t="str">
        <f ca="true">+IF(OFFSET('Water Data'!$E$27,0,10*ROW('Water Data'!E67))="","",OFFSET('Water Data'!$E$27,0,10*ROW('Water Data'!E67)))</f>
        <v/>
      </c>
      <c r="BW73" s="306" t="str">
        <f ca="true">+IF(OFFSET('Water Data'!$E$28,0,10*ROW('Water Data'!E67))="","",OFFSET('Water Data'!$E$28,0,10*ROW('Water Data'!E67)))</f>
        <v/>
      </c>
      <c r="BX73" s="306" t="str">
        <f ca="true">+IF(OFFSET('Water Data'!$E$29,0,10*ROW('Water Data'!E67))="","",OFFSET('Water Data'!$E$29,0,10*ROW('Water Data'!E67)))</f>
        <v/>
      </c>
      <c r="BY73" s="306" t="str">
        <f ca="true">+IF(OFFSET('Water Data'!$F$27,0,10*ROW('Water Data'!F67))="","",OFFSET('Water Data'!$F$27,0,10*ROW('Water Data'!F67)))</f>
        <v/>
      </c>
      <c r="BZ73" s="306" t="str">
        <f ca="true">+IF(OFFSET('Water Data'!$F$28,0,10*ROW('Water Data'!F67))="","",OFFSET('Water Data'!$F$28,0,10*ROW('Water Data'!F67)))</f>
        <v/>
      </c>
      <c r="CA73" s="306" t="str">
        <f ca="true">+IF(OFFSET('Water Data'!$F$29,0,10*ROW('Water Data'!F67))="","",OFFSET('Water Data'!$F$29,0,10*ROW('Water Data'!F67)))</f>
        <v/>
      </c>
      <c r="CB73" s="306" t="str">
        <f ca="true">+IF(OFFSET('Water Data'!$G$27,0,10*ROW('Water Data'!G67))="","",OFFSET('Water Data'!$G$27,0,10*ROW('Water Data'!G67)))</f>
        <v/>
      </c>
      <c r="CC73" s="306" t="str">
        <f ca="true">+IF(OFFSET('Water Data'!$G$28,0,10*ROW('Water Data'!G67))="","",OFFSET('Water Data'!$G$28,0,10*ROW('Water Data'!G67)))</f>
        <v/>
      </c>
      <c r="CD73" s="306" t="str">
        <f ca="true">+IF(OFFSET('Water Data'!$G$29,0,10*ROW('Water Data'!G67))="","",OFFSET('Water Data'!$G$29,0,10*ROW('Water Data'!G67)))</f>
        <v/>
      </c>
      <c r="CE73" s="306" t="str">
        <f ca="true">+IF(OFFSET('Water Data'!$H$27,0,10*ROW('Water Data'!H67))="","",OFFSET('Water Data'!$H$27,0,10*ROW('Water Data'!H67)))</f>
        <v/>
      </c>
      <c r="CF73" s="306" t="str">
        <f ca="true">+IF(OFFSET('Water Data'!$H$28,0,10*ROW('Water Data'!H67))="","",OFFSET('Water Data'!$H$28,0,10*ROW('Water Data'!H67)))</f>
        <v/>
      </c>
      <c r="CG73" s="306" t="str">
        <f ca="true">+IF(OFFSET('Water Data'!$H$29,0,10*ROW('Water Data'!H67))="","",OFFSET('Water Data'!$H$29,0,10*ROW('Water Data'!H67)))</f>
        <v/>
      </c>
      <c r="CH73" s="306" t="str">
        <f ca="true">+IF(OFFSET('Water Data'!$I$27,0,10*ROW('Water Data'!I67))="","",OFFSET('Water Data'!$I$27,0,10*ROW('Water Data'!I67)))</f>
        <v/>
      </c>
      <c r="CI73" s="306" t="str">
        <f ca="true">+IF(OFFSET('Water Data'!$I$28,0,10*ROW('Water Data'!I67))="","",OFFSET('Water Data'!$I$28,0,10*ROW('Water Data'!I67)))</f>
        <v/>
      </c>
      <c r="CJ73" s="306" t="str">
        <f ca="true">+IF(OFFSET('Water Data'!$I$29,0,10*ROW('Water Data'!I67))="","",OFFSET('Water Data'!$I$29,0,10*ROW('Water Data'!I67)))</f>
        <v/>
      </c>
      <c r="CK73" s="306" t="str">
        <f ca="true">+IF(OFFSET('Sanitation Data'!$D$28,0,10*ROW('Sanitation Data'!D67))="","",OFFSET('Sanitation Data'!$D$28,0,10*ROW('Sanitation Data'!D67)))</f>
        <v/>
      </c>
      <c r="CL73" s="306" t="str">
        <f ca="true">+IF(OFFSET('Sanitation Data'!$D$29,0,10*ROW('Sanitation Data'!D67))="","",OFFSET('Sanitation Data'!$D$29,0,10*ROW('Sanitation Data'!D67)))</f>
        <v/>
      </c>
      <c r="CM73" s="306" t="str">
        <f ca="true">+IF(OFFSET('Sanitation Data'!$D$30,0,10*ROW('Sanitation Data'!D67))="","",OFFSET('Sanitation Data'!$D$30,0,10*ROW('Sanitation Data'!D67)))</f>
        <v/>
      </c>
      <c r="CN73" s="306" t="str">
        <f ca="true">+IF(OFFSET('Sanitation Data'!$D$31,0,10*ROW('Sanitation Data'!D67))="","",OFFSET('Sanitation Data'!$D$31,0,10*ROW('Sanitation Data'!D67)))</f>
        <v/>
      </c>
      <c r="CO73" s="306" t="str">
        <f ca="true">+IF(OFFSET('Sanitation Data'!$D$32,0,10*ROW('Sanitation Data'!D67))="","",OFFSET('Sanitation Data'!$D$32,0,10*ROW('Sanitation Data'!D67)))</f>
        <v/>
      </c>
      <c r="CP73" s="306" t="str">
        <f ca="true">+IF(OFFSET('Sanitation Data'!$E$28,0,10*ROW('Sanitation Data'!E67))="","",OFFSET('Sanitation Data'!$E$28,0,10*ROW('Sanitation Data'!E67)))</f>
        <v/>
      </c>
      <c r="CQ73" s="306" t="str">
        <f ca="true">+IF(OFFSET('Sanitation Data'!$E$29,0,10*ROW('Sanitation Data'!E67))="","",OFFSET('Sanitation Data'!$E$29,0,10*ROW('Sanitation Data'!E67)))</f>
        <v/>
      </c>
      <c r="CR73" s="306" t="str">
        <f ca="true">+IF(OFFSET('Sanitation Data'!$E$30,0,10*ROW('Sanitation Data'!E67))="","",OFFSET('Sanitation Data'!$E$30,0,10*ROW('Sanitation Data'!E67)))</f>
        <v/>
      </c>
      <c r="CS73" s="306" t="str">
        <f ca="true">+IF(OFFSET('Sanitation Data'!$E$31,0,10*ROW('Sanitation Data'!E67))="","",OFFSET('Sanitation Data'!$E$31,0,10*ROW('Sanitation Data'!E67)))</f>
        <v/>
      </c>
      <c r="CT73" s="306" t="str">
        <f ca="true">+IF(OFFSET('Sanitation Data'!$E$32,0,10*ROW('Sanitation Data'!E67))="","",OFFSET('Sanitation Data'!$E$32,0,10*ROW('Sanitation Data'!E67)))</f>
        <v/>
      </c>
      <c r="CU73" s="306" t="str">
        <f ca="true">+IF(OFFSET('Sanitation Data'!$F$28,0,10*ROW('Sanitation Data'!F67))="","",OFFSET('Sanitation Data'!$F$28,0,10*ROW('Sanitation Data'!F67)))</f>
        <v/>
      </c>
      <c r="CV73" s="306" t="str">
        <f ca="true">+IF(OFFSET('Sanitation Data'!$F$29,0,10*ROW('Sanitation Data'!F67))="","",OFFSET('Sanitation Data'!$F$29,0,10*ROW('Sanitation Data'!F67)))</f>
        <v/>
      </c>
      <c r="CW73" s="306" t="str">
        <f ca="true">+IF(OFFSET('Sanitation Data'!$F$30,0,10*ROW('Sanitation Data'!F67))="","",OFFSET('Sanitation Data'!$F$30,0,10*ROW('Sanitation Data'!F67)))</f>
        <v/>
      </c>
      <c r="CX73" s="306" t="str">
        <f ca="true">+IF(OFFSET('Sanitation Data'!$F$31,0,10*ROW('Sanitation Data'!F67))="","",OFFSET('Sanitation Data'!$F$31,0,10*ROW('Sanitation Data'!F67)))</f>
        <v/>
      </c>
      <c r="CY73" s="306" t="str">
        <f ca="true">+IF(OFFSET('Sanitation Data'!$F$32,0,10*ROW('Sanitation Data'!F67))="","",OFFSET('Sanitation Data'!$F$32,0,10*ROW('Sanitation Data'!F67)))</f>
        <v/>
      </c>
      <c r="CZ73" s="306" t="str">
        <f ca="true">+IF(OFFSET('Sanitation Data'!$G$28,0,10*ROW('Sanitation Data'!G67))="","",OFFSET('Sanitation Data'!$G$28,0,10*ROW('Sanitation Data'!G67)))</f>
        <v/>
      </c>
      <c r="DA73" s="306" t="str">
        <f ca="true">+IF(OFFSET('Sanitation Data'!$G$29,0,10*ROW('Sanitation Data'!G67))="","",OFFSET('Sanitation Data'!$G$29,0,10*ROW('Sanitation Data'!G67)))</f>
        <v/>
      </c>
      <c r="DB73" s="306" t="str">
        <f ca="true">+IF(OFFSET('Sanitation Data'!$G$30,0,10*ROW('Sanitation Data'!G67))="","",OFFSET('Sanitation Data'!$G$30,0,10*ROW('Sanitation Data'!G67)))</f>
        <v/>
      </c>
      <c r="DC73" s="306" t="str">
        <f ca="true">+IF(OFFSET('Sanitation Data'!$G$31,0,10*ROW('Sanitation Data'!G67))="","",OFFSET('Sanitation Data'!$G$31,0,10*ROW('Sanitation Data'!G67)))</f>
        <v/>
      </c>
      <c r="DD73" s="306" t="str">
        <f ca="true">+IF(OFFSET('Sanitation Data'!$G$32,0,10*ROW('Sanitation Data'!G67))="","",OFFSET('Sanitation Data'!$G$32,0,10*ROW('Sanitation Data'!G67)))</f>
        <v/>
      </c>
      <c r="DE73" s="306" t="str">
        <f ca="true">+IF(OFFSET('Sanitation Data'!$H$28,0,10*ROW('Sanitation Data'!H67))="","",OFFSET('Sanitation Data'!$H$28,0,10*ROW('Sanitation Data'!H67)))</f>
        <v/>
      </c>
      <c r="DF73" s="306" t="str">
        <f ca="true">+IF(OFFSET('Sanitation Data'!$H$29,0,10*ROW('Sanitation Data'!H67))="","",OFFSET('Sanitation Data'!$H$29,0,10*ROW('Sanitation Data'!H67)))</f>
        <v/>
      </c>
      <c r="DG73" s="306" t="str">
        <f ca="true">+IF(OFFSET('Sanitation Data'!$H$30,0,10*ROW('Sanitation Data'!H67))="","",OFFSET('Sanitation Data'!$H$30,0,10*ROW('Sanitation Data'!H67)))</f>
        <v/>
      </c>
      <c r="DH73" s="306" t="str">
        <f ca="true">+IF(OFFSET('Sanitation Data'!$H$31,0,10*ROW('Sanitation Data'!H67))="","",OFFSET('Sanitation Data'!$H$31,0,10*ROW('Sanitation Data'!H67)))</f>
        <v/>
      </c>
      <c r="DI73" s="306" t="str">
        <f ca="true">+IF(OFFSET('Sanitation Data'!$H$32,0,10*ROW('Sanitation Data'!H67))="","",OFFSET('Sanitation Data'!$H$32,0,10*ROW('Sanitation Data'!H67)))</f>
        <v/>
      </c>
      <c r="DJ73" s="306" t="str">
        <f ca="true">+IF(OFFSET('Sanitation Data'!$I$28,0,10*ROW('Sanitation Data'!I67))="","",OFFSET('Sanitation Data'!$I$28,0,10*ROW('Sanitation Data'!I67)))</f>
        <v/>
      </c>
      <c r="DK73" s="306" t="str">
        <f ca="true">+IF(OFFSET('Sanitation Data'!$I$29,0,10*ROW('Sanitation Data'!I67))="","",OFFSET('Sanitation Data'!$I$29,0,10*ROW('Sanitation Data'!I67)))</f>
        <v/>
      </c>
      <c r="DL73" s="306" t="str">
        <f ca="true">+IF(OFFSET('Sanitation Data'!$I$30,0,10*ROW('Sanitation Data'!I67))="","",OFFSET('Sanitation Data'!$I$30,0,10*ROW('Sanitation Data'!I67)))</f>
        <v/>
      </c>
      <c r="DM73" s="306" t="str">
        <f ca="true">+IF(OFFSET('Sanitation Data'!$I$31,0,10*ROW('Sanitation Data'!I67))="","",OFFSET('Sanitation Data'!$I$31,0,10*ROW('Sanitation Data'!I67)))</f>
        <v/>
      </c>
      <c r="DN73" s="306" t="str">
        <f ca="true">+IF(OFFSET('Sanitation Data'!$I$32,0,10*ROW('Sanitation Data'!I67))="","",OFFSET('Sanitation Data'!$I$32,0,10*ROW('Sanitation Data'!I67)))</f>
        <v/>
      </c>
      <c r="DO73" s="306" t="str">
        <f ca="true">+IF(OFFSET('Hygiene Data'!$D$11,0,10*ROW('Hygiene Data'!D67))="","",OFFSET('Hygiene Data'!$D$11,0,10*ROW('Hygiene Data'!D67)))</f>
        <v/>
      </c>
      <c r="DP73" s="306" t="str">
        <f ca="true">+IF(OFFSET('Hygiene Data'!$D$12,0,10*ROW('Hygiene Data'!D67))="","",OFFSET('Hygiene Data'!$D$12,0,10*ROW('Hygiene Data'!D67)))</f>
        <v/>
      </c>
      <c r="DQ73" s="306" t="str">
        <f ca="true">+IF(OFFSET('Hygiene Data'!$D$13,0,10*ROW('Hygiene Data'!D67))="","",OFFSET('Hygiene Data'!$D$13,0,10*ROW('Hygiene Data'!D67)))</f>
        <v/>
      </c>
      <c r="DR73" s="306" t="str">
        <f ca="true">+IF(OFFSET('Hygiene Data'!$E$11,0,10*ROW('Hygiene Data'!E67))="","",OFFSET('Hygiene Data'!$E$11,0,10*ROW('Hygiene Data'!E67)))</f>
        <v/>
      </c>
      <c r="DS73" s="306" t="str">
        <f ca="true">+IF(OFFSET('Hygiene Data'!$E$12,0,10*ROW('Hygiene Data'!E67))="","",OFFSET('Hygiene Data'!$E$12,0,10*ROW('Hygiene Data'!E67)))</f>
        <v/>
      </c>
      <c r="DT73" s="306" t="str">
        <f ca="true">+IF(OFFSET('Hygiene Data'!$E$13,0,10*ROW('Hygiene Data'!E67))="","",OFFSET('Hygiene Data'!$E$13,0,10*ROW('Hygiene Data'!E67)))</f>
        <v/>
      </c>
      <c r="DU73" s="306" t="str">
        <f ca="true">+IF(OFFSET('Hygiene Data'!$F$11,0,10*ROW('Hygiene Data'!F67))="","",OFFSET('Hygiene Data'!$F$11,0,10*ROW('Hygiene Data'!F67)))</f>
        <v/>
      </c>
      <c r="DV73" s="306" t="str">
        <f ca="true">+IF(OFFSET('Hygiene Data'!$F$12,0,10*ROW('Hygiene Data'!F67))="","",OFFSET('Hygiene Data'!$F$12,0,10*ROW('Hygiene Data'!F67)))</f>
        <v/>
      </c>
      <c r="DW73" s="306" t="str">
        <f ca="true">+IF(OFFSET('Hygiene Data'!$F$13,0,10*ROW('Hygiene Data'!F67))="","",OFFSET('Hygiene Data'!$F$13,0,10*ROW('Hygiene Data'!F67)))</f>
        <v/>
      </c>
      <c r="DX73" s="306" t="str">
        <f ca="true">+IF(OFFSET('Hygiene Data'!$G$11,0,10*ROW('Hygiene Data'!G67))="","",OFFSET('Hygiene Data'!$G$11,0,10*ROW('Hygiene Data'!G67)))</f>
        <v/>
      </c>
      <c r="DY73" s="306" t="str">
        <f ca="true">+IF(OFFSET('Hygiene Data'!$G$12,0,10*ROW('Hygiene Data'!G67))="","",OFFSET('Hygiene Data'!$G$12,0,10*ROW('Hygiene Data'!G67)))</f>
        <v/>
      </c>
      <c r="DZ73" s="306" t="str">
        <f ca="true">+IF(OFFSET('Hygiene Data'!$G$13,0,10*ROW('Hygiene Data'!G67))="","",OFFSET('Hygiene Data'!$G$13,0,10*ROW('Hygiene Data'!G67)))</f>
        <v/>
      </c>
      <c r="EA73" s="306" t="str">
        <f ca="true">+IF(OFFSET('Hygiene Data'!$H$11,0,10*ROW('Hygiene Data'!H67))="","",OFFSET('Hygiene Data'!$H$11,0,10*ROW('Hygiene Data'!H67)))</f>
        <v/>
      </c>
      <c r="EB73" s="306" t="str">
        <f ca="true">+IF(OFFSET('Hygiene Data'!$H$12,0,10*ROW('Hygiene Data'!H67))="","",OFFSET('Hygiene Data'!$H$12,0,10*ROW('Hygiene Data'!H67)))</f>
        <v/>
      </c>
      <c r="EC73" s="306" t="str">
        <f ca="true">+IF(OFFSET('Hygiene Data'!$H$13,0,10*ROW('Hygiene Data'!H67))="","",OFFSET('Hygiene Data'!$H$13,0,10*ROW('Hygiene Data'!H67)))</f>
        <v/>
      </c>
      <c r="ED73" s="306" t="str">
        <f ca="true">+IF(OFFSET('Hygiene Data'!$I$11,0,10*ROW('Hygiene Data'!I67))="","",OFFSET('Hygiene Data'!$I$11,0,10*ROW('Hygiene Data'!I67)))</f>
        <v/>
      </c>
      <c r="EE73" s="306" t="str">
        <f ca="true">+IF(OFFSET('Hygiene Data'!$I$12,0,10*ROW('Hygiene Data'!I67))="","",OFFSET('Hygiene Data'!$I$12,0,10*ROW('Hygiene Data'!I67)))</f>
        <v/>
      </c>
      <c r="EF73" s="306"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62" t="str">
        <f t="shared" ca="true" si="1"/>
        <v/>
      </c>
      <c r="D74" s="98"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8"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8"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8"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8"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8"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8"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8"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8"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8"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8"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8"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8"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8"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8"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8"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8"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8"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9"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9"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9"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9"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9"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9"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9"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9"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9"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9"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9"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9"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9"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9"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9"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9"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9"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9"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9"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9"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9"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9"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9"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9"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9"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9"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9"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9"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9"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9"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0"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0"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0"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0"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0"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0"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0"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0"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0"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0"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0"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0"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0"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0"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0"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0"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0"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0"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6"/>
      <c r="BS74" s="306" t="str">
        <f ca="true">+IF(OFFSET('Water Data'!$D$27,0,10*ROW('Water Data'!D68))="","",OFFSET('Water Data'!$D$27,0,10*ROW('Water Data'!D68)))</f>
        <v/>
      </c>
      <c r="BT74" s="306" t="str">
        <f ca="true">+IF(OFFSET('Water Data'!$D$28,0,10*ROW('Water Data'!D68))="","",OFFSET('Water Data'!$D$28,0,10*ROW('Water Data'!D68)))</f>
        <v/>
      </c>
      <c r="BU74" s="306" t="str">
        <f ca="true">+IF(OFFSET('Water Data'!$D$29,0,10*ROW('Water Data'!D68))="","",OFFSET('Water Data'!$D$29,0,10*ROW('Water Data'!D68)))</f>
        <v/>
      </c>
      <c r="BV74" s="306" t="str">
        <f ca="true">+IF(OFFSET('Water Data'!$E$27,0,10*ROW('Water Data'!E68))="","",OFFSET('Water Data'!$E$27,0,10*ROW('Water Data'!E68)))</f>
        <v/>
      </c>
      <c r="BW74" s="306" t="str">
        <f ca="true">+IF(OFFSET('Water Data'!$E$28,0,10*ROW('Water Data'!E68))="","",OFFSET('Water Data'!$E$28,0,10*ROW('Water Data'!E68)))</f>
        <v/>
      </c>
      <c r="BX74" s="306" t="str">
        <f ca="true">+IF(OFFSET('Water Data'!$E$29,0,10*ROW('Water Data'!E68))="","",OFFSET('Water Data'!$E$29,0,10*ROW('Water Data'!E68)))</f>
        <v/>
      </c>
      <c r="BY74" s="306" t="str">
        <f ca="true">+IF(OFFSET('Water Data'!$F$27,0,10*ROW('Water Data'!F68))="","",OFFSET('Water Data'!$F$27,0,10*ROW('Water Data'!F68)))</f>
        <v/>
      </c>
      <c r="BZ74" s="306" t="str">
        <f ca="true">+IF(OFFSET('Water Data'!$F$28,0,10*ROW('Water Data'!F68))="","",OFFSET('Water Data'!$F$28,0,10*ROW('Water Data'!F68)))</f>
        <v/>
      </c>
      <c r="CA74" s="306" t="str">
        <f ca="true">+IF(OFFSET('Water Data'!$F$29,0,10*ROW('Water Data'!F68))="","",OFFSET('Water Data'!$F$29,0,10*ROW('Water Data'!F68)))</f>
        <v/>
      </c>
      <c r="CB74" s="306" t="str">
        <f ca="true">+IF(OFFSET('Water Data'!$G$27,0,10*ROW('Water Data'!G68))="","",OFFSET('Water Data'!$G$27,0,10*ROW('Water Data'!G68)))</f>
        <v/>
      </c>
      <c r="CC74" s="306" t="str">
        <f ca="true">+IF(OFFSET('Water Data'!$G$28,0,10*ROW('Water Data'!G68))="","",OFFSET('Water Data'!$G$28,0,10*ROW('Water Data'!G68)))</f>
        <v/>
      </c>
      <c r="CD74" s="306" t="str">
        <f ca="true">+IF(OFFSET('Water Data'!$G$29,0,10*ROW('Water Data'!G68))="","",OFFSET('Water Data'!$G$29,0,10*ROW('Water Data'!G68)))</f>
        <v/>
      </c>
      <c r="CE74" s="306" t="str">
        <f ca="true">+IF(OFFSET('Water Data'!$H$27,0,10*ROW('Water Data'!H68))="","",OFFSET('Water Data'!$H$27,0,10*ROW('Water Data'!H68)))</f>
        <v/>
      </c>
      <c r="CF74" s="306" t="str">
        <f ca="true">+IF(OFFSET('Water Data'!$H$28,0,10*ROW('Water Data'!H68))="","",OFFSET('Water Data'!$H$28,0,10*ROW('Water Data'!H68)))</f>
        <v/>
      </c>
      <c r="CG74" s="306" t="str">
        <f ca="true">+IF(OFFSET('Water Data'!$H$29,0,10*ROW('Water Data'!H68))="","",OFFSET('Water Data'!$H$29,0,10*ROW('Water Data'!H68)))</f>
        <v/>
      </c>
      <c r="CH74" s="306" t="str">
        <f ca="true">+IF(OFFSET('Water Data'!$I$27,0,10*ROW('Water Data'!I68))="","",OFFSET('Water Data'!$I$27,0,10*ROW('Water Data'!I68)))</f>
        <v/>
      </c>
      <c r="CI74" s="306" t="str">
        <f ca="true">+IF(OFFSET('Water Data'!$I$28,0,10*ROW('Water Data'!I68))="","",OFFSET('Water Data'!$I$28,0,10*ROW('Water Data'!I68)))</f>
        <v/>
      </c>
      <c r="CJ74" s="306" t="str">
        <f ca="true">+IF(OFFSET('Water Data'!$I$29,0,10*ROW('Water Data'!I68))="","",OFFSET('Water Data'!$I$29,0,10*ROW('Water Data'!I68)))</f>
        <v/>
      </c>
      <c r="CK74" s="306" t="str">
        <f ca="true">+IF(OFFSET('Sanitation Data'!$D$28,0,10*ROW('Sanitation Data'!D68))="","",OFFSET('Sanitation Data'!$D$28,0,10*ROW('Sanitation Data'!D68)))</f>
        <v/>
      </c>
      <c r="CL74" s="306" t="str">
        <f ca="true">+IF(OFFSET('Sanitation Data'!$D$29,0,10*ROW('Sanitation Data'!D68))="","",OFFSET('Sanitation Data'!$D$29,0,10*ROW('Sanitation Data'!D68)))</f>
        <v/>
      </c>
      <c r="CM74" s="306" t="str">
        <f ca="true">+IF(OFFSET('Sanitation Data'!$D$30,0,10*ROW('Sanitation Data'!D68))="","",OFFSET('Sanitation Data'!$D$30,0,10*ROW('Sanitation Data'!D68)))</f>
        <v/>
      </c>
      <c r="CN74" s="306" t="str">
        <f ca="true">+IF(OFFSET('Sanitation Data'!$D$31,0,10*ROW('Sanitation Data'!D68))="","",OFFSET('Sanitation Data'!$D$31,0,10*ROW('Sanitation Data'!D68)))</f>
        <v/>
      </c>
      <c r="CO74" s="306" t="str">
        <f ca="true">+IF(OFFSET('Sanitation Data'!$D$32,0,10*ROW('Sanitation Data'!D68))="","",OFFSET('Sanitation Data'!$D$32,0,10*ROW('Sanitation Data'!D68)))</f>
        <v/>
      </c>
      <c r="CP74" s="306" t="str">
        <f ca="true">+IF(OFFSET('Sanitation Data'!$E$28,0,10*ROW('Sanitation Data'!E68))="","",OFFSET('Sanitation Data'!$E$28,0,10*ROW('Sanitation Data'!E68)))</f>
        <v/>
      </c>
      <c r="CQ74" s="306" t="str">
        <f ca="true">+IF(OFFSET('Sanitation Data'!$E$29,0,10*ROW('Sanitation Data'!E68))="","",OFFSET('Sanitation Data'!$E$29,0,10*ROW('Sanitation Data'!E68)))</f>
        <v/>
      </c>
      <c r="CR74" s="306" t="str">
        <f ca="true">+IF(OFFSET('Sanitation Data'!$E$30,0,10*ROW('Sanitation Data'!E68))="","",OFFSET('Sanitation Data'!$E$30,0,10*ROW('Sanitation Data'!E68)))</f>
        <v/>
      </c>
      <c r="CS74" s="306" t="str">
        <f ca="true">+IF(OFFSET('Sanitation Data'!$E$31,0,10*ROW('Sanitation Data'!E68))="","",OFFSET('Sanitation Data'!$E$31,0,10*ROW('Sanitation Data'!E68)))</f>
        <v/>
      </c>
      <c r="CT74" s="306" t="str">
        <f ca="true">+IF(OFFSET('Sanitation Data'!$E$32,0,10*ROW('Sanitation Data'!E68))="","",OFFSET('Sanitation Data'!$E$32,0,10*ROW('Sanitation Data'!E68)))</f>
        <v/>
      </c>
      <c r="CU74" s="306" t="str">
        <f ca="true">+IF(OFFSET('Sanitation Data'!$F$28,0,10*ROW('Sanitation Data'!F68))="","",OFFSET('Sanitation Data'!$F$28,0,10*ROW('Sanitation Data'!F68)))</f>
        <v/>
      </c>
      <c r="CV74" s="306" t="str">
        <f ca="true">+IF(OFFSET('Sanitation Data'!$F$29,0,10*ROW('Sanitation Data'!F68))="","",OFFSET('Sanitation Data'!$F$29,0,10*ROW('Sanitation Data'!F68)))</f>
        <v/>
      </c>
      <c r="CW74" s="306" t="str">
        <f ca="true">+IF(OFFSET('Sanitation Data'!$F$30,0,10*ROW('Sanitation Data'!F68))="","",OFFSET('Sanitation Data'!$F$30,0,10*ROW('Sanitation Data'!F68)))</f>
        <v/>
      </c>
      <c r="CX74" s="306" t="str">
        <f ca="true">+IF(OFFSET('Sanitation Data'!$F$31,0,10*ROW('Sanitation Data'!F68))="","",OFFSET('Sanitation Data'!$F$31,0,10*ROW('Sanitation Data'!F68)))</f>
        <v/>
      </c>
      <c r="CY74" s="306" t="str">
        <f ca="true">+IF(OFFSET('Sanitation Data'!$F$32,0,10*ROW('Sanitation Data'!F68))="","",OFFSET('Sanitation Data'!$F$32,0,10*ROW('Sanitation Data'!F68)))</f>
        <v/>
      </c>
      <c r="CZ74" s="306" t="str">
        <f ca="true">+IF(OFFSET('Sanitation Data'!$G$28,0,10*ROW('Sanitation Data'!G68))="","",OFFSET('Sanitation Data'!$G$28,0,10*ROW('Sanitation Data'!G68)))</f>
        <v/>
      </c>
      <c r="DA74" s="306" t="str">
        <f ca="true">+IF(OFFSET('Sanitation Data'!$G$29,0,10*ROW('Sanitation Data'!G68))="","",OFFSET('Sanitation Data'!$G$29,0,10*ROW('Sanitation Data'!G68)))</f>
        <v/>
      </c>
      <c r="DB74" s="306" t="str">
        <f ca="true">+IF(OFFSET('Sanitation Data'!$G$30,0,10*ROW('Sanitation Data'!G68))="","",OFFSET('Sanitation Data'!$G$30,0,10*ROW('Sanitation Data'!G68)))</f>
        <v/>
      </c>
      <c r="DC74" s="306" t="str">
        <f ca="true">+IF(OFFSET('Sanitation Data'!$G$31,0,10*ROW('Sanitation Data'!G68))="","",OFFSET('Sanitation Data'!$G$31,0,10*ROW('Sanitation Data'!G68)))</f>
        <v/>
      </c>
      <c r="DD74" s="306" t="str">
        <f ca="true">+IF(OFFSET('Sanitation Data'!$G$32,0,10*ROW('Sanitation Data'!G68))="","",OFFSET('Sanitation Data'!$G$32,0,10*ROW('Sanitation Data'!G68)))</f>
        <v/>
      </c>
      <c r="DE74" s="306" t="str">
        <f ca="true">+IF(OFFSET('Sanitation Data'!$H$28,0,10*ROW('Sanitation Data'!H68))="","",OFFSET('Sanitation Data'!$H$28,0,10*ROW('Sanitation Data'!H68)))</f>
        <v/>
      </c>
      <c r="DF74" s="306" t="str">
        <f ca="true">+IF(OFFSET('Sanitation Data'!$H$29,0,10*ROW('Sanitation Data'!H68))="","",OFFSET('Sanitation Data'!$H$29,0,10*ROW('Sanitation Data'!H68)))</f>
        <v/>
      </c>
      <c r="DG74" s="306" t="str">
        <f ca="true">+IF(OFFSET('Sanitation Data'!$H$30,0,10*ROW('Sanitation Data'!H68))="","",OFFSET('Sanitation Data'!$H$30,0,10*ROW('Sanitation Data'!H68)))</f>
        <v/>
      </c>
      <c r="DH74" s="306" t="str">
        <f ca="true">+IF(OFFSET('Sanitation Data'!$H$31,0,10*ROW('Sanitation Data'!H68))="","",OFFSET('Sanitation Data'!$H$31,0,10*ROW('Sanitation Data'!H68)))</f>
        <v/>
      </c>
      <c r="DI74" s="306" t="str">
        <f ca="true">+IF(OFFSET('Sanitation Data'!$H$32,0,10*ROW('Sanitation Data'!H68))="","",OFFSET('Sanitation Data'!$H$32,0,10*ROW('Sanitation Data'!H68)))</f>
        <v/>
      </c>
      <c r="DJ74" s="306" t="str">
        <f ca="true">+IF(OFFSET('Sanitation Data'!$I$28,0,10*ROW('Sanitation Data'!I68))="","",OFFSET('Sanitation Data'!$I$28,0,10*ROW('Sanitation Data'!I68)))</f>
        <v/>
      </c>
      <c r="DK74" s="306" t="str">
        <f ca="true">+IF(OFFSET('Sanitation Data'!$I$29,0,10*ROW('Sanitation Data'!I68))="","",OFFSET('Sanitation Data'!$I$29,0,10*ROW('Sanitation Data'!I68)))</f>
        <v/>
      </c>
      <c r="DL74" s="306" t="str">
        <f ca="true">+IF(OFFSET('Sanitation Data'!$I$30,0,10*ROW('Sanitation Data'!I68))="","",OFFSET('Sanitation Data'!$I$30,0,10*ROW('Sanitation Data'!I68)))</f>
        <v/>
      </c>
      <c r="DM74" s="306" t="str">
        <f ca="true">+IF(OFFSET('Sanitation Data'!$I$31,0,10*ROW('Sanitation Data'!I68))="","",OFFSET('Sanitation Data'!$I$31,0,10*ROW('Sanitation Data'!I68)))</f>
        <v/>
      </c>
      <c r="DN74" s="306" t="str">
        <f ca="true">+IF(OFFSET('Sanitation Data'!$I$32,0,10*ROW('Sanitation Data'!I68))="","",OFFSET('Sanitation Data'!$I$32,0,10*ROW('Sanitation Data'!I68)))</f>
        <v/>
      </c>
      <c r="DO74" s="306" t="str">
        <f ca="true">+IF(OFFSET('Hygiene Data'!$D$11,0,10*ROW('Hygiene Data'!D68))="","",OFFSET('Hygiene Data'!$D$11,0,10*ROW('Hygiene Data'!D68)))</f>
        <v/>
      </c>
      <c r="DP74" s="306" t="str">
        <f ca="true">+IF(OFFSET('Hygiene Data'!$D$12,0,10*ROW('Hygiene Data'!D68))="","",OFFSET('Hygiene Data'!$D$12,0,10*ROW('Hygiene Data'!D68)))</f>
        <v/>
      </c>
      <c r="DQ74" s="306" t="str">
        <f ca="true">+IF(OFFSET('Hygiene Data'!$D$13,0,10*ROW('Hygiene Data'!D68))="","",OFFSET('Hygiene Data'!$D$13,0,10*ROW('Hygiene Data'!D68)))</f>
        <v/>
      </c>
      <c r="DR74" s="306" t="str">
        <f ca="true">+IF(OFFSET('Hygiene Data'!$E$11,0,10*ROW('Hygiene Data'!E68))="","",OFFSET('Hygiene Data'!$E$11,0,10*ROW('Hygiene Data'!E68)))</f>
        <v/>
      </c>
      <c r="DS74" s="306" t="str">
        <f ca="true">+IF(OFFSET('Hygiene Data'!$E$12,0,10*ROW('Hygiene Data'!E68))="","",OFFSET('Hygiene Data'!$E$12,0,10*ROW('Hygiene Data'!E68)))</f>
        <v/>
      </c>
      <c r="DT74" s="306" t="str">
        <f ca="true">+IF(OFFSET('Hygiene Data'!$E$13,0,10*ROW('Hygiene Data'!E68))="","",OFFSET('Hygiene Data'!$E$13,0,10*ROW('Hygiene Data'!E68)))</f>
        <v/>
      </c>
      <c r="DU74" s="306" t="str">
        <f ca="true">+IF(OFFSET('Hygiene Data'!$F$11,0,10*ROW('Hygiene Data'!F68))="","",OFFSET('Hygiene Data'!$F$11,0,10*ROW('Hygiene Data'!F68)))</f>
        <v/>
      </c>
      <c r="DV74" s="306" t="str">
        <f ca="true">+IF(OFFSET('Hygiene Data'!$F$12,0,10*ROW('Hygiene Data'!F68))="","",OFFSET('Hygiene Data'!$F$12,0,10*ROW('Hygiene Data'!F68)))</f>
        <v/>
      </c>
      <c r="DW74" s="306" t="str">
        <f ca="true">+IF(OFFSET('Hygiene Data'!$F$13,0,10*ROW('Hygiene Data'!F68))="","",OFFSET('Hygiene Data'!$F$13,0,10*ROW('Hygiene Data'!F68)))</f>
        <v/>
      </c>
      <c r="DX74" s="306" t="str">
        <f ca="true">+IF(OFFSET('Hygiene Data'!$G$11,0,10*ROW('Hygiene Data'!G68))="","",OFFSET('Hygiene Data'!$G$11,0,10*ROW('Hygiene Data'!G68)))</f>
        <v/>
      </c>
      <c r="DY74" s="306" t="str">
        <f ca="true">+IF(OFFSET('Hygiene Data'!$G$12,0,10*ROW('Hygiene Data'!G68))="","",OFFSET('Hygiene Data'!$G$12,0,10*ROW('Hygiene Data'!G68)))</f>
        <v/>
      </c>
      <c r="DZ74" s="306" t="str">
        <f ca="true">+IF(OFFSET('Hygiene Data'!$G$13,0,10*ROW('Hygiene Data'!G68))="","",OFFSET('Hygiene Data'!$G$13,0,10*ROW('Hygiene Data'!G68)))</f>
        <v/>
      </c>
      <c r="EA74" s="306" t="str">
        <f ca="true">+IF(OFFSET('Hygiene Data'!$H$11,0,10*ROW('Hygiene Data'!H68))="","",OFFSET('Hygiene Data'!$H$11,0,10*ROW('Hygiene Data'!H68)))</f>
        <v/>
      </c>
      <c r="EB74" s="306" t="str">
        <f ca="true">+IF(OFFSET('Hygiene Data'!$H$12,0,10*ROW('Hygiene Data'!H68))="","",OFFSET('Hygiene Data'!$H$12,0,10*ROW('Hygiene Data'!H68)))</f>
        <v/>
      </c>
      <c r="EC74" s="306" t="str">
        <f ca="true">+IF(OFFSET('Hygiene Data'!$H$13,0,10*ROW('Hygiene Data'!H68))="","",OFFSET('Hygiene Data'!$H$13,0,10*ROW('Hygiene Data'!H68)))</f>
        <v/>
      </c>
      <c r="ED74" s="306" t="str">
        <f ca="true">+IF(OFFSET('Hygiene Data'!$I$11,0,10*ROW('Hygiene Data'!I68))="","",OFFSET('Hygiene Data'!$I$11,0,10*ROW('Hygiene Data'!I68)))</f>
        <v/>
      </c>
      <c r="EE74" s="306" t="str">
        <f ca="true">+IF(OFFSET('Hygiene Data'!$I$12,0,10*ROW('Hygiene Data'!I68))="","",OFFSET('Hygiene Data'!$I$12,0,10*ROW('Hygiene Data'!I68)))</f>
        <v/>
      </c>
      <c r="EF74" s="306"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62" t="str">
        <f t="shared" ca="true" si="1"/>
        <v/>
      </c>
      <c r="D75" s="98"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8"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8"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8"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8"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8"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8"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8"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8"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8"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8"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8"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8"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8"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8"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8"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8"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8"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9"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9"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9"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9"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9"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9"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9"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9"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9"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9"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9"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9"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9"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9"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9"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9"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9"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9"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9"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9"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9"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9"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9"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9"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9"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9"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9"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9"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9"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9"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0"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0"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0"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0"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0"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0"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0"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0"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0"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0"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0"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0"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0"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0"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0"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0"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0"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0"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6"/>
      <c r="BS75" s="306" t="str">
        <f ca="true">+IF(OFFSET('Water Data'!$D$27,0,10*ROW('Water Data'!D69))="","",OFFSET('Water Data'!$D$27,0,10*ROW('Water Data'!D69)))</f>
        <v/>
      </c>
      <c r="BT75" s="306" t="str">
        <f ca="true">+IF(OFFSET('Water Data'!$D$28,0,10*ROW('Water Data'!D69))="","",OFFSET('Water Data'!$D$28,0,10*ROW('Water Data'!D69)))</f>
        <v/>
      </c>
      <c r="BU75" s="306" t="str">
        <f ca="true">+IF(OFFSET('Water Data'!$D$29,0,10*ROW('Water Data'!D69))="","",OFFSET('Water Data'!$D$29,0,10*ROW('Water Data'!D69)))</f>
        <v/>
      </c>
      <c r="BV75" s="306" t="str">
        <f ca="true">+IF(OFFSET('Water Data'!$E$27,0,10*ROW('Water Data'!E69))="","",OFFSET('Water Data'!$E$27,0,10*ROW('Water Data'!E69)))</f>
        <v/>
      </c>
      <c r="BW75" s="306" t="str">
        <f ca="true">+IF(OFFSET('Water Data'!$E$28,0,10*ROW('Water Data'!E69))="","",OFFSET('Water Data'!$E$28,0,10*ROW('Water Data'!E69)))</f>
        <v/>
      </c>
      <c r="BX75" s="306" t="str">
        <f ca="true">+IF(OFFSET('Water Data'!$E$29,0,10*ROW('Water Data'!E69))="","",OFFSET('Water Data'!$E$29,0,10*ROW('Water Data'!E69)))</f>
        <v/>
      </c>
      <c r="BY75" s="306" t="str">
        <f ca="true">+IF(OFFSET('Water Data'!$F$27,0,10*ROW('Water Data'!F69))="","",OFFSET('Water Data'!$F$27,0,10*ROW('Water Data'!F69)))</f>
        <v/>
      </c>
      <c r="BZ75" s="306" t="str">
        <f ca="true">+IF(OFFSET('Water Data'!$F$28,0,10*ROW('Water Data'!F69))="","",OFFSET('Water Data'!$F$28,0,10*ROW('Water Data'!F69)))</f>
        <v/>
      </c>
      <c r="CA75" s="306" t="str">
        <f ca="true">+IF(OFFSET('Water Data'!$F$29,0,10*ROW('Water Data'!F69))="","",OFFSET('Water Data'!$F$29,0,10*ROW('Water Data'!F69)))</f>
        <v/>
      </c>
      <c r="CB75" s="306" t="str">
        <f ca="true">+IF(OFFSET('Water Data'!$G$27,0,10*ROW('Water Data'!G69))="","",OFFSET('Water Data'!$G$27,0,10*ROW('Water Data'!G69)))</f>
        <v/>
      </c>
      <c r="CC75" s="306" t="str">
        <f ca="true">+IF(OFFSET('Water Data'!$G$28,0,10*ROW('Water Data'!G69))="","",OFFSET('Water Data'!$G$28,0,10*ROW('Water Data'!G69)))</f>
        <v/>
      </c>
      <c r="CD75" s="306" t="str">
        <f ca="true">+IF(OFFSET('Water Data'!$G$29,0,10*ROW('Water Data'!G69))="","",OFFSET('Water Data'!$G$29,0,10*ROW('Water Data'!G69)))</f>
        <v/>
      </c>
      <c r="CE75" s="306" t="str">
        <f ca="true">+IF(OFFSET('Water Data'!$H$27,0,10*ROW('Water Data'!H69))="","",OFFSET('Water Data'!$H$27,0,10*ROW('Water Data'!H69)))</f>
        <v/>
      </c>
      <c r="CF75" s="306" t="str">
        <f ca="true">+IF(OFFSET('Water Data'!$H$28,0,10*ROW('Water Data'!H69))="","",OFFSET('Water Data'!$H$28,0,10*ROW('Water Data'!H69)))</f>
        <v/>
      </c>
      <c r="CG75" s="306" t="str">
        <f ca="true">+IF(OFFSET('Water Data'!$H$29,0,10*ROW('Water Data'!H69))="","",OFFSET('Water Data'!$H$29,0,10*ROW('Water Data'!H69)))</f>
        <v/>
      </c>
      <c r="CH75" s="306" t="str">
        <f ca="true">+IF(OFFSET('Water Data'!$I$27,0,10*ROW('Water Data'!I69))="","",OFFSET('Water Data'!$I$27,0,10*ROW('Water Data'!I69)))</f>
        <v/>
      </c>
      <c r="CI75" s="306" t="str">
        <f ca="true">+IF(OFFSET('Water Data'!$I$28,0,10*ROW('Water Data'!I69))="","",OFFSET('Water Data'!$I$28,0,10*ROW('Water Data'!I69)))</f>
        <v/>
      </c>
      <c r="CJ75" s="306" t="str">
        <f ca="true">+IF(OFFSET('Water Data'!$I$29,0,10*ROW('Water Data'!I69))="","",OFFSET('Water Data'!$I$29,0,10*ROW('Water Data'!I69)))</f>
        <v/>
      </c>
      <c r="CK75" s="306" t="str">
        <f ca="true">+IF(OFFSET('Sanitation Data'!$D$28,0,10*ROW('Sanitation Data'!D69))="","",OFFSET('Sanitation Data'!$D$28,0,10*ROW('Sanitation Data'!D69)))</f>
        <v/>
      </c>
      <c r="CL75" s="306" t="str">
        <f ca="true">+IF(OFFSET('Sanitation Data'!$D$29,0,10*ROW('Sanitation Data'!D69))="","",OFFSET('Sanitation Data'!$D$29,0,10*ROW('Sanitation Data'!D69)))</f>
        <v/>
      </c>
      <c r="CM75" s="306" t="str">
        <f ca="true">+IF(OFFSET('Sanitation Data'!$D$30,0,10*ROW('Sanitation Data'!D69))="","",OFFSET('Sanitation Data'!$D$30,0,10*ROW('Sanitation Data'!D69)))</f>
        <v/>
      </c>
      <c r="CN75" s="306" t="str">
        <f ca="true">+IF(OFFSET('Sanitation Data'!$D$31,0,10*ROW('Sanitation Data'!D69))="","",OFFSET('Sanitation Data'!$D$31,0,10*ROW('Sanitation Data'!D69)))</f>
        <v/>
      </c>
      <c r="CO75" s="306" t="str">
        <f ca="true">+IF(OFFSET('Sanitation Data'!$D$32,0,10*ROW('Sanitation Data'!D69))="","",OFFSET('Sanitation Data'!$D$32,0,10*ROW('Sanitation Data'!D69)))</f>
        <v/>
      </c>
      <c r="CP75" s="306" t="str">
        <f ca="true">+IF(OFFSET('Sanitation Data'!$E$28,0,10*ROW('Sanitation Data'!E69))="","",OFFSET('Sanitation Data'!$E$28,0,10*ROW('Sanitation Data'!E69)))</f>
        <v/>
      </c>
      <c r="CQ75" s="306" t="str">
        <f ca="true">+IF(OFFSET('Sanitation Data'!$E$29,0,10*ROW('Sanitation Data'!E69))="","",OFFSET('Sanitation Data'!$E$29,0,10*ROW('Sanitation Data'!E69)))</f>
        <v/>
      </c>
      <c r="CR75" s="306" t="str">
        <f ca="true">+IF(OFFSET('Sanitation Data'!$E$30,0,10*ROW('Sanitation Data'!E69))="","",OFFSET('Sanitation Data'!$E$30,0,10*ROW('Sanitation Data'!E69)))</f>
        <v/>
      </c>
      <c r="CS75" s="306" t="str">
        <f ca="true">+IF(OFFSET('Sanitation Data'!$E$31,0,10*ROW('Sanitation Data'!E69))="","",OFFSET('Sanitation Data'!$E$31,0,10*ROW('Sanitation Data'!E69)))</f>
        <v/>
      </c>
      <c r="CT75" s="306" t="str">
        <f ca="true">+IF(OFFSET('Sanitation Data'!$E$32,0,10*ROW('Sanitation Data'!E69))="","",OFFSET('Sanitation Data'!$E$32,0,10*ROW('Sanitation Data'!E69)))</f>
        <v/>
      </c>
      <c r="CU75" s="306" t="str">
        <f ca="true">+IF(OFFSET('Sanitation Data'!$F$28,0,10*ROW('Sanitation Data'!F69))="","",OFFSET('Sanitation Data'!$F$28,0,10*ROW('Sanitation Data'!F69)))</f>
        <v/>
      </c>
      <c r="CV75" s="306" t="str">
        <f ca="true">+IF(OFFSET('Sanitation Data'!$F$29,0,10*ROW('Sanitation Data'!F69))="","",OFFSET('Sanitation Data'!$F$29,0,10*ROW('Sanitation Data'!F69)))</f>
        <v/>
      </c>
      <c r="CW75" s="306" t="str">
        <f ca="true">+IF(OFFSET('Sanitation Data'!$F$30,0,10*ROW('Sanitation Data'!F69))="","",OFFSET('Sanitation Data'!$F$30,0,10*ROW('Sanitation Data'!F69)))</f>
        <v/>
      </c>
      <c r="CX75" s="306" t="str">
        <f ca="true">+IF(OFFSET('Sanitation Data'!$F$31,0,10*ROW('Sanitation Data'!F69))="","",OFFSET('Sanitation Data'!$F$31,0,10*ROW('Sanitation Data'!F69)))</f>
        <v/>
      </c>
      <c r="CY75" s="306" t="str">
        <f ca="true">+IF(OFFSET('Sanitation Data'!$F$32,0,10*ROW('Sanitation Data'!F69))="","",OFFSET('Sanitation Data'!$F$32,0,10*ROW('Sanitation Data'!F69)))</f>
        <v/>
      </c>
      <c r="CZ75" s="306" t="str">
        <f ca="true">+IF(OFFSET('Sanitation Data'!$G$28,0,10*ROW('Sanitation Data'!G69))="","",OFFSET('Sanitation Data'!$G$28,0,10*ROW('Sanitation Data'!G69)))</f>
        <v/>
      </c>
      <c r="DA75" s="306" t="str">
        <f ca="true">+IF(OFFSET('Sanitation Data'!$G$29,0,10*ROW('Sanitation Data'!G69))="","",OFFSET('Sanitation Data'!$G$29,0,10*ROW('Sanitation Data'!G69)))</f>
        <v/>
      </c>
      <c r="DB75" s="306" t="str">
        <f ca="true">+IF(OFFSET('Sanitation Data'!$G$30,0,10*ROW('Sanitation Data'!G69))="","",OFFSET('Sanitation Data'!$G$30,0,10*ROW('Sanitation Data'!G69)))</f>
        <v/>
      </c>
      <c r="DC75" s="306" t="str">
        <f ca="true">+IF(OFFSET('Sanitation Data'!$G$31,0,10*ROW('Sanitation Data'!G69))="","",OFFSET('Sanitation Data'!$G$31,0,10*ROW('Sanitation Data'!G69)))</f>
        <v/>
      </c>
      <c r="DD75" s="306" t="str">
        <f ca="true">+IF(OFFSET('Sanitation Data'!$G$32,0,10*ROW('Sanitation Data'!G69))="","",OFFSET('Sanitation Data'!$G$32,0,10*ROW('Sanitation Data'!G69)))</f>
        <v/>
      </c>
      <c r="DE75" s="306" t="str">
        <f ca="true">+IF(OFFSET('Sanitation Data'!$H$28,0,10*ROW('Sanitation Data'!H69))="","",OFFSET('Sanitation Data'!$H$28,0,10*ROW('Sanitation Data'!H69)))</f>
        <v/>
      </c>
      <c r="DF75" s="306" t="str">
        <f ca="true">+IF(OFFSET('Sanitation Data'!$H$29,0,10*ROW('Sanitation Data'!H69))="","",OFFSET('Sanitation Data'!$H$29,0,10*ROW('Sanitation Data'!H69)))</f>
        <v/>
      </c>
      <c r="DG75" s="306" t="str">
        <f ca="true">+IF(OFFSET('Sanitation Data'!$H$30,0,10*ROW('Sanitation Data'!H69))="","",OFFSET('Sanitation Data'!$H$30,0,10*ROW('Sanitation Data'!H69)))</f>
        <v/>
      </c>
      <c r="DH75" s="306" t="str">
        <f ca="true">+IF(OFFSET('Sanitation Data'!$H$31,0,10*ROW('Sanitation Data'!H69))="","",OFFSET('Sanitation Data'!$H$31,0,10*ROW('Sanitation Data'!H69)))</f>
        <v/>
      </c>
      <c r="DI75" s="306" t="str">
        <f ca="true">+IF(OFFSET('Sanitation Data'!$H$32,0,10*ROW('Sanitation Data'!H69))="","",OFFSET('Sanitation Data'!$H$32,0,10*ROW('Sanitation Data'!H69)))</f>
        <v/>
      </c>
      <c r="DJ75" s="306" t="str">
        <f ca="true">+IF(OFFSET('Sanitation Data'!$I$28,0,10*ROW('Sanitation Data'!I69))="","",OFFSET('Sanitation Data'!$I$28,0,10*ROW('Sanitation Data'!I69)))</f>
        <v/>
      </c>
      <c r="DK75" s="306" t="str">
        <f ca="true">+IF(OFFSET('Sanitation Data'!$I$29,0,10*ROW('Sanitation Data'!I69))="","",OFFSET('Sanitation Data'!$I$29,0,10*ROW('Sanitation Data'!I69)))</f>
        <v/>
      </c>
      <c r="DL75" s="306" t="str">
        <f ca="true">+IF(OFFSET('Sanitation Data'!$I$30,0,10*ROW('Sanitation Data'!I69))="","",OFFSET('Sanitation Data'!$I$30,0,10*ROW('Sanitation Data'!I69)))</f>
        <v/>
      </c>
      <c r="DM75" s="306" t="str">
        <f ca="true">+IF(OFFSET('Sanitation Data'!$I$31,0,10*ROW('Sanitation Data'!I69))="","",OFFSET('Sanitation Data'!$I$31,0,10*ROW('Sanitation Data'!I69)))</f>
        <v/>
      </c>
      <c r="DN75" s="306" t="str">
        <f ca="true">+IF(OFFSET('Sanitation Data'!$I$32,0,10*ROW('Sanitation Data'!I69))="","",OFFSET('Sanitation Data'!$I$32,0,10*ROW('Sanitation Data'!I69)))</f>
        <v/>
      </c>
      <c r="DO75" s="306" t="str">
        <f ca="true">+IF(OFFSET('Hygiene Data'!$D$11,0,10*ROW('Hygiene Data'!D69))="","",OFFSET('Hygiene Data'!$D$11,0,10*ROW('Hygiene Data'!D69)))</f>
        <v/>
      </c>
      <c r="DP75" s="306" t="str">
        <f ca="true">+IF(OFFSET('Hygiene Data'!$D$12,0,10*ROW('Hygiene Data'!D69))="","",OFFSET('Hygiene Data'!$D$12,0,10*ROW('Hygiene Data'!D69)))</f>
        <v/>
      </c>
      <c r="DQ75" s="306" t="str">
        <f ca="true">+IF(OFFSET('Hygiene Data'!$D$13,0,10*ROW('Hygiene Data'!D69))="","",OFFSET('Hygiene Data'!$D$13,0,10*ROW('Hygiene Data'!D69)))</f>
        <v/>
      </c>
      <c r="DR75" s="306" t="str">
        <f ca="true">+IF(OFFSET('Hygiene Data'!$E$11,0,10*ROW('Hygiene Data'!E69))="","",OFFSET('Hygiene Data'!$E$11,0,10*ROW('Hygiene Data'!E69)))</f>
        <v/>
      </c>
      <c r="DS75" s="306" t="str">
        <f ca="true">+IF(OFFSET('Hygiene Data'!$E$12,0,10*ROW('Hygiene Data'!E69))="","",OFFSET('Hygiene Data'!$E$12,0,10*ROW('Hygiene Data'!E69)))</f>
        <v/>
      </c>
      <c r="DT75" s="306" t="str">
        <f ca="true">+IF(OFFSET('Hygiene Data'!$E$13,0,10*ROW('Hygiene Data'!E69))="","",OFFSET('Hygiene Data'!$E$13,0,10*ROW('Hygiene Data'!E69)))</f>
        <v/>
      </c>
      <c r="DU75" s="306" t="str">
        <f ca="true">+IF(OFFSET('Hygiene Data'!$F$11,0,10*ROW('Hygiene Data'!F69))="","",OFFSET('Hygiene Data'!$F$11,0,10*ROW('Hygiene Data'!F69)))</f>
        <v/>
      </c>
      <c r="DV75" s="306" t="str">
        <f ca="true">+IF(OFFSET('Hygiene Data'!$F$12,0,10*ROW('Hygiene Data'!F69))="","",OFFSET('Hygiene Data'!$F$12,0,10*ROW('Hygiene Data'!F69)))</f>
        <v/>
      </c>
      <c r="DW75" s="306" t="str">
        <f ca="true">+IF(OFFSET('Hygiene Data'!$F$13,0,10*ROW('Hygiene Data'!F69))="","",OFFSET('Hygiene Data'!$F$13,0,10*ROW('Hygiene Data'!F69)))</f>
        <v/>
      </c>
      <c r="DX75" s="306" t="str">
        <f ca="true">+IF(OFFSET('Hygiene Data'!$G$11,0,10*ROW('Hygiene Data'!G69))="","",OFFSET('Hygiene Data'!$G$11,0,10*ROW('Hygiene Data'!G69)))</f>
        <v/>
      </c>
      <c r="DY75" s="306" t="str">
        <f ca="true">+IF(OFFSET('Hygiene Data'!$G$12,0,10*ROW('Hygiene Data'!G69))="","",OFFSET('Hygiene Data'!$G$12,0,10*ROW('Hygiene Data'!G69)))</f>
        <v/>
      </c>
      <c r="DZ75" s="306" t="str">
        <f ca="true">+IF(OFFSET('Hygiene Data'!$G$13,0,10*ROW('Hygiene Data'!G69))="","",OFFSET('Hygiene Data'!$G$13,0,10*ROW('Hygiene Data'!G69)))</f>
        <v/>
      </c>
      <c r="EA75" s="306" t="str">
        <f ca="true">+IF(OFFSET('Hygiene Data'!$H$11,0,10*ROW('Hygiene Data'!H69))="","",OFFSET('Hygiene Data'!$H$11,0,10*ROW('Hygiene Data'!H69)))</f>
        <v/>
      </c>
      <c r="EB75" s="306" t="str">
        <f ca="true">+IF(OFFSET('Hygiene Data'!$H$12,0,10*ROW('Hygiene Data'!H69))="","",OFFSET('Hygiene Data'!$H$12,0,10*ROW('Hygiene Data'!H69)))</f>
        <v/>
      </c>
      <c r="EC75" s="306" t="str">
        <f ca="true">+IF(OFFSET('Hygiene Data'!$H$13,0,10*ROW('Hygiene Data'!H69))="","",OFFSET('Hygiene Data'!$H$13,0,10*ROW('Hygiene Data'!H69)))</f>
        <v/>
      </c>
      <c r="ED75" s="306" t="str">
        <f ca="true">+IF(OFFSET('Hygiene Data'!$I$11,0,10*ROW('Hygiene Data'!I69))="","",OFFSET('Hygiene Data'!$I$11,0,10*ROW('Hygiene Data'!I69)))</f>
        <v/>
      </c>
      <c r="EE75" s="306" t="str">
        <f ca="true">+IF(OFFSET('Hygiene Data'!$I$12,0,10*ROW('Hygiene Data'!I69))="","",OFFSET('Hygiene Data'!$I$12,0,10*ROW('Hygiene Data'!I69)))</f>
        <v/>
      </c>
      <c r="EF75" s="306"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62" t="str">
        <f t="shared" ca="true" si="1"/>
        <v/>
      </c>
      <c r="D76" s="98"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8"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8"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8"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8"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8"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8"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8"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8"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8"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8"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8"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8"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8"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8"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8"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8"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8"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9"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9"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9"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9"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9"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9"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9"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9"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9"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9"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9"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9"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9"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9"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9"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9"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9"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9"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9"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9"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9"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9"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9"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9"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9"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9"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9"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9"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9"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9"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0"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0"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0"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0"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0"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0"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0"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0"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0"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0"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0"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0"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0"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0"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0"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0"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0"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0"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6"/>
      <c r="BS76" s="306" t="str">
        <f ca="true">+IF(OFFSET('Water Data'!$D$27,0,10*ROW('Water Data'!D70))="","",OFFSET('Water Data'!$D$27,0,10*ROW('Water Data'!D70)))</f>
        <v/>
      </c>
      <c r="BT76" s="306" t="str">
        <f ca="true">+IF(OFFSET('Water Data'!$D$28,0,10*ROW('Water Data'!D70))="","",OFFSET('Water Data'!$D$28,0,10*ROW('Water Data'!D70)))</f>
        <v/>
      </c>
      <c r="BU76" s="306" t="str">
        <f ca="true">+IF(OFFSET('Water Data'!$D$29,0,10*ROW('Water Data'!D70))="","",OFFSET('Water Data'!$D$29,0,10*ROW('Water Data'!D70)))</f>
        <v/>
      </c>
      <c r="BV76" s="306" t="str">
        <f ca="true">+IF(OFFSET('Water Data'!$E$27,0,10*ROW('Water Data'!E70))="","",OFFSET('Water Data'!$E$27,0,10*ROW('Water Data'!E70)))</f>
        <v/>
      </c>
      <c r="BW76" s="306" t="str">
        <f ca="true">+IF(OFFSET('Water Data'!$E$28,0,10*ROW('Water Data'!E70))="","",OFFSET('Water Data'!$E$28,0,10*ROW('Water Data'!E70)))</f>
        <v/>
      </c>
      <c r="BX76" s="306" t="str">
        <f ca="true">+IF(OFFSET('Water Data'!$E$29,0,10*ROW('Water Data'!E70))="","",OFFSET('Water Data'!$E$29,0,10*ROW('Water Data'!E70)))</f>
        <v/>
      </c>
      <c r="BY76" s="306" t="str">
        <f ca="true">+IF(OFFSET('Water Data'!$F$27,0,10*ROW('Water Data'!F70))="","",OFFSET('Water Data'!$F$27,0,10*ROW('Water Data'!F70)))</f>
        <v/>
      </c>
      <c r="BZ76" s="306" t="str">
        <f ca="true">+IF(OFFSET('Water Data'!$F$28,0,10*ROW('Water Data'!F70))="","",OFFSET('Water Data'!$F$28,0,10*ROW('Water Data'!F70)))</f>
        <v/>
      </c>
      <c r="CA76" s="306" t="str">
        <f ca="true">+IF(OFFSET('Water Data'!$F$29,0,10*ROW('Water Data'!F70))="","",OFFSET('Water Data'!$F$29,0,10*ROW('Water Data'!F70)))</f>
        <v/>
      </c>
      <c r="CB76" s="306" t="str">
        <f ca="true">+IF(OFFSET('Water Data'!$G$27,0,10*ROW('Water Data'!G70))="","",OFFSET('Water Data'!$G$27,0,10*ROW('Water Data'!G70)))</f>
        <v/>
      </c>
      <c r="CC76" s="306" t="str">
        <f ca="true">+IF(OFFSET('Water Data'!$G$28,0,10*ROW('Water Data'!G70))="","",OFFSET('Water Data'!$G$28,0,10*ROW('Water Data'!G70)))</f>
        <v/>
      </c>
      <c r="CD76" s="306" t="str">
        <f ca="true">+IF(OFFSET('Water Data'!$G$29,0,10*ROW('Water Data'!G70))="","",OFFSET('Water Data'!$G$29,0,10*ROW('Water Data'!G70)))</f>
        <v/>
      </c>
      <c r="CE76" s="306" t="str">
        <f ca="true">+IF(OFFSET('Water Data'!$H$27,0,10*ROW('Water Data'!H70))="","",OFFSET('Water Data'!$H$27,0,10*ROW('Water Data'!H70)))</f>
        <v/>
      </c>
      <c r="CF76" s="306" t="str">
        <f ca="true">+IF(OFFSET('Water Data'!$H$28,0,10*ROW('Water Data'!H70))="","",OFFSET('Water Data'!$H$28,0,10*ROW('Water Data'!H70)))</f>
        <v/>
      </c>
      <c r="CG76" s="306" t="str">
        <f ca="true">+IF(OFFSET('Water Data'!$H$29,0,10*ROW('Water Data'!H70))="","",OFFSET('Water Data'!$H$29,0,10*ROW('Water Data'!H70)))</f>
        <v/>
      </c>
      <c r="CH76" s="306" t="str">
        <f ca="true">+IF(OFFSET('Water Data'!$I$27,0,10*ROW('Water Data'!I70))="","",OFFSET('Water Data'!$I$27,0,10*ROW('Water Data'!I70)))</f>
        <v/>
      </c>
      <c r="CI76" s="306" t="str">
        <f ca="true">+IF(OFFSET('Water Data'!$I$28,0,10*ROW('Water Data'!I70))="","",OFFSET('Water Data'!$I$28,0,10*ROW('Water Data'!I70)))</f>
        <v/>
      </c>
      <c r="CJ76" s="306" t="str">
        <f ca="true">+IF(OFFSET('Water Data'!$I$29,0,10*ROW('Water Data'!I70))="","",OFFSET('Water Data'!$I$29,0,10*ROW('Water Data'!I70)))</f>
        <v/>
      </c>
      <c r="CK76" s="306" t="str">
        <f ca="true">+IF(OFFSET('Sanitation Data'!$D$28,0,10*ROW('Sanitation Data'!D70))="","",OFFSET('Sanitation Data'!$D$28,0,10*ROW('Sanitation Data'!D70)))</f>
        <v/>
      </c>
      <c r="CL76" s="306" t="str">
        <f ca="true">+IF(OFFSET('Sanitation Data'!$D$29,0,10*ROW('Sanitation Data'!D70))="","",OFFSET('Sanitation Data'!$D$29,0,10*ROW('Sanitation Data'!D70)))</f>
        <v/>
      </c>
      <c r="CM76" s="306" t="str">
        <f ca="true">+IF(OFFSET('Sanitation Data'!$D$30,0,10*ROW('Sanitation Data'!D70))="","",OFFSET('Sanitation Data'!$D$30,0,10*ROW('Sanitation Data'!D70)))</f>
        <v/>
      </c>
      <c r="CN76" s="306" t="str">
        <f ca="true">+IF(OFFSET('Sanitation Data'!$D$31,0,10*ROW('Sanitation Data'!D70))="","",OFFSET('Sanitation Data'!$D$31,0,10*ROW('Sanitation Data'!D70)))</f>
        <v/>
      </c>
      <c r="CO76" s="306" t="str">
        <f ca="true">+IF(OFFSET('Sanitation Data'!$D$32,0,10*ROW('Sanitation Data'!D70))="","",OFFSET('Sanitation Data'!$D$32,0,10*ROW('Sanitation Data'!D70)))</f>
        <v/>
      </c>
      <c r="CP76" s="306" t="str">
        <f ca="true">+IF(OFFSET('Sanitation Data'!$E$28,0,10*ROW('Sanitation Data'!E70))="","",OFFSET('Sanitation Data'!$E$28,0,10*ROW('Sanitation Data'!E70)))</f>
        <v/>
      </c>
      <c r="CQ76" s="306" t="str">
        <f ca="true">+IF(OFFSET('Sanitation Data'!$E$29,0,10*ROW('Sanitation Data'!E70))="","",OFFSET('Sanitation Data'!$E$29,0,10*ROW('Sanitation Data'!E70)))</f>
        <v/>
      </c>
      <c r="CR76" s="306" t="str">
        <f ca="true">+IF(OFFSET('Sanitation Data'!$E$30,0,10*ROW('Sanitation Data'!E70))="","",OFFSET('Sanitation Data'!$E$30,0,10*ROW('Sanitation Data'!E70)))</f>
        <v/>
      </c>
      <c r="CS76" s="306" t="str">
        <f ca="true">+IF(OFFSET('Sanitation Data'!$E$31,0,10*ROW('Sanitation Data'!E70))="","",OFFSET('Sanitation Data'!$E$31,0,10*ROW('Sanitation Data'!E70)))</f>
        <v/>
      </c>
      <c r="CT76" s="306" t="str">
        <f ca="true">+IF(OFFSET('Sanitation Data'!$E$32,0,10*ROW('Sanitation Data'!E70))="","",OFFSET('Sanitation Data'!$E$32,0,10*ROW('Sanitation Data'!E70)))</f>
        <v/>
      </c>
      <c r="CU76" s="306" t="str">
        <f ca="true">+IF(OFFSET('Sanitation Data'!$F$28,0,10*ROW('Sanitation Data'!F70))="","",OFFSET('Sanitation Data'!$F$28,0,10*ROW('Sanitation Data'!F70)))</f>
        <v/>
      </c>
      <c r="CV76" s="306" t="str">
        <f ca="true">+IF(OFFSET('Sanitation Data'!$F$29,0,10*ROW('Sanitation Data'!F70))="","",OFFSET('Sanitation Data'!$F$29,0,10*ROW('Sanitation Data'!F70)))</f>
        <v/>
      </c>
      <c r="CW76" s="306" t="str">
        <f ca="true">+IF(OFFSET('Sanitation Data'!$F$30,0,10*ROW('Sanitation Data'!F70))="","",OFFSET('Sanitation Data'!$F$30,0,10*ROW('Sanitation Data'!F70)))</f>
        <v/>
      </c>
      <c r="CX76" s="306" t="str">
        <f ca="true">+IF(OFFSET('Sanitation Data'!$F$31,0,10*ROW('Sanitation Data'!F70))="","",OFFSET('Sanitation Data'!$F$31,0,10*ROW('Sanitation Data'!F70)))</f>
        <v/>
      </c>
      <c r="CY76" s="306" t="str">
        <f ca="true">+IF(OFFSET('Sanitation Data'!$F$32,0,10*ROW('Sanitation Data'!F70))="","",OFFSET('Sanitation Data'!$F$32,0,10*ROW('Sanitation Data'!F70)))</f>
        <v/>
      </c>
      <c r="CZ76" s="306" t="str">
        <f ca="true">+IF(OFFSET('Sanitation Data'!$G$28,0,10*ROW('Sanitation Data'!G70))="","",OFFSET('Sanitation Data'!$G$28,0,10*ROW('Sanitation Data'!G70)))</f>
        <v/>
      </c>
      <c r="DA76" s="306" t="str">
        <f ca="true">+IF(OFFSET('Sanitation Data'!$G$29,0,10*ROW('Sanitation Data'!G70))="","",OFFSET('Sanitation Data'!$G$29,0,10*ROW('Sanitation Data'!G70)))</f>
        <v/>
      </c>
      <c r="DB76" s="306" t="str">
        <f ca="true">+IF(OFFSET('Sanitation Data'!$G$30,0,10*ROW('Sanitation Data'!G70))="","",OFFSET('Sanitation Data'!$G$30,0,10*ROW('Sanitation Data'!G70)))</f>
        <v/>
      </c>
      <c r="DC76" s="306" t="str">
        <f ca="true">+IF(OFFSET('Sanitation Data'!$G$31,0,10*ROW('Sanitation Data'!G70))="","",OFFSET('Sanitation Data'!$G$31,0,10*ROW('Sanitation Data'!G70)))</f>
        <v/>
      </c>
      <c r="DD76" s="306" t="str">
        <f ca="true">+IF(OFFSET('Sanitation Data'!$G$32,0,10*ROW('Sanitation Data'!G70))="","",OFFSET('Sanitation Data'!$G$32,0,10*ROW('Sanitation Data'!G70)))</f>
        <v/>
      </c>
      <c r="DE76" s="306" t="str">
        <f ca="true">+IF(OFFSET('Sanitation Data'!$H$28,0,10*ROW('Sanitation Data'!H70))="","",OFFSET('Sanitation Data'!$H$28,0,10*ROW('Sanitation Data'!H70)))</f>
        <v/>
      </c>
      <c r="DF76" s="306" t="str">
        <f ca="true">+IF(OFFSET('Sanitation Data'!$H$29,0,10*ROW('Sanitation Data'!H70))="","",OFFSET('Sanitation Data'!$H$29,0,10*ROW('Sanitation Data'!H70)))</f>
        <v/>
      </c>
      <c r="DG76" s="306" t="str">
        <f ca="true">+IF(OFFSET('Sanitation Data'!$H$30,0,10*ROW('Sanitation Data'!H70))="","",OFFSET('Sanitation Data'!$H$30,0,10*ROW('Sanitation Data'!H70)))</f>
        <v/>
      </c>
      <c r="DH76" s="306" t="str">
        <f ca="true">+IF(OFFSET('Sanitation Data'!$H$31,0,10*ROW('Sanitation Data'!H70))="","",OFFSET('Sanitation Data'!$H$31,0,10*ROW('Sanitation Data'!H70)))</f>
        <v/>
      </c>
      <c r="DI76" s="306" t="str">
        <f ca="true">+IF(OFFSET('Sanitation Data'!$H$32,0,10*ROW('Sanitation Data'!H70))="","",OFFSET('Sanitation Data'!$H$32,0,10*ROW('Sanitation Data'!H70)))</f>
        <v/>
      </c>
      <c r="DJ76" s="306" t="str">
        <f ca="true">+IF(OFFSET('Sanitation Data'!$I$28,0,10*ROW('Sanitation Data'!I70))="","",OFFSET('Sanitation Data'!$I$28,0,10*ROW('Sanitation Data'!I70)))</f>
        <v/>
      </c>
      <c r="DK76" s="306" t="str">
        <f ca="true">+IF(OFFSET('Sanitation Data'!$I$29,0,10*ROW('Sanitation Data'!I70))="","",OFFSET('Sanitation Data'!$I$29,0,10*ROW('Sanitation Data'!I70)))</f>
        <v/>
      </c>
      <c r="DL76" s="306" t="str">
        <f ca="true">+IF(OFFSET('Sanitation Data'!$I$30,0,10*ROW('Sanitation Data'!I70))="","",OFFSET('Sanitation Data'!$I$30,0,10*ROW('Sanitation Data'!I70)))</f>
        <v/>
      </c>
      <c r="DM76" s="306" t="str">
        <f ca="true">+IF(OFFSET('Sanitation Data'!$I$31,0,10*ROW('Sanitation Data'!I70))="","",OFFSET('Sanitation Data'!$I$31,0,10*ROW('Sanitation Data'!I70)))</f>
        <v/>
      </c>
      <c r="DN76" s="306" t="str">
        <f ca="true">+IF(OFFSET('Sanitation Data'!$I$32,0,10*ROW('Sanitation Data'!I70))="","",OFFSET('Sanitation Data'!$I$32,0,10*ROW('Sanitation Data'!I70)))</f>
        <v/>
      </c>
      <c r="DO76" s="306" t="str">
        <f ca="true">+IF(OFFSET('Hygiene Data'!$D$11,0,10*ROW('Hygiene Data'!D70))="","",OFFSET('Hygiene Data'!$D$11,0,10*ROW('Hygiene Data'!D70)))</f>
        <v/>
      </c>
      <c r="DP76" s="306" t="str">
        <f ca="true">+IF(OFFSET('Hygiene Data'!$D$12,0,10*ROW('Hygiene Data'!D70))="","",OFFSET('Hygiene Data'!$D$12,0,10*ROW('Hygiene Data'!D70)))</f>
        <v/>
      </c>
      <c r="DQ76" s="306" t="str">
        <f ca="true">+IF(OFFSET('Hygiene Data'!$D$13,0,10*ROW('Hygiene Data'!D70))="","",OFFSET('Hygiene Data'!$D$13,0,10*ROW('Hygiene Data'!D70)))</f>
        <v/>
      </c>
      <c r="DR76" s="306" t="str">
        <f ca="true">+IF(OFFSET('Hygiene Data'!$E$11,0,10*ROW('Hygiene Data'!E70))="","",OFFSET('Hygiene Data'!$E$11,0,10*ROW('Hygiene Data'!E70)))</f>
        <v/>
      </c>
      <c r="DS76" s="306" t="str">
        <f ca="true">+IF(OFFSET('Hygiene Data'!$E$12,0,10*ROW('Hygiene Data'!E70))="","",OFFSET('Hygiene Data'!$E$12,0,10*ROW('Hygiene Data'!E70)))</f>
        <v/>
      </c>
      <c r="DT76" s="306" t="str">
        <f ca="true">+IF(OFFSET('Hygiene Data'!$E$13,0,10*ROW('Hygiene Data'!E70))="","",OFFSET('Hygiene Data'!$E$13,0,10*ROW('Hygiene Data'!E70)))</f>
        <v/>
      </c>
      <c r="DU76" s="306" t="str">
        <f ca="true">+IF(OFFSET('Hygiene Data'!$F$11,0,10*ROW('Hygiene Data'!F70))="","",OFFSET('Hygiene Data'!$F$11,0,10*ROW('Hygiene Data'!F70)))</f>
        <v/>
      </c>
      <c r="DV76" s="306" t="str">
        <f ca="true">+IF(OFFSET('Hygiene Data'!$F$12,0,10*ROW('Hygiene Data'!F70))="","",OFFSET('Hygiene Data'!$F$12,0,10*ROW('Hygiene Data'!F70)))</f>
        <v/>
      </c>
      <c r="DW76" s="306" t="str">
        <f ca="true">+IF(OFFSET('Hygiene Data'!$F$13,0,10*ROW('Hygiene Data'!F70))="","",OFFSET('Hygiene Data'!$F$13,0,10*ROW('Hygiene Data'!F70)))</f>
        <v/>
      </c>
      <c r="DX76" s="306" t="str">
        <f ca="true">+IF(OFFSET('Hygiene Data'!$G$11,0,10*ROW('Hygiene Data'!G70))="","",OFFSET('Hygiene Data'!$G$11,0,10*ROW('Hygiene Data'!G70)))</f>
        <v/>
      </c>
      <c r="DY76" s="306" t="str">
        <f ca="true">+IF(OFFSET('Hygiene Data'!$G$12,0,10*ROW('Hygiene Data'!G70))="","",OFFSET('Hygiene Data'!$G$12,0,10*ROW('Hygiene Data'!G70)))</f>
        <v/>
      </c>
      <c r="DZ76" s="306" t="str">
        <f ca="true">+IF(OFFSET('Hygiene Data'!$G$13,0,10*ROW('Hygiene Data'!G70))="","",OFFSET('Hygiene Data'!$G$13,0,10*ROW('Hygiene Data'!G70)))</f>
        <v/>
      </c>
      <c r="EA76" s="306" t="str">
        <f ca="true">+IF(OFFSET('Hygiene Data'!$H$11,0,10*ROW('Hygiene Data'!H70))="","",OFFSET('Hygiene Data'!$H$11,0,10*ROW('Hygiene Data'!H70)))</f>
        <v/>
      </c>
      <c r="EB76" s="306" t="str">
        <f ca="true">+IF(OFFSET('Hygiene Data'!$H$12,0,10*ROW('Hygiene Data'!H70))="","",OFFSET('Hygiene Data'!$H$12,0,10*ROW('Hygiene Data'!H70)))</f>
        <v/>
      </c>
      <c r="EC76" s="306" t="str">
        <f ca="true">+IF(OFFSET('Hygiene Data'!$H$13,0,10*ROW('Hygiene Data'!H70))="","",OFFSET('Hygiene Data'!$H$13,0,10*ROW('Hygiene Data'!H70)))</f>
        <v/>
      </c>
      <c r="ED76" s="306" t="str">
        <f ca="true">+IF(OFFSET('Hygiene Data'!$I$11,0,10*ROW('Hygiene Data'!I70))="","",OFFSET('Hygiene Data'!$I$11,0,10*ROW('Hygiene Data'!I70)))</f>
        <v/>
      </c>
      <c r="EE76" s="306" t="str">
        <f ca="true">+IF(OFFSET('Hygiene Data'!$I$12,0,10*ROW('Hygiene Data'!I70))="","",OFFSET('Hygiene Data'!$I$12,0,10*ROW('Hygiene Data'!I70)))</f>
        <v/>
      </c>
      <c r="EF76" s="306"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62" t="str">
        <f t="shared" ca="true" si="1"/>
        <v/>
      </c>
      <c r="D77" s="98"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8"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8"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8"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8"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8"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8"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8"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8"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8"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8"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8"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8"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8"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8"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8"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8"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8"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9"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9"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9"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9"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9"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9"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9"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9"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9"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9"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9"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9"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9"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9"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9"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9"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9"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9"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9"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9"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9"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9"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9"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9"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9"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9"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9"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9"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9"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9"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0"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0"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0"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0"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0"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0"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0"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0"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0"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0"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0"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0"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0"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0"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0"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0"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0"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0"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6"/>
      <c r="BS77" s="306" t="str">
        <f ca="true">+IF(OFFSET('Water Data'!$D$27,0,10*ROW('Water Data'!D71))="","",OFFSET('Water Data'!$D$27,0,10*ROW('Water Data'!D71)))</f>
        <v/>
      </c>
      <c r="BT77" s="306" t="str">
        <f ca="true">+IF(OFFSET('Water Data'!$D$28,0,10*ROW('Water Data'!D71))="","",OFFSET('Water Data'!$D$28,0,10*ROW('Water Data'!D71)))</f>
        <v/>
      </c>
      <c r="BU77" s="306" t="str">
        <f ca="true">+IF(OFFSET('Water Data'!$D$29,0,10*ROW('Water Data'!D71))="","",OFFSET('Water Data'!$D$29,0,10*ROW('Water Data'!D71)))</f>
        <v/>
      </c>
      <c r="BV77" s="306" t="str">
        <f ca="true">+IF(OFFSET('Water Data'!$E$27,0,10*ROW('Water Data'!E71))="","",OFFSET('Water Data'!$E$27,0,10*ROW('Water Data'!E71)))</f>
        <v/>
      </c>
      <c r="BW77" s="306" t="str">
        <f ca="true">+IF(OFFSET('Water Data'!$E$28,0,10*ROW('Water Data'!E71))="","",OFFSET('Water Data'!$E$28,0,10*ROW('Water Data'!E71)))</f>
        <v/>
      </c>
      <c r="BX77" s="306" t="str">
        <f ca="true">+IF(OFFSET('Water Data'!$E$29,0,10*ROW('Water Data'!E71))="","",OFFSET('Water Data'!$E$29,0,10*ROW('Water Data'!E71)))</f>
        <v/>
      </c>
      <c r="BY77" s="306" t="str">
        <f ca="true">+IF(OFFSET('Water Data'!$F$27,0,10*ROW('Water Data'!F71))="","",OFFSET('Water Data'!$F$27,0,10*ROW('Water Data'!F71)))</f>
        <v/>
      </c>
      <c r="BZ77" s="306" t="str">
        <f ca="true">+IF(OFFSET('Water Data'!$F$28,0,10*ROW('Water Data'!F71))="","",OFFSET('Water Data'!$F$28,0,10*ROW('Water Data'!F71)))</f>
        <v/>
      </c>
      <c r="CA77" s="306" t="str">
        <f ca="true">+IF(OFFSET('Water Data'!$F$29,0,10*ROW('Water Data'!F71))="","",OFFSET('Water Data'!$F$29,0,10*ROW('Water Data'!F71)))</f>
        <v/>
      </c>
      <c r="CB77" s="306" t="str">
        <f ca="true">+IF(OFFSET('Water Data'!$G$27,0,10*ROW('Water Data'!G71))="","",OFFSET('Water Data'!$G$27,0,10*ROW('Water Data'!G71)))</f>
        <v/>
      </c>
      <c r="CC77" s="306" t="str">
        <f ca="true">+IF(OFFSET('Water Data'!$G$28,0,10*ROW('Water Data'!G71))="","",OFFSET('Water Data'!$G$28,0,10*ROW('Water Data'!G71)))</f>
        <v/>
      </c>
      <c r="CD77" s="306" t="str">
        <f ca="true">+IF(OFFSET('Water Data'!$G$29,0,10*ROW('Water Data'!G71))="","",OFFSET('Water Data'!$G$29,0,10*ROW('Water Data'!G71)))</f>
        <v/>
      </c>
      <c r="CE77" s="306" t="str">
        <f ca="true">+IF(OFFSET('Water Data'!$H$27,0,10*ROW('Water Data'!H71))="","",OFFSET('Water Data'!$H$27,0,10*ROW('Water Data'!H71)))</f>
        <v/>
      </c>
      <c r="CF77" s="306" t="str">
        <f ca="true">+IF(OFFSET('Water Data'!$H$28,0,10*ROW('Water Data'!H71))="","",OFFSET('Water Data'!$H$28,0,10*ROW('Water Data'!H71)))</f>
        <v/>
      </c>
      <c r="CG77" s="306" t="str">
        <f ca="true">+IF(OFFSET('Water Data'!$H$29,0,10*ROW('Water Data'!H71))="","",OFFSET('Water Data'!$H$29,0,10*ROW('Water Data'!H71)))</f>
        <v/>
      </c>
      <c r="CH77" s="306" t="str">
        <f ca="true">+IF(OFFSET('Water Data'!$I$27,0,10*ROW('Water Data'!I71))="","",OFFSET('Water Data'!$I$27,0,10*ROW('Water Data'!I71)))</f>
        <v/>
      </c>
      <c r="CI77" s="306" t="str">
        <f ca="true">+IF(OFFSET('Water Data'!$I$28,0,10*ROW('Water Data'!I71))="","",OFFSET('Water Data'!$I$28,0,10*ROW('Water Data'!I71)))</f>
        <v/>
      </c>
      <c r="CJ77" s="306" t="str">
        <f ca="true">+IF(OFFSET('Water Data'!$I$29,0,10*ROW('Water Data'!I71))="","",OFFSET('Water Data'!$I$29,0,10*ROW('Water Data'!I71)))</f>
        <v/>
      </c>
      <c r="CK77" s="306" t="str">
        <f ca="true">+IF(OFFSET('Sanitation Data'!$D$28,0,10*ROW('Sanitation Data'!D71))="","",OFFSET('Sanitation Data'!$D$28,0,10*ROW('Sanitation Data'!D71)))</f>
        <v/>
      </c>
      <c r="CL77" s="306" t="str">
        <f ca="true">+IF(OFFSET('Sanitation Data'!$D$29,0,10*ROW('Sanitation Data'!D71))="","",OFFSET('Sanitation Data'!$D$29,0,10*ROW('Sanitation Data'!D71)))</f>
        <v/>
      </c>
      <c r="CM77" s="306" t="str">
        <f ca="true">+IF(OFFSET('Sanitation Data'!$D$30,0,10*ROW('Sanitation Data'!D71))="","",OFFSET('Sanitation Data'!$D$30,0,10*ROW('Sanitation Data'!D71)))</f>
        <v/>
      </c>
      <c r="CN77" s="306" t="str">
        <f ca="true">+IF(OFFSET('Sanitation Data'!$D$31,0,10*ROW('Sanitation Data'!D71))="","",OFFSET('Sanitation Data'!$D$31,0,10*ROW('Sanitation Data'!D71)))</f>
        <v/>
      </c>
      <c r="CO77" s="306" t="str">
        <f ca="true">+IF(OFFSET('Sanitation Data'!$D$32,0,10*ROW('Sanitation Data'!D71))="","",OFFSET('Sanitation Data'!$D$32,0,10*ROW('Sanitation Data'!D71)))</f>
        <v/>
      </c>
      <c r="CP77" s="306" t="str">
        <f ca="true">+IF(OFFSET('Sanitation Data'!$E$28,0,10*ROW('Sanitation Data'!E71))="","",OFFSET('Sanitation Data'!$E$28,0,10*ROW('Sanitation Data'!E71)))</f>
        <v/>
      </c>
      <c r="CQ77" s="306" t="str">
        <f ca="true">+IF(OFFSET('Sanitation Data'!$E$29,0,10*ROW('Sanitation Data'!E71))="","",OFFSET('Sanitation Data'!$E$29,0,10*ROW('Sanitation Data'!E71)))</f>
        <v/>
      </c>
      <c r="CR77" s="306" t="str">
        <f ca="true">+IF(OFFSET('Sanitation Data'!$E$30,0,10*ROW('Sanitation Data'!E71))="","",OFFSET('Sanitation Data'!$E$30,0,10*ROW('Sanitation Data'!E71)))</f>
        <v/>
      </c>
      <c r="CS77" s="306" t="str">
        <f ca="true">+IF(OFFSET('Sanitation Data'!$E$31,0,10*ROW('Sanitation Data'!E71))="","",OFFSET('Sanitation Data'!$E$31,0,10*ROW('Sanitation Data'!E71)))</f>
        <v/>
      </c>
      <c r="CT77" s="306" t="str">
        <f ca="true">+IF(OFFSET('Sanitation Data'!$E$32,0,10*ROW('Sanitation Data'!E71))="","",OFFSET('Sanitation Data'!$E$32,0,10*ROW('Sanitation Data'!E71)))</f>
        <v/>
      </c>
      <c r="CU77" s="306" t="str">
        <f ca="true">+IF(OFFSET('Sanitation Data'!$F$28,0,10*ROW('Sanitation Data'!F71))="","",OFFSET('Sanitation Data'!$F$28,0,10*ROW('Sanitation Data'!F71)))</f>
        <v/>
      </c>
      <c r="CV77" s="306" t="str">
        <f ca="true">+IF(OFFSET('Sanitation Data'!$F$29,0,10*ROW('Sanitation Data'!F71))="","",OFFSET('Sanitation Data'!$F$29,0,10*ROW('Sanitation Data'!F71)))</f>
        <v/>
      </c>
      <c r="CW77" s="306" t="str">
        <f ca="true">+IF(OFFSET('Sanitation Data'!$F$30,0,10*ROW('Sanitation Data'!F71))="","",OFFSET('Sanitation Data'!$F$30,0,10*ROW('Sanitation Data'!F71)))</f>
        <v/>
      </c>
      <c r="CX77" s="306" t="str">
        <f ca="true">+IF(OFFSET('Sanitation Data'!$F$31,0,10*ROW('Sanitation Data'!F71))="","",OFFSET('Sanitation Data'!$F$31,0,10*ROW('Sanitation Data'!F71)))</f>
        <v/>
      </c>
      <c r="CY77" s="306" t="str">
        <f ca="true">+IF(OFFSET('Sanitation Data'!$F$32,0,10*ROW('Sanitation Data'!F71))="","",OFFSET('Sanitation Data'!$F$32,0,10*ROW('Sanitation Data'!F71)))</f>
        <v/>
      </c>
      <c r="CZ77" s="306" t="str">
        <f ca="true">+IF(OFFSET('Sanitation Data'!$G$28,0,10*ROW('Sanitation Data'!G71))="","",OFFSET('Sanitation Data'!$G$28,0,10*ROW('Sanitation Data'!G71)))</f>
        <v/>
      </c>
      <c r="DA77" s="306" t="str">
        <f ca="true">+IF(OFFSET('Sanitation Data'!$G$29,0,10*ROW('Sanitation Data'!G71))="","",OFFSET('Sanitation Data'!$G$29,0,10*ROW('Sanitation Data'!G71)))</f>
        <v/>
      </c>
      <c r="DB77" s="306" t="str">
        <f ca="true">+IF(OFFSET('Sanitation Data'!$G$30,0,10*ROW('Sanitation Data'!G71))="","",OFFSET('Sanitation Data'!$G$30,0,10*ROW('Sanitation Data'!G71)))</f>
        <v/>
      </c>
      <c r="DC77" s="306" t="str">
        <f ca="true">+IF(OFFSET('Sanitation Data'!$G$31,0,10*ROW('Sanitation Data'!G71))="","",OFFSET('Sanitation Data'!$G$31,0,10*ROW('Sanitation Data'!G71)))</f>
        <v/>
      </c>
      <c r="DD77" s="306" t="str">
        <f ca="true">+IF(OFFSET('Sanitation Data'!$G$32,0,10*ROW('Sanitation Data'!G71))="","",OFFSET('Sanitation Data'!$G$32,0,10*ROW('Sanitation Data'!G71)))</f>
        <v/>
      </c>
      <c r="DE77" s="306" t="str">
        <f ca="true">+IF(OFFSET('Sanitation Data'!$H$28,0,10*ROW('Sanitation Data'!H71))="","",OFFSET('Sanitation Data'!$H$28,0,10*ROW('Sanitation Data'!H71)))</f>
        <v/>
      </c>
      <c r="DF77" s="306" t="str">
        <f ca="true">+IF(OFFSET('Sanitation Data'!$H$29,0,10*ROW('Sanitation Data'!H71))="","",OFFSET('Sanitation Data'!$H$29,0,10*ROW('Sanitation Data'!H71)))</f>
        <v/>
      </c>
      <c r="DG77" s="306" t="str">
        <f ca="true">+IF(OFFSET('Sanitation Data'!$H$30,0,10*ROW('Sanitation Data'!H71))="","",OFFSET('Sanitation Data'!$H$30,0,10*ROW('Sanitation Data'!H71)))</f>
        <v/>
      </c>
      <c r="DH77" s="306" t="str">
        <f ca="true">+IF(OFFSET('Sanitation Data'!$H$31,0,10*ROW('Sanitation Data'!H71))="","",OFFSET('Sanitation Data'!$H$31,0,10*ROW('Sanitation Data'!H71)))</f>
        <v/>
      </c>
      <c r="DI77" s="306" t="str">
        <f ca="true">+IF(OFFSET('Sanitation Data'!$H$32,0,10*ROW('Sanitation Data'!H71))="","",OFFSET('Sanitation Data'!$H$32,0,10*ROW('Sanitation Data'!H71)))</f>
        <v/>
      </c>
      <c r="DJ77" s="306" t="str">
        <f ca="true">+IF(OFFSET('Sanitation Data'!$I$28,0,10*ROW('Sanitation Data'!I71))="","",OFFSET('Sanitation Data'!$I$28,0,10*ROW('Sanitation Data'!I71)))</f>
        <v/>
      </c>
      <c r="DK77" s="306" t="str">
        <f ca="true">+IF(OFFSET('Sanitation Data'!$I$29,0,10*ROW('Sanitation Data'!I71))="","",OFFSET('Sanitation Data'!$I$29,0,10*ROW('Sanitation Data'!I71)))</f>
        <v/>
      </c>
      <c r="DL77" s="306" t="str">
        <f ca="true">+IF(OFFSET('Sanitation Data'!$I$30,0,10*ROW('Sanitation Data'!I71))="","",OFFSET('Sanitation Data'!$I$30,0,10*ROW('Sanitation Data'!I71)))</f>
        <v/>
      </c>
      <c r="DM77" s="306" t="str">
        <f ca="true">+IF(OFFSET('Sanitation Data'!$I$31,0,10*ROW('Sanitation Data'!I71))="","",OFFSET('Sanitation Data'!$I$31,0,10*ROW('Sanitation Data'!I71)))</f>
        <v/>
      </c>
      <c r="DN77" s="306" t="str">
        <f ca="true">+IF(OFFSET('Sanitation Data'!$I$32,0,10*ROW('Sanitation Data'!I71))="","",OFFSET('Sanitation Data'!$I$32,0,10*ROW('Sanitation Data'!I71)))</f>
        <v/>
      </c>
      <c r="DO77" s="306" t="str">
        <f ca="true">+IF(OFFSET('Hygiene Data'!$D$11,0,10*ROW('Hygiene Data'!D71))="","",OFFSET('Hygiene Data'!$D$11,0,10*ROW('Hygiene Data'!D71)))</f>
        <v/>
      </c>
      <c r="DP77" s="306" t="str">
        <f ca="true">+IF(OFFSET('Hygiene Data'!$D$12,0,10*ROW('Hygiene Data'!D71))="","",OFFSET('Hygiene Data'!$D$12,0,10*ROW('Hygiene Data'!D71)))</f>
        <v/>
      </c>
      <c r="DQ77" s="306" t="str">
        <f ca="true">+IF(OFFSET('Hygiene Data'!$D$13,0,10*ROW('Hygiene Data'!D71))="","",OFFSET('Hygiene Data'!$D$13,0,10*ROW('Hygiene Data'!D71)))</f>
        <v/>
      </c>
      <c r="DR77" s="306" t="str">
        <f ca="true">+IF(OFFSET('Hygiene Data'!$E$11,0,10*ROW('Hygiene Data'!E71))="","",OFFSET('Hygiene Data'!$E$11,0,10*ROW('Hygiene Data'!E71)))</f>
        <v/>
      </c>
      <c r="DS77" s="306" t="str">
        <f ca="true">+IF(OFFSET('Hygiene Data'!$E$12,0,10*ROW('Hygiene Data'!E71))="","",OFFSET('Hygiene Data'!$E$12,0,10*ROW('Hygiene Data'!E71)))</f>
        <v/>
      </c>
      <c r="DT77" s="306" t="str">
        <f ca="true">+IF(OFFSET('Hygiene Data'!$E$13,0,10*ROW('Hygiene Data'!E71))="","",OFFSET('Hygiene Data'!$E$13,0,10*ROW('Hygiene Data'!E71)))</f>
        <v/>
      </c>
      <c r="DU77" s="306" t="str">
        <f ca="true">+IF(OFFSET('Hygiene Data'!$F$11,0,10*ROW('Hygiene Data'!F71))="","",OFFSET('Hygiene Data'!$F$11,0,10*ROW('Hygiene Data'!F71)))</f>
        <v/>
      </c>
      <c r="DV77" s="306" t="str">
        <f ca="true">+IF(OFFSET('Hygiene Data'!$F$12,0,10*ROW('Hygiene Data'!F71))="","",OFFSET('Hygiene Data'!$F$12,0,10*ROW('Hygiene Data'!F71)))</f>
        <v/>
      </c>
      <c r="DW77" s="306" t="str">
        <f ca="true">+IF(OFFSET('Hygiene Data'!$F$13,0,10*ROW('Hygiene Data'!F71))="","",OFFSET('Hygiene Data'!$F$13,0,10*ROW('Hygiene Data'!F71)))</f>
        <v/>
      </c>
      <c r="DX77" s="306" t="str">
        <f ca="true">+IF(OFFSET('Hygiene Data'!$G$11,0,10*ROW('Hygiene Data'!G71))="","",OFFSET('Hygiene Data'!$G$11,0,10*ROW('Hygiene Data'!G71)))</f>
        <v/>
      </c>
      <c r="DY77" s="306" t="str">
        <f ca="true">+IF(OFFSET('Hygiene Data'!$G$12,0,10*ROW('Hygiene Data'!G71))="","",OFFSET('Hygiene Data'!$G$12,0,10*ROW('Hygiene Data'!G71)))</f>
        <v/>
      </c>
      <c r="DZ77" s="306" t="str">
        <f ca="true">+IF(OFFSET('Hygiene Data'!$G$13,0,10*ROW('Hygiene Data'!G71))="","",OFFSET('Hygiene Data'!$G$13,0,10*ROW('Hygiene Data'!G71)))</f>
        <v/>
      </c>
      <c r="EA77" s="306" t="str">
        <f ca="true">+IF(OFFSET('Hygiene Data'!$H$11,0,10*ROW('Hygiene Data'!H71))="","",OFFSET('Hygiene Data'!$H$11,0,10*ROW('Hygiene Data'!H71)))</f>
        <v/>
      </c>
      <c r="EB77" s="306" t="str">
        <f ca="true">+IF(OFFSET('Hygiene Data'!$H$12,0,10*ROW('Hygiene Data'!H71))="","",OFFSET('Hygiene Data'!$H$12,0,10*ROW('Hygiene Data'!H71)))</f>
        <v/>
      </c>
      <c r="EC77" s="306" t="str">
        <f ca="true">+IF(OFFSET('Hygiene Data'!$H$13,0,10*ROW('Hygiene Data'!H71))="","",OFFSET('Hygiene Data'!$H$13,0,10*ROW('Hygiene Data'!H71)))</f>
        <v/>
      </c>
      <c r="ED77" s="306" t="str">
        <f ca="true">+IF(OFFSET('Hygiene Data'!$I$11,0,10*ROW('Hygiene Data'!I71))="","",OFFSET('Hygiene Data'!$I$11,0,10*ROW('Hygiene Data'!I71)))</f>
        <v/>
      </c>
      <c r="EE77" s="306" t="str">
        <f ca="true">+IF(OFFSET('Hygiene Data'!$I$12,0,10*ROW('Hygiene Data'!I71))="","",OFFSET('Hygiene Data'!$I$12,0,10*ROW('Hygiene Data'!I71)))</f>
        <v/>
      </c>
      <c r="EF77" s="306"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62" t="str">
        <f t="shared" ca="true" si="1"/>
        <v/>
      </c>
      <c r="D78" s="98"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8"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8"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8"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8"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8"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8"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8"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8"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8"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8"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8"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8"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8"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8"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8"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8"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8"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9"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9"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9"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9"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9"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9"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9"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9"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9"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9"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9"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9"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9"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9"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9"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9"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9"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9"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9"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9"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9"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9"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9"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9"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9"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9"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9"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9"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9"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9"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0"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0"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0"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0"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0"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0"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0"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0"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0"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0"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0"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0"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0"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0"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0"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0"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0"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0"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6"/>
      <c r="BS78" s="306" t="str">
        <f ca="true">+IF(OFFSET('Water Data'!$D$27,0,10*ROW('Water Data'!D72))="","",OFFSET('Water Data'!$D$27,0,10*ROW('Water Data'!D72)))</f>
        <v/>
      </c>
      <c r="BT78" s="306" t="str">
        <f ca="true">+IF(OFFSET('Water Data'!$D$28,0,10*ROW('Water Data'!D72))="","",OFFSET('Water Data'!$D$28,0,10*ROW('Water Data'!D72)))</f>
        <v/>
      </c>
      <c r="BU78" s="306" t="str">
        <f ca="true">+IF(OFFSET('Water Data'!$D$29,0,10*ROW('Water Data'!D72))="","",OFFSET('Water Data'!$D$29,0,10*ROW('Water Data'!D72)))</f>
        <v/>
      </c>
      <c r="BV78" s="306" t="str">
        <f ca="true">+IF(OFFSET('Water Data'!$E$27,0,10*ROW('Water Data'!E72))="","",OFFSET('Water Data'!$E$27,0,10*ROW('Water Data'!E72)))</f>
        <v/>
      </c>
      <c r="BW78" s="306" t="str">
        <f ca="true">+IF(OFFSET('Water Data'!$E$28,0,10*ROW('Water Data'!E72))="","",OFFSET('Water Data'!$E$28,0,10*ROW('Water Data'!E72)))</f>
        <v/>
      </c>
      <c r="BX78" s="306" t="str">
        <f ca="true">+IF(OFFSET('Water Data'!$E$29,0,10*ROW('Water Data'!E72))="","",OFFSET('Water Data'!$E$29,0,10*ROW('Water Data'!E72)))</f>
        <v/>
      </c>
      <c r="BY78" s="306" t="str">
        <f ca="true">+IF(OFFSET('Water Data'!$F$27,0,10*ROW('Water Data'!F72))="","",OFFSET('Water Data'!$F$27,0,10*ROW('Water Data'!F72)))</f>
        <v/>
      </c>
      <c r="BZ78" s="306" t="str">
        <f ca="true">+IF(OFFSET('Water Data'!$F$28,0,10*ROW('Water Data'!F72))="","",OFFSET('Water Data'!$F$28,0,10*ROW('Water Data'!F72)))</f>
        <v/>
      </c>
      <c r="CA78" s="306" t="str">
        <f ca="true">+IF(OFFSET('Water Data'!$F$29,0,10*ROW('Water Data'!F72))="","",OFFSET('Water Data'!$F$29,0,10*ROW('Water Data'!F72)))</f>
        <v/>
      </c>
      <c r="CB78" s="306" t="str">
        <f ca="true">+IF(OFFSET('Water Data'!$G$27,0,10*ROW('Water Data'!G72))="","",OFFSET('Water Data'!$G$27,0,10*ROW('Water Data'!G72)))</f>
        <v/>
      </c>
      <c r="CC78" s="306" t="str">
        <f ca="true">+IF(OFFSET('Water Data'!$G$28,0,10*ROW('Water Data'!G72))="","",OFFSET('Water Data'!$G$28,0,10*ROW('Water Data'!G72)))</f>
        <v/>
      </c>
      <c r="CD78" s="306" t="str">
        <f ca="true">+IF(OFFSET('Water Data'!$G$29,0,10*ROW('Water Data'!G72))="","",OFFSET('Water Data'!$G$29,0,10*ROW('Water Data'!G72)))</f>
        <v/>
      </c>
      <c r="CE78" s="306" t="str">
        <f ca="true">+IF(OFFSET('Water Data'!$H$27,0,10*ROW('Water Data'!H72))="","",OFFSET('Water Data'!$H$27,0,10*ROW('Water Data'!H72)))</f>
        <v/>
      </c>
      <c r="CF78" s="306" t="str">
        <f ca="true">+IF(OFFSET('Water Data'!$H$28,0,10*ROW('Water Data'!H72))="","",OFFSET('Water Data'!$H$28,0,10*ROW('Water Data'!H72)))</f>
        <v/>
      </c>
      <c r="CG78" s="306" t="str">
        <f ca="true">+IF(OFFSET('Water Data'!$H$29,0,10*ROW('Water Data'!H72))="","",OFFSET('Water Data'!$H$29,0,10*ROW('Water Data'!H72)))</f>
        <v/>
      </c>
      <c r="CH78" s="306" t="str">
        <f ca="true">+IF(OFFSET('Water Data'!$I$27,0,10*ROW('Water Data'!I72))="","",OFFSET('Water Data'!$I$27,0,10*ROW('Water Data'!I72)))</f>
        <v/>
      </c>
      <c r="CI78" s="306" t="str">
        <f ca="true">+IF(OFFSET('Water Data'!$I$28,0,10*ROW('Water Data'!I72))="","",OFFSET('Water Data'!$I$28,0,10*ROW('Water Data'!I72)))</f>
        <v/>
      </c>
      <c r="CJ78" s="306" t="str">
        <f ca="true">+IF(OFFSET('Water Data'!$I$29,0,10*ROW('Water Data'!I72))="","",OFFSET('Water Data'!$I$29,0,10*ROW('Water Data'!I72)))</f>
        <v/>
      </c>
      <c r="CK78" s="306" t="str">
        <f ca="true">+IF(OFFSET('Sanitation Data'!$D$28,0,10*ROW('Sanitation Data'!D72))="","",OFFSET('Sanitation Data'!$D$28,0,10*ROW('Sanitation Data'!D72)))</f>
        <v/>
      </c>
      <c r="CL78" s="306" t="str">
        <f ca="true">+IF(OFFSET('Sanitation Data'!$D$29,0,10*ROW('Sanitation Data'!D72))="","",OFFSET('Sanitation Data'!$D$29,0,10*ROW('Sanitation Data'!D72)))</f>
        <v/>
      </c>
      <c r="CM78" s="306" t="str">
        <f ca="true">+IF(OFFSET('Sanitation Data'!$D$30,0,10*ROW('Sanitation Data'!D72))="","",OFFSET('Sanitation Data'!$D$30,0,10*ROW('Sanitation Data'!D72)))</f>
        <v/>
      </c>
      <c r="CN78" s="306" t="str">
        <f ca="true">+IF(OFFSET('Sanitation Data'!$D$31,0,10*ROW('Sanitation Data'!D72))="","",OFFSET('Sanitation Data'!$D$31,0,10*ROW('Sanitation Data'!D72)))</f>
        <v/>
      </c>
      <c r="CO78" s="306" t="str">
        <f ca="true">+IF(OFFSET('Sanitation Data'!$D$32,0,10*ROW('Sanitation Data'!D72))="","",OFFSET('Sanitation Data'!$D$32,0,10*ROW('Sanitation Data'!D72)))</f>
        <v/>
      </c>
      <c r="CP78" s="306" t="str">
        <f ca="true">+IF(OFFSET('Sanitation Data'!$E$28,0,10*ROW('Sanitation Data'!E72))="","",OFFSET('Sanitation Data'!$E$28,0,10*ROW('Sanitation Data'!E72)))</f>
        <v/>
      </c>
      <c r="CQ78" s="306" t="str">
        <f ca="true">+IF(OFFSET('Sanitation Data'!$E$29,0,10*ROW('Sanitation Data'!E72))="","",OFFSET('Sanitation Data'!$E$29,0,10*ROW('Sanitation Data'!E72)))</f>
        <v/>
      </c>
      <c r="CR78" s="306" t="str">
        <f ca="true">+IF(OFFSET('Sanitation Data'!$E$30,0,10*ROW('Sanitation Data'!E72))="","",OFFSET('Sanitation Data'!$E$30,0,10*ROW('Sanitation Data'!E72)))</f>
        <v/>
      </c>
      <c r="CS78" s="306" t="str">
        <f ca="true">+IF(OFFSET('Sanitation Data'!$E$31,0,10*ROW('Sanitation Data'!E72))="","",OFFSET('Sanitation Data'!$E$31,0,10*ROW('Sanitation Data'!E72)))</f>
        <v/>
      </c>
      <c r="CT78" s="306" t="str">
        <f ca="true">+IF(OFFSET('Sanitation Data'!$E$32,0,10*ROW('Sanitation Data'!E72))="","",OFFSET('Sanitation Data'!$E$32,0,10*ROW('Sanitation Data'!E72)))</f>
        <v/>
      </c>
      <c r="CU78" s="306" t="str">
        <f ca="true">+IF(OFFSET('Sanitation Data'!$F$28,0,10*ROW('Sanitation Data'!F72))="","",OFFSET('Sanitation Data'!$F$28,0,10*ROW('Sanitation Data'!F72)))</f>
        <v/>
      </c>
      <c r="CV78" s="306" t="str">
        <f ca="true">+IF(OFFSET('Sanitation Data'!$F$29,0,10*ROW('Sanitation Data'!F72))="","",OFFSET('Sanitation Data'!$F$29,0,10*ROW('Sanitation Data'!F72)))</f>
        <v/>
      </c>
      <c r="CW78" s="306" t="str">
        <f ca="true">+IF(OFFSET('Sanitation Data'!$F$30,0,10*ROW('Sanitation Data'!F72))="","",OFFSET('Sanitation Data'!$F$30,0,10*ROW('Sanitation Data'!F72)))</f>
        <v/>
      </c>
      <c r="CX78" s="306" t="str">
        <f ca="true">+IF(OFFSET('Sanitation Data'!$F$31,0,10*ROW('Sanitation Data'!F72))="","",OFFSET('Sanitation Data'!$F$31,0,10*ROW('Sanitation Data'!F72)))</f>
        <v/>
      </c>
      <c r="CY78" s="306" t="str">
        <f ca="true">+IF(OFFSET('Sanitation Data'!$F$32,0,10*ROW('Sanitation Data'!F72))="","",OFFSET('Sanitation Data'!$F$32,0,10*ROW('Sanitation Data'!F72)))</f>
        <v/>
      </c>
      <c r="CZ78" s="306" t="str">
        <f ca="true">+IF(OFFSET('Sanitation Data'!$G$28,0,10*ROW('Sanitation Data'!G72))="","",OFFSET('Sanitation Data'!$G$28,0,10*ROW('Sanitation Data'!G72)))</f>
        <v/>
      </c>
      <c r="DA78" s="306" t="str">
        <f ca="true">+IF(OFFSET('Sanitation Data'!$G$29,0,10*ROW('Sanitation Data'!G72))="","",OFFSET('Sanitation Data'!$G$29,0,10*ROW('Sanitation Data'!G72)))</f>
        <v/>
      </c>
      <c r="DB78" s="306" t="str">
        <f ca="true">+IF(OFFSET('Sanitation Data'!$G$30,0,10*ROW('Sanitation Data'!G72))="","",OFFSET('Sanitation Data'!$G$30,0,10*ROW('Sanitation Data'!G72)))</f>
        <v/>
      </c>
      <c r="DC78" s="306" t="str">
        <f ca="true">+IF(OFFSET('Sanitation Data'!$G$31,0,10*ROW('Sanitation Data'!G72))="","",OFFSET('Sanitation Data'!$G$31,0,10*ROW('Sanitation Data'!G72)))</f>
        <v/>
      </c>
      <c r="DD78" s="306" t="str">
        <f ca="true">+IF(OFFSET('Sanitation Data'!$G$32,0,10*ROW('Sanitation Data'!G72))="","",OFFSET('Sanitation Data'!$G$32,0,10*ROW('Sanitation Data'!G72)))</f>
        <v/>
      </c>
      <c r="DE78" s="306" t="str">
        <f ca="true">+IF(OFFSET('Sanitation Data'!$H$28,0,10*ROW('Sanitation Data'!H72))="","",OFFSET('Sanitation Data'!$H$28,0,10*ROW('Sanitation Data'!H72)))</f>
        <v/>
      </c>
      <c r="DF78" s="306" t="str">
        <f ca="true">+IF(OFFSET('Sanitation Data'!$H$29,0,10*ROW('Sanitation Data'!H72))="","",OFFSET('Sanitation Data'!$H$29,0,10*ROW('Sanitation Data'!H72)))</f>
        <v/>
      </c>
      <c r="DG78" s="306" t="str">
        <f ca="true">+IF(OFFSET('Sanitation Data'!$H$30,0,10*ROW('Sanitation Data'!H72))="","",OFFSET('Sanitation Data'!$H$30,0,10*ROW('Sanitation Data'!H72)))</f>
        <v/>
      </c>
      <c r="DH78" s="306" t="str">
        <f ca="true">+IF(OFFSET('Sanitation Data'!$H$31,0,10*ROW('Sanitation Data'!H72))="","",OFFSET('Sanitation Data'!$H$31,0,10*ROW('Sanitation Data'!H72)))</f>
        <v/>
      </c>
      <c r="DI78" s="306" t="str">
        <f ca="true">+IF(OFFSET('Sanitation Data'!$H$32,0,10*ROW('Sanitation Data'!H72))="","",OFFSET('Sanitation Data'!$H$32,0,10*ROW('Sanitation Data'!H72)))</f>
        <v/>
      </c>
      <c r="DJ78" s="306" t="str">
        <f ca="true">+IF(OFFSET('Sanitation Data'!$I$28,0,10*ROW('Sanitation Data'!I72))="","",OFFSET('Sanitation Data'!$I$28,0,10*ROW('Sanitation Data'!I72)))</f>
        <v/>
      </c>
      <c r="DK78" s="306" t="str">
        <f ca="true">+IF(OFFSET('Sanitation Data'!$I$29,0,10*ROW('Sanitation Data'!I72))="","",OFFSET('Sanitation Data'!$I$29,0,10*ROW('Sanitation Data'!I72)))</f>
        <v/>
      </c>
      <c r="DL78" s="306" t="str">
        <f ca="true">+IF(OFFSET('Sanitation Data'!$I$30,0,10*ROW('Sanitation Data'!I72))="","",OFFSET('Sanitation Data'!$I$30,0,10*ROW('Sanitation Data'!I72)))</f>
        <v/>
      </c>
      <c r="DM78" s="306" t="str">
        <f ca="true">+IF(OFFSET('Sanitation Data'!$I$31,0,10*ROW('Sanitation Data'!I72))="","",OFFSET('Sanitation Data'!$I$31,0,10*ROW('Sanitation Data'!I72)))</f>
        <v/>
      </c>
      <c r="DN78" s="306" t="str">
        <f ca="true">+IF(OFFSET('Sanitation Data'!$I$32,0,10*ROW('Sanitation Data'!I72))="","",OFFSET('Sanitation Data'!$I$32,0,10*ROW('Sanitation Data'!I72)))</f>
        <v/>
      </c>
      <c r="DO78" s="306" t="str">
        <f ca="true">+IF(OFFSET('Hygiene Data'!$D$11,0,10*ROW('Hygiene Data'!D72))="","",OFFSET('Hygiene Data'!$D$11,0,10*ROW('Hygiene Data'!D72)))</f>
        <v/>
      </c>
      <c r="DP78" s="306" t="str">
        <f ca="true">+IF(OFFSET('Hygiene Data'!$D$12,0,10*ROW('Hygiene Data'!D72))="","",OFFSET('Hygiene Data'!$D$12,0,10*ROW('Hygiene Data'!D72)))</f>
        <v/>
      </c>
      <c r="DQ78" s="306" t="str">
        <f ca="true">+IF(OFFSET('Hygiene Data'!$D$13,0,10*ROW('Hygiene Data'!D72))="","",OFFSET('Hygiene Data'!$D$13,0,10*ROW('Hygiene Data'!D72)))</f>
        <v/>
      </c>
      <c r="DR78" s="306" t="str">
        <f ca="true">+IF(OFFSET('Hygiene Data'!$E$11,0,10*ROW('Hygiene Data'!E72))="","",OFFSET('Hygiene Data'!$E$11,0,10*ROW('Hygiene Data'!E72)))</f>
        <v/>
      </c>
      <c r="DS78" s="306" t="str">
        <f ca="true">+IF(OFFSET('Hygiene Data'!$E$12,0,10*ROW('Hygiene Data'!E72))="","",OFFSET('Hygiene Data'!$E$12,0,10*ROW('Hygiene Data'!E72)))</f>
        <v/>
      </c>
      <c r="DT78" s="306" t="str">
        <f ca="true">+IF(OFFSET('Hygiene Data'!$E$13,0,10*ROW('Hygiene Data'!E72))="","",OFFSET('Hygiene Data'!$E$13,0,10*ROW('Hygiene Data'!E72)))</f>
        <v/>
      </c>
      <c r="DU78" s="306" t="str">
        <f ca="true">+IF(OFFSET('Hygiene Data'!$F$11,0,10*ROW('Hygiene Data'!F72))="","",OFFSET('Hygiene Data'!$F$11,0,10*ROW('Hygiene Data'!F72)))</f>
        <v/>
      </c>
      <c r="DV78" s="306" t="str">
        <f ca="true">+IF(OFFSET('Hygiene Data'!$F$12,0,10*ROW('Hygiene Data'!F72))="","",OFFSET('Hygiene Data'!$F$12,0,10*ROW('Hygiene Data'!F72)))</f>
        <v/>
      </c>
      <c r="DW78" s="306" t="str">
        <f ca="true">+IF(OFFSET('Hygiene Data'!$F$13,0,10*ROW('Hygiene Data'!F72))="","",OFFSET('Hygiene Data'!$F$13,0,10*ROW('Hygiene Data'!F72)))</f>
        <v/>
      </c>
      <c r="DX78" s="306" t="str">
        <f ca="true">+IF(OFFSET('Hygiene Data'!$G$11,0,10*ROW('Hygiene Data'!G72))="","",OFFSET('Hygiene Data'!$G$11,0,10*ROW('Hygiene Data'!G72)))</f>
        <v/>
      </c>
      <c r="DY78" s="306" t="str">
        <f ca="true">+IF(OFFSET('Hygiene Data'!$G$12,0,10*ROW('Hygiene Data'!G72))="","",OFFSET('Hygiene Data'!$G$12,0,10*ROW('Hygiene Data'!G72)))</f>
        <v/>
      </c>
      <c r="DZ78" s="306" t="str">
        <f ca="true">+IF(OFFSET('Hygiene Data'!$G$13,0,10*ROW('Hygiene Data'!G72))="","",OFFSET('Hygiene Data'!$G$13,0,10*ROW('Hygiene Data'!G72)))</f>
        <v/>
      </c>
      <c r="EA78" s="306" t="str">
        <f ca="true">+IF(OFFSET('Hygiene Data'!$H$11,0,10*ROW('Hygiene Data'!H72))="","",OFFSET('Hygiene Data'!$H$11,0,10*ROW('Hygiene Data'!H72)))</f>
        <v/>
      </c>
      <c r="EB78" s="306" t="str">
        <f ca="true">+IF(OFFSET('Hygiene Data'!$H$12,0,10*ROW('Hygiene Data'!H72))="","",OFFSET('Hygiene Data'!$H$12,0,10*ROW('Hygiene Data'!H72)))</f>
        <v/>
      </c>
      <c r="EC78" s="306" t="str">
        <f ca="true">+IF(OFFSET('Hygiene Data'!$H$13,0,10*ROW('Hygiene Data'!H72))="","",OFFSET('Hygiene Data'!$H$13,0,10*ROW('Hygiene Data'!H72)))</f>
        <v/>
      </c>
      <c r="ED78" s="306" t="str">
        <f ca="true">+IF(OFFSET('Hygiene Data'!$I$11,0,10*ROW('Hygiene Data'!I72))="","",OFFSET('Hygiene Data'!$I$11,0,10*ROW('Hygiene Data'!I72)))</f>
        <v/>
      </c>
      <c r="EE78" s="306" t="str">
        <f ca="true">+IF(OFFSET('Hygiene Data'!$I$12,0,10*ROW('Hygiene Data'!I72))="","",OFFSET('Hygiene Data'!$I$12,0,10*ROW('Hygiene Data'!I72)))</f>
        <v/>
      </c>
      <c r="EF78" s="306"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62" t="str">
        <f t="shared" ca="true" si="1"/>
        <v/>
      </c>
      <c r="D79" s="98"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8"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8"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8"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8"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8"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8"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8"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8"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8"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8"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8"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8"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8"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8"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8"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8"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8"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9"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9"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9"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9"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9"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9"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9"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9"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9"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9"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9"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9"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9"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9"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9"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9"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9"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9"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9"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9"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9"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9"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9"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9"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9"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9"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9"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9"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9"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9"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0"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0"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0"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0"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0"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0"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0"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0"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0"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0"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0"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0"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0"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0"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0"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0"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0"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0"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6"/>
      <c r="BS79" s="306" t="str">
        <f ca="true">+IF(OFFSET('Water Data'!$D$27,0,10*ROW('Water Data'!D73))="","",OFFSET('Water Data'!$D$27,0,10*ROW('Water Data'!D73)))</f>
        <v/>
      </c>
      <c r="BT79" s="306" t="str">
        <f ca="true">+IF(OFFSET('Water Data'!$D$28,0,10*ROW('Water Data'!D73))="","",OFFSET('Water Data'!$D$28,0,10*ROW('Water Data'!D73)))</f>
        <v/>
      </c>
      <c r="BU79" s="306" t="str">
        <f ca="true">+IF(OFFSET('Water Data'!$D$29,0,10*ROW('Water Data'!D73))="","",OFFSET('Water Data'!$D$29,0,10*ROW('Water Data'!D73)))</f>
        <v/>
      </c>
      <c r="BV79" s="306" t="str">
        <f ca="true">+IF(OFFSET('Water Data'!$E$27,0,10*ROW('Water Data'!E73))="","",OFFSET('Water Data'!$E$27,0,10*ROW('Water Data'!E73)))</f>
        <v/>
      </c>
      <c r="BW79" s="306" t="str">
        <f ca="true">+IF(OFFSET('Water Data'!$E$28,0,10*ROW('Water Data'!E73))="","",OFFSET('Water Data'!$E$28,0,10*ROW('Water Data'!E73)))</f>
        <v/>
      </c>
      <c r="BX79" s="306" t="str">
        <f ca="true">+IF(OFFSET('Water Data'!$E$29,0,10*ROW('Water Data'!E73))="","",OFFSET('Water Data'!$E$29,0,10*ROW('Water Data'!E73)))</f>
        <v/>
      </c>
      <c r="BY79" s="306" t="str">
        <f ca="true">+IF(OFFSET('Water Data'!$F$27,0,10*ROW('Water Data'!F73))="","",OFFSET('Water Data'!$F$27,0,10*ROW('Water Data'!F73)))</f>
        <v/>
      </c>
      <c r="BZ79" s="306" t="str">
        <f ca="true">+IF(OFFSET('Water Data'!$F$28,0,10*ROW('Water Data'!F73))="","",OFFSET('Water Data'!$F$28,0,10*ROW('Water Data'!F73)))</f>
        <v/>
      </c>
      <c r="CA79" s="306" t="str">
        <f ca="true">+IF(OFFSET('Water Data'!$F$29,0,10*ROW('Water Data'!F73))="","",OFFSET('Water Data'!$F$29,0,10*ROW('Water Data'!F73)))</f>
        <v/>
      </c>
      <c r="CB79" s="306" t="str">
        <f ca="true">+IF(OFFSET('Water Data'!$G$27,0,10*ROW('Water Data'!G73))="","",OFFSET('Water Data'!$G$27,0,10*ROW('Water Data'!G73)))</f>
        <v/>
      </c>
      <c r="CC79" s="306" t="str">
        <f ca="true">+IF(OFFSET('Water Data'!$G$28,0,10*ROW('Water Data'!G73))="","",OFFSET('Water Data'!$G$28,0,10*ROW('Water Data'!G73)))</f>
        <v/>
      </c>
      <c r="CD79" s="306" t="str">
        <f ca="true">+IF(OFFSET('Water Data'!$G$29,0,10*ROW('Water Data'!G73))="","",OFFSET('Water Data'!$G$29,0,10*ROW('Water Data'!G73)))</f>
        <v/>
      </c>
      <c r="CE79" s="306" t="str">
        <f ca="true">+IF(OFFSET('Water Data'!$H$27,0,10*ROW('Water Data'!H73))="","",OFFSET('Water Data'!$H$27,0,10*ROW('Water Data'!H73)))</f>
        <v/>
      </c>
      <c r="CF79" s="306" t="str">
        <f ca="true">+IF(OFFSET('Water Data'!$H$28,0,10*ROW('Water Data'!H73))="","",OFFSET('Water Data'!$H$28,0,10*ROW('Water Data'!H73)))</f>
        <v/>
      </c>
      <c r="CG79" s="306" t="str">
        <f ca="true">+IF(OFFSET('Water Data'!$H$29,0,10*ROW('Water Data'!H73))="","",OFFSET('Water Data'!$H$29,0,10*ROW('Water Data'!H73)))</f>
        <v/>
      </c>
      <c r="CH79" s="306" t="str">
        <f ca="true">+IF(OFFSET('Water Data'!$I$27,0,10*ROW('Water Data'!I73))="","",OFFSET('Water Data'!$I$27,0,10*ROW('Water Data'!I73)))</f>
        <v/>
      </c>
      <c r="CI79" s="306" t="str">
        <f ca="true">+IF(OFFSET('Water Data'!$I$28,0,10*ROW('Water Data'!I73))="","",OFFSET('Water Data'!$I$28,0,10*ROW('Water Data'!I73)))</f>
        <v/>
      </c>
      <c r="CJ79" s="306" t="str">
        <f ca="true">+IF(OFFSET('Water Data'!$I$29,0,10*ROW('Water Data'!I73))="","",OFFSET('Water Data'!$I$29,0,10*ROW('Water Data'!I73)))</f>
        <v/>
      </c>
      <c r="CK79" s="306" t="str">
        <f ca="true">+IF(OFFSET('Sanitation Data'!$D$28,0,10*ROW('Sanitation Data'!D73))="","",OFFSET('Sanitation Data'!$D$28,0,10*ROW('Sanitation Data'!D73)))</f>
        <v/>
      </c>
      <c r="CL79" s="306" t="str">
        <f ca="true">+IF(OFFSET('Sanitation Data'!$D$29,0,10*ROW('Sanitation Data'!D73))="","",OFFSET('Sanitation Data'!$D$29,0,10*ROW('Sanitation Data'!D73)))</f>
        <v/>
      </c>
      <c r="CM79" s="306" t="str">
        <f ca="true">+IF(OFFSET('Sanitation Data'!$D$30,0,10*ROW('Sanitation Data'!D73))="","",OFFSET('Sanitation Data'!$D$30,0,10*ROW('Sanitation Data'!D73)))</f>
        <v/>
      </c>
      <c r="CN79" s="306" t="str">
        <f ca="true">+IF(OFFSET('Sanitation Data'!$D$31,0,10*ROW('Sanitation Data'!D73))="","",OFFSET('Sanitation Data'!$D$31,0,10*ROW('Sanitation Data'!D73)))</f>
        <v/>
      </c>
      <c r="CO79" s="306" t="str">
        <f ca="true">+IF(OFFSET('Sanitation Data'!$D$32,0,10*ROW('Sanitation Data'!D73))="","",OFFSET('Sanitation Data'!$D$32,0,10*ROW('Sanitation Data'!D73)))</f>
        <v/>
      </c>
      <c r="CP79" s="306" t="str">
        <f ca="true">+IF(OFFSET('Sanitation Data'!$E$28,0,10*ROW('Sanitation Data'!E73))="","",OFFSET('Sanitation Data'!$E$28,0,10*ROW('Sanitation Data'!E73)))</f>
        <v/>
      </c>
      <c r="CQ79" s="306" t="str">
        <f ca="true">+IF(OFFSET('Sanitation Data'!$E$29,0,10*ROW('Sanitation Data'!E73))="","",OFFSET('Sanitation Data'!$E$29,0,10*ROW('Sanitation Data'!E73)))</f>
        <v/>
      </c>
      <c r="CR79" s="306" t="str">
        <f ca="true">+IF(OFFSET('Sanitation Data'!$E$30,0,10*ROW('Sanitation Data'!E73))="","",OFFSET('Sanitation Data'!$E$30,0,10*ROW('Sanitation Data'!E73)))</f>
        <v/>
      </c>
      <c r="CS79" s="306" t="str">
        <f ca="true">+IF(OFFSET('Sanitation Data'!$E$31,0,10*ROW('Sanitation Data'!E73))="","",OFFSET('Sanitation Data'!$E$31,0,10*ROW('Sanitation Data'!E73)))</f>
        <v/>
      </c>
      <c r="CT79" s="306" t="str">
        <f ca="true">+IF(OFFSET('Sanitation Data'!$E$32,0,10*ROW('Sanitation Data'!E73))="","",OFFSET('Sanitation Data'!$E$32,0,10*ROW('Sanitation Data'!E73)))</f>
        <v/>
      </c>
      <c r="CU79" s="306" t="str">
        <f ca="true">+IF(OFFSET('Sanitation Data'!$F$28,0,10*ROW('Sanitation Data'!F73))="","",OFFSET('Sanitation Data'!$F$28,0,10*ROW('Sanitation Data'!F73)))</f>
        <v/>
      </c>
      <c r="CV79" s="306" t="str">
        <f ca="true">+IF(OFFSET('Sanitation Data'!$F$29,0,10*ROW('Sanitation Data'!F73))="","",OFFSET('Sanitation Data'!$F$29,0,10*ROW('Sanitation Data'!F73)))</f>
        <v/>
      </c>
      <c r="CW79" s="306" t="str">
        <f ca="true">+IF(OFFSET('Sanitation Data'!$F$30,0,10*ROW('Sanitation Data'!F73))="","",OFFSET('Sanitation Data'!$F$30,0,10*ROW('Sanitation Data'!F73)))</f>
        <v/>
      </c>
      <c r="CX79" s="306" t="str">
        <f ca="true">+IF(OFFSET('Sanitation Data'!$F$31,0,10*ROW('Sanitation Data'!F73))="","",OFFSET('Sanitation Data'!$F$31,0,10*ROW('Sanitation Data'!F73)))</f>
        <v/>
      </c>
      <c r="CY79" s="306" t="str">
        <f ca="true">+IF(OFFSET('Sanitation Data'!$F$32,0,10*ROW('Sanitation Data'!F73))="","",OFFSET('Sanitation Data'!$F$32,0,10*ROW('Sanitation Data'!F73)))</f>
        <v/>
      </c>
      <c r="CZ79" s="306" t="str">
        <f ca="true">+IF(OFFSET('Sanitation Data'!$G$28,0,10*ROW('Sanitation Data'!G73))="","",OFFSET('Sanitation Data'!$G$28,0,10*ROW('Sanitation Data'!G73)))</f>
        <v/>
      </c>
      <c r="DA79" s="306" t="str">
        <f ca="true">+IF(OFFSET('Sanitation Data'!$G$29,0,10*ROW('Sanitation Data'!G73))="","",OFFSET('Sanitation Data'!$G$29,0,10*ROW('Sanitation Data'!G73)))</f>
        <v/>
      </c>
      <c r="DB79" s="306" t="str">
        <f ca="true">+IF(OFFSET('Sanitation Data'!$G$30,0,10*ROW('Sanitation Data'!G73))="","",OFFSET('Sanitation Data'!$G$30,0,10*ROW('Sanitation Data'!G73)))</f>
        <v/>
      </c>
      <c r="DC79" s="306" t="str">
        <f ca="true">+IF(OFFSET('Sanitation Data'!$G$31,0,10*ROW('Sanitation Data'!G73))="","",OFFSET('Sanitation Data'!$G$31,0,10*ROW('Sanitation Data'!G73)))</f>
        <v/>
      </c>
      <c r="DD79" s="306" t="str">
        <f ca="true">+IF(OFFSET('Sanitation Data'!$G$32,0,10*ROW('Sanitation Data'!G73))="","",OFFSET('Sanitation Data'!$G$32,0,10*ROW('Sanitation Data'!G73)))</f>
        <v/>
      </c>
      <c r="DE79" s="306" t="str">
        <f ca="true">+IF(OFFSET('Sanitation Data'!$H$28,0,10*ROW('Sanitation Data'!H73))="","",OFFSET('Sanitation Data'!$H$28,0,10*ROW('Sanitation Data'!H73)))</f>
        <v/>
      </c>
      <c r="DF79" s="306" t="str">
        <f ca="true">+IF(OFFSET('Sanitation Data'!$H$29,0,10*ROW('Sanitation Data'!H73))="","",OFFSET('Sanitation Data'!$H$29,0,10*ROW('Sanitation Data'!H73)))</f>
        <v/>
      </c>
      <c r="DG79" s="306" t="str">
        <f ca="true">+IF(OFFSET('Sanitation Data'!$H$30,0,10*ROW('Sanitation Data'!H73))="","",OFFSET('Sanitation Data'!$H$30,0,10*ROW('Sanitation Data'!H73)))</f>
        <v/>
      </c>
      <c r="DH79" s="306" t="str">
        <f ca="true">+IF(OFFSET('Sanitation Data'!$H$31,0,10*ROW('Sanitation Data'!H73))="","",OFFSET('Sanitation Data'!$H$31,0,10*ROW('Sanitation Data'!H73)))</f>
        <v/>
      </c>
      <c r="DI79" s="306" t="str">
        <f ca="true">+IF(OFFSET('Sanitation Data'!$H$32,0,10*ROW('Sanitation Data'!H73))="","",OFFSET('Sanitation Data'!$H$32,0,10*ROW('Sanitation Data'!H73)))</f>
        <v/>
      </c>
      <c r="DJ79" s="306" t="str">
        <f ca="true">+IF(OFFSET('Sanitation Data'!$I$28,0,10*ROW('Sanitation Data'!I73))="","",OFFSET('Sanitation Data'!$I$28,0,10*ROW('Sanitation Data'!I73)))</f>
        <v/>
      </c>
      <c r="DK79" s="306" t="str">
        <f ca="true">+IF(OFFSET('Sanitation Data'!$I$29,0,10*ROW('Sanitation Data'!I73))="","",OFFSET('Sanitation Data'!$I$29,0,10*ROW('Sanitation Data'!I73)))</f>
        <v/>
      </c>
      <c r="DL79" s="306" t="str">
        <f ca="true">+IF(OFFSET('Sanitation Data'!$I$30,0,10*ROW('Sanitation Data'!I73))="","",OFFSET('Sanitation Data'!$I$30,0,10*ROW('Sanitation Data'!I73)))</f>
        <v/>
      </c>
      <c r="DM79" s="306" t="str">
        <f ca="true">+IF(OFFSET('Sanitation Data'!$I$31,0,10*ROW('Sanitation Data'!I73))="","",OFFSET('Sanitation Data'!$I$31,0,10*ROW('Sanitation Data'!I73)))</f>
        <v/>
      </c>
      <c r="DN79" s="306" t="str">
        <f ca="true">+IF(OFFSET('Sanitation Data'!$I$32,0,10*ROW('Sanitation Data'!I73))="","",OFFSET('Sanitation Data'!$I$32,0,10*ROW('Sanitation Data'!I73)))</f>
        <v/>
      </c>
      <c r="DO79" s="306" t="str">
        <f ca="true">+IF(OFFSET('Hygiene Data'!$D$11,0,10*ROW('Hygiene Data'!D73))="","",OFFSET('Hygiene Data'!$D$11,0,10*ROW('Hygiene Data'!D73)))</f>
        <v/>
      </c>
      <c r="DP79" s="306" t="str">
        <f ca="true">+IF(OFFSET('Hygiene Data'!$D$12,0,10*ROW('Hygiene Data'!D73))="","",OFFSET('Hygiene Data'!$D$12,0,10*ROW('Hygiene Data'!D73)))</f>
        <v/>
      </c>
      <c r="DQ79" s="306" t="str">
        <f ca="true">+IF(OFFSET('Hygiene Data'!$D$13,0,10*ROW('Hygiene Data'!D73))="","",OFFSET('Hygiene Data'!$D$13,0,10*ROW('Hygiene Data'!D73)))</f>
        <v/>
      </c>
      <c r="DR79" s="306" t="str">
        <f ca="true">+IF(OFFSET('Hygiene Data'!$E$11,0,10*ROW('Hygiene Data'!E73))="","",OFFSET('Hygiene Data'!$E$11,0,10*ROW('Hygiene Data'!E73)))</f>
        <v/>
      </c>
      <c r="DS79" s="306" t="str">
        <f ca="true">+IF(OFFSET('Hygiene Data'!$E$12,0,10*ROW('Hygiene Data'!E73))="","",OFFSET('Hygiene Data'!$E$12,0,10*ROW('Hygiene Data'!E73)))</f>
        <v/>
      </c>
      <c r="DT79" s="306" t="str">
        <f ca="true">+IF(OFFSET('Hygiene Data'!$E$13,0,10*ROW('Hygiene Data'!E73))="","",OFFSET('Hygiene Data'!$E$13,0,10*ROW('Hygiene Data'!E73)))</f>
        <v/>
      </c>
      <c r="DU79" s="306" t="str">
        <f ca="true">+IF(OFFSET('Hygiene Data'!$F$11,0,10*ROW('Hygiene Data'!F73))="","",OFFSET('Hygiene Data'!$F$11,0,10*ROW('Hygiene Data'!F73)))</f>
        <v/>
      </c>
      <c r="DV79" s="306" t="str">
        <f ca="true">+IF(OFFSET('Hygiene Data'!$F$12,0,10*ROW('Hygiene Data'!F73))="","",OFFSET('Hygiene Data'!$F$12,0,10*ROW('Hygiene Data'!F73)))</f>
        <v/>
      </c>
      <c r="DW79" s="306" t="str">
        <f ca="true">+IF(OFFSET('Hygiene Data'!$F$13,0,10*ROW('Hygiene Data'!F73))="","",OFFSET('Hygiene Data'!$F$13,0,10*ROW('Hygiene Data'!F73)))</f>
        <v/>
      </c>
      <c r="DX79" s="306" t="str">
        <f ca="true">+IF(OFFSET('Hygiene Data'!$G$11,0,10*ROW('Hygiene Data'!G73))="","",OFFSET('Hygiene Data'!$G$11,0,10*ROW('Hygiene Data'!G73)))</f>
        <v/>
      </c>
      <c r="DY79" s="306" t="str">
        <f ca="true">+IF(OFFSET('Hygiene Data'!$G$12,0,10*ROW('Hygiene Data'!G73))="","",OFFSET('Hygiene Data'!$G$12,0,10*ROW('Hygiene Data'!G73)))</f>
        <v/>
      </c>
      <c r="DZ79" s="306" t="str">
        <f ca="true">+IF(OFFSET('Hygiene Data'!$G$13,0,10*ROW('Hygiene Data'!G73))="","",OFFSET('Hygiene Data'!$G$13,0,10*ROW('Hygiene Data'!G73)))</f>
        <v/>
      </c>
      <c r="EA79" s="306" t="str">
        <f ca="true">+IF(OFFSET('Hygiene Data'!$H$11,0,10*ROW('Hygiene Data'!H73))="","",OFFSET('Hygiene Data'!$H$11,0,10*ROW('Hygiene Data'!H73)))</f>
        <v/>
      </c>
      <c r="EB79" s="306" t="str">
        <f ca="true">+IF(OFFSET('Hygiene Data'!$H$12,0,10*ROW('Hygiene Data'!H73))="","",OFFSET('Hygiene Data'!$H$12,0,10*ROW('Hygiene Data'!H73)))</f>
        <v/>
      </c>
      <c r="EC79" s="306" t="str">
        <f ca="true">+IF(OFFSET('Hygiene Data'!$H$13,0,10*ROW('Hygiene Data'!H73))="","",OFFSET('Hygiene Data'!$H$13,0,10*ROW('Hygiene Data'!H73)))</f>
        <v/>
      </c>
      <c r="ED79" s="306" t="str">
        <f ca="true">+IF(OFFSET('Hygiene Data'!$I$11,0,10*ROW('Hygiene Data'!I73))="","",OFFSET('Hygiene Data'!$I$11,0,10*ROW('Hygiene Data'!I73)))</f>
        <v/>
      </c>
      <c r="EE79" s="306" t="str">
        <f ca="true">+IF(OFFSET('Hygiene Data'!$I$12,0,10*ROW('Hygiene Data'!I73))="","",OFFSET('Hygiene Data'!$I$12,0,10*ROW('Hygiene Data'!I73)))</f>
        <v/>
      </c>
      <c r="EF79" s="306"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62" t="str">
        <f t="shared" ca="true" si="1"/>
        <v/>
      </c>
      <c r="D80" s="98"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8"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8"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8"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8"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8"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8"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8"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8"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8"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8"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8"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8"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8"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8"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8"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8"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8"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9"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9"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9"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9"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9"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9"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9"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9"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9"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9"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9"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9"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9"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9"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9"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9"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9"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9"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9"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9"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9"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9"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9"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9"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9"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9"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9"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9"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9"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9"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0"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0"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0"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0"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0"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0"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0"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0"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0"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0"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0"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0"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0"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0"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0"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0"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0"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0"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6"/>
      <c r="BS80" s="306" t="str">
        <f ca="true">+IF(OFFSET('Water Data'!$D$27,0,10*ROW('Water Data'!D74))="","",OFFSET('Water Data'!$D$27,0,10*ROW('Water Data'!D74)))</f>
        <v/>
      </c>
      <c r="BT80" s="306" t="str">
        <f ca="true">+IF(OFFSET('Water Data'!$D$28,0,10*ROW('Water Data'!D74))="","",OFFSET('Water Data'!$D$28,0,10*ROW('Water Data'!D74)))</f>
        <v/>
      </c>
      <c r="BU80" s="306" t="str">
        <f ca="true">+IF(OFFSET('Water Data'!$D$29,0,10*ROW('Water Data'!D74))="","",OFFSET('Water Data'!$D$29,0,10*ROW('Water Data'!D74)))</f>
        <v/>
      </c>
      <c r="BV80" s="306" t="str">
        <f ca="true">+IF(OFFSET('Water Data'!$E$27,0,10*ROW('Water Data'!E74))="","",OFFSET('Water Data'!$E$27,0,10*ROW('Water Data'!E74)))</f>
        <v/>
      </c>
      <c r="BW80" s="306" t="str">
        <f ca="true">+IF(OFFSET('Water Data'!$E$28,0,10*ROW('Water Data'!E74))="","",OFFSET('Water Data'!$E$28,0,10*ROW('Water Data'!E74)))</f>
        <v/>
      </c>
      <c r="BX80" s="306" t="str">
        <f ca="true">+IF(OFFSET('Water Data'!$E$29,0,10*ROW('Water Data'!E74))="","",OFFSET('Water Data'!$E$29,0,10*ROW('Water Data'!E74)))</f>
        <v/>
      </c>
      <c r="BY80" s="306" t="str">
        <f ca="true">+IF(OFFSET('Water Data'!$F$27,0,10*ROW('Water Data'!F74))="","",OFFSET('Water Data'!$F$27,0,10*ROW('Water Data'!F74)))</f>
        <v/>
      </c>
      <c r="BZ80" s="306" t="str">
        <f ca="true">+IF(OFFSET('Water Data'!$F$28,0,10*ROW('Water Data'!F74))="","",OFFSET('Water Data'!$F$28,0,10*ROW('Water Data'!F74)))</f>
        <v/>
      </c>
      <c r="CA80" s="306" t="str">
        <f ca="true">+IF(OFFSET('Water Data'!$F$29,0,10*ROW('Water Data'!F74))="","",OFFSET('Water Data'!$F$29,0,10*ROW('Water Data'!F74)))</f>
        <v/>
      </c>
      <c r="CB80" s="306" t="str">
        <f ca="true">+IF(OFFSET('Water Data'!$G$27,0,10*ROW('Water Data'!G74))="","",OFFSET('Water Data'!$G$27,0,10*ROW('Water Data'!G74)))</f>
        <v/>
      </c>
      <c r="CC80" s="306" t="str">
        <f ca="true">+IF(OFFSET('Water Data'!$G$28,0,10*ROW('Water Data'!G74))="","",OFFSET('Water Data'!$G$28,0,10*ROW('Water Data'!G74)))</f>
        <v/>
      </c>
      <c r="CD80" s="306" t="str">
        <f ca="true">+IF(OFFSET('Water Data'!$G$29,0,10*ROW('Water Data'!G74))="","",OFFSET('Water Data'!$G$29,0,10*ROW('Water Data'!G74)))</f>
        <v/>
      </c>
      <c r="CE80" s="306" t="str">
        <f ca="true">+IF(OFFSET('Water Data'!$H$27,0,10*ROW('Water Data'!H74))="","",OFFSET('Water Data'!$H$27,0,10*ROW('Water Data'!H74)))</f>
        <v/>
      </c>
      <c r="CF80" s="306" t="str">
        <f ca="true">+IF(OFFSET('Water Data'!$H$28,0,10*ROW('Water Data'!H74))="","",OFFSET('Water Data'!$H$28,0,10*ROW('Water Data'!H74)))</f>
        <v/>
      </c>
      <c r="CG80" s="306" t="str">
        <f ca="true">+IF(OFFSET('Water Data'!$H$29,0,10*ROW('Water Data'!H74))="","",OFFSET('Water Data'!$H$29,0,10*ROW('Water Data'!H74)))</f>
        <v/>
      </c>
      <c r="CH80" s="306" t="str">
        <f ca="true">+IF(OFFSET('Water Data'!$I$27,0,10*ROW('Water Data'!I74))="","",OFFSET('Water Data'!$I$27,0,10*ROW('Water Data'!I74)))</f>
        <v/>
      </c>
      <c r="CI80" s="306" t="str">
        <f ca="true">+IF(OFFSET('Water Data'!$I$28,0,10*ROW('Water Data'!I74))="","",OFFSET('Water Data'!$I$28,0,10*ROW('Water Data'!I74)))</f>
        <v/>
      </c>
      <c r="CJ80" s="306" t="str">
        <f ca="true">+IF(OFFSET('Water Data'!$I$29,0,10*ROW('Water Data'!I74))="","",OFFSET('Water Data'!$I$29,0,10*ROW('Water Data'!I74)))</f>
        <v/>
      </c>
      <c r="CK80" s="306" t="str">
        <f ca="true">+IF(OFFSET('Sanitation Data'!$D$28,0,10*ROW('Sanitation Data'!D74))="","",OFFSET('Sanitation Data'!$D$28,0,10*ROW('Sanitation Data'!D74)))</f>
        <v/>
      </c>
      <c r="CL80" s="306" t="str">
        <f ca="true">+IF(OFFSET('Sanitation Data'!$D$29,0,10*ROW('Sanitation Data'!D74))="","",OFFSET('Sanitation Data'!$D$29,0,10*ROW('Sanitation Data'!D74)))</f>
        <v/>
      </c>
      <c r="CM80" s="306" t="str">
        <f ca="true">+IF(OFFSET('Sanitation Data'!$D$30,0,10*ROW('Sanitation Data'!D74))="","",OFFSET('Sanitation Data'!$D$30,0,10*ROW('Sanitation Data'!D74)))</f>
        <v/>
      </c>
      <c r="CN80" s="306" t="str">
        <f ca="true">+IF(OFFSET('Sanitation Data'!$D$31,0,10*ROW('Sanitation Data'!D74))="","",OFFSET('Sanitation Data'!$D$31,0,10*ROW('Sanitation Data'!D74)))</f>
        <v/>
      </c>
      <c r="CO80" s="306" t="str">
        <f ca="true">+IF(OFFSET('Sanitation Data'!$D$32,0,10*ROW('Sanitation Data'!D74))="","",OFFSET('Sanitation Data'!$D$32,0,10*ROW('Sanitation Data'!D74)))</f>
        <v/>
      </c>
      <c r="CP80" s="306" t="str">
        <f ca="true">+IF(OFFSET('Sanitation Data'!$E$28,0,10*ROW('Sanitation Data'!E74))="","",OFFSET('Sanitation Data'!$E$28,0,10*ROW('Sanitation Data'!E74)))</f>
        <v/>
      </c>
      <c r="CQ80" s="306" t="str">
        <f ca="true">+IF(OFFSET('Sanitation Data'!$E$29,0,10*ROW('Sanitation Data'!E74))="","",OFFSET('Sanitation Data'!$E$29,0,10*ROW('Sanitation Data'!E74)))</f>
        <v/>
      </c>
      <c r="CR80" s="306" t="str">
        <f ca="true">+IF(OFFSET('Sanitation Data'!$E$30,0,10*ROW('Sanitation Data'!E74))="","",OFFSET('Sanitation Data'!$E$30,0,10*ROW('Sanitation Data'!E74)))</f>
        <v/>
      </c>
      <c r="CS80" s="306" t="str">
        <f ca="true">+IF(OFFSET('Sanitation Data'!$E$31,0,10*ROW('Sanitation Data'!E74))="","",OFFSET('Sanitation Data'!$E$31,0,10*ROW('Sanitation Data'!E74)))</f>
        <v/>
      </c>
      <c r="CT80" s="306" t="str">
        <f ca="true">+IF(OFFSET('Sanitation Data'!$E$32,0,10*ROW('Sanitation Data'!E74))="","",OFFSET('Sanitation Data'!$E$32,0,10*ROW('Sanitation Data'!E74)))</f>
        <v/>
      </c>
      <c r="CU80" s="306" t="str">
        <f ca="true">+IF(OFFSET('Sanitation Data'!$F$28,0,10*ROW('Sanitation Data'!F74))="","",OFFSET('Sanitation Data'!$F$28,0,10*ROW('Sanitation Data'!F74)))</f>
        <v/>
      </c>
      <c r="CV80" s="306" t="str">
        <f ca="true">+IF(OFFSET('Sanitation Data'!$F$29,0,10*ROW('Sanitation Data'!F74))="","",OFFSET('Sanitation Data'!$F$29,0,10*ROW('Sanitation Data'!F74)))</f>
        <v/>
      </c>
      <c r="CW80" s="306" t="str">
        <f ca="true">+IF(OFFSET('Sanitation Data'!$F$30,0,10*ROW('Sanitation Data'!F74))="","",OFFSET('Sanitation Data'!$F$30,0,10*ROW('Sanitation Data'!F74)))</f>
        <v/>
      </c>
      <c r="CX80" s="306" t="str">
        <f ca="true">+IF(OFFSET('Sanitation Data'!$F$31,0,10*ROW('Sanitation Data'!F74))="","",OFFSET('Sanitation Data'!$F$31,0,10*ROW('Sanitation Data'!F74)))</f>
        <v/>
      </c>
      <c r="CY80" s="306" t="str">
        <f ca="true">+IF(OFFSET('Sanitation Data'!$F$32,0,10*ROW('Sanitation Data'!F74))="","",OFFSET('Sanitation Data'!$F$32,0,10*ROW('Sanitation Data'!F74)))</f>
        <v/>
      </c>
      <c r="CZ80" s="306" t="str">
        <f ca="true">+IF(OFFSET('Sanitation Data'!$G$28,0,10*ROW('Sanitation Data'!G74))="","",OFFSET('Sanitation Data'!$G$28,0,10*ROW('Sanitation Data'!G74)))</f>
        <v/>
      </c>
      <c r="DA80" s="306" t="str">
        <f ca="true">+IF(OFFSET('Sanitation Data'!$G$29,0,10*ROW('Sanitation Data'!G74))="","",OFFSET('Sanitation Data'!$G$29,0,10*ROW('Sanitation Data'!G74)))</f>
        <v/>
      </c>
      <c r="DB80" s="306" t="str">
        <f ca="true">+IF(OFFSET('Sanitation Data'!$G$30,0,10*ROW('Sanitation Data'!G74))="","",OFFSET('Sanitation Data'!$G$30,0,10*ROW('Sanitation Data'!G74)))</f>
        <v/>
      </c>
      <c r="DC80" s="306" t="str">
        <f ca="true">+IF(OFFSET('Sanitation Data'!$G$31,0,10*ROW('Sanitation Data'!G74))="","",OFFSET('Sanitation Data'!$G$31,0,10*ROW('Sanitation Data'!G74)))</f>
        <v/>
      </c>
      <c r="DD80" s="306" t="str">
        <f ca="true">+IF(OFFSET('Sanitation Data'!$G$32,0,10*ROW('Sanitation Data'!G74))="","",OFFSET('Sanitation Data'!$G$32,0,10*ROW('Sanitation Data'!G74)))</f>
        <v/>
      </c>
      <c r="DE80" s="306" t="str">
        <f ca="true">+IF(OFFSET('Sanitation Data'!$H$28,0,10*ROW('Sanitation Data'!H74))="","",OFFSET('Sanitation Data'!$H$28,0,10*ROW('Sanitation Data'!H74)))</f>
        <v/>
      </c>
      <c r="DF80" s="306" t="str">
        <f ca="true">+IF(OFFSET('Sanitation Data'!$H$29,0,10*ROW('Sanitation Data'!H74))="","",OFFSET('Sanitation Data'!$H$29,0,10*ROW('Sanitation Data'!H74)))</f>
        <v/>
      </c>
      <c r="DG80" s="306" t="str">
        <f ca="true">+IF(OFFSET('Sanitation Data'!$H$30,0,10*ROW('Sanitation Data'!H74))="","",OFFSET('Sanitation Data'!$H$30,0,10*ROW('Sanitation Data'!H74)))</f>
        <v/>
      </c>
      <c r="DH80" s="306" t="str">
        <f ca="true">+IF(OFFSET('Sanitation Data'!$H$31,0,10*ROW('Sanitation Data'!H74))="","",OFFSET('Sanitation Data'!$H$31,0,10*ROW('Sanitation Data'!H74)))</f>
        <v/>
      </c>
      <c r="DI80" s="306" t="str">
        <f ca="true">+IF(OFFSET('Sanitation Data'!$H$32,0,10*ROW('Sanitation Data'!H74))="","",OFFSET('Sanitation Data'!$H$32,0,10*ROW('Sanitation Data'!H74)))</f>
        <v/>
      </c>
      <c r="DJ80" s="306" t="str">
        <f ca="true">+IF(OFFSET('Sanitation Data'!$I$28,0,10*ROW('Sanitation Data'!I74))="","",OFFSET('Sanitation Data'!$I$28,0,10*ROW('Sanitation Data'!I74)))</f>
        <v/>
      </c>
      <c r="DK80" s="306" t="str">
        <f ca="true">+IF(OFFSET('Sanitation Data'!$I$29,0,10*ROW('Sanitation Data'!I74))="","",OFFSET('Sanitation Data'!$I$29,0,10*ROW('Sanitation Data'!I74)))</f>
        <v/>
      </c>
      <c r="DL80" s="306" t="str">
        <f ca="true">+IF(OFFSET('Sanitation Data'!$I$30,0,10*ROW('Sanitation Data'!I74))="","",OFFSET('Sanitation Data'!$I$30,0,10*ROW('Sanitation Data'!I74)))</f>
        <v/>
      </c>
      <c r="DM80" s="306" t="str">
        <f ca="true">+IF(OFFSET('Sanitation Data'!$I$31,0,10*ROW('Sanitation Data'!I74))="","",OFFSET('Sanitation Data'!$I$31,0,10*ROW('Sanitation Data'!I74)))</f>
        <v/>
      </c>
      <c r="DN80" s="306" t="str">
        <f ca="true">+IF(OFFSET('Sanitation Data'!$I$32,0,10*ROW('Sanitation Data'!I74))="","",OFFSET('Sanitation Data'!$I$32,0,10*ROW('Sanitation Data'!I74)))</f>
        <v/>
      </c>
      <c r="DO80" s="306" t="str">
        <f ca="true">+IF(OFFSET('Hygiene Data'!$D$11,0,10*ROW('Hygiene Data'!D74))="","",OFFSET('Hygiene Data'!$D$11,0,10*ROW('Hygiene Data'!D74)))</f>
        <v/>
      </c>
      <c r="DP80" s="306" t="str">
        <f ca="true">+IF(OFFSET('Hygiene Data'!$D$12,0,10*ROW('Hygiene Data'!D74))="","",OFFSET('Hygiene Data'!$D$12,0,10*ROW('Hygiene Data'!D74)))</f>
        <v/>
      </c>
      <c r="DQ80" s="306" t="str">
        <f ca="true">+IF(OFFSET('Hygiene Data'!$D$13,0,10*ROW('Hygiene Data'!D74))="","",OFFSET('Hygiene Data'!$D$13,0,10*ROW('Hygiene Data'!D74)))</f>
        <v/>
      </c>
      <c r="DR80" s="306" t="str">
        <f ca="true">+IF(OFFSET('Hygiene Data'!$E$11,0,10*ROW('Hygiene Data'!E74))="","",OFFSET('Hygiene Data'!$E$11,0,10*ROW('Hygiene Data'!E74)))</f>
        <v/>
      </c>
      <c r="DS80" s="306" t="str">
        <f ca="true">+IF(OFFSET('Hygiene Data'!$E$12,0,10*ROW('Hygiene Data'!E74))="","",OFFSET('Hygiene Data'!$E$12,0,10*ROW('Hygiene Data'!E74)))</f>
        <v/>
      </c>
      <c r="DT80" s="306" t="str">
        <f ca="true">+IF(OFFSET('Hygiene Data'!$E$13,0,10*ROW('Hygiene Data'!E74))="","",OFFSET('Hygiene Data'!$E$13,0,10*ROW('Hygiene Data'!E74)))</f>
        <v/>
      </c>
      <c r="DU80" s="306" t="str">
        <f ca="true">+IF(OFFSET('Hygiene Data'!$F$11,0,10*ROW('Hygiene Data'!F74))="","",OFFSET('Hygiene Data'!$F$11,0,10*ROW('Hygiene Data'!F74)))</f>
        <v/>
      </c>
      <c r="DV80" s="306" t="str">
        <f ca="true">+IF(OFFSET('Hygiene Data'!$F$12,0,10*ROW('Hygiene Data'!F74))="","",OFFSET('Hygiene Data'!$F$12,0,10*ROW('Hygiene Data'!F74)))</f>
        <v/>
      </c>
      <c r="DW80" s="306" t="str">
        <f ca="true">+IF(OFFSET('Hygiene Data'!$F$13,0,10*ROW('Hygiene Data'!F74))="","",OFFSET('Hygiene Data'!$F$13,0,10*ROW('Hygiene Data'!F74)))</f>
        <v/>
      </c>
      <c r="DX80" s="306" t="str">
        <f ca="true">+IF(OFFSET('Hygiene Data'!$G$11,0,10*ROW('Hygiene Data'!G74))="","",OFFSET('Hygiene Data'!$G$11,0,10*ROW('Hygiene Data'!G74)))</f>
        <v/>
      </c>
      <c r="DY80" s="306" t="str">
        <f ca="true">+IF(OFFSET('Hygiene Data'!$G$12,0,10*ROW('Hygiene Data'!G74))="","",OFFSET('Hygiene Data'!$G$12,0,10*ROW('Hygiene Data'!G74)))</f>
        <v/>
      </c>
      <c r="DZ80" s="306" t="str">
        <f ca="true">+IF(OFFSET('Hygiene Data'!$G$13,0,10*ROW('Hygiene Data'!G74))="","",OFFSET('Hygiene Data'!$G$13,0,10*ROW('Hygiene Data'!G74)))</f>
        <v/>
      </c>
      <c r="EA80" s="306" t="str">
        <f ca="true">+IF(OFFSET('Hygiene Data'!$H$11,0,10*ROW('Hygiene Data'!H74))="","",OFFSET('Hygiene Data'!$H$11,0,10*ROW('Hygiene Data'!H74)))</f>
        <v/>
      </c>
      <c r="EB80" s="306" t="str">
        <f ca="true">+IF(OFFSET('Hygiene Data'!$H$12,0,10*ROW('Hygiene Data'!H74))="","",OFFSET('Hygiene Data'!$H$12,0,10*ROW('Hygiene Data'!H74)))</f>
        <v/>
      </c>
      <c r="EC80" s="306" t="str">
        <f ca="true">+IF(OFFSET('Hygiene Data'!$H$13,0,10*ROW('Hygiene Data'!H74))="","",OFFSET('Hygiene Data'!$H$13,0,10*ROW('Hygiene Data'!H74)))</f>
        <v/>
      </c>
      <c r="ED80" s="306" t="str">
        <f ca="true">+IF(OFFSET('Hygiene Data'!$I$11,0,10*ROW('Hygiene Data'!I74))="","",OFFSET('Hygiene Data'!$I$11,0,10*ROW('Hygiene Data'!I74)))</f>
        <v/>
      </c>
      <c r="EE80" s="306" t="str">
        <f ca="true">+IF(OFFSET('Hygiene Data'!$I$12,0,10*ROW('Hygiene Data'!I74))="","",OFFSET('Hygiene Data'!$I$12,0,10*ROW('Hygiene Data'!I74)))</f>
        <v/>
      </c>
      <c r="EF80" s="306"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62" t="str">
        <f t="shared" ca="true" si="1"/>
        <v/>
      </c>
      <c r="D81" s="98"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8"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8"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8"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8"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8"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8"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8"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8"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8"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8"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8"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8"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8"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8"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8"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8"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8"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9"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9"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9"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9"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9"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9"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9"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9"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9"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9"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9"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9"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9"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9"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9"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9"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9"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9"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9"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9"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9"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9"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9"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9"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9"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9"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9"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9"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9"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9"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0"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0"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0"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0"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0"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0"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0"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0"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0"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0"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0"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0"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0"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0"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0"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0"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0"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0"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6"/>
      <c r="BS81" s="306" t="str">
        <f ca="true">+IF(OFFSET('Water Data'!$D$27,0,10*ROW('Water Data'!D75))="","",OFFSET('Water Data'!$D$27,0,10*ROW('Water Data'!D75)))</f>
        <v/>
      </c>
      <c r="BT81" s="306" t="str">
        <f ca="true">+IF(OFFSET('Water Data'!$D$28,0,10*ROW('Water Data'!D75))="","",OFFSET('Water Data'!$D$28,0,10*ROW('Water Data'!D75)))</f>
        <v/>
      </c>
      <c r="BU81" s="306" t="str">
        <f ca="true">+IF(OFFSET('Water Data'!$D$29,0,10*ROW('Water Data'!D75))="","",OFFSET('Water Data'!$D$29,0,10*ROW('Water Data'!D75)))</f>
        <v/>
      </c>
      <c r="BV81" s="306" t="str">
        <f ca="true">+IF(OFFSET('Water Data'!$E$27,0,10*ROW('Water Data'!E75))="","",OFFSET('Water Data'!$E$27,0,10*ROW('Water Data'!E75)))</f>
        <v/>
      </c>
      <c r="BW81" s="306" t="str">
        <f ca="true">+IF(OFFSET('Water Data'!$E$28,0,10*ROW('Water Data'!E75))="","",OFFSET('Water Data'!$E$28,0,10*ROW('Water Data'!E75)))</f>
        <v/>
      </c>
      <c r="BX81" s="306" t="str">
        <f ca="true">+IF(OFFSET('Water Data'!$E$29,0,10*ROW('Water Data'!E75))="","",OFFSET('Water Data'!$E$29,0,10*ROW('Water Data'!E75)))</f>
        <v/>
      </c>
      <c r="BY81" s="306" t="str">
        <f ca="true">+IF(OFFSET('Water Data'!$F$27,0,10*ROW('Water Data'!F75))="","",OFFSET('Water Data'!$F$27,0,10*ROW('Water Data'!F75)))</f>
        <v/>
      </c>
      <c r="BZ81" s="306" t="str">
        <f ca="true">+IF(OFFSET('Water Data'!$F$28,0,10*ROW('Water Data'!F75))="","",OFFSET('Water Data'!$F$28,0,10*ROW('Water Data'!F75)))</f>
        <v/>
      </c>
      <c r="CA81" s="306" t="str">
        <f ca="true">+IF(OFFSET('Water Data'!$F$29,0,10*ROW('Water Data'!F75))="","",OFFSET('Water Data'!$F$29,0,10*ROW('Water Data'!F75)))</f>
        <v/>
      </c>
      <c r="CB81" s="306" t="str">
        <f ca="true">+IF(OFFSET('Water Data'!$G$27,0,10*ROW('Water Data'!G75))="","",OFFSET('Water Data'!$G$27,0,10*ROW('Water Data'!G75)))</f>
        <v/>
      </c>
      <c r="CC81" s="306" t="str">
        <f ca="true">+IF(OFFSET('Water Data'!$G$28,0,10*ROW('Water Data'!G75))="","",OFFSET('Water Data'!$G$28,0,10*ROW('Water Data'!G75)))</f>
        <v/>
      </c>
      <c r="CD81" s="306" t="str">
        <f ca="true">+IF(OFFSET('Water Data'!$G$29,0,10*ROW('Water Data'!G75))="","",OFFSET('Water Data'!$G$29,0,10*ROW('Water Data'!G75)))</f>
        <v/>
      </c>
      <c r="CE81" s="306" t="str">
        <f ca="true">+IF(OFFSET('Water Data'!$H$27,0,10*ROW('Water Data'!H75))="","",OFFSET('Water Data'!$H$27,0,10*ROW('Water Data'!H75)))</f>
        <v/>
      </c>
      <c r="CF81" s="306" t="str">
        <f ca="true">+IF(OFFSET('Water Data'!$H$28,0,10*ROW('Water Data'!H75))="","",OFFSET('Water Data'!$H$28,0,10*ROW('Water Data'!H75)))</f>
        <v/>
      </c>
      <c r="CG81" s="306" t="str">
        <f ca="true">+IF(OFFSET('Water Data'!$H$29,0,10*ROW('Water Data'!H75))="","",OFFSET('Water Data'!$H$29,0,10*ROW('Water Data'!H75)))</f>
        <v/>
      </c>
      <c r="CH81" s="306" t="str">
        <f ca="true">+IF(OFFSET('Water Data'!$I$27,0,10*ROW('Water Data'!I75))="","",OFFSET('Water Data'!$I$27,0,10*ROW('Water Data'!I75)))</f>
        <v/>
      </c>
      <c r="CI81" s="306" t="str">
        <f ca="true">+IF(OFFSET('Water Data'!$I$28,0,10*ROW('Water Data'!I75))="","",OFFSET('Water Data'!$I$28,0,10*ROW('Water Data'!I75)))</f>
        <v/>
      </c>
      <c r="CJ81" s="306" t="str">
        <f ca="true">+IF(OFFSET('Water Data'!$I$29,0,10*ROW('Water Data'!I75))="","",OFFSET('Water Data'!$I$29,0,10*ROW('Water Data'!I75)))</f>
        <v/>
      </c>
      <c r="CK81" s="306" t="str">
        <f ca="true">+IF(OFFSET('Sanitation Data'!$D$28,0,10*ROW('Sanitation Data'!D75))="","",OFFSET('Sanitation Data'!$D$28,0,10*ROW('Sanitation Data'!D75)))</f>
        <v/>
      </c>
      <c r="CL81" s="306" t="str">
        <f ca="true">+IF(OFFSET('Sanitation Data'!$D$29,0,10*ROW('Sanitation Data'!D75))="","",OFFSET('Sanitation Data'!$D$29,0,10*ROW('Sanitation Data'!D75)))</f>
        <v/>
      </c>
      <c r="CM81" s="306" t="str">
        <f ca="true">+IF(OFFSET('Sanitation Data'!$D$30,0,10*ROW('Sanitation Data'!D75))="","",OFFSET('Sanitation Data'!$D$30,0,10*ROW('Sanitation Data'!D75)))</f>
        <v/>
      </c>
      <c r="CN81" s="306" t="str">
        <f ca="true">+IF(OFFSET('Sanitation Data'!$D$31,0,10*ROW('Sanitation Data'!D75))="","",OFFSET('Sanitation Data'!$D$31,0,10*ROW('Sanitation Data'!D75)))</f>
        <v/>
      </c>
      <c r="CO81" s="306" t="str">
        <f ca="true">+IF(OFFSET('Sanitation Data'!$D$32,0,10*ROW('Sanitation Data'!D75))="","",OFFSET('Sanitation Data'!$D$32,0,10*ROW('Sanitation Data'!D75)))</f>
        <v/>
      </c>
      <c r="CP81" s="306" t="str">
        <f ca="true">+IF(OFFSET('Sanitation Data'!$E$28,0,10*ROW('Sanitation Data'!E75))="","",OFFSET('Sanitation Data'!$E$28,0,10*ROW('Sanitation Data'!E75)))</f>
        <v/>
      </c>
      <c r="CQ81" s="306" t="str">
        <f ca="true">+IF(OFFSET('Sanitation Data'!$E$29,0,10*ROW('Sanitation Data'!E75))="","",OFFSET('Sanitation Data'!$E$29,0,10*ROW('Sanitation Data'!E75)))</f>
        <v/>
      </c>
      <c r="CR81" s="306" t="str">
        <f ca="true">+IF(OFFSET('Sanitation Data'!$E$30,0,10*ROW('Sanitation Data'!E75))="","",OFFSET('Sanitation Data'!$E$30,0,10*ROW('Sanitation Data'!E75)))</f>
        <v/>
      </c>
      <c r="CS81" s="306" t="str">
        <f ca="true">+IF(OFFSET('Sanitation Data'!$E$31,0,10*ROW('Sanitation Data'!E75))="","",OFFSET('Sanitation Data'!$E$31,0,10*ROW('Sanitation Data'!E75)))</f>
        <v/>
      </c>
      <c r="CT81" s="306" t="str">
        <f ca="true">+IF(OFFSET('Sanitation Data'!$E$32,0,10*ROW('Sanitation Data'!E75))="","",OFFSET('Sanitation Data'!$E$32,0,10*ROW('Sanitation Data'!E75)))</f>
        <v/>
      </c>
      <c r="CU81" s="306" t="str">
        <f ca="true">+IF(OFFSET('Sanitation Data'!$F$28,0,10*ROW('Sanitation Data'!F75))="","",OFFSET('Sanitation Data'!$F$28,0,10*ROW('Sanitation Data'!F75)))</f>
        <v/>
      </c>
      <c r="CV81" s="306" t="str">
        <f ca="true">+IF(OFFSET('Sanitation Data'!$F$29,0,10*ROW('Sanitation Data'!F75))="","",OFFSET('Sanitation Data'!$F$29,0,10*ROW('Sanitation Data'!F75)))</f>
        <v/>
      </c>
      <c r="CW81" s="306" t="str">
        <f ca="true">+IF(OFFSET('Sanitation Data'!$F$30,0,10*ROW('Sanitation Data'!F75))="","",OFFSET('Sanitation Data'!$F$30,0,10*ROW('Sanitation Data'!F75)))</f>
        <v/>
      </c>
      <c r="CX81" s="306" t="str">
        <f ca="true">+IF(OFFSET('Sanitation Data'!$F$31,0,10*ROW('Sanitation Data'!F75))="","",OFFSET('Sanitation Data'!$F$31,0,10*ROW('Sanitation Data'!F75)))</f>
        <v/>
      </c>
      <c r="CY81" s="306" t="str">
        <f ca="true">+IF(OFFSET('Sanitation Data'!$F$32,0,10*ROW('Sanitation Data'!F75))="","",OFFSET('Sanitation Data'!$F$32,0,10*ROW('Sanitation Data'!F75)))</f>
        <v/>
      </c>
      <c r="CZ81" s="306" t="str">
        <f ca="true">+IF(OFFSET('Sanitation Data'!$G$28,0,10*ROW('Sanitation Data'!G75))="","",OFFSET('Sanitation Data'!$G$28,0,10*ROW('Sanitation Data'!G75)))</f>
        <v/>
      </c>
      <c r="DA81" s="306" t="str">
        <f ca="true">+IF(OFFSET('Sanitation Data'!$G$29,0,10*ROW('Sanitation Data'!G75))="","",OFFSET('Sanitation Data'!$G$29,0,10*ROW('Sanitation Data'!G75)))</f>
        <v/>
      </c>
      <c r="DB81" s="306" t="str">
        <f ca="true">+IF(OFFSET('Sanitation Data'!$G$30,0,10*ROW('Sanitation Data'!G75))="","",OFFSET('Sanitation Data'!$G$30,0,10*ROW('Sanitation Data'!G75)))</f>
        <v/>
      </c>
      <c r="DC81" s="306" t="str">
        <f ca="true">+IF(OFFSET('Sanitation Data'!$G$31,0,10*ROW('Sanitation Data'!G75))="","",OFFSET('Sanitation Data'!$G$31,0,10*ROW('Sanitation Data'!G75)))</f>
        <v/>
      </c>
      <c r="DD81" s="306" t="str">
        <f ca="true">+IF(OFFSET('Sanitation Data'!$G$32,0,10*ROW('Sanitation Data'!G75))="","",OFFSET('Sanitation Data'!$G$32,0,10*ROW('Sanitation Data'!G75)))</f>
        <v/>
      </c>
      <c r="DE81" s="306" t="str">
        <f ca="true">+IF(OFFSET('Sanitation Data'!$H$28,0,10*ROW('Sanitation Data'!H75))="","",OFFSET('Sanitation Data'!$H$28,0,10*ROW('Sanitation Data'!H75)))</f>
        <v/>
      </c>
      <c r="DF81" s="306" t="str">
        <f ca="true">+IF(OFFSET('Sanitation Data'!$H$29,0,10*ROW('Sanitation Data'!H75))="","",OFFSET('Sanitation Data'!$H$29,0,10*ROW('Sanitation Data'!H75)))</f>
        <v/>
      </c>
      <c r="DG81" s="306" t="str">
        <f ca="true">+IF(OFFSET('Sanitation Data'!$H$30,0,10*ROW('Sanitation Data'!H75))="","",OFFSET('Sanitation Data'!$H$30,0,10*ROW('Sanitation Data'!H75)))</f>
        <v/>
      </c>
      <c r="DH81" s="306" t="str">
        <f ca="true">+IF(OFFSET('Sanitation Data'!$H$31,0,10*ROW('Sanitation Data'!H75))="","",OFFSET('Sanitation Data'!$H$31,0,10*ROW('Sanitation Data'!H75)))</f>
        <v/>
      </c>
      <c r="DI81" s="306" t="str">
        <f ca="true">+IF(OFFSET('Sanitation Data'!$H$32,0,10*ROW('Sanitation Data'!H75))="","",OFFSET('Sanitation Data'!$H$32,0,10*ROW('Sanitation Data'!H75)))</f>
        <v/>
      </c>
      <c r="DJ81" s="306" t="str">
        <f ca="true">+IF(OFFSET('Sanitation Data'!$I$28,0,10*ROW('Sanitation Data'!I75))="","",OFFSET('Sanitation Data'!$I$28,0,10*ROW('Sanitation Data'!I75)))</f>
        <v/>
      </c>
      <c r="DK81" s="306" t="str">
        <f ca="true">+IF(OFFSET('Sanitation Data'!$I$29,0,10*ROW('Sanitation Data'!I75))="","",OFFSET('Sanitation Data'!$I$29,0,10*ROW('Sanitation Data'!I75)))</f>
        <v/>
      </c>
      <c r="DL81" s="306" t="str">
        <f ca="true">+IF(OFFSET('Sanitation Data'!$I$30,0,10*ROW('Sanitation Data'!I75))="","",OFFSET('Sanitation Data'!$I$30,0,10*ROW('Sanitation Data'!I75)))</f>
        <v/>
      </c>
      <c r="DM81" s="306" t="str">
        <f ca="true">+IF(OFFSET('Sanitation Data'!$I$31,0,10*ROW('Sanitation Data'!I75))="","",OFFSET('Sanitation Data'!$I$31,0,10*ROW('Sanitation Data'!I75)))</f>
        <v/>
      </c>
      <c r="DN81" s="306" t="str">
        <f ca="true">+IF(OFFSET('Sanitation Data'!$I$32,0,10*ROW('Sanitation Data'!I75))="","",OFFSET('Sanitation Data'!$I$32,0,10*ROW('Sanitation Data'!I75)))</f>
        <v/>
      </c>
      <c r="DO81" s="306" t="str">
        <f ca="true">+IF(OFFSET('Hygiene Data'!$D$11,0,10*ROW('Hygiene Data'!D75))="","",OFFSET('Hygiene Data'!$D$11,0,10*ROW('Hygiene Data'!D75)))</f>
        <v/>
      </c>
      <c r="DP81" s="306" t="str">
        <f ca="true">+IF(OFFSET('Hygiene Data'!$D$12,0,10*ROW('Hygiene Data'!D75))="","",OFFSET('Hygiene Data'!$D$12,0,10*ROW('Hygiene Data'!D75)))</f>
        <v/>
      </c>
      <c r="DQ81" s="306" t="str">
        <f ca="true">+IF(OFFSET('Hygiene Data'!$D$13,0,10*ROW('Hygiene Data'!D75))="","",OFFSET('Hygiene Data'!$D$13,0,10*ROW('Hygiene Data'!D75)))</f>
        <v/>
      </c>
      <c r="DR81" s="306" t="str">
        <f ca="true">+IF(OFFSET('Hygiene Data'!$E$11,0,10*ROW('Hygiene Data'!E75))="","",OFFSET('Hygiene Data'!$E$11,0,10*ROW('Hygiene Data'!E75)))</f>
        <v/>
      </c>
      <c r="DS81" s="306" t="str">
        <f ca="true">+IF(OFFSET('Hygiene Data'!$E$12,0,10*ROW('Hygiene Data'!E75))="","",OFFSET('Hygiene Data'!$E$12,0,10*ROW('Hygiene Data'!E75)))</f>
        <v/>
      </c>
      <c r="DT81" s="306" t="str">
        <f ca="true">+IF(OFFSET('Hygiene Data'!$E$13,0,10*ROW('Hygiene Data'!E75))="","",OFFSET('Hygiene Data'!$E$13,0,10*ROW('Hygiene Data'!E75)))</f>
        <v/>
      </c>
      <c r="DU81" s="306" t="str">
        <f ca="true">+IF(OFFSET('Hygiene Data'!$F$11,0,10*ROW('Hygiene Data'!F75))="","",OFFSET('Hygiene Data'!$F$11,0,10*ROW('Hygiene Data'!F75)))</f>
        <v/>
      </c>
      <c r="DV81" s="306" t="str">
        <f ca="true">+IF(OFFSET('Hygiene Data'!$F$12,0,10*ROW('Hygiene Data'!F75))="","",OFFSET('Hygiene Data'!$F$12,0,10*ROW('Hygiene Data'!F75)))</f>
        <v/>
      </c>
      <c r="DW81" s="306" t="str">
        <f ca="true">+IF(OFFSET('Hygiene Data'!$F$13,0,10*ROW('Hygiene Data'!F75))="","",OFFSET('Hygiene Data'!$F$13,0,10*ROW('Hygiene Data'!F75)))</f>
        <v/>
      </c>
      <c r="DX81" s="306" t="str">
        <f ca="true">+IF(OFFSET('Hygiene Data'!$G$11,0,10*ROW('Hygiene Data'!G75))="","",OFFSET('Hygiene Data'!$G$11,0,10*ROW('Hygiene Data'!G75)))</f>
        <v/>
      </c>
      <c r="DY81" s="306" t="str">
        <f ca="true">+IF(OFFSET('Hygiene Data'!$G$12,0,10*ROW('Hygiene Data'!G75))="","",OFFSET('Hygiene Data'!$G$12,0,10*ROW('Hygiene Data'!G75)))</f>
        <v/>
      </c>
      <c r="DZ81" s="306" t="str">
        <f ca="true">+IF(OFFSET('Hygiene Data'!$G$13,0,10*ROW('Hygiene Data'!G75))="","",OFFSET('Hygiene Data'!$G$13,0,10*ROW('Hygiene Data'!G75)))</f>
        <v/>
      </c>
      <c r="EA81" s="306" t="str">
        <f ca="true">+IF(OFFSET('Hygiene Data'!$H$11,0,10*ROW('Hygiene Data'!H75))="","",OFFSET('Hygiene Data'!$H$11,0,10*ROW('Hygiene Data'!H75)))</f>
        <v/>
      </c>
      <c r="EB81" s="306" t="str">
        <f ca="true">+IF(OFFSET('Hygiene Data'!$H$12,0,10*ROW('Hygiene Data'!H75))="","",OFFSET('Hygiene Data'!$H$12,0,10*ROW('Hygiene Data'!H75)))</f>
        <v/>
      </c>
      <c r="EC81" s="306" t="str">
        <f ca="true">+IF(OFFSET('Hygiene Data'!$H$13,0,10*ROW('Hygiene Data'!H75))="","",OFFSET('Hygiene Data'!$H$13,0,10*ROW('Hygiene Data'!H75)))</f>
        <v/>
      </c>
      <c r="ED81" s="306" t="str">
        <f ca="true">+IF(OFFSET('Hygiene Data'!$I$11,0,10*ROW('Hygiene Data'!I75))="","",OFFSET('Hygiene Data'!$I$11,0,10*ROW('Hygiene Data'!I75)))</f>
        <v/>
      </c>
      <c r="EE81" s="306" t="str">
        <f ca="true">+IF(OFFSET('Hygiene Data'!$I$12,0,10*ROW('Hygiene Data'!I75))="","",OFFSET('Hygiene Data'!$I$12,0,10*ROW('Hygiene Data'!I75)))</f>
        <v/>
      </c>
      <c r="EF81" s="306"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62" t="str">
        <f t="shared" ca="true" si="1"/>
        <v/>
      </c>
      <c r="D82" s="98"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8"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8"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8"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8"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8"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8"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8"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8"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8"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8"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8"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8"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8"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8"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8"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8"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8"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9"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9"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9"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9"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9"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9"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9"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9"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9"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9"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9"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9"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9"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9"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9"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9"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9"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9"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9"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9"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9"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9"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9"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9"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9"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9"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9"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9"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9"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9"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0"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0"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0"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0"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0"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0"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0"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0"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0"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0"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0"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0"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0"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0"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0"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0"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0"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0"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6"/>
      <c r="BS82" s="306" t="str">
        <f ca="true">+IF(OFFSET('Water Data'!$D$27,0,10*ROW('Water Data'!D76))="","",OFFSET('Water Data'!$D$27,0,10*ROW('Water Data'!D76)))</f>
        <v/>
      </c>
      <c r="BT82" s="306" t="str">
        <f ca="true">+IF(OFFSET('Water Data'!$D$28,0,10*ROW('Water Data'!D76))="","",OFFSET('Water Data'!$D$28,0,10*ROW('Water Data'!D76)))</f>
        <v/>
      </c>
      <c r="BU82" s="306" t="str">
        <f ca="true">+IF(OFFSET('Water Data'!$D$29,0,10*ROW('Water Data'!D76))="","",OFFSET('Water Data'!$D$29,0,10*ROW('Water Data'!D76)))</f>
        <v/>
      </c>
      <c r="BV82" s="306" t="str">
        <f ca="true">+IF(OFFSET('Water Data'!$E$27,0,10*ROW('Water Data'!E76))="","",OFFSET('Water Data'!$E$27,0,10*ROW('Water Data'!E76)))</f>
        <v/>
      </c>
      <c r="BW82" s="306" t="str">
        <f ca="true">+IF(OFFSET('Water Data'!$E$28,0,10*ROW('Water Data'!E76))="","",OFFSET('Water Data'!$E$28,0,10*ROW('Water Data'!E76)))</f>
        <v/>
      </c>
      <c r="BX82" s="306" t="str">
        <f ca="true">+IF(OFFSET('Water Data'!$E$29,0,10*ROW('Water Data'!E76))="","",OFFSET('Water Data'!$E$29,0,10*ROW('Water Data'!E76)))</f>
        <v/>
      </c>
      <c r="BY82" s="306" t="str">
        <f ca="true">+IF(OFFSET('Water Data'!$F$27,0,10*ROW('Water Data'!F76))="","",OFFSET('Water Data'!$F$27,0,10*ROW('Water Data'!F76)))</f>
        <v/>
      </c>
      <c r="BZ82" s="306" t="str">
        <f ca="true">+IF(OFFSET('Water Data'!$F$28,0,10*ROW('Water Data'!F76))="","",OFFSET('Water Data'!$F$28,0,10*ROW('Water Data'!F76)))</f>
        <v/>
      </c>
      <c r="CA82" s="306" t="str">
        <f ca="true">+IF(OFFSET('Water Data'!$F$29,0,10*ROW('Water Data'!F76))="","",OFFSET('Water Data'!$F$29,0,10*ROW('Water Data'!F76)))</f>
        <v/>
      </c>
      <c r="CB82" s="306" t="str">
        <f ca="true">+IF(OFFSET('Water Data'!$G$27,0,10*ROW('Water Data'!G76))="","",OFFSET('Water Data'!$G$27,0,10*ROW('Water Data'!G76)))</f>
        <v/>
      </c>
      <c r="CC82" s="306" t="str">
        <f ca="true">+IF(OFFSET('Water Data'!$G$28,0,10*ROW('Water Data'!G76))="","",OFFSET('Water Data'!$G$28,0,10*ROW('Water Data'!G76)))</f>
        <v/>
      </c>
      <c r="CD82" s="306" t="str">
        <f ca="true">+IF(OFFSET('Water Data'!$G$29,0,10*ROW('Water Data'!G76))="","",OFFSET('Water Data'!$G$29,0,10*ROW('Water Data'!G76)))</f>
        <v/>
      </c>
      <c r="CE82" s="306" t="str">
        <f ca="true">+IF(OFFSET('Water Data'!$H$27,0,10*ROW('Water Data'!H76))="","",OFFSET('Water Data'!$H$27,0,10*ROW('Water Data'!H76)))</f>
        <v/>
      </c>
      <c r="CF82" s="306" t="str">
        <f ca="true">+IF(OFFSET('Water Data'!$H$28,0,10*ROW('Water Data'!H76))="","",OFFSET('Water Data'!$H$28,0,10*ROW('Water Data'!H76)))</f>
        <v/>
      </c>
      <c r="CG82" s="306" t="str">
        <f ca="true">+IF(OFFSET('Water Data'!$H$29,0,10*ROW('Water Data'!H76))="","",OFFSET('Water Data'!$H$29,0,10*ROW('Water Data'!H76)))</f>
        <v/>
      </c>
      <c r="CH82" s="306" t="str">
        <f ca="true">+IF(OFFSET('Water Data'!$I$27,0,10*ROW('Water Data'!I76))="","",OFFSET('Water Data'!$I$27,0,10*ROW('Water Data'!I76)))</f>
        <v/>
      </c>
      <c r="CI82" s="306" t="str">
        <f ca="true">+IF(OFFSET('Water Data'!$I$28,0,10*ROW('Water Data'!I76))="","",OFFSET('Water Data'!$I$28,0,10*ROW('Water Data'!I76)))</f>
        <v/>
      </c>
      <c r="CJ82" s="306" t="str">
        <f ca="true">+IF(OFFSET('Water Data'!$I$29,0,10*ROW('Water Data'!I76))="","",OFFSET('Water Data'!$I$29,0,10*ROW('Water Data'!I76)))</f>
        <v/>
      </c>
      <c r="CK82" s="306" t="str">
        <f ca="true">+IF(OFFSET('Sanitation Data'!$D$28,0,10*ROW('Sanitation Data'!D76))="","",OFFSET('Sanitation Data'!$D$28,0,10*ROW('Sanitation Data'!D76)))</f>
        <v/>
      </c>
      <c r="CL82" s="306" t="str">
        <f ca="true">+IF(OFFSET('Sanitation Data'!$D$29,0,10*ROW('Sanitation Data'!D76))="","",OFFSET('Sanitation Data'!$D$29,0,10*ROW('Sanitation Data'!D76)))</f>
        <v/>
      </c>
      <c r="CM82" s="306" t="str">
        <f ca="true">+IF(OFFSET('Sanitation Data'!$D$30,0,10*ROW('Sanitation Data'!D76))="","",OFFSET('Sanitation Data'!$D$30,0,10*ROW('Sanitation Data'!D76)))</f>
        <v/>
      </c>
      <c r="CN82" s="306" t="str">
        <f ca="true">+IF(OFFSET('Sanitation Data'!$D$31,0,10*ROW('Sanitation Data'!D76))="","",OFFSET('Sanitation Data'!$D$31,0,10*ROW('Sanitation Data'!D76)))</f>
        <v/>
      </c>
      <c r="CO82" s="306" t="str">
        <f ca="true">+IF(OFFSET('Sanitation Data'!$D$32,0,10*ROW('Sanitation Data'!D76))="","",OFFSET('Sanitation Data'!$D$32,0,10*ROW('Sanitation Data'!D76)))</f>
        <v/>
      </c>
      <c r="CP82" s="306" t="str">
        <f ca="true">+IF(OFFSET('Sanitation Data'!$E$28,0,10*ROW('Sanitation Data'!E76))="","",OFFSET('Sanitation Data'!$E$28,0,10*ROW('Sanitation Data'!E76)))</f>
        <v/>
      </c>
      <c r="CQ82" s="306" t="str">
        <f ca="true">+IF(OFFSET('Sanitation Data'!$E$29,0,10*ROW('Sanitation Data'!E76))="","",OFFSET('Sanitation Data'!$E$29,0,10*ROW('Sanitation Data'!E76)))</f>
        <v/>
      </c>
      <c r="CR82" s="306" t="str">
        <f ca="true">+IF(OFFSET('Sanitation Data'!$E$30,0,10*ROW('Sanitation Data'!E76))="","",OFFSET('Sanitation Data'!$E$30,0,10*ROW('Sanitation Data'!E76)))</f>
        <v/>
      </c>
      <c r="CS82" s="306" t="str">
        <f ca="true">+IF(OFFSET('Sanitation Data'!$E$31,0,10*ROW('Sanitation Data'!E76))="","",OFFSET('Sanitation Data'!$E$31,0,10*ROW('Sanitation Data'!E76)))</f>
        <v/>
      </c>
      <c r="CT82" s="306" t="str">
        <f ca="true">+IF(OFFSET('Sanitation Data'!$E$32,0,10*ROW('Sanitation Data'!E76))="","",OFFSET('Sanitation Data'!$E$32,0,10*ROW('Sanitation Data'!E76)))</f>
        <v/>
      </c>
      <c r="CU82" s="306" t="str">
        <f ca="true">+IF(OFFSET('Sanitation Data'!$F$28,0,10*ROW('Sanitation Data'!F76))="","",OFFSET('Sanitation Data'!$F$28,0,10*ROW('Sanitation Data'!F76)))</f>
        <v/>
      </c>
      <c r="CV82" s="306" t="str">
        <f ca="true">+IF(OFFSET('Sanitation Data'!$F$29,0,10*ROW('Sanitation Data'!F76))="","",OFFSET('Sanitation Data'!$F$29,0,10*ROW('Sanitation Data'!F76)))</f>
        <v/>
      </c>
      <c r="CW82" s="306" t="str">
        <f ca="true">+IF(OFFSET('Sanitation Data'!$F$30,0,10*ROW('Sanitation Data'!F76))="","",OFFSET('Sanitation Data'!$F$30,0,10*ROW('Sanitation Data'!F76)))</f>
        <v/>
      </c>
      <c r="CX82" s="306" t="str">
        <f ca="true">+IF(OFFSET('Sanitation Data'!$F$31,0,10*ROW('Sanitation Data'!F76))="","",OFFSET('Sanitation Data'!$F$31,0,10*ROW('Sanitation Data'!F76)))</f>
        <v/>
      </c>
      <c r="CY82" s="306" t="str">
        <f ca="true">+IF(OFFSET('Sanitation Data'!$F$32,0,10*ROW('Sanitation Data'!F76))="","",OFFSET('Sanitation Data'!$F$32,0,10*ROW('Sanitation Data'!F76)))</f>
        <v/>
      </c>
      <c r="CZ82" s="306" t="str">
        <f ca="true">+IF(OFFSET('Sanitation Data'!$G$28,0,10*ROW('Sanitation Data'!G76))="","",OFFSET('Sanitation Data'!$G$28,0,10*ROW('Sanitation Data'!G76)))</f>
        <v/>
      </c>
      <c r="DA82" s="306" t="str">
        <f ca="true">+IF(OFFSET('Sanitation Data'!$G$29,0,10*ROW('Sanitation Data'!G76))="","",OFFSET('Sanitation Data'!$G$29,0,10*ROW('Sanitation Data'!G76)))</f>
        <v/>
      </c>
      <c r="DB82" s="306" t="str">
        <f ca="true">+IF(OFFSET('Sanitation Data'!$G$30,0,10*ROW('Sanitation Data'!G76))="","",OFFSET('Sanitation Data'!$G$30,0,10*ROW('Sanitation Data'!G76)))</f>
        <v/>
      </c>
      <c r="DC82" s="306" t="str">
        <f ca="true">+IF(OFFSET('Sanitation Data'!$G$31,0,10*ROW('Sanitation Data'!G76))="","",OFFSET('Sanitation Data'!$G$31,0,10*ROW('Sanitation Data'!G76)))</f>
        <v/>
      </c>
      <c r="DD82" s="306" t="str">
        <f ca="true">+IF(OFFSET('Sanitation Data'!$G$32,0,10*ROW('Sanitation Data'!G76))="","",OFFSET('Sanitation Data'!$G$32,0,10*ROW('Sanitation Data'!G76)))</f>
        <v/>
      </c>
      <c r="DE82" s="306" t="str">
        <f ca="true">+IF(OFFSET('Sanitation Data'!$H$28,0,10*ROW('Sanitation Data'!H76))="","",OFFSET('Sanitation Data'!$H$28,0,10*ROW('Sanitation Data'!H76)))</f>
        <v/>
      </c>
      <c r="DF82" s="306" t="str">
        <f ca="true">+IF(OFFSET('Sanitation Data'!$H$29,0,10*ROW('Sanitation Data'!H76))="","",OFFSET('Sanitation Data'!$H$29,0,10*ROW('Sanitation Data'!H76)))</f>
        <v/>
      </c>
      <c r="DG82" s="306" t="str">
        <f ca="true">+IF(OFFSET('Sanitation Data'!$H$30,0,10*ROW('Sanitation Data'!H76))="","",OFFSET('Sanitation Data'!$H$30,0,10*ROW('Sanitation Data'!H76)))</f>
        <v/>
      </c>
      <c r="DH82" s="306" t="str">
        <f ca="true">+IF(OFFSET('Sanitation Data'!$H$31,0,10*ROW('Sanitation Data'!H76))="","",OFFSET('Sanitation Data'!$H$31,0,10*ROW('Sanitation Data'!H76)))</f>
        <v/>
      </c>
      <c r="DI82" s="306" t="str">
        <f ca="true">+IF(OFFSET('Sanitation Data'!$H$32,0,10*ROW('Sanitation Data'!H76))="","",OFFSET('Sanitation Data'!$H$32,0,10*ROW('Sanitation Data'!H76)))</f>
        <v/>
      </c>
      <c r="DJ82" s="306" t="str">
        <f ca="true">+IF(OFFSET('Sanitation Data'!$I$28,0,10*ROW('Sanitation Data'!I76))="","",OFFSET('Sanitation Data'!$I$28,0,10*ROW('Sanitation Data'!I76)))</f>
        <v/>
      </c>
      <c r="DK82" s="306" t="str">
        <f ca="true">+IF(OFFSET('Sanitation Data'!$I$29,0,10*ROW('Sanitation Data'!I76))="","",OFFSET('Sanitation Data'!$I$29,0,10*ROW('Sanitation Data'!I76)))</f>
        <v/>
      </c>
      <c r="DL82" s="306" t="str">
        <f ca="true">+IF(OFFSET('Sanitation Data'!$I$30,0,10*ROW('Sanitation Data'!I76))="","",OFFSET('Sanitation Data'!$I$30,0,10*ROW('Sanitation Data'!I76)))</f>
        <v/>
      </c>
      <c r="DM82" s="306" t="str">
        <f ca="true">+IF(OFFSET('Sanitation Data'!$I$31,0,10*ROW('Sanitation Data'!I76))="","",OFFSET('Sanitation Data'!$I$31,0,10*ROW('Sanitation Data'!I76)))</f>
        <v/>
      </c>
      <c r="DN82" s="306" t="str">
        <f ca="true">+IF(OFFSET('Sanitation Data'!$I$32,0,10*ROW('Sanitation Data'!I76))="","",OFFSET('Sanitation Data'!$I$32,0,10*ROW('Sanitation Data'!I76)))</f>
        <v/>
      </c>
      <c r="DO82" s="306" t="str">
        <f ca="true">+IF(OFFSET('Hygiene Data'!$D$11,0,10*ROW('Hygiene Data'!D76))="","",OFFSET('Hygiene Data'!$D$11,0,10*ROW('Hygiene Data'!D76)))</f>
        <v/>
      </c>
      <c r="DP82" s="306" t="str">
        <f ca="true">+IF(OFFSET('Hygiene Data'!$D$12,0,10*ROW('Hygiene Data'!D76))="","",OFFSET('Hygiene Data'!$D$12,0,10*ROW('Hygiene Data'!D76)))</f>
        <v/>
      </c>
      <c r="DQ82" s="306" t="str">
        <f ca="true">+IF(OFFSET('Hygiene Data'!$D$13,0,10*ROW('Hygiene Data'!D76))="","",OFFSET('Hygiene Data'!$D$13,0,10*ROW('Hygiene Data'!D76)))</f>
        <v/>
      </c>
      <c r="DR82" s="306" t="str">
        <f ca="true">+IF(OFFSET('Hygiene Data'!$E$11,0,10*ROW('Hygiene Data'!E76))="","",OFFSET('Hygiene Data'!$E$11,0,10*ROW('Hygiene Data'!E76)))</f>
        <v/>
      </c>
      <c r="DS82" s="306" t="str">
        <f ca="true">+IF(OFFSET('Hygiene Data'!$E$12,0,10*ROW('Hygiene Data'!E76))="","",OFFSET('Hygiene Data'!$E$12,0,10*ROW('Hygiene Data'!E76)))</f>
        <v/>
      </c>
      <c r="DT82" s="306" t="str">
        <f ca="true">+IF(OFFSET('Hygiene Data'!$E$13,0,10*ROW('Hygiene Data'!E76))="","",OFFSET('Hygiene Data'!$E$13,0,10*ROW('Hygiene Data'!E76)))</f>
        <v/>
      </c>
      <c r="DU82" s="306" t="str">
        <f ca="true">+IF(OFFSET('Hygiene Data'!$F$11,0,10*ROW('Hygiene Data'!F76))="","",OFFSET('Hygiene Data'!$F$11,0,10*ROW('Hygiene Data'!F76)))</f>
        <v/>
      </c>
      <c r="DV82" s="306" t="str">
        <f ca="true">+IF(OFFSET('Hygiene Data'!$F$12,0,10*ROW('Hygiene Data'!F76))="","",OFFSET('Hygiene Data'!$F$12,0,10*ROW('Hygiene Data'!F76)))</f>
        <v/>
      </c>
      <c r="DW82" s="306" t="str">
        <f ca="true">+IF(OFFSET('Hygiene Data'!$F$13,0,10*ROW('Hygiene Data'!F76))="","",OFFSET('Hygiene Data'!$F$13,0,10*ROW('Hygiene Data'!F76)))</f>
        <v/>
      </c>
      <c r="DX82" s="306" t="str">
        <f ca="true">+IF(OFFSET('Hygiene Data'!$G$11,0,10*ROW('Hygiene Data'!G76))="","",OFFSET('Hygiene Data'!$G$11,0,10*ROW('Hygiene Data'!G76)))</f>
        <v/>
      </c>
      <c r="DY82" s="306" t="str">
        <f ca="true">+IF(OFFSET('Hygiene Data'!$G$12,0,10*ROW('Hygiene Data'!G76))="","",OFFSET('Hygiene Data'!$G$12,0,10*ROW('Hygiene Data'!G76)))</f>
        <v/>
      </c>
      <c r="DZ82" s="306" t="str">
        <f ca="true">+IF(OFFSET('Hygiene Data'!$G$13,0,10*ROW('Hygiene Data'!G76))="","",OFFSET('Hygiene Data'!$G$13,0,10*ROW('Hygiene Data'!G76)))</f>
        <v/>
      </c>
      <c r="EA82" s="306" t="str">
        <f ca="true">+IF(OFFSET('Hygiene Data'!$H$11,0,10*ROW('Hygiene Data'!H76))="","",OFFSET('Hygiene Data'!$H$11,0,10*ROW('Hygiene Data'!H76)))</f>
        <v/>
      </c>
      <c r="EB82" s="306" t="str">
        <f ca="true">+IF(OFFSET('Hygiene Data'!$H$12,0,10*ROW('Hygiene Data'!H76))="","",OFFSET('Hygiene Data'!$H$12,0,10*ROW('Hygiene Data'!H76)))</f>
        <v/>
      </c>
      <c r="EC82" s="306" t="str">
        <f ca="true">+IF(OFFSET('Hygiene Data'!$H$13,0,10*ROW('Hygiene Data'!H76))="","",OFFSET('Hygiene Data'!$H$13,0,10*ROW('Hygiene Data'!H76)))</f>
        <v/>
      </c>
      <c r="ED82" s="306" t="str">
        <f ca="true">+IF(OFFSET('Hygiene Data'!$I$11,0,10*ROW('Hygiene Data'!I76))="","",OFFSET('Hygiene Data'!$I$11,0,10*ROW('Hygiene Data'!I76)))</f>
        <v/>
      </c>
      <c r="EE82" s="306" t="str">
        <f ca="true">+IF(OFFSET('Hygiene Data'!$I$12,0,10*ROW('Hygiene Data'!I76))="","",OFFSET('Hygiene Data'!$I$12,0,10*ROW('Hygiene Data'!I76)))</f>
        <v/>
      </c>
      <c r="EF82" s="306"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62" t="str">
        <f t="shared" ca="true" si="1"/>
        <v/>
      </c>
      <c r="D83" s="98"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8"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8"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8"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8"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8"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8"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8"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8"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8"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8"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8"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8"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8"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8"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8"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8"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8"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9"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9"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9"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9"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9"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9"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9"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9"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9"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9"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9"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9"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9"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9"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9"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9"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9"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9"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9"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9"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9"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9"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9"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9"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9"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9"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9"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9"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9"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9"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0"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0"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0"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0"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0"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0"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0"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0"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0"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0"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0"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0"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0"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0"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0"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0"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0"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0"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6"/>
      <c r="BS83" s="306" t="str">
        <f ca="true">+IF(OFFSET('Water Data'!$D$27,0,10*ROW('Water Data'!D77))="","",OFFSET('Water Data'!$D$27,0,10*ROW('Water Data'!D77)))</f>
        <v/>
      </c>
      <c r="BT83" s="306" t="str">
        <f ca="true">+IF(OFFSET('Water Data'!$D$28,0,10*ROW('Water Data'!D77))="","",OFFSET('Water Data'!$D$28,0,10*ROW('Water Data'!D77)))</f>
        <v/>
      </c>
      <c r="BU83" s="306" t="str">
        <f ca="true">+IF(OFFSET('Water Data'!$D$29,0,10*ROW('Water Data'!D77))="","",OFFSET('Water Data'!$D$29,0,10*ROW('Water Data'!D77)))</f>
        <v/>
      </c>
      <c r="BV83" s="306" t="str">
        <f ca="true">+IF(OFFSET('Water Data'!$E$27,0,10*ROW('Water Data'!E77))="","",OFFSET('Water Data'!$E$27,0,10*ROW('Water Data'!E77)))</f>
        <v/>
      </c>
      <c r="BW83" s="306" t="str">
        <f ca="true">+IF(OFFSET('Water Data'!$E$28,0,10*ROW('Water Data'!E77))="","",OFFSET('Water Data'!$E$28,0,10*ROW('Water Data'!E77)))</f>
        <v/>
      </c>
      <c r="BX83" s="306" t="str">
        <f ca="true">+IF(OFFSET('Water Data'!$E$29,0,10*ROW('Water Data'!E77))="","",OFFSET('Water Data'!$E$29,0,10*ROW('Water Data'!E77)))</f>
        <v/>
      </c>
      <c r="BY83" s="306" t="str">
        <f ca="true">+IF(OFFSET('Water Data'!$F$27,0,10*ROW('Water Data'!F77))="","",OFFSET('Water Data'!$F$27,0,10*ROW('Water Data'!F77)))</f>
        <v/>
      </c>
      <c r="BZ83" s="306" t="str">
        <f ca="true">+IF(OFFSET('Water Data'!$F$28,0,10*ROW('Water Data'!F77))="","",OFFSET('Water Data'!$F$28,0,10*ROW('Water Data'!F77)))</f>
        <v/>
      </c>
      <c r="CA83" s="306" t="str">
        <f ca="true">+IF(OFFSET('Water Data'!$F$29,0,10*ROW('Water Data'!F77))="","",OFFSET('Water Data'!$F$29,0,10*ROW('Water Data'!F77)))</f>
        <v/>
      </c>
      <c r="CB83" s="306" t="str">
        <f ca="true">+IF(OFFSET('Water Data'!$G$27,0,10*ROW('Water Data'!G77))="","",OFFSET('Water Data'!$G$27,0,10*ROW('Water Data'!G77)))</f>
        <v/>
      </c>
      <c r="CC83" s="306" t="str">
        <f ca="true">+IF(OFFSET('Water Data'!$G$28,0,10*ROW('Water Data'!G77))="","",OFFSET('Water Data'!$G$28,0,10*ROW('Water Data'!G77)))</f>
        <v/>
      </c>
      <c r="CD83" s="306" t="str">
        <f ca="true">+IF(OFFSET('Water Data'!$G$29,0,10*ROW('Water Data'!G77))="","",OFFSET('Water Data'!$G$29,0,10*ROW('Water Data'!G77)))</f>
        <v/>
      </c>
      <c r="CE83" s="306" t="str">
        <f ca="true">+IF(OFFSET('Water Data'!$H$27,0,10*ROW('Water Data'!H77))="","",OFFSET('Water Data'!$H$27,0,10*ROW('Water Data'!H77)))</f>
        <v/>
      </c>
      <c r="CF83" s="306" t="str">
        <f ca="true">+IF(OFFSET('Water Data'!$H$28,0,10*ROW('Water Data'!H77))="","",OFFSET('Water Data'!$H$28,0,10*ROW('Water Data'!H77)))</f>
        <v/>
      </c>
      <c r="CG83" s="306" t="str">
        <f ca="true">+IF(OFFSET('Water Data'!$H$29,0,10*ROW('Water Data'!H77))="","",OFFSET('Water Data'!$H$29,0,10*ROW('Water Data'!H77)))</f>
        <v/>
      </c>
      <c r="CH83" s="306" t="str">
        <f ca="true">+IF(OFFSET('Water Data'!$I$27,0,10*ROW('Water Data'!I77))="","",OFFSET('Water Data'!$I$27,0,10*ROW('Water Data'!I77)))</f>
        <v/>
      </c>
      <c r="CI83" s="306" t="str">
        <f ca="true">+IF(OFFSET('Water Data'!$I$28,0,10*ROW('Water Data'!I77))="","",OFFSET('Water Data'!$I$28,0,10*ROW('Water Data'!I77)))</f>
        <v/>
      </c>
      <c r="CJ83" s="306" t="str">
        <f ca="true">+IF(OFFSET('Water Data'!$I$29,0,10*ROW('Water Data'!I77))="","",OFFSET('Water Data'!$I$29,0,10*ROW('Water Data'!I77)))</f>
        <v/>
      </c>
      <c r="CK83" s="306" t="str">
        <f ca="true">+IF(OFFSET('Sanitation Data'!$D$28,0,10*ROW('Sanitation Data'!D77))="","",OFFSET('Sanitation Data'!$D$28,0,10*ROW('Sanitation Data'!D77)))</f>
        <v/>
      </c>
      <c r="CL83" s="306" t="str">
        <f ca="true">+IF(OFFSET('Sanitation Data'!$D$29,0,10*ROW('Sanitation Data'!D77))="","",OFFSET('Sanitation Data'!$D$29,0,10*ROW('Sanitation Data'!D77)))</f>
        <v/>
      </c>
      <c r="CM83" s="306" t="str">
        <f ca="true">+IF(OFFSET('Sanitation Data'!$D$30,0,10*ROW('Sanitation Data'!D77))="","",OFFSET('Sanitation Data'!$D$30,0,10*ROW('Sanitation Data'!D77)))</f>
        <v/>
      </c>
      <c r="CN83" s="306" t="str">
        <f ca="true">+IF(OFFSET('Sanitation Data'!$D$31,0,10*ROW('Sanitation Data'!D77))="","",OFFSET('Sanitation Data'!$D$31,0,10*ROW('Sanitation Data'!D77)))</f>
        <v/>
      </c>
      <c r="CO83" s="306" t="str">
        <f ca="true">+IF(OFFSET('Sanitation Data'!$D$32,0,10*ROW('Sanitation Data'!D77))="","",OFFSET('Sanitation Data'!$D$32,0,10*ROW('Sanitation Data'!D77)))</f>
        <v/>
      </c>
      <c r="CP83" s="306" t="str">
        <f ca="true">+IF(OFFSET('Sanitation Data'!$E$28,0,10*ROW('Sanitation Data'!E77))="","",OFFSET('Sanitation Data'!$E$28,0,10*ROW('Sanitation Data'!E77)))</f>
        <v/>
      </c>
      <c r="CQ83" s="306" t="str">
        <f ca="true">+IF(OFFSET('Sanitation Data'!$E$29,0,10*ROW('Sanitation Data'!E77))="","",OFFSET('Sanitation Data'!$E$29,0,10*ROW('Sanitation Data'!E77)))</f>
        <v/>
      </c>
      <c r="CR83" s="306" t="str">
        <f ca="true">+IF(OFFSET('Sanitation Data'!$E$30,0,10*ROW('Sanitation Data'!E77))="","",OFFSET('Sanitation Data'!$E$30,0,10*ROW('Sanitation Data'!E77)))</f>
        <v/>
      </c>
      <c r="CS83" s="306" t="str">
        <f ca="true">+IF(OFFSET('Sanitation Data'!$E$31,0,10*ROW('Sanitation Data'!E77))="","",OFFSET('Sanitation Data'!$E$31,0,10*ROW('Sanitation Data'!E77)))</f>
        <v/>
      </c>
      <c r="CT83" s="306" t="str">
        <f ca="true">+IF(OFFSET('Sanitation Data'!$E$32,0,10*ROW('Sanitation Data'!E77))="","",OFFSET('Sanitation Data'!$E$32,0,10*ROW('Sanitation Data'!E77)))</f>
        <v/>
      </c>
      <c r="CU83" s="306" t="str">
        <f ca="true">+IF(OFFSET('Sanitation Data'!$F$28,0,10*ROW('Sanitation Data'!F77))="","",OFFSET('Sanitation Data'!$F$28,0,10*ROW('Sanitation Data'!F77)))</f>
        <v/>
      </c>
      <c r="CV83" s="306" t="str">
        <f ca="true">+IF(OFFSET('Sanitation Data'!$F$29,0,10*ROW('Sanitation Data'!F77))="","",OFFSET('Sanitation Data'!$F$29,0,10*ROW('Sanitation Data'!F77)))</f>
        <v/>
      </c>
      <c r="CW83" s="306" t="str">
        <f ca="true">+IF(OFFSET('Sanitation Data'!$F$30,0,10*ROW('Sanitation Data'!F77))="","",OFFSET('Sanitation Data'!$F$30,0,10*ROW('Sanitation Data'!F77)))</f>
        <v/>
      </c>
      <c r="CX83" s="306" t="str">
        <f ca="true">+IF(OFFSET('Sanitation Data'!$F$31,0,10*ROW('Sanitation Data'!F77))="","",OFFSET('Sanitation Data'!$F$31,0,10*ROW('Sanitation Data'!F77)))</f>
        <v/>
      </c>
      <c r="CY83" s="306" t="str">
        <f ca="true">+IF(OFFSET('Sanitation Data'!$F$32,0,10*ROW('Sanitation Data'!F77))="","",OFFSET('Sanitation Data'!$F$32,0,10*ROW('Sanitation Data'!F77)))</f>
        <v/>
      </c>
      <c r="CZ83" s="306" t="str">
        <f ca="true">+IF(OFFSET('Sanitation Data'!$G$28,0,10*ROW('Sanitation Data'!G77))="","",OFFSET('Sanitation Data'!$G$28,0,10*ROW('Sanitation Data'!G77)))</f>
        <v/>
      </c>
      <c r="DA83" s="306" t="str">
        <f ca="true">+IF(OFFSET('Sanitation Data'!$G$29,0,10*ROW('Sanitation Data'!G77))="","",OFFSET('Sanitation Data'!$G$29,0,10*ROW('Sanitation Data'!G77)))</f>
        <v/>
      </c>
      <c r="DB83" s="306" t="str">
        <f ca="true">+IF(OFFSET('Sanitation Data'!$G$30,0,10*ROW('Sanitation Data'!G77))="","",OFFSET('Sanitation Data'!$G$30,0,10*ROW('Sanitation Data'!G77)))</f>
        <v/>
      </c>
      <c r="DC83" s="306" t="str">
        <f ca="true">+IF(OFFSET('Sanitation Data'!$G$31,0,10*ROW('Sanitation Data'!G77))="","",OFFSET('Sanitation Data'!$G$31,0,10*ROW('Sanitation Data'!G77)))</f>
        <v/>
      </c>
      <c r="DD83" s="306" t="str">
        <f ca="true">+IF(OFFSET('Sanitation Data'!$G$32,0,10*ROW('Sanitation Data'!G77))="","",OFFSET('Sanitation Data'!$G$32,0,10*ROW('Sanitation Data'!G77)))</f>
        <v/>
      </c>
      <c r="DE83" s="306" t="str">
        <f ca="true">+IF(OFFSET('Sanitation Data'!$H$28,0,10*ROW('Sanitation Data'!H77))="","",OFFSET('Sanitation Data'!$H$28,0,10*ROW('Sanitation Data'!H77)))</f>
        <v/>
      </c>
      <c r="DF83" s="306" t="str">
        <f ca="true">+IF(OFFSET('Sanitation Data'!$H$29,0,10*ROW('Sanitation Data'!H77))="","",OFFSET('Sanitation Data'!$H$29,0,10*ROW('Sanitation Data'!H77)))</f>
        <v/>
      </c>
      <c r="DG83" s="306" t="str">
        <f ca="true">+IF(OFFSET('Sanitation Data'!$H$30,0,10*ROW('Sanitation Data'!H77))="","",OFFSET('Sanitation Data'!$H$30,0,10*ROW('Sanitation Data'!H77)))</f>
        <v/>
      </c>
      <c r="DH83" s="306" t="str">
        <f ca="true">+IF(OFFSET('Sanitation Data'!$H$31,0,10*ROW('Sanitation Data'!H77))="","",OFFSET('Sanitation Data'!$H$31,0,10*ROW('Sanitation Data'!H77)))</f>
        <v/>
      </c>
      <c r="DI83" s="306" t="str">
        <f ca="true">+IF(OFFSET('Sanitation Data'!$H$32,0,10*ROW('Sanitation Data'!H77))="","",OFFSET('Sanitation Data'!$H$32,0,10*ROW('Sanitation Data'!H77)))</f>
        <v/>
      </c>
      <c r="DJ83" s="306" t="str">
        <f ca="true">+IF(OFFSET('Sanitation Data'!$I$28,0,10*ROW('Sanitation Data'!I77))="","",OFFSET('Sanitation Data'!$I$28,0,10*ROW('Sanitation Data'!I77)))</f>
        <v/>
      </c>
      <c r="DK83" s="306" t="str">
        <f ca="true">+IF(OFFSET('Sanitation Data'!$I$29,0,10*ROW('Sanitation Data'!I77))="","",OFFSET('Sanitation Data'!$I$29,0,10*ROW('Sanitation Data'!I77)))</f>
        <v/>
      </c>
      <c r="DL83" s="306" t="str">
        <f ca="true">+IF(OFFSET('Sanitation Data'!$I$30,0,10*ROW('Sanitation Data'!I77))="","",OFFSET('Sanitation Data'!$I$30,0,10*ROW('Sanitation Data'!I77)))</f>
        <v/>
      </c>
      <c r="DM83" s="306" t="str">
        <f ca="true">+IF(OFFSET('Sanitation Data'!$I$31,0,10*ROW('Sanitation Data'!I77))="","",OFFSET('Sanitation Data'!$I$31,0,10*ROW('Sanitation Data'!I77)))</f>
        <v/>
      </c>
      <c r="DN83" s="306" t="str">
        <f ca="true">+IF(OFFSET('Sanitation Data'!$I$32,0,10*ROW('Sanitation Data'!I77))="","",OFFSET('Sanitation Data'!$I$32,0,10*ROW('Sanitation Data'!I77)))</f>
        <v/>
      </c>
      <c r="DO83" s="306" t="str">
        <f ca="true">+IF(OFFSET('Hygiene Data'!$D$11,0,10*ROW('Hygiene Data'!D77))="","",OFFSET('Hygiene Data'!$D$11,0,10*ROW('Hygiene Data'!D77)))</f>
        <v/>
      </c>
      <c r="DP83" s="306" t="str">
        <f ca="true">+IF(OFFSET('Hygiene Data'!$D$12,0,10*ROW('Hygiene Data'!D77))="","",OFFSET('Hygiene Data'!$D$12,0,10*ROW('Hygiene Data'!D77)))</f>
        <v/>
      </c>
      <c r="DQ83" s="306" t="str">
        <f ca="true">+IF(OFFSET('Hygiene Data'!$D$13,0,10*ROW('Hygiene Data'!D77))="","",OFFSET('Hygiene Data'!$D$13,0,10*ROW('Hygiene Data'!D77)))</f>
        <v/>
      </c>
      <c r="DR83" s="306" t="str">
        <f ca="true">+IF(OFFSET('Hygiene Data'!$E$11,0,10*ROW('Hygiene Data'!E77))="","",OFFSET('Hygiene Data'!$E$11,0,10*ROW('Hygiene Data'!E77)))</f>
        <v/>
      </c>
      <c r="DS83" s="306" t="str">
        <f ca="true">+IF(OFFSET('Hygiene Data'!$E$12,0,10*ROW('Hygiene Data'!E77))="","",OFFSET('Hygiene Data'!$E$12,0,10*ROW('Hygiene Data'!E77)))</f>
        <v/>
      </c>
      <c r="DT83" s="306" t="str">
        <f ca="true">+IF(OFFSET('Hygiene Data'!$E$13,0,10*ROW('Hygiene Data'!E77))="","",OFFSET('Hygiene Data'!$E$13,0,10*ROW('Hygiene Data'!E77)))</f>
        <v/>
      </c>
      <c r="DU83" s="306" t="str">
        <f ca="true">+IF(OFFSET('Hygiene Data'!$F$11,0,10*ROW('Hygiene Data'!F77))="","",OFFSET('Hygiene Data'!$F$11,0,10*ROW('Hygiene Data'!F77)))</f>
        <v/>
      </c>
      <c r="DV83" s="306" t="str">
        <f ca="true">+IF(OFFSET('Hygiene Data'!$F$12,0,10*ROW('Hygiene Data'!F77))="","",OFFSET('Hygiene Data'!$F$12,0,10*ROW('Hygiene Data'!F77)))</f>
        <v/>
      </c>
      <c r="DW83" s="306" t="str">
        <f ca="true">+IF(OFFSET('Hygiene Data'!$F$13,0,10*ROW('Hygiene Data'!F77))="","",OFFSET('Hygiene Data'!$F$13,0,10*ROW('Hygiene Data'!F77)))</f>
        <v/>
      </c>
      <c r="DX83" s="306" t="str">
        <f ca="true">+IF(OFFSET('Hygiene Data'!$G$11,0,10*ROW('Hygiene Data'!G77))="","",OFFSET('Hygiene Data'!$G$11,0,10*ROW('Hygiene Data'!G77)))</f>
        <v/>
      </c>
      <c r="DY83" s="306" t="str">
        <f ca="true">+IF(OFFSET('Hygiene Data'!$G$12,0,10*ROW('Hygiene Data'!G77))="","",OFFSET('Hygiene Data'!$G$12,0,10*ROW('Hygiene Data'!G77)))</f>
        <v/>
      </c>
      <c r="DZ83" s="306" t="str">
        <f ca="true">+IF(OFFSET('Hygiene Data'!$G$13,0,10*ROW('Hygiene Data'!G77))="","",OFFSET('Hygiene Data'!$G$13,0,10*ROW('Hygiene Data'!G77)))</f>
        <v/>
      </c>
      <c r="EA83" s="306" t="str">
        <f ca="true">+IF(OFFSET('Hygiene Data'!$H$11,0,10*ROW('Hygiene Data'!H77))="","",OFFSET('Hygiene Data'!$H$11,0,10*ROW('Hygiene Data'!H77)))</f>
        <v/>
      </c>
      <c r="EB83" s="306" t="str">
        <f ca="true">+IF(OFFSET('Hygiene Data'!$H$12,0,10*ROW('Hygiene Data'!H77))="","",OFFSET('Hygiene Data'!$H$12,0,10*ROW('Hygiene Data'!H77)))</f>
        <v/>
      </c>
      <c r="EC83" s="306" t="str">
        <f ca="true">+IF(OFFSET('Hygiene Data'!$H$13,0,10*ROW('Hygiene Data'!H77))="","",OFFSET('Hygiene Data'!$H$13,0,10*ROW('Hygiene Data'!H77)))</f>
        <v/>
      </c>
      <c r="ED83" s="306" t="str">
        <f ca="true">+IF(OFFSET('Hygiene Data'!$I$11,0,10*ROW('Hygiene Data'!I77))="","",OFFSET('Hygiene Data'!$I$11,0,10*ROW('Hygiene Data'!I77)))</f>
        <v/>
      </c>
      <c r="EE83" s="306" t="str">
        <f ca="true">+IF(OFFSET('Hygiene Data'!$I$12,0,10*ROW('Hygiene Data'!I77))="","",OFFSET('Hygiene Data'!$I$12,0,10*ROW('Hygiene Data'!I77)))</f>
        <v/>
      </c>
      <c r="EF83" s="306"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62" t="str">
        <f t="shared" ca="true" si="1"/>
        <v/>
      </c>
      <c r="D84" s="98"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8"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8"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8"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8"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8"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8"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8"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8"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8"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8"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8"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8"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8"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8"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8"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8"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8"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9"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9"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9"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9"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9"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9"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9"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9"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9"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9"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9"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9"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9"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9"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9"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9"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9"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9"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9"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9"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9"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9"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9"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9"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9"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9"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9"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9"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9"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9"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0"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0"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0"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0"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0"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0"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0"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0"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0"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0"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0"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0"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0"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0"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0"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0"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0"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0"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6"/>
      <c r="BS84" s="306" t="str">
        <f ca="true">+IF(OFFSET('Water Data'!$D$27,0,10*ROW('Water Data'!D78))="","",OFFSET('Water Data'!$D$27,0,10*ROW('Water Data'!D78)))</f>
        <v/>
      </c>
      <c r="BT84" s="306" t="str">
        <f ca="true">+IF(OFFSET('Water Data'!$D$28,0,10*ROW('Water Data'!D78))="","",OFFSET('Water Data'!$D$28,0,10*ROW('Water Data'!D78)))</f>
        <v/>
      </c>
      <c r="BU84" s="306" t="str">
        <f ca="true">+IF(OFFSET('Water Data'!$D$29,0,10*ROW('Water Data'!D78))="","",OFFSET('Water Data'!$D$29,0,10*ROW('Water Data'!D78)))</f>
        <v/>
      </c>
      <c r="BV84" s="306" t="str">
        <f ca="true">+IF(OFFSET('Water Data'!$E$27,0,10*ROW('Water Data'!E78))="","",OFFSET('Water Data'!$E$27,0,10*ROW('Water Data'!E78)))</f>
        <v/>
      </c>
      <c r="BW84" s="306" t="str">
        <f ca="true">+IF(OFFSET('Water Data'!$E$28,0,10*ROW('Water Data'!E78))="","",OFFSET('Water Data'!$E$28,0,10*ROW('Water Data'!E78)))</f>
        <v/>
      </c>
      <c r="BX84" s="306" t="str">
        <f ca="true">+IF(OFFSET('Water Data'!$E$29,0,10*ROW('Water Data'!E78))="","",OFFSET('Water Data'!$E$29,0,10*ROW('Water Data'!E78)))</f>
        <v/>
      </c>
      <c r="BY84" s="306" t="str">
        <f ca="true">+IF(OFFSET('Water Data'!$F$27,0,10*ROW('Water Data'!F78))="","",OFFSET('Water Data'!$F$27,0,10*ROW('Water Data'!F78)))</f>
        <v/>
      </c>
      <c r="BZ84" s="306" t="str">
        <f ca="true">+IF(OFFSET('Water Data'!$F$28,0,10*ROW('Water Data'!F78))="","",OFFSET('Water Data'!$F$28,0,10*ROW('Water Data'!F78)))</f>
        <v/>
      </c>
      <c r="CA84" s="306" t="str">
        <f ca="true">+IF(OFFSET('Water Data'!$F$29,0,10*ROW('Water Data'!F78))="","",OFFSET('Water Data'!$F$29,0,10*ROW('Water Data'!F78)))</f>
        <v/>
      </c>
      <c r="CB84" s="306" t="str">
        <f ca="true">+IF(OFFSET('Water Data'!$G$27,0,10*ROW('Water Data'!G78))="","",OFFSET('Water Data'!$G$27,0,10*ROW('Water Data'!G78)))</f>
        <v/>
      </c>
      <c r="CC84" s="306" t="str">
        <f ca="true">+IF(OFFSET('Water Data'!$G$28,0,10*ROW('Water Data'!G78))="","",OFFSET('Water Data'!$G$28,0,10*ROW('Water Data'!G78)))</f>
        <v/>
      </c>
      <c r="CD84" s="306" t="str">
        <f ca="true">+IF(OFFSET('Water Data'!$G$29,0,10*ROW('Water Data'!G78))="","",OFFSET('Water Data'!$G$29,0,10*ROW('Water Data'!G78)))</f>
        <v/>
      </c>
      <c r="CE84" s="306" t="str">
        <f ca="true">+IF(OFFSET('Water Data'!$H$27,0,10*ROW('Water Data'!H78))="","",OFFSET('Water Data'!$H$27,0,10*ROW('Water Data'!H78)))</f>
        <v/>
      </c>
      <c r="CF84" s="306" t="str">
        <f ca="true">+IF(OFFSET('Water Data'!$H$28,0,10*ROW('Water Data'!H78))="","",OFFSET('Water Data'!$H$28,0,10*ROW('Water Data'!H78)))</f>
        <v/>
      </c>
      <c r="CG84" s="306" t="str">
        <f ca="true">+IF(OFFSET('Water Data'!$H$29,0,10*ROW('Water Data'!H78))="","",OFFSET('Water Data'!$H$29,0,10*ROW('Water Data'!H78)))</f>
        <v/>
      </c>
      <c r="CH84" s="306" t="str">
        <f ca="true">+IF(OFFSET('Water Data'!$I$27,0,10*ROW('Water Data'!I78))="","",OFFSET('Water Data'!$I$27,0,10*ROW('Water Data'!I78)))</f>
        <v/>
      </c>
      <c r="CI84" s="306" t="str">
        <f ca="true">+IF(OFFSET('Water Data'!$I$28,0,10*ROW('Water Data'!I78))="","",OFFSET('Water Data'!$I$28,0,10*ROW('Water Data'!I78)))</f>
        <v/>
      </c>
      <c r="CJ84" s="306" t="str">
        <f ca="true">+IF(OFFSET('Water Data'!$I$29,0,10*ROW('Water Data'!I78))="","",OFFSET('Water Data'!$I$29,0,10*ROW('Water Data'!I78)))</f>
        <v/>
      </c>
      <c r="CK84" s="306" t="str">
        <f ca="true">+IF(OFFSET('Sanitation Data'!$D$28,0,10*ROW('Sanitation Data'!D78))="","",OFFSET('Sanitation Data'!$D$28,0,10*ROW('Sanitation Data'!D78)))</f>
        <v/>
      </c>
      <c r="CL84" s="306" t="str">
        <f ca="true">+IF(OFFSET('Sanitation Data'!$D$29,0,10*ROW('Sanitation Data'!D78))="","",OFFSET('Sanitation Data'!$D$29,0,10*ROW('Sanitation Data'!D78)))</f>
        <v/>
      </c>
      <c r="CM84" s="306" t="str">
        <f ca="true">+IF(OFFSET('Sanitation Data'!$D$30,0,10*ROW('Sanitation Data'!D78))="","",OFFSET('Sanitation Data'!$D$30,0,10*ROW('Sanitation Data'!D78)))</f>
        <v/>
      </c>
      <c r="CN84" s="306" t="str">
        <f ca="true">+IF(OFFSET('Sanitation Data'!$D$31,0,10*ROW('Sanitation Data'!D78))="","",OFFSET('Sanitation Data'!$D$31,0,10*ROW('Sanitation Data'!D78)))</f>
        <v/>
      </c>
      <c r="CO84" s="306" t="str">
        <f ca="true">+IF(OFFSET('Sanitation Data'!$D$32,0,10*ROW('Sanitation Data'!D78))="","",OFFSET('Sanitation Data'!$D$32,0,10*ROW('Sanitation Data'!D78)))</f>
        <v/>
      </c>
      <c r="CP84" s="306" t="str">
        <f ca="true">+IF(OFFSET('Sanitation Data'!$E$28,0,10*ROW('Sanitation Data'!E78))="","",OFFSET('Sanitation Data'!$E$28,0,10*ROW('Sanitation Data'!E78)))</f>
        <v/>
      </c>
      <c r="CQ84" s="306" t="str">
        <f ca="true">+IF(OFFSET('Sanitation Data'!$E$29,0,10*ROW('Sanitation Data'!E78))="","",OFFSET('Sanitation Data'!$E$29,0,10*ROW('Sanitation Data'!E78)))</f>
        <v/>
      </c>
      <c r="CR84" s="306" t="str">
        <f ca="true">+IF(OFFSET('Sanitation Data'!$E$30,0,10*ROW('Sanitation Data'!E78))="","",OFFSET('Sanitation Data'!$E$30,0,10*ROW('Sanitation Data'!E78)))</f>
        <v/>
      </c>
      <c r="CS84" s="306" t="str">
        <f ca="true">+IF(OFFSET('Sanitation Data'!$E$31,0,10*ROW('Sanitation Data'!E78))="","",OFFSET('Sanitation Data'!$E$31,0,10*ROW('Sanitation Data'!E78)))</f>
        <v/>
      </c>
      <c r="CT84" s="306" t="str">
        <f ca="true">+IF(OFFSET('Sanitation Data'!$E$32,0,10*ROW('Sanitation Data'!E78))="","",OFFSET('Sanitation Data'!$E$32,0,10*ROW('Sanitation Data'!E78)))</f>
        <v/>
      </c>
      <c r="CU84" s="306" t="str">
        <f ca="true">+IF(OFFSET('Sanitation Data'!$F$28,0,10*ROW('Sanitation Data'!F78))="","",OFFSET('Sanitation Data'!$F$28,0,10*ROW('Sanitation Data'!F78)))</f>
        <v/>
      </c>
      <c r="CV84" s="306" t="str">
        <f ca="true">+IF(OFFSET('Sanitation Data'!$F$29,0,10*ROW('Sanitation Data'!F78))="","",OFFSET('Sanitation Data'!$F$29,0,10*ROW('Sanitation Data'!F78)))</f>
        <v/>
      </c>
      <c r="CW84" s="306" t="str">
        <f ca="true">+IF(OFFSET('Sanitation Data'!$F$30,0,10*ROW('Sanitation Data'!F78))="","",OFFSET('Sanitation Data'!$F$30,0,10*ROW('Sanitation Data'!F78)))</f>
        <v/>
      </c>
      <c r="CX84" s="306" t="str">
        <f ca="true">+IF(OFFSET('Sanitation Data'!$F$31,0,10*ROW('Sanitation Data'!F78))="","",OFFSET('Sanitation Data'!$F$31,0,10*ROW('Sanitation Data'!F78)))</f>
        <v/>
      </c>
      <c r="CY84" s="306" t="str">
        <f ca="true">+IF(OFFSET('Sanitation Data'!$F$32,0,10*ROW('Sanitation Data'!F78))="","",OFFSET('Sanitation Data'!$F$32,0,10*ROW('Sanitation Data'!F78)))</f>
        <v/>
      </c>
      <c r="CZ84" s="306" t="str">
        <f ca="true">+IF(OFFSET('Sanitation Data'!$G$28,0,10*ROW('Sanitation Data'!G78))="","",OFFSET('Sanitation Data'!$G$28,0,10*ROW('Sanitation Data'!G78)))</f>
        <v/>
      </c>
      <c r="DA84" s="306" t="str">
        <f ca="true">+IF(OFFSET('Sanitation Data'!$G$29,0,10*ROW('Sanitation Data'!G78))="","",OFFSET('Sanitation Data'!$G$29,0,10*ROW('Sanitation Data'!G78)))</f>
        <v/>
      </c>
      <c r="DB84" s="306" t="str">
        <f ca="true">+IF(OFFSET('Sanitation Data'!$G$30,0,10*ROW('Sanitation Data'!G78))="","",OFFSET('Sanitation Data'!$G$30,0,10*ROW('Sanitation Data'!G78)))</f>
        <v/>
      </c>
      <c r="DC84" s="306" t="str">
        <f ca="true">+IF(OFFSET('Sanitation Data'!$G$31,0,10*ROW('Sanitation Data'!G78))="","",OFFSET('Sanitation Data'!$G$31,0,10*ROW('Sanitation Data'!G78)))</f>
        <v/>
      </c>
      <c r="DD84" s="306" t="str">
        <f ca="true">+IF(OFFSET('Sanitation Data'!$G$32,0,10*ROW('Sanitation Data'!G78))="","",OFFSET('Sanitation Data'!$G$32,0,10*ROW('Sanitation Data'!G78)))</f>
        <v/>
      </c>
      <c r="DE84" s="306" t="str">
        <f ca="true">+IF(OFFSET('Sanitation Data'!$H$28,0,10*ROW('Sanitation Data'!H78))="","",OFFSET('Sanitation Data'!$H$28,0,10*ROW('Sanitation Data'!H78)))</f>
        <v/>
      </c>
      <c r="DF84" s="306" t="str">
        <f ca="true">+IF(OFFSET('Sanitation Data'!$H$29,0,10*ROW('Sanitation Data'!H78))="","",OFFSET('Sanitation Data'!$H$29,0,10*ROW('Sanitation Data'!H78)))</f>
        <v/>
      </c>
      <c r="DG84" s="306" t="str">
        <f ca="true">+IF(OFFSET('Sanitation Data'!$H$30,0,10*ROW('Sanitation Data'!H78))="","",OFFSET('Sanitation Data'!$H$30,0,10*ROW('Sanitation Data'!H78)))</f>
        <v/>
      </c>
      <c r="DH84" s="306" t="str">
        <f ca="true">+IF(OFFSET('Sanitation Data'!$H$31,0,10*ROW('Sanitation Data'!H78))="","",OFFSET('Sanitation Data'!$H$31,0,10*ROW('Sanitation Data'!H78)))</f>
        <v/>
      </c>
      <c r="DI84" s="306" t="str">
        <f ca="true">+IF(OFFSET('Sanitation Data'!$H$32,0,10*ROW('Sanitation Data'!H78))="","",OFFSET('Sanitation Data'!$H$32,0,10*ROW('Sanitation Data'!H78)))</f>
        <v/>
      </c>
      <c r="DJ84" s="306" t="str">
        <f ca="true">+IF(OFFSET('Sanitation Data'!$I$28,0,10*ROW('Sanitation Data'!I78))="","",OFFSET('Sanitation Data'!$I$28,0,10*ROW('Sanitation Data'!I78)))</f>
        <v/>
      </c>
      <c r="DK84" s="306" t="str">
        <f ca="true">+IF(OFFSET('Sanitation Data'!$I$29,0,10*ROW('Sanitation Data'!I78))="","",OFFSET('Sanitation Data'!$I$29,0,10*ROW('Sanitation Data'!I78)))</f>
        <v/>
      </c>
      <c r="DL84" s="306" t="str">
        <f ca="true">+IF(OFFSET('Sanitation Data'!$I$30,0,10*ROW('Sanitation Data'!I78))="","",OFFSET('Sanitation Data'!$I$30,0,10*ROW('Sanitation Data'!I78)))</f>
        <v/>
      </c>
      <c r="DM84" s="306" t="str">
        <f ca="true">+IF(OFFSET('Sanitation Data'!$I$31,0,10*ROW('Sanitation Data'!I78))="","",OFFSET('Sanitation Data'!$I$31,0,10*ROW('Sanitation Data'!I78)))</f>
        <v/>
      </c>
      <c r="DN84" s="306" t="str">
        <f ca="true">+IF(OFFSET('Sanitation Data'!$I$32,0,10*ROW('Sanitation Data'!I78))="","",OFFSET('Sanitation Data'!$I$32,0,10*ROW('Sanitation Data'!I78)))</f>
        <v/>
      </c>
      <c r="DO84" s="306" t="str">
        <f ca="true">+IF(OFFSET('Hygiene Data'!$D$11,0,10*ROW('Hygiene Data'!D78))="","",OFFSET('Hygiene Data'!$D$11,0,10*ROW('Hygiene Data'!D78)))</f>
        <v/>
      </c>
      <c r="DP84" s="306" t="str">
        <f ca="true">+IF(OFFSET('Hygiene Data'!$D$12,0,10*ROW('Hygiene Data'!D78))="","",OFFSET('Hygiene Data'!$D$12,0,10*ROW('Hygiene Data'!D78)))</f>
        <v/>
      </c>
      <c r="DQ84" s="306" t="str">
        <f ca="true">+IF(OFFSET('Hygiene Data'!$D$13,0,10*ROW('Hygiene Data'!D78))="","",OFFSET('Hygiene Data'!$D$13,0,10*ROW('Hygiene Data'!D78)))</f>
        <v/>
      </c>
      <c r="DR84" s="306" t="str">
        <f ca="true">+IF(OFFSET('Hygiene Data'!$E$11,0,10*ROW('Hygiene Data'!E78))="","",OFFSET('Hygiene Data'!$E$11,0,10*ROW('Hygiene Data'!E78)))</f>
        <v/>
      </c>
      <c r="DS84" s="306" t="str">
        <f ca="true">+IF(OFFSET('Hygiene Data'!$E$12,0,10*ROW('Hygiene Data'!E78))="","",OFFSET('Hygiene Data'!$E$12,0,10*ROW('Hygiene Data'!E78)))</f>
        <v/>
      </c>
      <c r="DT84" s="306" t="str">
        <f ca="true">+IF(OFFSET('Hygiene Data'!$E$13,0,10*ROW('Hygiene Data'!E78))="","",OFFSET('Hygiene Data'!$E$13,0,10*ROW('Hygiene Data'!E78)))</f>
        <v/>
      </c>
      <c r="DU84" s="306" t="str">
        <f ca="true">+IF(OFFSET('Hygiene Data'!$F$11,0,10*ROW('Hygiene Data'!F78))="","",OFFSET('Hygiene Data'!$F$11,0,10*ROW('Hygiene Data'!F78)))</f>
        <v/>
      </c>
      <c r="DV84" s="306" t="str">
        <f ca="true">+IF(OFFSET('Hygiene Data'!$F$12,0,10*ROW('Hygiene Data'!F78))="","",OFFSET('Hygiene Data'!$F$12,0,10*ROW('Hygiene Data'!F78)))</f>
        <v/>
      </c>
      <c r="DW84" s="306" t="str">
        <f ca="true">+IF(OFFSET('Hygiene Data'!$F$13,0,10*ROW('Hygiene Data'!F78))="","",OFFSET('Hygiene Data'!$F$13,0,10*ROW('Hygiene Data'!F78)))</f>
        <v/>
      </c>
      <c r="DX84" s="306" t="str">
        <f ca="true">+IF(OFFSET('Hygiene Data'!$G$11,0,10*ROW('Hygiene Data'!G78))="","",OFFSET('Hygiene Data'!$G$11,0,10*ROW('Hygiene Data'!G78)))</f>
        <v/>
      </c>
      <c r="DY84" s="306" t="str">
        <f ca="true">+IF(OFFSET('Hygiene Data'!$G$12,0,10*ROW('Hygiene Data'!G78))="","",OFFSET('Hygiene Data'!$G$12,0,10*ROW('Hygiene Data'!G78)))</f>
        <v/>
      </c>
      <c r="DZ84" s="306" t="str">
        <f ca="true">+IF(OFFSET('Hygiene Data'!$G$13,0,10*ROW('Hygiene Data'!G78))="","",OFFSET('Hygiene Data'!$G$13,0,10*ROW('Hygiene Data'!G78)))</f>
        <v/>
      </c>
      <c r="EA84" s="306" t="str">
        <f ca="true">+IF(OFFSET('Hygiene Data'!$H$11,0,10*ROW('Hygiene Data'!H78))="","",OFFSET('Hygiene Data'!$H$11,0,10*ROW('Hygiene Data'!H78)))</f>
        <v/>
      </c>
      <c r="EB84" s="306" t="str">
        <f ca="true">+IF(OFFSET('Hygiene Data'!$H$12,0,10*ROW('Hygiene Data'!H78))="","",OFFSET('Hygiene Data'!$H$12,0,10*ROW('Hygiene Data'!H78)))</f>
        <v/>
      </c>
      <c r="EC84" s="306" t="str">
        <f ca="true">+IF(OFFSET('Hygiene Data'!$H$13,0,10*ROW('Hygiene Data'!H78))="","",OFFSET('Hygiene Data'!$H$13,0,10*ROW('Hygiene Data'!H78)))</f>
        <v/>
      </c>
      <c r="ED84" s="306" t="str">
        <f ca="true">+IF(OFFSET('Hygiene Data'!$I$11,0,10*ROW('Hygiene Data'!I78))="","",OFFSET('Hygiene Data'!$I$11,0,10*ROW('Hygiene Data'!I78)))</f>
        <v/>
      </c>
      <c r="EE84" s="306" t="str">
        <f ca="true">+IF(OFFSET('Hygiene Data'!$I$12,0,10*ROW('Hygiene Data'!I78))="","",OFFSET('Hygiene Data'!$I$12,0,10*ROW('Hygiene Data'!I78)))</f>
        <v/>
      </c>
      <c r="EF84" s="306"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62" t="str">
        <f t="shared" ca="true" si="1"/>
        <v/>
      </c>
      <c r="D85" s="98"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8"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8"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8"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8"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8"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8"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8"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8"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8"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8"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8"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8"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8"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8"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8"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8"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8"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9"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9"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9"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9"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9"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9"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9"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9"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9"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9"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9"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9"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9"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9"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9"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9"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9"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9"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9"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9"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9"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9"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9"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9"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9"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9"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9"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9"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9"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9"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0"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0"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0"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0"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0"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0"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0"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0"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0"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0"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0"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0"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0"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0"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0"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0"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0"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0"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6"/>
      <c r="BS85" s="306" t="str">
        <f ca="true">+IF(OFFSET('Water Data'!$D$27,0,10*ROW('Water Data'!D79))="","",OFFSET('Water Data'!$D$27,0,10*ROW('Water Data'!D79)))</f>
        <v/>
      </c>
      <c r="BT85" s="306" t="str">
        <f ca="true">+IF(OFFSET('Water Data'!$D$28,0,10*ROW('Water Data'!D79))="","",OFFSET('Water Data'!$D$28,0,10*ROW('Water Data'!D79)))</f>
        <v/>
      </c>
      <c r="BU85" s="306" t="str">
        <f ca="true">+IF(OFFSET('Water Data'!$D$29,0,10*ROW('Water Data'!D79))="","",OFFSET('Water Data'!$D$29,0,10*ROW('Water Data'!D79)))</f>
        <v/>
      </c>
      <c r="BV85" s="306" t="str">
        <f ca="true">+IF(OFFSET('Water Data'!$E$27,0,10*ROW('Water Data'!E79))="","",OFFSET('Water Data'!$E$27,0,10*ROW('Water Data'!E79)))</f>
        <v/>
      </c>
      <c r="BW85" s="306" t="str">
        <f ca="true">+IF(OFFSET('Water Data'!$E$28,0,10*ROW('Water Data'!E79))="","",OFFSET('Water Data'!$E$28,0,10*ROW('Water Data'!E79)))</f>
        <v/>
      </c>
      <c r="BX85" s="306" t="str">
        <f ca="true">+IF(OFFSET('Water Data'!$E$29,0,10*ROW('Water Data'!E79))="","",OFFSET('Water Data'!$E$29,0,10*ROW('Water Data'!E79)))</f>
        <v/>
      </c>
      <c r="BY85" s="306" t="str">
        <f ca="true">+IF(OFFSET('Water Data'!$F$27,0,10*ROW('Water Data'!F79))="","",OFFSET('Water Data'!$F$27,0,10*ROW('Water Data'!F79)))</f>
        <v/>
      </c>
      <c r="BZ85" s="306" t="str">
        <f ca="true">+IF(OFFSET('Water Data'!$F$28,0,10*ROW('Water Data'!F79))="","",OFFSET('Water Data'!$F$28,0,10*ROW('Water Data'!F79)))</f>
        <v/>
      </c>
      <c r="CA85" s="306" t="str">
        <f ca="true">+IF(OFFSET('Water Data'!$F$29,0,10*ROW('Water Data'!F79))="","",OFFSET('Water Data'!$F$29,0,10*ROW('Water Data'!F79)))</f>
        <v/>
      </c>
      <c r="CB85" s="306" t="str">
        <f ca="true">+IF(OFFSET('Water Data'!$G$27,0,10*ROW('Water Data'!G79))="","",OFFSET('Water Data'!$G$27,0,10*ROW('Water Data'!G79)))</f>
        <v/>
      </c>
      <c r="CC85" s="306" t="str">
        <f ca="true">+IF(OFFSET('Water Data'!$G$28,0,10*ROW('Water Data'!G79))="","",OFFSET('Water Data'!$G$28,0,10*ROW('Water Data'!G79)))</f>
        <v/>
      </c>
      <c r="CD85" s="306" t="str">
        <f ca="true">+IF(OFFSET('Water Data'!$G$29,0,10*ROW('Water Data'!G79))="","",OFFSET('Water Data'!$G$29,0,10*ROW('Water Data'!G79)))</f>
        <v/>
      </c>
      <c r="CE85" s="306" t="str">
        <f ca="true">+IF(OFFSET('Water Data'!$H$27,0,10*ROW('Water Data'!H79))="","",OFFSET('Water Data'!$H$27,0,10*ROW('Water Data'!H79)))</f>
        <v/>
      </c>
      <c r="CF85" s="306" t="str">
        <f ca="true">+IF(OFFSET('Water Data'!$H$28,0,10*ROW('Water Data'!H79))="","",OFFSET('Water Data'!$H$28,0,10*ROW('Water Data'!H79)))</f>
        <v/>
      </c>
      <c r="CG85" s="306" t="str">
        <f ca="true">+IF(OFFSET('Water Data'!$H$29,0,10*ROW('Water Data'!H79))="","",OFFSET('Water Data'!$H$29,0,10*ROW('Water Data'!H79)))</f>
        <v/>
      </c>
      <c r="CH85" s="306" t="str">
        <f ca="true">+IF(OFFSET('Water Data'!$I$27,0,10*ROW('Water Data'!I79))="","",OFFSET('Water Data'!$I$27,0,10*ROW('Water Data'!I79)))</f>
        <v/>
      </c>
      <c r="CI85" s="306" t="str">
        <f ca="true">+IF(OFFSET('Water Data'!$I$28,0,10*ROW('Water Data'!I79))="","",OFFSET('Water Data'!$I$28,0,10*ROW('Water Data'!I79)))</f>
        <v/>
      </c>
      <c r="CJ85" s="306" t="str">
        <f ca="true">+IF(OFFSET('Water Data'!$I$29,0,10*ROW('Water Data'!I79))="","",OFFSET('Water Data'!$I$29,0,10*ROW('Water Data'!I79)))</f>
        <v/>
      </c>
      <c r="CK85" s="306" t="str">
        <f ca="true">+IF(OFFSET('Sanitation Data'!$D$28,0,10*ROW('Sanitation Data'!D79))="","",OFFSET('Sanitation Data'!$D$28,0,10*ROW('Sanitation Data'!D79)))</f>
        <v/>
      </c>
      <c r="CL85" s="306" t="str">
        <f ca="true">+IF(OFFSET('Sanitation Data'!$D$29,0,10*ROW('Sanitation Data'!D79))="","",OFFSET('Sanitation Data'!$D$29,0,10*ROW('Sanitation Data'!D79)))</f>
        <v/>
      </c>
      <c r="CM85" s="306" t="str">
        <f ca="true">+IF(OFFSET('Sanitation Data'!$D$30,0,10*ROW('Sanitation Data'!D79))="","",OFFSET('Sanitation Data'!$D$30,0,10*ROW('Sanitation Data'!D79)))</f>
        <v/>
      </c>
      <c r="CN85" s="306" t="str">
        <f ca="true">+IF(OFFSET('Sanitation Data'!$D$31,0,10*ROW('Sanitation Data'!D79))="","",OFFSET('Sanitation Data'!$D$31,0,10*ROW('Sanitation Data'!D79)))</f>
        <v/>
      </c>
      <c r="CO85" s="306" t="str">
        <f ca="true">+IF(OFFSET('Sanitation Data'!$D$32,0,10*ROW('Sanitation Data'!D79))="","",OFFSET('Sanitation Data'!$D$32,0,10*ROW('Sanitation Data'!D79)))</f>
        <v/>
      </c>
      <c r="CP85" s="306" t="str">
        <f ca="true">+IF(OFFSET('Sanitation Data'!$E$28,0,10*ROW('Sanitation Data'!E79))="","",OFFSET('Sanitation Data'!$E$28,0,10*ROW('Sanitation Data'!E79)))</f>
        <v/>
      </c>
      <c r="CQ85" s="306" t="str">
        <f ca="true">+IF(OFFSET('Sanitation Data'!$E$29,0,10*ROW('Sanitation Data'!E79))="","",OFFSET('Sanitation Data'!$E$29,0,10*ROW('Sanitation Data'!E79)))</f>
        <v/>
      </c>
      <c r="CR85" s="306" t="str">
        <f ca="true">+IF(OFFSET('Sanitation Data'!$E$30,0,10*ROW('Sanitation Data'!E79))="","",OFFSET('Sanitation Data'!$E$30,0,10*ROW('Sanitation Data'!E79)))</f>
        <v/>
      </c>
      <c r="CS85" s="306" t="str">
        <f ca="true">+IF(OFFSET('Sanitation Data'!$E$31,0,10*ROW('Sanitation Data'!E79))="","",OFFSET('Sanitation Data'!$E$31,0,10*ROW('Sanitation Data'!E79)))</f>
        <v/>
      </c>
      <c r="CT85" s="306" t="str">
        <f ca="true">+IF(OFFSET('Sanitation Data'!$E$32,0,10*ROW('Sanitation Data'!E79))="","",OFFSET('Sanitation Data'!$E$32,0,10*ROW('Sanitation Data'!E79)))</f>
        <v/>
      </c>
      <c r="CU85" s="306" t="str">
        <f ca="true">+IF(OFFSET('Sanitation Data'!$F$28,0,10*ROW('Sanitation Data'!F79))="","",OFFSET('Sanitation Data'!$F$28,0,10*ROW('Sanitation Data'!F79)))</f>
        <v/>
      </c>
      <c r="CV85" s="306" t="str">
        <f ca="true">+IF(OFFSET('Sanitation Data'!$F$29,0,10*ROW('Sanitation Data'!F79))="","",OFFSET('Sanitation Data'!$F$29,0,10*ROW('Sanitation Data'!F79)))</f>
        <v/>
      </c>
      <c r="CW85" s="306" t="str">
        <f ca="true">+IF(OFFSET('Sanitation Data'!$F$30,0,10*ROW('Sanitation Data'!F79))="","",OFFSET('Sanitation Data'!$F$30,0,10*ROW('Sanitation Data'!F79)))</f>
        <v/>
      </c>
      <c r="CX85" s="306" t="str">
        <f ca="true">+IF(OFFSET('Sanitation Data'!$F$31,0,10*ROW('Sanitation Data'!F79))="","",OFFSET('Sanitation Data'!$F$31,0,10*ROW('Sanitation Data'!F79)))</f>
        <v/>
      </c>
      <c r="CY85" s="306" t="str">
        <f ca="true">+IF(OFFSET('Sanitation Data'!$F$32,0,10*ROW('Sanitation Data'!F79))="","",OFFSET('Sanitation Data'!$F$32,0,10*ROW('Sanitation Data'!F79)))</f>
        <v/>
      </c>
      <c r="CZ85" s="306" t="str">
        <f ca="true">+IF(OFFSET('Sanitation Data'!$G$28,0,10*ROW('Sanitation Data'!G79))="","",OFFSET('Sanitation Data'!$G$28,0,10*ROW('Sanitation Data'!G79)))</f>
        <v/>
      </c>
      <c r="DA85" s="306" t="str">
        <f ca="true">+IF(OFFSET('Sanitation Data'!$G$29,0,10*ROW('Sanitation Data'!G79))="","",OFFSET('Sanitation Data'!$G$29,0,10*ROW('Sanitation Data'!G79)))</f>
        <v/>
      </c>
      <c r="DB85" s="306" t="str">
        <f ca="true">+IF(OFFSET('Sanitation Data'!$G$30,0,10*ROW('Sanitation Data'!G79))="","",OFFSET('Sanitation Data'!$G$30,0,10*ROW('Sanitation Data'!G79)))</f>
        <v/>
      </c>
      <c r="DC85" s="306" t="str">
        <f ca="true">+IF(OFFSET('Sanitation Data'!$G$31,0,10*ROW('Sanitation Data'!G79))="","",OFFSET('Sanitation Data'!$G$31,0,10*ROW('Sanitation Data'!G79)))</f>
        <v/>
      </c>
      <c r="DD85" s="306" t="str">
        <f ca="true">+IF(OFFSET('Sanitation Data'!$G$32,0,10*ROW('Sanitation Data'!G79))="","",OFFSET('Sanitation Data'!$G$32,0,10*ROW('Sanitation Data'!G79)))</f>
        <v/>
      </c>
      <c r="DE85" s="306" t="str">
        <f ca="true">+IF(OFFSET('Sanitation Data'!$H$28,0,10*ROW('Sanitation Data'!H79))="","",OFFSET('Sanitation Data'!$H$28,0,10*ROW('Sanitation Data'!H79)))</f>
        <v/>
      </c>
      <c r="DF85" s="306" t="str">
        <f ca="true">+IF(OFFSET('Sanitation Data'!$H$29,0,10*ROW('Sanitation Data'!H79))="","",OFFSET('Sanitation Data'!$H$29,0,10*ROW('Sanitation Data'!H79)))</f>
        <v/>
      </c>
      <c r="DG85" s="306" t="str">
        <f ca="true">+IF(OFFSET('Sanitation Data'!$H$30,0,10*ROW('Sanitation Data'!H79))="","",OFFSET('Sanitation Data'!$H$30,0,10*ROW('Sanitation Data'!H79)))</f>
        <v/>
      </c>
      <c r="DH85" s="306" t="str">
        <f ca="true">+IF(OFFSET('Sanitation Data'!$H$31,0,10*ROW('Sanitation Data'!H79))="","",OFFSET('Sanitation Data'!$H$31,0,10*ROW('Sanitation Data'!H79)))</f>
        <v/>
      </c>
      <c r="DI85" s="306" t="str">
        <f ca="true">+IF(OFFSET('Sanitation Data'!$H$32,0,10*ROW('Sanitation Data'!H79))="","",OFFSET('Sanitation Data'!$H$32,0,10*ROW('Sanitation Data'!H79)))</f>
        <v/>
      </c>
      <c r="DJ85" s="306" t="str">
        <f ca="true">+IF(OFFSET('Sanitation Data'!$I$28,0,10*ROW('Sanitation Data'!I79))="","",OFFSET('Sanitation Data'!$I$28,0,10*ROW('Sanitation Data'!I79)))</f>
        <v/>
      </c>
      <c r="DK85" s="306" t="str">
        <f ca="true">+IF(OFFSET('Sanitation Data'!$I$29,0,10*ROW('Sanitation Data'!I79))="","",OFFSET('Sanitation Data'!$I$29,0,10*ROW('Sanitation Data'!I79)))</f>
        <v/>
      </c>
      <c r="DL85" s="306" t="str">
        <f ca="true">+IF(OFFSET('Sanitation Data'!$I$30,0,10*ROW('Sanitation Data'!I79))="","",OFFSET('Sanitation Data'!$I$30,0,10*ROW('Sanitation Data'!I79)))</f>
        <v/>
      </c>
      <c r="DM85" s="306" t="str">
        <f ca="true">+IF(OFFSET('Sanitation Data'!$I$31,0,10*ROW('Sanitation Data'!I79))="","",OFFSET('Sanitation Data'!$I$31,0,10*ROW('Sanitation Data'!I79)))</f>
        <v/>
      </c>
      <c r="DN85" s="306" t="str">
        <f ca="true">+IF(OFFSET('Sanitation Data'!$I$32,0,10*ROW('Sanitation Data'!I79))="","",OFFSET('Sanitation Data'!$I$32,0,10*ROW('Sanitation Data'!I79)))</f>
        <v/>
      </c>
      <c r="DO85" s="306" t="str">
        <f ca="true">+IF(OFFSET('Hygiene Data'!$D$11,0,10*ROW('Hygiene Data'!D79))="","",OFFSET('Hygiene Data'!$D$11,0,10*ROW('Hygiene Data'!D79)))</f>
        <v/>
      </c>
      <c r="DP85" s="306" t="str">
        <f ca="true">+IF(OFFSET('Hygiene Data'!$D$12,0,10*ROW('Hygiene Data'!D79))="","",OFFSET('Hygiene Data'!$D$12,0,10*ROW('Hygiene Data'!D79)))</f>
        <v/>
      </c>
      <c r="DQ85" s="306" t="str">
        <f ca="true">+IF(OFFSET('Hygiene Data'!$D$13,0,10*ROW('Hygiene Data'!D79))="","",OFFSET('Hygiene Data'!$D$13,0,10*ROW('Hygiene Data'!D79)))</f>
        <v/>
      </c>
      <c r="DR85" s="306" t="str">
        <f ca="true">+IF(OFFSET('Hygiene Data'!$E$11,0,10*ROW('Hygiene Data'!E79))="","",OFFSET('Hygiene Data'!$E$11,0,10*ROW('Hygiene Data'!E79)))</f>
        <v/>
      </c>
      <c r="DS85" s="306" t="str">
        <f ca="true">+IF(OFFSET('Hygiene Data'!$E$12,0,10*ROW('Hygiene Data'!E79))="","",OFFSET('Hygiene Data'!$E$12,0,10*ROW('Hygiene Data'!E79)))</f>
        <v/>
      </c>
      <c r="DT85" s="306" t="str">
        <f ca="true">+IF(OFFSET('Hygiene Data'!$E$13,0,10*ROW('Hygiene Data'!E79))="","",OFFSET('Hygiene Data'!$E$13,0,10*ROW('Hygiene Data'!E79)))</f>
        <v/>
      </c>
      <c r="DU85" s="306" t="str">
        <f ca="true">+IF(OFFSET('Hygiene Data'!$F$11,0,10*ROW('Hygiene Data'!F79))="","",OFFSET('Hygiene Data'!$F$11,0,10*ROW('Hygiene Data'!F79)))</f>
        <v/>
      </c>
      <c r="DV85" s="306" t="str">
        <f ca="true">+IF(OFFSET('Hygiene Data'!$F$12,0,10*ROW('Hygiene Data'!F79))="","",OFFSET('Hygiene Data'!$F$12,0,10*ROW('Hygiene Data'!F79)))</f>
        <v/>
      </c>
      <c r="DW85" s="306" t="str">
        <f ca="true">+IF(OFFSET('Hygiene Data'!$F$13,0,10*ROW('Hygiene Data'!F79))="","",OFFSET('Hygiene Data'!$F$13,0,10*ROW('Hygiene Data'!F79)))</f>
        <v/>
      </c>
      <c r="DX85" s="306" t="str">
        <f ca="true">+IF(OFFSET('Hygiene Data'!$G$11,0,10*ROW('Hygiene Data'!G79))="","",OFFSET('Hygiene Data'!$G$11,0,10*ROW('Hygiene Data'!G79)))</f>
        <v/>
      </c>
      <c r="DY85" s="306" t="str">
        <f ca="true">+IF(OFFSET('Hygiene Data'!$G$12,0,10*ROW('Hygiene Data'!G79))="","",OFFSET('Hygiene Data'!$G$12,0,10*ROW('Hygiene Data'!G79)))</f>
        <v/>
      </c>
      <c r="DZ85" s="306" t="str">
        <f ca="true">+IF(OFFSET('Hygiene Data'!$G$13,0,10*ROW('Hygiene Data'!G79))="","",OFFSET('Hygiene Data'!$G$13,0,10*ROW('Hygiene Data'!G79)))</f>
        <v/>
      </c>
      <c r="EA85" s="306" t="str">
        <f ca="true">+IF(OFFSET('Hygiene Data'!$H$11,0,10*ROW('Hygiene Data'!H79))="","",OFFSET('Hygiene Data'!$H$11,0,10*ROW('Hygiene Data'!H79)))</f>
        <v/>
      </c>
      <c r="EB85" s="306" t="str">
        <f ca="true">+IF(OFFSET('Hygiene Data'!$H$12,0,10*ROW('Hygiene Data'!H79))="","",OFFSET('Hygiene Data'!$H$12,0,10*ROW('Hygiene Data'!H79)))</f>
        <v/>
      </c>
      <c r="EC85" s="306" t="str">
        <f ca="true">+IF(OFFSET('Hygiene Data'!$H$13,0,10*ROW('Hygiene Data'!H79))="","",OFFSET('Hygiene Data'!$H$13,0,10*ROW('Hygiene Data'!H79)))</f>
        <v/>
      </c>
      <c r="ED85" s="306" t="str">
        <f ca="true">+IF(OFFSET('Hygiene Data'!$I$11,0,10*ROW('Hygiene Data'!I79))="","",OFFSET('Hygiene Data'!$I$11,0,10*ROW('Hygiene Data'!I79)))</f>
        <v/>
      </c>
      <c r="EE85" s="306" t="str">
        <f ca="true">+IF(OFFSET('Hygiene Data'!$I$12,0,10*ROW('Hygiene Data'!I79))="","",OFFSET('Hygiene Data'!$I$12,0,10*ROW('Hygiene Data'!I79)))</f>
        <v/>
      </c>
      <c r="EF85" s="306"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62" t="str">
        <f t="shared" ca="true" si="1"/>
        <v/>
      </c>
      <c r="D86" s="98"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8"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8"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8"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8"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8"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8"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8"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8"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8"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8"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8"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8"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8"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8"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8"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8"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8"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9"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9"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9"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9"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9"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9"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9"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9"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9"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9"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9"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9"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9"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9"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9"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9"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9"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9"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9"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9"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9"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9"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9"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9"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9"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9"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9"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9"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9"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9"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0"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0"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0"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0"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0"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0"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0"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0"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0"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0"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0"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0"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0"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0"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0"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0"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0"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0"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6"/>
      <c r="BS86" s="306" t="str">
        <f ca="true">+IF(OFFSET('Water Data'!$D$27,0,10*ROW('Water Data'!D80))="","",OFFSET('Water Data'!$D$27,0,10*ROW('Water Data'!D80)))</f>
        <v/>
      </c>
      <c r="BT86" s="306" t="str">
        <f ca="true">+IF(OFFSET('Water Data'!$D$28,0,10*ROW('Water Data'!D80))="","",OFFSET('Water Data'!$D$28,0,10*ROW('Water Data'!D80)))</f>
        <v/>
      </c>
      <c r="BU86" s="306" t="str">
        <f ca="true">+IF(OFFSET('Water Data'!$D$29,0,10*ROW('Water Data'!D80))="","",OFFSET('Water Data'!$D$29,0,10*ROW('Water Data'!D80)))</f>
        <v/>
      </c>
      <c r="BV86" s="306" t="str">
        <f ca="true">+IF(OFFSET('Water Data'!$E$27,0,10*ROW('Water Data'!E80))="","",OFFSET('Water Data'!$E$27,0,10*ROW('Water Data'!E80)))</f>
        <v/>
      </c>
      <c r="BW86" s="306" t="str">
        <f ca="true">+IF(OFFSET('Water Data'!$E$28,0,10*ROW('Water Data'!E80))="","",OFFSET('Water Data'!$E$28,0,10*ROW('Water Data'!E80)))</f>
        <v/>
      </c>
      <c r="BX86" s="306" t="str">
        <f ca="true">+IF(OFFSET('Water Data'!$E$29,0,10*ROW('Water Data'!E80))="","",OFFSET('Water Data'!$E$29,0,10*ROW('Water Data'!E80)))</f>
        <v/>
      </c>
      <c r="BY86" s="306" t="str">
        <f ca="true">+IF(OFFSET('Water Data'!$F$27,0,10*ROW('Water Data'!F80))="","",OFFSET('Water Data'!$F$27,0,10*ROW('Water Data'!F80)))</f>
        <v/>
      </c>
      <c r="BZ86" s="306" t="str">
        <f ca="true">+IF(OFFSET('Water Data'!$F$28,0,10*ROW('Water Data'!F80))="","",OFFSET('Water Data'!$F$28,0,10*ROW('Water Data'!F80)))</f>
        <v/>
      </c>
      <c r="CA86" s="306" t="str">
        <f ca="true">+IF(OFFSET('Water Data'!$F$29,0,10*ROW('Water Data'!F80))="","",OFFSET('Water Data'!$F$29,0,10*ROW('Water Data'!F80)))</f>
        <v/>
      </c>
      <c r="CB86" s="306" t="str">
        <f ca="true">+IF(OFFSET('Water Data'!$G$27,0,10*ROW('Water Data'!G80))="","",OFFSET('Water Data'!$G$27,0,10*ROW('Water Data'!G80)))</f>
        <v/>
      </c>
      <c r="CC86" s="306" t="str">
        <f ca="true">+IF(OFFSET('Water Data'!$G$28,0,10*ROW('Water Data'!G80))="","",OFFSET('Water Data'!$G$28,0,10*ROW('Water Data'!G80)))</f>
        <v/>
      </c>
      <c r="CD86" s="306" t="str">
        <f ca="true">+IF(OFFSET('Water Data'!$G$29,0,10*ROW('Water Data'!G80))="","",OFFSET('Water Data'!$G$29,0,10*ROW('Water Data'!G80)))</f>
        <v/>
      </c>
      <c r="CE86" s="306" t="str">
        <f ca="true">+IF(OFFSET('Water Data'!$H$27,0,10*ROW('Water Data'!H80))="","",OFFSET('Water Data'!$H$27,0,10*ROW('Water Data'!H80)))</f>
        <v/>
      </c>
      <c r="CF86" s="306" t="str">
        <f ca="true">+IF(OFFSET('Water Data'!$H$28,0,10*ROW('Water Data'!H80))="","",OFFSET('Water Data'!$H$28,0,10*ROW('Water Data'!H80)))</f>
        <v/>
      </c>
      <c r="CG86" s="306" t="str">
        <f ca="true">+IF(OFFSET('Water Data'!$H$29,0,10*ROW('Water Data'!H80))="","",OFFSET('Water Data'!$H$29,0,10*ROW('Water Data'!H80)))</f>
        <v/>
      </c>
      <c r="CH86" s="306" t="str">
        <f ca="true">+IF(OFFSET('Water Data'!$I$27,0,10*ROW('Water Data'!I80))="","",OFFSET('Water Data'!$I$27,0,10*ROW('Water Data'!I80)))</f>
        <v/>
      </c>
      <c r="CI86" s="306" t="str">
        <f ca="true">+IF(OFFSET('Water Data'!$I$28,0,10*ROW('Water Data'!I80))="","",OFFSET('Water Data'!$I$28,0,10*ROW('Water Data'!I80)))</f>
        <v/>
      </c>
      <c r="CJ86" s="306" t="str">
        <f ca="true">+IF(OFFSET('Water Data'!$I$29,0,10*ROW('Water Data'!I80))="","",OFFSET('Water Data'!$I$29,0,10*ROW('Water Data'!I80)))</f>
        <v/>
      </c>
      <c r="CK86" s="306" t="str">
        <f ca="true">+IF(OFFSET('Sanitation Data'!$D$28,0,10*ROW('Sanitation Data'!D80))="","",OFFSET('Sanitation Data'!$D$28,0,10*ROW('Sanitation Data'!D80)))</f>
        <v/>
      </c>
      <c r="CL86" s="306" t="str">
        <f ca="true">+IF(OFFSET('Sanitation Data'!$D$29,0,10*ROW('Sanitation Data'!D80))="","",OFFSET('Sanitation Data'!$D$29,0,10*ROW('Sanitation Data'!D80)))</f>
        <v/>
      </c>
      <c r="CM86" s="306" t="str">
        <f ca="true">+IF(OFFSET('Sanitation Data'!$D$30,0,10*ROW('Sanitation Data'!D80))="","",OFFSET('Sanitation Data'!$D$30,0,10*ROW('Sanitation Data'!D80)))</f>
        <v/>
      </c>
      <c r="CN86" s="306" t="str">
        <f ca="true">+IF(OFFSET('Sanitation Data'!$D$31,0,10*ROW('Sanitation Data'!D80))="","",OFFSET('Sanitation Data'!$D$31,0,10*ROW('Sanitation Data'!D80)))</f>
        <v/>
      </c>
      <c r="CO86" s="306" t="str">
        <f ca="true">+IF(OFFSET('Sanitation Data'!$D$32,0,10*ROW('Sanitation Data'!D80))="","",OFFSET('Sanitation Data'!$D$32,0,10*ROW('Sanitation Data'!D80)))</f>
        <v/>
      </c>
      <c r="CP86" s="306" t="str">
        <f ca="true">+IF(OFFSET('Sanitation Data'!$E$28,0,10*ROW('Sanitation Data'!E80))="","",OFFSET('Sanitation Data'!$E$28,0,10*ROW('Sanitation Data'!E80)))</f>
        <v/>
      </c>
      <c r="CQ86" s="306" t="str">
        <f ca="true">+IF(OFFSET('Sanitation Data'!$E$29,0,10*ROW('Sanitation Data'!E80))="","",OFFSET('Sanitation Data'!$E$29,0,10*ROW('Sanitation Data'!E80)))</f>
        <v/>
      </c>
      <c r="CR86" s="306" t="str">
        <f ca="true">+IF(OFFSET('Sanitation Data'!$E$30,0,10*ROW('Sanitation Data'!E80))="","",OFFSET('Sanitation Data'!$E$30,0,10*ROW('Sanitation Data'!E80)))</f>
        <v/>
      </c>
      <c r="CS86" s="306" t="str">
        <f ca="true">+IF(OFFSET('Sanitation Data'!$E$31,0,10*ROW('Sanitation Data'!E80))="","",OFFSET('Sanitation Data'!$E$31,0,10*ROW('Sanitation Data'!E80)))</f>
        <v/>
      </c>
      <c r="CT86" s="306" t="str">
        <f ca="true">+IF(OFFSET('Sanitation Data'!$E$32,0,10*ROW('Sanitation Data'!E80))="","",OFFSET('Sanitation Data'!$E$32,0,10*ROW('Sanitation Data'!E80)))</f>
        <v/>
      </c>
      <c r="CU86" s="306" t="str">
        <f ca="true">+IF(OFFSET('Sanitation Data'!$F$28,0,10*ROW('Sanitation Data'!F80))="","",OFFSET('Sanitation Data'!$F$28,0,10*ROW('Sanitation Data'!F80)))</f>
        <v/>
      </c>
      <c r="CV86" s="306" t="str">
        <f ca="true">+IF(OFFSET('Sanitation Data'!$F$29,0,10*ROW('Sanitation Data'!F80))="","",OFFSET('Sanitation Data'!$F$29,0,10*ROW('Sanitation Data'!F80)))</f>
        <v/>
      </c>
      <c r="CW86" s="306" t="str">
        <f ca="true">+IF(OFFSET('Sanitation Data'!$F$30,0,10*ROW('Sanitation Data'!F80))="","",OFFSET('Sanitation Data'!$F$30,0,10*ROW('Sanitation Data'!F80)))</f>
        <v/>
      </c>
      <c r="CX86" s="306" t="str">
        <f ca="true">+IF(OFFSET('Sanitation Data'!$F$31,0,10*ROW('Sanitation Data'!F80))="","",OFFSET('Sanitation Data'!$F$31,0,10*ROW('Sanitation Data'!F80)))</f>
        <v/>
      </c>
      <c r="CY86" s="306" t="str">
        <f ca="true">+IF(OFFSET('Sanitation Data'!$F$32,0,10*ROW('Sanitation Data'!F80))="","",OFFSET('Sanitation Data'!$F$32,0,10*ROW('Sanitation Data'!F80)))</f>
        <v/>
      </c>
      <c r="CZ86" s="306" t="str">
        <f ca="true">+IF(OFFSET('Sanitation Data'!$G$28,0,10*ROW('Sanitation Data'!G80))="","",OFFSET('Sanitation Data'!$G$28,0,10*ROW('Sanitation Data'!G80)))</f>
        <v/>
      </c>
      <c r="DA86" s="306" t="str">
        <f ca="true">+IF(OFFSET('Sanitation Data'!$G$29,0,10*ROW('Sanitation Data'!G80))="","",OFFSET('Sanitation Data'!$G$29,0,10*ROW('Sanitation Data'!G80)))</f>
        <v/>
      </c>
      <c r="DB86" s="306" t="str">
        <f ca="true">+IF(OFFSET('Sanitation Data'!$G$30,0,10*ROW('Sanitation Data'!G80))="","",OFFSET('Sanitation Data'!$G$30,0,10*ROW('Sanitation Data'!G80)))</f>
        <v/>
      </c>
      <c r="DC86" s="306" t="str">
        <f ca="true">+IF(OFFSET('Sanitation Data'!$G$31,0,10*ROW('Sanitation Data'!G80))="","",OFFSET('Sanitation Data'!$G$31,0,10*ROW('Sanitation Data'!G80)))</f>
        <v/>
      </c>
      <c r="DD86" s="306" t="str">
        <f ca="true">+IF(OFFSET('Sanitation Data'!$G$32,0,10*ROW('Sanitation Data'!G80))="","",OFFSET('Sanitation Data'!$G$32,0,10*ROW('Sanitation Data'!G80)))</f>
        <v/>
      </c>
      <c r="DE86" s="306" t="str">
        <f ca="true">+IF(OFFSET('Sanitation Data'!$H$28,0,10*ROW('Sanitation Data'!H80))="","",OFFSET('Sanitation Data'!$H$28,0,10*ROW('Sanitation Data'!H80)))</f>
        <v/>
      </c>
      <c r="DF86" s="306" t="str">
        <f ca="true">+IF(OFFSET('Sanitation Data'!$H$29,0,10*ROW('Sanitation Data'!H80))="","",OFFSET('Sanitation Data'!$H$29,0,10*ROW('Sanitation Data'!H80)))</f>
        <v/>
      </c>
      <c r="DG86" s="306" t="str">
        <f ca="true">+IF(OFFSET('Sanitation Data'!$H$30,0,10*ROW('Sanitation Data'!H80))="","",OFFSET('Sanitation Data'!$H$30,0,10*ROW('Sanitation Data'!H80)))</f>
        <v/>
      </c>
      <c r="DH86" s="306" t="str">
        <f ca="true">+IF(OFFSET('Sanitation Data'!$H$31,0,10*ROW('Sanitation Data'!H80))="","",OFFSET('Sanitation Data'!$H$31,0,10*ROW('Sanitation Data'!H80)))</f>
        <v/>
      </c>
      <c r="DI86" s="306" t="str">
        <f ca="true">+IF(OFFSET('Sanitation Data'!$H$32,0,10*ROW('Sanitation Data'!H80))="","",OFFSET('Sanitation Data'!$H$32,0,10*ROW('Sanitation Data'!H80)))</f>
        <v/>
      </c>
      <c r="DJ86" s="306" t="str">
        <f ca="true">+IF(OFFSET('Sanitation Data'!$I$28,0,10*ROW('Sanitation Data'!I80))="","",OFFSET('Sanitation Data'!$I$28,0,10*ROW('Sanitation Data'!I80)))</f>
        <v/>
      </c>
      <c r="DK86" s="306" t="str">
        <f ca="true">+IF(OFFSET('Sanitation Data'!$I$29,0,10*ROW('Sanitation Data'!I80))="","",OFFSET('Sanitation Data'!$I$29,0,10*ROW('Sanitation Data'!I80)))</f>
        <v/>
      </c>
      <c r="DL86" s="306" t="str">
        <f ca="true">+IF(OFFSET('Sanitation Data'!$I$30,0,10*ROW('Sanitation Data'!I80))="","",OFFSET('Sanitation Data'!$I$30,0,10*ROW('Sanitation Data'!I80)))</f>
        <v/>
      </c>
      <c r="DM86" s="306" t="str">
        <f ca="true">+IF(OFFSET('Sanitation Data'!$I$31,0,10*ROW('Sanitation Data'!I80))="","",OFFSET('Sanitation Data'!$I$31,0,10*ROW('Sanitation Data'!I80)))</f>
        <v/>
      </c>
      <c r="DN86" s="306" t="str">
        <f ca="true">+IF(OFFSET('Sanitation Data'!$I$32,0,10*ROW('Sanitation Data'!I80))="","",OFFSET('Sanitation Data'!$I$32,0,10*ROW('Sanitation Data'!I80)))</f>
        <v/>
      </c>
      <c r="DO86" s="306" t="str">
        <f ca="true">+IF(OFFSET('Hygiene Data'!$D$11,0,10*ROW('Hygiene Data'!D80))="","",OFFSET('Hygiene Data'!$D$11,0,10*ROW('Hygiene Data'!D80)))</f>
        <v/>
      </c>
      <c r="DP86" s="306" t="str">
        <f ca="true">+IF(OFFSET('Hygiene Data'!$D$12,0,10*ROW('Hygiene Data'!D80))="","",OFFSET('Hygiene Data'!$D$12,0,10*ROW('Hygiene Data'!D80)))</f>
        <v/>
      </c>
      <c r="DQ86" s="306" t="str">
        <f ca="true">+IF(OFFSET('Hygiene Data'!$D$13,0,10*ROW('Hygiene Data'!D80))="","",OFFSET('Hygiene Data'!$D$13,0,10*ROW('Hygiene Data'!D80)))</f>
        <v/>
      </c>
      <c r="DR86" s="306" t="str">
        <f ca="true">+IF(OFFSET('Hygiene Data'!$E$11,0,10*ROW('Hygiene Data'!E80))="","",OFFSET('Hygiene Data'!$E$11,0,10*ROW('Hygiene Data'!E80)))</f>
        <v/>
      </c>
      <c r="DS86" s="306" t="str">
        <f ca="true">+IF(OFFSET('Hygiene Data'!$E$12,0,10*ROW('Hygiene Data'!E80))="","",OFFSET('Hygiene Data'!$E$12,0,10*ROW('Hygiene Data'!E80)))</f>
        <v/>
      </c>
      <c r="DT86" s="306" t="str">
        <f ca="true">+IF(OFFSET('Hygiene Data'!$E$13,0,10*ROW('Hygiene Data'!E80))="","",OFFSET('Hygiene Data'!$E$13,0,10*ROW('Hygiene Data'!E80)))</f>
        <v/>
      </c>
      <c r="DU86" s="306" t="str">
        <f ca="true">+IF(OFFSET('Hygiene Data'!$F$11,0,10*ROW('Hygiene Data'!F80))="","",OFFSET('Hygiene Data'!$F$11,0,10*ROW('Hygiene Data'!F80)))</f>
        <v/>
      </c>
      <c r="DV86" s="306" t="str">
        <f ca="true">+IF(OFFSET('Hygiene Data'!$F$12,0,10*ROW('Hygiene Data'!F80))="","",OFFSET('Hygiene Data'!$F$12,0,10*ROW('Hygiene Data'!F80)))</f>
        <v/>
      </c>
      <c r="DW86" s="306" t="str">
        <f ca="true">+IF(OFFSET('Hygiene Data'!$F$13,0,10*ROW('Hygiene Data'!F80))="","",OFFSET('Hygiene Data'!$F$13,0,10*ROW('Hygiene Data'!F80)))</f>
        <v/>
      </c>
      <c r="DX86" s="306" t="str">
        <f ca="true">+IF(OFFSET('Hygiene Data'!$G$11,0,10*ROW('Hygiene Data'!G80))="","",OFFSET('Hygiene Data'!$G$11,0,10*ROW('Hygiene Data'!G80)))</f>
        <v/>
      </c>
      <c r="DY86" s="306" t="str">
        <f ca="true">+IF(OFFSET('Hygiene Data'!$G$12,0,10*ROW('Hygiene Data'!G80))="","",OFFSET('Hygiene Data'!$G$12,0,10*ROW('Hygiene Data'!G80)))</f>
        <v/>
      </c>
      <c r="DZ86" s="306" t="str">
        <f ca="true">+IF(OFFSET('Hygiene Data'!$G$13,0,10*ROW('Hygiene Data'!G80))="","",OFFSET('Hygiene Data'!$G$13,0,10*ROW('Hygiene Data'!G80)))</f>
        <v/>
      </c>
      <c r="EA86" s="306" t="str">
        <f ca="true">+IF(OFFSET('Hygiene Data'!$H$11,0,10*ROW('Hygiene Data'!H80))="","",OFFSET('Hygiene Data'!$H$11,0,10*ROW('Hygiene Data'!H80)))</f>
        <v/>
      </c>
      <c r="EB86" s="306" t="str">
        <f ca="true">+IF(OFFSET('Hygiene Data'!$H$12,0,10*ROW('Hygiene Data'!H80))="","",OFFSET('Hygiene Data'!$H$12,0,10*ROW('Hygiene Data'!H80)))</f>
        <v/>
      </c>
      <c r="EC86" s="306" t="str">
        <f ca="true">+IF(OFFSET('Hygiene Data'!$H$13,0,10*ROW('Hygiene Data'!H80))="","",OFFSET('Hygiene Data'!$H$13,0,10*ROW('Hygiene Data'!H80)))</f>
        <v/>
      </c>
      <c r="ED86" s="306" t="str">
        <f ca="true">+IF(OFFSET('Hygiene Data'!$I$11,0,10*ROW('Hygiene Data'!I80))="","",OFFSET('Hygiene Data'!$I$11,0,10*ROW('Hygiene Data'!I80)))</f>
        <v/>
      </c>
      <c r="EE86" s="306" t="str">
        <f ca="true">+IF(OFFSET('Hygiene Data'!$I$12,0,10*ROW('Hygiene Data'!I80))="","",OFFSET('Hygiene Data'!$I$12,0,10*ROW('Hygiene Data'!I80)))</f>
        <v/>
      </c>
      <c r="EF86" s="306"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62" t="str">
        <f t="shared" ca="true" si="1"/>
        <v/>
      </c>
      <c r="D87" s="98"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8"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8"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8"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8"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8"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8"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8"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8"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8"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8"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8"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8"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8"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8"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8"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8"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8"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9"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9"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9"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9"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9"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9"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9"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9"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9"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9"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9"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9"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9"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9"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9"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9"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9"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9"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9"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9"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9"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9"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9"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9"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9"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9"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9"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9"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9"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9"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0"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0"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0"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0"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0"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0"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0"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0"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0"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0"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0"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0"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0"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0"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0"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0"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0"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0"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6"/>
      <c r="BS87" s="306" t="str">
        <f ca="true">+IF(OFFSET('Water Data'!$D$27,0,10*ROW('Water Data'!D81))="","",OFFSET('Water Data'!$D$27,0,10*ROW('Water Data'!D81)))</f>
        <v/>
      </c>
      <c r="BT87" s="306" t="str">
        <f ca="true">+IF(OFFSET('Water Data'!$D$28,0,10*ROW('Water Data'!D81))="","",OFFSET('Water Data'!$D$28,0,10*ROW('Water Data'!D81)))</f>
        <v/>
      </c>
      <c r="BU87" s="306" t="str">
        <f ca="true">+IF(OFFSET('Water Data'!$D$29,0,10*ROW('Water Data'!D81))="","",OFFSET('Water Data'!$D$29,0,10*ROW('Water Data'!D81)))</f>
        <v/>
      </c>
      <c r="BV87" s="306" t="str">
        <f ca="true">+IF(OFFSET('Water Data'!$E$27,0,10*ROW('Water Data'!E81))="","",OFFSET('Water Data'!$E$27,0,10*ROW('Water Data'!E81)))</f>
        <v/>
      </c>
      <c r="BW87" s="306" t="str">
        <f ca="true">+IF(OFFSET('Water Data'!$E$28,0,10*ROW('Water Data'!E81))="","",OFFSET('Water Data'!$E$28,0,10*ROW('Water Data'!E81)))</f>
        <v/>
      </c>
      <c r="BX87" s="306" t="str">
        <f ca="true">+IF(OFFSET('Water Data'!$E$29,0,10*ROW('Water Data'!E81))="","",OFFSET('Water Data'!$E$29,0,10*ROW('Water Data'!E81)))</f>
        <v/>
      </c>
      <c r="BY87" s="306" t="str">
        <f ca="true">+IF(OFFSET('Water Data'!$F$27,0,10*ROW('Water Data'!F81))="","",OFFSET('Water Data'!$F$27,0,10*ROW('Water Data'!F81)))</f>
        <v/>
      </c>
      <c r="BZ87" s="306" t="str">
        <f ca="true">+IF(OFFSET('Water Data'!$F$28,0,10*ROW('Water Data'!F81))="","",OFFSET('Water Data'!$F$28,0,10*ROW('Water Data'!F81)))</f>
        <v/>
      </c>
      <c r="CA87" s="306" t="str">
        <f ca="true">+IF(OFFSET('Water Data'!$F$29,0,10*ROW('Water Data'!F81))="","",OFFSET('Water Data'!$F$29,0,10*ROW('Water Data'!F81)))</f>
        <v/>
      </c>
      <c r="CB87" s="306" t="str">
        <f ca="true">+IF(OFFSET('Water Data'!$G$27,0,10*ROW('Water Data'!G81))="","",OFFSET('Water Data'!$G$27,0,10*ROW('Water Data'!G81)))</f>
        <v/>
      </c>
      <c r="CC87" s="306" t="str">
        <f ca="true">+IF(OFFSET('Water Data'!$G$28,0,10*ROW('Water Data'!G81))="","",OFFSET('Water Data'!$G$28,0,10*ROW('Water Data'!G81)))</f>
        <v/>
      </c>
      <c r="CD87" s="306" t="str">
        <f ca="true">+IF(OFFSET('Water Data'!$G$29,0,10*ROW('Water Data'!G81))="","",OFFSET('Water Data'!$G$29,0,10*ROW('Water Data'!G81)))</f>
        <v/>
      </c>
      <c r="CE87" s="306" t="str">
        <f ca="true">+IF(OFFSET('Water Data'!$H$27,0,10*ROW('Water Data'!H81))="","",OFFSET('Water Data'!$H$27,0,10*ROW('Water Data'!H81)))</f>
        <v/>
      </c>
      <c r="CF87" s="306" t="str">
        <f ca="true">+IF(OFFSET('Water Data'!$H$28,0,10*ROW('Water Data'!H81))="","",OFFSET('Water Data'!$H$28,0,10*ROW('Water Data'!H81)))</f>
        <v/>
      </c>
      <c r="CG87" s="306" t="str">
        <f ca="true">+IF(OFFSET('Water Data'!$H$29,0,10*ROW('Water Data'!H81))="","",OFFSET('Water Data'!$H$29,0,10*ROW('Water Data'!H81)))</f>
        <v/>
      </c>
      <c r="CH87" s="306" t="str">
        <f ca="true">+IF(OFFSET('Water Data'!$I$27,0,10*ROW('Water Data'!I81))="","",OFFSET('Water Data'!$I$27,0,10*ROW('Water Data'!I81)))</f>
        <v/>
      </c>
      <c r="CI87" s="306" t="str">
        <f ca="true">+IF(OFFSET('Water Data'!$I$28,0,10*ROW('Water Data'!I81))="","",OFFSET('Water Data'!$I$28,0,10*ROW('Water Data'!I81)))</f>
        <v/>
      </c>
      <c r="CJ87" s="306" t="str">
        <f ca="true">+IF(OFFSET('Water Data'!$I$29,0,10*ROW('Water Data'!I81))="","",OFFSET('Water Data'!$I$29,0,10*ROW('Water Data'!I81)))</f>
        <v/>
      </c>
      <c r="CK87" s="306" t="str">
        <f ca="true">+IF(OFFSET('Sanitation Data'!$D$28,0,10*ROW('Sanitation Data'!D81))="","",OFFSET('Sanitation Data'!$D$28,0,10*ROW('Sanitation Data'!D81)))</f>
        <v/>
      </c>
      <c r="CL87" s="306" t="str">
        <f ca="true">+IF(OFFSET('Sanitation Data'!$D$29,0,10*ROW('Sanitation Data'!D81))="","",OFFSET('Sanitation Data'!$D$29,0,10*ROW('Sanitation Data'!D81)))</f>
        <v/>
      </c>
      <c r="CM87" s="306" t="str">
        <f ca="true">+IF(OFFSET('Sanitation Data'!$D$30,0,10*ROW('Sanitation Data'!D81))="","",OFFSET('Sanitation Data'!$D$30,0,10*ROW('Sanitation Data'!D81)))</f>
        <v/>
      </c>
      <c r="CN87" s="306" t="str">
        <f ca="true">+IF(OFFSET('Sanitation Data'!$D$31,0,10*ROW('Sanitation Data'!D81))="","",OFFSET('Sanitation Data'!$D$31,0,10*ROW('Sanitation Data'!D81)))</f>
        <v/>
      </c>
      <c r="CO87" s="306" t="str">
        <f ca="true">+IF(OFFSET('Sanitation Data'!$D$32,0,10*ROW('Sanitation Data'!D81))="","",OFFSET('Sanitation Data'!$D$32,0,10*ROW('Sanitation Data'!D81)))</f>
        <v/>
      </c>
      <c r="CP87" s="306" t="str">
        <f ca="true">+IF(OFFSET('Sanitation Data'!$E$28,0,10*ROW('Sanitation Data'!E81))="","",OFFSET('Sanitation Data'!$E$28,0,10*ROW('Sanitation Data'!E81)))</f>
        <v/>
      </c>
      <c r="CQ87" s="306" t="str">
        <f ca="true">+IF(OFFSET('Sanitation Data'!$E$29,0,10*ROW('Sanitation Data'!E81))="","",OFFSET('Sanitation Data'!$E$29,0,10*ROW('Sanitation Data'!E81)))</f>
        <v/>
      </c>
      <c r="CR87" s="306" t="str">
        <f ca="true">+IF(OFFSET('Sanitation Data'!$E$30,0,10*ROW('Sanitation Data'!E81))="","",OFFSET('Sanitation Data'!$E$30,0,10*ROW('Sanitation Data'!E81)))</f>
        <v/>
      </c>
      <c r="CS87" s="306" t="str">
        <f ca="true">+IF(OFFSET('Sanitation Data'!$E$31,0,10*ROW('Sanitation Data'!E81))="","",OFFSET('Sanitation Data'!$E$31,0,10*ROW('Sanitation Data'!E81)))</f>
        <v/>
      </c>
      <c r="CT87" s="306" t="str">
        <f ca="true">+IF(OFFSET('Sanitation Data'!$E$32,0,10*ROW('Sanitation Data'!E81))="","",OFFSET('Sanitation Data'!$E$32,0,10*ROW('Sanitation Data'!E81)))</f>
        <v/>
      </c>
      <c r="CU87" s="306" t="str">
        <f ca="true">+IF(OFFSET('Sanitation Data'!$F$28,0,10*ROW('Sanitation Data'!F81))="","",OFFSET('Sanitation Data'!$F$28,0,10*ROW('Sanitation Data'!F81)))</f>
        <v/>
      </c>
      <c r="CV87" s="306" t="str">
        <f ca="true">+IF(OFFSET('Sanitation Data'!$F$29,0,10*ROW('Sanitation Data'!F81))="","",OFFSET('Sanitation Data'!$F$29,0,10*ROW('Sanitation Data'!F81)))</f>
        <v/>
      </c>
      <c r="CW87" s="306" t="str">
        <f ca="true">+IF(OFFSET('Sanitation Data'!$F$30,0,10*ROW('Sanitation Data'!F81))="","",OFFSET('Sanitation Data'!$F$30,0,10*ROW('Sanitation Data'!F81)))</f>
        <v/>
      </c>
      <c r="CX87" s="306" t="str">
        <f ca="true">+IF(OFFSET('Sanitation Data'!$F$31,0,10*ROW('Sanitation Data'!F81))="","",OFFSET('Sanitation Data'!$F$31,0,10*ROW('Sanitation Data'!F81)))</f>
        <v/>
      </c>
      <c r="CY87" s="306" t="str">
        <f ca="true">+IF(OFFSET('Sanitation Data'!$F$32,0,10*ROW('Sanitation Data'!F81))="","",OFFSET('Sanitation Data'!$F$32,0,10*ROW('Sanitation Data'!F81)))</f>
        <v/>
      </c>
      <c r="CZ87" s="306" t="str">
        <f ca="true">+IF(OFFSET('Sanitation Data'!$G$28,0,10*ROW('Sanitation Data'!G81))="","",OFFSET('Sanitation Data'!$G$28,0,10*ROW('Sanitation Data'!G81)))</f>
        <v/>
      </c>
      <c r="DA87" s="306" t="str">
        <f ca="true">+IF(OFFSET('Sanitation Data'!$G$29,0,10*ROW('Sanitation Data'!G81))="","",OFFSET('Sanitation Data'!$G$29,0,10*ROW('Sanitation Data'!G81)))</f>
        <v/>
      </c>
      <c r="DB87" s="306" t="str">
        <f ca="true">+IF(OFFSET('Sanitation Data'!$G$30,0,10*ROW('Sanitation Data'!G81))="","",OFFSET('Sanitation Data'!$G$30,0,10*ROW('Sanitation Data'!G81)))</f>
        <v/>
      </c>
      <c r="DC87" s="306" t="str">
        <f ca="true">+IF(OFFSET('Sanitation Data'!$G$31,0,10*ROW('Sanitation Data'!G81))="","",OFFSET('Sanitation Data'!$G$31,0,10*ROW('Sanitation Data'!G81)))</f>
        <v/>
      </c>
      <c r="DD87" s="306" t="str">
        <f ca="true">+IF(OFFSET('Sanitation Data'!$G$32,0,10*ROW('Sanitation Data'!G81))="","",OFFSET('Sanitation Data'!$G$32,0,10*ROW('Sanitation Data'!G81)))</f>
        <v/>
      </c>
      <c r="DE87" s="306" t="str">
        <f ca="true">+IF(OFFSET('Sanitation Data'!$H$28,0,10*ROW('Sanitation Data'!H81))="","",OFFSET('Sanitation Data'!$H$28,0,10*ROW('Sanitation Data'!H81)))</f>
        <v/>
      </c>
      <c r="DF87" s="306" t="str">
        <f ca="true">+IF(OFFSET('Sanitation Data'!$H$29,0,10*ROW('Sanitation Data'!H81))="","",OFFSET('Sanitation Data'!$H$29,0,10*ROW('Sanitation Data'!H81)))</f>
        <v/>
      </c>
      <c r="DG87" s="306" t="str">
        <f ca="true">+IF(OFFSET('Sanitation Data'!$H$30,0,10*ROW('Sanitation Data'!H81))="","",OFFSET('Sanitation Data'!$H$30,0,10*ROW('Sanitation Data'!H81)))</f>
        <v/>
      </c>
      <c r="DH87" s="306" t="str">
        <f ca="true">+IF(OFFSET('Sanitation Data'!$H$31,0,10*ROW('Sanitation Data'!H81))="","",OFFSET('Sanitation Data'!$H$31,0,10*ROW('Sanitation Data'!H81)))</f>
        <v/>
      </c>
      <c r="DI87" s="306" t="str">
        <f ca="true">+IF(OFFSET('Sanitation Data'!$H$32,0,10*ROW('Sanitation Data'!H81))="","",OFFSET('Sanitation Data'!$H$32,0,10*ROW('Sanitation Data'!H81)))</f>
        <v/>
      </c>
      <c r="DJ87" s="306" t="str">
        <f ca="true">+IF(OFFSET('Sanitation Data'!$I$28,0,10*ROW('Sanitation Data'!I81))="","",OFFSET('Sanitation Data'!$I$28,0,10*ROW('Sanitation Data'!I81)))</f>
        <v/>
      </c>
      <c r="DK87" s="306" t="str">
        <f ca="true">+IF(OFFSET('Sanitation Data'!$I$29,0,10*ROW('Sanitation Data'!I81))="","",OFFSET('Sanitation Data'!$I$29,0,10*ROW('Sanitation Data'!I81)))</f>
        <v/>
      </c>
      <c r="DL87" s="306" t="str">
        <f ca="true">+IF(OFFSET('Sanitation Data'!$I$30,0,10*ROW('Sanitation Data'!I81))="","",OFFSET('Sanitation Data'!$I$30,0,10*ROW('Sanitation Data'!I81)))</f>
        <v/>
      </c>
      <c r="DM87" s="306" t="str">
        <f ca="true">+IF(OFFSET('Sanitation Data'!$I$31,0,10*ROW('Sanitation Data'!I81))="","",OFFSET('Sanitation Data'!$I$31,0,10*ROW('Sanitation Data'!I81)))</f>
        <v/>
      </c>
      <c r="DN87" s="306" t="str">
        <f ca="true">+IF(OFFSET('Sanitation Data'!$I$32,0,10*ROW('Sanitation Data'!I81))="","",OFFSET('Sanitation Data'!$I$32,0,10*ROW('Sanitation Data'!I81)))</f>
        <v/>
      </c>
      <c r="DO87" s="306" t="str">
        <f ca="true">+IF(OFFSET('Hygiene Data'!$D$11,0,10*ROW('Hygiene Data'!D81))="","",OFFSET('Hygiene Data'!$D$11,0,10*ROW('Hygiene Data'!D81)))</f>
        <v/>
      </c>
      <c r="DP87" s="306" t="str">
        <f ca="true">+IF(OFFSET('Hygiene Data'!$D$12,0,10*ROW('Hygiene Data'!D81))="","",OFFSET('Hygiene Data'!$D$12,0,10*ROW('Hygiene Data'!D81)))</f>
        <v/>
      </c>
      <c r="DQ87" s="306" t="str">
        <f ca="true">+IF(OFFSET('Hygiene Data'!$D$13,0,10*ROW('Hygiene Data'!D81))="","",OFFSET('Hygiene Data'!$D$13,0,10*ROW('Hygiene Data'!D81)))</f>
        <v/>
      </c>
      <c r="DR87" s="306" t="str">
        <f ca="true">+IF(OFFSET('Hygiene Data'!$E$11,0,10*ROW('Hygiene Data'!E81))="","",OFFSET('Hygiene Data'!$E$11,0,10*ROW('Hygiene Data'!E81)))</f>
        <v/>
      </c>
      <c r="DS87" s="306" t="str">
        <f ca="true">+IF(OFFSET('Hygiene Data'!$E$12,0,10*ROW('Hygiene Data'!E81))="","",OFFSET('Hygiene Data'!$E$12,0,10*ROW('Hygiene Data'!E81)))</f>
        <v/>
      </c>
      <c r="DT87" s="306" t="str">
        <f ca="true">+IF(OFFSET('Hygiene Data'!$E$13,0,10*ROW('Hygiene Data'!E81))="","",OFFSET('Hygiene Data'!$E$13,0,10*ROW('Hygiene Data'!E81)))</f>
        <v/>
      </c>
      <c r="DU87" s="306" t="str">
        <f ca="true">+IF(OFFSET('Hygiene Data'!$F$11,0,10*ROW('Hygiene Data'!F81))="","",OFFSET('Hygiene Data'!$F$11,0,10*ROW('Hygiene Data'!F81)))</f>
        <v/>
      </c>
      <c r="DV87" s="306" t="str">
        <f ca="true">+IF(OFFSET('Hygiene Data'!$F$12,0,10*ROW('Hygiene Data'!F81))="","",OFFSET('Hygiene Data'!$F$12,0,10*ROW('Hygiene Data'!F81)))</f>
        <v/>
      </c>
      <c r="DW87" s="306" t="str">
        <f ca="true">+IF(OFFSET('Hygiene Data'!$F$13,0,10*ROW('Hygiene Data'!F81))="","",OFFSET('Hygiene Data'!$F$13,0,10*ROW('Hygiene Data'!F81)))</f>
        <v/>
      </c>
      <c r="DX87" s="306" t="str">
        <f ca="true">+IF(OFFSET('Hygiene Data'!$G$11,0,10*ROW('Hygiene Data'!G81))="","",OFFSET('Hygiene Data'!$G$11,0,10*ROW('Hygiene Data'!G81)))</f>
        <v/>
      </c>
      <c r="DY87" s="306" t="str">
        <f ca="true">+IF(OFFSET('Hygiene Data'!$G$12,0,10*ROW('Hygiene Data'!G81))="","",OFFSET('Hygiene Data'!$G$12,0,10*ROW('Hygiene Data'!G81)))</f>
        <v/>
      </c>
      <c r="DZ87" s="306" t="str">
        <f ca="true">+IF(OFFSET('Hygiene Data'!$G$13,0,10*ROW('Hygiene Data'!G81))="","",OFFSET('Hygiene Data'!$G$13,0,10*ROW('Hygiene Data'!G81)))</f>
        <v/>
      </c>
      <c r="EA87" s="306" t="str">
        <f ca="true">+IF(OFFSET('Hygiene Data'!$H$11,0,10*ROW('Hygiene Data'!H81))="","",OFFSET('Hygiene Data'!$H$11,0,10*ROW('Hygiene Data'!H81)))</f>
        <v/>
      </c>
      <c r="EB87" s="306" t="str">
        <f ca="true">+IF(OFFSET('Hygiene Data'!$H$12,0,10*ROW('Hygiene Data'!H81))="","",OFFSET('Hygiene Data'!$H$12,0,10*ROW('Hygiene Data'!H81)))</f>
        <v/>
      </c>
      <c r="EC87" s="306" t="str">
        <f ca="true">+IF(OFFSET('Hygiene Data'!$H$13,0,10*ROW('Hygiene Data'!H81))="","",OFFSET('Hygiene Data'!$H$13,0,10*ROW('Hygiene Data'!H81)))</f>
        <v/>
      </c>
      <c r="ED87" s="306" t="str">
        <f ca="true">+IF(OFFSET('Hygiene Data'!$I$11,0,10*ROW('Hygiene Data'!I81))="","",OFFSET('Hygiene Data'!$I$11,0,10*ROW('Hygiene Data'!I81)))</f>
        <v/>
      </c>
      <c r="EE87" s="306" t="str">
        <f ca="true">+IF(OFFSET('Hygiene Data'!$I$12,0,10*ROW('Hygiene Data'!I81))="","",OFFSET('Hygiene Data'!$I$12,0,10*ROW('Hygiene Data'!I81)))</f>
        <v/>
      </c>
      <c r="EF87" s="306"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62" t="str">
        <f t="shared" ca="true" si="1"/>
        <v/>
      </c>
      <c r="D88" s="98"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8"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8"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8"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8"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8"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8"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8"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8"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8"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8"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8"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8"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8"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8"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8"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8"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8"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9"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9"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9"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9"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9"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9"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9"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9"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9"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9"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9"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9"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9"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9"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9"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9"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9"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9"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9"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9"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9"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9"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9"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9"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9"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9"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9"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9"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9"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9"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0"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0"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0"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0"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0"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0"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0"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0"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0"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0"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0"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0"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0"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0"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0"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0"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0"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0"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6"/>
      <c r="BS88" s="306" t="str">
        <f ca="true">+IF(OFFSET('Water Data'!$D$27,0,10*ROW('Water Data'!D82))="","",OFFSET('Water Data'!$D$27,0,10*ROW('Water Data'!D82)))</f>
        <v/>
      </c>
      <c r="BT88" s="306" t="str">
        <f ca="true">+IF(OFFSET('Water Data'!$D$28,0,10*ROW('Water Data'!D82))="","",OFFSET('Water Data'!$D$28,0,10*ROW('Water Data'!D82)))</f>
        <v/>
      </c>
      <c r="BU88" s="306" t="str">
        <f ca="true">+IF(OFFSET('Water Data'!$D$29,0,10*ROW('Water Data'!D82))="","",OFFSET('Water Data'!$D$29,0,10*ROW('Water Data'!D82)))</f>
        <v/>
      </c>
      <c r="BV88" s="306" t="str">
        <f ca="true">+IF(OFFSET('Water Data'!$E$27,0,10*ROW('Water Data'!E82))="","",OFFSET('Water Data'!$E$27,0,10*ROW('Water Data'!E82)))</f>
        <v/>
      </c>
      <c r="BW88" s="306" t="str">
        <f ca="true">+IF(OFFSET('Water Data'!$E$28,0,10*ROW('Water Data'!E82))="","",OFFSET('Water Data'!$E$28,0,10*ROW('Water Data'!E82)))</f>
        <v/>
      </c>
      <c r="BX88" s="306" t="str">
        <f ca="true">+IF(OFFSET('Water Data'!$E$29,0,10*ROW('Water Data'!E82))="","",OFFSET('Water Data'!$E$29,0,10*ROW('Water Data'!E82)))</f>
        <v/>
      </c>
      <c r="BY88" s="306" t="str">
        <f ca="true">+IF(OFFSET('Water Data'!$F$27,0,10*ROW('Water Data'!F82))="","",OFFSET('Water Data'!$F$27,0,10*ROW('Water Data'!F82)))</f>
        <v/>
      </c>
      <c r="BZ88" s="306" t="str">
        <f ca="true">+IF(OFFSET('Water Data'!$F$28,0,10*ROW('Water Data'!F82))="","",OFFSET('Water Data'!$F$28,0,10*ROW('Water Data'!F82)))</f>
        <v/>
      </c>
      <c r="CA88" s="306" t="str">
        <f ca="true">+IF(OFFSET('Water Data'!$F$29,0,10*ROW('Water Data'!F82))="","",OFFSET('Water Data'!$F$29,0,10*ROW('Water Data'!F82)))</f>
        <v/>
      </c>
      <c r="CB88" s="306" t="str">
        <f ca="true">+IF(OFFSET('Water Data'!$G$27,0,10*ROW('Water Data'!G82))="","",OFFSET('Water Data'!$G$27,0,10*ROW('Water Data'!G82)))</f>
        <v/>
      </c>
      <c r="CC88" s="306" t="str">
        <f ca="true">+IF(OFFSET('Water Data'!$G$28,0,10*ROW('Water Data'!G82))="","",OFFSET('Water Data'!$G$28,0,10*ROW('Water Data'!G82)))</f>
        <v/>
      </c>
      <c r="CD88" s="306" t="str">
        <f ca="true">+IF(OFFSET('Water Data'!$G$29,0,10*ROW('Water Data'!G82))="","",OFFSET('Water Data'!$G$29,0,10*ROW('Water Data'!G82)))</f>
        <v/>
      </c>
      <c r="CE88" s="306" t="str">
        <f ca="true">+IF(OFFSET('Water Data'!$H$27,0,10*ROW('Water Data'!H82))="","",OFFSET('Water Data'!$H$27,0,10*ROW('Water Data'!H82)))</f>
        <v/>
      </c>
      <c r="CF88" s="306" t="str">
        <f ca="true">+IF(OFFSET('Water Data'!$H$28,0,10*ROW('Water Data'!H82))="","",OFFSET('Water Data'!$H$28,0,10*ROW('Water Data'!H82)))</f>
        <v/>
      </c>
      <c r="CG88" s="306" t="str">
        <f ca="true">+IF(OFFSET('Water Data'!$H$29,0,10*ROW('Water Data'!H82))="","",OFFSET('Water Data'!$H$29,0,10*ROW('Water Data'!H82)))</f>
        <v/>
      </c>
      <c r="CH88" s="306" t="str">
        <f ca="true">+IF(OFFSET('Water Data'!$I$27,0,10*ROW('Water Data'!I82))="","",OFFSET('Water Data'!$I$27,0,10*ROW('Water Data'!I82)))</f>
        <v/>
      </c>
      <c r="CI88" s="306" t="str">
        <f ca="true">+IF(OFFSET('Water Data'!$I$28,0,10*ROW('Water Data'!I82))="","",OFFSET('Water Data'!$I$28,0,10*ROW('Water Data'!I82)))</f>
        <v/>
      </c>
      <c r="CJ88" s="306" t="str">
        <f ca="true">+IF(OFFSET('Water Data'!$I$29,0,10*ROW('Water Data'!I82))="","",OFFSET('Water Data'!$I$29,0,10*ROW('Water Data'!I82)))</f>
        <v/>
      </c>
      <c r="CK88" s="306" t="str">
        <f ca="true">+IF(OFFSET('Sanitation Data'!$D$28,0,10*ROW('Sanitation Data'!D82))="","",OFFSET('Sanitation Data'!$D$28,0,10*ROW('Sanitation Data'!D82)))</f>
        <v/>
      </c>
      <c r="CL88" s="306" t="str">
        <f ca="true">+IF(OFFSET('Sanitation Data'!$D$29,0,10*ROW('Sanitation Data'!D82))="","",OFFSET('Sanitation Data'!$D$29,0,10*ROW('Sanitation Data'!D82)))</f>
        <v/>
      </c>
      <c r="CM88" s="306" t="str">
        <f ca="true">+IF(OFFSET('Sanitation Data'!$D$30,0,10*ROW('Sanitation Data'!D82))="","",OFFSET('Sanitation Data'!$D$30,0,10*ROW('Sanitation Data'!D82)))</f>
        <v/>
      </c>
      <c r="CN88" s="306" t="str">
        <f ca="true">+IF(OFFSET('Sanitation Data'!$D$31,0,10*ROW('Sanitation Data'!D82))="","",OFFSET('Sanitation Data'!$D$31,0,10*ROW('Sanitation Data'!D82)))</f>
        <v/>
      </c>
      <c r="CO88" s="306" t="str">
        <f ca="true">+IF(OFFSET('Sanitation Data'!$D$32,0,10*ROW('Sanitation Data'!D82))="","",OFFSET('Sanitation Data'!$D$32,0,10*ROW('Sanitation Data'!D82)))</f>
        <v/>
      </c>
      <c r="CP88" s="306" t="str">
        <f ca="true">+IF(OFFSET('Sanitation Data'!$E$28,0,10*ROW('Sanitation Data'!E82))="","",OFFSET('Sanitation Data'!$E$28,0,10*ROW('Sanitation Data'!E82)))</f>
        <v/>
      </c>
      <c r="CQ88" s="306" t="str">
        <f ca="true">+IF(OFFSET('Sanitation Data'!$E$29,0,10*ROW('Sanitation Data'!E82))="","",OFFSET('Sanitation Data'!$E$29,0,10*ROW('Sanitation Data'!E82)))</f>
        <v/>
      </c>
      <c r="CR88" s="306" t="str">
        <f ca="true">+IF(OFFSET('Sanitation Data'!$E$30,0,10*ROW('Sanitation Data'!E82))="","",OFFSET('Sanitation Data'!$E$30,0,10*ROW('Sanitation Data'!E82)))</f>
        <v/>
      </c>
      <c r="CS88" s="306" t="str">
        <f ca="true">+IF(OFFSET('Sanitation Data'!$E$31,0,10*ROW('Sanitation Data'!E82))="","",OFFSET('Sanitation Data'!$E$31,0,10*ROW('Sanitation Data'!E82)))</f>
        <v/>
      </c>
      <c r="CT88" s="306" t="str">
        <f ca="true">+IF(OFFSET('Sanitation Data'!$E$32,0,10*ROW('Sanitation Data'!E82))="","",OFFSET('Sanitation Data'!$E$32,0,10*ROW('Sanitation Data'!E82)))</f>
        <v/>
      </c>
      <c r="CU88" s="306" t="str">
        <f ca="true">+IF(OFFSET('Sanitation Data'!$F$28,0,10*ROW('Sanitation Data'!F82))="","",OFFSET('Sanitation Data'!$F$28,0,10*ROW('Sanitation Data'!F82)))</f>
        <v/>
      </c>
      <c r="CV88" s="306" t="str">
        <f ca="true">+IF(OFFSET('Sanitation Data'!$F$29,0,10*ROW('Sanitation Data'!F82))="","",OFFSET('Sanitation Data'!$F$29,0,10*ROW('Sanitation Data'!F82)))</f>
        <v/>
      </c>
      <c r="CW88" s="306" t="str">
        <f ca="true">+IF(OFFSET('Sanitation Data'!$F$30,0,10*ROW('Sanitation Data'!F82))="","",OFFSET('Sanitation Data'!$F$30,0,10*ROW('Sanitation Data'!F82)))</f>
        <v/>
      </c>
      <c r="CX88" s="306" t="str">
        <f ca="true">+IF(OFFSET('Sanitation Data'!$F$31,0,10*ROW('Sanitation Data'!F82))="","",OFFSET('Sanitation Data'!$F$31,0,10*ROW('Sanitation Data'!F82)))</f>
        <v/>
      </c>
      <c r="CY88" s="306" t="str">
        <f ca="true">+IF(OFFSET('Sanitation Data'!$F$32,0,10*ROW('Sanitation Data'!F82))="","",OFFSET('Sanitation Data'!$F$32,0,10*ROW('Sanitation Data'!F82)))</f>
        <v/>
      </c>
      <c r="CZ88" s="306" t="str">
        <f ca="true">+IF(OFFSET('Sanitation Data'!$G$28,0,10*ROW('Sanitation Data'!G82))="","",OFFSET('Sanitation Data'!$G$28,0,10*ROW('Sanitation Data'!G82)))</f>
        <v/>
      </c>
      <c r="DA88" s="306" t="str">
        <f ca="true">+IF(OFFSET('Sanitation Data'!$G$29,0,10*ROW('Sanitation Data'!G82))="","",OFFSET('Sanitation Data'!$G$29,0,10*ROW('Sanitation Data'!G82)))</f>
        <v/>
      </c>
      <c r="DB88" s="306" t="str">
        <f ca="true">+IF(OFFSET('Sanitation Data'!$G$30,0,10*ROW('Sanitation Data'!G82))="","",OFFSET('Sanitation Data'!$G$30,0,10*ROW('Sanitation Data'!G82)))</f>
        <v/>
      </c>
      <c r="DC88" s="306" t="str">
        <f ca="true">+IF(OFFSET('Sanitation Data'!$G$31,0,10*ROW('Sanitation Data'!G82))="","",OFFSET('Sanitation Data'!$G$31,0,10*ROW('Sanitation Data'!G82)))</f>
        <v/>
      </c>
      <c r="DD88" s="306" t="str">
        <f ca="true">+IF(OFFSET('Sanitation Data'!$G$32,0,10*ROW('Sanitation Data'!G82))="","",OFFSET('Sanitation Data'!$G$32,0,10*ROW('Sanitation Data'!G82)))</f>
        <v/>
      </c>
      <c r="DE88" s="306" t="str">
        <f ca="true">+IF(OFFSET('Sanitation Data'!$H$28,0,10*ROW('Sanitation Data'!H82))="","",OFFSET('Sanitation Data'!$H$28,0,10*ROW('Sanitation Data'!H82)))</f>
        <v/>
      </c>
      <c r="DF88" s="306" t="str">
        <f ca="true">+IF(OFFSET('Sanitation Data'!$H$29,0,10*ROW('Sanitation Data'!H82))="","",OFFSET('Sanitation Data'!$H$29,0,10*ROW('Sanitation Data'!H82)))</f>
        <v/>
      </c>
      <c r="DG88" s="306" t="str">
        <f ca="true">+IF(OFFSET('Sanitation Data'!$H$30,0,10*ROW('Sanitation Data'!H82))="","",OFFSET('Sanitation Data'!$H$30,0,10*ROW('Sanitation Data'!H82)))</f>
        <v/>
      </c>
      <c r="DH88" s="306" t="str">
        <f ca="true">+IF(OFFSET('Sanitation Data'!$H$31,0,10*ROW('Sanitation Data'!H82))="","",OFFSET('Sanitation Data'!$H$31,0,10*ROW('Sanitation Data'!H82)))</f>
        <v/>
      </c>
      <c r="DI88" s="306" t="str">
        <f ca="true">+IF(OFFSET('Sanitation Data'!$H$32,0,10*ROW('Sanitation Data'!H82))="","",OFFSET('Sanitation Data'!$H$32,0,10*ROW('Sanitation Data'!H82)))</f>
        <v/>
      </c>
      <c r="DJ88" s="306" t="str">
        <f ca="true">+IF(OFFSET('Sanitation Data'!$I$28,0,10*ROW('Sanitation Data'!I82))="","",OFFSET('Sanitation Data'!$I$28,0,10*ROW('Sanitation Data'!I82)))</f>
        <v/>
      </c>
      <c r="DK88" s="306" t="str">
        <f ca="true">+IF(OFFSET('Sanitation Data'!$I$29,0,10*ROW('Sanitation Data'!I82))="","",OFFSET('Sanitation Data'!$I$29,0,10*ROW('Sanitation Data'!I82)))</f>
        <v/>
      </c>
      <c r="DL88" s="306" t="str">
        <f ca="true">+IF(OFFSET('Sanitation Data'!$I$30,0,10*ROW('Sanitation Data'!I82))="","",OFFSET('Sanitation Data'!$I$30,0,10*ROW('Sanitation Data'!I82)))</f>
        <v/>
      </c>
      <c r="DM88" s="306" t="str">
        <f ca="true">+IF(OFFSET('Sanitation Data'!$I$31,0,10*ROW('Sanitation Data'!I82))="","",OFFSET('Sanitation Data'!$I$31,0,10*ROW('Sanitation Data'!I82)))</f>
        <v/>
      </c>
      <c r="DN88" s="306" t="str">
        <f ca="true">+IF(OFFSET('Sanitation Data'!$I$32,0,10*ROW('Sanitation Data'!I82))="","",OFFSET('Sanitation Data'!$I$32,0,10*ROW('Sanitation Data'!I82)))</f>
        <v/>
      </c>
      <c r="DO88" s="306" t="str">
        <f ca="true">+IF(OFFSET('Hygiene Data'!$D$11,0,10*ROW('Hygiene Data'!D82))="","",OFFSET('Hygiene Data'!$D$11,0,10*ROW('Hygiene Data'!D82)))</f>
        <v/>
      </c>
      <c r="DP88" s="306" t="str">
        <f ca="true">+IF(OFFSET('Hygiene Data'!$D$12,0,10*ROW('Hygiene Data'!D82))="","",OFFSET('Hygiene Data'!$D$12,0,10*ROW('Hygiene Data'!D82)))</f>
        <v/>
      </c>
      <c r="DQ88" s="306" t="str">
        <f ca="true">+IF(OFFSET('Hygiene Data'!$D$13,0,10*ROW('Hygiene Data'!D82))="","",OFFSET('Hygiene Data'!$D$13,0,10*ROW('Hygiene Data'!D82)))</f>
        <v/>
      </c>
      <c r="DR88" s="306" t="str">
        <f ca="true">+IF(OFFSET('Hygiene Data'!$E$11,0,10*ROW('Hygiene Data'!E82))="","",OFFSET('Hygiene Data'!$E$11,0,10*ROW('Hygiene Data'!E82)))</f>
        <v/>
      </c>
      <c r="DS88" s="306" t="str">
        <f ca="true">+IF(OFFSET('Hygiene Data'!$E$12,0,10*ROW('Hygiene Data'!E82))="","",OFFSET('Hygiene Data'!$E$12,0,10*ROW('Hygiene Data'!E82)))</f>
        <v/>
      </c>
      <c r="DT88" s="306" t="str">
        <f ca="true">+IF(OFFSET('Hygiene Data'!$E$13,0,10*ROW('Hygiene Data'!E82))="","",OFFSET('Hygiene Data'!$E$13,0,10*ROW('Hygiene Data'!E82)))</f>
        <v/>
      </c>
      <c r="DU88" s="306" t="str">
        <f ca="true">+IF(OFFSET('Hygiene Data'!$F$11,0,10*ROW('Hygiene Data'!F82))="","",OFFSET('Hygiene Data'!$F$11,0,10*ROW('Hygiene Data'!F82)))</f>
        <v/>
      </c>
      <c r="DV88" s="306" t="str">
        <f ca="true">+IF(OFFSET('Hygiene Data'!$F$12,0,10*ROW('Hygiene Data'!F82))="","",OFFSET('Hygiene Data'!$F$12,0,10*ROW('Hygiene Data'!F82)))</f>
        <v/>
      </c>
      <c r="DW88" s="306" t="str">
        <f ca="true">+IF(OFFSET('Hygiene Data'!$F$13,0,10*ROW('Hygiene Data'!F82))="","",OFFSET('Hygiene Data'!$F$13,0,10*ROW('Hygiene Data'!F82)))</f>
        <v/>
      </c>
      <c r="DX88" s="306" t="str">
        <f ca="true">+IF(OFFSET('Hygiene Data'!$G$11,0,10*ROW('Hygiene Data'!G82))="","",OFFSET('Hygiene Data'!$G$11,0,10*ROW('Hygiene Data'!G82)))</f>
        <v/>
      </c>
      <c r="DY88" s="306" t="str">
        <f ca="true">+IF(OFFSET('Hygiene Data'!$G$12,0,10*ROW('Hygiene Data'!G82))="","",OFFSET('Hygiene Data'!$G$12,0,10*ROW('Hygiene Data'!G82)))</f>
        <v/>
      </c>
      <c r="DZ88" s="306" t="str">
        <f ca="true">+IF(OFFSET('Hygiene Data'!$G$13,0,10*ROW('Hygiene Data'!G82))="","",OFFSET('Hygiene Data'!$G$13,0,10*ROW('Hygiene Data'!G82)))</f>
        <v/>
      </c>
      <c r="EA88" s="306" t="str">
        <f ca="true">+IF(OFFSET('Hygiene Data'!$H$11,0,10*ROW('Hygiene Data'!H82))="","",OFFSET('Hygiene Data'!$H$11,0,10*ROW('Hygiene Data'!H82)))</f>
        <v/>
      </c>
      <c r="EB88" s="306" t="str">
        <f ca="true">+IF(OFFSET('Hygiene Data'!$H$12,0,10*ROW('Hygiene Data'!H82))="","",OFFSET('Hygiene Data'!$H$12,0,10*ROW('Hygiene Data'!H82)))</f>
        <v/>
      </c>
      <c r="EC88" s="306" t="str">
        <f ca="true">+IF(OFFSET('Hygiene Data'!$H$13,0,10*ROW('Hygiene Data'!H82))="","",OFFSET('Hygiene Data'!$H$13,0,10*ROW('Hygiene Data'!H82)))</f>
        <v/>
      </c>
      <c r="ED88" s="306" t="str">
        <f ca="true">+IF(OFFSET('Hygiene Data'!$I$11,0,10*ROW('Hygiene Data'!I82))="","",OFFSET('Hygiene Data'!$I$11,0,10*ROW('Hygiene Data'!I82)))</f>
        <v/>
      </c>
      <c r="EE88" s="306" t="str">
        <f ca="true">+IF(OFFSET('Hygiene Data'!$I$12,0,10*ROW('Hygiene Data'!I82))="","",OFFSET('Hygiene Data'!$I$12,0,10*ROW('Hygiene Data'!I82)))</f>
        <v/>
      </c>
      <c r="EF88" s="306"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62" t="str">
        <f t="shared" ca="true" si="1"/>
        <v/>
      </c>
      <c r="D89" s="98"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8"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8"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8"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8"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8"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8"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8"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8"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8"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8"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8"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8"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8"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8"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8"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8"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8"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9"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9"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9"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9"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9"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9"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9"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9"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9"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9"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9"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9"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9"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9"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9"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9"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9"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9"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9"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9"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9"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9"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9"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9"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9"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9"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9"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9"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9"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9"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0"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0"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0"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0"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0"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0"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0"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0"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0"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0"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0"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0"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0"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0"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0"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0"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0"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0"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6"/>
      <c r="BS89" s="306" t="str">
        <f ca="true">+IF(OFFSET('Water Data'!$D$27,0,10*ROW('Water Data'!D83))="","",OFFSET('Water Data'!$D$27,0,10*ROW('Water Data'!D83)))</f>
        <v/>
      </c>
      <c r="BT89" s="306" t="str">
        <f ca="true">+IF(OFFSET('Water Data'!$D$28,0,10*ROW('Water Data'!D83))="","",OFFSET('Water Data'!$D$28,0,10*ROW('Water Data'!D83)))</f>
        <v/>
      </c>
      <c r="BU89" s="306" t="str">
        <f ca="true">+IF(OFFSET('Water Data'!$D$29,0,10*ROW('Water Data'!D83))="","",OFFSET('Water Data'!$D$29,0,10*ROW('Water Data'!D83)))</f>
        <v/>
      </c>
      <c r="BV89" s="306" t="str">
        <f ca="true">+IF(OFFSET('Water Data'!$E$27,0,10*ROW('Water Data'!E83))="","",OFFSET('Water Data'!$E$27,0,10*ROW('Water Data'!E83)))</f>
        <v/>
      </c>
      <c r="BW89" s="306" t="str">
        <f ca="true">+IF(OFFSET('Water Data'!$E$28,0,10*ROW('Water Data'!E83))="","",OFFSET('Water Data'!$E$28,0,10*ROW('Water Data'!E83)))</f>
        <v/>
      </c>
      <c r="BX89" s="306" t="str">
        <f ca="true">+IF(OFFSET('Water Data'!$E$29,0,10*ROW('Water Data'!E83))="","",OFFSET('Water Data'!$E$29,0,10*ROW('Water Data'!E83)))</f>
        <v/>
      </c>
      <c r="BY89" s="306" t="str">
        <f ca="true">+IF(OFFSET('Water Data'!$F$27,0,10*ROW('Water Data'!F83))="","",OFFSET('Water Data'!$F$27,0,10*ROW('Water Data'!F83)))</f>
        <v/>
      </c>
      <c r="BZ89" s="306" t="str">
        <f ca="true">+IF(OFFSET('Water Data'!$F$28,0,10*ROW('Water Data'!F83))="","",OFFSET('Water Data'!$F$28,0,10*ROW('Water Data'!F83)))</f>
        <v/>
      </c>
      <c r="CA89" s="306" t="str">
        <f ca="true">+IF(OFFSET('Water Data'!$F$29,0,10*ROW('Water Data'!F83))="","",OFFSET('Water Data'!$F$29,0,10*ROW('Water Data'!F83)))</f>
        <v/>
      </c>
      <c r="CB89" s="306" t="str">
        <f ca="true">+IF(OFFSET('Water Data'!$G$27,0,10*ROW('Water Data'!G83))="","",OFFSET('Water Data'!$G$27,0,10*ROW('Water Data'!G83)))</f>
        <v/>
      </c>
      <c r="CC89" s="306" t="str">
        <f ca="true">+IF(OFFSET('Water Data'!$G$28,0,10*ROW('Water Data'!G83))="","",OFFSET('Water Data'!$G$28,0,10*ROW('Water Data'!G83)))</f>
        <v/>
      </c>
      <c r="CD89" s="306" t="str">
        <f ca="true">+IF(OFFSET('Water Data'!$G$29,0,10*ROW('Water Data'!G83))="","",OFFSET('Water Data'!$G$29,0,10*ROW('Water Data'!G83)))</f>
        <v/>
      </c>
      <c r="CE89" s="306" t="str">
        <f ca="true">+IF(OFFSET('Water Data'!$H$27,0,10*ROW('Water Data'!H83))="","",OFFSET('Water Data'!$H$27,0,10*ROW('Water Data'!H83)))</f>
        <v/>
      </c>
      <c r="CF89" s="306" t="str">
        <f ca="true">+IF(OFFSET('Water Data'!$H$28,0,10*ROW('Water Data'!H83))="","",OFFSET('Water Data'!$H$28,0,10*ROW('Water Data'!H83)))</f>
        <v/>
      </c>
      <c r="CG89" s="306" t="str">
        <f ca="true">+IF(OFFSET('Water Data'!$H$29,0,10*ROW('Water Data'!H83))="","",OFFSET('Water Data'!$H$29,0,10*ROW('Water Data'!H83)))</f>
        <v/>
      </c>
      <c r="CH89" s="306" t="str">
        <f ca="true">+IF(OFFSET('Water Data'!$I$27,0,10*ROW('Water Data'!I83))="","",OFFSET('Water Data'!$I$27,0,10*ROW('Water Data'!I83)))</f>
        <v/>
      </c>
      <c r="CI89" s="306" t="str">
        <f ca="true">+IF(OFFSET('Water Data'!$I$28,0,10*ROW('Water Data'!I83))="","",OFFSET('Water Data'!$I$28,0,10*ROW('Water Data'!I83)))</f>
        <v/>
      </c>
      <c r="CJ89" s="306" t="str">
        <f ca="true">+IF(OFFSET('Water Data'!$I$29,0,10*ROW('Water Data'!I83))="","",OFFSET('Water Data'!$I$29,0,10*ROW('Water Data'!I83)))</f>
        <v/>
      </c>
      <c r="CK89" s="306" t="str">
        <f ca="true">+IF(OFFSET('Sanitation Data'!$D$28,0,10*ROW('Sanitation Data'!D83))="","",OFFSET('Sanitation Data'!$D$28,0,10*ROW('Sanitation Data'!D83)))</f>
        <v/>
      </c>
      <c r="CL89" s="306" t="str">
        <f ca="true">+IF(OFFSET('Sanitation Data'!$D$29,0,10*ROW('Sanitation Data'!D83))="","",OFFSET('Sanitation Data'!$D$29,0,10*ROW('Sanitation Data'!D83)))</f>
        <v/>
      </c>
      <c r="CM89" s="306" t="str">
        <f ca="true">+IF(OFFSET('Sanitation Data'!$D$30,0,10*ROW('Sanitation Data'!D83))="","",OFFSET('Sanitation Data'!$D$30,0,10*ROW('Sanitation Data'!D83)))</f>
        <v/>
      </c>
      <c r="CN89" s="306" t="str">
        <f ca="true">+IF(OFFSET('Sanitation Data'!$D$31,0,10*ROW('Sanitation Data'!D83))="","",OFFSET('Sanitation Data'!$D$31,0,10*ROW('Sanitation Data'!D83)))</f>
        <v/>
      </c>
      <c r="CO89" s="306" t="str">
        <f ca="true">+IF(OFFSET('Sanitation Data'!$D$32,0,10*ROW('Sanitation Data'!D83))="","",OFFSET('Sanitation Data'!$D$32,0,10*ROW('Sanitation Data'!D83)))</f>
        <v/>
      </c>
      <c r="CP89" s="306" t="str">
        <f ca="true">+IF(OFFSET('Sanitation Data'!$E$28,0,10*ROW('Sanitation Data'!E83))="","",OFFSET('Sanitation Data'!$E$28,0,10*ROW('Sanitation Data'!E83)))</f>
        <v/>
      </c>
      <c r="CQ89" s="306" t="str">
        <f ca="true">+IF(OFFSET('Sanitation Data'!$E$29,0,10*ROW('Sanitation Data'!E83))="","",OFFSET('Sanitation Data'!$E$29,0,10*ROW('Sanitation Data'!E83)))</f>
        <v/>
      </c>
      <c r="CR89" s="306" t="str">
        <f ca="true">+IF(OFFSET('Sanitation Data'!$E$30,0,10*ROW('Sanitation Data'!E83))="","",OFFSET('Sanitation Data'!$E$30,0,10*ROW('Sanitation Data'!E83)))</f>
        <v/>
      </c>
      <c r="CS89" s="306" t="str">
        <f ca="true">+IF(OFFSET('Sanitation Data'!$E$31,0,10*ROW('Sanitation Data'!E83))="","",OFFSET('Sanitation Data'!$E$31,0,10*ROW('Sanitation Data'!E83)))</f>
        <v/>
      </c>
      <c r="CT89" s="306" t="str">
        <f ca="true">+IF(OFFSET('Sanitation Data'!$E$32,0,10*ROW('Sanitation Data'!E83))="","",OFFSET('Sanitation Data'!$E$32,0,10*ROW('Sanitation Data'!E83)))</f>
        <v/>
      </c>
      <c r="CU89" s="306" t="str">
        <f ca="true">+IF(OFFSET('Sanitation Data'!$F$28,0,10*ROW('Sanitation Data'!F83))="","",OFFSET('Sanitation Data'!$F$28,0,10*ROW('Sanitation Data'!F83)))</f>
        <v/>
      </c>
      <c r="CV89" s="306" t="str">
        <f ca="true">+IF(OFFSET('Sanitation Data'!$F$29,0,10*ROW('Sanitation Data'!F83))="","",OFFSET('Sanitation Data'!$F$29,0,10*ROW('Sanitation Data'!F83)))</f>
        <v/>
      </c>
      <c r="CW89" s="306" t="str">
        <f ca="true">+IF(OFFSET('Sanitation Data'!$F$30,0,10*ROW('Sanitation Data'!F83))="","",OFFSET('Sanitation Data'!$F$30,0,10*ROW('Sanitation Data'!F83)))</f>
        <v/>
      </c>
      <c r="CX89" s="306" t="str">
        <f ca="true">+IF(OFFSET('Sanitation Data'!$F$31,0,10*ROW('Sanitation Data'!F83))="","",OFFSET('Sanitation Data'!$F$31,0,10*ROW('Sanitation Data'!F83)))</f>
        <v/>
      </c>
      <c r="CY89" s="306" t="str">
        <f ca="true">+IF(OFFSET('Sanitation Data'!$F$32,0,10*ROW('Sanitation Data'!F83))="","",OFFSET('Sanitation Data'!$F$32,0,10*ROW('Sanitation Data'!F83)))</f>
        <v/>
      </c>
      <c r="CZ89" s="306" t="str">
        <f ca="true">+IF(OFFSET('Sanitation Data'!$G$28,0,10*ROW('Sanitation Data'!G83))="","",OFFSET('Sanitation Data'!$G$28,0,10*ROW('Sanitation Data'!G83)))</f>
        <v/>
      </c>
      <c r="DA89" s="306" t="str">
        <f ca="true">+IF(OFFSET('Sanitation Data'!$G$29,0,10*ROW('Sanitation Data'!G83))="","",OFFSET('Sanitation Data'!$G$29,0,10*ROW('Sanitation Data'!G83)))</f>
        <v/>
      </c>
      <c r="DB89" s="306" t="str">
        <f ca="true">+IF(OFFSET('Sanitation Data'!$G$30,0,10*ROW('Sanitation Data'!G83))="","",OFFSET('Sanitation Data'!$G$30,0,10*ROW('Sanitation Data'!G83)))</f>
        <v/>
      </c>
      <c r="DC89" s="306" t="str">
        <f ca="true">+IF(OFFSET('Sanitation Data'!$G$31,0,10*ROW('Sanitation Data'!G83))="","",OFFSET('Sanitation Data'!$G$31,0,10*ROW('Sanitation Data'!G83)))</f>
        <v/>
      </c>
      <c r="DD89" s="306" t="str">
        <f ca="true">+IF(OFFSET('Sanitation Data'!$G$32,0,10*ROW('Sanitation Data'!G83))="","",OFFSET('Sanitation Data'!$G$32,0,10*ROW('Sanitation Data'!G83)))</f>
        <v/>
      </c>
      <c r="DE89" s="306" t="str">
        <f ca="true">+IF(OFFSET('Sanitation Data'!$H$28,0,10*ROW('Sanitation Data'!H83))="","",OFFSET('Sanitation Data'!$H$28,0,10*ROW('Sanitation Data'!H83)))</f>
        <v/>
      </c>
      <c r="DF89" s="306" t="str">
        <f ca="true">+IF(OFFSET('Sanitation Data'!$H$29,0,10*ROW('Sanitation Data'!H83))="","",OFFSET('Sanitation Data'!$H$29,0,10*ROW('Sanitation Data'!H83)))</f>
        <v/>
      </c>
      <c r="DG89" s="306" t="str">
        <f ca="true">+IF(OFFSET('Sanitation Data'!$H$30,0,10*ROW('Sanitation Data'!H83))="","",OFFSET('Sanitation Data'!$H$30,0,10*ROW('Sanitation Data'!H83)))</f>
        <v/>
      </c>
      <c r="DH89" s="306" t="str">
        <f ca="true">+IF(OFFSET('Sanitation Data'!$H$31,0,10*ROW('Sanitation Data'!H83))="","",OFFSET('Sanitation Data'!$H$31,0,10*ROW('Sanitation Data'!H83)))</f>
        <v/>
      </c>
      <c r="DI89" s="306" t="str">
        <f ca="true">+IF(OFFSET('Sanitation Data'!$H$32,0,10*ROW('Sanitation Data'!H83))="","",OFFSET('Sanitation Data'!$H$32,0,10*ROW('Sanitation Data'!H83)))</f>
        <v/>
      </c>
      <c r="DJ89" s="306" t="str">
        <f ca="true">+IF(OFFSET('Sanitation Data'!$I$28,0,10*ROW('Sanitation Data'!I83))="","",OFFSET('Sanitation Data'!$I$28,0,10*ROW('Sanitation Data'!I83)))</f>
        <v/>
      </c>
      <c r="DK89" s="306" t="str">
        <f ca="true">+IF(OFFSET('Sanitation Data'!$I$29,0,10*ROW('Sanitation Data'!I83))="","",OFFSET('Sanitation Data'!$I$29,0,10*ROW('Sanitation Data'!I83)))</f>
        <v/>
      </c>
      <c r="DL89" s="306" t="str">
        <f ca="true">+IF(OFFSET('Sanitation Data'!$I$30,0,10*ROW('Sanitation Data'!I83))="","",OFFSET('Sanitation Data'!$I$30,0,10*ROW('Sanitation Data'!I83)))</f>
        <v/>
      </c>
      <c r="DM89" s="306" t="str">
        <f ca="true">+IF(OFFSET('Sanitation Data'!$I$31,0,10*ROW('Sanitation Data'!I83))="","",OFFSET('Sanitation Data'!$I$31,0,10*ROW('Sanitation Data'!I83)))</f>
        <v/>
      </c>
      <c r="DN89" s="306" t="str">
        <f ca="true">+IF(OFFSET('Sanitation Data'!$I$32,0,10*ROW('Sanitation Data'!I83))="","",OFFSET('Sanitation Data'!$I$32,0,10*ROW('Sanitation Data'!I83)))</f>
        <v/>
      </c>
      <c r="DO89" s="306" t="str">
        <f ca="true">+IF(OFFSET('Hygiene Data'!$D$11,0,10*ROW('Hygiene Data'!D83))="","",OFFSET('Hygiene Data'!$D$11,0,10*ROW('Hygiene Data'!D83)))</f>
        <v/>
      </c>
      <c r="DP89" s="306" t="str">
        <f ca="true">+IF(OFFSET('Hygiene Data'!$D$12,0,10*ROW('Hygiene Data'!D83))="","",OFFSET('Hygiene Data'!$D$12,0,10*ROW('Hygiene Data'!D83)))</f>
        <v/>
      </c>
      <c r="DQ89" s="306" t="str">
        <f ca="true">+IF(OFFSET('Hygiene Data'!$D$13,0,10*ROW('Hygiene Data'!D83))="","",OFFSET('Hygiene Data'!$D$13,0,10*ROW('Hygiene Data'!D83)))</f>
        <v/>
      </c>
      <c r="DR89" s="306" t="str">
        <f ca="true">+IF(OFFSET('Hygiene Data'!$E$11,0,10*ROW('Hygiene Data'!E83))="","",OFFSET('Hygiene Data'!$E$11,0,10*ROW('Hygiene Data'!E83)))</f>
        <v/>
      </c>
      <c r="DS89" s="306" t="str">
        <f ca="true">+IF(OFFSET('Hygiene Data'!$E$12,0,10*ROW('Hygiene Data'!E83))="","",OFFSET('Hygiene Data'!$E$12,0,10*ROW('Hygiene Data'!E83)))</f>
        <v/>
      </c>
      <c r="DT89" s="306" t="str">
        <f ca="true">+IF(OFFSET('Hygiene Data'!$E$13,0,10*ROW('Hygiene Data'!E83))="","",OFFSET('Hygiene Data'!$E$13,0,10*ROW('Hygiene Data'!E83)))</f>
        <v/>
      </c>
      <c r="DU89" s="306" t="str">
        <f ca="true">+IF(OFFSET('Hygiene Data'!$F$11,0,10*ROW('Hygiene Data'!F83))="","",OFFSET('Hygiene Data'!$F$11,0,10*ROW('Hygiene Data'!F83)))</f>
        <v/>
      </c>
      <c r="DV89" s="306" t="str">
        <f ca="true">+IF(OFFSET('Hygiene Data'!$F$12,0,10*ROW('Hygiene Data'!F83))="","",OFFSET('Hygiene Data'!$F$12,0,10*ROW('Hygiene Data'!F83)))</f>
        <v/>
      </c>
      <c r="DW89" s="306" t="str">
        <f ca="true">+IF(OFFSET('Hygiene Data'!$F$13,0,10*ROW('Hygiene Data'!F83))="","",OFFSET('Hygiene Data'!$F$13,0,10*ROW('Hygiene Data'!F83)))</f>
        <v/>
      </c>
      <c r="DX89" s="306" t="str">
        <f ca="true">+IF(OFFSET('Hygiene Data'!$G$11,0,10*ROW('Hygiene Data'!G83))="","",OFFSET('Hygiene Data'!$G$11,0,10*ROW('Hygiene Data'!G83)))</f>
        <v/>
      </c>
      <c r="DY89" s="306" t="str">
        <f ca="true">+IF(OFFSET('Hygiene Data'!$G$12,0,10*ROW('Hygiene Data'!G83))="","",OFFSET('Hygiene Data'!$G$12,0,10*ROW('Hygiene Data'!G83)))</f>
        <v/>
      </c>
      <c r="DZ89" s="306" t="str">
        <f ca="true">+IF(OFFSET('Hygiene Data'!$G$13,0,10*ROW('Hygiene Data'!G83))="","",OFFSET('Hygiene Data'!$G$13,0,10*ROW('Hygiene Data'!G83)))</f>
        <v/>
      </c>
      <c r="EA89" s="306" t="str">
        <f ca="true">+IF(OFFSET('Hygiene Data'!$H$11,0,10*ROW('Hygiene Data'!H83))="","",OFFSET('Hygiene Data'!$H$11,0,10*ROW('Hygiene Data'!H83)))</f>
        <v/>
      </c>
      <c r="EB89" s="306" t="str">
        <f ca="true">+IF(OFFSET('Hygiene Data'!$H$12,0,10*ROW('Hygiene Data'!H83))="","",OFFSET('Hygiene Data'!$H$12,0,10*ROW('Hygiene Data'!H83)))</f>
        <v/>
      </c>
      <c r="EC89" s="306" t="str">
        <f ca="true">+IF(OFFSET('Hygiene Data'!$H$13,0,10*ROW('Hygiene Data'!H83))="","",OFFSET('Hygiene Data'!$H$13,0,10*ROW('Hygiene Data'!H83)))</f>
        <v/>
      </c>
      <c r="ED89" s="306" t="str">
        <f ca="true">+IF(OFFSET('Hygiene Data'!$I$11,0,10*ROW('Hygiene Data'!I83))="","",OFFSET('Hygiene Data'!$I$11,0,10*ROW('Hygiene Data'!I83)))</f>
        <v/>
      </c>
      <c r="EE89" s="306" t="str">
        <f ca="true">+IF(OFFSET('Hygiene Data'!$I$12,0,10*ROW('Hygiene Data'!I83))="","",OFFSET('Hygiene Data'!$I$12,0,10*ROW('Hygiene Data'!I83)))</f>
        <v/>
      </c>
      <c r="EF89" s="306"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62" t="str">
        <f t="shared" ca="true" si="1"/>
        <v/>
      </c>
      <c r="D90" s="98"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8"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8"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8"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8"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8"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8"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8"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8"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8"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8"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8"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8"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8"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8"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8"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8"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8"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9"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9"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9"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9"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9"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9"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9"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9"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9"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9"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9"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9"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9"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9"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9"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9"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9"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9"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9"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9"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9"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9"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9"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9"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9"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9"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9"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9"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9"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9"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0"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0"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0"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0"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0"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0"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0"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0"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0"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0"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0"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0"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0"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0"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0"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0"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0"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0"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6"/>
      <c r="BS90" s="306" t="str">
        <f ca="true">+IF(OFFSET('Water Data'!$D$27,0,10*ROW('Water Data'!D84))="","",OFFSET('Water Data'!$D$27,0,10*ROW('Water Data'!D84)))</f>
        <v/>
      </c>
      <c r="BT90" s="306" t="str">
        <f ca="true">+IF(OFFSET('Water Data'!$D$28,0,10*ROW('Water Data'!D84))="","",OFFSET('Water Data'!$D$28,0,10*ROW('Water Data'!D84)))</f>
        <v/>
      </c>
      <c r="BU90" s="306" t="str">
        <f ca="true">+IF(OFFSET('Water Data'!$D$29,0,10*ROW('Water Data'!D84))="","",OFFSET('Water Data'!$D$29,0,10*ROW('Water Data'!D84)))</f>
        <v/>
      </c>
      <c r="BV90" s="306" t="str">
        <f ca="true">+IF(OFFSET('Water Data'!$E$27,0,10*ROW('Water Data'!E84))="","",OFFSET('Water Data'!$E$27,0,10*ROW('Water Data'!E84)))</f>
        <v/>
      </c>
      <c r="BW90" s="306" t="str">
        <f ca="true">+IF(OFFSET('Water Data'!$E$28,0,10*ROW('Water Data'!E84))="","",OFFSET('Water Data'!$E$28,0,10*ROW('Water Data'!E84)))</f>
        <v/>
      </c>
      <c r="BX90" s="306" t="str">
        <f ca="true">+IF(OFFSET('Water Data'!$E$29,0,10*ROW('Water Data'!E84))="","",OFFSET('Water Data'!$E$29,0,10*ROW('Water Data'!E84)))</f>
        <v/>
      </c>
      <c r="BY90" s="306" t="str">
        <f ca="true">+IF(OFFSET('Water Data'!$F$27,0,10*ROW('Water Data'!F84))="","",OFFSET('Water Data'!$F$27,0,10*ROW('Water Data'!F84)))</f>
        <v/>
      </c>
      <c r="BZ90" s="306" t="str">
        <f ca="true">+IF(OFFSET('Water Data'!$F$28,0,10*ROW('Water Data'!F84))="","",OFFSET('Water Data'!$F$28,0,10*ROW('Water Data'!F84)))</f>
        <v/>
      </c>
      <c r="CA90" s="306" t="str">
        <f ca="true">+IF(OFFSET('Water Data'!$F$29,0,10*ROW('Water Data'!F84))="","",OFFSET('Water Data'!$F$29,0,10*ROW('Water Data'!F84)))</f>
        <v/>
      </c>
      <c r="CB90" s="306" t="str">
        <f ca="true">+IF(OFFSET('Water Data'!$G$27,0,10*ROW('Water Data'!G84))="","",OFFSET('Water Data'!$G$27,0,10*ROW('Water Data'!G84)))</f>
        <v/>
      </c>
      <c r="CC90" s="306" t="str">
        <f ca="true">+IF(OFFSET('Water Data'!$G$28,0,10*ROW('Water Data'!G84))="","",OFFSET('Water Data'!$G$28,0,10*ROW('Water Data'!G84)))</f>
        <v/>
      </c>
      <c r="CD90" s="306" t="str">
        <f ca="true">+IF(OFFSET('Water Data'!$G$29,0,10*ROW('Water Data'!G84))="","",OFFSET('Water Data'!$G$29,0,10*ROW('Water Data'!G84)))</f>
        <v/>
      </c>
      <c r="CE90" s="306" t="str">
        <f ca="true">+IF(OFFSET('Water Data'!$H$27,0,10*ROW('Water Data'!H84))="","",OFFSET('Water Data'!$H$27,0,10*ROW('Water Data'!H84)))</f>
        <v/>
      </c>
      <c r="CF90" s="306" t="str">
        <f ca="true">+IF(OFFSET('Water Data'!$H$28,0,10*ROW('Water Data'!H84))="","",OFFSET('Water Data'!$H$28,0,10*ROW('Water Data'!H84)))</f>
        <v/>
      </c>
      <c r="CG90" s="306" t="str">
        <f ca="true">+IF(OFFSET('Water Data'!$H$29,0,10*ROW('Water Data'!H84))="","",OFFSET('Water Data'!$H$29,0,10*ROW('Water Data'!H84)))</f>
        <v/>
      </c>
      <c r="CH90" s="306" t="str">
        <f ca="true">+IF(OFFSET('Water Data'!$I$27,0,10*ROW('Water Data'!I84))="","",OFFSET('Water Data'!$I$27,0,10*ROW('Water Data'!I84)))</f>
        <v/>
      </c>
      <c r="CI90" s="306" t="str">
        <f ca="true">+IF(OFFSET('Water Data'!$I$28,0,10*ROW('Water Data'!I84))="","",OFFSET('Water Data'!$I$28,0,10*ROW('Water Data'!I84)))</f>
        <v/>
      </c>
      <c r="CJ90" s="306" t="str">
        <f ca="true">+IF(OFFSET('Water Data'!$I$29,0,10*ROW('Water Data'!I84))="","",OFFSET('Water Data'!$I$29,0,10*ROW('Water Data'!I84)))</f>
        <v/>
      </c>
      <c r="CK90" s="306" t="str">
        <f ca="true">+IF(OFFSET('Sanitation Data'!$D$28,0,10*ROW('Sanitation Data'!D84))="","",OFFSET('Sanitation Data'!$D$28,0,10*ROW('Sanitation Data'!D84)))</f>
        <v/>
      </c>
      <c r="CL90" s="306" t="str">
        <f ca="true">+IF(OFFSET('Sanitation Data'!$D$29,0,10*ROW('Sanitation Data'!D84))="","",OFFSET('Sanitation Data'!$D$29,0,10*ROW('Sanitation Data'!D84)))</f>
        <v/>
      </c>
      <c r="CM90" s="306" t="str">
        <f ca="true">+IF(OFFSET('Sanitation Data'!$D$30,0,10*ROW('Sanitation Data'!D84))="","",OFFSET('Sanitation Data'!$D$30,0,10*ROW('Sanitation Data'!D84)))</f>
        <v/>
      </c>
      <c r="CN90" s="306" t="str">
        <f ca="true">+IF(OFFSET('Sanitation Data'!$D$31,0,10*ROW('Sanitation Data'!D84))="","",OFFSET('Sanitation Data'!$D$31,0,10*ROW('Sanitation Data'!D84)))</f>
        <v/>
      </c>
      <c r="CO90" s="306" t="str">
        <f ca="true">+IF(OFFSET('Sanitation Data'!$D$32,0,10*ROW('Sanitation Data'!D84))="","",OFFSET('Sanitation Data'!$D$32,0,10*ROW('Sanitation Data'!D84)))</f>
        <v/>
      </c>
      <c r="CP90" s="306" t="str">
        <f ca="true">+IF(OFFSET('Sanitation Data'!$E$28,0,10*ROW('Sanitation Data'!E84))="","",OFFSET('Sanitation Data'!$E$28,0,10*ROW('Sanitation Data'!E84)))</f>
        <v/>
      </c>
      <c r="CQ90" s="306" t="str">
        <f ca="true">+IF(OFFSET('Sanitation Data'!$E$29,0,10*ROW('Sanitation Data'!E84))="","",OFFSET('Sanitation Data'!$E$29,0,10*ROW('Sanitation Data'!E84)))</f>
        <v/>
      </c>
      <c r="CR90" s="306" t="str">
        <f ca="true">+IF(OFFSET('Sanitation Data'!$E$30,0,10*ROW('Sanitation Data'!E84))="","",OFFSET('Sanitation Data'!$E$30,0,10*ROW('Sanitation Data'!E84)))</f>
        <v/>
      </c>
      <c r="CS90" s="306" t="str">
        <f ca="true">+IF(OFFSET('Sanitation Data'!$E$31,0,10*ROW('Sanitation Data'!E84))="","",OFFSET('Sanitation Data'!$E$31,0,10*ROW('Sanitation Data'!E84)))</f>
        <v/>
      </c>
      <c r="CT90" s="306" t="str">
        <f ca="true">+IF(OFFSET('Sanitation Data'!$E$32,0,10*ROW('Sanitation Data'!E84))="","",OFFSET('Sanitation Data'!$E$32,0,10*ROW('Sanitation Data'!E84)))</f>
        <v/>
      </c>
      <c r="CU90" s="306" t="str">
        <f ca="true">+IF(OFFSET('Sanitation Data'!$F$28,0,10*ROW('Sanitation Data'!F84))="","",OFFSET('Sanitation Data'!$F$28,0,10*ROW('Sanitation Data'!F84)))</f>
        <v/>
      </c>
      <c r="CV90" s="306" t="str">
        <f ca="true">+IF(OFFSET('Sanitation Data'!$F$29,0,10*ROW('Sanitation Data'!F84))="","",OFFSET('Sanitation Data'!$F$29,0,10*ROW('Sanitation Data'!F84)))</f>
        <v/>
      </c>
      <c r="CW90" s="306" t="str">
        <f ca="true">+IF(OFFSET('Sanitation Data'!$F$30,0,10*ROW('Sanitation Data'!F84))="","",OFFSET('Sanitation Data'!$F$30,0,10*ROW('Sanitation Data'!F84)))</f>
        <v/>
      </c>
      <c r="CX90" s="306" t="str">
        <f ca="true">+IF(OFFSET('Sanitation Data'!$F$31,0,10*ROW('Sanitation Data'!F84))="","",OFFSET('Sanitation Data'!$F$31,0,10*ROW('Sanitation Data'!F84)))</f>
        <v/>
      </c>
      <c r="CY90" s="306" t="str">
        <f ca="true">+IF(OFFSET('Sanitation Data'!$F$32,0,10*ROW('Sanitation Data'!F84))="","",OFFSET('Sanitation Data'!$F$32,0,10*ROW('Sanitation Data'!F84)))</f>
        <v/>
      </c>
      <c r="CZ90" s="306" t="str">
        <f ca="true">+IF(OFFSET('Sanitation Data'!$G$28,0,10*ROW('Sanitation Data'!G84))="","",OFFSET('Sanitation Data'!$G$28,0,10*ROW('Sanitation Data'!G84)))</f>
        <v/>
      </c>
      <c r="DA90" s="306" t="str">
        <f ca="true">+IF(OFFSET('Sanitation Data'!$G$29,0,10*ROW('Sanitation Data'!G84))="","",OFFSET('Sanitation Data'!$G$29,0,10*ROW('Sanitation Data'!G84)))</f>
        <v/>
      </c>
      <c r="DB90" s="306" t="str">
        <f ca="true">+IF(OFFSET('Sanitation Data'!$G$30,0,10*ROW('Sanitation Data'!G84))="","",OFFSET('Sanitation Data'!$G$30,0,10*ROW('Sanitation Data'!G84)))</f>
        <v/>
      </c>
      <c r="DC90" s="306" t="str">
        <f ca="true">+IF(OFFSET('Sanitation Data'!$G$31,0,10*ROW('Sanitation Data'!G84))="","",OFFSET('Sanitation Data'!$G$31,0,10*ROW('Sanitation Data'!G84)))</f>
        <v/>
      </c>
      <c r="DD90" s="306" t="str">
        <f ca="true">+IF(OFFSET('Sanitation Data'!$G$32,0,10*ROW('Sanitation Data'!G84))="","",OFFSET('Sanitation Data'!$G$32,0,10*ROW('Sanitation Data'!G84)))</f>
        <v/>
      </c>
      <c r="DE90" s="306" t="str">
        <f ca="true">+IF(OFFSET('Sanitation Data'!$H$28,0,10*ROW('Sanitation Data'!H84))="","",OFFSET('Sanitation Data'!$H$28,0,10*ROW('Sanitation Data'!H84)))</f>
        <v/>
      </c>
      <c r="DF90" s="306" t="str">
        <f ca="true">+IF(OFFSET('Sanitation Data'!$H$29,0,10*ROW('Sanitation Data'!H84))="","",OFFSET('Sanitation Data'!$H$29,0,10*ROW('Sanitation Data'!H84)))</f>
        <v/>
      </c>
      <c r="DG90" s="306" t="str">
        <f ca="true">+IF(OFFSET('Sanitation Data'!$H$30,0,10*ROW('Sanitation Data'!H84))="","",OFFSET('Sanitation Data'!$H$30,0,10*ROW('Sanitation Data'!H84)))</f>
        <v/>
      </c>
      <c r="DH90" s="306" t="str">
        <f ca="true">+IF(OFFSET('Sanitation Data'!$H$31,0,10*ROW('Sanitation Data'!H84))="","",OFFSET('Sanitation Data'!$H$31,0,10*ROW('Sanitation Data'!H84)))</f>
        <v/>
      </c>
      <c r="DI90" s="306" t="str">
        <f ca="true">+IF(OFFSET('Sanitation Data'!$H$32,0,10*ROW('Sanitation Data'!H84))="","",OFFSET('Sanitation Data'!$H$32,0,10*ROW('Sanitation Data'!H84)))</f>
        <v/>
      </c>
      <c r="DJ90" s="306" t="str">
        <f ca="true">+IF(OFFSET('Sanitation Data'!$I$28,0,10*ROW('Sanitation Data'!I84))="","",OFFSET('Sanitation Data'!$I$28,0,10*ROW('Sanitation Data'!I84)))</f>
        <v/>
      </c>
      <c r="DK90" s="306" t="str">
        <f ca="true">+IF(OFFSET('Sanitation Data'!$I$29,0,10*ROW('Sanitation Data'!I84))="","",OFFSET('Sanitation Data'!$I$29,0,10*ROW('Sanitation Data'!I84)))</f>
        <v/>
      </c>
      <c r="DL90" s="306" t="str">
        <f ca="true">+IF(OFFSET('Sanitation Data'!$I$30,0,10*ROW('Sanitation Data'!I84))="","",OFFSET('Sanitation Data'!$I$30,0,10*ROW('Sanitation Data'!I84)))</f>
        <v/>
      </c>
      <c r="DM90" s="306" t="str">
        <f ca="true">+IF(OFFSET('Sanitation Data'!$I$31,0,10*ROW('Sanitation Data'!I84))="","",OFFSET('Sanitation Data'!$I$31,0,10*ROW('Sanitation Data'!I84)))</f>
        <v/>
      </c>
      <c r="DN90" s="306" t="str">
        <f ca="true">+IF(OFFSET('Sanitation Data'!$I$32,0,10*ROW('Sanitation Data'!I84))="","",OFFSET('Sanitation Data'!$I$32,0,10*ROW('Sanitation Data'!I84)))</f>
        <v/>
      </c>
      <c r="DO90" s="306" t="str">
        <f ca="true">+IF(OFFSET('Hygiene Data'!$D$11,0,10*ROW('Hygiene Data'!D84))="","",OFFSET('Hygiene Data'!$D$11,0,10*ROW('Hygiene Data'!D84)))</f>
        <v/>
      </c>
      <c r="DP90" s="306" t="str">
        <f ca="true">+IF(OFFSET('Hygiene Data'!$D$12,0,10*ROW('Hygiene Data'!D84))="","",OFFSET('Hygiene Data'!$D$12,0,10*ROW('Hygiene Data'!D84)))</f>
        <v/>
      </c>
      <c r="DQ90" s="306" t="str">
        <f ca="true">+IF(OFFSET('Hygiene Data'!$D$13,0,10*ROW('Hygiene Data'!D84))="","",OFFSET('Hygiene Data'!$D$13,0,10*ROW('Hygiene Data'!D84)))</f>
        <v/>
      </c>
      <c r="DR90" s="306" t="str">
        <f ca="true">+IF(OFFSET('Hygiene Data'!$E$11,0,10*ROW('Hygiene Data'!E84))="","",OFFSET('Hygiene Data'!$E$11,0,10*ROW('Hygiene Data'!E84)))</f>
        <v/>
      </c>
      <c r="DS90" s="306" t="str">
        <f ca="true">+IF(OFFSET('Hygiene Data'!$E$12,0,10*ROW('Hygiene Data'!E84))="","",OFFSET('Hygiene Data'!$E$12,0,10*ROW('Hygiene Data'!E84)))</f>
        <v/>
      </c>
      <c r="DT90" s="306" t="str">
        <f ca="true">+IF(OFFSET('Hygiene Data'!$E$13,0,10*ROW('Hygiene Data'!E84))="","",OFFSET('Hygiene Data'!$E$13,0,10*ROW('Hygiene Data'!E84)))</f>
        <v/>
      </c>
      <c r="DU90" s="306" t="str">
        <f ca="true">+IF(OFFSET('Hygiene Data'!$F$11,0,10*ROW('Hygiene Data'!F84))="","",OFFSET('Hygiene Data'!$F$11,0,10*ROW('Hygiene Data'!F84)))</f>
        <v/>
      </c>
      <c r="DV90" s="306" t="str">
        <f ca="true">+IF(OFFSET('Hygiene Data'!$F$12,0,10*ROW('Hygiene Data'!F84))="","",OFFSET('Hygiene Data'!$F$12,0,10*ROW('Hygiene Data'!F84)))</f>
        <v/>
      </c>
      <c r="DW90" s="306" t="str">
        <f ca="true">+IF(OFFSET('Hygiene Data'!$F$13,0,10*ROW('Hygiene Data'!F84))="","",OFFSET('Hygiene Data'!$F$13,0,10*ROW('Hygiene Data'!F84)))</f>
        <v/>
      </c>
      <c r="DX90" s="306" t="str">
        <f ca="true">+IF(OFFSET('Hygiene Data'!$G$11,0,10*ROW('Hygiene Data'!G84))="","",OFFSET('Hygiene Data'!$G$11,0,10*ROW('Hygiene Data'!G84)))</f>
        <v/>
      </c>
      <c r="DY90" s="306" t="str">
        <f ca="true">+IF(OFFSET('Hygiene Data'!$G$12,0,10*ROW('Hygiene Data'!G84))="","",OFFSET('Hygiene Data'!$G$12,0,10*ROW('Hygiene Data'!G84)))</f>
        <v/>
      </c>
      <c r="DZ90" s="306" t="str">
        <f ca="true">+IF(OFFSET('Hygiene Data'!$G$13,0,10*ROW('Hygiene Data'!G84))="","",OFFSET('Hygiene Data'!$G$13,0,10*ROW('Hygiene Data'!G84)))</f>
        <v/>
      </c>
      <c r="EA90" s="306" t="str">
        <f ca="true">+IF(OFFSET('Hygiene Data'!$H$11,0,10*ROW('Hygiene Data'!H84))="","",OFFSET('Hygiene Data'!$H$11,0,10*ROW('Hygiene Data'!H84)))</f>
        <v/>
      </c>
      <c r="EB90" s="306" t="str">
        <f ca="true">+IF(OFFSET('Hygiene Data'!$H$12,0,10*ROW('Hygiene Data'!H84))="","",OFFSET('Hygiene Data'!$H$12,0,10*ROW('Hygiene Data'!H84)))</f>
        <v/>
      </c>
      <c r="EC90" s="306" t="str">
        <f ca="true">+IF(OFFSET('Hygiene Data'!$H$13,0,10*ROW('Hygiene Data'!H84))="","",OFFSET('Hygiene Data'!$H$13,0,10*ROW('Hygiene Data'!H84)))</f>
        <v/>
      </c>
      <c r="ED90" s="306" t="str">
        <f ca="true">+IF(OFFSET('Hygiene Data'!$I$11,0,10*ROW('Hygiene Data'!I84))="","",OFFSET('Hygiene Data'!$I$11,0,10*ROW('Hygiene Data'!I84)))</f>
        <v/>
      </c>
      <c r="EE90" s="306" t="str">
        <f ca="true">+IF(OFFSET('Hygiene Data'!$I$12,0,10*ROW('Hygiene Data'!I84))="","",OFFSET('Hygiene Data'!$I$12,0,10*ROW('Hygiene Data'!I84)))</f>
        <v/>
      </c>
      <c r="EF90" s="306"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62" t="str">
        <f t="shared" ca="true" si="1"/>
        <v/>
      </c>
      <c r="D91" s="98"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8"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8"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8"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8"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8"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8"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8"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8"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8"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8"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8"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8"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8"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8"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8"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8"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8"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9"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9"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9"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9"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9"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9"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9"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9"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9"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9"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9"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9"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9"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9"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9"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9"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9"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9"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9"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9"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9"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9"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9"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9"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9"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9"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9"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9"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9"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9"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0"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0"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0"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0"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0"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0"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0"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0"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0"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0"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0"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0"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0"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0"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0"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0"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0"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0"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6"/>
      <c r="BS91" s="306" t="str">
        <f ca="true">+IF(OFFSET('Water Data'!$D$27,0,10*ROW('Water Data'!D85))="","",OFFSET('Water Data'!$D$27,0,10*ROW('Water Data'!D85)))</f>
        <v/>
      </c>
      <c r="BT91" s="306" t="str">
        <f ca="true">+IF(OFFSET('Water Data'!$D$28,0,10*ROW('Water Data'!D85))="","",OFFSET('Water Data'!$D$28,0,10*ROW('Water Data'!D85)))</f>
        <v/>
      </c>
      <c r="BU91" s="306" t="str">
        <f ca="true">+IF(OFFSET('Water Data'!$D$29,0,10*ROW('Water Data'!D85))="","",OFFSET('Water Data'!$D$29,0,10*ROW('Water Data'!D85)))</f>
        <v/>
      </c>
      <c r="BV91" s="306" t="str">
        <f ca="true">+IF(OFFSET('Water Data'!$E$27,0,10*ROW('Water Data'!E85))="","",OFFSET('Water Data'!$E$27,0,10*ROW('Water Data'!E85)))</f>
        <v/>
      </c>
      <c r="BW91" s="306" t="str">
        <f ca="true">+IF(OFFSET('Water Data'!$E$28,0,10*ROW('Water Data'!E85))="","",OFFSET('Water Data'!$E$28,0,10*ROW('Water Data'!E85)))</f>
        <v/>
      </c>
      <c r="BX91" s="306" t="str">
        <f ca="true">+IF(OFFSET('Water Data'!$E$29,0,10*ROW('Water Data'!E85))="","",OFFSET('Water Data'!$E$29,0,10*ROW('Water Data'!E85)))</f>
        <v/>
      </c>
      <c r="BY91" s="306" t="str">
        <f ca="true">+IF(OFFSET('Water Data'!$F$27,0,10*ROW('Water Data'!F85))="","",OFFSET('Water Data'!$F$27,0,10*ROW('Water Data'!F85)))</f>
        <v/>
      </c>
      <c r="BZ91" s="306" t="str">
        <f ca="true">+IF(OFFSET('Water Data'!$F$28,0,10*ROW('Water Data'!F85))="","",OFFSET('Water Data'!$F$28,0,10*ROW('Water Data'!F85)))</f>
        <v/>
      </c>
      <c r="CA91" s="306" t="str">
        <f ca="true">+IF(OFFSET('Water Data'!$F$29,0,10*ROW('Water Data'!F85))="","",OFFSET('Water Data'!$F$29,0,10*ROW('Water Data'!F85)))</f>
        <v/>
      </c>
      <c r="CB91" s="306" t="str">
        <f ca="true">+IF(OFFSET('Water Data'!$G$27,0,10*ROW('Water Data'!G85))="","",OFFSET('Water Data'!$G$27,0,10*ROW('Water Data'!G85)))</f>
        <v/>
      </c>
      <c r="CC91" s="306" t="str">
        <f ca="true">+IF(OFFSET('Water Data'!$G$28,0,10*ROW('Water Data'!G85))="","",OFFSET('Water Data'!$G$28,0,10*ROW('Water Data'!G85)))</f>
        <v/>
      </c>
      <c r="CD91" s="306" t="str">
        <f ca="true">+IF(OFFSET('Water Data'!$G$29,0,10*ROW('Water Data'!G85))="","",OFFSET('Water Data'!$G$29,0,10*ROW('Water Data'!G85)))</f>
        <v/>
      </c>
      <c r="CE91" s="306" t="str">
        <f ca="true">+IF(OFFSET('Water Data'!$H$27,0,10*ROW('Water Data'!H85))="","",OFFSET('Water Data'!$H$27,0,10*ROW('Water Data'!H85)))</f>
        <v/>
      </c>
      <c r="CF91" s="306" t="str">
        <f ca="true">+IF(OFFSET('Water Data'!$H$28,0,10*ROW('Water Data'!H85))="","",OFFSET('Water Data'!$H$28,0,10*ROW('Water Data'!H85)))</f>
        <v/>
      </c>
      <c r="CG91" s="306" t="str">
        <f ca="true">+IF(OFFSET('Water Data'!$H$29,0,10*ROW('Water Data'!H85))="","",OFFSET('Water Data'!$H$29,0,10*ROW('Water Data'!H85)))</f>
        <v/>
      </c>
      <c r="CH91" s="306" t="str">
        <f ca="true">+IF(OFFSET('Water Data'!$I$27,0,10*ROW('Water Data'!I85))="","",OFFSET('Water Data'!$I$27,0,10*ROW('Water Data'!I85)))</f>
        <v/>
      </c>
      <c r="CI91" s="306" t="str">
        <f ca="true">+IF(OFFSET('Water Data'!$I$28,0,10*ROW('Water Data'!I85))="","",OFFSET('Water Data'!$I$28,0,10*ROW('Water Data'!I85)))</f>
        <v/>
      </c>
      <c r="CJ91" s="306" t="str">
        <f ca="true">+IF(OFFSET('Water Data'!$I$29,0,10*ROW('Water Data'!I85))="","",OFFSET('Water Data'!$I$29,0,10*ROW('Water Data'!I85)))</f>
        <v/>
      </c>
      <c r="CK91" s="306" t="str">
        <f ca="true">+IF(OFFSET('Sanitation Data'!$D$28,0,10*ROW('Sanitation Data'!D85))="","",OFFSET('Sanitation Data'!$D$28,0,10*ROW('Sanitation Data'!D85)))</f>
        <v/>
      </c>
      <c r="CL91" s="306" t="str">
        <f ca="true">+IF(OFFSET('Sanitation Data'!$D$29,0,10*ROW('Sanitation Data'!D85))="","",OFFSET('Sanitation Data'!$D$29,0,10*ROW('Sanitation Data'!D85)))</f>
        <v/>
      </c>
      <c r="CM91" s="306" t="str">
        <f ca="true">+IF(OFFSET('Sanitation Data'!$D$30,0,10*ROW('Sanitation Data'!D85))="","",OFFSET('Sanitation Data'!$D$30,0,10*ROW('Sanitation Data'!D85)))</f>
        <v/>
      </c>
      <c r="CN91" s="306" t="str">
        <f ca="true">+IF(OFFSET('Sanitation Data'!$D$31,0,10*ROW('Sanitation Data'!D85))="","",OFFSET('Sanitation Data'!$D$31,0,10*ROW('Sanitation Data'!D85)))</f>
        <v/>
      </c>
      <c r="CO91" s="306" t="str">
        <f ca="true">+IF(OFFSET('Sanitation Data'!$D$32,0,10*ROW('Sanitation Data'!D85))="","",OFFSET('Sanitation Data'!$D$32,0,10*ROW('Sanitation Data'!D85)))</f>
        <v/>
      </c>
      <c r="CP91" s="306" t="str">
        <f ca="true">+IF(OFFSET('Sanitation Data'!$E$28,0,10*ROW('Sanitation Data'!E85))="","",OFFSET('Sanitation Data'!$E$28,0,10*ROW('Sanitation Data'!E85)))</f>
        <v/>
      </c>
      <c r="CQ91" s="306" t="str">
        <f ca="true">+IF(OFFSET('Sanitation Data'!$E$29,0,10*ROW('Sanitation Data'!E85))="","",OFFSET('Sanitation Data'!$E$29,0,10*ROW('Sanitation Data'!E85)))</f>
        <v/>
      </c>
      <c r="CR91" s="306" t="str">
        <f ca="true">+IF(OFFSET('Sanitation Data'!$E$30,0,10*ROW('Sanitation Data'!E85))="","",OFFSET('Sanitation Data'!$E$30,0,10*ROW('Sanitation Data'!E85)))</f>
        <v/>
      </c>
      <c r="CS91" s="306" t="str">
        <f ca="true">+IF(OFFSET('Sanitation Data'!$E$31,0,10*ROW('Sanitation Data'!E85))="","",OFFSET('Sanitation Data'!$E$31,0,10*ROW('Sanitation Data'!E85)))</f>
        <v/>
      </c>
      <c r="CT91" s="306" t="str">
        <f ca="true">+IF(OFFSET('Sanitation Data'!$E$32,0,10*ROW('Sanitation Data'!E85))="","",OFFSET('Sanitation Data'!$E$32,0,10*ROW('Sanitation Data'!E85)))</f>
        <v/>
      </c>
      <c r="CU91" s="306" t="str">
        <f ca="true">+IF(OFFSET('Sanitation Data'!$F$28,0,10*ROW('Sanitation Data'!F85))="","",OFFSET('Sanitation Data'!$F$28,0,10*ROW('Sanitation Data'!F85)))</f>
        <v/>
      </c>
      <c r="CV91" s="306" t="str">
        <f ca="true">+IF(OFFSET('Sanitation Data'!$F$29,0,10*ROW('Sanitation Data'!F85))="","",OFFSET('Sanitation Data'!$F$29,0,10*ROW('Sanitation Data'!F85)))</f>
        <v/>
      </c>
      <c r="CW91" s="306" t="str">
        <f ca="true">+IF(OFFSET('Sanitation Data'!$F$30,0,10*ROW('Sanitation Data'!F85))="","",OFFSET('Sanitation Data'!$F$30,0,10*ROW('Sanitation Data'!F85)))</f>
        <v/>
      </c>
      <c r="CX91" s="306" t="str">
        <f ca="true">+IF(OFFSET('Sanitation Data'!$F$31,0,10*ROW('Sanitation Data'!F85))="","",OFFSET('Sanitation Data'!$F$31,0,10*ROW('Sanitation Data'!F85)))</f>
        <v/>
      </c>
      <c r="CY91" s="306" t="str">
        <f ca="true">+IF(OFFSET('Sanitation Data'!$F$32,0,10*ROW('Sanitation Data'!F85))="","",OFFSET('Sanitation Data'!$F$32,0,10*ROW('Sanitation Data'!F85)))</f>
        <v/>
      </c>
      <c r="CZ91" s="306" t="str">
        <f ca="true">+IF(OFFSET('Sanitation Data'!$G$28,0,10*ROW('Sanitation Data'!G85))="","",OFFSET('Sanitation Data'!$G$28,0,10*ROW('Sanitation Data'!G85)))</f>
        <v/>
      </c>
      <c r="DA91" s="306" t="str">
        <f ca="true">+IF(OFFSET('Sanitation Data'!$G$29,0,10*ROW('Sanitation Data'!G85))="","",OFFSET('Sanitation Data'!$G$29,0,10*ROW('Sanitation Data'!G85)))</f>
        <v/>
      </c>
      <c r="DB91" s="306" t="str">
        <f ca="true">+IF(OFFSET('Sanitation Data'!$G$30,0,10*ROW('Sanitation Data'!G85))="","",OFFSET('Sanitation Data'!$G$30,0,10*ROW('Sanitation Data'!G85)))</f>
        <v/>
      </c>
      <c r="DC91" s="306" t="str">
        <f ca="true">+IF(OFFSET('Sanitation Data'!$G$31,0,10*ROW('Sanitation Data'!G85))="","",OFFSET('Sanitation Data'!$G$31,0,10*ROW('Sanitation Data'!G85)))</f>
        <v/>
      </c>
      <c r="DD91" s="306" t="str">
        <f ca="true">+IF(OFFSET('Sanitation Data'!$G$32,0,10*ROW('Sanitation Data'!G85))="","",OFFSET('Sanitation Data'!$G$32,0,10*ROW('Sanitation Data'!G85)))</f>
        <v/>
      </c>
      <c r="DE91" s="306" t="str">
        <f ca="true">+IF(OFFSET('Sanitation Data'!$H$28,0,10*ROW('Sanitation Data'!H85))="","",OFFSET('Sanitation Data'!$H$28,0,10*ROW('Sanitation Data'!H85)))</f>
        <v/>
      </c>
      <c r="DF91" s="306" t="str">
        <f ca="true">+IF(OFFSET('Sanitation Data'!$H$29,0,10*ROW('Sanitation Data'!H85))="","",OFFSET('Sanitation Data'!$H$29,0,10*ROW('Sanitation Data'!H85)))</f>
        <v/>
      </c>
      <c r="DG91" s="306" t="str">
        <f ca="true">+IF(OFFSET('Sanitation Data'!$H$30,0,10*ROW('Sanitation Data'!H85))="","",OFFSET('Sanitation Data'!$H$30,0,10*ROW('Sanitation Data'!H85)))</f>
        <v/>
      </c>
      <c r="DH91" s="306" t="str">
        <f ca="true">+IF(OFFSET('Sanitation Data'!$H$31,0,10*ROW('Sanitation Data'!H85))="","",OFFSET('Sanitation Data'!$H$31,0,10*ROW('Sanitation Data'!H85)))</f>
        <v/>
      </c>
      <c r="DI91" s="306" t="str">
        <f ca="true">+IF(OFFSET('Sanitation Data'!$H$32,0,10*ROW('Sanitation Data'!H85))="","",OFFSET('Sanitation Data'!$H$32,0,10*ROW('Sanitation Data'!H85)))</f>
        <v/>
      </c>
      <c r="DJ91" s="306" t="str">
        <f ca="true">+IF(OFFSET('Sanitation Data'!$I$28,0,10*ROW('Sanitation Data'!I85))="","",OFFSET('Sanitation Data'!$I$28,0,10*ROW('Sanitation Data'!I85)))</f>
        <v/>
      </c>
      <c r="DK91" s="306" t="str">
        <f ca="true">+IF(OFFSET('Sanitation Data'!$I$29,0,10*ROW('Sanitation Data'!I85))="","",OFFSET('Sanitation Data'!$I$29,0,10*ROW('Sanitation Data'!I85)))</f>
        <v/>
      </c>
      <c r="DL91" s="306" t="str">
        <f ca="true">+IF(OFFSET('Sanitation Data'!$I$30,0,10*ROW('Sanitation Data'!I85))="","",OFFSET('Sanitation Data'!$I$30,0,10*ROW('Sanitation Data'!I85)))</f>
        <v/>
      </c>
      <c r="DM91" s="306" t="str">
        <f ca="true">+IF(OFFSET('Sanitation Data'!$I$31,0,10*ROW('Sanitation Data'!I85))="","",OFFSET('Sanitation Data'!$I$31,0,10*ROW('Sanitation Data'!I85)))</f>
        <v/>
      </c>
      <c r="DN91" s="306" t="str">
        <f ca="true">+IF(OFFSET('Sanitation Data'!$I$32,0,10*ROW('Sanitation Data'!I85))="","",OFFSET('Sanitation Data'!$I$32,0,10*ROW('Sanitation Data'!I85)))</f>
        <v/>
      </c>
      <c r="DO91" s="306" t="str">
        <f ca="true">+IF(OFFSET('Hygiene Data'!$D$11,0,10*ROW('Hygiene Data'!D85))="","",OFFSET('Hygiene Data'!$D$11,0,10*ROW('Hygiene Data'!D85)))</f>
        <v/>
      </c>
      <c r="DP91" s="306" t="str">
        <f ca="true">+IF(OFFSET('Hygiene Data'!$D$12,0,10*ROW('Hygiene Data'!D85))="","",OFFSET('Hygiene Data'!$D$12,0,10*ROW('Hygiene Data'!D85)))</f>
        <v/>
      </c>
      <c r="DQ91" s="306" t="str">
        <f ca="true">+IF(OFFSET('Hygiene Data'!$D$13,0,10*ROW('Hygiene Data'!D85))="","",OFFSET('Hygiene Data'!$D$13,0,10*ROW('Hygiene Data'!D85)))</f>
        <v/>
      </c>
      <c r="DR91" s="306" t="str">
        <f ca="true">+IF(OFFSET('Hygiene Data'!$E$11,0,10*ROW('Hygiene Data'!E85))="","",OFFSET('Hygiene Data'!$E$11,0,10*ROW('Hygiene Data'!E85)))</f>
        <v/>
      </c>
      <c r="DS91" s="306" t="str">
        <f ca="true">+IF(OFFSET('Hygiene Data'!$E$12,0,10*ROW('Hygiene Data'!E85))="","",OFFSET('Hygiene Data'!$E$12,0,10*ROW('Hygiene Data'!E85)))</f>
        <v/>
      </c>
      <c r="DT91" s="306" t="str">
        <f ca="true">+IF(OFFSET('Hygiene Data'!$E$13,0,10*ROW('Hygiene Data'!E85))="","",OFFSET('Hygiene Data'!$E$13,0,10*ROW('Hygiene Data'!E85)))</f>
        <v/>
      </c>
      <c r="DU91" s="306" t="str">
        <f ca="true">+IF(OFFSET('Hygiene Data'!$F$11,0,10*ROW('Hygiene Data'!F85))="","",OFFSET('Hygiene Data'!$F$11,0,10*ROW('Hygiene Data'!F85)))</f>
        <v/>
      </c>
      <c r="DV91" s="306" t="str">
        <f ca="true">+IF(OFFSET('Hygiene Data'!$F$12,0,10*ROW('Hygiene Data'!F85))="","",OFFSET('Hygiene Data'!$F$12,0,10*ROW('Hygiene Data'!F85)))</f>
        <v/>
      </c>
      <c r="DW91" s="306" t="str">
        <f ca="true">+IF(OFFSET('Hygiene Data'!$F$13,0,10*ROW('Hygiene Data'!F85))="","",OFFSET('Hygiene Data'!$F$13,0,10*ROW('Hygiene Data'!F85)))</f>
        <v/>
      </c>
      <c r="DX91" s="306" t="str">
        <f ca="true">+IF(OFFSET('Hygiene Data'!$G$11,0,10*ROW('Hygiene Data'!G85))="","",OFFSET('Hygiene Data'!$G$11,0,10*ROW('Hygiene Data'!G85)))</f>
        <v/>
      </c>
      <c r="DY91" s="306" t="str">
        <f ca="true">+IF(OFFSET('Hygiene Data'!$G$12,0,10*ROW('Hygiene Data'!G85))="","",OFFSET('Hygiene Data'!$G$12,0,10*ROW('Hygiene Data'!G85)))</f>
        <v/>
      </c>
      <c r="DZ91" s="306" t="str">
        <f ca="true">+IF(OFFSET('Hygiene Data'!$G$13,0,10*ROW('Hygiene Data'!G85))="","",OFFSET('Hygiene Data'!$G$13,0,10*ROW('Hygiene Data'!G85)))</f>
        <v/>
      </c>
      <c r="EA91" s="306" t="str">
        <f ca="true">+IF(OFFSET('Hygiene Data'!$H$11,0,10*ROW('Hygiene Data'!H85))="","",OFFSET('Hygiene Data'!$H$11,0,10*ROW('Hygiene Data'!H85)))</f>
        <v/>
      </c>
      <c r="EB91" s="306" t="str">
        <f ca="true">+IF(OFFSET('Hygiene Data'!$H$12,0,10*ROW('Hygiene Data'!H85))="","",OFFSET('Hygiene Data'!$H$12,0,10*ROW('Hygiene Data'!H85)))</f>
        <v/>
      </c>
      <c r="EC91" s="306" t="str">
        <f ca="true">+IF(OFFSET('Hygiene Data'!$H$13,0,10*ROW('Hygiene Data'!H85))="","",OFFSET('Hygiene Data'!$H$13,0,10*ROW('Hygiene Data'!H85)))</f>
        <v/>
      </c>
      <c r="ED91" s="306" t="str">
        <f ca="true">+IF(OFFSET('Hygiene Data'!$I$11,0,10*ROW('Hygiene Data'!I85))="","",OFFSET('Hygiene Data'!$I$11,0,10*ROW('Hygiene Data'!I85)))</f>
        <v/>
      </c>
      <c r="EE91" s="306" t="str">
        <f ca="true">+IF(OFFSET('Hygiene Data'!$I$12,0,10*ROW('Hygiene Data'!I85))="","",OFFSET('Hygiene Data'!$I$12,0,10*ROW('Hygiene Data'!I85)))</f>
        <v/>
      </c>
      <c r="EF91" s="306"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62" t="str">
        <f t="shared" ca="true" si="1"/>
        <v/>
      </c>
      <c r="D92" s="98"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8"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8"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8"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8"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8"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8"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8"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8"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8"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8"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8"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8"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8"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8"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8"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8"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8"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9"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9"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9"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9"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9"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9"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9"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9"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9"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9"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9"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9"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9"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9"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9"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9"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9"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9"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9"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9"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9"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9"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9"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9"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9"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9"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9"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9"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9"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9"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0"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0"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0"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0"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0"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0"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0"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0"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0"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0"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0"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0"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0"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0"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0"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0"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0"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0"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6"/>
      <c r="BS92" s="306" t="str">
        <f ca="true">+IF(OFFSET('Water Data'!$D$27,0,10*ROW('Water Data'!D86))="","",OFFSET('Water Data'!$D$27,0,10*ROW('Water Data'!D86)))</f>
        <v/>
      </c>
      <c r="BT92" s="306" t="str">
        <f ca="true">+IF(OFFSET('Water Data'!$D$28,0,10*ROW('Water Data'!D86))="","",OFFSET('Water Data'!$D$28,0,10*ROW('Water Data'!D86)))</f>
        <v/>
      </c>
      <c r="BU92" s="306" t="str">
        <f ca="true">+IF(OFFSET('Water Data'!$D$29,0,10*ROW('Water Data'!D86))="","",OFFSET('Water Data'!$D$29,0,10*ROW('Water Data'!D86)))</f>
        <v/>
      </c>
      <c r="BV92" s="306" t="str">
        <f ca="true">+IF(OFFSET('Water Data'!$E$27,0,10*ROW('Water Data'!E86))="","",OFFSET('Water Data'!$E$27,0,10*ROW('Water Data'!E86)))</f>
        <v/>
      </c>
      <c r="BW92" s="306" t="str">
        <f ca="true">+IF(OFFSET('Water Data'!$E$28,0,10*ROW('Water Data'!E86))="","",OFFSET('Water Data'!$E$28,0,10*ROW('Water Data'!E86)))</f>
        <v/>
      </c>
      <c r="BX92" s="306" t="str">
        <f ca="true">+IF(OFFSET('Water Data'!$E$29,0,10*ROW('Water Data'!E86))="","",OFFSET('Water Data'!$E$29,0,10*ROW('Water Data'!E86)))</f>
        <v/>
      </c>
      <c r="BY92" s="306" t="str">
        <f ca="true">+IF(OFFSET('Water Data'!$F$27,0,10*ROW('Water Data'!F86))="","",OFFSET('Water Data'!$F$27,0,10*ROW('Water Data'!F86)))</f>
        <v/>
      </c>
      <c r="BZ92" s="306" t="str">
        <f ca="true">+IF(OFFSET('Water Data'!$F$28,0,10*ROW('Water Data'!F86))="","",OFFSET('Water Data'!$F$28,0,10*ROW('Water Data'!F86)))</f>
        <v/>
      </c>
      <c r="CA92" s="306" t="str">
        <f ca="true">+IF(OFFSET('Water Data'!$F$29,0,10*ROW('Water Data'!F86))="","",OFFSET('Water Data'!$F$29,0,10*ROW('Water Data'!F86)))</f>
        <v/>
      </c>
      <c r="CB92" s="306" t="str">
        <f ca="true">+IF(OFFSET('Water Data'!$G$27,0,10*ROW('Water Data'!G86))="","",OFFSET('Water Data'!$G$27,0,10*ROW('Water Data'!G86)))</f>
        <v/>
      </c>
      <c r="CC92" s="306" t="str">
        <f ca="true">+IF(OFFSET('Water Data'!$G$28,0,10*ROW('Water Data'!G86))="","",OFFSET('Water Data'!$G$28,0,10*ROW('Water Data'!G86)))</f>
        <v/>
      </c>
      <c r="CD92" s="306" t="str">
        <f ca="true">+IF(OFFSET('Water Data'!$G$29,0,10*ROW('Water Data'!G86))="","",OFFSET('Water Data'!$G$29,0,10*ROW('Water Data'!G86)))</f>
        <v/>
      </c>
      <c r="CE92" s="306" t="str">
        <f ca="true">+IF(OFFSET('Water Data'!$H$27,0,10*ROW('Water Data'!H86))="","",OFFSET('Water Data'!$H$27,0,10*ROW('Water Data'!H86)))</f>
        <v/>
      </c>
      <c r="CF92" s="306" t="str">
        <f ca="true">+IF(OFFSET('Water Data'!$H$28,0,10*ROW('Water Data'!H86))="","",OFFSET('Water Data'!$H$28,0,10*ROW('Water Data'!H86)))</f>
        <v/>
      </c>
      <c r="CG92" s="306" t="str">
        <f ca="true">+IF(OFFSET('Water Data'!$H$29,0,10*ROW('Water Data'!H86))="","",OFFSET('Water Data'!$H$29,0,10*ROW('Water Data'!H86)))</f>
        <v/>
      </c>
      <c r="CH92" s="306" t="str">
        <f ca="true">+IF(OFFSET('Water Data'!$I$27,0,10*ROW('Water Data'!I86))="","",OFFSET('Water Data'!$I$27,0,10*ROW('Water Data'!I86)))</f>
        <v/>
      </c>
      <c r="CI92" s="306" t="str">
        <f ca="true">+IF(OFFSET('Water Data'!$I$28,0,10*ROW('Water Data'!I86))="","",OFFSET('Water Data'!$I$28,0,10*ROW('Water Data'!I86)))</f>
        <v/>
      </c>
      <c r="CJ92" s="306" t="str">
        <f ca="true">+IF(OFFSET('Water Data'!$I$29,0,10*ROW('Water Data'!I86))="","",OFFSET('Water Data'!$I$29,0,10*ROW('Water Data'!I86)))</f>
        <v/>
      </c>
      <c r="CK92" s="306" t="str">
        <f ca="true">+IF(OFFSET('Sanitation Data'!$D$28,0,10*ROW('Sanitation Data'!D86))="","",OFFSET('Sanitation Data'!$D$28,0,10*ROW('Sanitation Data'!D86)))</f>
        <v/>
      </c>
      <c r="CL92" s="306" t="str">
        <f ca="true">+IF(OFFSET('Sanitation Data'!$D$29,0,10*ROW('Sanitation Data'!D86))="","",OFFSET('Sanitation Data'!$D$29,0,10*ROW('Sanitation Data'!D86)))</f>
        <v/>
      </c>
      <c r="CM92" s="306" t="str">
        <f ca="true">+IF(OFFSET('Sanitation Data'!$D$30,0,10*ROW('Sanitation Data'!D86))="","",OFFSET('Sanitation Data'!$D$30,0,10*ROW('Sanitation Data'!D86)))</f>
        <v/>
      </c>
      <c r="CN92" s="306" t="str">
        <f ca="true">+IF(OFFSET('Sanitation Data'!$D$31,0,10*ROW('Sanitation Data'!D86))="","",OFFSET('Sanitation Data'!$D$31,0,10*ROW('Sanitation Data'!D86)))</f>
        <v/>
      </c>
      <c r="CO92" s="306" t="str">
        <f ca="true">+IF(OFFSET('Sanitation Data'!$D$32,0,10*ROW('Sanitation Data'!D86))="","",OFFSET('Sanitation Data'!$D$32,0,10*ROW('Sanitation Data'!D86)))</f>
        <v/>
      </c>
      <c r="CP92" s="306" t="str">
        <f ca="true">+IF(OFFSET('Sanitation Data'!$E$28,0,10*ROW('Sanitation Data'!E86))="","",OFFSET('Sanitation Data'!$E$28,0,10*ROW('Sanitation Data'!E86)))</f>
        <v/>
      </c>
      <c r="CQ92" s="306" t="str">
        <f ca="true">+IF(OFFSET('Sanitation Data'!$E$29,0,10*ROW('Sanitation Data'!E86))="","",OFFSET('Sanitation Data'!$E$29,0,10*ROW('Sanitation Data'!E86)))</f>
        <v/>
      </c>
      <c r="CR92" s="306" t="str">
        <f ca="true">+IF(OFFSET('Sanitation Data'!$E$30,0,10*ROW('Sanitation Data'!E86))="","",OFFSET('Sanitation Data'!$E$30,0,10*ROW('Sanitation Data'!E86)))</f>
        <v/>
      </c>
      <c r="CS92" s="306" t="str">
        <f ca="true">+IF(OFFSET('Sanitation Data'!$E$31,0,10*ROW('Sanitation Data'!E86))="","",OFFSET('Sanitation Data'!$E$31,0,10*ROW('Sanitation Data'!E86)))</f>
        <v/>
      </c>
      <c r="CT92" s="306" t="str">
        <f ca="true">+IF(OFFSET('Sanitation Data'!$E$32,0,10*ROW('Sanitation Data'!E86))="","",OFFSET('Sanitation Data'!$E$32,0,10*ROW('Sanitation Data'!E86)))</f>
        <v/>
      </c>
      <c r="CU92" s="306" t="str">
        <f ca="true">+IF(OFFSET('Sanitation Data'!$F$28,0,10*ROW('Sanitation Data'!F86))="","",OFFSET('Sanitation Data'!$F$28,0,10*ROW('Sanitation Data'!F86)))</f>
        <v/>
      </c>
      <c r="CV92" s="306" t="str">
        <f ca="true">+IF(OFFSET('Sanitation Data'!$F$29,0,10*ROW('Sanitation Data'!F86))="","",OFFSET('Sanitation Data'!$F$29,0,10*ROW('Sanitation Data'!F86)))</f>
        <v/>
      </c>
      <c r="CW92" s="306" t="str">
        <f ca="true">+IF(OFFSET('Sanitation Data'!$F$30,0,10*ROW('Sanitation Data'!F86))="","",OFFSET('Sanitation Data'!$F$30,0,10*ROW('Sanitation Data'!F86)))</f>
        <v/>
      </c>
      <c r="CX92" s="306" t="str">
        <f ca="true">+IF(OFFSET('Sanitation Data'!$F$31,0,10*ROW('Sanitation Data'!F86))="","",OFFSET('Sanitation Data'!$F$31,0,10*ROW('Sanitation Data'!F86)))</f>
        <v/>
      </c>
      <c r="CY92" s="306" t="str">
        <f ca="true">+IF(OFFSET('Sanitation Data'!$F$32,0,10*ROW('Sanitation Data'!F86))="","",OFFSET('Sanitation Data'!$F$32,0,10*ROW('Sanitation Data'!F86)))</f>
        <v/>
      </c>
      <c r="CZ92" s="306" t="str">
        <f ca="true">+IF(OFFSET('Sanitation Data'!$G$28,0,10*ROW('Sanitation Data'!G86))="","",OFFSET('Sanitation Data'!$G$28,0,10*ROW('Sanitation Data'!G86)))</f>
        <v/>
      </c>
      <c r="DA92" s="306" t="str">
        <f ca="true">+IF(OFFSET('Sanitation Data'!$G$29,0,10*ROW('Sanitation Data'!G86))="","",OFFSET('Sanitation Data'!$G$29,0,10*ROW('Sanitation Data'!G86)))</f>
        <v/>
      </c>
      <c r="DB92" s="306" t="str">
        <f ca="true">+IF(OFFSET('Sanitation Data'!$G$30,0,10*ROW('Sanitation Data'!G86))="","",OFFSET('Sanitation Data'!$G$30,0,10*ROW('Sanitation Data'!G86)))</f>
        <v/>
      </c>
      <c r="DC92" s="306" t="str">
        <f ca="true">+IF(OFFSET('Sanitation Data'!$G$31,0,10*ROW('Sanitation Data'!G86))="","",OFFSET('Sanitation Data'!$G$31,0,10*ROW('Sanitation Data'!G86)))</f>
        <v/>
      </c>
      <c r="DD92" s="306" t="str">
        <f ca="true">+IF(OFFSET('Sanitation Data'!$G$32,0,10*ROW('Sanitation Data'!G86))="","",OFFSET('Sanitation Data'!$G$32,0,10*ROW('Sanitation Data'!G86)))</f>
        <v/>
      </c>
      <c r="DE92" s="306" t="str">
        <f ca="true">+IF(OFFSET('Sanitation Data'!$H$28,0,10*ROW('Sanitation Data'!H86))="","",OFFSET('Sanitation Data'!$H$28,0,10*ROW('Sanitation Data'!H86)))</f>
        <v/>
      </c>
      <c r="DF92" s="306" t="str">
        <f ca="true">+IF(OFFSET('Sanitation Data'!$H$29,0,10*ROW('Sanitation Data'!H86))="","",OFFSET('Sanitation Data'!$H$29,0,10*ROW('Sanitation Data'!H86)))</f>
        <v/>
      </c>
      <c r="DG92" s="306" t="str">
        <f ca="true">+IF(OFFSET('Sanitation Data'!$H$30,0,10*ROW('Sanitation Data'!H86))="","",OFFSET('Sanitation Data'!$H$30,0,10*ROW('Sanitation Data'!H86)))</f>
        <v/>
      </c>
      <c r="DH92" s="306" t="str">
        <f ca="true">+IF(OFFSET('Sanitation Data'!$H$31,0,10*ROW('Sanitation Data'!H86))="","",OFFSET('Sanitation Data'!$H$31,0,10*ROW('Sanitation Data'!H86)))</f>
        <v/>
      </c>
      <c r="DI92" s="306" t="str">
        <f ca="true">+IF(OFFSET('Sanitation Data'!$H$32,0,10*ROW('Sanitation Data'!H86))="","",OFFSET('Sanitation Data'!$H$32,0,10*ROW('Sanitation Data'!H86)))</f>
        <v/>
      </c>
      <c r="DJ92" s="306" t="str">
        <f ca="true">+IF(OFFSET('Sanitation Data'!$I$28,0,10*ROW('Sanitation Data'!I86))="","",OFFSET('Sanitation Data'!$I$28,0,10*ROW('Sanitation Data'!I86)))</f>
        <v/>
      </c>
      <c r="DK92" s="306" t="str">
        <f ca="true">+IF(OFFSET('Sanitation Data'!$I$29,0,10*ROW('Sanitation Data'!I86))="","",OFFSET('Sanitation Data'!$I$29,0,10*ROW('Sanitation Data'!I86)))</f>
        <v/>
      </c>
      <c r="DL92" s="306" t="str">
        <f ca="true">+IF(OFFSET('Sanitation Data'!$I$30,0,10*ROW('Sanitation Data'!I86))="","",OFFSET('Sanitation Data'!$I$30,0,10*ROW('Sanitation Data'!I86)))</f>
        <v/>
      </c>
      <c r="DM92" s="306" t="str">
        <f ca="true">+IF(OFFSET('Sanitation Data'!$I$31,0,10*ROW('Sanitation Data'!I86))="","",OFFSET('Sanitation Data'!$I$31,0,10*ROW('Sanitation Data'!I86)))</f>
        <v/>
      </c>
      <c r="DN92" s="306" t="str">
        <f ca="true">+IF(OFFSET('Sanitation Data'!$I$32,0,10*ROW('Sanitation Data'!I86))="","",OFFSET('Sanitation Data'!$I$32,0,10*ROW('Sanitation Data'!I86)))</f>
        <v/>
      </c>
      <c r="DO92" s="306" t="str">
        <f ca="true">+IF(OFFSET('Hygiene Data'!$D$11,0,10*ROW('Hygiene Data'!D86))="","",OFFSET('Hygiene Data'!$D$11,0,10*ROW('Hygiene Data'!D86)))</f>
        <v/>
      </c>
      <c r="DP92" s="306" t="str">
        <f ca="true">+IF(OFFSET('Hygiene Data'!$D$12,0,10*ROW('Hygiene Data'!D86))="","",OFFSET('Hygiene Data'!$D$12,0,10*ROW('Hygiene Data'!D86)))</f>
        <v/>
      </c>
      <c r="DQ92" s="306" t="str">
        <f ca="true">+IF(OFFSET('Hygiene Data'!$D$13,0,10*ROW('Hygiene Data'!D86))="","",OFFSET('Hygiene Data'!$D$13,0,10*ROW('Hygiene Data'!D86)))</f>
        <v/>
      </c>
      <c r="DR92" s="306" t="str">
        <f ca="true">+IF(OFFSET('Hygiene Data'!$E$11,0,10*ROW('Hygiene Data'!E86))="","",OFFSET('Hygiene Data'!$E$11,0,10*ROW('Hygiene Data'!E86)))</f>
        <v/>
      </c>
      <c r="DS92" s="306" t="str">
        <f ca="true">+IF(OFFSET('Hygiene Data'!$E$12,0,10*ROW('Hygiene Data'!E86))="","",OFFSET('Hygiene Data'!$E$12,0,10*ROW('Hygiene Data'!E86)))</f>
        <v/>
      </c>
      <c r="DT92" s="306" t="str">
        <f ca="true">+IF(OFFSET('Hygiene Data'!$E$13,0,10*ROW('Hygiene Data'!E86))="","",OFFSET('Hygiene Data'!$E$13,0,10*ROW('Hygiene Data'!E86)))</f>
        <v/>
      </c>
      <c r="DU92" s="306" t="str">
        <f ca="true">+IF(OFFSET('Hygiene Data'!$F$11,0,10*ROW('Hygiene Data'!F86))="","",OFFSET('Hygiene Data'!$F$11,0,10*ROW('Hygiene Data'!F86)))</f>
        <v/>
      </c>
      <c r="DV92" s="306" t="str">
        <f ca="true">+IF(OFFSET('Hygiene Data'!$F$12,0,10*ROW('Hygiene Data'!F86))="","",OFFSET('Hygiene Data'!$F$12,0,10*ROW('Hygiene Data'!F86)))</f>
        <v/>
      </c>
      <c r="DW92" s="306" t="str">
        <f ca="true">+IF(OFFSET('Hygiene Data'!$F$13,0,10*ROW('Hygiene Data'!F86))="","",OFFSET('Hygiene Data'!$F$13,0,10*ROW('Hygiene Data'!F86)))</f>
        <v/>
      </c>
      <c r="DX92" s="306" t="str">
        <f ca="true">+IF(OFFSET('Hygiene Data'!$G$11,0,10*ROW('Hygiene Data'!G86))="","",OFFSET('Hygiene Data'!$G$11,0,10*ROW('Hygiene Data'!G86)))</f>
        <v/>
      </c>
      <c r="DY92" s="306" t="str">
        <f ca="true">+IF(OFFSET('Hygiene Data'!$G$12,0,10*ROW('Hygiene Data'!G86))="","",OFFSET('Hygiene Data'!$G$12,0,10*ROW('Hygiene Data'!G86)))</f>
        <v/>
      </c>
      <c r="DZ92" s="306" t="str">
        <f ca="true">+IF(OFFSET('Hygiene Data'!$G$13,0,10*ROW('Hygiene Data'!G86))="","",OFFSET('Hygiene Data'!$G$13,0,10*ROW('Hygiene Data'!G86)))</f>
        <v/>
      </c>
      <c r="EA92" s="306" t="str">
        <f ca="true">+IF(OFFSET('Hygiene Data'!$H$11,0,10*ROW('Hygiene Data'!H86))="","",OFFSET('Hygiene Data'!$H$11,0,10*ROW('Hygiene Data'!H86)))</f>
        <v/>
      </c>
      <c r="EB92" s="306" t="str">
        <f ca="true">+IF(OFFSET('Hygiene Data'!$H$12,0,10*ROW('Hygiene Data'!H86))="","",OFFSET('Hygiene Data'!$H$12,0,10*ROW('Hygiene Data'!H86)))</f>
        <v/>
      </c>
      <c r="EC92" s="306" t="str">
        <f ca="true">+IF(OFFSET('Hygiene Data'!$H$13,0,10*ROW('Hygiene Data'!H86))="","",OFFSET('Hygiene Data'!$H$13,0,10*ROW('Hygiene Data'!H86)))</f>
        <v/>
      </c>
      <c r="ED92" s="306" t="str">
        <f ca="true">+IF(OFFSET('Hygiene Data'!$I$11,0,10*ROW('Hygiene Data'!I86))="","",OFFSET('Hygiene Data'!$I$11,0,10*ROW('Hygiene Data'!I86)))</f>
        <v/>
      </c>
      <c r="EE92" s="306" t="str">
        <f ca="true">+IF(OFFSET('Hygiene Data'!$I$12,0,10*ROW('Hygiene Data'!I86))="","",OFFSET('Hygiene Data'!$I$12,0,10*ROW('Hygiene Data'!I86)))</f>
        <v/>
      </c>
      <c r="EF92" s="306"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62" t="str">
        <f t="shared" ca="true" si="1"/>
        <v/>
      </c>
      <c r="D93" s="98"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8"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8"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8"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8"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8"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8"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8"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8"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8"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8"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8"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8"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8"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8"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8"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8"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8"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9"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9"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9"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9"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9"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9"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9"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9"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9"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9"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9"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9"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9"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9"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9"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9"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9"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9"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9"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9"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9"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9"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9"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9"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9"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9"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9"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9"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9"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9"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0"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0"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0"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0"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0"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0"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0"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0"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0"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0"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0"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0"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0"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0"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0"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0"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0"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0"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6"/>
      <c r="BS93" s="306" t="str">
        <f ca="true">+IF(OFFSET('Water Data'!$D$27,0,10*ROW('Water Data'!D87))="","",OFFSET('Water Data'!$D$27,0,10*ROW('Water Data'!D87)))</f>
        <v/>
      </c>
      <c r="BT93" s="306" t="str">
        <f ca="true">+IF(OFFSET('Water Data'!$D$28,0,10*ROW('Water Data'!D87))="","",OFFSET('Water Data'!$D$28,0,10*ROW('Water Data'!D87)))</f>
        <v/>
      </c>
      <c r="BU93" s="306" t="str">
        <f ca="true">+IF(OFFSET('Water Data'!$D$29,0,10*ROW('Water Data'!D87))="","",OFFSET('Water Data'!$D$29,0,10*ROW('Water Data'!D87)))</f>
        <v/>
      </c>
      <c r="BV93" s="306" t="str">
        <f ca="true">+IF(OFFSET('Water Data'!$E$27,0,10*ROW('Water Data'!E87))="","",OFFSET('Water Data'!$E$27,0,10*ROW('Water Data'!E87)))</f>
        <v/>
      </c>
      <c r="BW93" s="306" t="str">
        <f ca="true">+IF(OFFSET('Water Data'!$E$28,0,10*ROW('Water Data'!E87))="","",OFFSET('Water Data'!$E$28,0,10*ROW('Water Data'!E87)))</f>
        <v/>
      </c>
      <c r="BX93" s="306" t="str">
        <f ca="true">+IF(OFFSET('Water Data'!$E$29,0,10*ROW('Water Data'!E87))="","",OFFSET('Water Data'!$E$29,0,10*ROW('Water Data'!E87)))</f>
        <v/>
      </c>
      <c r="BY93" s="306" t="str">
        <f ca="true">+IF(OFFSET('Water Data'!$F$27,0,10*ROW('Water Data'!F87))="","",OFFSET('Water Data'!$F$27,0,10*ROW('Water Data'!F87)))</f>
        <v/>
      </c>
      <c r="BZ93" s="306" t="str">
        <f ca="true">+IF(OFFSET('Water Data'!$F$28,0,10*ROW('Water Data'!F87))="","",OFFSET('Water Data'!$F$28,0,10*ROW('Water Data'!F87)))</f>
        <v/>
      </c>
      <c r="CA93" s="306" t="str">
        <f ca="true">+IF(OFFSET('Water Data'!$F$29,0,10*ROW('Water Data'!F87))="","",OFFSET('Water Data'!$F$29,0,10*ROW('Water Data'!F87)))</f>
        <v/>
      </c>
      <c r="CB93" s="306" t="str">
        <f ca="true">+IF(OFFSET('Water Data'!$G$27,0,10*ROW('Water Data'!G87))="","",OFFSET('Water Data'!$G$27,0,10*ROW('Water Data'!G87)))</f>
        <v/>
      </c>
      <c r="CC93" s="306" t="str">
        <f ca="true">+IF(OFFSET('Water Data'!$G$28,0,10*ROW('Water Data'!G87))="","",OFFSET('Water Data'!$G$28,0,10*ROW('Water Data'!G87)))</f>
        <v/>
      </c>
      <c r="CD93" s="306" t="str">
        <f ca="true">+IF(OFFSET('Water Data'!$G$29,0,10*ROW('Water Data'!G87))="","",OFFSET('Water Data'!$G$29,0,10*ROW('Water Data'!G87)))</f>
        <v/>
      </c>
      <c r="CE93" s="306" t="str">
        <f ca="true">+IF(OFFSET('Water Data'!$H$27,0,10*ROW('Water Data'!H87))="","",OFFSET('Water Data'!$H$27,0,10*ROW('Water Data'!H87)))</f>
        <v/>
      </c>
      <c r="CF93" s="306" t="str">
        <f ca="true">+IF(OFFSET('Water Data'!$H$28,0,10*ROW('Water Data'!H87))="","",OFFSET('Water Data'!$H$28,0,10*ROW('Water Data'!H87)))</f>
        <v/>
      </c>
      <c r="CG93" s="306" t="str">
        <f ca="true">+IF(OFFSET('Water Data'!$H$29,0,10*ROW('Water Data'!H87))="","",OFFSET('Water Data'!$H$29,0,10*ROW('Water Data'!H87)))</f>
        <v/>
      </c>
      <c r="CH93" s="306" t="str">
        <f ca="true">+IF(OFFSET('Water Data'!$I$27,0,10*ROW('Water Data'!I87))="","",OFFSET('Water Data'!$I$27,0,10*ROW('Water Data'!I87)))</f>
        <v/>
      </c>
      <c r="CI93" s="306" t="str">
        <f ca="true">+IF(OFFSET('Water Data'!$I$28,0,10*ROW('Water Data'!I87))="","",OFFSET('Water Data'!$I$28,0,10*ROW('Water Data'!I87)))</f>
        <v/>
      </c>
      <c r="CJ93" s="306" t="str">
        <f ca="true">+IF(OFFSET('Water Data'!$I$29,0,10*ROW('Water Data'!I87))="","",OFFSET('Water Data'!$I$29,0,10*ROW('Water Data'!I87)))</f>
        <v/>
      </c>
      <c r="CK93" s="306" t="str">
        <f ca="true">+IF(OFFSET('Sanitation Data'!$D$28,0,10*ROW('Sanitation Data'!D87))="","",OFFSET('Sanitation Data'!$D$28,0,10*ROW('Sanitation Data'!D87)))</f>
        <v/>
      </c>
      <c r="CL93" s="306" t="str">
        <f ca="true">+IF(OFFSET('Sanitation Data'!$D$29,0,10*ROW('Sanitation Data'!D87))="","",OFFSET('Sanitation Data'!$D$29,0,10*ROW('Sanitation Data'!D87)))</f>
        <v/>
      </c>
      <c r="CM93" s="306" t="str">
        <f ca="true">+IF(OFFSET('Sanitation Data'!$D$30,0,10*ROW('Sanitation Data'!D87))="","",OFFSET('Sanitation Data'!$D$30,0,10*ROW('Sanitation Data'!D87)))</f>
        <v/>
      </c>
      <c r="CN93" s="306" t="str">
        <f ca="true">+IF(OFFSET('Sanitation Data'!$D$31,0,10*ROW('Sanitation Data'!D87))="","",OFFSET('Sanitation Data'!$D$31,0,10*ROW('Sanitation Data'!D87)))</f>
        <v/>
      </c>
      <c r="CO93" s="306" t="str">
        <f ca="true">+IF(OFFSET('Sanitation Data'!$D$32,0,10*ROW('Sanitation Data'!D87))="","",OFFSET('Sanitation Data'!$D$32,0,10*ROW('Sanitation Data'!D87)))</f>
        <v/>
      </c>
      <c r="CP93" s="306" t="str">
        <f ca="true">+IF(OFFSET('Sanitation Data'!$E$28,0,10*ROW('Sanitation Data'!E87))="","",OFFSET('Sanitation Data'!$E$28,0,10*ROW('Sanitation Data'!E87)))</f>
        <v/>
      </c>
      <c r="CQ93" s="306" t="str">
        <f ca="true">+IF(OFFSET('Sanitation Data'!$E$29,0,10*ROW('Sanitation Data'!E87))="","",OFFSET('Sanitation Data'!$E$29,0,10*ROW('Sanitation Data'!E87)))</f>
        <v/>
      </c>
      <c r="CR93" s="306" t="str">
        <f ca="true">+IF(OFFSET('Sanitation Data'!$E$30,0,10*ROW('Sanitation Data'!E87))="","",OFFSET('Sanitation Data'!$E$30,0,10*ROW('Sanitation Data'!E87)))</f>
        <v/>
      </c>
      <c r="CS93" s="306" t="str">
        <f ca="true">+IF(OFFSET('Sanitation Data'!$E$31,0,10*ROW('Sanitation Data'!E87))="","",OFFSET('Sanitation Data'!$E$31,0,10*ROW('Sanitation Data'!E87)))</f>
        <v/>
      </c>
      <c r="CT93" s="306" t="str">
        <f ca="true">+IF(OFFSET('Sanitation Data'!$E$32,0,10*ROW('Sanitation Data'!E87))="","",OFFSET('Sanitation Data'!$E$32,0,10*ROW('Sanitation Data'!E87)))</f>
        <v/>
      </c>
      <c r="CU93" s="306" t="str">
        <f ca="true">+IF(OFFSET('Sanitation Data'!$F$28,0,10*ROW('Sanitation Data'!F87))="","",OFFSET('Sanitation Data'!$F$28,0,10*ROW('Sanitation Data'!F87)))</f>
        <v/>
      </c>
      <c r="CV93" s="306" t="str">
        <f ca="true">+IF(OFFSET('Sanitation Data'!$F$29,0,10*ROW('Sanitation Data'!F87))="","",OFFSET('Sanitation Data'!$F$29,0,10*ROW('Sanitation Data'!F87)))</f>
        <v/>
      </c>
      <c r="CW93" s="306" t="str">
        <f ca="true">+IF(OFFSET('Sanitation Data'!$F$30,0,10*ROW('Sanitation Data'!F87))="","",OFFSET('Sanitation Data'!$F$30,0,10*ROW('Sanitation Data'!F87)))</f>
        <v/>
      </c>
      <c r="CX93" s="306" t="str">
        <f ca="true">+IF(OFFSET('Sanitation Data'!$F$31,0,10*ROW('Sanitation Data'!F87))="","",OFFSET('Sanitation Data'!$F$31,0,10*ROW('Sanitation Data'!F87)))</f>
        <v/>
      </c>
      <c r="CY93" s="306" t="str">
        <f ca="true">+IF(OFFSET('Sanitation Data'!$F$32,0,10*ROW('Sanitation Data'!F87))="","",OFFSET('Sanitation Data'!$F$32,0,10*ROW('Sanitation Data'!F87)))</f>
        <v/>
      </c>
      <c r="CZ93" s="306" t="str">
        <f ca="true">+IF(OFFSET('Sanitation Data'!$G$28,0,10*ROW('Sanitation Data'!G87))="","",OFFSET('Sanitation Data'!$G$28,0,10*ROW('Sanitation Data'!G87)))</f>
        <v/>
      </c>
      <c r="DA93" s="306" t="str">
        <f ca="true">+IF(OFFSET('Sanitation Data'!$G$29,0,10*ROW('Sanitation Data'!G87))="","",OFFSET('Sanitation Data'!$G$29,0,10*ROW('Sanitation Data'!G87)))</f>
        <v/>
      </c>
      <c r="DB93" s="306" t="str">
        <f ca="true">+IF(OFFSET('Sanitation Data'!$G$30,0,10*ROW('Sanitation Data'!G87))="","",OFFSET('Sanitation Data'!$G$30,0,10*ROW('Sanitation Data'!G87)))</f>
        <v/>
      </c>
      <c r="DC93" s="306" t="str">
        <f ca="true">+IF(OFFSET('Sanitation Data'!$G$31,0,10*ROW('Sanitation Data'!G87))="","",OFFSET('Sanitation Data'!$G$31,0,10*ROW('Sanitation Data'!G87)))</f>
        <v/>
      </c>
      <c r="DD93" s="306" t="str">
        <f ca="true">+IF(OFFSET('Sanitation Data'!$G$32,0,10*ROW('Sanitation Data'!G87))="","",OFFSET('Sanitation Data'!$G$32,0,10*ROW('Sanitation Data'!G87)))</f>
        <v/>
      </c>
      <c r="DE93" s="306" t="str">
        <f ca="true">+IF(OFFSET('Sanitation Data'!$H$28,0,10*ROW('Sanitation Data'!H87))="","",OFFSET('Sanitation Data'!$H$28,0,10*ROW('Sanitation Data'!H87)))</f>
        <v/>
      </c>
      <c r="DF93" s="306" t="str">
        <f ca="true">+IF(OFFSET('Sanitation Data'!$H$29,0,10*ROW('Sanitation Data'!H87))="","",OFFSET('Sanitation Data'!$H$29,0,10*ROW('Sanitation Data'!H87)))</f>
        <v/>
      </c>
      <c r="DG93" s="306" t="str">
        <f ca="true">+IF(OFFSET('Sanitation Data'!$H$30,0,10*ROW('Sanitation Data'!H87))="","",OFFSET('Sanitation Data'!$H$30,0,10*ROW('Sanitation Data'!H87)))</f>
        <v/>
      </c>
      <c r="DH93" s="306" t="str">
        <f ca="true">+IF(OFFSET('Sanitation Data'!$H$31,0,10*ROW('Sanitation Data'!H87))="","",OFFSET('Sanitation Data'!$H$31,0,10*ROW('Sanitation Data'!H87)))</f>
        <v/>
      </c>
      <c r="DI93" s="306" t="str">
        <f ca="true">+IF(OFFSET('Sanitation Data'!$H$32,0,10*ROW('Sanitation Data'!H87))="","",OFFSET('Sanitation Data'!$H$32,0,10*ROW('Sanitation Data'!H87)))</f>
        <v/>
      </c>
      <c r="DJ93" s="306" t="str">
        <f ca="true">+IF(OFFSET('Sanitation Data'!$I$28,0,10*ROW('Sanitation Data'!I87))="","",OFFSET('Sanitation Data'!$I$28,0,10*ROW('Sanitation Data'!I87)))</f>
        <v/>
      </c>
      <c r="DK93" s="306" t="str">
        <f ca="true">+IF(OFFSET('Sanitation Data'!$I$29,0,10*ROW('Sanitation Data'!I87))="","",OFFSET('Sanitation Data'!$I$29,0,10*ROW('Sanitation Data'!I87)))</f>
        <v/>
      </c>
      <c r="DL93" s="306" t="str">
        <f ca="true">+IF(OFFSET('Sanitation Data'!$I$30,0,10*ROW('Sanitation Data'!I87))="","",OFFSET('Sanitation Data'!$I$30,0,10*ROW('Sanitation Data'!I87)))</f>
        <v/>
      </c>
      <c r="DM93" s="306" t="str">
        <f ca="true">+IF(OFFSET('Sanitation Data'!$I$31,0,10*ROW('Sanitation Data'!I87))="","",OFFSET('Sanitation Data'!$I$31,0,10*ROW('Sanitation Data'!I87)))</f>
        <v/>
      </c>
      <c r="DN93" s="306" t="str">
        <f ca="true">+IF(OFFSET('Sanitation Data'!$I$32,0,10*ROW('Sanitation Data'!I87))="","",OFFSET('Sanitation Data'!$I$32,0,10*ROW('Sanitation Data'!I87)))</f>
        <v/>
      </c>
      <c r="DO93" s="306" t="str">
        <f ca="true">+IF(OFFSET('Hygiene Data'!$D$11,0,10*ROW('Hygiene Data'!D87))="","",OFFSET('Hygiene Data'!$D$11,0,10*ROW('Hygiene Data'!D87)))</f>
        <v/>
      </c>
      <c r="DP93" s="306" t="str">
        <f ca="true">+IF(OFFSET('Hygiene Data'!$D$12,0,10*ROW('Hygiene Data'!D87))="","",OFFSET('Hygiene Data'!$D$12,0,10*ROW('Hygiene Data'!D87)))</f>
        <v/>
      </c>
      <c r="DQ93" s="306" t="str">
        <f ca="true">+IF(OFFSET('Hygiene Data'!$D$13,0,10*ROW('Hygiene Data'!D87))="","",OFFSET('Hygiene Data'!$D$13,0,10*ROW('Hygiene Data'!D87)))</f>
        <v/>
      </c>
      <c r="DR93" s="306" t="str">
        <f ca="true">+IF(OFFSET('Hygiene Data'!$E$11,0,10*ROW('Hygiene Data'!E87))="","",OFFSET('Hygiene Data'!$E$11,0,10*ROW('Hygiene Data'!E87)))</f>
        <v/>
      </c>
      <c r="DS93" s="306" t="str">
        <f ca="true">+IF(OFFSET('Hygiene Data'!$E$12,0,10*ROW('Hygiene Data'!E87))="","",OFFSET('Hygiene Data'!$E$12,0,10*ROW('Hygiene Data'!E87)))</f>
        <v/>
      </c>
      <c r="DT93" s="306" t="str">
        <f ca="true">+IF(OFFSET('Hygiene Data'!$E$13,0,10*ROW('Hygiene Data'!E87))="","",OFFSET('Hygiene Data'!$E$13,0,10*ROW('Hygiene Data'!E87)))</f>
        <v/>
      </c>
      <c r="DU93" s="306" t="str">
        <f ca="true">+IF(OFFSET('Hygiene Data'!$F$11,0,10*ROW('Hygiene Data'!F87))="","",OFFSET('Hygiene Data'!$F$11,0,10*ROW('Hygiene Data'!F87)))</f>
        <v/>
      </c>
      <c r="DV93" s="306" t="str">
        <f ca="true">+IF(OFFSET('Hygiene Data'!$F$12,0,10*ROW('Hygiene Data'!F87))="","",OFFSET('Hygiene Data'!$F$12,0,10*ROW('Hygiene Data'!F87)))</f>
        <v/>
      </c>
      <c r="DW93" s="306" t="str">
        <f ca="true">+IF(OFFSET('Hygiene Data'!$F$13,0,10*ROW('Hygiene Data'!F87))="","",OFFSET('Hygiene Data'!$F$13,0,10*ROW('Hygiene Data'!F87)))</f>
        <v/>
      </c>
      <c r="DX93" s="306" t="str">
        <f ca="true">+IF(OFFSET('Hygiene Data'!$G$11,0,10*ROW('Hygiene Data'!G87))="","",OFFSET('Hygiene Data'!$G$11,0,10*ROW('Hygiene Data'!G87)))</f>
        <v/>
      </c>
      <c r="DY93" s="306" t="str">
        <f ca="true">+IF(OFFSET('Hygiene Data'!$G$12,0,10*ROW('Hygiene Data'!G87))="","",OFFSET('Hygiene Data'!$G$12,0,10*ROW('Hygiene Data'!G87)))</f>
        <v/>
      </c>
      <c r="DZ93" s="306" t="str">
        <f ca="true">+IF(OFFSET('Hygiene Data'!$G$13,0,10*ROW('Hygiene Data'!G87))="","",OFFSET('Hygiene Data'!$G$13,0,10*ROW('Hygiene Data'!G87)))</f>
        <v/>
      </c>
      <c r="EA93" s="306" t="str">
        <f ca="true">+IF(OFFSET('Hygiene Data'!$H$11,0,10*ROW('Hygiene Data'!H87))="","",OFFSET('Hygiene Data'!$H$11,0,10*ROW('Hygiene Data'!H87)))</f>
        <v/>
      </c>
      <c r="EB93" s="306" t="str">
        <f ca="true">+IF(OFFSET('Hygiene Data'!$H$12,0,10*ROW('Hygiene Data'!H87))="","",OFFSET('Hygiene Data'!$H$12,0,10*ROW('Hygiene Data'!H87)))</f>
        <v/>
      </c>
      <c r="EC93" s="306" t="str">
        <f ca="true">+IF(OFFSET('Hygiene Data'!$H$13,0,10*ROW('Hygiene Data'!H87))="","",OFFSET('Hygiene Data'!$H$13,0,10*ROW('Hygiene Data'!H87)))</f>
        <v/>
      </c>
      <c r="ED93" s="306" t="str">
        <f ca="true">+IF(OFFSET('Hygiene Data'!$I$11,0,10*ROW('Hygiene Data'!I87))="","",OFFSET('Hygiene Data'!$I$11,0,10*ROW('Hygiene Data'!I87)))</f>
        <v/>
      </c>
      <c r="EE93" s="306" t="str">
        <f ca="true">+IF(OFFSET('Hygiene Data'!$I$12,0,10*ROW('Hygiene Data'!I87))="","",OFFSET('Hygiene Data'!$I$12,0,10*ROW('Hygiene Data'!I87)))</f>
        <v/>
      </c>
      <c r="EF93" s="306"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62" t="str">
        <f t="shared" ca="true" si="1"/>
        <v/>
      </c>
      <c r="D94" s="98"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8"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8"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8"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8"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8"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8"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8"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8"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8"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8"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8"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8"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8"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8"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8"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8"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8"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9"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9"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9"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9"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9"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9"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9"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9"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9"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9"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9"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9"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9"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9"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9"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9"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9"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9"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9"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9"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9"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9"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9"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9"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9"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9"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9"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9"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9"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9"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0"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0"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0"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0"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0"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0"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0"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0"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0"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0"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0"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0"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0"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0"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0"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0"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0"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0"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6"/>
      <c r="BS94" s="306" t="str">
        <f ca="true">+IF(OFFSET('Water Data'!$D$27,0,10*ROW('Water Data'!D88))="","",OFFSET('Water Data'!$D$27,0,10*ROW('Water Data'!D88)))</f>
        <v/>
      </c>
      <c r="BT94" s="306" t="str">
        <f ca="true">+IF(OFFSET('Water Data'!$D$28,0,10*ROW('Water Data'!D88))="","",OFFSET('Water Data'!$D$28,0,10*ROW('Water Data'!D88)))</f>
        <v/>
      </c>
      <c r="BU94" s="306" t="str">
        <f ca="true">+IF(OFFSET('Water Data'!$D$29,0,10*ROW('Water Data'!D88))="","",OFFSET('Water Data'!$D$29,0,10*ROW('Water Data'!D88)))</f>
        <v/>
      </c>
      <c r="BV94" s="306" t="str">
        <f ca="true">+IF(OFFSET('Water Data'!$E$27,0,10*ROW('Water Data'!E88))="","",OFFSET('Water Data'!$E$27,0,10*ROW('Water Data'!E88)))</f>
        <v/>
      </c>
      <c r="BW94" s="306" t="str">
        <f ca="true">+IF(OFFSET('Water Data'!$E$28,0,10*ROW('Water Data'!E88))="","",OFFSET('Water Data'!$E$28,0,10*ROW('Water Data'!E88)))</f>
        <v/>
      </c>
      <c r="BX94" s="306" t="str">
        <f ca="true">+IF(OFFSET('Water Data'!$E$29,0,10*ROW('Water Data'!E88))="","",OFFSET('Water Data'!$E$29,0,10*ROW('Water Data'!E88)))</f>
        <v/>
      </c>
      <c r="BY94" s="306" t="str">
        <f ca="true">+IF(OFFSET('Water Data'!$F$27,0,10*ROW('Water Data'!F88))="","",OFFSET('Water Data'!$F$27,0,10*ROW('Water Data'!F88)))</f>
        <v/>
      </c>
      <c r="BZ94" s="306" t="str">
        <f ca="true">+IF(OFFSET('Water Data'!$F$28,0,10*ROW('Water Data'!F88))="","",OFFSET('Water Data'!$F$28,0,10*ROW('Water Data'!F88)))</f>
        <v/>
      </c>
      <c r="CA94" s="306" t="str">
        <f ca="true">+IF(OFFSET('Water Data'!$F$29,0,10*ROW('Water Data'!F88))="","",OFFSET('Water Data'!$F$29,0,10*ROW('Water Data'!F88)))</f>
        <v/>
      </c>
      <c r="CB94" s="306" t="str">
        <f ca="true">+IF(OFFSET('Water Data'!$G$27,0,10*ROW('Water Data'!G88))="","",OFFSET('Water Data'!$G$27,0,10*ROW('Water Data'!G88)))</f>
        <v/>
      </c>
      <c r="CC94" s="306" t="str">
        <f ca="true">+IF(OFFSET('Water Data'!$G$28,0,10*ROW('Water Data'!G88))="","",OFFSET('Water Data'!$G$28,0,10*ROW('Water Data'!G88)))</f>
        <v/>
      </c>
      <c r="CD94" s="306" t="str">
        <f ca="true">+IF(OFFSET('Water Data'!$G$29,0,10*ROW('Water Data'!G88))="","",OFFSET('Water Data'!$G$29,0,10*ROW('Water Data'!G88)))</f>
        <v/>
      </c>
      <c r="CE94" s="306" t="str">
        <f ca="true">+IF(OFFSET('Water Data'!$H$27,0,10*ROW('Water Data'!H88))="","",OFFSET('Water Data'!$H$27,0,10*ROW('Water Data'!H88)))</f>
        <v/>
      </c>
      <c r="CF94" s="306" t="str">
        <f ca="true">+IF(OFFSET('Water Data'!$H$28,0,10*ROW('Water Data'!H88))="","",OFFSET('Water Data'!$H$28,0,10*ROW('Water Data'!H88)))</f>
        <v/>
      </c>
      <c r="CG94" s="306" t="str">
        <f ca="true">+IF(OFFSET('Water Data'!$H$29,0,10*ROW('Water Data'!H88))="","",OFFSET('Water Data'!$H$29,0,10*ROW('Water Data'!H88)))</f>
        <v/>
      </c>
      <c r="CH94" s="306" t="str">
        <f ca="true">+IF(OFFSET('Water Data'!$I$27,0,10*ROW('Water Data'!I88))="","",OFFSET('Water Data'!$I$27,0,10*ROW('Water Data'!I88)))</f>
        <v/>
      </c>
      <c r="CI94" s="306" t="str">
        <f ca="true">+IF(OFFSET('Water Data'!$I$28,0,10*ROW('Water Data'!I88))="","",OFFSET('Water Data'!$I$28,0,10*ROW('Water Data'!I88)))</f>
        <v/>
      </c>
      <c r="CJ94" s="306" t="str">
        <f ca="true">+IF(OFFSET('Water Data'!$I$29,0,10*ROW('Water Data'!I88))="","",OFFSET('Water Data'!$I$29,0,10*ROW('Water Data'!I88)))</f>
        <v/>
      </c>
      <c r="CK94" s="306" t="str">
        <f ca="true">+IF(OFFSET('Sanitation Data'!$D$28,0,10*ROW('Sanitation Data'!D88))="","",OFFSET('Sanitation Data'!$D$28,0,10*ROW('Sanitation Data'!D88)))</f>
        <v/>
      </c>
      <c r="CL94" s="306" t="str">
        <f ca="true">+IF(OFFSET('Sanitation Data'!$D$29,0,10*ROW('Sanitation Data'!D88))="","",OFFSET('Sanitation Data'!$D$29,0,10*ROW('Sanitation Data'!D88)))</f>
        <v/>
      </c>
      <c r="CM94" s="306" t="str">
        <f ca="true">+IF(OFFSET('Sanitation Data'!$D$30,0,10*ROW('Sanitation Data'!D88))="","",OFFSET('Sanitation Data'!$D$30,0,10*ROW('Sanitation Data'!D88)))</f>
        <v/>
      </c>
      <c r="CN94" s="306" t="str">
        <f ca="true">+IF(OFFSET('Sanitation Data'!$D$31,0,10*ROW('Sanitation Data'!D88))="","",OFFSET('Sanitation Data'!$D$31,0,10*ROW('Sanitation Data'!D88)))</f>
        <v/>
      </c>
      <c r="CO94" s="306" t="str">
        <f ca="true">+IF(OFFSET('Sanitation Data'!$D$32,0,10*ROW('Sanitation Data'!D88))="","",OFFSET('Sanitation Data'!$D$32,0,10*ROW('Sanitation Data'!D88)))</f>
        <v/>
      </c>
      <c r="CP94" s="306" t="str">
        <f ca="true">+IF(OFFSET('Sanitation Data'!$E$28,0,10*ROW('Sanitation Data'!E88))="","",OFFSET('Sanitation Data'!$E$28,0,10*ROW('Sanitation Data'!E88)))</f>
        <v/>
      </c>
      <c r="CQ94" s="306" t="str">
        <f ca="true">+IF(OFFSET('Sanitation Data'!$E$29,0,10*ROW('Sanitation Data'!E88))="","",OFFSET('Sanitation Data'!$E$29,0,10*ROW('Sanitation Data'!E88)))</f>
        <v/>
      </c>
      <c r="CR94" s="306" t="str">
        <f ca="true">+IF(OFFSET('Sanitation Data'!$E$30,0,10*ROW('Sanitation Data'!E88))="","",OFFSET('Sanitation Data'!$E$30,0,10*ROW('Sanitation Data'!E88)))</f>
        <v/>
      </c>
      <c r="CS94" s="306" t="str">
        <f ca="true">+IF(OFFSET('Sanitation Data'!$E$31,0,10*ROW('Sanitation Data'!E88))="","",OFFSET('Sanitation Data'!$E$31,0,10*ROW('Sanitation Data'!E88)))</f>
        <v/>
      </c>
      <c r="CT94" s="306" t="str">
        <f ca="true">+IF(OFFSET('Sanitation Data'!$E$32,0,10*ROW('Sanitation Data'!E88))="","",OFFSET('Sanitation Data'!$E$32,0,10*ROW('Sanitation Data'!E88)))</f>
        <v/>
      </c>
      <c r="CU94" s="306" t="str">
        <f ca="true">+IF(OFFSET('Sanitation Data'!$F$28,0,10*ROW('Sanitation Data'!F88))="","",OFFSET('Sanitation Data'!$F$28,0,10*ROW('Sanitation Data'!F88)))</f>
        <v/>
      </c>
      <c r="CV94" s="306" t="str">
        <f ca="true">+IF(OFFSET('Sanitation Data'!$F$29,0,10*ROW('Sanitation Data'!F88))="","",OFFSET('Sanitation Data'!$F$29,0,10*ROW('Sanitation Data'!F88)))</f>
        <v/>
      </c>
      <c r="CW94" s="306" t="str">
        <f ca="true">+IF(OFFSET('Sanitation Data'!$F$30,0,10*ROW('Sanitation Data'!F88))="","",OFFSET('Sanitation Data'!$F$30,0,10*ROW('Sanitation Data'!F88)))</f>
        <v/>
      </c>
      <c r="CX94" s="306" t="str">
        <f ca="true">+IF(OFFSET('Sanitation Data'!$F$31,0,10*ROW('Sanitation Data'!F88))="","",OFFSET('Sanitation Data'!$F$31,0,10*ROW('Sanitation Data'!F88)))</f>
        <v/>
      </c>
      <c r="CY94" s="306" t="str">
        <f ca="true">+IF(OFFSET('Sanitation Data'!$F$32,0,10*ROW('Sanitation Data'!F88))="","",OFFSET('Sanitation Data'!$F$32,0,10*ROW('Sanitation Data'!F88)))</f>
        <v/>
      </c>
      <c r="CZ94" s="306" t="str">
        <f ca="true">+IF(OFFSET('Sanitation Data'!$G$28,0,10*ROW('Sanitation Data'!G88))="","",OFFSET('Sanitation Data'!$G$28,0,10*ROW('Sanitation Data'!G88)))</f>
        <v/>
      </c>
      <c r="DA94" s="306" t="str">
        <f ca="true">+IF(OFFSET('Sanitation Data'!$G$29,0,10*ROW('Sanitation Data'!G88))="","",OFFSET('Sanitation Data'!$G$29,0,10*ROW('Sanitation Data'!G88)))</f>
        <v/>
      </c>
      <c r="DB94" s="306" t="str">
        <f ca="true">+IF(OFFSET('Sanitation Data'!$G$30,0,10*ROW('Sanitation Data'!G88))="","",OFFSET('Sanitation Data'!$G$30,0,10*ROW('Sanitation Data'!G88)))</f>
        <v/>
      </c>
      <c r="DC94" s="306" t="str">
        <f ca="true">+IF(OFFSET('Sanitation Data'!$G$31,0,10*ROW('Sanitation Data'!G88))="","",OFFSET('Sanitation Data'!$G$31,0,10*ROW('Sanitation Data'!G88)))</f>
        <v/>
      </c>
      <c r="DD94" s="306" t="str">
        <f ca="true">+IF(OFFSET('Sanitation Data'!$G$32,0,10*ROW('Sanitation Data'!G88))="","",OFFSET('Sanitation Data'!$G$32,0,10*ROW('Sanitation Data'!G88)))</f>
        <v/>
      </c>
      <c r="DE94" s="306" t="str">
        <f ca="true">+IF(OFFSET('Sanitation Data'!$H$28,0,10*ROW('Sanitation Data'!H88))="","",OFFSET('Sanitation Data'!$H$28,0,10*ROW('Sanitation Data'!H88)))</f>
        <v/>
      </c>
      <c r="DF94" s="306" t="str">
        <f ca="true">+IF(OFFSET('Sanitation Data'!$H$29,0,10*ROW('Sanitation Data'!H88))="","",OFFSET('Sanitation Data'!$H$29,0,10*ROW('Sanitation Data'!H88)))</f>
        <v/>
      </c>
      <c r="DG94" s="306" t="str">
        <f ca="true">+IF(OFFSET('Sanitation Data'!$H$30,0,10*ROW('Sanitation Data'!H88))="","",OFFSET('Sanitation Data'!$H$30,0,10*ROW('Sanitation Data'!H88)))</f>
        <v/>
      </c>
      <c r="DH94" s="306" t="str">
        <f ca="true">+IF(OFFSET('Sanitation Data'!$H$31,0,10*ROW('Sanitation Data'!H88))="","",OFFSET('Sanitation Data'!$H$31,0,10*ROW('Sanitation Data'!H88)))</f>
        <v/>
      </c>
      <c r="DI94" s="306" t="str">
        <f ca="true">+IF(OFFSET('Sanitation Data'!$H$32,0,10*ROW('Sanitation Data'!H88))="","",OFFSET('Sanitation Data'!$H$32,0,10*ROW('Sanitation Data'!H88)))</f>
        <v/>
      </c>
      <c r="DJ94" s="306" t="str">
        <f ca="true">+IF(OFFSET('Sanitation Data'!$I$28,0,10*ROW('Sanitation Data'!I88))="","",OFFSET('Sanitation Data'!$I$28,0,10*ROW('Sanitation Data'!I88)))</f>
        <v/>
      </c>
      <c r="DK94" s="306" t="str">
        <f ca="true">+IF(OFFSET('Sanitation Data'!$I$29,0,10*ROW('Sanitation Data'!I88))="","",OFFSET('Sanitation Data'!$I$29,0,10*ROW('Sanitation Data'!I88)))</f>
        <v/>
      </c>
      <c r="DL94" s="306" t="str">
        <f ca="true">+IF(OFFSET('Sanitation Data'!$I$30,0,10*ROW('Sanitation Data'!I88))="","",OFFSET('Sanitation Data'!$I$30,0,10*ROW('Sanitation Data'!I88)))</f>
        <v/>
      </c>
      <c r="DM94" s="306" t="str">
        <f ca="true">+IF(OFFSET('Sanitation Data'!$I$31,0,10*ROW('Sanitation Data'!I88))="","",OFFSET('Sanitation Data'!$I$31,0,10*ROW('Sanitation Data'!I88)))</f>
        <v/>
      </c>
      <c r="DN94" s="306" t="str">
        <f ca="true">+IF(OFFSET('Sanitation Data'!$I$32,0,10*ROW('Sanitation Data'!I88))="","",OFFSET('Sanitation Data'!$I$32,0,10*ROW('Sanitation Data'!I88)))</f>
        <v/>
      </c>
      <c r="DO94" s="306" t="str">
        <f ca="true">+IF(OFFSET('Hygiene Data'!$D$11,0,10*ROW('Hygiene Data'!D88))="","",OFFSET('Hygiene Data'!$D$11,0,10*ROW('Hygiene Data'!D88)))</f>
        <v/>
      </c>
      <c r="DP94" s="306" t="str">
        <f ca="true">+IF(OFFSET('Hygiene Data'!$D$12,0,10*ROW('Hygiene Data'!D88))="","",OFFSET('Hygiene Data'!$D$12,0,10*ROW('Hygiene Data'!D88)))</f>
        <v/>
      </c>
      <c r="DQ94" s="306" t="str">
        <f ca="true">+IF(OFFSET('Hygiene Data'!$D$13,0,10*ROW('Hygiene Data'!D88))="","",OFFSET('Hygiene Data'!$D$13,0,10*ROW('Hygiene Data'!D88)))</f>
        <v/>
      </c>
      <c r="DR94" s="306" t="str">
        <f ca="true">+IF(OFFSET('Hygiene Data'!$E$11,0,10*ROW('Hygiene Data'!E88))="","",OFFSET('Hygiene Data'!$E$11,0,10*ROW('Hygiene Data'!E88)))</f>
        <v/>
      </c>
      <c r="DS94" s="306" t="str">
        <f ca="true">+IF(OFFSET('Hygiene Data'!$E$12,0,10*ROW('Hygiene Data'!E88))="","",OFFSET('Hygiene Data'!$E$12,0,10*ROW('Hygiene Data'!E88)))</f>
        <v/>
      </c>
      <c r="DT94" s="306" t="str">
        <f ca="true">+IF(OFFSET('Hygiene Data'!$E$13,0,10*ROW('Hygiene Data'!E88))="","",OFFSET('Hygiene Data'!$E$13,0,10*ROW('Hygiene Data'!E88)))</f>
        <v/>
      </c>
      <c r="DU94" s="306" t="str">
        <f ca="true">+IF(OFFSET('Hygiene Data'!$F$11,0,10*ROW('Hygiene Data'!F88))="","",OFFSET('Hygiene Data'!$F$11,0,10*ROW('Hygiene Data'!F88)))</f>
        <v/>
      </c>
      <c r="DV94" s="306" t="str">
        <f ca="true">+IF(OFFSET('Hygiene Data'!$F$12,0,10*ROW('Hygiene Data'!F88))="","",OFFSET('Hygiene Data'!$F$12,0,10*ROW('Hygiene Data'!F88)))</f>
        <v/>
      </c>
      <c r="DW94" s="306" t="str">
        <f ca="true">+IF(OFFSET('Hygiene Data'!$F$13,0,10*ROW('Hygiene Data'!F88))="","",OFFSET('Hygiene Data'!$F$13,0,10*ROW('Hygiene Data'!F88)))</f>
        <v/>
      </c>
      <c r="DX94" s="306" t="str">
        <f ca="true">+IF(OFFSET('Hygiene Data'!$G$11,0,10*ROW('Hygiene Data'!G88))="","",OFFSET('Hygiene Data'!$G$11,0,10*ROW('Hygiene Data'!G88)))</f>
        <v/>
      </c>
      <c r="DY94" s="306" t="str">
        <f ca="true">+IF(OFFSET('Hygiene Data'!$G$12,0,10*ROW('Hygiene Data'!G88))="","",OFFSET('Hygiene Data'!$G$12,0,10*ROW('Hygiene Data'!G88)))</f>
        <v/>
      </c>
      <c r="DZ94" s="306" t="str">
        <f ca="true">+IF(OFFSET('Hygiene Data'!$G$13,0,10*ROW('Hygiene Data'!G88))="","",OFFSET('Hygiene Data'!$G$13,0,10*ROW('Hygiene Data'!G88)))</f>
        <v/>
      </c>
      <c r="EA94" s="306" t="str">
        <f ca="true">+IF(OFFSET('Hygiene Data'!$H$11,0,10*ROW('Hygiene Data'!H88))="","",OFFSET('Hygiene Data'!$H$11,0,10*ROW('Hygiene Data'!H88)))</f>
        <v/>
      </c>
      <c r="EB94" s="306" t="str">
        <f ca="true">+IF(OFFSET('Hygiene Data'!$H$12,0,10*ROW('Hygiene Data'!H88))="","",OFFSET('Hygiene Data'!$H$12,0,10*ROW('Hygiene Data'!H88)))</f>
        <v/>
      </c>
      <c r="EC94" s="306" t="str">
        <f ca="true">+IF(OFFSET('Hygiene Data'!$H$13,0,10*ROW('Hygiene Data'!H88))="","",OFFSET('Hygiene Data'!$H$13,0,10*ROW('Hygiene Data'!H88)))</f>
        <v/>
      </c>
      <c r="ED94" s="306" t="str">
        <f ca="true">+IF(OFFSET('Hygiene Data'!$I$11,0,10*ROW('Hygiene Data'!I88))="","",OFFSET('Hygiene Data'!$I$11,0,10*ROW('Hygiene Data'!I88)))</f>
        <v/>
      </c>
      <c r="EE94" s="306" t="str">
        <f ca="true">+IF(OFFSET('Hygiene Data'!$I$12,0,10*ROW('Hygiene Data'!I88))="","",OFFSET('Hygiene Data'!$I$12,0,10*ROW('Hygiene Data'!I88)))</f>
        <v/>
      </c>
      <c r="EF94" s="306"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62" t="str">
        <f t="shared" ca="true" si="1"/>
        <v/>
      </c>
      <c r="D95" s="98"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8"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8"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8"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8"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8"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8"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8"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8"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8"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8"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8"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8"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8"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8"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8"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8"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8"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9"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9"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9"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9"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9"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9"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9"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9"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9"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9"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9"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9"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9"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9"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9"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9"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9"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9"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9"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9"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9"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9"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9"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9"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9"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9"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9"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9"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9"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9"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0"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0"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0"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0"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0"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0"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0"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0"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0"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0"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0"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0"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0"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0"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0"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0"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0"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0"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6"/>
      <c r="BS95" s="306" t="str">
        <f ca="true">+IF(OFFSET('Water Data'!$D$27,0,10*ROW('Water Data'!D89))="","",OFFSET('Water Data'!$D$27,0,10*ROW('Water Data'!D89)))</f>
        <v/>
      </c>
      <c r="BT95" s="306" t="str">
        <f ca="true">+IF(OFFSET('Water Data'!$D$28,0,10*ROW('Water Data'!D89))="","",OFFSET('Water Data'!$D$28,0,10*ROW('Water Data'!D89)))</f>
        <v/>
      </c>
      <c r="BU95" s="306" t="str">
        <f ca="true">+IF(OFFSET('Water Data'!$D$29,0,10*ROW('Water Data'!D89))="","",OFFSET('Water Data'!$D$29,0,10*ROW('Water Data'!D89)))</f>
        <v/>
      </c>
      <c r="BV95" s="306" t="str">
        <f ca="true">+IF(OFFSET('Water Data'!$E$27,0,10*ROW('Water Data'!E89))="","",OFFSET('Water Data'!$E$27,0,10*ROW('Water Data'!E89)))</f>
        <v/>
      </c>
      <c r="BW95" s="306" t="str">
        <f ca="true">+IF(OFFSET('Water Data'!$E$28,0,10*ROW('Water Data'!E89))="","",OFFSET('Water Data'!$E$28,0,10*ROW('Water Data'!E89)))</f>
        <v/>
      </c>
      <c r="BX95" s="306" t="str">
        <f ca="true">+IF(OFFSET('Water Data'!$E$29,0,10*ROW('Water Data'!E89))="","",OFFSET('Water Data'!$E$29,0,10*ROW('Water Data'!E89)))</f>
        <v/>
      </c>
      <c r="BY95" s="306" t="str">
        <f ca="true">+IF(OFFSET('Water Data'!$F$27,0,10*ROW('Water Data'!F89))="","",OFFSET('Water Data'!$F$27,0,10*ROW('Water Data'!F89)))</f>
        <v/>
      </c>
      <c r="BZ95" s="306" t="str">
        <f ca="true">+IF(OFFSET('Water Data'!$F$28,0,10*ROW('Water Data'!F89))="","",OFFSET('Water Data'!$F$28,0,10*ROW('Water Data'!F89)))</f>
        <v/>
      </c>
      <c r="CA95" s="306" t="str">
        <f ca="true">+IF(OFFSET('Water Data'!$F$29,0,10*ROW('Water Data'!F89))="","",OFFSET('Water Data'!$F$29,0,10*ROW('Water Data'!F89)))</f>
        <v/>
      </c>
      <c r="CB95" s="306" t="str">
        <f ca="true">+IF(OFFSET('Water Data'!$G$27,0,10*ROW('Water Data'!G89))="","",OFFSET('Water Data'!$G$27,0,10*ROW('Water Data'!G89)))</f>
        <v/>
      </c>
      <c r="CC95" s="306" t="str">
        <f ca="true">+IF(OFFSET('Water Data'!$G$28,0,10*ROW('Water Data'!G89))="","",OFFSET('Water Data'!$G$28,0,10*ROW('Water Data'!G89)))</f>
        <v/>
      </c>
      <c r="CD95" s="306" t="str">
        <f ca="true">+IF(OFFSET('Water Data'!$G$29,0,10*ROW('Water Data'!G89))="","",OFFSET('Water Data'!$G$29,0,10*ROW('Water Data'!G89)))</f>
        <v/>
      </c>
      <c r="CE95" s="306" t="str">
        <f ca="true">+IF(OFFSET('Water Data'!$H$27,0,10*ROW('Water Data'!H89))="","",OFFSET('Water Data'!$H$27,0,10*ROW('Water Data'!H89)))</f>
        <v/>
      </c>
      <c r="CF95" s="306" t="str">
        <f ca="true">+IF(OFFSET('Water Data'!$H$28,0,10*ROW('Water Data'!H89))="","",OFFSET('Water Data'!$H$28,0,10*ROW('Water Data'!H89)))</f>
        <v/>
      </c>
      <c r="CG95" s="306" t="str">
        <f ca="true">+IF(OFFSET('Water Data'!$H$29,0,10*ROW('Water Data'!H89))="","",OFFSET('Water Data'!$H$29,0,10*ROW('Water Data'!H89)))</f>
        <v/>
      </c>
      <c r="CH95" s="306" t="str">
        <f ca="true">+IF(OFFSET('Water Data'!$I$27,0,10*ROW('Water Data'!I89))="","",OFFSET('Water Data'!$I$27,0,10*ROW('Water Data'!I89)))</f>
        <v/>
      </c>
      <c r="CI95" s="306" t="str">
        <f ca="true">+IF(OFFSET('Water Data'!$I$28,0,10*ROW('Water Data'!I89))="","",OFFSET('Water Data'!$I$28,0,10*ROW('Water Data'!I89)))</f>
        <v/>
      </c>
      <c r="CJ95" s="306" t="str">
        <f ca="true">+IF(OFFSET('Water Data'!$I$29,0,10*ROW('Water Data'!I89))="","",OFFSET('Water Data'!$I$29,0,10*ROW('Water Data'!I89)))</f>
        <v/>
      </c>
      <c r="CK95" s="306" t="str">
        <f ca="true">+IF(OFFSET('Sanitation Data'!$D$28,0,10*ROW('Sanitation Data'!D89))="","",OFFSET('Sanitation Data'!$D$28,0,10*ROW('Sanitation Data'!D89)))</f>
        <v/>
      </c>
      <c r="CL95" s="306" t="str">
        <f ca="true">+IF(OFFSET('Sanitation Data'!$D$29,0,10*ROW('Sanitation Data'!D89))="","",OFFSET('Sanitation Data'!$D$29,0,10*ROW('Sanitation Data'!D89)))</f>
        <v/>
      </c>
      <c r="CM95" s="306" t="str">
        <f ca="true">+IF(OFFSET('Sanitation Data'!$D$30,0,10*ROW('Sanitation Data'!D89))="","",OFFSET('Sanitation Data'!$D$30,0,10*ROW('Sanitation Data'!D89)))</f>
        <v/>
      </c>
      <c r="CN95" s="306" t="str">
        <f ca="true">+IF(OFFSET('Sanitation Data'!$D$31,0,10*ROW('Sanitation Data'!D89))="","",OFFSET('Sanitation Data'!$D$31,0,10*ROW('Sanitation Data'!D89)))</f>
        <v/>
      </c>
      <c r="CO95" s="306" t="str">
        <f ca="true">+IF(OFFSET('Sanitation Data'!$D$32,0,10*ROW('Sanitation Data'!D89))="","",OFFSET('Sanitation Data'!$D$32,0,10*ROW('Sanitation Data'!D89)))</f>
        <v/>
      </c>
      <c r="CP95" s="306" t="str">
        <f ca="true">+IF(OFFSET('Sanitation Data'!$E$28,0,10*ROW('Sanitation Data'!E89))="","",OFFSET('Sanitation Data'!$E$28,0,10*ROW('Sanitation Data'!E89)))</f>
        <v/>
      </c>
      <c r="CQ95" s="306" t="str">
        <f ca="true">+IF(OFFSET('Sanitation Data'!$E$29,0,10*ROW('Sanitation Data'!E89))="","",OFFSET('Sanitation Data'!$E$29,0,10*ROW('Sanitation Data'!E89)))</f>
        <v/>
      </c>
      <c r="CR95" s="306" t="str">
        <f ca="true">+IF(OFFSET('Sanitation Data'!$E$30,0,10*ROW('Sanitation Data'!E89))="","",OFFSET('Sanitation Data'!$E$30,0,10*ROW('Sanitation Data'!E89)))</f>
        <v/>
      </c>
      <c r="CS95" s="306" t="str">
        <f ca="true">+IF(OFFSET('Sanitation Data'!$E$31,0,10*ROW('Sanitation Data'!E89))="","",OFFSET('Sanitation Data'!$E$31,0,10*ROW('Sanitation Data'!E89)))</f>
        <v/>
      </c>
      <c r="CT95" s="306" t="str">
        <f ca="true">+IF(OFFSET('Sanitation Data'!$E$32,0,10*ROW('Sanitation Data'!E89))="","",OFFSET('Sanitation Data'!$E$32,0,10*ROW('Sanitation Data'!E89)))</f>
        <v/>
      </c>
      <c r="CU95" s="306" t="str">
        <f ca="true">+IF(OFFSET('Sanitation Data'!$F$28,0,10*ROW('Sanitation Data'!F89))="","",OFFSET('Sanitation Data'!$F$28,0,10*ROW('Sanitation Data'!F89)))</f>
        <v/>
      </c>
      <c r="CV95" s="306" t="str">
        <f ca="true">+IF(OFFSET('Sanitation Data'!$F$29,0,10*ROW('Sanitation Data'!F89))="","",OFFSET('Sanitation Data'!$F$29,0,10*ROW('Sanitation Data'!F89)))</f>
        <v/>
      </c>
      <c r="CW95" s="306" t="str">
        <f ca="true">+IF(OFFSET('Sanitation Data'!$F$30,0,10*ROW('Sanitation Data'!F89))="","",OFFSET('Sanitation Data'!$F$30,0,10*ROW('Sanitation Data'!F89)))</f>
        <v/>
      </c>
      <c r="CX95" s="306" t="str">
        <f ca="true">+IF(OFFSET('Sanitation Data'!$F$31,0,10*ROW('Sanitation Data'!F89))="","",OFFSET('Sanitation Data'!$F$31,0,10*ROW('Sanitation Data'!F89)))</f>
        <v/>
      </c>
      <c r="CY95" s="306" t="str">
        <f ca="true">+IF(OFFSET('Sanitation Data'!$F$32,0,10*ROW('Sanitation Data'!F89))="","",OFFSET('Sanitation Data'!$F$32,0,10*ROW('Sanitation Data'!F89)))</f>
        <v/>
      </c>
      <c r="CZ95" s="306" t="str">
        <f ca="true">+IF(OFFSET('Sanitation Data'!$G$28,0,10*ROW('Sanitation Data'!G89))="","",OFFSET('Sanitation Data'!$G$28,0,10*ROW('Sanitation Data'!G89)))</f>
        <v/>
      </c>
      <c r="DA95" s="306" t="str">
        <f ca="true">+IF(OFFSET('Sanitation Data'!$G$29,0,10*ROW('Sanitation Data'!G89))="","",OFFSET('Sanitation Data'!$G$29,0,10*ROW('Sanitation Data'!G89)))</f>
        <v/>
      </c>
      <c r="DB95" s="306" t="str">
        <f ca="true">+IF(OFFSET('Sanitation Data'!$G$30,0,10*ROW('Sanitation Data'!G89))="","",OFFSET('Sanitation Data'!$G$30,0,10*ROW('Sanitation Data'!G89)))</f>
        <v/>
      </c>
      <c r="DC95" s="306" t="str">
        <f ca="true">+IF(OFFSET('Sanitation Data'!$G$31,0,10*ROW('Sanitation Data'!G89))="","",OFFSET('Sanitation Data'!$G$31,0,10*ROW('Sanitation Data'!G89)))</f>
        <v/>
      </c>
      <c r="DD95" s="306" t="str">
        <f ca="true">+IF(OFFSET('Sanitation Data'!$G$32,0,10*ROW('Sanitation Data'!G89))="","",OFFSET('Sanitation Data'!$G$32,0,10*ROW('Sanitation Data'!G89)))</f>
        <v/>
      </c>
      <c r="DE95" s="306" t="str">
        <f ca="true">+IF(OFFSET('Sanitation Data'!$H$28,0,10*ROW('Sanitation Data'!H89))="","",OFFSET('Sanitation Data'!$H$28,0,10*ROW('Sanitation Data'!H89)))</f>
        <v/>
      </c>
      <c r="DF95" s="306" t="str">
        <f ca="true">+IF(OFFSET('Sanitation Data'!$H$29,0,10*ROW('Sanitation Data'!H89))="","",OFFSET('Sanitation Data'!$H$29,0,10*ROW('Sanitation Data'!H89)))</f>
        <v/>
      </c>
      <c r="DG95" s="306" t="str">
        <f ca="true">+IF(OFFSET('Sanitation Data'!$H$30,0,10*ROW('Sanitation Data'!H89))="","",OFFSET('Sanitation Data'!$H$30,0,10*ROW('Sanitation Data'!H89)))</f>
        <v/>
      </c>
      <c r="DH95" s="306" t="str">
        <f ca="true">+IF(OFFSET('Sanitation Data'!$H$31,0,10*ROW('Sanitation Data'!H89))="","",OFFSET('Sanitation Data'!$H$31,0,10*ROW('Sanitation Data'!H89)))</f>
        <v/>
      </c>
      <c r="DI95" s="306" t="str">
        <f ca="true">+IF(OFFSET('Sanitation Data'!$H$32,0,10*ROW('Sanitation Data'!H89))="","",OFFSET('Sanitation Data'!$H$32,0,10*ROW('Sanitation Data'!H89)))</f>
        <v/>
      </c>
      <c r="DJ95" s="306" t="str">
        <f ca="true">+IF(OFFSET('Sanitation Data'!$I$28,0,10*ROW('Sanitation Data'!I89))="","",OFFSET('Sanitation Data'!$I$28,0,10*ROW('Sanitation Data'!I89)))</f>
        <v/>
      </c>
      <c r="DK95" s="306" t="str">
        <f ca="true">+IF(OFFSET('Sanitation Data'!$I$29,0,10*ROW('Sanitation Data'!I89))="","",OFFSET('Sanitation Data'!$I$29,0,10*ROW('Sanitation Data'!I89)))</f>
        <v/>
      </c>
      <c r="DL95" s="306" t="str">
        <f ca="true">+IF(OFFSET('Sanitation Data'!$I$30,0,10*ROW('Sanitation Data'!I89))="","",OFFSET('Sanitation Data'!$I$30,0,10*ROW('Sanitation Data'!I89)))</f>
        <v/>
      </c>
      <c r="DM95" s="306" t="str">
        <f ca="true">+IF(OFFSET('Sanitation Data'!$I$31,0,10*ROW('Sanitation Data'!I89))="","",OFFSET('Sanitation Data'!$I$31,0,10*ROW('Sanitation Data'!I89)))</f>
        <v/>
      </c>
      <c r="DN95" s="306" t="str">
        <f ca="true">+IF(OFFSET('Sanitation Data'!$I$32,0,10*ROW('Sanitation Data'!I89))="","",OFFSET('Sanitation Data'!$I$32,0,10*ROW('Sanitation Data'!I89)))</f>
        <v/>
      </c>
      <c r="DO95" s="306" t="str">
        <f ca="true">+IF(OFFSET('Hygiene Data'!$D$11,0,10*ROW('Hygiene Data'!D89))="","",OFFSET('Hygiene Data'!$D$11,0,10*ROW('Hygiene Data'!D89)))</f>
        <v/>
      </c>
      <c r="DP95" s="306" t="str">
        <f ca="true">+IF(OFFSET('Hygiene Data'!$D$12,0,10*ROW('Hygiene Data'!D89))="","",OFFSET('Hygiene Data'!$D$12,0,10*ROW('Hygiene Data'!D89)))</f>
        <v/>
      </c>
      <c r="DQ95" s="306" t="str">
        <f ca="true">+IF(OFFSET('Hygiene Data'!$D$13,0,10*ROW('Hygiene Data'!D89))="","",OFFSET('Hygiene Data'!$D$13,0,10*ROW('Hygiene Data'!D89)))</f>
        <v/>
      </c>
      <c r="DR95" s="306" t="str">
        <f ca="true">+IF(OFFSET('Hygiene Data'!$E$11,0,10*ROW('Hygiene Data'!E89))="","",OFFSET('Hygiene Data'!$E$11,0,10*ROW('Hygiene Data'!E89)))</f>
        <v/>
      </c>
      <c r="DS95" s="306" t="str">
        <f ca="true">+IF(OFFSET('Hygiene Data'!$E$12,0,10*ROW('Hygiene Data'!E89))="","",OFFSET('Hygiene Data'!$E$12,0,10*ROW('Hygiene Data'!E89)))</f>
        <v/>
      </c>
      <c r="DT95" s="306" t="str">
        <f ca="true">+IF(OFFSET('Hygiene Data'!$E$13,0,10*ROW('Hygiene Data'!E89))="","",OFFSET('Hygiene Data'!$E$13,0,10*ROW('Hygiene Data'!E89)))</f>
        <v/>
      </c>
      <c r="DU95" s="306" t="str">
        <f ca="true">+IF(OFFSET('Hygiene Data'!$F$11,0,10*ROW('Hygiene Data'!F89))="","",OFFSET('Hygiene Data'!$F$11,0,10*ROW('Hygiene Data'!F89)))</f>
        <v/>
      </c>
      <c r="DV95" s="306" t="str">
        <f ca="true">+IF(OFFSET('Hygiene Data'!$F$12,0,10*ROW('Hygiene Data'!F89))="","",OFFSET('Hygiene Data'!$F$12,0,10*ROW('Hygiene Data'!F89)))</f>
        <v/>
      </c>
      <c r="DW95" s="306" t="str">
        <f ca="true">+IF(OFFSET('Hygiene Data'!$F$13,0,10*ROW('Hygiene Data'!F89))="","",OFFSET('Hygiene Data'!$F$13,0,10*ROW('Hygiene Data'!F89)))</f>
        <v/>
      </c>
      <c r="DX95" s="306" t="str">
        <f ca="true">+IF(OFFSET('Hygiene Data'!$G$11,0,10*ROW('Hygiene Data'!G89))="","",OFFSET('Hygiene Data'!$G$11,0,10*ROW('Hygiene Data'!G89)))</f>
        <v/>
      </c>
      <c r="DY95" s="306" t="str">
        <f ca="true">+IF(OFFSET('Hygiene Data'!$G$12,0,10*ROW('Hygiene Data'!G89))="","",OFFSET('Hygiene Data'!$G$12,0,10*ROW('Hygiene Data'!G89)))</f>
        <v/>
      </c>
      <c r="DZ95" s="306" t="str">
        <f ca="true">+IF(OFFSET('Hygiene Data'!$G$13,0,10*ROW('Hygiene Data'!G89))="","",OFFSET('Hygiene Data'!$G$13,0,10*ROW('Hygiene Data'!G89)))</f>
        <v/>
      </c>
      <c r="EA95" s="306" t="str">
        <f ca="true">+IF(OFFSET('Hygiene Data'!$H$11,0,10*ROW('Hygiene Data'!H89))="","",OFFSET('Hygiene Data'!$H$11,0,10*ROW('Hygiene Data'!H89)))</f>
        <v/>
      </c>
      <c r="EB95" s="306" t="str">
        <f ca="true">+IF(OFFSET('Hygiene Data'!$H$12,0,10*ROW('Hygiene Data'!H89))="","",OFFSET('Hygiene Data'!$H$12,0,10*ROW('Hygiene Data'!H89)))</f>
        <v/>
      </c>
      <c r="EC95" s="306" t="str">
        <f ca="true">+IF(OFFSET('Hygiene Data'!$H$13,0,10*ROW('Hygiene Data'!H89))="","",OFFSET('Hygiene Data'!$H$13,0,10*ROW('Hygiene Data'!H89)))</f>
        <v/>
      </c>
      <c r="ED95" s="306" t="str">
        <f ca="true">+IF(OFFSET('Hygiene Data'!$I$11,0,10*ROW('Hygiene Data'!I89))="","",OFFSET('Hygiene Data'!$I$11,0,10*ROW('Hygiene Data'!I89)))</f>
        <v/>
      </c>
      <c r="EE95" s="306" t="str">
        <f ca="true">+IF(OFFSET('Hygiene Data'!$I$12,0,10*ROW('Hygiene Data'!I89))="","",OFFSET('Hygiene Data'!$I$12,0,10*ROW('Hygiene Data'!I89)))</f>
        <v/>
      </c>
      <c r="EF95" s="306"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62" t="str">
        <f t="shared" ca="true" si="1"/>
        <v/>
      </c>
      <c r="D96" s="98"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8"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8"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8"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8"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8"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8"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8"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8"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8"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8"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8"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8"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8"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8"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8"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8"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8"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9"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9"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9"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9"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9"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9"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9"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9"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9"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9"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9"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9"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9"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9"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9"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9"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9"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9"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9"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9"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9"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9"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9"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9"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9"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9"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9"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9"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9"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9"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0"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0"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0"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0"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0"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0"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0"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0"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0"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0"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0"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0"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0"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0"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0"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0"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0"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0"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6"/>
      <c r="BS96" s="306" t="str">
        <f ca="true">+IF(OFFSET('Water Data'!$D$27,0,10*ROW('Water Data'!D90))="","",OFFSET('Water Data'!$D$27,0,10*ROW('Water Data'!D90)))</f>
        <v/>
      </c>
      <c r="BT96" s="306" t="str">
        <f ca="true">+IF(OFFSET('Water Data'!$D$28,0,10*ROW('Water Data'!D90))="","",OFFSET('Water Data'!$D$28,0,10*ROW('Water Data'!D90)))</f>
        <v/>
      </c>
      <c r="BU96" s="306" t="str">
        <f ca="true">+IF(OFFSET('Water Data'!$D$29,0,10*ROW('Water Data'!D90))="","",OFFSET('Water Data'!$D$29,0,10*ROW('Water Data'!D90)))</f>
        <v/>
      </c>
      <c r="BV96" s="306" t="str">
        <f ca="true">+IF(OFFSET('Water Data'!$E$27,0,10*ROW('Water Data'!E90))="","",OFFSET('Water Data'!$E$27,0,10*ROW('Water Data'!E90)))</f>
        <v/>
      </c>
      <c r="BW96" s="306" t="str">
        <f ca="true">+IF(OFFSET('Water Data'!$E$28,0,10*ROW('Water Data'!E90))="","",OFFSET('Water Data'!$E$28,0,10*ROW('Water Data'!E90)))</f>
        <v/>
      </c>
      <c r="BX96" s="306" t="str">
        <f ca="true">+IF(OFFSET('Water Data'!$E$29,0,10*ROW('Water Data'!E90))="","",OFFSET('Water Data'!$E$29,0,10*ROW('Water Data'!E90)))</f>
        <v/>
      </c>
      <c r="BY96" s="306" t="str">
        <f ca="true">+IF(OFFSET('Water Data'!$F$27,0,10*ROW('Water Data'!F90))="","",OFFSET('Water Data'!$F$27,0,10*ROW('Water Data'!F90)))</f>
        <v/>
      </c>
      <c r="BZ96" s="306" t="str">
        <f ca="true">+IF(OFFSET('Water Data'!$F$28,0,10*ROW('Water Data'!F90))="","",OFFSET('Water Data'!$F$28,0,10*ROW('Water Data'!F90)))</f>
        <v/>
      </c>
      <c r="CA96" s="306" t="str">
        <f ca="true">+IF(OFFSET('Water Data'!$F$29,0,10*ROW('Water Data'!F90))="","",OFFSET('Water Data'!$F$29,0,10*ROW('Water Data'!F90)))</f>
        <v/>
      </c>
      <c r="CB96" s="306" t="str">
        <f ca="true">+IF(OFFSET('Water Data'!$G$27,0,10*ROW('Water Data'!G90))="","",OFFSET('Water Data'!$G$27,0,10*ROW('Water Data'!G90)))</f>
        <v/>
      </c>
      <c r="CC96" s="306" t="str">
        <f ca="true">+IF(OFFSET('Water Data'!$G$28,0,10*ROW('Water Data'!G90))="","",OFFSET('Water Data'!$G$28,0,10*ROW('Water Data'!G90)))</f>
        <v/>
      </c>
      <c r="CD96" s="306" t="str">
        <f ca="true">+IF(OFFSET('Water Data'!$G$29,0,10*ROW('Water Data'!G90))="","",OFFSET('Water Data'!$G$29,0,10*ROW('Water Data'!G90)))</f>
        <v/>
      </c>
      <c r="CE96" s="306" t="str">
        <f ca="true">+IF(OFFSET('Water Data'!$H$27,0,10*ROW('Water Data'!H90))="","",OFFSET('Water Data'!$H$27,0,10*ROW('Water Data'!H90)))</f>
        <v/>
      </c>
      <c r="CF96" s="306" t="str">
        <f ca="true">+IF(OFFSET('Water Data'!$H$28,0,10*ROW('Water Data'!H90))="","",OFFSET('Water Data'!$H$28,0,10*ROW('Water Data'!H90)))</f>
        <v/>
      </c>
      <c r="CG96" s="306" t="str">
        <f ca="true">+IF(OFFSET('Water Data'!$H$29,0,10*ROW('Water Data'!H90))="","",OFFSET('Water Data'!$H$29,0,10*ROW('Water Data'!H90)))</f>
        <v/>
      </c>
      <c r="CH96" s="306" t="str">
        <f ca="true">+IF(OFFSET('Water Data'!$I$27,0,10*ROW('Water Data'!I90))="","",OFFSET('Water Data'!$I$27,0,10*ROW('Water Data'!I90)))</f>
        <v/>
      </c>
      <c r="CI96" s="306" t="str">
        <f ca="true">+IF(OFFSET('Water Data'!$I$28,0,10*ROW('Water Data'!I90))="","",OFFSET('Water Data'!$I$28,0,10*ROW('Water Data'!I90)))</f>
        <v/>
      </c>
      <c r="CJ96" s="306" t="str">
        <f ca="true">+IF(OFFSET('Water Data'!$I$29,0,10*ROW('Water Data'!I90))="","",OFFSET('Water Data'!$I$29,0,10*ROW('Water Data'!I90)))</f>
        <v/>
      </c>
      <c r="CK96" s="306" t="str">
        <f ca="true">+IF(OFFSET('Sanitation Data'!$D$28,0,10*ROW('Sanitation Data'!D90))="","",OFFSET('Sanitation Data'!$D$28,0,10*ROW('Sanitation Data'!D90)))</f>
        <v/>
      </c>
      <c r="CL96" s="306" t="str">
        <f ca="true">+IF(OFFSET('Sanitation Data'!$D$29,0,10*ROW('Sanitation Data'!D90))="","",OFFSET('Sanitation Data'!$D$29,0,10*ROW('Sanitation Data'!D90)))</f>
        <v/>
      </c>
      <c r="CM96" s="306" t="str">
        <f ca="true">+IF(OFFSET('Sanitation Data'!$D$30,0,10*ROW('Sanitation Data'!D90))="","",OFFSET('Sanitation Data'!$D$30,0,10*ROW('Sanitation Data'!D90)))</f>
        <v/>
      </c>
      <c r="CN96" s="306" t="str">
        <f ca="true">+IF(OFFSET('Sanitation Data'!$D$31,0,10*ROW('Sanitation Data'!D90))="","",OFFSET('Sanitation Data'!$D$31,0,10*ROW('Sanitation Data'!D90)))</f>
        <v/>
      </c>
      <c r="CO96" s="306" t="str">
        <f ca="true">+IF(OFFSET('Sanitation Data'!$D$32,0,10*ROW('Sanitation Data'!D90))="","",OFFSET('Sanitation Data'!$D$32,0,10*ROW('Sanitation Data'!D90)))</f>
        <v/>
      </c>
      <c r="CP96" s="306" t="str">
        <f ca="true">+IF(OFFSET('Sanitation Data'!$E$28,0,10*ROW('Sanitation Data'!E90))="","",OFFSET('Sanitation Data'!$E$28,0,10*ROW('Sanitation Data'!E90)))</f>
        <v/>
      </c>
      <c r="CQ96" s="306" t="str">
        <f ca="true">+IF(OFFSET('Sanitation Data'!$E$29,0,10*ROW('Sanitation Data'!E90))="","",OFFSET('Sanitation Data'!$E$29,0,10*ROW('Sanitation Data'!E90)))</f>
        <v/>
      </c>
      <c r="CR96" s="306" t="str">
        <f ca="true">+IF(OFFSET('Sanitation Data'!$E$30,0,10*ROW('Sanitation Data'!E90))="","",OFFSET('Sanitation Data'!$E$30,0,10*ROW('Sanitation Data'!E90)))</f>
        <v/>
      </c>
      <c r="CS96" s="306" t="str">
        <f ca="true">+IF(OFFSET('Sanitation Data'!$E$31,0,10*ROW('Sanitation Data'!E90))="","",OFFSET('Sanitation Data'!$E$31,0,10*ROW('Sanitation Data'!E90)))</f>
        <v/>
      </c>
      <c r="CT96" s="306" t="str">
        <f ca="true">+IF(OFFSET('Sanitation Data'!$E$32,0,10*ROW('Sanitation Data'!E90))="","",OFFSET('Sanitation Data'!$E$32,0,10*ROW('Sanitation Data'!E90)))</f>
        <v/>
      </c>
      <c r="CU96" s="306" t="str">
        <f ca="true">+IF(OFFSET('Sanitation Data'!$F$28,0,10*ROW('Sanitation Data'!F90))="","",OFFSET('Sanitation Data'!$F$28,0,10*ROW('Sanitation Data'!F90)))</f>
        <v/>
      </c>
      <c r="CV96" s="306" t="str">
        <f ca="true">+IF(OFFSET('Sanitation Data'!$F$29,0,10*ROW('Sanitation Data'!F90))="","",OFFSET('Sanitation Data'!$F$29,0,10*ROW('Sanitation Data'!F90)))</f>
        <v/>
      </c>
      <c r="CW96" s="306" t="str">
        <f ca="true">+IF(OFFSET('Sanitation Data'!$F$30,0,10*ROW('Sanitation Data'!F90))="","",OFFSET('Sanitation Data'!$F$30,0,10*ROW('Sanitation Data'!F90)))</f>
        <v/>
      </c>
      <c r="CX96" s="306" t="str">
        <f ca="true">+IF(OFFSET('Sanitation Data'!$F$31,0,10*ROW('Sanitation Data'!F90))="","",OFFSET('Sanitation Data'!$F$31,0,10*ROW('Sanitation Data'!F90)))</f>
        <v/>
      </c>
      <c r="CY96" s="306" t="str">
        <f ca="true">+IF(OFFSET('Sanitation Data'!$F$32,0,10*ROW('Sanitation Data'!F90))="","",OFFSET('Sanitation Data'!$F$32,0,10*ROW('Sanitation Data'!F90)))</f>
        <v/>
      </c>
      <c r="CZ96" s="306" t="str">
        <f ca="true">+IF(OFFSET('Sanitation Data'!$G$28,0,10*ROW('Sanitation Data'!G90))="","",OFFSET('Sanitation Data'!$G$28,0,10*ROW('Sanitation Data'!G90)))</f>
        <v/>
      </c>
      <c r="DA96" s="306" t="str">
        <f ca="true">+IF(OFFSET('Sanitation Data'!$G$29,0,10*ROW('Sanitation Data'!G90))="","",OFFSET('Sanitation Data'!$G$29,0,10*ROW('Sanitation Data'!G90)))</f>
        <v/>
      </c>
      <c r="DB96" s="306" t="str">
        <f ca="true">+IF(OFFSET('Sanitation Data'!$G$30,0,10*ROW('Sanitation Data'!G90))="","",OFFSET('Sanitation Data'!$G$30,0,10*ROW('Sanitation Data'!G90)))</f>
        <v/>
      </c>
      <c r="DC96" s="306" t="str">
        <f ca="true">+IF(OFFSET('Sanitation Data'!$G$31,0,10*ROW('Sanitation Data'!G90))="","",OFFSET('Sanitation Data'!$G$31,0,10*ROW('Sanitation Data'!G90)))</f>
        <v/>
      </c>
      <c r="DD96" s="306" t="str">
        <f ca="true">+IF(OFFSET('Sanitation Data'!$G$32,0,10*ROW('Sanitation Data'!G90))="","",OFFSET('Sanitation Data'!$G$32,0,10*ROW('Sanitation Data'!G90)))</f>
        <v/>
      </c>
      <c r="DE96" s="306" t="str">
        <f ca="true">+IF(OFFSET('Sanitation Data'!$H$28,0,10*ROW('Sanitation Data'!H90))="","",OFFSET('Sanitation Data'!$H$28,0,10*ROW('Sanitation Data'!H90)))</f>
        <v/>
      </c>
      <c r="DF96" s="306" t="str">
        <f ca="true">+IF(OFFSET('Sanitation Data'!$H$29,0,10*ROW('Sanitation Data'!H90))="","",OFFSET('Sanitation Data'!$H$29,0,10*ROW('Sanitation Data'!H90)))</f>
        <v/>
      </c>
      <c r="DG96" s="306" t="str">
        <f ca="true">+IF(OFFSET('Sanitation Data'!$H$30,0,10*ROW('Sanitation Data'!H90))="","",OFFSET('Sanitation Data'!$H$30,0,10*ROW('Sanitation Data'!H90)))</f>
        <v/>
      </c>
      <c r="DH96" s="306" t="str">
        <f ca="true">+IF(OFFSET('Sanitation Data'!$H$31,0,10*ROW('Sanitation Data'!H90))="","",OFFSET('Sanitation Data'!$H$31,0,10*ROW('Sanitation Data'!H90)))</f>
        <v/>
      </c>
      <c r="DI96" s="306" t="str">
        <f ca="true">+IF(OFFSET('Sanitation Data'!$H$32,0,10*ROW('Sanitation Data'!H90))="","",OFFSET('Sanitation Data'!$H$32,0,10*ROW('Sanitation Data'!H90)))</f>
        <v/>
      </c>
      <c r="DJ96" s="306" t="str">
        <f ca="true">+IF(OFFSET('Sanitation Data'!$I$28,0,10*ROW('Sanitation Data'!I90))="","",OFFSET('Sanitation Data'!$I$28,0,10*ROW('Sanitation Data'!I90)))</f>
        <v/>
      </c>
      <c r="DK96" s="306" t="str">
        <f ca="true">+IF(OFFSET('Sanitation Data'!$I$29,0,10*ROW('Sanitation Data'!I90))="","",OFFSET('Sanitation Data'!$I$29,0,10*ROW('Sanitation Data'!I90)))</f>
        <v/>
      </c>
      <c r="DL96" s="306" t="str">
        <f ca="true">+IF(OFFSET('Sanitation Data'!$I$30,0,10*ROW('Sanitation Data'!I90))="","",OFFSET('Sanitation Data'!$I$30,0,10*ROW('Sanitation Data'!I90)))</f>
        <v/>
      </c>
      <c r="DM96" s="306" t="str">
        <f ca="true">+IF(OFFSET('Sanitation Data'!$I$31,0,10*ROW('Sanitation Data'!I90))="","",OFFSET('Sanitation Data'!$I$31,0,10*ROW('Sanitation Data'!I90)))</f>
        <v/>
      </c>
      <c r="DN96" s="306" t="str">
        <f ca="true">+IF(OFFSET('Sanitation Data'!$I$32,0,10*ROW('Sanitation Data'!I90))="","",OFFSET('Sanitation Data'!$I$32,0,10*ROW('Sanitation Data'!I90)))</f>
        <v/>
      </c>
      <c r="DO96" s="306" t="str">
        <f ca="true">+IF(OFFSET('Hygiene Data'!$D$11,0,10*ROW('Hygiene Data'!D90))="","",OFFSET('Hygiene Data'!$D$11,0,10*ROW('Hygiene Data'!D90)))</f>
        <v/>
      </c>
      <c r="DP96" s="306" t="str">
        <f ca="true">+IF(OFFSET('Hygiene Data'!$D$12,0,10*ROW('Hygiene Data'!D90))="","",OFFSET('Hygiene Data'!$D$12,0,10*ROW('Hygiene Data'!D90)))</f>
        <v/>
      </c>
      <c r="DQ96" s="306" t="str">
        <f ca="true">+IF(OFFSET('Hygiene Data'!$D$13,0,10*ROW('Hygiene Data'!D90))="","",OFFSET('Hygiene Data'!$D$13,0,10*ROW('Hygiene Data'!D90)))</f>
        <v/>
      </c>
      <c r="DR96" s="306" t="str">
        <f ca="true">+IF(OFFSET('Hygiene Data'!$E$11,0,10*ROW('Hygiene Data'!E90))="","",OFFSET('Hygiene Data'!$E$11,0,10*ROW('Hygiene Data'!E90)))</f>
        <v/>
      </c>
      <c r="DS96" s="306" t="str">
        <f ca="true">+IF(OFFSET('Hygiene Data'!$E$12,0,10*ROW('Hygiene Data'!E90))="","",OFFSET('Hygiene Data'!$E$12,0,10*ROW('Hygiene Data'!E90)))</f>
        <v/>
      </c>
      <c r="DT96" s="306" t="str">
        <f ca="true">+IF(OFFSET('Hygiene Data'!$E$13,0,10*ROW('Hygiene Data'!E90))="","",OFFSET('Hygiene Data'!$E$13,0,10*ROW('Hygiene Data'!E90)))</f>
        <v/>
      </c>
      <c r="DU96" s="306" t="str">
        <f ca="true">+IF(OFFSET('Hygiene Data'!$F$11,0,10*ROW('Hygiene Data'!F90))="","",OFFSET('Hygiene Data'!$F$11,0,10*ROW('Hygiene Data'!F90)))</f>
        <v/>
      </c>
      <c r="DV96" s="306" t="str">
        <f ca="true">+IF(OFFSET('Hygiene Data'!$F$12,0,10*ROW('Hygiene Data'!F90))="","",OFFSET('Hygiene Data'!$F$12,0,10*ROW('Hygiene Data'!F90)))</f>
        <v/>
      </c>
      <c r="DW96" s="306" t="str">
        <f ca="true">+IF(OFFSET('Hygiene Data'!$F$13,0,10*ROW('Hygiene Data'!F90))="","",OFFSET('Hygiene Data'!$F$13,0,10*ROW('Hygiene Data'!F90)))</f>
        <v/>
      </c>
      <c r="DX96" s="306" t="str">
        <f ca="true">+IF(OFFSET('Hygiene Data'!$G$11,0,10*ROW('Hygiene Data'!G90))="","",OFFSET('Hygiene Data'!$G$11,0,10*ROW('Hygiene Data'!G90)))</f>
        <v/>
      </c>
      <c r="DY96" s="306" t="str">
        <f ca="true">+IF(OFFSET('Hygiene Data'!$G$12,0,10*ROW('Hygiene Data'!G90))="","",OFFSET('Hygiene Data'!$G$12,0,10*ROW('Hygiene Data'!G90)))</f>
        <v/>
      </c>
      <c r="DZ96" s="306" t="str">
        <f ca="true">+IF(OFFSET('Hygiene Data'!$G$13,0,10*ROW('Hygiene Data'!G90))="","",OFFSET('Hygiene Data'!$G$13,0,10*ROW('Hygiene Data'!G90)))</f>
        <v/>
      </c>
      <c r="EA96" s="306" t="str">
        <f ca="true">+IF(OFFSET('Hygiene Data'!$H$11,0,10*ROW('Hygiene Data'!H90))="","",OFFSET('Hygiene Data'!$H$11,0,10*ROW('Hygiene Data'!H90)))</f>
        <v/>
      </c>
      <c r="EB96" s="306" t="str">
        <f ca="true">+IF(OFFSET('Hygiene Data'!$H$12,0,10*ROW('Hygiene Data'!H90))="","",OFFSET('Hygiene Data'!$H$12,0,10*ROW('Hygiene Data'!H90)))</f>
        <v/>
      </c>
      <c r="EC96" s="306" t="str">
        <f ca="true">+IF(OFFSET('Hygiene Data'!$H$13,0,10*ROW('Hygiene Data'!H90))="","",OFFSET('Hygiene Data'!$H$13,0,10*ROW('Hygiene Data'!H90)))</f>
        <v/>
      </c>
      <c r="ED96" s="306" t="str">
        <f ca="true">+IF(OFFSET('Hygiene Data'!$I$11,0,10*ROW('Hygiene Data'!I90))="","",OFFSET('Hygiene Data'!$I$11,0,10*ROW('Hygiene Data'!I90)))</f>
        <v/>
      </c>
      <c r="EE96" s="306" t="str">
        <f ca="true">+IF(OFFSET('Hygiene Data'!$I$12,0,10*ROW('Hygiene Data'!I90))="","",OFFSET('Hygiene Data'!$I$12,0,10*ROW('Hygiene Data'!I90)))</f>
        <v/>
      </c>
      <c r="EF96" s="306"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62" t="str">
        <f t="shared" ca="true" si="1"/>
        <v/>
      </c>
      <c r="D97" s="98"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8"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8"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8"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8"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8"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8"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8"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8"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8"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8"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8"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8"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8"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8"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8"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8"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8"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9"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9"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9"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9"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9"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9"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9"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9"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9"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9"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9"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9"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9"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9"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9"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9"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9"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9"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9"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9"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9"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9"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9"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9"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9"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9"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9"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9"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9"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9"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0"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0"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0"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0"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0"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0"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0"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0"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0"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0"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0"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0"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0"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0"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0"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0"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0"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0"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6"/>
      <c r="BS97" s="306" t="str">
        <f ca="true">+IF(OFFSET('Water Data'!$D$27,0,10*ROW('Water Data'!D91))="","",OFFSET('Water Data'!$D$27,0,10*ROW('Water Data'!D91)))</f>
        <v/>
      </c>
      <c r="BT97" s="306" t="str">
        <f ca="true">+IF(OFFSET('Water Data'!$D$28,0,10*ROW('Water Data'!D91))="","",OFFSET('Water Data'!$D$28,0,10*ROW('Water Data'!D91)))</f>
        <v/>
      </c>
      <c r="BU97" s="306" t="str">
        <f ca="true">+IF(OFFSET('Water Data'!$D$29,0,10*ROW('Water Data'!D91))="","",OFFSET('Water Data'!$D$29,0,10*ROW('Water Data'!D91)))</f>
        <v/>
      </c>
      <c r="BV97" s="306" t="str">
        <f ca="true">+IF(OFFSET('Water Data'!$E$27,0,10*ROW('Water Data'!E91))="","",OFFSET('Water Data'!$E$27,0,10*ROW('Water Data'!E91)))</f>
        <v/>
      </c>
      <c r="BW97" s="306" t="str">
        <f ca="true">+IF(OFFSET('Water Data'!$E$28,0,10*ROW('Water Data'!E91))="","",OFFSET('Water Data'!$E$28,0,10*ROW('Water Data'!E91)))</f>
        <v/>
      </c>
      <c r="BX97" s="306" t="str">
        <f ca="true">+IF(OFFSET('Water Data'!$E$29,0,10*ROW('Water Data'!E91))="","",OFFSET('Water Data'!$E$29,0,10*ROW('Water Data'!E91)))</f>
        <v/>
      </c>
      <c r="BY97" s="306" t="str">
        <f ca="true">+IF(OFFSET('Water Data'!$F$27,0,10*ROW('Water Data'!F91))="","",OFFSET('Water Data'!$F$27,0,10*ROW('Water Data'!F91)))</f>
        <v/>
      </c>
      <c r="BZ97" s="306" t="str">
        <f ca="true">+IF(OFFSET('Water Data'!$F$28,0,10*ROW('Water Data'!F91))="","",OFFSET('Water Data'!$F$28,0,10*ROW('Water Data'!F91)))</f>
        <v/>
      </c>
      <c r="CA97" s="306" t="str">
        <f ca="true">+IF(OFFSET('Water Data'!$F$29,0,10*ROW('Water Data'!F91))="","",OFFSET('Water Data'!$F$29,0,10*ROW('Water Data'!F91)))</f>
        <v/>
      </c>
      <c r="CB97" s="306" t="str">
        <f ca="true">+IF(OFFSET('Water Data'!$G$27,0,10*ROW('Water Data'!G91))="","",OFFSET('Water Data'!$G$27,0,10*ROW('Water Data'!G91)))</f>
        <v/>
      </c>
      <c r="CC97" s="306" t="str">
        <f ca="true">+IF(OFFSET('Water Data'!$G$28,0,10*ROW('Water Data'!G91))="","",OFFSET('Water Data'!$G$28,0,10*ROW('Water Data'!G91)))</f>
        <v/>
      </c>
      <c r="CD97" s="306" t="str">
        <f ca="true">+IF(OFFSET('Water Data'!$G$29,0,10*ROW('Water Data'!G91))="","",OFFSET('Water Data'!$G$29,0,10*ROW('Water Data'!G91)))</f>
        <v/>
      </c>
      <c r="CE97" s="306" t="str">
        <f ca="true">+IF(OFFSET('Water Data'!$H$27,0,10*ROW('Water Data'!H91))="","",OFFSET('Water Data'!$H$27,0,10*ROW('Water Data'!H91)))</f>
        <v/>
      </c>
      <c r="CF97" s="306" t="str">
        <f ca="true">+IF(OFFSET('Water Data'!$H$28,0,10*ROW('Water Data'!H91))="","",OFFSET('Water Data'!$H$28,0,10*ROW('Water Data'!H91)))</f>
        <v/>
      </c>
      <c r="CG97" s="306" t="str">
        <f ca="true">+IF(OFFSET('Water Data'!$H$29,0,10*ROW('Water Data'!H91))="","",OFFSET('Water Data'!$H$29,0,10*ROW('Water Data'!H91)))</f>
        <v/>
      </c>
      <c r="CH97" s="306" t="str">
        <f ca="true">+IF(OFFSET('Water Data'!$I$27,0,10*ROW('Water Data'!I91))="","",OFFSET('Water Data'!$I$27,0,10*ROW('Water Data'!I91)))</f>
        <v/>
      </c>
      <c r="CI97" s="306" t="str">
        <f ca="true">+IF(OFFSET('Water Data'!$I$28,0,10*ROW('Water Data'!I91))="","",OFFSET('Water Data'!$I$28,0,10*ROW('Water Data'!I91)))</f>
        <v/>
      </c>
      <c r="CJ97" s="306" t="str">
        <f ca="true">+IF(OFFSET('Water Data'!$I$29,0,10*ROW('Water Data'!I91))="","",OFFSET('Water Data'!$I$29,0,10*ROW('Water Data'!I91)))</f>
        <v/>
      </c>
      <c r="CK97" s="306" t="str">
        <f ca="true">+IF(OFFSET('Sanitation Data'!$D$28,0,10*ROW('Sanitation Data'!D91))="","",OFFSET('Sanitation Data'!$D$28,0,10*ROW('Sanitation Data'!D91)))</f>
        <v/>
      </c>
      <c r="CL97" s="306" t="str">
        <f ca="true">+IF(OFFSET('Sanitation Data'!$D$29,0,10*ROW('Sanitation Data'!D91))="","",OFFSET('Sanitation Data'!$D$29,0,10*ROW('Sanitation Data'!D91)))</f>
        <v/>
      </c>
      <c r="CM97" s="306" t="str">
        <f ca="true">+IF(OFFSET('Sanitation Data'!$D$30,0,10*ROW('Sanitation Data'!D91))="","",OFFSET('Sanitation Data'!$D$30,0,10*ROW('Sanitation Data'!D91)))</f>
        <v/>
      </c>
      <c r="CN97" s="306" t="str">
        <f ca="true">+IF(OFFSET('Sanitation Data'!$D$31,0,10*ROW('Sanitation Data'!D91))="","",OFFSET('Sanitation Data'!$D$31,0,10*ROW('Sanitation Data'!D91)))</f>
        <v/>
      </c>
      <c r="CO97" s="306" t="str">
        <f ca="true">+IF(OFFSET('Sanitation Data'!$D$32,0,10*ROW('Sanitation Data'!D91))="","",OFFSET('Sanitation Data'!$D$32,0,10*ROW('Sanitation Data'!D91)))</f>
        <v/>
      </c>
      <c r="CP97" s="306" t="str">
        <f ca="true">+IF(OFFSET('Sanitation Data'!$E$28,0,10*ROW('Sanitation Data'!E91))="","",OFFSET('Sanitation Data'!$E$28,0,10*ROW('Sanitation Data'!E91)))</f>
        <v/>
      </c>
      <c r="CQ97" s="306" t="str">
        <f ca="true">+IF(OFFSET('Sanitation Data'!$E$29,0,10*ROW('Sanitation Data'!E91))="","",OFFSET('Sanitation Data'!$E$29,0,10*ROW('Sanitation Data'!E91)))</f>
        <v/>
      </c>
      <c r="CR97" s="306" t="str">
        <f ca="true">+IF(OFFSET('Sanitation Data'!$E$30,0,10*ROW('Sanitation Data'!E91))="","",OFFSET('Sanitation Data'!$E$30,0,10*ROW('Sanitation Data'!E91)))</f>
        <v/>
      </c>
      <c r="CS97" s="306" t="str">
        <f ca="true">+IF(OFFSET('Sanitation Data'!$E$31,0,10*ROW('Sanitation Data'!E91))="","",OFFSET('Sanitation Data'!$E$31,0,10*ROW('Sanitation Data'!E91)))</f>
        <v/>
      </c>
      <c r="CT97" s="306" t="str">
        <f ca="true">+IF(OFFSET('Sanitation Data'!$E$32,0,10*ROW('Sanitation Data'!E91))="","",OFFSET('Sanitation Data'!$E$32,0,10*ROW('Sanitation Data'!E91)))</f>
        <v/>
      </c>
      <c r="CU97" s="306" t="str">
        <f ca="true">+IF(OFFSET('Sanitation Data'!$F$28,0,10*ROW('Sanitation Data'!F91))="","",OFFSET('Sanitation Data'!$F$28,0,10*ROW('Sanitation Data'!F91)))</f>
        <v/>
      </c>
      <c r="CV97" s="306" t="str">
        <f ca="true">+IF(OFFSET('Sanitation Data'!$F$29,0,10*ROW('Sanitation Data'!F91))="","",OFFSET('Sanitation Data'!$F$29,0,10*ROW('Sanitation Data'!F91)))</f>
        <v/>
      </c>
      <c r="CW97" s="306" t="str">
        <f ca="true">+IF(OFFSET('Sanitation Data'!$F$30,0,10*ROW('Sanitation Data'!F91))="","",OFFSET('Sanitation Data'!$F$30,0,10*ROW('Sanitation Data'!F91)))</f>
        <v/>
      </c>
      <c r="CX97" s="306" t="str">
        <f ca="true">+IF(OFFSET('Sanitation Data'!$F$31,0,10*ROW('Sanitation Data'!F91))="","",OFFSET('Sanitation Data'!$F$31,0,10*ROW('Sanitation Data'!F91)))</f>
        <v/>
      </c>
      <c r="CY97" s="306" t="str">
        <f ca="true">+IF(OFFSET('Sanitation Data'!$F$32,0,10*ROW('Sanitation Data'!F91))="","",OFFSET('Sanitation Data'!$F$32,0,10*ROW('Sanitation Data'!F91)))</f>
        <v/>
      </c>
      <c r="CZ97" s="306" t="str">
        <f ca="true">+IF(OFFSET('Sanitation Data'!$G$28,0,10*ROW('Sanitation Data'!G91))="","",OFFSET('Sanitation Data'!$G$28,0,10*ROW('Sanitation Data'!G91)))</f>
        <v/>
      </c>
      <c r="DA97" s="306" t="str">
        <f ca="true">+IF(OFFSET('Sanitation Data'!$G$29,0,10*ROW('Sanitation Data'!G91))="","",OFFSET('Sanitation Data'!$G$29,0,10*ROW('Sanitation Data'!G91)))</f>
        <v/>
      </c>
      <c r="DB97" s="306" t="str">
        <f ca="true">+IF(OFFSET('Sanitation Data'!$G$30,0,10*ROW('Sanitation Data'!G91))="","",OFFSET('Sanitation Data'!$G$30,0,10*ROW('Sanitation Data'!G91)))</f>
        <v/>
      </c>
      <c r="DC97" s="306" t="str">
        <f ca="true">+IF(OFFSET('Sanitation Data'!$G$31,0,10*ROW('Sanitation Data'!G91))="","",OFFSET('Sanitation Data'!$G$31,0,10*ROW('Sanitation Data'!G91)))</f>
        <v/>
      </c>
      <c r="DD97" s="306" t="str">
        <f ca="true">+IF(OFFSET('Sanitation Data'!$G$32,0,10*ROW('Sanitation Data'!G91))="","",OFFSET('Sanitation Data'!$G$32,0,10*ROW('Sanitation Data'!G91)))</f>
        <v/>
      </c>
      <c r="DE97" s="306" t="str">
        <f ca="true">+IF(OFFSET('Sanitation Data'!$H$28,0,10*ROW('Sanitation Data'!H91))="","",OFFSET('Sanitation Data'!$H$28,0,10*ROW('Sanitation Data'!H91)))</f>
        <v/>
      </c>
      <c r="DF97" s="306" t="str">
        <f ca="true">+IF(OFFSET('Sanitation Data'!$H$29,0,10*ROW('Sanitation Data'!H91))="","",OFFSET('Sanitation Data'!$H$29,0,10*ROW('Sanitation Data'!H91)))</f>
        <v/>
      </c>
      <c r="DG97" s="306" t="str">
        <f ca="true">+IF(OFFSET('Sanitation Data'!$H$30,0,10*ROW('Sanitation Data'!H91))="","",OFFSET('Sanitation Data'!$H$30,0,10*ROW('Sanitation Data'!H91)))</f>
        <v/>
      </c>
      <c r="DH97" s="306" t="str">
        <f ca="true">+IF(OFFSET('Sanitation Data'!$H$31,0,10*ROW('Sanitation Data'!H91))="","",OFFSET('Sanitation Data'!$H$31,0,10*ROW('Sanitation Data'!H91)))</f>
        <v/>
      </c>
      <c r="DI97" s="306" t="str">
        <f ca="true">+IF(OFFSET('Sanitation Data'!$H$32,0,10*ROW('Sanitation Data'!H91))="","",OFFSET('Sanitation Data'!$H$32,0,10*ROW('Sanitation Data'!H91)))</f>
        <v/>
      </c>
      <c r="DJ97" s="306" t="str">
        <f ca="true">+IF(OFFSET('Sanitation Data'!$I$28,0,10*ROW('Sanitation Data'!I91))="","",OFFSET('Sanitation Data'!$I$28,0,10*ROW('Sanitation Data'!I91)))</f>
        <v/>
      </c>
      <c r="DK97" s="306" t="str">
        <f ca="true">+IF(OFFSET('Sanitation Data'!$I$29,0,10*ROW('Sanitation Data'!I91))="","",OFFSET('Sanitation Data'!$I$29,0,10*ROW('Sanitation Data'!I91)))</f>
        <v/>
      </c>
      <c r="DL97" s="306" t="str">
        <f ca="true">+IF(OFFSET('Sanitation Data'!$I$30,0,10*ROW('Sanitation Data'!I91))="","",OFFSET('Sanitation Data'!$I$30,0,10*ROW('Sanitation Data'!I91)))</f>
        <v/>
      </c>
      <c r="DM97" s="306" t="str">
        <f ca="true">+IF(OFFSET('Sanitation Data'!$I$31,0,10*ROW('Sanitation Data'!I91))="","",OFFSET('Sanitation Data'!$I$31,0,10*ROW('Sanitation Data'!I91)))</f>
        <v/>
      </c>
      <c r="DN97" s="306" t="str">
        <f ca="true">+IF(OFFSET('Sanitation Data'!$I$32,0,10*ROW('Sanitation Data'!I91))="","",OFFSET('Sanitation Data'!$I$32,0,10*ROW('Sanitation Data'!I91)))</f>
        <v/>
      </c>
      <c r="DO97" s="306" t="str">
        <f ca="true">+IF(OFFSET('Hygiene Data'!$D$11,0,10*ROW('Hygiene Data'!D91))="","",OFFSET('Hygiene Data'!$D$11,0,10*ROW('Hygiene Data'!D91)))</f>
        <v/>
      </c>
      <c r="DP97" s="306" t="str">
        <f ca="true">+IF(OFFSET('Hygiene Data'!$D$12,0,10*ROW('Hygiene Data'!D91))="","",OFFSET('Hygiene Data'!$D$12,0,10*ROW('Hygiene Data'!D91)))</f>
        <v/>
      </c>
      <c r="DQ97" s="306" t="str">
        <f ca="true">+IF(OFFSET('Hygiene Data'!$D$13,0,10*ROW('Hygiene Data'!D91))="","",OFFSET('Hygiene Data'!$D$13,0,10*ROW('Hygiene Data'!D91)))</f>
        <v/>
      </c>
      <c r="DR97" s="306" t="str">
        <f ca="true">+IF(OFFSET('Hygiene Data'!$E$11,0,10*ROW('Hygiene Data'!E91))="","",OFFSET('Hygiene Data'!$E$11,0,10*ROW('Hygiene Data'!E91)))</f>
        <v/>
      </c>
      <c r="DS97" s="306" t="str">
        <f ca="true">+IF(OFFSET('Hygiene Data'!$E$12,0,10*ROW('Hygiene Data'!E91))="","",OFFSET('Hygiene Data'!$E$12,0,10*ROW('Hygiene Data'!E91)))</f>
        <v/>
      </c>
      <c r="DT97" s="306" t="str">
        <f ca="true">+IF(OFFSET('Hygiene Data'!$E$13,0,10*ROW('Hygiene Data'!E91))="","",OFFSET('Hygiene Data'!$E$13,0,10*ROW('Hygiene Data'!E91)))</f>
        <v/>
      </c>
      <c r="DU97" s="306" t="str">
        <f ca="true">+IF(OFFSET('Hygiene Data'!$F$11,0,10*ROW('Hygiene Data'!F91))="","",OFFSET('Hygiene Data'!$F$11,0,10*ROW('Hygiene Data'!F91)))</f>
        <v/>
      </c>
      <c r="DV97" s="306" t="str">
        <f ca="true">+IF(OFFSET('Hygiene Data'!$F$12,0,10*ROW('Hygiene Data'!F91))="","",OFFSET('Hygiene Data'!$F$12,0,10*ROW('Hygiene Data'!F91)))</f>
        <v/>
      </c>
      <c r="DW97" s="306" t="str">
        <f ca="true">+IF(OFFSET('Hygiene Data'!$F$13,0,10*ROW('Hygiene Data'!F91))="","",OFFSET('Hygiene Data'!$F$13,0,10*ROW('Hygiene Data'!F91)))</f>
        <v/>
      </c>
      <c r="DX97" s="306" t="str">
        <f ca="true">+IF(OFFSET('Hygiene Data'!$G$11,0,10*ROW('Hygiene Data'!G91))="","",OFFSET('Hygiene Data'!$G$11,0,10*ROW('Hygiene Data'!G91)))</f>
        <v/>
      </c>
      <c r="DY97" s="306" t="str">
        <f ca="true">+IF(OFFSET('Hygiene Data'!$G$12,0,10*ROW('Hygiene Data'!G91))="","",OFFSET('Hygiene Data'!$G$12,0,10*ROW('Hygiene Data'!G91)))</f>
        <v/>
      </c>
      <c r="DZ97" s="306" t="str">
        <f ca="true">+IF(OFFSET('Hygiene Data'!$G$13,0,10*ROW('Hygiene Data'!G91))="","",OFFSET('Hygiene Data'!$G$13,0,10*ROW('Hygiene Data'!G91)))</f>
        <v/>
      </c>
      <c r="EA97" s="306" t="str">
        <f ca="true">+IF(OFFSET('Hygiene Data'!$H$11,0,10*ROW('Hygiene Data'!H91))="","",OFFSET('Hygiene Data'!$H$11,0,10*ROW('Hygiene Data'!H91)))</f>
        <v/>
      </c>
      <c r="EB97" s="306" t="str">
        <f ca="true">+IF(OFFSET('Hygiene Data'!$H$12,0,10*ROW('Hygiene Data'!H91))="","",OFFSET('Hygiene Data'!$H$12,0,10*ROW('Hygiene Data'!H91)))</f>
        <v/>
      </c>
      <c r="EC97" s="306" t="str">
        <f ca="true">+IF(OFFSET('Hygiene Data'!$H$13,0,10*ROW('Hygiene Data'!H91))="","",OFFSET('Hygiene Data'!$H$13,0,10*ROW('Hygiene Data'!H91)))</f>
        <v/>
      </c>
      <c r="ED97" s="306" t="str">
        <f ca="true">+IF(OFFSET('Hygiene Data'!$I$11,0,10*ROW('Hygiene Data'!I91))="","",OFFSET('Hygiene Data'!$I$11,0,10*ROW('Hygiene Data'!I91)))</f>
        <v/>
      </c>
      <c r="EE97" s="306" t="str">
        <f ca="true">+IF(OFFSET('Hygiene Data'!$I$12,0,10*ROW('Hygiene Data'!I91))="","",OFFSET('Hygiene Data'!$I$12,0,10*ROW('Hygiene Data'!I91)))</f>
        <v/>
      </c>
      <c r="EF97" s="306"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62" t="str">
        <f t="shared" ca="true" si="1"/>
        <v/>
      </c>
      <c r="D98" s="98"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8"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8"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8"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8"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8"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8"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8"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8"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8"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8"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8"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8"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8"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8"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8"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8"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8"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9"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9"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9"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9"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9"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9"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9"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9"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9"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9"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9"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9"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9"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9"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9"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9"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9"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9"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9"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9"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9"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9"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9"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9"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9"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9"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9"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9"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9"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9"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0"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0"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0"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0"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0"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0"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0"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0"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0"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0"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0"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0"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0"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0"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0"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0"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0"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0"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6"/>
      <c r="BS98" s="306" t="str">
        <f ca="true">+IF(OFFSET('Water Data'!$D$27,0,10*ROW('Water Data'!D92))="","",OFFSET('Water Data'!$D$27,0,10*ROW('Water Data'!D92)))</f>
        <v/>
      </c>
      <c r="BT98" s="306" t="str">
        <f ca="true">+IF(OFFSET('Water Data'!$D$28,0,10*ROW('Water Data'!D92))="","",OFFSET('Water Data'!$D$28,0,10*ROW('Water Data'!D92)))</f>
        <v/>
      </c>
      <c r="BU98" s="306" t="str">
        <f ca="true">+IF(OFFSET('Water Data'!$D$29,0,10*ROW('Water Data'!D92))="","",OFFSET('Water Data'!$D$29,0,10*ROW('Water Data'!D92)))</f>
        <v/>
      </c>
      <c r="BV98" s="306" t="str">
        <f ca="true">+IF(OFFSET('Water Data'!$E$27,0,10*ROW('Water Data'!E92))="","",OFFSET('Water Data'!$E$27,0,10*ROW('Water Data'!E92)))</f>
        <v/>
      </c>
      <c r="BW98" s="306" t="str">
        <f ca="true">+IF(OFFSET('Water Data'!$E$28,0,10*ROW('Water Data'!E92))="","",OFFSET('Water Data'!$E$28,0,10*ROW('Water Data'!E92)))</f>
        <v/>
      </c>
      <c r="BX98" s="306" t="str">
        <f ca="true">+IF(OFFSET('Water Data'!$E$29,0,10*ROW('Water Data'!E92))="","",OFFSET('Water Data'!$E$29,0,10*ROW('Water Data'!E92)))</f>
        <v/>
      </c>
      <c r="BY98" s="306" t="str">
        <f ca="true">+IF(OFFSET('Water Data'!$F$27,0,10*ROW('Water Data'!F92))="","",OFFSET('Water Data'!$F$27,0,10*ROW('Water Data'!F92)))</f>
        <v/>
      </c>
      <c r="BZ98" s="306" t="str">
        <f ca="true">+IF(OFFSET('Water Data'!$F$28,0,10*ROW('Water Data'!F92))="","",OFFSET('Water Data'!$F$28,0,10*ROW('Water Data'!F92)))</f>
        <v/>
      </c>
      <c r="CA98" s="306" t="str">
        <f ca="true">+IF(OFFSET('Water Data'!$F$29,0,10*ROW('Water Data'!F92))="","",OFFSET('Water Data'!$F$29,0,10*ROW('Water Data'!F92)))</f>
        <v/>
      </c>
      <c r="CB98" s="306" t="str">
        <f ca="true">+IF(OFFSET('Water Data'!$G$27,0,10*ROW('Water Data'!G92))="","",OFFSET('Water Data'!$G$27,0,10*ROW('Water Data'!G92)))</f>
        <v/>
      </c>
      <c r="CC98" s="306" t="str">
        <f ca="true">+IF(OFFSET('Water Data'!$G$28,0,10*ROW('Water Data'!G92))="","",OFFSET('Water Data'!$G$28,0,10*ROW('Water Data'!G92)))</f>
        <v/>
      </c>
      <c r="CD98" s="306" t="str">
        <f ca="true">+IF(OFFSET('Water Data'!$G$29,0,10*ROW('Water Data'!G92))="","",OFFSET('Water Data'!$G$29,0,10*ROW('Water Data'!G92)))</f>
        <v/>
      </c>
      <c r="CE98" s="306" t="str">
        <f ca="true">+IF(OFFSET('Water Data'!$H$27,0,10*ROW('Water Data'!H92))="","",OFFSET('Water Data'!$H$27,0,10*ROW('Water Data'!H92)))</f>
        <v/>
      </c>
      <c r="CF98" s="306" t="str">
        <f ca="true">+IF(OFFSET('Water Data'!$H$28,0,10*ROW('Water Data'!H92))="","",OFFSET('Water Data'!$H$28,0,10*ROW('Water Data'!H92)))</f>
        <v/>
      </c>
      <c r="CG98" s="306" t="str">
        <f ca="true">+IF(OFFSET('Water Data'!$H$29,0,10*ROW('Water Data'!H92))="","",OFFSET('Water Data'!$H$29,0,10*ROW('Water Data'!H92)))</f>
        <v/>
      </c>
      <c r="CH98" s="306" t="str">
        <f ca="true">+IF(OFFSET('Water Data'!$I$27,0,10*ROW('Water Data'!I92))="","",OFFSET('Water Data'!$I$27,0,10*ROW('Water Data'!I92)))</f>
        <v/>
      </c>
      <c r="CI98" s="306" t="str">
        <f ca="true">+IF(OFFSET('Water Data'!$I$28,0,10*ROW('Water Data'!I92))="","",OFFSET('Water Data'!$I$28,0,10*ROW('Water Data'!I92)))</f>
        <v/>
      </c>
      <c r="CJ98" s="306" t="str">
        <f ca="true">+IF(OFFSET('Water Data'!$I$29,0,10*ROW('Water Data'!I92))="","",OFFSET('Water Data'!$I$29,0,10*ROW('Water Data'!I92)))</f>
        <v/>
      </c>
      <c r="CK98" s="306" t="str">
        <f ca="true">+IF(OFFSET('Sanitation Data'!$D$28,0,10*ROW('Sanitation Data'!D92))="","",OFFSET('Sanitation Data'!$D$28,0,10*ROW('Sanitation Data'!D92)))</f>
        <v/>
      </c>
      <c r="CL98" s="306" t="str">
        <f ca="true">+IF(OFFSET('Sanitation Data'!$D$29,0,10*ROW('Sanitation Data'!D92))="","",OFFSET('Sanitation Data'!$D$29,0,10*ROW('Sanitation Data'!D92)))</f>
        <v/>
      </c>
      <c r="CM98" s="306" t="str">
        <f ca="true">+IF(OFFSET('Sanitation Data'!$D$30,0,10*ROW('Sanitation Data'!D92))="","",OFFSET('Sanitation Data'!$D$30,0,10*ROW('Sanitation Data'!D92)))</f>
        <v/>
      </c>
      <c r="CN98" s="306" t="str">
        <f ca="true">+IF(OFFSET('Sanitation Data'!$D$31,0,10*ROW('Sanitation Data'!D92))="","",OFFSET('Sanitation Data'!$D$31,0,10*ROW('Sanitation Data'!D92)))</f>
        <v/>
      </c>
      <c r="CO98" s="306" t="str">
        <f ca="true">+IF(OFFSET('Sanitation Data'!$D$32,0,10*ROW('Sanitation Data'!D92))="","",OFFSET('Sanitation Data'!$D$32,0,10*ROW('Sanitation Data'!D92)))</f>
        <v/>
      </c>
      <c r="CP98" s="306" t="str">
        <f ca="true">+IF(OFFSET('Sanitation Data'!$E$28,0,10*ROW('Sanitation Data'!E92))="","",OFFSET('Sanitation Data'!$E$28,0,10*ROW('Sanitation Data'!E92)))</f>
        <v/>
      </c>
      <c r="CQ98" s="306" t="str">
        <f ca="true">+IF(OFFSET('Sanitation Data'!$E$29,0,10*ROW('Sanitation Data'!E92))="","",OFFSET('Sanitation Data'!$E$29,0,10*ROW('Sanitation Data'!E92)))</f>
        <v/>
      </c>
      <c r="CR98" s="306" t="str">
        <f ca="true">+IF(OFFSET('Sanitation Data'!$E$30,0,10*ROW('Sanitation Data'!E92))="","",OFFSET('Sanitation Data'!$E$30,0,10*ROW('Sanitation Data'!E92)))</f>
        <v/>
      </c>
      <c r="CS98" s="306" t="str">
        <f ca="true">+IF(OFFSET('Sanitation Data'!$E$31,0,10*ROW('Sanitation Data'!E92))="","",OFFSET('Sanitation Data'!$E$31,0,10*ROW('Sanitation Data'!E92)))</f>
        <v/>
      </c>
      <c r="CT98" s="306" t="str">
        <f ca="true">+IF(OFFSET('Sanitation Data'!$E$32,0,10*ROW('Sanitation Data'!E92))="","",OFFSET('Sanitation Data'!$E$32,0,10*ROW('Sanitation Data'!E92)))</f>
        <v/>
      </c>
      <c r="CU98" s="306" t="str">
        <f ca="true">+IF(OFFSET('Sanitation Data'!$F$28,0,10*ROW('Sanitation Data'!F92))="","",OFFSET('Sanitation Data'!$F$28,0,10*ROW('Sanitation Data'!F92)))</f>
        <v/>
      </c>
      <c r="CV98" s="306" t="str">
        <f ca="true">+IF(OFFSET('Sanitation Data'!$F$29,0,10*ROW('Sanitation Data'!F92))="","",OFFSET('Sanitation Data'!$F$29,0,10*ROW('Sanitation Data'!F92)))</f>
        <v/>
      </c>
      <c r="CW98" s="306" t="str">
        <f ca="true">+IF(OFFSET('Sanitation Data'!$F$30,0,10*ROW('Sanitation Data'!F92))="","",OFFSET('Sanitation Data'!$F$30,0,10*ROW('Sanitation Data'!F92)))</f>
        <v/>
      </c>
      <c r="CX98" s="306" t="str">
        <f ca="true">+IF(OFFSET('Sanitation Data'!$F$31,0,10*ROW('Sanitation Data'!F92))="","",OFFSET('Sanitation Data'!$F$31,0,10*ROW('Sanitation Data'!F92)))</f>
        <v/>
      </c>
      <c r="CY98" s="306" t="str">
        <f ca="true">+IF(OFFSET('Sanitation Data'!$F$32,0,10*ROW('Sanitation Data'!F92))="","",OFFSET('Sanitation Data'!$F$32,0,10*ROW('Sanitation Data'!F92)))</f>
        <v/>
      </c>
      <c r="CZ98" s="306" t="str">
        <f ca="true">+IF(OFFSET('Sanitation Data'!$G$28,0,10*ROW('Sanitation Data'!G92))="","",OFFSET('Sanitation Data'!$G$28,0,10*ROW('Sanitation Data'!G92)))</f>
        <v/>
      </c>
      <c r="DA98" s="306" t="str">
        <f ca="true">+IF(OFFSET('Sanitation Data'!$G$29,0,10*ROW('Sanitation Data'!G92))="","",OFFSET('Sanitation Data'!$G$29,0,10*ROW('Sanitation Data'!G92)))</f>
        <v/>
      </c>
      <c r="DB98" s="306" t="str">
        <f ca="true">+IF(OFFSET('Sanitation Data'!$G$30,0,10*ROW('Sanitation Data'!G92))="","",OFFSET('Sanitation Data'!$G$30,0,10*ROW('Sanitation Data'!G92)))</f>
        <v/>
      </c>
      <c r="DC98" s="306" t="str">
        <f ca="true">+IF(OFFSET('Sanitation Data'!$G$31,0,10*ROW('Sanitation Data'!G92))="","",OFFSET('Sanitation Data'!$G$31,0,10*ROW('Sanitation Data'!G92)))</f>
        <v/>
      </c>
      <c r="DD98" s="306" t="str">
        <f ca="true">+IF(OFFSET('Sanitation Data'!$G$32,0,10*ROW('Sanitation Data'!G92))="","",OFFSET('Sanitation Data'!$G$32,0,10*ROW('Sanitation Data'!G92)))</f>
        <v/>
      </c>
      <c r="DE98" s="306" t="str">
        <f ca="true">+IF(OFFSET('Sanitation Data'!$H$28,0,10*ROW('Sanitation Data'!H92))="","",OFFSET('Sanitation Data'!$H$28,0,10*ROW('Sanitation Data'!H92)))</f>
        <v/>
      </c>
      <c r="DF98" s="306" t="str">
        <f ca="true">+IF(OFFSET('Sanitation Data'!$H$29,0,10*ROW('Sanitation Data'!H92))="","",OFFSET('Sanitation Data'!$H$29,0,10*ROW('Sanitation Data'!H92)))</f>
        <v/>
      </c>
      <c r="DG98" s="306" t="str">
        <f ca="true">+IF(OFFSET('Sanitation Data'!$H$30,0,10*ROW('Sanitation Data'!H92))="","",OFFSET('Sanitation Data'!$H$30,0,10*ROW('Sanitation Data'!H92)))</f>
        <v/>
      </c>
      <c r="DH98" s="306" t="str">
        <f ca="true">+IF(OFFSET('Sanitation Data'!$H$31,0,10*ROW('Sanitation Data'!H92))="","",OFFSET('Sanitation Data'!$H$31,0,10*ROW('Sanitation Data'!H92)))</f>
        <v/>
      </c>
      <c r="DI98" s="306" t="str">
        <f ca="true">+IF(OFFSET('Sanitation Data'!$H$32,0,10*ROW('Sanitation Data'!H92))="","",OFFSET('Sanitation Data'!$H$32,0,10*ROW('Sanitation Data'!H92)))</f>
        <v/>
      </c>
      <c r="DJ98" s="306" t="str">
        <f ca="true">+IF(OFFSET('Sanitation Data'!$I$28,0,10*ROW('Sanitation Data'!I92))="","",OFFSET('Sanitation Data'!$I$28,0,10*ROW('Sanitation Data'!I92)))</f>
        <v/>
      </c>
      <c r="DK98" s="306" t="str">
        <f ca="true">+IF(OFFSET('Sanitation Data'!$I$29,0,10*ROW('Sanitation Data'!I92))="","",OFFSET('Sanitation Data'!$I$29,0,10*ROW('Sanitation Data'!I92)))</f>
        <v/>
      </c>
      <c r="DL98" s="306" t="str">
        <f ca="true">+IF(OFFSET('Sanitation Data'!$I$30,0,10*ROW('Sanitation Data'!I92))="","",OFFSET('Sanitation Data'!$I$30,0,10*ROW('Sanitation Data'!I92)))</f>
        <v/>
      </c>
      <c r="DM98" s="306" t="str">
        <f ca="true">+IF(OFFSET('Sanitation Data'!$I$31,0,10*ROW('Sanitation Data'!I92))="","",OFFSET('Sanitation Data'!$I$31,0,10*ROW('Sanitation Data'!I92)))</f>
        <v/>
      </c>
      <c r="DN98" s="306" t="str">
        <f ca="true">+IF(OFFSET('Sanitation Data'!$I$32,0,10*ROW('Sanitation Data'!I92))="","",OFFSET('Sanitation Data'!$I$32,0,10*ROW('Sanitation Data'!I92)))</f>
        <v/>
      </c>
      <c r="DO98" s="306" t="str">
        <f ca="true">+IF(OFFSET('Hygiene Data'!$D$11,0,10*ROW('Hygiene Data'!D92))="","",OFFSET('Hygiene Data'!$D$11,0,10*ROW('Hygiene Data'!D92)))</f>
        <v/>
      </c>
      <c r="DP98" s="306" t="str">
        <f ca="true">+IF(OFFSET('Hygiene Data'!$D$12,0,10*ROW('Hygiene Data'!D92))="","",OFFSET('Hygiene Data'!$D$12,0,10*ROW('Hygiene Data'!D92)))</f>
        <v/>
      </c>
      <c r="DQ98" s="306" t="str">
        <f ca="true">+IF(OFFSET('Hygiene Data'!$D$13,0,10*ROW('Hygiene Data'!D92))="","",OFFSET('Hygiene Data'!$D$13,0,10*ROW('Hygiene Data'!D92)))</f>
        <v/>
      </c>
      <c r="DR98" s="306" t="str">
        <f ca="true">+IF(OFFSET('Hygiene Data'!$E$11,0,10*ROW('Hygiene Data'!E92))="","",OFFSET('Hygiene Data'!$E$11,0,10*ROW('Hygiene Data'!E92)))</f>
        <v/>
      </c>
      <c r="DS98" s="306" t="str">
        <f ca="true">+IF(OFFSET('Hygiene Data'!$E$12,0,10*ROW('Hygiene Data'!E92))="","",OFFSET('Hygiene Data'!$E$12,0,10*ROW('Hygiene Data'!E92)))</f>
        <v/>
      </c>
      <c r="DT98" s="306" t="str">
        <f ca="true">+IF(OFFSET('Hygiene Data'!$E$13,0,10*ROW('Hygiene Data'!E92))="","",OFFSET('Hygiene Data'!$E$13,0,10*ROW('Hygiene Data'!E92)))</f>
        <v/>
      </c>
      <c r="DU98" s="306" t="str">
        <f ca="true">+IF(OFFSET('Hygiene Data'!$F$11,0,10*ROW('Hygiene Data'!F92))="","",OFFSET('Hygiene Data'!$F$11,0,10*ROW('Hygiene Data'!F92)))</f>
        <v/>
      </c>
      <c r="DV98" s="306" t="str">
        <f ca="true">+IF(OFFSET('Hygiene Data'!$F$12,0,10*ROW('Hygiene Data'!F92))="","",OFFSET('Hygiene Data'!$F$12,0,10*ROW('Hygiene Data'!F92)))</f>
        <v/>
      </c>
      <c r="DW98" s="306" t="str">
        <f ca="true">+IF(OFFSET('Hygiene Data'!$F$13,0,10*ROW('Hygiene Data'!F92))="","",OFFSET('Hygiene Data'!$F$13,0,10*ROW('Hygiene Data'!F92)))</f>
        <v/>
      </c>
      <c r="DX98" s="306" t="str">
        <f ca="true">+IF(OFFSET('Hygiene Data'!$G$11,0,10*ROW('Hygiene Data'!G92))="","",OFFSET('Hygiene Data'!$G$11,0,10*ROW('Hygiene Data'!G92)))</f>
        <v/>
      </c>
      <c r="DY98" s="306" t="str">
        <f ca="true">+IF(OFFSET('Hygiene Data'!$G$12,0,10*ROW('Hygiene Data'!G92))="","",OFFSET('Hygiene Data'!$G$12,0,10*ROW('Hygiene Data'!G92)))</f>
        <v/>
      </c>
      <c r="DZ98" s="306" t="str">
        <f ca="true">+IF(OFFSET('Hygiene Data'!$G$13,0,10*ROW('Hygiene Data'!G92))="","",OFFSET('Hygiene Data'!$G$13,0,10*ROW('Hygiene Data'!G92)))</f>
        <v/>
      </c>
      <c r="EA98" s="306" t="str">
        <f ca="true">+IF(OFFSET('Hygiene Data'!$H$11,0,10*ROW('Hygiene Data'!H92))="","",OFFSET('Hygiene Data'!$H$11,0,10*ROW('Hygiene Data'!H92)))</f>
        <v/>
      </c>
      <c r="EB98" s="306" t="str">
        <f ca="true">+IF(OFFSET('Hygiene Data'!$H$12,0,10*ROW('Hygiene Data'!H92))="","",OFFSET('Hygiene Data'!$H$12,0,10*ROW('Hygiene Data'!H92)))</f>
        <v/>
      </c>
      <c r="EC98" s="306" t="str">
        <f ca="true">+IF(OFFSET('Hygiene Data'!$H$13,0,10*ROW('Hygiene Data'!H92))="","",OFFSET('Hygiene Data'!$H$13,0,10*ROW('Hygiene Data'!H92)))</f>
        <v/>
      </c>
      <c r="ED98" s="306" t="str">
        <f ca="true">+IF(OFFSET('Hygiene Data'!$I$11,0,10*ROW('Hygiene Data'!I92))="","",OFFSET('Hygiene Data'!$I$11,0,10*ROW('Hygiene Data'!I92)))</f>
        <v/>
      </c>
      <c r="EE98" s="306" t="str">
        <f ca="true">+IF(OFFSET('Hygiene Data'!$I$12,0,10*ROW('Hygiene Data'!I92))="","",OFFSET('Hygiene Data'!$I$12,0,10*ROW('Hygiene Data'!I92)))</f>
        <v/>
      </c>
      <c r="EF98" s="306"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62" t="str">
        <f t="shared" ca="true" si="1"/>
        <v/>
      </c>
      <c r="D99" s="98"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8"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8"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8"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8"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8"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8"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8"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8"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8"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8"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8"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8"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8"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8"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8"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8"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8"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9"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9"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9"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9"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9"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9"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9"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9"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9"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9"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9"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9"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9"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9"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9"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9"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9"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9"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9"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9"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9"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9"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9"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9"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9"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9"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9"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9"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9"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9"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0"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0"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0"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0"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0"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0"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0"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0"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0"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0"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0"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0"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0"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0"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0"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0"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0"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0"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6"/>
      <c r="BS99" s="306" t="str">
        <f ca="true">+IF(OFFSET('Water Data'!$D$27,0,10*ROW('Water Data'!D93))="","",OFFSET('Water Data'!$D$27,0,10*ROW('Water Data'!D93)))</f>
        <v/>
      </c>
      <c r="BT99" s="306" t="str">
        <f ca="true">+IF(OFFSET('Water Data'!$D$28,0,10*ROW('Water Data'!D93))="","",OFFSET('Water Data'!$D$28,0,10*ROW('Water Data'!D93)))</f>
        <v/>
      </c>
      <c r="BU99" s="306" t="str">
        <f ca="true">+IF(OFFSET('Water Data'!$D$29,0,10*ROW('Water Data'!D93))="","",OFFSET('Water Data'!$D$29,0,10*ROW('Water Data'!D93)))</f>
        <v/>
      </c>
      <c r="BV99" s="306" t="str">
        <f ca="true">+IF(OFFSET('Water Data'!$E$27,0,10*ROW('Water Data'!E93))="","",OFFSET('Water Data'!$E$27,0,10*ROW('Water Data'!E93)))</f>
        <v/>
      </c>
      <c r="BW99" s="306" t="str">
        <f ca="true">+IF(OFFSET('Water Data'!$E$28,0,10*ROW('Water Data'!E93))="","",OFFSET('Water Data'!$E$28,0,10*ROW('Water Data'!E93)))</f>
        <v/>
      </c>
      <c r="BX99" s="306" t="str">
        <f ca="true">+IF(OFFSET('Water Data'!$E$29,0,10*ROW('Water Data'!E93))="","",OFFSET('Water Data'!$E$29,0,10*ROW('Water Data'!E93)))</f>
        <v/>
      </c>
      <c r="BY99" s="306" t="str">
        <f ca="true">+IF(OFFSET('Water Data'!$F$27,0,10*ROW('Water Data'!F93))="","",OFFSET('Water Data'!$F$27,0,10*ROW('Water Data'!F93)))</f>
        <v/>
      </c>
      <c r="BZ99" s="306" t="str">
        <f ca="true">+IF(OFFSET('Water Data'!$F$28,0,10*ROW('Water Data'!F93))="","",OFFSET('Water Data'!$F$28,0,10*ROW('Water Data'!F93)))</f>
        <v/>
      </c>
      <c r="CA99" s="306" t="str">
        <f ca="true">+IF(OFFSET('Water Data'!$F$29,0,10*ROW('Water Data'!F93))="","",OFFSET('Water Data'!$F$29,0,10*ROW('Water Data'!F93)))</f>
        <v/>
      </c>
      <c r="CB99" s="306" t="str">
        <f ca="true">+IF(OFFSET('Water Data'!$G$27,0,10*ROW('Water Data'!G93))="","",OFFSET('Water Data'!$G$27,0,10*ROW('Water Data'!G93)))</f>
        <v/>
      </c>
      <c r="CC99" s="306" t="str">
        <f ca="true">+IF(OFFSET('Water Data'!$G$28,0,10*ROW('Water Data'!G93))="","",OFFSET('Water Data'!$G$28,0,10*ROW('Water Data'!G93)))</f>
        <v/>
      </c>
      <c r="CD99" s="306" t="str">
        <f ca="true">+IF(OFFSET('Water Data'!$G$29,0,10*ROW('Water Data'!G93))="","",OFFSET('Water Data'!$G$29,0,10*ROW('Water Data'!G93)))</f>
        <v/>
      </c>
      <c r="CE99" s="306" t="str">
        <f ca="true">+IF(OFFSET('Water Data'!$H$27,0,10*ROW('Water Data'!H93))="","",OFFSET('Water Data'!$H$27,0,10*ROW('Water Data'!H93)))</f>
        <v/>
      </c>
      <c r="CF99" s="306" t="str">
        <f ca="true">+IF(OFFSET('Water Data'!$H$28,0,10*ROW('Water Data'!H93))="","",OFFSET('Water Data'!$H$28,0,10*ROW('Water Data'!H93)))</f>
        <v/>
      </c>
      <c r="CG99" s="306" t="str">
        <f ca="true">+IF(OFFSET('Water Data'!$H$29,0,10*ROW('Water Data'!H93))="","",OFFSET('Water Data'!$H$29,0,10*ROW('Water Data'!H93)))</f>
        <v/>
      </c>
      <c r="CH99" s="306" t="str">
        <f ca="true">+IF(OFFSET('Water Data'!$I$27,0,10*ROW('Water Data'!I93))="","",OFFSET('Water Data'!$I$27,0,10*ROW('Water Data'!I93)))</f>
        <v/>
      </c>
      <c r="CI99" s="306" t="str">
        <f ca="true">+IF(OFFSET('Water Data'!$I$28,0,10*ROW('Water Data'!I93))="","",OFFSET('Water Data'!$I$28,0,10*ROW('Water Data'!I93)))</f>
        <v/>
      </c>
      <c r="CJ99" s="306" t="str">
        <f ca="true">+IF(OFFSET('Water Data'!$I$29,0,10*ROW('Water Data'!I93))="","",OFFSET('Water Data'!$I$29,0,10*ROW('Water Data'!I93)))</f>
        <v/>
      </c>
      <c r="CK99" s="306" t="str">
        <f ca="true">+IF(OFFSET('Sanitation Data'!$D$28,0,10*ROW('Sanitation Data'!D93))="","",OFFSET('Sanitation Data'!$D$28,0,10*ROW('Sanitation Data'!D93)))</f>
        <v/>
      </c>
      <c r="CL99" s="306" t="str">
        <f ca="true">+IF(OFFSET('Sanitation Data'!$D$29,0,10*ROW('Sanitation Data'!D93))="","",OFFSET('Sanitation Data'!$D$29,0,10*ROW('Sanitation Data'!D93)))</f>
        <v/>
      </c>
      <c r="CM99" s="306" t="str">
        <f ca="true">+IF(OFFSET('Sanitation Data'!$D$30,0,10*ROW('Sanitation Data'!D93))="","",OFFSET('Sanitation Data'!$D$30,0,10*ROW('Sanitation Data'!D93)))</f>
        <v/>
      </c>
      <c r="CN99" s="306" t="str">
        <f ca="true">+IF(OFFSET('Sanitation Data'!$D$31,0,10*ROW('Sanitation Data'!D93))="","",OFFSET('Sanitation Data'!$D$31,0,10*ROW('Sanitation Data'!D93)))</f>
        <v/>
      </c>
      <c r="CO99" s="306" t="str">
        <f ca="true">+IF(OFFSET('Sanitation Data'!$D$32,0,10*ROW('Sanitation Data'!D93))="","",OFFSET('Sanitation Data'!$D$32,0,10*ROW('Sanitation Data'!D93)))</f>
        <v/>
      </c>
      <c r="CP99" s="306" t="str">
        <f ca="true">+IF(OFFSET('Sanitation Data'!$E$28,0,10*ROW('Sanitation Data'!E93))="","",OFFSET('Sanitation Data'!$E$28,0,10*ROW('Sanitation Data'!E93)))</f>
        <v/>
      </c>
      <c r="CQ99" s="306" t="str">
        <f ca="true">+IF(OFFSET('Sanitation Data'!$E$29,0,10*ROW('Sanitation Data'!E93))="","",OFFSET('Sanitation Data'!$E$29,0,10*ROW('Sanitation Data'!E93)))</f>
        <v/>
      </c>
      <c r="CR99" s="306" t="str">
        <f ca="true">+IF(OFFSET('Sanitation Data'!$E$30,0,10*ROW('Sanitation Data'!E93))="","",OFFSET('Sanitation Data'!$E$30,0,10*ROW('Sanitation Data'!E93)))</f>
        <v/>
      </c>
      <c r="CS99" s="306" t="str">
        <f ca="true">+IF(OFFSET('Sanitation Data'!$E$31,0,10*ROW('Sanitation Data'!E93))="","",OFFSET('Sanitation Data'!$E$31,0,10*ROW('Sanitation Data'!E93)))</f>
        <v/>
      </c>
      <c r="CT99" s="306" t="str">
        <f ca="true">+IF(OFFSET('Sanitation Data'!$E$32,0,10*ROW('Sanitation Data'!E93))="","",OFFSET('Sanitation Data'!$E$32,0,10*ROW('Sanitation Data'!E93)))</f>
        <v/>
      </c>
      <c r="CU99" s="306" t="str">
        <f ca="true">+IF(OFFSET('Sanitation Data'!$F$28,0,10*ROW('Sanitation Data'!F93))="","",OFFSET('Sanitation Data'!$F$28,0,10*ROW('Sanitation Data'!F93)))</f>
        <v/>
      </c>
      <c r="CV99" s="306" t="str">
        <f ca="true">+IF(OFFSET('Sanitation Data'!$F$29,0,10*ROW('Sanitation Data'!F93))="","",OFFSET('Sanitation Data'!$F$29,0,10*ROW('Sanitation Data'!F93)))</f>
        <v/>
      </c>
      <c r="CW99" s="306" t="str">
        <f ca="true">+IF(OFFSET('Sanitation Data'!$F$30,0,10*ROW('Sanitation Data'!F93))="","",OFFSET('Sanitation Data'!$F$30,0,10*ROW('Sanitation Data'!F93)))</f>
        <v/>
      </c>
      <c r="CX99" s="306" t="str">
        <f ca="true">+IF(OFFSET('Sanitation Data'!$F$31,0,10*ROW('Sanitation Data'!F93))="","",OFFSET('Sanitation Data'!$F$31,0,10*ROW('Sanitation Data'!F93)))</f>
        <v/>
      </c>
      <c r="CY99" s="306" t="str">
        <f ca="true">+IF(OFFSET('Sanitation Data'!$F$32,0,10*ROW('Sanitation Data'!F93))="","",OFFSET('Sanitation Data'!$F$32,0,10*ROW('Sanitation Data'!F93)))</f>
        <v/>
      </c>
      <c r="CZ99" s="306" t="str">
        <f ca="true">+IF(OFFSET('Sanitation Data'!$G$28,0,10*ROW('Sanitation Data'!G93))="","",OFFSET('Sanitation Data'!$G$28,0,10*ROW('Sanitation Data'!G93)))</f>
        <v/>
      </c>
      <c r="DA99" s="306" t="str">
        <f ca="true">+IF(OFFSET('Sanitation Data'!$G$29,0,10*ROW('Sanitation Data'!G93))="","",OFFSET('Sanitation Data'!$G$29,0,10*ROW('Sanitation Data'!G93)))</f>
        <v/>
      </c>
      <c r="DB99" s="306" t="str">
        <f ca="true">+IF(OFFSET('Sanitation Data'!$G$30,0,10*ROW('Sanitation Data'!G93))="","",OFFSET('Sanitation Data'!$G$30,0,10*ROW('Sanitation Data'!G93)))</f>
        <v/>
      </c>
      <c r="DC99" s="306" t="str">
        <f ca="true">+IF(OFFSET('Sanitation Data'!$G$31,0,10*ROW('Sanitation Data'!G93))="","",OFFSET('Sanitation Data'!$G$31,0,10*ROW('Sanitation Data'!G93)))</f>
        <v/>
      </c>
      <c r="DD99" s="306" t="str">
        <f ca="true">+IF(OFFSET('Sanitation Data'!$G$32,0,10*ROW('Sanitation Data'!G93))="","",OFFSET('Sanitation Data'!$G$32,0,10*ROW('Sanitation Data'!G93)))</f>
        <v/>
      </c>
      <c r="DE99" s="306" t="str">
        <f ca="true">+IF(OFFSET('Sanitation Data'!$H$28,0,10*ROW('Sanitation Data'!H93))="","",OFFSET('Sanitation Data'!$H$28,0,10*ROW('Sanitation Data'!H93)))</f>
        <v/>
      </c>
      <c r="DF99" s="306" t="str">
        <f ca="true">+IF(OFFSET('Sanitation Data'!$H$29,0,10*ROW('Sanitation Data'!H93))="","",OFFSET('Sanitation Data'!$H$29,0,10*ROW('Sanitation Data'!H93)))</f>
        <v/>
      </c>
      <c r="DG99" s="306" t="str">
        <f ca="true">+IF(OFFSET('Sanitation Data'!$H$30,0,10*ROW('Sanitation Data'!H93))="","",OFFSET('Sanitation Data'!$H$30,0,10*ROW('Sanitation Data'!H93)))</f>
        <v/>
      </c>
      <c r="DH99" s="306" t="str">
        <f ca="true">+IF(OFFSET('Sanitation Data'!$H$31,0,10*ROW('Sanitation Data'!H93))="","",OFFSET('Sanitation Data'!$H$31,0,10*ROW('Sanitation Data'!H93)))</f>
        <v/>
      </c>
      <c r="DI99" s="306" t="str">
        <f ca="true">+IF(OFFSET('Sanitation Data'!$H$32,0,10*ROW('Sanitation Data'!H93))="","",OFFSET('Sanitation Data'!$H$32,0,10*ROW('Sanitation Data'!H93)))</f>
        <v/>
      </c>
      <c r="DJ99" s="306" t="str">
        <f ca="true">+IF(OFFSET('Sanitation Data'!$I$28,0,10*ROW('Sanitation Data'!I93))="","",OFFSET('Sanitation Data'!$I$28,0,10*ROW('Sanitation Data'!I93)))</f>
        <v/>
      </c>
      <c r="DK99" s="306" t="str">
        <f ca="true">+IF(OFFSET('Sanitation Data'!$I$29,0,10*ROW('Sanitation Data'!I93))="","",OFFSET('Sanitation Data'!$I$29,0,10*ROW('Sanitation Data'!I93)))</f>
        <v/>
      </c>
      <c r="DL99" s="306" t="str">
        <f ca="true">+IF(OFFSET('Sanitation Data'!$I$30,0,10*ROW('Sanitation Data'!I93))="","",OFFSET('Sanitation Data'!$I$30,0,10*ROW('Sanitation Data'!I93)))</f>
        <v/>
      </c>
      <c r="DM99" s="306" t="str">
        <f ca="true">+IF(OFFSET('Sanitation Data'!$I$31,0,10*ROW('Sanitation Data'!I93))="","",OFFSET('Sanitation Data'!$I$31,0,10*ROW('Sanitation Data'!I93)))</f>
        <v/>
      </c>
      <c r="DN99" s="306" t="str">
        <f ca="true">+IF(OFFSET('Sanitation Data'!$I$32,0,10*ROW('Sanitation Data'!I93))="","",OFFSET('Sanitation Data'!$I$32,0,10*ROW('Sanitation Data'!I93)))</f>
        <v/>
      </c>
      <c r="DO99" s="306" t="str">
        <f ca="true">+IF(OFFSET('Hygiene Data'!$D$11,0,10*ROW('Hygiene Data'!D93))="","",OFFSET('Hygiene Data'!$D$11,0,10*ROW('Hygiene Data'!D93)))</f>
        <v/>
      </c>
      <c r="DP99" s="306" t="str">
        <f ca="true">+IF(OFFSET('Hygiene Data'!$D$12,0,10*ROW('Hygiene Data'!D93))="","",OFFSET('Hygiene Data'!$D$12,0,10*ROW('Hygiene Data'!D93)))</f>
        <v/>
      </c>
      <c r="DQ99" s="306" t="str">
        <f ca="true">+IF(OFFSET('Hygiene Data'!$D$13,0,10*ROW('Hygiene Data'!D93))="","",OFFSET('Hygiene Data'!$D$13,0,10*ROW('Hygiene Data'!D93)))</f>
        <v/>
      </c>
      <c r="DR99" s="306" t="str">
        <f ca="true">+IF(OFFSET('Hygiene Data'!$E$11,0,10*ROW('Hygiene Data'!E93))="","",OFFSET('Hygiene Data'!$E$11,0,10*ROW('Hygiene Data'!E93)))</f>
        <v/>
      </c>
      <c r="DS99" s="306" t="str">
        <f ca="true">+IF(OFFSET('Hygiene Data'!$E$12,0,10*ROW('Hygiene Data'!E93))="","",OFFSET('Hygiene Data'!$E$12,0,10*ROW('Hygiene Data'!E93)))</f>
        <v/>
      </c>
      <c r="DT99" s="306" t="str">
        <f ca="true">+IF(OFFSET('Hygiene Data'!$E$13,0,10*ROW('Hygiene Data'!E93))="","",OFFSET('Hygiene Data'!$E$13,0,10*ROW('Hygiene Data'!E93)))</f>
        <v/>
      </c>
      <c r="DU99" s="306" t="str">
        <f ca="true">+IF(OFFSET('Hygiene Data'!$F$11,0,10*ROW('Hygiene Data'!F93))="","",OFFSET('Hygiene Data'!$F$11,0,10*ROW('Hygiene Data'!F93)))</f>
        <v/>
      </c>
      <c r="DV99" s="306" t="str">
        <f ca="true">+IF(OFFSET('Hygiene Data'!$F$12,0,10*ROW('Hygiene Data'!F93))="","",OFFSET('Hygiene Data'!$F$12,0,10*ROW('Hygiene Data'!F93)))</f>
        <v/>
      </c>
      <c r="DW99" s="306" t="str">
        <f ca="true">+IF(OFFSET('Hygiene Data'!$F$13,0,10*ROW('Hygiene Data'!F93))="","",OFFSET('Hygiene Data'!$F$13,0,10*ROW('Hygiene Data'!F93)))</f>
        <v/>
      </c>
      <c r="DX99" s="306" t="str">
        <f ca="true">+IF(OFFSET('Hygiene Data'!$G$11,0,10*ROW('Hygiene Data'!G93))="","",OFFSET('Hygiene Data'!$G$11,0,10*ROW('Hygiene Data'!G93)))</f>
        <v/>
      </c>
      <c r="DY99" s="306" t="str">
        <f ca="true">+IF(OFFSET('Hygiene Data'!$G$12,0,10*ROW('Hygiene Data'!G93))="","",OFFSET('Hygiene Data'!$G$12,0,10*ROW('Hygiene Data'!G93)))</f>
        <v/>
      </c>
      <c r="DZ99" s="306" t="str">
        <f ca="true">+IF(OFFSET('Hygiene Data'!$G$13,0,10*ROW('Hygiene Data'!G93))="","",OFFSET('Hygiene Data'!$G$13,0,10*ROW('Hygiene Data'!G93)))</f>
        <v/>
      </c>
      <c r="EA99" s="306" t="str">
        <f ca="true">+IF(OFFSET('Hygiene Data'!$H$11,0,10*ROW('Hygiene Data'!H93))="","",OFFSET('Hygiene Data'!$H$11,0,10*ROW('Hygiene Data'!H93)))</f>
        <v/>
      </c>
      <c r="EB99" s="306" t="str">
        <f ca="true">+IF(OFFSET('Hygiene Data'!$H$12,0,10*ROW('Hygiene Data'!H93))="","",OFFSET('Hygiene Data'!$H$12,0,10*ROW('Hygiene Data'!H93)))</f>
        <v/>
      </c>
      <c r="EC99" s="306" t="str">
        <f ca="true">+IF(OFFSET('Hygiene Data'!$H$13,0,10*ROW('Hygiene Data'!H93))="","",OFFSET('Hygiene Data'!$H$13,0,10*ROW('Hygiene Data'!H93)))</f>
        <v/>
      </c>
      <c r="ED99" s="306" t="str">
        <f ca="true">+IF(OFFSET('Hygiene Data'!$I$11,0,10*ROW('Hygiene Data'!I93))="","",OFFSET('Hygiene Data'!$I$11,0,10*ROW('Hygiene Data'!I93)))</f>
        <v/>
      </c>
      <c r="EE99" s="306" t="str">
        <f ca="true">+IF(OFFSET('Hygiene Data'!$I$12,0,10*ROW('Hygiene Data'!I93))="","",OFFSET('Hygiene Data'!$I$12,0,10*ROW('Hygiene Data'!I93)))</f>
        <v/>
      </c>
      <c r="EF99" s="306"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62" t="str">
        <f t="shared" ca="true" si="1"/>
        <v/>
      </c>
      <c r="D100" s="98"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8"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8"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8"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8"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8"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8"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8"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8"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8"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8"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8"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8"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8"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8"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8"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8"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8"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9"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9"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9"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9"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9"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9"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9"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9"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9"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9"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9"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9"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9"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9"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9"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9"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9"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9"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9"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9"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9"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9"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9"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9"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9"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9"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9"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9"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9"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9"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0"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0"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0"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0"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0"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0"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0"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0"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0"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0"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0"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0"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0"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0"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0"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0"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0"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0"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6"/>
      <c r="BS100" s="306" t="str">
        <f ca="true">+IF(OFFSET('Water Data'!$D$27,0,10*ROW('Water Data'!D94))="","",OFFSET('Water Data'!$D$27,0,10*ROW('Water Data'!D94)))</f>
        <v/>
      </c>
      <c r="BT100" s="306" t="str">
        <f ca="true">+IF(OFFSET('Water Data'!$D$28,0,10*ROW('Water Data'!D94))="","",OFFSET('Water Data'!$D$28,0,10*ROW('Water Data'!D94)))</f>
        <v/>
      </c>
      <c r="BU100" s="306" t="str">
        <f ca="true">+IF(OFFSET('Water Data'!$D$29,0,10*ROW('Water Data'!D94))="","",OFFSET('Water Data'!$D$29,0,10*ROW('Water Data'!D94)))</f>
        <v/>
      </c>
      <c r="BV100" s="306" t="str">
        <f ca="true">+IF(OFFSET('Water Data'!$E$27,0,10*ROW('Water Data'!E94))="","",OFFSET('Water Data'!$E$27,0,10*ROW('Water Data'!E94)))</f>
        <v/>
      </c>
      <c r="BW100" s="306" t="str">
        <f ca="true">+IF(OFFSET('Water Data'!$E$28,0,10*ROW('Water Data'!E94))="","",OFFSET('Water Data'!$E$28,0,10*ROW('Water Data'!E94)))</f>
        <v/>
      </c>
      <c r="BX100" s="306" t="str">
        <f ca="true">+IF(OFFSET('Water Data'!$E$29,0,10*ROW('Water Data'!E94))="","",OFFSET('Water Data'!$E$29,0,10*ROW('Water Data'!E94)))</f>
        <v/>
      </c>
      <c r="BY100" s="306" t="str">
        <f ca="true">+IF(OFFSET('Water Data'!$F$27,0,10*ROW('Water Data'!F94))="","",OFFSET('Water Data'!$F$27,0,10*ROW('Water Data'!F94)))</f>
        <v/>
      </c>
      <c r="BZ100" s="306" t="str">
        <f ca="true">+IF(OFFSET('Water Data'!$F$28,0,10*ROW('Water Data'!F94))="","",OFFSET('Water Data'!$F$28,0,10*ROW('Water Data'!F94)))</f>
        <v/>
      </c>
      <c r="CA100" s="306" t="str">
        <f ca="true">+IF(OFFSET('Water Data'!$F$29,0,10*ROW('Water Data'!F94))="","",OFFSET('Water Data'!$F$29,0,10*ROW('Water Data'!F94)))</f>
        <v/>
      </c>
      <c r="CB100" s="306" t="str">
        <f ca="true">+IF(OFFSET('Water Data'!$G$27,0,10*ROW('Water Data'!G94))="","",OFFSET('Water Data'!$G$27,0,10*ROW('Water Data'!G94)))</f>
        <v/>
      </c>
      <c r="CC100" s="306" t="str">
        <f ca="true">+IF(OFFSET('Water Data'!$G$28,0,10*ROW('Water Data'!G94))="","",OFFSET('Water Data'!$G$28,0,10*ROW('Water Data'!G94)))</f>
        <v/>
      </c>
      <c r="CD100" s="306" t="str">
        <f ca="true">+IF(OFFSET('Water Data'!$G$29,0,10*ROW('Water Data'!G94))="","",OFFSET('Water Data'!$G$29,0,10*ROW('Water Data'!G94)))</f>
        <v/>
      </c>
      <c r="CE100" s="306" t="str">
        <f ca="true">+IF(OFFSET('Water Data'!$H$27,0,10*ROW('Water Data'!H94))="","",OFFSET('Water Data'!$H$27,0,10*ROW('Water Data'!H94)))</f>
        <v/>
      </c>
      <c r="CF100" s="306" t="str">
        <f ca="true">+IF(OFFSET('Water Data'!$H$28,0,10*ROW('Water Data'!H94))="","",OFFSET('Water Data'!$H$28,0,10*ROW('Water Data'!H94)))</f>
        <v/>
      </c>
      <c r="CG100" s="306" t="str">
        <f ca="true">+IF(OFFSET('Water Data'!$H$29,0,10*ROW('Water Data'!H94))="","",OFFSET('Water Data'!$H$29,0,10*ROW('Water Data'!H94)))</f>
        <v/>
      </c>
      <c r="CH100" s="306" t="str">
        <f ca="true">+IF(OFFSET('Water Data'!$I$27,0,10*ROW('Water Data'!I94))="","",OFFSET('Water Data'!$I$27,0,10*ROW('Water Data'!I94)))</f>
        <v/>
      </c>
      <c r="CI100" s="306" t="str">
        <f ca="true">+IF(OFFSET('Water Data'!$I$28,0,10*ROW('Water Data'!I94))="","",OFFSET('Water Data'!$I$28,0,10*ROW('Water Data'!I94)))</f>
        <v/>
      </c>
      <c r="CJ100" s="306" t="str">
        <f ca="true">+IF(OFFSET('Water Data'!$I$29,0,10*ROW('Water Data'!I94))="","",OFFSET('Water Data'!$I$29,0,10*ROW('Water Data'!I94)))</f>
        <v/>
      </c>
      <c r="CK100" s="306" t="str">
        <f ca="true">+IF(OFFSET('Sanitation Data'!$D$28,0,10*ROW('Sanitation Data'!D94))="","",OFFSET('Sanitation Data'!$D$28,0,10*ROW('Sanitation Data'!D94)))</f>
        <v/>
      </c>
      <c r="CL100" s="306" t="str">
        <f ca="true">+IF(OFFSET('Sanitation Data'!$D$29,0,10*ROW('Sanitation Data'!D94))="","",OFFSET('Sanitation Data'!$D$29,0,10*ROW('Sanitation Data'!D94)))</f>
        <v/>
      </c>
      <c r="CM100" s="306" t="str">
        <f ca="true">+IF(OFFSET('Sanitation Data'!$D$30,0,10*ROW('Sanitation Data'!D94))="","",OFFSET('Sanitation Data'!$D$30,0,10*ROW('Sanitation Data'!D94)))</f>
        <v/>
      </c>
      <c r="CN100" s="306" t="str">
        <f ca="true">+IF(OFFSET('Sanitation Data'!$D$31,0,10*ROW('Sanitation Data'!D94))="","",OFFSET('Sanitation Data'!$D$31,0,10*ROW('Sanitation Data'!D94)))</f>
        <v/>
      </c>
      <c r="CO100" s="306" t="str">
        <f ca="true">+IF(OFFSET('Sanitation Data'!$D$32,0,10*ROW('Sanitation Data'!D94))="","",OFFSET('Sanitation Data'!$D$32,0,10*ROW('Sanitation Data'!D94)))</f>
        <v/>
      </c>
      <c r="CP100" s="306" t="str">
        <f ca="true">+IF(OFFSET('Sanitation Data'!$E$28,0,10*ROW('Sanitation Data'!E94))="","",OFFSET('Sanitation Data'!$E$28,0,10*ROW('Sanitation Data'!E94)))</f>
        <v/>
      </c>
      <c r="CQ100" s="306" t="str">
        <f ca="true">+IF(OFFSET('Sanitation Data'!$E$29,0,10*ROW('Sanitation Data'!E94))="","",OFFSET('Sanitation Data'!$E$29,0,10*ROW('Sanitation Data'!E94)))</f>
        <v/>
      </c>
      <c r="CR100" s="306" t="str">
        <f ca="true">+IF(OFFSET('Sanitation Data'!$E$30,0,10*ROW('Sanitation Data'!E94))="","",OFFSET('Sanitation Data'!$E$30,0,10*ROW('Sanitation Data'!E94)))</f>
        <v/>
      </c>
      <c r="CS100" s="306" t="str">
        <f ca="true">+IF(OFFSET('Sanitation Data'!$E$31,0,10*ROW('Sanitation Data'!E94))="","",OFFSET('Sanitation Data'!$E$31,0,10*ROW('Sanitation Data'!E94)))</f>
        <v/>
      </c>
      <c r="CT100" s="306" t="str">
        <f ca="true">+IF(OFFSET('Sanitation Data'!$E$32,0,10*ROW('Sanitation Data'!E94))="","",OFFSET('Sanitation Data'!$E$32,0,10*ROW('Sanitation Data'!E94)))</f>
        <v/>
      </c>
      <c r="CU100" s="306" t="str">
        <f ca="true">+IF(OFFSET('Sanitation Data'!$F$28,0,10*ROW('Sanitation Data'!F94))="","",OFFSET('Sanitation Data'!$F$28,0,10*ROW('Sanitation Data'!F94)))</f>
        <v/>
      </c>
      <c r="CV100" s="306" t="str">
        <f ca="true">+IF(OFFSET('Sanitation Data'!$F$29,0,10*ROW('Sanitation Data'!F94))="","",OFFSET('Sanitation Data'!$F$29,0,10*ROW('Sanitation Data'!F94)))</f>
        <v/>
      </c>
      <c r="CW100" s="306" t="str">
        <f ca="true">+IF(OFFSET('Sanitation Data'!$F$30,0,10*ROW('Sanitation Data'!F94))="","",OFFSET('Sanitation Data'!$F$30,0,10*ROW('Sanitation Data'!F94)))</f>
        <v/>
      </c>
      <c r="CX100" s="306" t="str">
        <f ca="true">+IF(OFFSET('Sanitation Data'!$F$31,0,10*ROW('Sanitation Data'!F94))="","",OFFSET('Sanitation Data'!$F$31,0,10*ROW('Sanitation Data'!F94)))</f>
        <v/>
      </c>
      <c r="CY100" s="306" t="str">
        <f ca="true">+IF(OFFSET('Sanitation Data'!$F$32,0,10*ROW('Sanitation Data'!F94))="","",OFFSET('Sanitation Data'!$F$32,0,10*ROW('Sanitation Data'!F94)))</f>
        <v/>
      </c>
      <c r="CZ100" s="306" t="str">
        <f ca="true">+IF(OFFSET('Sanitation Data'!$G$28,0,10*ROW('Sanitation Data'!G94))="","",OFFSET('Sanitation Data'!$G$28,0,10*ROW('Sanitation Data'!G94)))</f>
        <v/>
      </c>
      <c r="DA100" s="306" t="str">
        <f ca="true">+IF(OFFSET('Sanitation Data'!$G$29,0,10*ROW('Sanitation Data'!G94))="","",OFFSET('Sanitation Data'!$G$29,0,10*ROW('Sanitation Data'!G94)))</f>
        <v/>
      </c>
      <c r="DB100" s="306" t="str">
        <f ca="true">+IF(OFFSET('Sanitation Data'!$G$30,0,10*ROW('Sanitation Data'!G94))="","",OFFSET('Sanitation Data'!$G$30,0,10*ROW('Sanitation Data'!G94)))</f>
        <v/>
      </c>
      <c r="DC100" s="306" t="str">
        <f ca="true">+IF(OFFSET('Sanitation Data'!$G$31,0,10*ROW('Sanitation Data'!G94))="","",OFFSET('Sanitation Data'!$G$31,0,10*ROW('Sanitation Data'!G94)))</f>
        <v/>
      </c>
      <c r="DD100" s="306" t="str">
        <f ca="true">+IF(OFFSET('Sanitation Data'!$G$32,0,10*ROW('Sanitation Data'!G94))="","",OFFSET('Sanitation Data'!$G$32,0,10*ROW('Sanitation Data'!G94)))</f>
        <v/>
      </c>
      <c r="DE100" s="306" t="str">
        <f ca="true">+IF(OFFSET('Sanitation Data'!$H$28,0,10*ROW('Sanitation Data'!H94))="","",OFFSET('Sanitation Data'!$H$28,0,10*ROW('Sanitation Data'!H94)))</f>
        <v/>
      </c>
      <c r="DF100" s="306" t="str">
        <f ca="true">+IF(OFFSET('Sanitation Data'!$H$29,0,10*ROW('Sanitation Data'!H94))="","",OFFSET('Sanitation Data'!$H$29,0,10*ROW('Sanitation Data'!H94)))</f>
        <v/>
      </c>
      <c r="DG100" s="306" t="str">
        <f ca="true">+IF(OFFSET('Sanitation Data'!$H$30,0,10*ROW('Sanitation Data'!H94))="","",OFFSET('Sanitation Data'!$H$30,0,10*ROW('Sanitation Data'!H94)))</f>
        <v/>
      </c>
      <c r="DH100" s="306" t="str">
        <f ca="true">+IF(OFFSET('Sanitation Data'!$H$31,0,10*ROW('Sanitation Data'!H94))="","",OFFSET('Sanitation Data'!$H$31,0,10*ROW('Sanitation Data'!H94)))</f>
        <v/>
      </c>
      <c r="DI100" s="306" t="str">
        <f ca="true">+IF(OFFSET('Sanitation Data'!$H$32,0,10*ROW('Sanitation Data'!H94))="","",OFFSET('Sanitation Data'!$H$32,0,10*ROW('Sanitation Data'!H94)))</f>
        <v/>
      </c>
      <c r="DJ100" s="306" t="str">
        <f ca="true">+IF(OFFSET('Sanitation Data'!$I$28,0,10*ROW('Sanitation Data'!I94))="","",OFFSET('Sanitation Data'!$I$28,0,10*ROW('Sanitation Data'!I94)))</f>
        <v/>
      </c>
      <c r="DK100" s="306" t="str">
        <f ca="true">+IF(OFFSET('Sanitation Data'!$I$29,0,10*ROW('Sanitation Data'!I94))="","",OFFSET('Sanitation Data'!$I$29,0,10*ROW('Sanitation Data'!I94)))</f>
        <v/>
      </c>
      <c r="DL100" s="306" t="str">
        <f ca="true">+IF(OFFSET('Sanitation Data'!$I$30,0,10*ROW('Sanitation Data'!I94))="","",OFFSET('Sanitation Data'!$I$30,0,10*ROW('Sanitation Data'!I94)))</f>
        <v/>
      </c>
      <c r="DM100" s="306" t="str">
        <f ca="true">+IF(OFFSET('Sanitation Data'!$I$31,0,10*ROW('Sanitation Data'!I94))="","",OFFSET('Sanitation Data'!$I$31,0,10*ROW('Sanitation Data'!I94)))</f>
        <v/>
      </c>
      <c r="DN100" s="306" t="str">
        <f ca="true">+IF(OFFSET('Sanitation Data'!$I$32,0,10*ROW('Sanitation Data'!I94))="","",OFFSET('Sanitation Data'!$I$32,0,10*ROW('Sanitation Data'!I94)))</f>
        <v/>
      </c>
      <c r="DO100" s="306" t="str">
        <f ca="true">+IF(OFFSET('Hygiene Data'!$D$11,0,10*ROW('Hygiene Data'!D94))="","",OFFSET('Hygiene Data'!$D$11,0,10*ROW('Hygiene Data'!D94)))</f>
        <v/>
      </c>
      <c r="DP100" s="306" t="str">
        <f ca="true">+IF(OFFSET('Hygiene Data'!$D$12,0,10*ROW('Hygiene Data'!D94))="","",OFFSET('Hygiene Data'!$D$12,0,10*ROW('Hygiene Data'!D94)))</f>
        <v/>
      </c>
      <c r="DQ100" s="306" t="str">
        <f ca="true">+IF(OFFSET('Hygiene Data'!$D$13,0,10*ROW('Hygiene Data'!D94))="","",OFFSET('Hygiene Data'!$D$13,0,10*ROW('Hygiene Data'!D94)))</f>
        <v/>
      </c>
      <c r="DR100" s="306" t="str">
        <f ca="true">+IF(OFFSET('Hygiene Data'!$E$11,0,10*ROW('Hygiene Data'!E94))="","",OFFSET('Hygiene Data'!$E$11,0,10*ROW('Hygiene Data'!E94)))</f>
        <v/>
      </c>
      <c r="DS100" s="306" t="str">
        <f ca="true">+IF(OFFSET('Hygiene Data'!$E$12,0,10*ROW('Hygiene Data'!E94))="","",OFFSET('Hygiene Data'!$E$12,0,10*ROW('Hygiene Data'!E94)))</f>
        <v/>
      </c>
      <c r="DT100" s="306" t="str">
        <f ca="true">+IF(OFFSET('Hygiene Data'!$E$13,0,10*ROW('Hygiene Data'!E94))="","",OFFSET('Hygiene Data'!$E$13,0,10*ROW('Hygiene Data'!E94)))</f>
        <v/>
      </c>
      <c r="DU100" s="306" t="str">
        <f ca="true">+IF(OFFSET('Hygiene Data'!$F$11,0,10*ROW('Hygiene Data'!F94))="","",OFFSET('Hygiene Data'!$F$11,0,10*ROW('Hygiene Data'!F94)))</f>
        <v/>
      </c>
      <c r="DV100" s="306" t="str">
        <f ca="true">+IF(OFFSET('Hygiene Data'!$F$12,0,10*ROW('Hygiene Data'!F94))="","",OFFSET('Hygiene Data'!$F$12,0,10*ROW('Hygiene Data'!F94)))</f>
        <v/>
      </c>
      <c r="DW100" s="306" t="str">
        <f ca="true">+IF(OFFSET('Hygiene Data'!$F$13,0,10*ROW('Hygiene Data'!F94))="","",OFFSET('Hygiene Data'!$F$13,0,10*ROW('Hygiene Data'!F94)))</f>
        <v/>
      </c>
      <c r="DX100" s="306" t="str">
        <f ca="true">+IF(OFFSET('Hygiene Data'!$G$11,0,10*ROW('Hygiene Data'!G94))="","",OFFSET('Hygiene Data'!$G$11,0,10*ROW('Hygiene Data'!G94)))</f>
        <v/>
      </c>
      <c r="DY100" s="306" t="str">
        <f ca="true">+IF(OFFSET('Hygiene Data'!$G$12,0,10*ROW('Hygiene Data'!G94))="","",OFFSET('Hygiene Data'!$G$12,0,10*ROW('Hygiene Data'!G94)))</f>
        <v/>
      </c>
      <c r="DZ100" s="306" t="str">
        <f ca="true">+IF(OFFSET('Hygiene Data'!$G$13,0,10*ROW('Hygiene Data'!G94))="","",OFFSET('Hygiene Data'!$G$13,0,10*ROW('Hygiene Data'!G94)))</f>
        <v/>
      </c>
      <c r="EA100" s="306" t="str">
        <f ca="true">+IF(OFFSET('Hygiene Data'!$H$11,0,10*ROW('Hygiene Data'!H94))="","",OFFSET('Hygiene Data'!$H$11,0,10*ROW('Hygiene Data'!H94)))</f>
        <v/>
      </c>
      <c r="EB100" s="306" t="str">
        <f ca="true">+IF(OFFSET('Hygiene Data'!$H$12,0,10*ROW('Hygiene Data'!H94))="","",OFFSET('Hygiene Data'!$H$12,0,10*ROW('Hygiene Data'!H94)))</f>
        <v/>
      </c>
      <c r="EC100" s="306" t="str">
        <f ca="true">+IF(OFFSET('Hygiene Data'!$H$13,0,10*ROW('Hygiene Data'!H94))="","",OFFSET('Hygiene Data'!$H$13,0,10*ROW('Hygiene Data'!H94)))</f>
        <v/>
      </c>
      <c r="ED100" s="306" t="str">
        <f ca="true">+IF(OFFSET('Hygiene Data'!$I$11,0,10*ROW('Hygiene Data'!I94))="","",OFFSET('Hygiene Data'!$I$11,0,10*ROW('Hygiene Data'!I94)))</f>
        <v/>
      </c>
      <c r="EE100" s="306" t="str">
        <f ca="true">+IF(OFFSET('Hygiene Data'!$I$12,0,10*ROW('Hygiene Data'!I94))="","",OFFSET('Hygiene Data'!$I$12,0,10*ROW('Hygiene Data'!I94)))</f>
        <v/>
      </c>
      <c r="EF100" s="306"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62" t="str">
        <f t="shared" ca="true" si="1"/>
        <v/>
      </c>
      <c r="D101" s="98"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8"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8"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8"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8"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8"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8"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8"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8"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8"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8"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8"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8"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8"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8"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8"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8"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8"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9"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9"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9"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9"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9"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9"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9"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9"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9"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9"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9"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9"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9"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9"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9"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9"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9"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9"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9"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9"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9"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9"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9"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9"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9"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9"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9"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9"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9"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9"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0"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0"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0"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0"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0"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0"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0"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0"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0"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0"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0"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0"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0"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0"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0"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0"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0"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0"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6"/>
      <c r="BS101" s="306" t="str">
        <f ca="true">+IF(OFFSET('Water Data'!$D$27,0,10*ROW('Water Data'!D95))="","",OFFSET('Water Data'!$D$27,0,10*ROW('Water Data'!D95)))</f>
        <v/>
      </c>
      <c r="BT101" s="306" t="str">
        <f ca="true">+IF(OFFSET('Water Data'!$D$28,0,10*ROW('Water Data'!D95))="","",OFFSET('Water Data'!$D$28,0,10*ROW('Water Data'!D95)))</f>
        <v/>
      </c>
      <c r="BU101" s="306" t="str">
        <f ca="true">+IF(OFFSET('Water Data'!$D$29,0,10*ROW('Water Data'!D95))="","",OFFSET('Water Data'!$D$29,0,10*ROW('Water Data'!D95)))</f>
        <v/>
      </c>
      <c r="BV101" s="306" t="str">
        <f ca="true">+IF(OFFSET('Water Data'!$E$27,0,10*ROW('Water Data'!E95))="","",OFFSET('Water Data'!$E$27,0,10*ROW('Water Data'!E95)))</f>
        <v/>
      </c>
      <c r="BW101" s="306" t="str">
        <f ca="true">+IF(OFFSET('Water Data'!$E$28,0,10*ROW('Water Data'!E95))="","",OFFSET('Water Data'!$E$28,0,10*ROW('Water Data'!E95)))</f>
        <v/>
      </c>
      <c r="BX101" s="306" t="str">
        <f ca="true">+IF(OFFSET('Water Data'!$E$29,0,10*ROW('Water Data'!E95))="","",OFFSET('Water Data'!$E$29,0,10*ROW('Water Data'!E95)))</f>
        <v/>
      </c>
      <c r="BY101" s="306" t="str">
        <f ca="true">+IF(OFFSET('Water Data'!$F$27,0,10*ROW('Water Data'!F95))="","",OFFSET('Water Data'!$F$27,0,10*ROW('Water Data'!F95)))</f>
        <v/>
      </c>
      <c r="BZ101" s="306" t="str">
        <f ca="true">+IF(OFFSET('Water Data'!$F$28,0,10*ROW('Water Data'!F95))="","",OFFSET('Water Data'!$F$28,0,10*ROW('Water Data'!F95)))</f>
        <v/>
      </c>
      <c r="CA101" s="306" t="str">
        <f ca="true">+IF(OFFSET('Water Data'!$F$29,0,10*ROW('Water Data'!F95))="","",OFFSET('Water Data'!$F$29,0,10*ROW('Water Data'!F95)))</f>
        <v/>
      </c>
      <c r="CB101" s="306" t="str">
        <f ca="true">+IF(OFFSET('Water Data'!$G$27,0,10*ROW('Water Data'!G95))="","",OFFSET('Water Data'!$G$27,0,10*ROW('Water Data'!G95)))</f>
        <v/>
      </c>
      <c r="CC101" s="306" t="str">
        <f ca="true">+IF(OFFSET('Water Data'!$G$28,0,10*ROW('Water Data'!G95))="","",OFFSET('Water Data'!$G$28,0,10*ROW('Water Data'!G95)))</f>
        <v/>
      </c>
      <c r="CD101" s="306" t="str">
        <f ca="true">+IF(OFFSET('Water Data'!$G$29,0,10*ROW('Water Data'!G95))="","",OFFSET('Water Data'!$G$29,0,10*ROW('Water Data'!G95)))</f>
        <v/>
      </c>
      <c r="CE101" s="306" t="str">
        <f ca="true">+IF(OFFSET('Water Data'!$H$27,0,10*ROW('Water Data'!H95))="","",OFFSET('Water Data'!$H$27,0,10*ROW('Water Data'!H95)))</f>
        <v/>
      </c>
      <c r="CF101" s="306" t="str">
        <f ca="true">+IF(OFFSET('Water Data'!$H$28,0,10*ROW('Water Data'!H95))="","",OFFSET('Water Data'!$H$28,0,10*ROW('Water Data'!H95)))</f>
        <v/>
      </c>
      <c r="CG101" s="306" t="str">
        <f ca="true">+IF(OFFSET('Water Data'!$H$29,0,10*ROW('Water Data'!H95))="","",OFFSET('Water Data'!$H$29,0,10*ROW('Water Data'!H95)))</f>
        <v/>
      </c>
      <c r="CH101" s="306" t="str">
        <f ca="true">+IF(OFFSET('Water Data'!$I$27,0,10*ROW('Water Data'!I95))="","",OFFSET('Water Data'!$I$27,0,10*ROW('Water Data'!I95)))</f>
        <v/>
      </c>
      <c r="CI101" s="306" t="str">
        <f ca="true">+IF(OFFSET('Water Data'!$I$28,0,10*ROW('Water Data'!I95))="","",OFFSET('Water Data'!$I$28,0,10*ROW('Water Data'!I95)))</f>
        <v/>
      </c>
      <c r="CJ101" s="306" t="str">
        <f ca="true">+IF(OFFSET('Water Data'!$I$29,0,10*ROW('Water Data'!I95))="","",OFFSET('Water Data'!$I$29,0,10*ROW('Water Data'!I95)))</f>
        <v/>
      </c>
      <c r="CK101" s="306" t="str">
        <f ca="true">+IF(OFFSET('Sanitation Data'!$D$28,0,10*ROW('Sanitation Data'!D95))="","",OFFSET('Sanitation Data'!$D$28,0,10*ROW('Sanitation Data'!D95)))</f>
        <v/>
      </c>
      <c r="CL101" s="306" t="str">
        <f ca="true">+IF(OFFSET('Sanitation Data'!$D$29,0,10*ROW('Sanitation Data'!D95))="","",OFFSET('Sanitation Data'!$D$29,0,10*ROW('Sanitation Data'!D95)))</f>
        <v/>
      </c>
      <c r="CM101" s="306" t="str">
        <f ca="true">+IF(OFFSET('Sanitation Data'!$D$30,0,10*ROW('Sanitation Data'!D95))="","",OFFSET('Sanitation Data'!$D$30,0,10*ROW('Sanitation Data'!D95)))</f>
        <v/>
      </c>
      <c r="CN101" s="306" t="str">
        <f ca="true">+IF(OFFSET('Sanitation Data'!$D$31,0,10*ROW('Sanitation Data'!D95))="","",OFFSET('Sanitation Data'!$D$31,0,10*ROW('Sanitation Data'!D95)))</f>
        <v/>
      </c>
      <c r="CO101" s="306" t="str">
        <f ca="true">+IF(OFFSET('Sanitation Data'!$D$32,0,10*ROW('Sanitation Data'!D95))="","",OFFSET('Sanitation Data'!$D$32,0,10*ROW('Sanitation Data'!D95)))</f>
        <v/>
      </c>
      <c r="CP101" s="306" t="str">
        <f ca="true">+IF(OFFSET('Sanitation Data'!$E$28,0,10*ROW('Sanitation Data'!E95))="","",OFFSET('Sanitation Data'!$E$28,0,10*ROW('Sanitation Data'!E95)))</f>
        <v/>
      </c>
      <c r="CQ101" s="306" t="str">
        <f ca="true">+IF(OFFSET('Sanitation Data'!$E$29,0,10*ROW('Sanitation Data'!E95))="","",OFFSET('Sanitation Data'!$E$29,0,10*ROW('Sanitation Data'!E95)))</f>
        <v/>
      </c>
      <c r="CR101" s="306" t="str">
        <f ca="true">+IF(OFFSET('Sanitation Data'!$E$30,0,10*ROW('Sanitation Data'!E95))="","",OFFSET('Sanitation Data'!$E$30,0,10*ROW('Sanitation Data'!E95)))</f>
        <v/>
      </c>
      <c r="CS101" s="306" t="str">
        <f ca="true">+IF(OFFSET('Sanitation Data'!$E$31,0,10*ROW('Sanitation Data'!E95))="","",OFFSET('Sanitation Data'!$E$31,0,10*ROW('Sanitation Data'!E95)))</f>
        <v/>
      </c>
      <c r="CT101" s="306" t="str">
        <f ca="true">+IF(OFFSET('Sanitation Data'!$E$32,0,10*ROW('Sanitation Data'!E95))="","",OFFSET('Sanitation Data'!$E$32,0,10*ROW('Sanitation Data'!E95)))</f>
        <v/>
      </c>
      <c r="CU101" s="306" t="str">
        <f ca="true">+IF(OFFSET('Sanitation Data'!$F$28,0,10*ROW('Sanitation Data'!F95))="","",OFFSET('Sanitation Data'!$F$28,0,10*ROW('Sanitation Data'!F95)))</f>
        <v/>
      </c>
      <c r="CV101" s="306" t="str">
        <f ca="true">+IF(OFFSET('Sanitation Data'!$F$29,0,10*ROW('Sanitation Data'!F95))="","",OFFSET('Sanitation Data'!$F$29,0,10*ROW('Sanitation Data'!F95)))</f>
        <v/>
      </c>
      <c r="CW101" s="306" t="str">
        <f ca="true">+IF(OFFSET('Sanitation Data'!$F$30,0,10*ROW('Sanitation Data'!F95))="","",OFFSET('Sanitation Data'!$F$30,0,10*ROW('Sanitation Data'!F95)))</f>
        <v/>
      </c>
      <c r="CX101" s="306" t="str">
        <f ca="true">+IF(OFFSET('Sanitation Data'!$F$31,0,10*ROW('Sanitation Data'!F95))="","",OFFSET('Sanitation Data'!$F$31,0,10*ROW('Sanitation Data'!F95)))</f>
        <v/>
      </c>
      <c r="CY101" s="306" t="str">
        <f ca="true">+IF(OFFSET('Sanitation Data'!$F$32,0,10*ROW('Sanitation Data'!F95))="","",OFFSET('Sanitation Data'!$F$32,0,10*ROW('Sanitation Data'!F95)))</f>
        <v/>
      </c>
      <c r="CZ101" s="306" t="str">
        <f ca="true">+IF(OFFSET('Sanitation Data'!$G$28,0,10*ROW('Sanitation Data'!G95))="","",OFFSET('Sanitation Data'!$G$28,0,10*ROW('Sanitation Data'!G95)))</f>
        <v/>
      </c>
      <c r="DA101" s="306" t="str">
        <f ca="true">+IF(OFFSET('Sanitation Data'!$G$29,0,10*ROW('Sanitation Data'!G95))="","",OFFSET('Sanitation Data'!$G$29,0,10*ROW('Sanitation Data'!G95)))</f>
        <v/>
      </c>
      <c r="DB101" s="306" t="str">
        <f ca="true">+IF(OFFSET('Sanitation Data'!$G$30,0,10*ROW('Sanitation Data'!G95))="","",OFFSET('Sanitation Data'!$G$30,0,10*ROW('Sanitation Data'!G95)))</f>
        <v/>
      </c>
      <c r="DC101" s="306" t="str">
        <f ca="true">+IF(OFFSET('Sanitation Data'!$G$31,0,10*ROW('Sanitation Data'!G95))="","",OFFSET('Sanitation Data'!$G$31,0,10*ROW('Sanitation Data'!G95)))</f>
        <v/>
      </c>
      <c r="DD101" s="306" t="str">
        <f ca="true">+IF(OFFSET('Sanitation Data'!$G$32,0,10*ROW('Sanitation Data'!G95))="","",OFFSET('Sanitation Data'!$G$32,0,10*ROW('Sanitation Data'!G95)))</f>
        <v/>
      </c>
      <c r="DE101" s="306" t="str">
        <f ca="true">+IF(OFFSET('Sanitation Data'!$H$28,0,10*ROW('Sanitation Data'!H95))="","",OFFSET('Sanitation Data'!$H$28,0,10*ROW('Sanitation Data'!H95)))</f>
        <v/>
      </c>
      <c r="DF101" s="306" t="str">
        <f ca="true">+IF(OFFSET('Sanitation Data'!$H$29,0,10*ROW('Sanitation Data'!H95))="","",OFFSET('Sanitation Data'!$H$29,0,10*ROW('Sanitation Data'!H95)))</f>
        <v/>
      </c>
      <c r="DG101" s="306" t="str">
        <f ca="true">+IF(OFFSET('Sanitation Data'!$H$30,0,10*ROW('Sanitation Data'!H95))="","",OFFSET('Sanitation Data'!$H$30,0,10*ROW('Sanitation Data'!H95)))</f>
        <v/>
      </c>
      <c r="DH101" s="306" t="str">
        <f ca="true">+IF(OFFSET('Sanitation Data'!$H$31,0,10*ROW('Sanitation Data'!H95))="","",OFFSET('Sanitation Data'!$H$31,0,10*ROW('Sanitation Data'!H95)))</f>
        <v/>
      </c>
      <c r="DI101" s="306" t="str">
        <f ca="true">+IF(OFFSET('Sanitation Data'!$H$32,0,10*ROW('Sanitation Data'!H95))="","",OFFSET('Sanitation Data'!$H$32,0,10*ROW('Sanitation Data'!H95)))</f>
        <v/>
      </c>
      <c r="DJ101" s="306" t="str">
        <f ca="true">+IF(OFFSET('Sanitation Data'!$I$28,0,10*ROW('Sanitation Data'!I95))="","",OFFSET('Sanitation Data'!$I$28,0,10*ROW('Sanitation Data'!I95)))</f>
        <v/>
      </c>
      <c r="DK101" s="306" t="str">
        <f ca="true">+IF(OFFSET('Sanitation Data'!$I$29,0,10*ROW('Sanitation Data'!I95))="","",OFFSET('Sanitation Data'!$I$29,0,10*ROW('Sanitation Data'!I95)))</f>
        <v/>
      </c>
      <c r="DL101" s="306" t="str">
        <f ca="true">+IF(OFFSET('Sanitation Data'!$I$30,0,10*ROW('Sanitation Data'!I95))="","",OFFSET('Sanitation Data'!$I$30,0,10*ROW('Sanitation Data'!I95)))</f>
        <v/>
      </c>
      <c r="DM101" s="306" t="str">
        <f ca="true">+IF(OFFSET('Sanitation Data'!$I$31,0,10*ROW('Sanitation Data'!I95))="","",OFFSET('Sanitation Data'!$I$31,0,10*ROW('Sanitation Data'!I95)))</f>
        <v/>
      </c>
      <c r="DN101" s="306" t="str">
        <f ca="true">+IF(OFFSET('Sanitation Data'!$I$32,0,10*ROW('Sanitation Data'!I95))="","",OFFSET('Sanitation Data'!$I$32,0,10*ROW('Sanitation Data'!I95)))</f>
        <v/>
      </c>
      <c r="DO101" s="306" t="str">
        <f ca="true">+IF(OFFSET('Hygiene Data'!$D$11,0,10*ROW('Hygiene Data'!D95))="","",OFFSET('Hygiene Data'!$D$11,0,10*ROW('Hygiene Data'!D95)))</f>
        <v/>
      </c>
      <c r="DP101" s="306" t="str">
        <f ca="true">+IF(OFFSET('Hygiene Data'!$D$12,0,10*ROW('Hygiene Data'!D95))="","",OFFSET('Hygiene Data'!$D$12,0,10*ROW('Hygiene Data'!D95)))</f>
        <v/>
      </c>
      <c r="DQ101" s="306" t="str">
        <f ca="true">+IF(OFFSET('Hygiene Data'!$D$13,0,10*ROW('Hygiene Data'!D95))="","",OFFSET('Hygiene Data'!$D$13,0,10*ROW('Hygiene Data'!D95)))</f>
        <v/>
      </c>
      <c r="DR101" s="306" t="str">
        <f ca="true">+IF(OFFSET('Hygiene Data'!$E$11,0,10*ROW('Hygiene Data'!E95))="","",OFFSET('Hygiene Data'!$E$11,0,10*ROW('Hygiene Data'!E95)))</f>
        <v/>
      </c>
      <c r="DS101" s="306" t="str">
        <f ca="true">+IF(OFFSET('Hygiene Data'!$E$12,0,10*ROW('Hygiene Data'!E95))="","",OFFSET('Hygiene Data'!$E$12,0,10*ROW('Hygiene Data'!E95)))</f>
        <v/>
      </c>
      <c r="DT101" s="306" t="str">
        <f ca="true">+IF(OFFSET('Hygiene Data'!$E$13,0,10*ROW('Hygiene Data'!E95))="","",OFFSET('Hygiene Data'!$E$13,0,10*ROW('Hygiene Data'!E95)))</f>
        <v/>
      </c>
      <c r="DU101" s="306" t="str">
        <f ca="true">+IF(OFFSET('Hygiene Data'!$F$11,0,10*ROW('Hygiene Data'!F95))="","",OFFSET('Hygiene Data'!$F$11,0,10*ROW('Hygiene Data'!F95)))</f>
        <v/>
      </c>
      <c r="DV101" s="306" t="str">
        <f ca="true">+IF(OFFSET('Hygiene Data'!$F$12,0,10*ROW('Hygiene Data'!F95))="","",OFFSET('Hygiene Data'!$F$12,0,10*ROW('Hygiene Data'!F95)))</f>
        <v/>
      </c>
      <c r="DW101" s="306" t="str">
        <f ca="true">+IF(OFFSET('Hygiene Data'!$F$13,0,10*ROW('Hygiene Data'!F95))="","",OFFSET('Hygiene Data'!$F$13,0,10*ROW('Hygiene Data'!F95)))</f>
        <v/>
      </c>
      <c r="DX101" s="306" t="str">
        <f ca="true">+IF(OFFSET('Hygiene Data'!$G$11,0,10*ROW('Hygiene Data'!G95))="","",OFFSET('Hygiene Data'!$G$11,0,10*ROW('Hygiene Data'!G95)))</f>
        <v/>
      </c>
      <c r="DY101" s="306" t="str">
        <f ca="true">+IF(OFFSET('Hygiene Data'!$G$12,0,10*ROW('Hygiene Data'!G95))="","",OFFSET('Hygiene Data'!$G$12,0,10*ROW('Hygiene Data'!G95)))</f>
        <v/>
      </c>
      <c r="DZ101" s="306" t="str">
        <f ca="true">+IF(OFFSET('Hygiene Data'!$G$13,0,10*ROW('Hygiene Data'!G95))="","",OFFSET('Hygiene Data'!$G$13,0,10*ROW('Hygiene Data'!G95)))</f>
        <v/>
      </c>
      <c r="EA101" s="306" t="str">
        <f ca="true">+IF(OFFSET('Hygiene Data'!$H$11,0,10*ROW('Hygiene Data'!H95))="","",OFFSET('Hygiene Data'!$H$11,0,10*ROW('Hygiene Data'!H95)))</f>
        <v/>
      </c>
      <c r="EB101" s="306" t="str">
        <f ca="true">+IF(OFFSET('Hygiene Data'!$H$12,0,10*ROW('Hygiene Data'!H95))="","",OFFSET('Hygiene Data'!$H$12,0,10*ROW('Hygiene Data'!H95)))</f>
        <v/>
      </c>
      <c r="EC101" s="306" t="str">
        <f ca="true">+IF(OFFSET('Hygiene Data'!$H$13,0,10*ROW('Hygiene Data'!H95))="","",OFFSET('Hygiene Data'!$H$13,0,10*ROW('Hygiene Data'!H95)))</f>
        <v/>
      </c>
      <c r="ED101" s="306" t="str">
        <f ca="true">+IF(OFFSET('Hygiene Data'!$I$11,0,10*ROW('Hygiene Data'!I95))="","",OFFSET('Hygiene Data'!$I$11,0,10*ROW('Hygiene Data'!I95)))</f>
        <v/>
      </c>
      <c r="EE101" s="306" t="str">
        <f ca="true">+IF(OFFSET('Hygiene Data'!$I$12,0,10*ROW('Hygiene Data'!I95))="","",OFFSET('Hygiene Data'!$I$12,0,10*ROW('Hygiene Data'!I95)))</f>
        <v/>
      </c>
      <c r="EF101" s="306"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62" t="str">
        <f t="shared" ca="true" si="1"/>
        <v/>
      </c>
      <c r="D102" s="98"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8"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8"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8"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8"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8"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8"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8"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8"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8"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8"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8"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8"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8"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8"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8"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8"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8"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9"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9"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9"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9"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9"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9"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9"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9"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9"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9"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9"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9"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9"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9"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9"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9"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9"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9"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9"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9"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9"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9"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9"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9"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9"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9"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9"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9"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9"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9"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0"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0"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0"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0"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0"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0"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0"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0"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0"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0"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0"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0"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0"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0"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0"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0"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0"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0"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6"/>
      <c r="BS102" s="306" t="str">
        <f ca="true">+IF(OFFSET('Water Data'!$D$27,0,10*ROW('Water Data'!D96))="","",OFFSET('Water Data'!$D$27,0,10*ROW('Water Data'!D96)))</f>
        <v/>
      </c>
      <c r="BT102" s="306" t="str">
        <f ca="true">+IF(OFFSET('Water Data'!$D$28,0,10*ROW('Water Data'!D96))="","",OFFSET('Water Data'!$D$28,0,10*ROW('Water Data'!D96)))</f>
        <v/>
      </c>
      <c r="BU102" s="306" t="str">
        <f ca="true">+IF(OFFSET('Water Data'!$D$29,0,10*ROW('Water Data'!D96))="","",OFFSET('Water Data'!$D$29,0,10*ROW('Water Data'!D96)))</f>
        <v/>
      </c>
      <c r="BV102" s="306" t="str">
        <f ca="true">+IF(OFFSET('Water Data'!$E$27,0,10*ROW('Water Data'!E96))="","",OFFSET('Water Data'!$E$27,0,10*ROW('Water Data'!E96)))</f>
        <v/>
      </c>
      <c r="BW102" s="306" t="str">
        <f ca="true">+IF(OFFSET('Water Data'!$E$28,0,10*ROW('Water Data'!E96))="","",OFFSET('Water Data'!$E$28,0,10*ROW('Water Data'!E96)))</f>
        <v/>
      </c>
      <c r="BX102" s="306" t="str">
        <f ca="true">+IF(OFFSET('Water Data'!$E$29,0,10*ROW('Water Data'!E96))="","",OFFSET('Water Data'!$E$29,0,10*ROW('Water Data'!E96)))</f>
        <v/>
      </c>
      <c r="BY102" s="306" t="str">
        <f ca="true">+IF(OFFSET('Water Data'!$F$27,0,10*ROW('Water Data'!F96))="","",OFFSET('Water Data'!$F$27,0,10*ROW('Water Data'!F96)))</f>
        <v/>
      </c>
      <c r="BZ102" s="306" t="str">
        <f ca="true">+IF(OFFSET('Water Data'!$F$28,0,10*ROW('Water Data'!F96))="","",OFFSET('Water Data'!$F$28,0,10*ROW('Water Data'!F96)))</f>
        <v/>
      </c>
      <c r="CA102" s="306" t="str">
        <f ca="true">+IF(OFFSET('Water Data'!$F$29,0,10*ROW('Water Data'!F96))="","",OFFSET('Water Data'!$F$29,0,10*ROW('Water Data'!F96)))</f>
        <v/>
      </c>
      <c r="CB102" s="306" t="str">
        <f ca="true">+IF(OFFSET('Water Data'!$G$27,0,10*ROW('Water Data'!G96))="","",OFFSET('Water Data'!$G$27,0,10*ROW('Water Data'!G96)))</f>
        <v/>
      </c>
      <c r="CC102" s="306" t="str">
        <f ca="true">+IF(OFFSET('Water Data'!$G$28,0,10*ROW('Water Data'!G96))="","",OFFSET('Water Data'!$G$28,0,10*ROW('Water Data'!G96)))</f>
        <v/>
      </c>
      <c r="CD102" s="306" t="str">
        <f ca="true">+IF(OFFSET('Water Data'!$G$29,0,10*ROW('Water Data'!G96))="","",OFFSET('Water Data'!$G$29,0,10*ROW('Water Data'!G96)))</f>
        <v/>
      </c>
      <c r="CE102" s="306" t="str">
        <f ca="true">+IF(OFFSET('Water Data'!$H$27,0,10*ROW('Water Data'!H96))="","",OFFSET('Water Data'!$H$27,0,10*ROW('Water Data'!H96)))</f>
        <v/>
      </c>
      <c r="CF102" s="306" t="str">
        <f ca="true">+IF(OFFSET('Water Data'!$H$28,0,10*ROW('Water Data'!H96))="","",OFFSET('Water Data'!$H$28,0,10*ROW('Water Data'!H96)))</f>
        <v/>
      </c>
      <c r="CG102" s="306" t="str">
        <f ca="true">+IF(OFFSET('Water Data'!$H$29,0,10*ROW('Water Data'!H96))="","",OFFSET('Water Data'!$H$29,0,10*ROW('Water Data'!H96)))</f>
        <v/>
      </c>
      <c r="CH102" s="306" t="str">
        <f ca="true">+IF(OFFSET('Water Data'!$I$27,0,10*ROW('Water Data'!I96))="","",OFFSET('Water Data'!$I$27,0,10*ROW('Water Data'!I96)))</f>
        <v/>
      </c>
      <c r="CI102" s="306" t="str">
        <f ca="true">+IF(OFFSET('Water Data'!$I$28,0,10*ROW('Water Data'!I96))="","",OFFSET('Water Data'!$I$28,0,10*ROW('Water Data'!I96)))</f>
        <v/>
      </c>
      <c r="CJ102" s="306" t="str">
        <f ca="true">+IF(OFFSET('Water Data'!$I$29,0,10*ROW('Water Data'!I96))="","",OFFSET('Water Data'!$I$29,0,10*ROW('Water Data'!I96)))</f>
        <v/>
      </c>
      <c r="CK102" s="306" t="str">
        <f ca="true">+IF(OFFSET('Sanitation Data'!$D$28,0,10*ROW('Sanitation Data'!D96))="","",OFFSET('Sanitation Data'!$D$28,0,10*ROW('Sanitation Data'!D96)))</f>
        <v/>
      </c>
      <c r="CL102" s="306" t="str">
        <f ca="true">+IF(OFFSET('Sanitation Data'!$D$29,0,10*ROW('Sanitation Data'!D96))="","",OFFSET('Sanitation Data'!$D$29,0,10*ROW('Sanitation Data'!D96)))</f>
        <v/>
      </c>
      <c r="CM102" s="306" t="str">
        <f ca="true">+IF(OFFSET('Sanitation Data'!$D$30,0,10*ROW('Sanitation Data'!D96))="","",OFFSET('Sanitation Data'!$D$30,0,10*ROW('Sanitation Data'!D96)))</f>
        <v/>
      </c>
      <c r="CN102" s="306" t="str">
        <f ca="true">+IF(OFFSET('Sanitation Data'!$D$31,0,10*ROW('Sanitation Data'!D96))="","",OFFSET('Sanitation Data'!$D$31,0,10*ROW('Sanitation Data'!D96)))</f>
        <v/>
      </c>
      <c r="CO102" s="306" t="str">
        <f ca="true">+IF(OFFSET('Sanitation Data'!$D$32,0,10*ROW('Sanitation Data'!D96))="","",OFFSET('Sanitation Data'!$D$32,0,10*ROW('Sanitation Data'!D96)))</f>
        <v/>
      </c>
      <c r="CP102" s="306" t="str">
        <f ca="true">+IF(OFFSET('Sanitation Data'!$E$28,0,10*ROW('Sanitation Data'!E96))="","",OFFSET('Sanitation Data'!$E$28,0,10*ROW('Sanitation Data'!E96)))</f>
        <v/>
      </c>
      <c r="CQ102" s="306" t="str">
        <f ca="true">+IF(OFFSET('Sanitation Data'!$E$29,0,10*ROW('Sanitation Data'!E96))="","",OFFSET('Sanitation Data'!$E$29,0,10*ROW('Sanitation Data'!E96)))</f>
        <v/>
      </c>
      <c r="CR102" s="306" t="str">
        <f ca="true">+IF(OFFSET('Sanitation Data'!$E$30,0,10*ROW('Sanitation Data'!E96))="","",OFFSET('Sanitation Data'!$E$30,0,10*ROW('Sanitation Data'!E96)))</f>
        <v/>
      </c>
      <c r="CS102" s="306" t="str">
        <f ca="true">+IF(OFFSET('Sanitation Data'!$E$31,0,10*ROW('Sanitation Data'!E96))="","",OFFSET('Sanitation Data'!$E$31,0,10*ROW('Sanitation Data'!E96)))</f>
        <v/>
      </c>
      <c r="CT102" s="306" t="str">
        <f ca="true">+IF(OFFSET('Sanitation Data'!$E$32,0,10*ROW('Sanitation Data'!E96))="","",OFFSET('Sanitation Data'!$E$32,0,10*ROW('Sanitation Data'!E96)))</f>
        <v/>
      </c>
      <c r="CU102" s="306" t="str">
        <f ca="true">+IF(OFFSET('Sanitation Data'!$F$28,0,10*ROW('Sanitation Data'!F96))="","",OFFSET('Sanitation Data'!$F$28,0,10*ROW('Sanitation Data'!F96)))</f>
        <v/>
      </c>
      <c r="CV102" s="306" t="str">
        <f ca="true">+IF(OFFSET('Sanitation Data'!$F$29,0,10*ROW('Sanitation Data'!F96))="","",OFFSET('Sanitation Data'!$F$29,0,10*ROW('Sanitation Data'!F96)))</f>
        <v/>
      </c>
      <c r="CW102" s="306" t="str">
        <f ca="true">+IF(OFFSET('Sanitation Data'!$F$30,0,10*ROW('Sanitation Data'!F96))="","",OFFSET('Sanitation Data'!$F$30,0,10*ROW('Sanitation Data'!F96)))</f>
        <v/>
      </c>
      <c r="CX102" s="306" t="str">
        <f ca="true">+IF(OFFSET('Sanitation Data'!$F$31,0,10*ROW('Sanitation Data'!F96))="","",OFFSET('Sanitation Data'!$F$31,0,10*ROW('Sanitation Data'!F96)))</f>
        <v/>
      </c>
      <c r="CY102" s="306" t="str">
        <f ca="true">+IF(OFFSET('Sanitation Data'!$F$32,0,10*ROW('Sanitation Data'!F96))="","",OFFSET('Sanitation Data'!$F$32,0,10*ROW('Sanitation Data'!F96)))</f>
        <v/>
      </c>
      <c r="CZ102" s="306" t="str">
        <f ca="true">+IF(OFFSET('Sanitation Data'!$G$28,0,10*ROW('Sanitation Data'!G96))="","",OFFSET('Sanitation Data'!$G$28,0,10*ROW('Sanitation Data'!G96)))</f>
        <v/>
      </c>
      <c r="DA102" s="306" t="str">
        <f ca="true">+IF(OFFSET('Sanitation Data'!$G$29,0,10*ROW('Sanitation Data'!G96))="","",OFFSET('Sanitation Data'!$G$29,0,10*ROW('Sanitation Data'!G96)))</f>
        <v/>
      </c>
      <c r="DB102" s="306" t="str">
        <f ca="true">+IF(OFFSET('Sanitation Data'!$G$30,0,10*ROW('Sanitation Data'!G96))="","",OFFSET('Sanitation Data'!$G$30,0,10*ROW('Sanitation Data'!G96)))</f>
        <v/>
      </c>
      <c r="DC102" s="306" t="str">
        <f ca="true">+IF(OFFSET('Sanitation Data'!$G$31,0,10*ROW('Sanitation Data'!G96))="","",OFFSET('Sanitation Data'!$G$31,0,10*ROW('Sanitation Data'!G96)))</f>
        <v/>
      </c>
      <c r="DD102" s="306" t="str">
        <f ca="true">+IF(OFFSET('Sanitation Data'!$G$32,0,10*ROW('Sanitation Data'!G96))="","",OFFSET('Sanitation Data'!$G$32,0,10*ROW('Sanitation Data'!G96)))</f>
        <v/>
      </c>
      <c r="DE102" s="306" t="str">
        <f ca="true">+IF(OFFSET('Sanitation Data'!$H$28,0,10*ROW('Sanitation Data'!H96))="","",OFFSET('Sanitation Data'!$H$28,0,10*ROW('Sanitation Data'!H96)))</f>
        <v/>
      </c>
      <c r="DF102" s="306" t="str">
        <f ca="true">+IF(OFFSET('Sanitation Data'!$H$29,0,10*ROW('Sanitation Data'!H96))="","",OFFSET('Sanitation Data'!$H$29,0,10*ROW('Sanitation Data'!H96)))</f>
        <v/>
      </c>
      <c r="DG102" s="306" t="str">
        <f ca="true">+IF(OFFSET('Sanitation Data'!$H$30,0,10*ROW('Sanitation Data'!H96))="","",OFFSET('Sanitation Data'!$H$30,0,10*ROW('Sanitation Data'!H96)))</f>
        <v/>
      </c>
      <c r="DH102" s="306" t="str">
        <f ca="true">+IF(OFFSET('Sanitation Data'!$H$31,0,10*ROW('Sanitation Data'!H96))="","",OFFSET('Sanitation Data'!$H$31,0,10*ROW('Sanitation Data'!H96)))</f>
        <v/>
      </c>
      <c r="DI102" s="306" t="str">
        <f ca="true">+IF(OFFSET('Sanitation Data'!$H$32,0,10*ROW('Sanitation Data'!H96))="","",OFFSET('Sanitation Data'!$H$32,0,10*ROW('Sanitation Data'!H96)))</f>
        <v/>
      </c>
      <c r="DJ102" s="306" t="str">
        <f ca="true">+IF(OFFSET('Sanitation Data'!$I$28,0,10*ROW('Sanitation Data'!I96))="","",OFFSET('Sanitation Data'!$I$28,0,10*ROW('Sanitation Data'!I96)))</f>
        <v/>
      </c>
      <c r="DK102" s="306" t="str">
        <f ca="true">+IF(OFFSET('Sanitation Data'!$I$29,0,10*ROW('Sanitation Data'!I96))="","",OFFSET('Sanitation Data'!$I$29,0,10*ROW('Sanitation Data'!I96)))</f>
        <v/>
      </c>
      <c r="DL102" s="306" t="str">
        <f ca="true">+IF(OFFSET('Sanitation Data'!$I$30,0,10*ROW('Sanitation Data'!I96))="","",OFFSET('Sanitation Data'!$I$30,0,10*ROW('Sanitation Data'!I96)))</f>
        <v/>
      </c>
      <c r="DM102" s="306" t="str">
        <f ca="true">+IF(OFFSET('Sanitation Data'!$I$31,0,10*ROW('Sanitation Data'!I96))="","",OFFSET('Sanitation Data'!$I$31,0,10*ROW('Sanitation Data'!I96)))</f>
        <v/>
      </c>
      <c r="DN102" s="306" t="str">
        <f ca="true">+IF(OFFSET('Sanitation Data'!$I$32,0,10*ROW('Sanitation Data'!I96))="","",OFFSET('Sanitation Data'!$I$32,0,10*ROW('Sanitation Data'!I96)))</f>
        <v/>
      </c>
      <c r="DO102" s="306" t="str">
        <f ca="true">+IF(OFFSET('Hygiene Data'!$D$11,0,10*ROW('Hygiene Data'!D96))="","",OFFSET('Hygiene Data'!$D$11,0,10*ROW('Hygiene Data'!D96)))</f>
        <v/>
      </c>
      <c r="DP102" s="306" t="str">
        <f ca="true">+IF(OFFSET('Hygiene Data'!$D$12,0,10*ROW('Hygiene Data'!D96))="","",OFFSET('Hygiene Data'!$D$12,0,10*ROW('Hygiene Data'!D96)))</f>
        <v/>
      </c>
      <c r="DQ102" s="306" t="str">
        <f ca="true">+IF(OFFSET('Hygiene Data'!$D$13,0,10*ROW('Hygiene Data'!D96))="","",OFFSET('Hygiene Data'!$D$13,0,10*ROW('Hygiene Data'!D96)))</f>
        <v/>
      </c>
      <c r="DR102" s="306" t="str">
        <f ca="true">+IF(OFFSET('Hygiene Data'!$E$11,0,10*ROW('Hygiene Data'!E96))="","",OFFSET('Hygiene Data'!$E$11,0,10*ROW('Hygiene Data'!E96)))</f>
        <v/>
      </c>
      <c r="DS102" s="306" t="str">
        <f ca="true">+IF(OFFSET('Hygiene Data'!$E$12,0,10*ROW('Hygiene Data'!E96))="","",OFFSET('Hygiene Data'!$E$12,0,10*ROW('Hygiene Data'!E96)))</f>
        <v/>
      </c>
      <c r="DT102" s="306" t="str">
        <f ca="true">+IF(OFFSET('Hygiene Data'!$E$13,0,10*ROW('Hygiene Data'!E96))="","",OFFSET('Hygiene Data'!$E$13,0,10*ROW('Hygiene Data'!E96)))</f>
        <v/>
      </c>
      <c r="DU102" s="306" t="str">
        <f ca="true">+IF(OFFSET('Hygiene Data'!$F$11,0,10*ROW('Hygiene Data'!F96))="","",OFFSET('Hygiene Data'!$F$11,0,10*ROW('Hygiene Data'!F96)))</f>
        <v/>
      </c>
      <c r="DV102" s="306" t="str">
        <f ca="true">+IF(OFFSET('Hygiene Data'!$F$12,0,10*ROW('Hygiene Data'!F96))="","",OFFSET('Hygiene Data'!$F$12,0,10*ROW('Hygiene Data'!F96)))</f>
        <v/>
      </c>
      <c r="DW102" s="306" t="str">
        <f ca="true">+IF(OFFSET('Hygiene Data'!$F$13,0,10*ROW('Hygiene Data'!F96))="","",OFFSET('Hygiene Data'!$F$13,0,10*ROW('Hygiene Data'!F96)))</f>
        <v/>
      </c>
      <c r="DX102" s="306" t="str">
        <f ca="true">+IF(OFFSET('Hygiene Data'!$G$11,0,10*ROW('Hygiene Data'!G96))="","",OFFSET('Hygiene Data'!$G$11,0,10*ROW('Hygiene Data'!G96)))</f>
        <v/>
      </c>
      <c r="DY102" s="306" t="str">
        <f ca="true">+IF(OFFSET('Hygiene Data'!$G$12,0,10*ROW('Hygiene Data'!G96))="","",OFFSET('Hygiene Data'!$G$12,0,10*ROW('Hygiene Data'!G96)))</f>
        <v/>
      </c>
      <c r="DZ102" s="306" t="str">
        <f ca="true">+IF(OFFSET('Hygiene Data'!$G$13,0,10*ROW('Hygiene Data'!G96))="","",OFFSET('Hygiene Data'!$G$13,0,10*ROW('Hygiene Data'!G96)))</f>
        <v/>
      </c>
      <c r="EA102" s="306" t="str">
        <f ca="true">+IF(OFFSET('Hygiene Data'!$H$11,0,10*ROW('Hygiene Data'!H96))="","",OFFSET('Hygiene Data'!$H$11,0,10*ROW('Hygiene Data'!H96)))</f>
        <v/>
      </c>
      <c r="EB102" s="306" t="str">
        <f ca="true">+IF(OFFSET('Hygiene Data'!$H$12,0,10*ROW('Hygiene Data'!H96))="","",OFFSET('Hygiene Data'!$H$12,0,10*ROW('Hygiene Data'!H96)))</f>
        <v/>
      </c>
      <c r="EC102" s="306" t="str">
        <f ca="true">+IF(OFFSET('Hygiene Data'!$H$13,0,10*ROW('Hygiene Data'!H96))="","",OFFSET('Hygiene Data'!$H$13,0,10*ROW('Hygiene Data'!H96)))</f>
        <v/>
      </c>
      <c r="ED102" s="306" t="str">
        <f ca="true">+IF(OFFSET('Hygiene Data'!$I$11,0,10*ROW('Hygiene Data'!I96))="","",OFFSET('Hygiene Data'!$I$11,0,10*ROW('Hygiene Data'!I96)))</f>
        <v/>
      </c>
      <c r="EE102" s="306" t="str">
        <f ca="true">+IF(OFFSET('Hygiene Data'!$I$12,0,10*ROW('Hygiene Data'!I96))="","",OFFSET('Hygiene Data'!$I$12,0,10*ROW('Hygiene Data'!I96)))</f>
        <v/>
      </c>
      <c r="EF102" s="306"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62" t="str">
        <f t="shared" ca="true" si="1"/>
        <v/>
      </c>
      <c r="D103" s="98"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8"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8"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8"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8"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8"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8"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8"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8"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8"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8"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8"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8"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8"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8"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8"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8"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8"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9"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9"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9"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9"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9"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9"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9"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9"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9"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9"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9"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9"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9"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9"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9"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9"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9"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9"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9"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9"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9"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9"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9"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9"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9"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9"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9"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9"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9"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9"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0"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0"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0"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0"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0"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0"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0"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0"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0"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0"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0"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0"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0"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0"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0"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0"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0"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0"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6"/>
      <c r="BS103" s="306" t="str">
        <f ca="true">+IF(OFFSET('Water Data'!$D$27,0,10*ROW('Water Data'!D97))="","",OFFSET('Water Data'!$D$27,0,10*ROW('Water Data'!D97)))</f>
        <v/>
      </c>
      <c r="BT103" s="306" t="str">
        <f ca="true">+IF(OFFSET('Water Data'!$D$28,0,10*ROW('Water Data'!D97))="","",OFFSET('Water Data'!$D$28,0,10*ROW('Water Data'!D97)))</f>
        <v/>
      </c>
      <c r="BU103" s="306" t="str">
        <f ca="true">+IF(OFFSET('Water Data'!$D$29,0,10*ROW('Water Data'!D97))="","",OFFSET('Water Data'!$D$29,0,10*ROW('Water Data'!D97)))</f>
        <v/>
      </c>
      <c r="BV103" s="306" t="str">
        <f ca="true">+IF(OFFSET('Water Data'!$E$27,0,10*ROW('Water Data'!E97))="","",OFFSET('Water Data'!$E$27,0,10*ROW('Water Data'!E97)))</f>
        <v/>
      </c>
      <c r="BW103" s="306" t="str">
        <f ca="true">+IF(OFFSET('Water Data'!$E$28,0,10*ROW('Water Data'!E97))="","",OFFSET('Water Data'!$E$28,0,10*ROW('Water Data'!E97)))</f>
        <v/>
      </c>
      <c r="BX103" s="306" t="str">
        <f ca="true">+IF(OFFSET('Water Data'!$E$29,0,10*ROW('Water Data'!E97))="","",OFFSET('Water Data'!$E$29,0,10*ROW('Water Data'!E97)))</f>
        <v/>
      </c>
      <c r="BY103" s="306" t="str">
        <f ca="true">+IF(OFFSET('Water Data'!$F$27,0,10*ROW('Water Data'!F97))="","",OFFSET('Water Data'!$F$27,0,10*ROW('Water Data'!F97)))</f>
        <v/>
      </c>
      <c r="BZ103" s="306" t="str">
        <f ca="true">+IF(OFFSET('Water Data'!$F$28,0,10*ROW('Water Data'!F97))="","",OFFSET('Water Data'!$F$28,0,10*ROW('Water Data'!F97)))</f>
        <v/>
      </c>
      <c r="CA103" s="306" t="str">
        <f ca="true">+IF(OFFSET('Water Data'!$F$29,0,10*ROW('Water Data'!F97))="","",OFFSET('Water Data'!$F$29,0,10*ROW('Water Data'!F97)))</f>
        <v/>
      </c>
      <c r="CB103" s="306" t="str">
        <f ca="true">+IF(OFFSET('Water Data'!$G$27,0,10*ROW('Water Data'!G97))="","",OFFSET('Water Data'!$G$27,0,10*ROW('Water Data'!G97)))</f>
        <v/>
      </c>
      <c r="CC103" s="306" t="str">
        <f ca="true">+IF(OFFSET('Water Data'!$G$28,0,10*ROW('Water Data'!G97))="","",OFFSET('Water Data'!$G$28,0,10*ROW('Water Data'!G97)))</f>
        <v/>
      </c>
      <c r="CD103" s="306" t="str">
        <f ca="true">+IF(OFFSET('Water Data'!$G$29,0,10*ROW('Water Data'!G97))="","",OFFSET('Water Data'!$G$29,0,10*ROW('Water Data'!G97)))</f>
        <v/>
      </c>
      <c r="CE103" s="306" t="str">
        <f ca="true">+IF(OFFSET('Water Data'!$H$27,0,10*ROW('Water Data'!H97))="","",OFFSET('Water Data'!$H$27,0,10*ROW('Water Data'!H97)))</f>
        <v/>
      </c>
      <c r="CF103" s="306" t="str">
        <f ca="true">+IF(OFFSET('Water Data'!$H$28,0,10*ROW('Water Data'!H97))="","",OFFSET('Water Data'!$H$28,0,10*ROW('Water Data'!H97)))</f>
        <v/>
      </c>
      <c r="CG103" s="306" t="str">
        <f ca="true">+IF(OFFSET('Water Data'!$H$29,0,10*ROW('Water Data'!H97))="","",OFFSET('Water Data'!$H$29,0,10*ROW('Water Data'!H97)))</f>
        <v/>
      </c>
      <c r="CH103" s="306" t="str">
        <f ca="true">+IF(OFFSET('Water Data'!$I$27,0,10*ROW('Water Data'!I97))="","",OFFSET('Water Data'!$I$27,0,10*ROW('Water Data'!I97)))</f>
        <v/>
      </c>
      <c r="CI103" s="306" t="str">
        <f ca="true">+IF(OFFSET('Water Data'!$I$28,0,10*ROW('Water Data'!I97))="","",OFFSET('Water Data'!$I$28,0,10*ROW('Water Data'!I97)))</f>
        <v/>
      </c>
      <c r="CJ103" s="306" t="str">
        <f ca="true">+IF(OFFSET('Water Data'!$I$29,0,10*ROW('Water Data'!I97))="","",OFFSET('Water Data'!$I$29,0,10*ROW('Water Data'!I97)))</f>
        <v/>
      </c>
      <c r="CK103" s="306" t="str">
        <f ca="true">+IF(OFFSET('Sanitation Data'!$D$28,0,10*ROW('Sanitation Data'!D97))="","",OFFSET('Sanitation Data'!$D$28,0,10*ROW('Sanitation Data'!D97)))</f>
        <v/>
      </c>
      <c r="CL103" s="306" t="str">
        <f ca="true">+IF(OFFSET('Sanitation Data'!$D$29,0,10*ROW('Sanitation Data'!D97))="","",OFFSET('Sanitation Data'!$D$29,0,10*ROW('Sanitation Data'!D97)))</f>
        <v/>
      </c>
      <c r="CM103" s="306" t="str">
        <f ca="true">+IF(OFFSET('Sanitation Data'!$D$30,0,10*ROW('Sanitation Data'!D97))="","",OFFSET('Sanitation Data'!$D$30,0,10*ROW('Sanitation Data'!D97)))</f>
        <v/>
      </c>
      <c r="CN103" s="306" t="str">
        <f ca="true">+IF(OFFSET('Sanitation Data'!$D$31,0,10*ROW('Sanitation Data'!D97))="","",OFFSET('Sanitation Data'!$D$31,0,10*ROW('Sanitation Data'!D97)))</f>
        <v/>
      </c>
      <c r="CO103" s="306" t="str">
        <f ca="true">+IF(OFFSET('Sanitation Data'!$D$32,0,10*ROW('Sanitation Data'!D97))="","",OFFSET('Sanitation Data'!$D$32,0,10*ROW('Sanitation Data'!D97)))</f>
        <v/>
      </c>
      <c r="CP103" s="306" t="str">
        <f ca="true">+IF(OFFSET('Sanitation Data'!$E$28,0,10*ROW('Sanitation Data'!E97))="","",OFFSET('Sanitation Data'!$E$28,0,10*ROW('Sanitation Data'!E97)))</f>
        <v/>
      </c>
      <c r="CQ103" s="306" t="str">
        <f ca="true">+IF(OFFSET('Sanitation Data'!$E$29,0,10*ROW('Sanitation Data'!E97))="","",OFFSET('Sanitation Data'!$E$29,0,10*ROW('Sanitation Data'!E97)))</f>
        <v/>
      </c>
      <c r="CR103" s="306" t="str">
        <f ca="true">+IF(OFFSET('Sanitation Data'!$E$30,0,10*ROW('Sanitation Data'!E97))="","",OFFSET('Sanitation Data'!$E$30,0,10*ROW('Sanitation Data'!E97)))</f>
        <v/>
      </c>
      <c r="CS103" s="306" t="str">
        <f ca="true">+IF(OFFSET('Sanitation Data'!$E$31,0,10*ROW('Sanitation Data'!E97))="","",OFFSET('Sanitation Data'!$E$31,0,10*ROW('Sanitation Data'!E97)))</f>
        <v/>
      </c>
      <c r="CT103" s="306" t="str">
        <f ca="true">+IF(OFFSET('Sanitation Data'!$E$32,0,10*ROW('Sanitation Data'!E97))="","",OFFSET('Sanitation Data'!$E$32,0,10*ROW('Sanitation Data'!E97)))</f>
        <v/>
      </c>
      <c r="CU103" s="306" t="str">
        <f ca="true">+IF(OFFSET('Sanitation Data'!$F$28,0,10*ROW('Sanitation Data'!F97))="","",OFFSET('Sanitation Data'!$F$28,0,10*ROW('Sanitation Data'!F97)))</f>
        <v/>
      </c>
      <c r="CV103" s="306" t="str">
        <f ca="true">+IF(OFFSET('Sanitation Data'!$F$29,0,10*ROW('Sanitation Data'!F97))="","",OFFSET('Sanitation Data'!$F$29,0,10*ROW('Sanitation Data'!F97)))</f>
        <v/>
      </c>
      <c r="CW103" s="306" t="str">
        <f ca="true">+IF(OFFSET('Sanitation Data'!$F$30,0,10*ROW('Sanitation Data'!F97))="","",OFFSET('Sanitation Data'!$F$30,0,10*ROW('Sanitation Data'!F97)))</f>
        <v/>
      </c>
      <c r="CX103" s="306" t="str">
        <f ca="true">+IF(OFFSET('Sanitation Data'!$F$31,0,10*ROW('Sanitation Data'!F97))="","",OFFSET('Sanitation Data'!$F$31,0,10*ROW('Sanitation Data'!F97)))</f>
        <v/>
      </c>
      <c r="CY103" s="306" t="str">
        <f ca="true">+IF(OFFSET('Sanitation Data'!$F$32,0,10*ROW('Sanitation Data'!F97))="","",OFFSET('Sanitation Data'!$F$32,0,10*ROW('Sanitation Data'!F97)))</f>
        <v/>
      </c>
      <c r="CZ103" s="306" t="str">
        <f ca="true">+IF(OFFSET('Sanitation Data'!$G$28,0,10*ROW('Sanitation Data'!G97))="","",OFFSET('Sanitation Data'!$G$28,0,10*ROW('Sanitation Data'!G97)))</f>
        <v/>
      </c>
      <c r="DA103" s="306" t="str">
        <f ca="true">+IF(OFFSET('Sanitation Data'!$G$29,0,10*ROW('Sanitation Data'!G97))="","",OFFSET('Sanitation Data'!$G$29,0,10*ROW('Sanitation Data'!G97)))</f>
        <v/>
      </c>
      <c r="DB103" s="306" t="str">
        <f ca="true">+IF(OFFSET('Sanitation Data'!$G$30,0,10*ROW('Sanitation Data'!G97))="","",OFFSET('Sanitation Data'!$G$30,0,10*ROW('Sanitation Data'!G97)))</f>
        <v/>
      </c>
      <c r="DC103" s="306" t="str">
        <f ca="true">+IF(OFFSET('Sanitation Data'!$G$31,0,10*ROW('Sanitation Data'!G97))="","",OFFSET('Sanitation Data'!$G$31,0,10*ROW('Sanitation Data'!G97)))</f>
        <v/>
      </c>
      <c r="DD103" s="306" t="str">
        <f ca="true">+IF(OFFSET('Sanitation Data'!$G$32,0,10*ROW('Sanitation Data'!G97))="","",OFFSET('Sanitation Data'!$G$32,0,10*ROW('Sanitation Data'!G97)))</f>
        <v/>
      </c>
      <c r="DE103" s="306" t="str">
        <f ca="true">+IF(OFFSET('Sanitation Data'!$H$28,0,10*ROW('Sanitation Data'!H97))="","",OFFSET('Sanitation Data'!$H$28,0,10*ROW('Sanitation Data'!H97)))</f>
        <v/>
      </c>
      <c r="DF103" s="306" t="str">
        <f ca="true">+IF(OFFSET('Sanitation Data'!$H$29,0,10*ROW('Sanitation Data'!H97))="","",OFFSET('Sanitation Data'!$H$29,0,10*ROW('Sanitation Data'!H97)))</f>
        <v/>
      </c>
      <c r="DG103" s="306" t="str">
        <f ca="true">+IF(OFFSET('Sanitation Data'!$H$30,0,10*ROW('Sanitation Data'!H97))="","",OFFSET('Sanitation Data'!$H$30,0,10*ROW('Sanitation Data'!H97)))</f>
        <v/>
      </c>
      <c r="DH103" s="306" t="str">
        <f ca="true">+IF(OFFSET('Sanitation Data'!$H$31,0,10*ROW('Sanitation Data'!H97))="","",OFFSET('Sanitation Data'!$H$31,0,10*ROW('Sanitation Data'!H97)))</f>
        <v/>
      </c>
      <c r="DI103" s="306" t="str">
        <f ca="true">+IF(OFFSET('Sanitation Data'!$H$32,0,10*ROW('Sanitation Data'!H97))="","",OFFSET('Sanitation Data'!$H$32,0,10*ROW('Sanitation Data'!H97)))</f>
        <v/>
      </c>
      <c r="DJ103" s="306" t="str">
        <f ca="true">+IF(OFFSET('Sanitation Data'!$I$28,0,10*ROW('Sanitation Data'!I97))="","",OFFSET('Sanitation Data'!$I$28,0,10*ROW('Sanitation Data'!I97)))</f>
        <v/>
      </c>
      <c r="DK103" s="306" t="str">
        <f ca="true">+IF(OFFSET('Sanitation Data'!$I$29,0,10*ROW('Sanitation Data'!I97))="","",OFFSET('Sanitation Data'!$I$29,0,10*ROW('Sanitation Data'!I97)))</f>
        <v/>
      </c>
      <c r="DL103" s="306" t="str">
        <f ca="true">+IF(OFFSET('Sanitation Data'!$I$30,0,10*ROW('Sanitation Data'!I97))="","",OFFSET('Sanitation Data'!$I$30,0,10*ROW('Sanitation Data'!I97)))</f>
        <v/>
      </c>
      <c r="DM103" s="306" t="str">
        <f ca="true">+IF(OFFSET('Sanitation Data'!$I$31,0,10*ROW('Sanitation Data'!I97))="","",OFFSET('Sanitation Data'!$I$31,0,10*ROW('Sanitation Data'!I97)))</f>
        <v/>
      </c>
      <c r="DN103" s="306" t="str">
        <f ca="true">+IF(OFFSET('Sanitation Data'!$I$32,0,10*ROW('Sanitation Data'!I97))="","",OFFSET('Sanitation Data'!$I$32,0,10*ROW('Sanitation Data'!I97)))</f>
        <v/>
      </c>
      <c r="DO103" s="306" t="str">
        <f ca="true">+IF(OFFSET('Hygiene Data'!$D$11,0,10*ROW('Hygiene Data'!D97))="","",OFFSET('Hygiene Data'!$D$11,0,10*ROW('Hygiene Data'!D97)))</f>
        <v/>
      </c>
      <c r="DP103" s="306" t="str">
        <f ca="true">+IF(OFFSET('Hygiene Data'!$D$12,0,10*ROW('Hygiene Data'!D97))="","",OFFSET('Hygiene Data'!$D$12,0,10*ROW('Hygiene Data'!D97)))</f>
        <v/>
      </c>
      <c r="DQ103" s="306" t="str">
        <f ca="true">+IF(OFFSET('Hygiene Data'!$D$13,0,10*ROW('Hygiene Data'!D97))="","",OFFSET('Hygiene Data'!$D$13,0,10*ROW('Hygiene Data'!D97)))</f>
        <v/>
      </c>
      <c r="DR103" s="306" t="str">
        <f ca="true">+IF(OFFSET('Hygiene Data'!$E$11,0,10*ROW('Hygiene Data'!E97))="","",OFFSET('Hygiene Data'!$E$11,0,10*ROW('Hygiene Data'!E97)))</f>
        <v/>
      </c>
      <c r="DS103" s="306" t="str">
        <f ca="true">+IF(OFFSET('Hygiene Data'!$E$12,0,10*ROW('Hygiene Data'!E97))="","",OFFSET('Hygiene Data'!$E$12,0,10*ROW('Hygiene Data'!E97)))</f>
        <v/>
      </c>
      <c r="DT103" s="306" t="str">
        <f ca="true">+IF(OFFSET('Hygiene Data'!$E$13,0,10*ROW('Hygiene Data'!E97))="","",OFFSET('Hygiene Data'!$E$13,0,10*ROW('Hygiene Data'!E97)))</f>
        <v/>
      </c>
      <c r="DU103" s="306" t="str">
        <f ca="true">+IF(OFFSET('Hygiene Data'!$F$11,0,10*ROW('Hygiene Data'!F97))="","",OFFSET('Hygiene Data'!$F$11,0,10*ROW('Hygiene Data'!F97)))</f>
        <v/>
      </c>
      <c r="DV103" s="306" t="str">
        <f ca="true">+IF(OFFSET('Hygiene Data'!$F$12,0,10*ROW('Hygiene Data'!F97))="","",OFFSET('Hygiene Data'!$F$12,0,10*ROW('Hygiene Data'!F97)))</f>
        <v/>
      </c>
      <c r="DW103" s="306" t="str">
        <f ca="true">+IF(OFFSET('Hygiene Data'!$F$13,0,10*ROW('Hygiene Data'!F97))="","",OFFSET('Hygiene Data'!$F$13,0,10*ROW('Hygiene Data'!F97)))</f>
        <v/>
      </c>
      <c r="DX103" s="306" t="str">
        <f ca="true">+IF(OFFSET('Hygiene Data'!$G$11,0,10*ROW('Hygiene Data'!G97))="","",OFFSET('Hygiene Data'!$G$11,0,10*ROW('Hygiene Data'!G97)))</f>
        <v/>
      </c>
      <c r="DY103" s="306" t="str">
        <f ca="true">+IF(OFFSET('Hygiene Data'!$G$12,0,10*ROW('Hygiene Data'!G97))="","",OFFSET('Hygiene Data'!$G$12,0,10*ROW('Hygiene Data'!G97)))</f>
        <v/>
      </c>
      <c r="DZ103" s="306" t="str">
        <f ca="true">+IF(OFFSET('Hygiene Data'!$G$13,0,10*ROW('Hygiene Data'!G97))="","",OFFSET('Hygiene Data'!$G$13,0,10*ROW('Hygiene Data'!G97)))</f>
        <v/>
      </c>
      <c r="EA103" s="306" t="str">
        <f ca="true">+IF(OFFSET('Hygiene Data'!$H$11,0,10*ROW('Hygiene Data'!H97))="","",OFFSET('Hygiene Data'!$H$11,0,10*ROW('Hygiene Data'!H97)))</f>
        <v/>
      </c>
      <c r="EB103" s="306" t="str">
        <f ca="true">+IF(OFFSET('Hygiene Data'!$H$12,0,10*ROW('Hygiene Data'!H97))="","",OFFSET('Hygiene Data'!$H$12,0,10*ROW('Hygiene Data'!H97)))</f>
        <v/>
      </c>
      <c r="EC103" s="306" t="str">
        <f ca="true">+IF(OFFSET('Hygiene Data'!$H$13,0,10*ROW('Hygiene Data'!H97))="","",OFFSET('Hygiene Data'!$H$13,0,10*ROW('Hygiene Data'!H97)))</f>
        <v/>
      </c>
      <c r="ED103" s="306" t="str">
        <f ca="true">+IF(OFFSET('Hygiene Data'!$I$11,0,10*ROW('Hygiene Data'!I97))="","",OFFSET('Hygiene Data'!$I$11,0,10*ROW('Hygiene Data'!I97)))</f>
        <v/>
      </c>
      <c r="EE103" s="306" t="str">
        <f ca="true">+IF(OFFSET('Hygiene Data'!$I$12,0,10*ROW('Hygiene Data'!I97))="","",OFFSET('Hygiene Data'!$I$12,0,10*ROW('Hygiene Data'!I97)))</f>
        <v/>
      </c>
      <c r="EF103" s="306"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62" t="str">
        <f t="shared" ca="true" si="1"/>
        <v/>
      </c>
      <c r="D104" s="98"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8"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8"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8"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8"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8"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8"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8"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8"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8"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8"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8"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8"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8"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8"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8"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8"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8"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9"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9"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9"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9"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9"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9"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9"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9"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9"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9"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9"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9"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9"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9"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9"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9"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9"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9"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9"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9"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9"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9"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9"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9"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9"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9"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9"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9"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9"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9"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0"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0"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0"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0"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0"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0"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0"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0"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0"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0"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0"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0"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0"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0"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0"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0"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0"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0"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6"/>
      <c r="BS104" s="306" t="str">
        <f ca="true">+IF(OFFSET('Water Data'!$D$27,0,10*ROW('Water Data'!D98))="","",OFFSET('Water Data'!$D$27,0,10*ROW('Water Data'!D98)))</f>
        <v/>
      </c>
      <c r="BT104" s="306" t="str">
        <f ca="true">+IF(OFFSET('Water Data'!$D$28,0,10*ROW('Water Data'!D98))="","",OFFSET('Water Data'!$D$28,0,10*ROW('Water Data'!D98)))</f>
        <v/>
      </c>
      <c r="BU104" s="306" t="str">
        <f ca="true">+IF(OFFSET('Water Data'!$D$29,0,10*ROW('Water Data'!D98))="","",OFFSET('Water Data'!$D$29,0,10*ROW('Water Data'!D98)))</f>
        <v/>
      </c>
      <c r="BV104" s="306" t="str">
        <f ca="true">+IF(OFFSET('Water Data'!$E$27,0,10*ROW('Water Data'!E98))="","",OFFSET('Water Data'!$E$27,0,10*ROW('Water Data'!E98)))</f>
        <v/>
      </c>
      <c r="BW104" s="306" t="str">
        <f ca="true">+IF(OFFSET('Water Data'!$E$28,0,10*ROW('Water Data'!E98))="","",OFFSET('Water Data'!$E$28,0,10*ROW('Water Data'!E98)))</f>
        <v/>
      </c>
      <c r="BX104" s="306" t="str">
        <f ca="true">+IF(OFFSET('Water Data'!$E$29,0,10*ROW('Water Data'!E98))="","",OFFSET('Water Data'!$E$29,0,10*ROW('Water Data'!E98)))</f>
        <v/>
      </c>
      <c r="BY104" s="306" t="str">
        <f ca="true">+IF(OFFSET('Water Data'!$F$27,0,10*ROW('Water Data'!F98))="","",OFFSET('Water Data'!$F$27,0,10*ROW('Water Data'!F98)))</f>
        <v/>
      </c>
      <c r="BZ104" s="306" t="str">
        <f ca="true">+IF(OFFSET('Water Data'!$F$28,0,10*ROW('Water Data'!F98))="","",OFFSET('Water Data'!$F$28,0,10*ROW('Water Data'!F98)))</f>
        <v/>
      </c>
      <c r="CA104" s="306" t="str">
        <f ca="true">+IF(OFFSET('Water Data'!$F$29,0,10*ROW('Water Data'!F98))="","",OFFSET('Water Data'!$F$29,0,10*ROW('Water Data'!F98)))</f>
        <v/>
      </c>
      <c r="CB104" s="306" t="str">
        <f ca="true">+IF(OFFSET('Water Data'!$G$27,0,10*ROW('Water Data'!G98))="","",OFFSET('Water Data'!$G$27,0,10*ROW('Water Data'!G98)))</f>
        <v/>
      </c>
      <c r="CC104" s="306" t="str">
        <f ca="true">+IF(OFFSET('Water Data'!$G$28,0,10*ROW('Water Data'!G98))="","",OFFSET('Water Data'!$G$28,0,10*ROW('Water Data'!G98)))</f>
        <v/>
      </c>
      <c r="CD104" s="306" t="str">
        <f ca="true">+IF(OFFSET('Water Data'!$G$29,0,10*ROW('Water Data'!G98))="","",OFFSET('Water Data'!$G$29,0,10*ROW('Water Data'!G98)))</f>
        <v/>
      </c>
      <c r="CE104" s="306" t="str">
        <f ca="true">+IF(OFFSET('Water Data'!$H$27,0,10*ROW('Water Data'!H98))="","",OFFSET('Water Data'!$H$27,0,10*ROW('Water Data'!H98)))</f>
        <v/>
      </c>
      <c r="CF104" s="306" t="str">
        <f ca="true">+IF(OFFSET('Water Data'!$H$28,0,10*ROW('Water Data'!H98))="","",OFFSET('Water Data'!$H$28,0,10*ROW('Water Data'!H98)))</f>
        <v/>
      </c>
      <c r="CG104" s="306" t="str">
        <f ca="true">+IF(OFFSET('Water Data'!$H$29,0,10*ROW('Water Data'!H98))="","",OFFSET('Water Data'!$H$29,0,10*ROW('Water Data'!H98)))</f>
        <v/>
      </c>
      <c r="CH104" s="306" t="str">
        <f ca="true">+IF(OFFSET('Water Data'!$I$27,0,10*ROW('Water Data'!I98))="","",OFFSET('Water Data'!$I$27,0,10*ROW('Water Data'!I98)))</f>
        <v/>
      </c>
      <c r="CI104" s="306" t="str">
        <f ca="true">+IF(OFFSET('Water Data'!$I$28,0,10*ROW('Water Data'!I98))="","",OFFSET('Water Data'!$I$28,0,10*ROW('Water Data'!I98)))</f>
        <v/>
      </c>
      <c r="CJ104" s="306" t="str">
        <f ca="true">+IF(OFFSET('Water Data'!$I$29,0,10*ROW('Water Data'!I98))="","",OFFSET('Water Data'!$I$29,0,10*ROW('Water Data'!I98)))</f>
        <v/>
      </c>
      <c r="CK104" s="306" t="str">
        <f ca="true">+IF(OFFSET('Sanitation Data'!$D$28,0,10*ROW('Sanitation Data'!D98))="","",OFFSET('Sanitation Data'!$D$28,0,10*ROW('Sanitation Data'!D98)))</f>
        <v/>
      </c>
      <c r="CL104" s="306" t="str">
        <f ca="true">+IF(OFFSET('Sanitation Data'!$D$29,0,10*ROW('Sanitation Data'!D98))="","",OFFSET('Sanitation Data'!$D$29,0,10*ROW('Sanitation Data'!D98)))</f>
        <v/>
      </c>
      <c r="CM104" s="306" t="str">
        <f ca="true">+IF(OFFSET('Sanitation Data'!$D$30,0,10*ROW('Sanitation Data'!D98))="","",OFFSET('Sanitation Data'!$D$30,0,10*ROW('Sanitation Data'!D98)))</f>
        <v/>
      </c>
      <c r="CN104" s="306" t="str">
        <f ca="true">+IF(OFFSET('Sanitation Data'!$D$31,0,10*ROW('Sanitation Data'!D98))="","",OFFSET('Sanitation Data'!$D$31,0,10*ROW('Sanitation Data'!D98)))</f>
        <v/>
      </c>
      <c r="CO104" s="306" t="str">
        <f ca="true">+IF(OFFSET('Sanitation Data'!$D$32,0,10*ROW('Sanitation Data'!D98))="","",OFFSET('Sanitation Data'!$D$32,0,10*ROW('Sanitation Data'!D98)))</f>
        <v/>
      </c>
      <c r="CP104" s="306" t="str">
        <f ca="true">+IF(OFFSET('Sanitation Data'!$E$28,0,10*ROW('Sanitation Data'!E98))="","",OFFSET('Sanitation Data'!$E$28,0,10*ROW('Sanitation Data'!E98)))</f>
        <v/>
      </c>
      <c r="CQ104" s="306" t="str">
        <f ca="true">+IF(OFFSET('Sanitation Data'!$E$29,0,10*ROW('Sanitation Data'!E98))="","",OFFSET('Sanitation Data'!$E$29,0,10*ROW('Sanitation Data'!E98)))</f>
        <v/>
      </c>
      <c r="CR104" s="306" t="str">
        <f ca="true">+IF(OFFSET('Sanitation Data'!$E$30,0,10*ROW('Sanitation Data'!E98))="","",OFFSET('Sanitation Data'!$E$30,0,10*ROW('Sanitation Data'!E98)))</f>
        <v/>
      </c>
      <c r="CS104" s="306" t="str">
        <f ca="true">+IF(OFFSET('Sanitation Data'!$E$31,0,10*ROW('Sanitation Data'!E98))="","",OFFSET('Sanitation Data'!$E$31,0,10*ROW('Sanitation Data'!E98)))</f>
        <v/>
      </c>
      <c r="CT104" s="306" t="str">
        <f ca="true">+IF(OFFSET('Sanitation Data'!$E$32,0,10*ROW('Sanitation Data'!E98))="","",OFFSET('Sanitation Data'!$E$32,0,10*ROW('Sanitation Data'!E98)))</f>
        <v/>
      </c>
      <c r="CU104" s="306" t="str">
        <f ca="true">+IF(OFFSET('Sanitation Data'!$F$28,0,10*ROW('Sanitation Data'!F98))="","",OFFSET('Sanitation Data'!$F$28,0,10*ROW('Sanitation Data'!F98)))</f>
        <v/>
      </c>
      <c r="CV104" s="306" t="str">
        <f ca="true">+IF(OFFSET('Sanitation Data'!$F$29,0,10*ROW('Sanitation Data'!F98))="","",OFFSET('Sanitation Data'!$F$29,0,10*ROW('Sanitation Data'!F98)))</f>
        <v/>
      </c>
      <c r="CW104" s="306" t="str">
        <f ca="true">+IF(OFFSET('Sanitation Data'!$F$30,0,10*ROW('Sanitation Data'!F98))="","",OFFSET('Sanitation Data'!$F$30,0,10*ROW('Sanitation Data'!F98)))</f>
        <v/>
      </c>
      <c r="CX104" s="306" t="str">
        <f ca="true">+IF(OFFSET('Sanitation Data'!$F$31,0,10*ROW('Sanitation Data'!F98))="","",OFFSET('Sanitation Data'!$F$31,0,10*ROW('Sanitation Data'!F98)))</f>
        <v/>
      </c>
      <c r="CY104" s="306" t="str">
        <f ca="true">+IF(OFFSET('Sanitation Data'!$F$32,0,10*ROW('Sanitation Data'!F98))="","",OFFSET('Sanitation Data'!$F$32,0,10*ROW('Sanitation Data'!F98)))</f>
        <v/>
      </c>
      <c r="CZ104" s="306" t="str">
        <f ca="true">+IF(OFFSET('Sanitation Data'!$G$28,0,10*ROW('Sanitation Data'!G98))="","",OFFSET('Sanitation Data'!$G$28,0,10*ROW('Sanitation Data'!G98)))</f>
        <v/>
      </c>
      <c r="DA104" s="306" t="str">
        <f ca="true">+IF(OFFSET('Sanitation Data'!$G$29,0,10*ROW('Sanitation Data'!G98))="","",OFFSET('Sanitation Data'!$G$29,0,10*ROW('Sanitation Data'!G98)))</f>
        <v/>
      </c>
      <c r="DB104" s="306" t="str">
        <f ca="true">+IF(OFFSET('Sanitation Data'!$G$30,0,10*ROW('Sanitation Data'!G98))="","",OFFSET('Sanitation Data'!$G$30,0,10*ROW('Sanitation Data'!G98)))</f>
        <v/>
      </c>
      <c r="DC104" s="306" t="str">
        <f ca="true">+IF(OFFSET('Sanitation Data'!$G$31,0,10*ROW('Sanitation Data'!G98))="","",OFFSET('Sanitation Data'!$G$31,0,10*ROW('Sanitation Data'!G98)))</f>
        <v/>
      </c>
      <c r="DD104" s="306" t="str">
        <f ca="true">+IF(OFFSET('Sanitation Data'!$G$32,0,10*ROW('Sanitation Data'!G98))="","",OFFSET('Sanitation Data'!$G$32,0,10*ROW('Sanitation Data'!G98)))</f>
        <v/>
      </c>
      <c r="DE104" s="306" t="str">
        <f ca="true">+IF(OFFSET('Sanitation Data'!$H$28,0,10*ROW('Sanitation Data'!H98))="","",OFFSET('Sanitation Data'!$H$28,0,10*ROW('Sanitation Data'!H98)))</f>
        <v/>
      </c>
      <c r="DF104" s="306" t="str">
        <f ca="true">+IF(OFFSET('Sanitation Data'!$H$29,0,10*ROW('Sanitation Data'!H98))="","",OFFSET('Sanitation Data'!$H$29,0,10*ROW('Sanitation Data'!H98)))</f>
        <v/>
      </c>
      <c r="DG104" s="306" t="str">
        <f ca="true">+IF(OFFSET('Sanitation Data'!$H$30,0,10*ROW('Sanitation Data'!H98))="","",OFFSET('Sanitation Data'!$H$30,0,10*ROW('Sanitation Data'!H98)))</f>
        <v/>
      </c>
      <c r="DH104" s="306" t="str">
        <f ca="true">+IF(OFFSET('Sanitation Data'!$H$31,0,10*ROW('Sanitation Data'!H98))="","",OFFSET('Sanitation Data'!$H$31,0,10*ROW('Sanitation Data'!H98)))</f>
        <v/>
      </c>
      <c r="DI104" s="306" t="str">
        <f ca="true">+IF(OFFSET('Sanitation Data'!$H$32,0,10*ROW('Sanitation Data'!H98))="","",OFFSET('Sanitation Data'!$H$32,0,10*ROW('Sanitation Data'!H98)))</f>
        <v/>
      </c>
      <c r="DJ104" s="306" t="str">
        <f ca="true">+IF(OFFSET('Sanitation Data'!$I$28,0,10*ROW('Sanitation Data'!I98))="","",OFFSET('Sanitation Data'!$I$28,0,10*ROW('Sanitation Data'!I98)))</f>
        <v/>
      </c>
      <c r="DK104" s="306" t="str">
        <f ca="true">+IF(OFFSET('Sanitation Data'!$I$29,0,10*ROW('Sanitation Data'!I98))="","",OFFSET('Sanitation Data'!$I$29,0,10*ROW('Sanitation Data'!I98)))</f>
        <v/>
      </c>
      <c r="DL104" s="306" t="str">
        <f ca="true">+IF(OFFSET('Sanitation Data'!$I$30,0,10*ROW('Sanitation Data'!I98))="","",OFFSET('Sanitation Data'!$I$30,0,10*ROW('Sanitation Data'!I98)))</f>
        <v/>
      </c>
      <c r="DM104" s="306" t="str">
        <f ca="true">+IF(OFFSET('Sanitation Data'!$I$31,0,10*ROW('Sanitation Data'!I98))="","",OFFSET('Sanitation Data'!$I$31,0,10*ROW('Sanitation Data'!I98)))</f>
        <v/>
      </c>
      <c r="DN104" s="306" t="str">
        <f ca="true">+IF(OFFSET('Sanitation Data'!$I$32,0,10*ROW('Sanitation Data'!I98))="","",OFFSET('Sanitation Data'!$I$32,0,10*ROW('Sanitation Data'!I98)))</f>
        <v/>
      </c>
      <c r="DO104" s="306" t="str">
        <f ca="true">+IF(OFFSET('Hygiene Data'!$D$11,0,10*ROW('Hygiene Data'!D98))="","",OFFSET('Hygiene Data'!$D$11,0,10*ROW('Hygiene Data'!D98)))</f>
        <v/>
      </c>
      <c r="DP104" s="306" t="str">
        <f ca="true">+IF(OFFSET('Hygiene Data'!$D$12,0,10*ROW('Hygiene Data'!D98))="","",OFFSET('Hygiene Data'!$D$12,0,10*ROW('Hygiene Data'!D98)))</f>
        <v/>
      </c>
      <c r="DQ104" s="306" t="str">
        <f ca="true">+IF(OFFSET('Hygiene Data'!$D$13,0,10*ROW('Hygiene Data'!D98))="","",OFFSET('Hygiene Data'!$D$13,0,10*ROW('Hygiene Data'!D98)))</f>
        <v/>
      </c>
      <c r="DR104" s="306" t="str">
        <f ca="true">+IF(OFFSET('Hygiene Data'!$E$11,0,10*ROW('Hygiene Data'!E98))="","",OFFSET('Hygiene Data'!$E$11,0,10*ROW('Hygiene Data'!E98)))</f>
        <v/>
      </c>
      <c r="DS104" s="306" t="str">
        <f ca="true">+IF(OFFSET('Hygiene Data'!$E$12,0,10*ROW('Hygiene Data'!E98))="","",OFFSET('Hygiene Data'!$E$12,0,10*ROW('Hygiene Data'!E98)))</f>
        <v/>
      </c>
      <c r="DT104" s="306" t="str">
        <f ca="true">+IF(OFFSET('Hygiene Data'!$E$13,0,10*ROW('Hygiene Data'!E98))="","",OFFSET('Hygiene Data'!$E$13,0,10*ROW('Hygiene Data'!E98)))</f>
        <v/>
      </c>
      <c r="DU104" s="306" t="str">
        <f ca="true">+IF(OFFSET('Hygiene Data'!$F$11,0,10*ROW('Hygiene Data'!F98))="","",OFFSET('Hygiene Data'!$F$11,0,10*ROW('Hygiene Data'!F98)))</f>
        <v/>
      </c>
      <c r="DV104" s="306" t="str">
        <f ca="true">+IF(OFFSET('Hygiene Data'!$F$12,0,10*ROW('Hygiene Data'!F98))="","",OFFSET('Hygiene Data'!$F$12,0,10*ROW('Hygiene Data'!F98)))</f>
        <v/>
      </c>
      <c r="DW104" s="306" t="str">
        <f ca="true">+IF(OFFSET('Hygiene Data'!$F$13,0,10*ROW('Hygiene Data'!F98))="","",OFFSET('Hygiene Data'!$F$13,0,10*ROW('Hygiene Data'!F98)))</f>
        <v/>
      </c>
      <c r="DX104" s="306" t="str">
        <f ca="true">+IF(OFFSET('Hygiene Data'!$G$11,0,10*ROW('Hygiene Data'!G98))="","",OFFSET('Hygiene Data'!$G$11,0,10*ROW('Hygiene Data'!G98)))</f>
        <v/>
      </c>
      <c r="DY104" s="306" t="str">
        <f ca="true">+IF(OFFSET('Hygiene Data'!$G$12,0,10*ROW('Hygiene Data'!G98))="","",OFFSET('Hygiene Data'!$G$12,0,10*ROW('Hygiene Data'!G98)))</f>
        <v/>
      </c>
      <c r="DZ104" s="306" t="str">
        <f ca="true">+IF(OFFSET('Hygiene Data'!$G$13,0,10*ROW('Hygiene Data'!G98))="","",OFFSET('Hygiene Data'!$G$13,0,10*ROW('Hygiene Data'!G98)))</f>
        <v/>
      </c>
      <c r="EA104" s="306" t="str">
        <f ca="true">+IF(OFFSET('Hygiene Data'!$H$11,0,10*ROW('Hygiene Data'!H98))="","",OFFSET('Hygiene Data'!$H$11,0,10*ROW('Hygiene Data'!H98)))</f>
        <v/>
      </c>
      <c r="EB104" s="306" t="str">
        <f ca="true">+IF(OFFSET('Hygiene Data'!$H$12,0,10*ROW('Hygiene Data'!H98))="","",OFFSET('Hygiene Data'!$H$12,0,10*ROW('Hygiene Data'!H98)))</f>
        <v/>
      </c>
      <c r="EC104" s="306" t="str">
        <f ca="true">+IF(OFFSET('Hygiene Data'!$H$13,0,10*ROW('Hygiene Data'!H98))="","",OFFSET('Hygiene Data'!$H$13,0,10*ROW('Hygiene Data'!H98)))</f>
        <v/>
      </c>
      <c r="ED104" s="306" t="str">
        <f ca="true">+IF(OFFSET('Hygiene Data'!$I$11,0,10*ROW('Hygiene Data'!I98))="","",OFFSET('Hygiene Data'!$I$11,0,10*ROW('Hygiene Data'!I98)))</f>
        <v/>
      </c>
      <c r="EE104" s="306" t="str">
        <f ca="true">+IF(OFFSET('Hygiene Data'!$I$12,0,10*ROW('Hygiene Data'!I98))="","",OFFSET('Hygiene Data'!$I$12,0,10*ROW('Hygiene Data'!I98)))</f>
        <v/>
      </c>
      <c r="EF104" s="306"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62" t="str">
        <f t="shared" ca="true" si="1"/>
        <v/>
      </c>
      <c r="D105" s="98"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8"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8"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8"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8"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8"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8"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8"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8"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8"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8"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8"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8"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8"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8"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8"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8"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8"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9"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9"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9"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9"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9"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9"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9"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9"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9"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9"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9"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9"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9"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9"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9"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9"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9"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9"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9"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9"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9"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9"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9"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9"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9"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9"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9"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9"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9"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9"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0"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0"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0"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0"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0"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0"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0"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0"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0"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0"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0"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0"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0"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0"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0"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0"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0"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0"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6"/>
      <c r="BS105" s="306" t="str">
        <f ca="true">+IF(OFFSET('Water Data'!$D$27,0,10*ROW('Water Data'!D99))="","",OFFSET('Water Data'!$D$27,0,10*ROW('Water Data'!D99)))</f>
        <v/>
      </c>
      <c r="BT105" s="306" t="str">
        <f ca="true">+IF(OFFSET('Water Data'!$D$28,0,10*ROW('Water Data'!D99))="","",OFFSET('Water Data'!$D$28,0,10*ROW('Water Data'!D99)))</f>
        <v/>
      </c>
      <c r="BU105" s="306" t="str">
        <f ca="true">+IF(OFFSET('Water Data'!$D$29,0,10*ROW('Water Data'!D99))="","",OFFSET('Water Data'!$D$29,0,10*ROW('Water Data'!D99)))</f>
        <v/>
      </c>
      <c r="BV105" s="306" t="str">
        <f ca="true">+IF(OFFSET('Water Data'!$E$27,0,10*ROW('Water Data'!E99))="","",OFFSET('Water Data'!$E$27,0,10*ROW('Water Data'!E99)))</f>
        <v/>
      </c>
      <c r="BW105" s="306" t="str">
        <f ca="true">+IF(OFFSET('Water Data'!$E$28,0,10*ROW('Water Data'!E99))="","",OFFSET('Water Data'!$E$28,0,10*ROW('Water Data'!E99)))</f>
        <v/>
      </c>
      <c r="BX105" s="306" t="str">
        <f ca="true">+IF(OFFSET('Water Data'!$E$29,0,10*ROW('Water Data'!E99))="","",OFFSET('Water Data'!$E$29,0,10*ROW('Water Data'!E99)))</f>
        <v/>
      </c>
      <c r="BY105" s="306" t="str">
        <f ca="true">+IF(OFFSET('Water Data'!$F$27,0,10*ROW('Water Data'!F99))="","",OFFSET('Water Data'!$F$27,0,10*ROW('Water Data'!F99)))</f>
        <v/>
      </c>
      <c r="BZ105" s="306" t="str">
        <f ca="true">+IF(OFFSET('Water Data'!$F$28,0,10*ROW('Water Data'!F99))="","",OFFSET('Water Data'!$F$28,0,10*ROW('Water Data'!F99)))</f>
        <v/>
      </c>
      <c r="CA105" s="306" t="str">
        <f ca="true">+IF(OFFSET('Water Data'!$F$29,0,10*ROW('Water Data'!F99))="","",OFFSET('Water Data'!$F$29,0,10*ROW('Water Data'!F99)))</f>
        <v/>
      </c>
      <c r="CB105" s="306" t="str">
        <f ca="true">+IF(OFFSET('Water Data'!$G$27,0,10*ROW('Water Data'!G99))="","",OFFSET('Water Data'!$G$27,0,10*ROW('Water Data'!G99)))</f>
        <v/>
      </c>
      <c r="CC105" s="306" t="str">
        <f ca="true">+IF(OFFSET('Water Data'!$G$28,0,10*ROW('Water Data'!G99))="","",OFFSET('Water Data'!$G$28,0,10*ROW('Water Data'!G99)))</f>
        <v/>
      </c>
      <c r="CD105" s="306" t="str">
        <f ca="true">+IF(OFFSET('Water Data'!$G$29,0,10*ROW('Water Data'!G99))="","",OFFSET('Water Data'!$G$29,0,10*ROW('Water Data'!G99)))</f>
        <v/>
      </c>
      <c r="CE105" s="306" t="str">
        <f ca="true">+IF(OFFSET('Water Data'!$H$27,0,10*ROW('Water Data'!H99))="","",OFFSET('Water Data'!$H$27,0,10*ROW('Water Data'!H99)))</f>
        <v/>
      </c>
      <c r="CF105" s="306" t="str">
        <f ca="true">+IF(OFFSET('Water Data'!$H$28,0,10*ROW('Water Data'!H99))="","",OFFSET('Water Data'!$H$28,0,10*ROW('Water Data'!H99)))</f>
        <v/>
      </c>
      <c r="CG105" s="306" t="str">
        <f ca="true">+IF(OFFSET('Water Data'!$H$29,0,10*ROW('Water Data'!H99))="","",OFFSET('Water Data'!$H$29,0,10*ROW('Water Data'!H99)))</f>
        <v/>
      </c>
      <c r="CH105" s="306" t="str">
        <f ca="true">+IF(OFFSET('Water Data'!$I$27,0,10*ROW('Water Data'!I99))="","",OFFSET('Water Data'!$I$27,0,10*ROW('Water Data'!I99)))</f>
        <v/>
      </c>
      <c r="CI105" s="306" t="str">
        <f ca="true">+IF(OFFSET('Water Data'!$I$28,0,10*ROW('Water Data'!I99))="","",OFFSET('Water Data'!$I$28,0,10*ROW('Water Data'!I99)))</f>
        <v/>
      </c>
      <c r="CJ105" s="306" t="str">
        <f ca="true">+IF(OFFSET('Water Data'!$I$29,0,10*ROW('Water Data'!I99))="","",OFFSET('Water Data'!$I$29,0,10*ROW('Water Data'!I99)))</f>
        <v/>
      </c>
      <c r="CK105" s="306" t="str">
        <f ca="true">+IF(OFFSET('Sanitation Data'!$D$28,0,10*ROW('Sanitation Data'!D99))="","",OFFSET('Sanitation Data'!$D$28,0,10*ROW('Sanitation Data'!D99)))</f>
        <v/>
      </c>
      <c r="CL105" s="306" t="str">
        <f ca="true">+IF(OFFSET('Sanitation Data'!$D$29,0,10*ROW('Sanitation Data'!D99))="","",OFFSET('Sanitation Data'!$D$29,0,10*ROW('Sanitation Data'!D99)))</f>
        <v/>
      </c>
      <c r="CM105" s="306" t="str">
        <f ca="true">+IF(OFFSET('Sanitation Data'!$D$30,0,10*ROW('Sanitation Data'!D99))="","",OFFSET('Sanitation Data'!$D$30,0,10*ROW('Sanitation Data'!D99)))</f>
        <v/>
      </c>
      <c r="CN105" s="306" t="str">
        <f ca="true">+IF(OFFSET('Sanitation Data'!$D$31,0,10*ROW('Sanitation Data'!D99))="","",OFFSET('Sanitation Data'!$D$31,0,10*ROW('Sanitation Data'!D99)))</f>
        <v/>
      </c>
      <c r="CO105" s="306" t="str">
        <f ca="true">+IF(OFFSET('Sanitation Data'!$D$32,0,10*ROW('Sanitation Data'!D99))="","",OFFSET('Sanitation Data'!$D$32,0,10*ROW('Sanitation Data'!D99)))</f>
        <v/>
      </c>
      <c r="CP105" s="306" t="str">
        <f ca="true">+IF(OFFSET('Sanitation Data'!$E$28,0,10*ROW('Sanitation Data'!E99))="","",OFFSET('Sanitation Data'!$E$28,0,10*ROW('Sanitation Data'!E99)))</f>
        <v/>
      </c>
      <c r="CQ105" s="306" t="str">
        <f ca="true">+IF(OFFSET('Sanitation Data'!$E$29,0,10*ROW('Sanitation Data'!E99))="","",OFFSET('Sanitation Data'!$E$29,0,10*ROW('Sanitation Data'!E99)))</f>
        <v/>
      </c>
      <c r="CR105" s="306" t="str">
        <f ca="true">+IF(OFFSET('Sanitation Data'!$E$30,0,10*ROW('Sanitation Data'!E99))="","",OFFSET('Sanitation Data'!$E$30,0,10*ROW('Sanitation Data'!E99)))</f>
        <v/>
      </c>
      <c r="CS105" s="306" t="str">
        <f ca="true">+IF(OFFSET('Sanitation Data'!$E$31,0,10*ROW('Sanitation Data'!E99))="","",OFFSET('Sanitation Data'!$E$31,0,10*ROW('Sanitation Data'!E99)))</f>
        <v/>
      </c>
      <c r="CT105" s="306" t="str">
        <f ca="true">+IF(OFFSET('Sanitation Data'!$E$32,0,10*ROW('Sanitation Data'!E99))="","",OFFSET('Sanitation Data'!$E$32,0,10*ROW('Sanitation Data'!E99)))</f>
        <v/>
      </c>
      <c r="CU105" s="306" t="str">
        <f ca="true">+IF(OFFSET('Sanitation Data'!$F$28,0,10*ROW('Sanitation Data'!F99))="","",OFFSET('Sanitation Data'!$F$28,0,10*ROW('Sanitation Data'!F99)))</f>
        <v/>
      </c>
      <c r="CV105" s="306" t="str">
        <f ca="true">+IF(OFFSET('Sanitation Data'!$F$29,0,10*ROW('Sanitation Data'!F99))="","",OFFSET('Sanitation Data'!$F$29,0,10*ROW('Sanitation Data'!F99)))</f>
        <v/>
      </c>
      <c r="CW105" s="306" t="str">
        <f ca="true">+IF(OFFSET('Sanitation Data'!$F$30,0,10*ROW('Sanitation Data'!F99))="","",OFFSET('Sanitation Data'!$F$30,0,10*ROW('Sanitation Data'!F99)))</f>
        <v/>
      </c>
      <c r="CX105" s="306" t="str">
        <f ca="true">+IF(OFFSET('Sanitation Data'!$F$31,0,10*ROW('Sanitation Data'!F99))="","",OFFSET('Sanitation Data'!$F$31,0,10*ROW('Sanitation Data'!F99)))</f>
        <v/>
      </c>
      <c r="CY105" s="306" t="str">
        <f ca="true">+IF(OFFSET('Sanitation Data'!$F$32,0,10*ROW('Sanitation Data'!F99))="","",OFFSET('Sanitation Data'!$F$32,0,10*ROW('Sanitation Data'!F99)))</f>
        <v/>
      </c>
      <c r="CZ105" s="306" t="str">
        <f ca="true">+IF(OFFSET('Sanitation Data'!$G$28,0,10*ROW('Sanitation Data'!G99))="","",OFFSET('Sanitation Data'!$G$28,0,10*ROW('Sanitation Data'!G99)))</f>
        <v/>
      </c>
      <c r="DA105" s="306" t="str">
        <f ca="true">+IF(OFFSET('Sanitation Data'!$G$29,0,10*ROW('Sanitation Data'!G99))="","",OFFSET('Sanitation Data'!$G$29,0,10*ROW('Sanitation Data'!G99)))</f>
        <v/>
      </c>
      <c r="DB105" s="306" t="str">
        <f ca="true">+IF(OFFSET('Sanitation Data'!$G$30,0,10*ROW('Sanitation Data'!G99))="","",OFFSET('Sanitation Data'!$G$30,0,10*ROW('Sanitation Data'!G99)))</f>
        <v/>
      </c>
      <c r="DC105" s="306" t="str">
        <f ca="true">+IF(OFFSET('Sanitation Data'!$G$31,0,10*ROW('Sanitation Data'!G99))="","",OFFSET('Sanitation Data'!$G$31,0,10*ROW('Sanitation Data'!G99)))</f>
        <v/>
      </c>
      <c r="DD105" s="306" t="str">
        <f ca="true">+IF(OFFSET('Sanitation Data'!$G$32,0,10*ROW('Sanitation Data'!G99))="","",OFFSET('Sanitation Data'!$G$32,0,10*ROW('Sanitation Data'!G99)))</f>
        <v/>
      </c>
      <c r="DE105" s="306" t="str">
        <f ca="true">+IF(OFFSET('Sanitation Data'!$H$28,0,10*ROW('Sanitation Data'!H99))="","",OFFSET('Sanitation Data'!$H$28,0,10*ROW('Sanitation Data'!H99)))</f>
        <v/>
      </c>
      <c r="DF105" s="306" t="str">
        <f ca="true">+IF(OFFSET('Sanitation Data'!$H$29,0,10*ROW('Sanitation Data'!H99))="","",OFFSET('Sanitation Data'!$H$29,0,10*ROW('Sanitation Data'!H99)))</f>
        <v/>
      </c>
      <c r="DG105" s="306" t="str">
        <f ca="true">+IF(OFFSET('Sanitation Data'!$H$30,0,10*ROW('Sanitation Data'!H99))="","",OFFSET('Sanitation Data'!$H$30,0,10*ROW('Sanitation Data'!H99)))</f>
        <v/>
      </c>
      <c r="DH105" s="306" t="str">
        <f ca="true">+IF(OFFSET('Sanitation Data'!$H$31,0,10*ROW('Sanitation Data'!H99))="","",OFFSET('Sanitation Data'!$H$31,0,10*ROW('Sanitation Data'!H99)))</f>
        <v/>
      </c>
      <c r="DI105" s="306" t="str">
        <f ca="true">+IF(OFFSET('Sanitation Data'!$H$32,0,10*ROW('Sanitation Data'!H99))="","",OFFSET('Sanitation Data'!$H$32,0,10*ROW('Sanitation Data'!H99)))</f>
        <v/>
      </c>
      <c r="DJ105" s="306" t="str">
        <f ca="true">+IF(OFFSET('Sanitation Data'!$I$28,0,10*ROW('Sanitation Data'!I99))="","",OFFSET('Sanitation Data'!$I$28,0,10*ROW('Sanitation Data'!I99)))</f>
        <v/>
      </c>
      <c r="DK105" s="306" t="str">
        <f ca="true">+IF(OFFSET('Sanitation Data'!$I$29,0,10*ROW('Sanitation Data'!I99))="","",OFFSET('Sanitation Data'!$I$29,0,10*ROW('Sanitation Data'!I99)))</f>
        <v/>
      </c>
      <c r="DL105" s="306" t="str">
        <f ca="true">+IF(OFFSET('Sanitation Data'!$I$30,0,10*ROW('Sanitation Data'!I99))="","",OFFSET('Sanitation Data'!$I$30,0,10*ROW('Sanitation Data'!I99)))</f>
        <v/>
      </c>
      <c r="DM105" s="306" t="str">
        <f ca="true">+IF(OFFSET('Sanitation Data'!$I$31,0,10*ROW('Sanitation Data'!I99))="","",OFFSET('Sanitation Data'!$I$31,0,10*ROW('Sanitation Data'!I99)))</f>
        <v/>
      </c>
      <c r="DN105" s="306" t="str">
        <f ca="true">+IF(OFFSET('Sanitation Data'!$I$32,0,10*ROW('Sanitation Data'!I99))="","",OFFSET('Sanitation Data'!$I$32,0,10*ROW('Sanitation Data'!I99)))</f>
        <v/>
      </c>
      <c r="DO105" s="306" t="str">
        <f ca="true">+IF(OFFSET('Hygiene Data'!$D$11,0,10*ROW('Hygiene Data'!D99))="","",OFFSET('Hygiene Data'!$D$11,0,10*ROW('Hygiene Data'!D99)))</f>
        <v/>
      </c>
      <c r="DP105" s="306" t="str">
        <f ca="true">+IF(OFFSET('Hygiene Data'!$D$12,0,10*ROW('Hygiene Data'!D99))="","",OFFSET('Hygiene Data'!$D$12,0,10*ROW('Hygiene Data'!D99)))</f>
        <v/>
      </c>
      <c r="DQ105" s="306" t="str">
        <f ca="true">+IF(OFFSET('Hygiene Data'!$D$13,0,10*ROW('Hygiene Data'!D99))="","",OFFSET('Hygiene Data'!$D$13,0,10*ROW('Hygiene Data'!D99)))</f>
        <v/>
      </c>
      <c r="DR105" s="306" t="str">
        <f ca="true">+IF(OFFSET('Hygiene Data'!$E$11,0,10*ROW('Hygiene Data'!E99))="","",OFFSET('Hygiene Data'!$E$11,0,10*ROW('Hygiene Data'!E99)))</f>
        <v/>
      </c>
      <c r="DS105" s="306" t="str">
        <f ca="true">+IF(OFFSET('Hygiene Data'!$E$12,0,10*ROW('Hygiene Data'!E99))="","",OFFSET('Hygiene Data'!$E$12,0,10*ROW('Hygiene Data'!E99)))</f>
        <v/>
      </c>
      <c r="DT105" s="306" t="str">
        <f ca="true">+IF(OFFSET('Hygiene Data'!$E$13,0,10*ROW('Hygiene Data'!E99))="","",OFFSET('Hygiene Data'!$E$13,0,10*ROW('Hygiene Data'!E99)))</f>
        <v/>
      </c>
      <c r="DU105" s="306" t="str">
        <f ca="true">+IF(OFFSET('Hygiene Data'!$F$11,0,10*ROW('Hygiene Data'!F99))="","",OFFSET('Hygiene Data'!$F$11,0,10*ROW('Hygiene Data'!F99)))</f>
        <v/>
      </c>
      <c r="DV105" s="306" t="str">
        <f ca="true">+IF(OFFSET('Hygiene Data'!$F$12,0,10*ROW('Hygiene Data'!F99))="","",OFFSET('Hygiene Data'!$F$12,0,10*ROW('Hygiene Data'!F99)))</f>
        <v/>
      </c>
      <c r="DW105" s="306" t="str">
        <f ca="true">+IF(OFFSET('Hygiene Data'!$F$13,0,10*ROW('Hygiene Data'!F99))="","",OFFSET('Hygiene Data'!$F$13,0,10*ROW('Hygiene Data'!F99)))</f>
        <v/>
      </c>
      <c r="DX105" s="306" t="str">
        <f ca="true">+IF(OFFSET('Hygiene Data'!$G$11,0,10*ROW('Hygiene Data'!G99))="","",OFFSET('Hygiene Data'!$G$11,0,10*ROW('Hygiene Data'!G99)))</f>
        <v/>
      </c>
      <c r="DY105" s="306" t="str">
        <f ca="true">+IF(OFFSET('Hygiene Data'!$G$12,0,10*ROW('Hygiene Data'!G99))="","",OFFSET('Hygiene Data'!$G$12,0,10*ROW('Hygiene Data'!G99)))</f>
        <v/>
      </c>
      <c r="DZ105" s="306" t="str">
        <f ca="true">+IF(OFFSET('Hygiene Data'!$G$13,0,10*ROW('Hygiene Data'!G99))="","",OFFSET('Hygiene Data'!$G$13,0,10*ROW('Hygiene Data'!G99)))</f>
        <v/>
      </c>
      <c r="EA105" s="306" t="str">
        <f ca="true">+IF(OFFSET('Hygiene Data'!$H$11,0,10*ROW('Hygiene Data'!H99))="","",OFFSET('Hygiene Data'!$H$11,0,10*ROW('Hygiene Data'!H99)))</f>
        <v/>
      </c>
      <c r="EB105" s="306" t="str">
        <f ca="true">+IF(OFFSET('Hygiene Data'!$H$12,0,10*ROW('Hygiene Data'!H99))="","",OFFSET('Hygiene Data'!$H$12,0,10*ROW('Hygiene Data'!H99)))</f>
        <v/>
      </c>
      <c r="EC105" s="306" t="str">
        <f ca="true">+IF(OFFSET('Hygiene Data'!$H$13,0,10*ROW('Hygiene Data'!H99))="","",OFFSET('Hygiene Data'!$H$13,0,10*ROW('Hygiene Data'!H99)))</f>
        <v/>
      </c>
      <c r="ED105" s="306" t="str">
        <f ca="true">+IF(OFFSET('Hygiene Data'!$I$11,0,10*ROW('Hygiene Data'!I99))="","",OFFSET('Hygiene Data'!$I$11,0,10*ROW('Hygiene Data'!I99)))</f>
        <v/>
      </c>
      <c r="EE105" s="306" t="str">
        <f ca="true">+IF(OFFSET('Hygiene Data'!$I$12,0,10*ROW('Hygiene Data'!I99))="","",OFFSET('Hygiene Data'!$I$12,0,10*ROW('Hygiene Data'!I99)))</f>
        <v/>
      </c>
      <c r="EF105" s="306"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62" t="str">
        <f t="shared" ca="true" si="1"/>
        <v/>
      </c>
      <c r="D106" s="98"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8"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8"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8"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8"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8"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8"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8"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8"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8"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8"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8"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8"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8"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8"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8"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8"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8"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9"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9"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9"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9"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9"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9"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9"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9"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9"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9"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9"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9"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9"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9"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9"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9"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9"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9"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9"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9"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9"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9"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9"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9"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9"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9"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9"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9"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9"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9"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0"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0"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0"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0"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0"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0"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0"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0"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0"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0"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0"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0"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0"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0"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0"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0"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0"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0"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6"/>
      <c r="BS106" s="306" t="str">
        <f ca="true">+IF(OFFSET('Water Data'!$D$27,0,10*ROW('Water Data'!D100))="","",OFFSET('Water Data'!$D$27,0,10*ROW('Water Data'!D100)))</f>
        <v/>
      </c>
      <c r="BT106" s="306" t="str">
        <f ca="true">+IF(OFFSET('Water Data'!$D$28,0,10*ROW('Water Data'!D100))="","",OFFSET('Water Data'!$D$28,0,10*ROW('Water Data'!D100)))</f>
        <v/>
      </c>
      <c r="BU106" s="306" t="str">
        <f ca="true">+IF(OFFSET('Water Data'!$D$29,0,10*ROW('Water Data'!D100))="","",OFFSET('Water Data'!$D$29,0,10*ROW('Water Data'!D100)))</f>
        <v/>
      </c>
      <c r="BV106" s="306" t="str">
        <f ca="true">+IF(OFFSET('Water Data'!$E$27,0,10*ROW('Water Data'!E100))="","",OFFSET('Water Data'!$E$27,0,10*ROW('Water Data'!E100)))</f>
        <v/>
      </c>
      <c r="BW106" s="306" t="str">
        <f ca="true">+IF(OFFSET('Water Data'!$E$28,0,10*ROW('Water Data'!E100))="","",OFFSET('Water Data'!$E$28,0,10*ROW('Water Data'!E100)))</f>
        <v/>
      </c>
      <c r="BX106" s="306" t="str">
        <f ca="true">+IF(OFFSET('Water Data'!$E$29,0,10*ROW('Water Data'!E100))="","",OFFSET('Water Data'!$E$29,0,10*ROW('Water Data'!E100)))</f>
        <v/>
      </c>
      <c r="BY106" s="306" t="str">
        <f ca="true">+IF(OFFSET('Water Data'!$F$27,0,10*ROW('Water Data'!F100))="","",OFFSET('Water Data'!$F$27,0,10*ROW('Water Data'!F100)))</f>
        <v/>
      </c>
      <c r="BZ106" s="306" t="str">
        <f ca="true">+IF(OFFSET('Water Data'!$F$28,0,10*ROW('Water Data'!F100))="","",OFFSET('Water Data'!$F$28,0,10*ROW('Water Data'!F100)))</f>
        <v/>
      </c>
      <c r="CA106" s="306" t="str">
        <f ca="true">+IF(OFFSET('Water Data'!$F$29,0,10*ROW('Water Data'!F100))="","",OFFSET('Water Data'!$F$29,0,10*ROW('Water Data'!F100)))</f>
        <v/>
      </c>
      <c r="CB106" s="306" t="str">
        <f ca="true">+IF(OFFSET('Water Data'!$G$27,0,10*ROW('Water Data'!G100))="","",OFFSET('Water Data'!$G$27,0,10*ROW('Water Data'!G100)))</f>
        <v/>
      </c>
      <c r="CC106" s="306" t="str">
        <f ca="true">+IF(OFFSET('Water Data'!$G$28,0,10*ROW('Water Data'!G100))="","",OFFSET('Water Data'!$G$28,0,10*ROW('Water Data'!G100)))</f>
        <v/>
      </c>
      <c r="CD106" s="306" t="str">
        <f ca="true">+IF(OFFSET('Water Data'!$G$29,0,10*ROW('Water Data'!G100))="","",OFFSET('Water Data'!$G$29,0,10*ROW('Water Data'!G100)))</f>
        <v/>
      </c>
      <c r="CE106" s="306" t="str">
        <f ca="true">+IF(OFFSET('Water Data'!$H$27,0,10*ROW('Water Data'!H100))="","",OFFSET('Water Data'!$H$27,0,10*ROW('Water Data'!H100)))</f>
        <v/>
      </c>
      <c r="CF106" s="306" t="str">
        <f ca="true">+IF(OFFSET('Water Data'!$H$28,0,10*ROW('Water Data'!H100))="","",OFFSET('Water Data'!$H$28,0,10*ROW('Water Data'!H100)))</f>
        <v/>
      </c>
      <c r="CG106" s="306" t="str">
        <f ca="true">+IF(OFFSET('Water Data'!$H$29,0,10*ROW('Water Data'!H100))="","",OFFSET('Water Data'!$H$29,0,10*ROW('Water Data'!H100)))</f>
        <v/>
      </c>
      <c r="CH106" s="306" t="str">
        <f ca="true">+IF(OFFSET('Water Data'!$I$27,0,10*ROW('Water Data'!I100))="","",OFFSET('Water Data'!$I$27,0,10*ROW('Water Data'!I100)))</f>
        <v/>
      </c>
      <c r="CI106" s="306" t="str">
        <f ca="true">+IF(OFFSET('Water Data'!$I$28,0,10*ROW('Water Data'!I100))="","",OFFSET('Water Data'!$I$28,0,10*ROW('Water Data'!I100)))</f>
        <v/>
      </c>
      <c r="CJ106" s="306" t="str">
        <f ca="true">+IF(OFFSET('Water Data'!$I$29,0,10*ROW('Water Data'!I100))="","",OFFSET('Water Data'!$I$29,0,10*ROW('Water Data'!I100)))</f>
        <v/>
      </c>
      <c r="CK106" s="306" t="str">
        <f ca="true">+IF(OFFSET('Sanitation Data'!$D$28,0,10*ROW('Sanitation Data'!D100))="","",OFFSET('Sanitation Data'!$D$28,0,10*ROW('Sanitation Data'!D100)))</f>
        <v/>
      </c>
      <c r="CL106" s="306" t="str">
        <f ca="true">+IF(OFFSET('Sanitation Data'!$D$29,0,10*ROW('Sanitation Data'!D100))="","",OFFSET('Sanitation Data'!$D$29,0,10*ROW('Sanitation Data'!D100)))</f>
        <v/>
      </c>
      <c r="CM106" s="306" t="str">
        <f ca="true">+IF(OFFSET('Sanitation Data'!$D$30,0,10*ROW('Sanitation Data'!D100))="","",OFFSET('Sanitation Data'!$D$30,0,10*ROW('Sanitation Data'!D100)))</f>
        <v/>
      </c>
      <c r="CN106" s="306" t="str">
        <f ca="true">+IF(OFFSET('Sanitation Data'!$D$31,0,10*ROW('Sanitation Data'!D100))="","",OFFSET('Sanitation Data'!$D$31,0,10*ROW('Sanitation Data'!D100)))</f>
        <v/>
      </c>
      <c r="CO106" s="306" t="str">
        <f ca="true">+IF(OFFSET('Sanitation Data'!$D$32,0,10*ROW('Sanitation Data'!D100))="","",OFFSET('Sanitation Data'!$D$32,0,10*ROW('Sanitation Data'!D100)))</f>
        <v/>
      </c>
      <c r="CP106" s="306" t="str">
        <f ca="true">+IF(OFFSET('Sanitation Data'!$E$28,0,10*ROW('Sanitation Data'!E100))="","",OFFSET('Sanitation Data'!$E$28,0,10*ROW('Sanitation Data'!E100)))</f>
        <v/>
      </c>
      <c r="CQ106" s="306" t="str">
        <f ca="true">+IF(OFFSET('Sanitation Data'!$E$29,0,10*ROW('Sanitation Data'!E100))="","",OFFSET('Sanitation Data'!$E$29,0,10*ROW('Sanitation Data'!E100)))</f>
        <v/>
      </c>
      <c r="CR106" s="306" t="str">
        <f ca="true">+IF(OFFSET('Sanitation Data'!$E$30,0,10*ROW('Sanitation Data'!E100))="","",OFFSET('Sanitation Data'!$E$30,0,10*ROW('Sanitation Data'!E100)))</f>
        <v/>
      </c>
      <c r="CS106" s="306" t="str">
        <f ca="true">+IF(OFFSET('Sanitation Data'!$E$31,0,10*ROW('Sanitation Data'!E100))="","",OFFSET('Sanitation Data'!$E$31,0,10*ROW('Sanitation Data'!E100)))</f>
        <v/>
      </c>
      <c r="CT106" s="306" t="str">
        <f ca="true">+IF(OFFSET('Sanitation Data'!$E$32,0,10*ROW('Sanitation Data'!E100))="","",OFFSET('Sanitation Data'!$E$32,0,10*ROW('Sanitation Data'!E100)))</f>
        <v/>
      </c>
      <c r="CU106" s="306" t="str">
        <f ca="true">+IF(OFFSET('Sanitation Data'!$F$28,0,10*ROW('Sanitation Data'!F100))="","",OFFSET('Sanitation Data'!$F$28,0,10*ROW('Sanitation Data'!F100)))</f>
        <v/>
      </c>
      <c r="CV106" s="306" t="str">
        <f ca="true">+IF(OFFSET('Sanitation Data'!$F$29,0,10*ROW('Sanitation Data'!F100))="","",OFFSET('Sanitation Data'!$F$29,0,10*ROW('Sanitation Data'!F100)))</f>
        <v/>
      </c>
      <c r="CW106" s="306" t="str">
        <f ca="true">+IF(OFFSET('Sanitation Data'!$F$30,0,10*ROW('Sanitation Data'!F100))="","",OFFSET('Sanitation Data'!$F$30,0,10*ROW('Sanitation Data'!F100)))</f>
        <v/>
      </c>
      <c r="CX106" s="306" t="str">
        <f ca="true">+IF(OFFSET('Sanitation Data'!$F$31,0,10*ROW('Sanitation Data'!F100))="","",OFFSET('Sanitation Data'!$F$31,0,10*ROW('Sanitation Data'!F100)))</f>
        <v/>
      </c>
      <c r="CY106" s="306" t="str">
        <f ca="true">+IF(OFFSET('Sanitation Data'!$F$32,0,10*ROW('Sanitation Data'!F100))="","",OFFSET('Sanitation Data'!$F$32,0,10*ROW('Sanitation Data'!F100)))</f>
        <v/>
      </c>
      <c r="CZ106" s="306" t="str">
        <f ca="true">+IF(OFFSET('Sanitation Data'!$G$28,0,10*ROW('Sanitation Data'!G100))="","",OFFSET('Sanitation Data'!$G$28,0,10*ROW('Sanitation Data'!G100)))</f>
        <v/>
      </c>
      <c r="DA106" s="306" t="str">
        <f ca="true">+IF(OFFSET('Sanitation Data'!$G$29,0,10*ROW('Sanitation Data'!G100))="","",OFFSET('Sanitation Data'!$G$29,0,10*ROW('Sanitation Data'!G100)))</f>
        <v/>
      </c>
      <c r="DB106" s="306" t="str">
        <f ca="true">+IF(OFFSET('Sanitation Data'!$G$30,0,10*ROW('Sanitation Data'!G100))="","",OFFSET('Sanitation Data'!$G$30,0,10*ROW('Sanitation Data'!G100)))</f>
        <v/>
      </c>
      <c r="DC106" s="306" t="str">
        <f ca="true">+IF(OFFSET('Sanitation Data'!$G$31,0,10*ROW('Sanitation Data'!G100))="","",OFFSET('Sanitation Data'!$G$31,0,10*ROW('Sanitation Data'!G100)))</f>
        <v/>
      </c>
      <c r="DD106" s="306" t="str">
        <f ca="true">+IF(OFFSET('Sanitation Data'!$G$32,0,10*ROW('Sanitation Data'!G100))="","",OFFSET('Sanitation Data'!$G$32,0,10*ROW('Sanitation Data'!G100)))</f>
        <v/>
      </c>
      <c r="DE106" s="306" t="str">
        <f ca="true">+IF(OFFSET('Sanitation Data'!$H$28,0,10*ROW('Sanitation Data'!H100))="","",OFFSET('Sanitation Data'!$H$28,0,10*ROW('Sanitation Data'!H100)))</f>
        <v/>
      </c>
      <c r="DF106" s="306" t="str">
        <f ca="true">+IF(OFFSET('Sanitation Data'!$H$29,0,10*ROW('Sanitation Data'!H100))="","",OFFSET('Sanitation Data'!$H$29,0,10*ROW('Sanitation Data'!H100)))</f>
        <v/>
      </c>
      <c r="DG106" s="306" t="str">
        <f ca="true">+IF(OFFSET('Sanitation Data'!$H$30,0,10*ROW('Sanitation Data'!H100))="","",OFFSET('Sanitation Data'!$H$30,0,10*ROW('Sanitation Data'!H100)))</f>
        <v/>
      </c>
      <c r="DH106" s="306" t="str">
        <f ca="true">+IF(OFFSET('Sanitation Data'!$H$31,0,10*ROW('Sanitation Data'!H100))="","",OFFSET('Sanitation Data'!$H$31,0,10*ROW('Sanitation Data'!H100)))</f>
        <v/>
      </c>
      <c r="DI106" s="306" t="str">
        <f ca="true">+IF(OFFSET('Sanitation Data'!$H$32,0,10*ROW('Sanitation Data'!H100))="","",OFFSET('Sanitation Data'!$H$32,0,10*ROW('Sanitation Data'!H100)))</f>
        <v/>
      </c>
      <c r="DJ106" s="306" t="str">
        <f ca="true">+IF(OFFSET('Sanitation Data'!$I$28,0,10*ROW('Sanitation Data'!I100))="","",OFFSET('Sanitation Data'!$I$28,0,10*ROW('Sanitation Data'!I100)))</f>
        <v/>
      </c>
      <c r="DK106" s="306" t="str">
        <f ca="true">+IF(OFFSET('Sanitation Data'!$I$29,0,10*ROW('Sanitation Data'!I100))="","",OFFSET('Sanitation Data'!$I$29,0,10*ROW('Sanitation Data'!I100)))</f>
        <v/>
      </c>
      <c r="DL106" s="306" t="str">
        <f ca="true">+IF(OFFSET('Sanitation Data'!$I$30,0,10*ROW('Sanitation Data'!I100))="","",OFFSET('Sanitation Data'!$I$30,0,10*ROW('Sanitation Data'!I100)))</f>
        <v/>
      </c>
      <c r="DM106" s="306" t="str">
        <f ca="true">+IF(OFFSET('Sanitation Data'!$I$31,0,10*ROW('Sanitation Data'!I100))="","",OFFSET('Sanitation Data'!$I$31,0,10*ROW('Sanitation Data'!I100)))</f>
        <v/>
      </c>
      <c r="DN106" s="306" t="str">
        <f ca="true">+IF(OFFSET('Sanitation Data'!$I$32,0,10*ROW('Sanitation Data'!I100))="","",OFFSET('Sanitation Data'!$I$32,0,10*ROW('Sanitation Data'!I100)))</f>
        <v/>
      </c>
      <c r="DO106" s="306" t="str">
        <f ca="true">+IF(OFFSET('Hygiene Data'!$D$11,0,10*ROW('Hygiene Data'!D100))="","",OFFSET('Hygiene Data'!$D$11,0,10*ROW('Hygiene Data'!D100)))</f>
        <v/>
      </c>
      <c r="DP106" s="306" t="str">
        <f ca="true">+IF(OFFSET('Hygiene Data'!$D$12,0,10*ROW('Hygiene Data'!D100))="","",OFFSET('Hygiene Data'!$D$12,0,10*ROW('Hygiene Data'!D100)))</f>
        <v/>
      </c>
      <c r="DQ106" s="306" t="str">
        <f ca="true">+IF(OFFSET('Hygiene Data'!$D$13,0,10*ROW('Hygiene Data'!D100))="","",OFFSET('Hygiene Data'!$D$13,0,10*ROW('Hygiene Data'!D100)))</f>
        <v/>
      </c>
      <c r="DR106" s="306" t="str">
        <f ca="true">+IF(OFFSET('Hygiene Data'!$E$11,0,10*ROW('Hygiene Data'!E100))="","",OFFSET('Hygiene Data'!$E$11,0,10*ROW('Hygiene Data'!E100)))</f>
        <v/>
      </c>
      <c r="DS106" s="306" t="str">
        <f ca="true">+IF(OFFSET('Hygiene Data'!$E$12,0,10*ROW('Hygiene Data'!E100))="","",OFFSET('Hygiene Data'!$E$12,0,10*ROW('Hygiene Data'!E100)))</f>
        <v/>
      </c>
      <c r="DT106" s="306" t="str">
        <f ca="true">+IF(OFFSET('Hygiene Data'!$E$13,0,10*ROW('Hygiene Data'!E100))="","",OFFSET('Hygiene Data'!$E$13,0,10*ROW('Hygiene Data'!E100)))</f>
        <v/>
      </c>
      <c r="DU106" s="306" t="str">
        <f ca="true">+IF(OFFSET('Hygiene Data'!$F$11,0,10*ROW('Hygiene Data'!F100))="","",OFFSET('Hygiene Data'!$F$11,0,10*ROW('Hygiene Data'!F100)))</f>
        <v/>
      </c>
      <c r="DV106" s="306" t="str">
        <f ca="true">+IF(OFFSET('Hygiene Data'!$F$12,0,10*ROW('Hygiene Data'!F100))="","",OFFSET('Hygiene Data'!$F$12,0,10*ROW('Hygiene Data'!F100)))</f>
        <v/>
      </c>
      <c r="DW106" s="306" t="str">
        <f ca="true">+IF(OFFSET('Hygiene Data'!$F$13,0,10*ROW('Hygiene Data'!F100))="","",OFFSET('Hygiene Data'!$F$13,0,10*ROW('Hygiene Data'!F100)))</f>
        <v/>
      </c>
      <c r="DX106" s="306" t="str">
        <f ca="true">+IF(OFFSET('Hygiene Data'!$G$11,0,10*ROW('Hygiene Data'!G100))="","",OFFSET('Hygiene Data'!$G$11,0,10*ROW('Hygiene Data'!G100)))</f>
        <v/>
      </c>
      <c r="DY106" s="306" t="str">
        <f ca="true">+IF(OFFSET('Hygiene Data'!$G$12,0,10*ROW('Hygiene Data'!G100))="","",OFFSET('Hygiene Data'!$G$12,0,10*ROW('Hygiene Data'!G100)))</f>
        <v/>
      </c>
      <c r="DZ106" s="306" t="str">
        <f ca="true">+IF(OFFSET('Hygiene Data'!$G$13,0,10*ROW('Hygiene Data'!G100))="","",OFFSET('Hygiene Data'!$G$13,0,10*ROW('Hygiene Data'!G100)))</f>
        <v/>
      </c>
      <c r="EA106" s="306" t="str">
        <f ca="true">+IF(OFFSET('Hygiene Data'!$H$11,0,10*ROW('Hygiene Data'!H100))="","",OFFSET('Hygiene Data'!$H$11,0,10*ROW('Hygiene Data'!H100)))</f>
        <v/>
      </c>
      <c r="EB106" s="306" t="str">
        <f ca="true">+IF(OFFSET('Hygiene Data'!$H$12,0,10*ROW('Hygiene Data'!H100))="","",OFFSET('Hygiene Data'!$H$12,0,10*ROW('Hygiene Data'!H100)))</f>
        <v/>
      </c>
      <c r="EC106" s="306" t="str">
        <f ca="true">+IF(OFFSET('Hygiene Data'!$H$13,0,10*ROW('Hygiene Data'!H100))="","",OFFSET('Hygiene Data'!$H$13,0,10*ROW('Hygiene Data'!H100)))</f>
        <v/>
      </c>
      <c r="ED106" s="306" t="str">
        <f ca="true">+IF(OFFSET('Hygiene Data'!$I$11,0,10*ROW('Hygiene Data'!I100))="","",OFFSET('Hygiene Data'!$I$11,0,10*ROW('Hygiene Data'!I100)))</f>
        <v/>
      </c>
      <c r="EE106" s="306" t="str">
        <f ca="true">+IF(OFFSET('Hygiene Data'!$I$12,0,10*ROW('Hygiene Data'!I100))="","",OFFSET('Hygiene Data'!$I$12,0,10*ROW('Hygiene Data'!I100)))</f>
        <v/>
      </c>
      <c r="EF106" s="306"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62" t="str">
        <f t="shared" ca="true" si="1"/>
        <v/>
      </c>
      <c r="D107" s="98"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8"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8"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8"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8"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8"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8"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8"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8"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8"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8"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8"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8"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8"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8"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8"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8"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8"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9"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9"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9"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9"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9"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9"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9"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9"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9"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9"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9"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9"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9"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9"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9"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9"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9"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9"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9"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9"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9"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9"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9"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9"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9"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9"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9"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9"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9"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9"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0"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0"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0"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0"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0"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0"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0"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0"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0"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0"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0"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0"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0"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0"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0"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0"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0"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0"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6"/>
      <c r="BS107" s="306" t="str">
        <f ca="true">+IF(OFFSET('Water Data'!$D$27,0,10*ROW('Water Data'!D101))="","",OFFSET('Water Data'!$D$27,0,10*ROW('Water Data'!D101)))</f>
        <v/>
      </c>
      <c r="BT107" s="306" t="str">
        <f ca="true">+IF(OFFSET('Water Data'!$D$28,0,10*ROW('Water Data'!D101))="","",OFFSET('Water Data'!$D$28,0,10*ROW('Water Data'!D101)))</f>
        <v/>
      </c>
      <c r="BU107" s="306" t="str">
        <f ca="true">+IF(OFFSET('Water Data'!$D$29,0,10*ROW('Water Data'!D101))="","",OFFSET('Water Data'!$D$29,0,10*ROW('Water Data'!D101)))</f>
        <v/>
      </c>
      <c r="BV107" s="306" t="str">
        <f ca="true">+IF(OFFSET('Water Data'!$E$27,0,10*ROW('Water Data'!E101))="","",OFFSET('Water Data'!$E$27,0,10*ROW('Water Data'!E101)))</f>
        <v/>
      </c>
      <c r="BW107" s="306" t="str">
        <f ca="true">+IF(OFFSET('Water Data'!$E$28,0,10*ROW('Water Data'!E101))="","",OFFSET('Water Data'!$E$28,0,10*ROW('Water Data'!E101)))</f>
        <v/>
      </c>
      <c r="BX107" s="306" t="str">
        <f ca="true">+IF(OFFSET('Water Data'!$E$29,0,10*ROW('Water Data'!E101))="","",OFFSET('Water Data'!$E$29,0,10*ROW('Water Data'!E101)))</f>
        <v/>
      </c>
      <c r="BY107" s="306" t="str">
        <f ca="true">+IF(OFFSET('Water Data'!$F$27,0,10*ROW('Water Data'!F101))="","",OFFSET('Water Data'!$F$27,0,10*ROW('Water Data'!F101)))</f>
        <v/>
      </c>
      <c r="BZ107" s="306" t="str">
        <f ca="true">+IF(OFFSET('Water Data'!$F$28,0,10*ROW('Water Data'!F101))="","",OFFSET('Water Data'!$F$28,0,10*ROW('Water Data'!F101)))</f>
        <v/>
      </c>
      <c r="CA107" s="306" t="str">
        <f ca="true">+IF(OFFSET('Water Data'!$F$29,0,10*ROW('Water Data'!F101))="","",OFFSET('Water Data'!$F$29,0,10*ROW('Water Data'!F101)))</f>
        <v/>
      </c>
      <c r="CB107" s="306" t="str">
        <f ca="true">+IF(OFFSET('Water Data'!$G$27,0,10*ROW('Water Data'!G101))="","",OFFSET('Water Data'!$G$27,0,10*ROW('Water Data'!G101)))</f>
        <v/>
      </c>
      <c r="CC107" s="306" t="str">
        <f ca="true">+IF(OFFSET('Water Data'!$G$28,0,10*ROW('Water Data'!G101))="","",OFFSET('Water Data'!$G$28,0,10*ROW('Water Data'!G101)))</f>
        <v/>
      </c>
      <c r="CD107" s="306" t="str">
        <f ca="true">+IF(OFFSET('Water Data'!$G$29,0,10*ROW('Water Data'!G101))="","",OFFSET('Water Data'!$G$29,0,10*ROW('Water Data'!G101)))</f>
        <v/>
      </c>
      <c r="CE107" s="306" t="str">
        <f ca="true">+IF(OFFSET('Water Data'!$H$27,0,10*ROW('Water Data'!H101))="","",OFFSET('Water Data'!$H$27,0,10*ROW('Water Data'!H101)))</f>
        <v/>
      </c>
      <c r="CF107" s="306" t="str">
        <f ca="true">+IF(OFFSET('Water Data'!$H$28,0,10*ROW('Water Data'!H101))="","",OFFSET('Water Data'!$H$28,0,10*ROW('Water Data'!H101)))</f>
        <v/>
      </c>
      <c r="CG107" s="306" t="str">
        <f ca="true">+IF(OFFSET('Water Data'!$H$29,0,10*ROW('Water Data'!H101))="","",OFFSET('Water Data'!$H$29,0,10*ROW('Water Data'!H101)))</f>
        <v/>
      </c>
      <c r="CH107" s="306" t="str">
        <f ca="true">+IF(OFFSET('Water Data'!$I$27,0,10*ROW('Water Data'!I101))="","",OFFSET('Water Data'!$I$27,0,10*ROW('Water Data'!I101)))</f>
        <v/>
      </c>
      <c r="CI107" s="306" t="str">
        <f ca="true">+IF(OFFSET('Water Data'!$I$28,0,10*ROW('Water Data'!I101))="","",OFFSET('Water Data'!$I$28,0,10*ROW('Water Data'!I101)))</f>
        <v/>
      </c>
      <c r="CJ107" s="306" t="str">
        <f ca="true">+IF(OFFSET('Water Data'!$I$29,0,10*ROW('Water Data'!I101))="","",OFFSET('Water Data'!$I$29,0,10*ROW('Water Data'!I101)))</f>
        <v/>
      </c>
      <c r="CK107" s="306" t="str">
        <f ca="true">+IF(OFFSET('Sanitation Data'!$D$28,0,10*ROW('Sanitation Data'!D101))="","",OFFSET('Sanitation Data'!$D$28,0,10*ROW('Sanitation Data'!D101)))</f>
        <v/>
      </c>
      <c r="CL107" s="306" t="str">
        <f ca="true">+IF(OFFSET('Sanitation Data'!$D$29,0,10*ROW('Sanitation Data'!D101))="","",OFFSET('Sanitation Data'!$D$29,0,10*ROW('Sanitation Data'!D101)))</f>
        <v/>
      </c>
      <c r="CM107" s="306" t="str">
        <f ca="true">+IF(OFFSET('Sanitation Data'!$D$30,0,10*ROW('Sanitation Data'!D101))="","",OFFSET('Sanitation Data'!$D$30,0,10*ROW('Sanitation Data'!D101)))</f>
        <v/>
      </c>
      <c r="CN107" s="306" t="str">
        <f ca="true">+IF(OFFSET('Sanitation Data'!$D$31,0,10*ROW('Sanitation Data'!D101))="","",OFFSET('Sanitation Data'!$D$31,0,10*ROW('Sanitation Data'!D101)))</f>
        <v/>
      </c>
      <c r="CO107" s="306" t="str">
        <f ca="true">+IF(OFFSET('Sanitation Data'!$D$32,0,10*ROW('Sanitation Data'!D101))="","",OFFSET('Sanitation Data'!$D$32,0,10*ROW('Sanitation Data'!D101)))</f>
        <v/>
      </c>
      <c r="CP107" s="306" t="str">
        <f ca="true">+IF(OFFSET('Sanitation Data'!$E$28,0,10*ROW('Sanitation Data'!E101))="","",OFFSET('Sanitation Data'!$E$28,0,10*ROW('Sanitation Data'!E101)))</f>
        <v/>
      </c>
      <c r="CQ107" s="306" t="str">
        <f ca="true">+IF(OFFSET('Sanitation Data'!$E$29,0,10*ROW('Sanitation Data'!E101))="","",OFFSET('Sanitation Data'!$E$29,0,10*ROW('Sanitation Data'!E101)))</f>
        <v/>
      </c>
      <c r="CR107" s="306" t="str">
        <f ca="true">+IF(OFFSET('Sanitation Data'!$E$30,0,10*ROW('Sanitation Data'!E101))="","",OFFSET('Sanitation Data'!$E$30,0,10*ROW('Sanitation Data'!E101)))</f>
        <v/>
      </c>
      <c r="CS107" s="306" t="str">
        <f ca="true">+IF(OFFSET('Sanitation Data'!$E$31,0,10*ROW('Sanitation Data'!E101))="","",OFFSET('Sanitation Data'!$E$31,0,10*ROW('Sanitation Data'!E101)))</f>
        <v/>
      </c>
      <c r="CT107" s="306" t="str">
        <f ca="true">+IF(OFFSET('Sanitation Data'!$E$32,0,10*ROW('Sanitation Data'!E101))="","",OFFSET('Sanitation Data'!$E$32,0,10*ROW('Sanitation Data'!E101)))</f>
        <v/>
      </c>
      <c r="CU107" s="306" t="str">
        <f ca="true">+IF(OFFSET('Sanitation Data'!$F$28,0,10*ROW('Sanitation Data'!F101))="","",OFFSET('Sanitation Data'!$F$28,0,10*ROW('Sanitation Data'!F101)))</f>
        <v/>
      </c>
      <c r="CV107" s="306" t="str">
        <f ca="true">+IF(OFFSET('Sanitation Data'!$F$29,0,10*ROW('Sanitation Data'!F101))="","",OFFSET('Sanitation Data'!$F$29,0,10*ROW('Sanitation Data'!F101)))</f>
        <v/>
      </c>
      <c r="CW107" s="306" t="str">
        <f ca="true">+IF(OFFSET('Sanitation Data'!$F$30,0,10*ROW('Sanitation Data'!F101))="","",OFFSET('Sanitation Data'!$F$30,0,10*ROW('Sanitation Data'!F101)))</f>
        <v/>
      </c>
      <c r="CX107" s="306" t="str">
        <f ca="true">+IF(OFFSET('Sanitation Data'!$F$31,0,10*ROW('Sanitation Data'!F101))="","",OFFSET('Sanitation Data'!$F$31,0,10*ROW('Sanitation Data'!F101)))</f>
        <v/>
      </c>
      <c r="CY107" s="306" t="str">
        <f ca="true">+IF(OFFSET('Sanitation Data'!$F$32,0,10*ROW('Sanitation Data'!F101))="","",OFFSET('Sanitation Data'!$F$32,0,10*ROW('Sanitation Data'!F101)))</f>
        <v/>
      </c>
      <c r="CZ107" s="306" t="str">
        <f ca="true">+IF(OFFSET('Sanitation Data'!$G$28,0,10*ROW('Sanitation Data'!G101))="","",OFFSET('Sanitation Data'!$G$28,0,10*ROW('Sanitation Data'!G101)))</f>
        <v/>
      </c>
      <c r="DA107" s="306" t="str">
        <f ca="true">+IF(OFFSET('Sanitation Data'!$G$29,0,10*ROW('Sanitation Data'!G101))="","",OFFSET('Sanitation Data'!$G$29,0,10*ROW('Sanitation Data'!G101)))</f>
        <v/>
      </c>
      <c r="DB107" s="306" t="str">
        <f ca="true">+IF(OFFSET('Sanitation Data'!$G$30,0,10*ROW('Sanitation Data'!G101))="","",OFFSET('Sanitation Data'!$G$30,0,10*ROW('Sanitation Data'!G101)))</f>
        <v/>
      </c>
      <c r="DC107" s="306" t="str">
        <f ca="true">+IF(OFFSET('Sanitation Data'!$G$31,0,10*ROW('Sanitation Data'!G101))="","",OFFSET('Sanitation Data'!$G$31,0,10*ROW('Sanitation Data'!G101)))</f>
        <v/>
      </c>
      <c r="DD107" s="306" t="str">
        <f ca="true">+IF(OFFSET('Sanitation Data'!$G$32,0,10*ROW('Sanitation Data'!G101))="","",OFFSET('Sanitation Data'!$G$32,0,10*ROW('Sanitation Data'!G101)))</f>
        <v/>
      </c>
      <c r="DE107" s="306" t="str">
        <f ca="true">+IF(OFFSET('Sanitation Data'!$H$28,0,10*ROW('Sanitation Data'!H101))="","",OFFSET('Sanitation Data'!$H$28,0,10*ROW('Sanitation Data'!H101)))</f>
        <v/>
      </c>
      <c r="DF107" s="306" t="str">
        <f ca="true">+IF(OFFSET('Sanitation Data'!$H$29,0,10*ROW('Sanitation Data'!H101))="","",OFFSET('Sanitation Data'!$H$29,0,10*ROW('Sanitation Data'!H101)))</f>
        <v/>
      </c>
      <c r="DG107" s="306" t="str">
        <f ca="true">+IF(OFFSET('Sanitation Data'!$H$30,0,10*ROW('Sanitation Data'!H101))="","",OFFSET('Sanitation Data'!$H$30,0,10*ROW('Sanitation Data'!H101)))</f>
        <v/>
      </c>
      <c r="DH107" s="306" t="str">
        <f ca="true">+IF(OFFSET('Sanitation Data'!$H$31,0,10*ROW('Sanitation Data'!H101))="","",OFFSET('Sanitation Data'!$H$31,0,10*ROW('Sanitation Data'!H101)))</f>
        <v/>
      </c>
      <c r="DI107" s="306" t="str">
        <f ca="true">+IF(OFFSET('Sanitation Data'!$H$32,0,10*ROW('Sanitation Data'!H101))="","",OFFSET('Sanitation Data'!$H$32,0,10*ROW('Sanitation Data'!H101)))</f>
        <v/>
      </c>
      <c r="DJ107" s="306" t="str">
        <f ca="true">+IF(OFFSET('Sanitation Data'!$I$28,0,10*ROW('Sanitation Data'!I101))="","",OFFSET('Sanitation Data'!$I$28,0,10*ROW('Sanitation Data'!I101)))</f>
        <v/>
      </c>
      <c r="DK107" s="306" t="str">
        <f ca="true">+IF(OFFSET('Sanitation Data'!$I$29,0,10*ROW('Sanitation Data'!I101))="","",OFFSET('Sanitation Data'!$I$29,0,10*ROW('Sanitation Data'!I101)))</f>
        <v/>
      </c>
      <c r="DL107" s="306" t="str">
        <f ca="true">+IF(OFFSET('Sanitation Data'!$I$30,0,10*ROW('Sanitation Data'!I101))="","",OFFSET('Sanitation Data'!$I$30,0,10*ROW('Sanitation Data'!I101)))</f>
        <v/>
      </c>
      <c r="DM107" s="306" t="str">
        <f ca="true">+IF(OFFSET('Sanitation Data'!$I$31,0,10*ROW('Sanitation Data'!I101))="","",OFFSET('Sanitation Data'!$I$31,0,10*ROW('Sanitation Data'!I101)))</f>
        <v/>
      </c>
      <c r="DN107" s="306" t="str">
        <f ca="true">+IF(OFFSET('Sanitation Data'!$I$32,0,10*ROW('Sanitation Data'!I101))="","",OFFSET('Sanitation Data'!$I$32,0,10*ROW('Sanitation Data'!I101)))</f>
        <v/>
      </c>
      <c r="DO107" s="306" t="str">
        <f ca="true">+IF(OFFSET('Hygiene Data'!$D$11,0,10*ROW('Hygiene Data'!D101))="","",OFFSET('Hygiene Data'!$D$11,0,10*ROW('Hygiene Data'!D101)))</f>
        <v/>
      </c>
      <c r="DP107" s="306" t="str">
        <f ca="true">+IF(OFFSET('Hygiene Data'!$D$12,0,10*ROW('Hygiene Data'!D101))="","",OFFSET('Hygiene Data'!$D$12,0,10*ROW('Hygiene Data'!D101)))</f>
        <v/>
      </c>
      <c r="DQ107" s="306" t="str">
        <f ca="true">+IF(OFFSET('Hygiene Data'!$D$13,0,10*ROW('Hygiene Data'!D101))="","",OFFSET('Hygiene Data'!$D$13,0,10*ROW('Hygiene Data'!D101)))</f>
        <v/>
      </c>
      <c r="DR107" s="306" t="str">
        <f ca="true">+IF(OFFSET('Hygiene Data'!$E$11,0,10*ROW('Hygiene Data'!E101))="","",OFFSET('Hygiene Data'!$E$11,0,10*ROW('Hygiene Data'!E101)))</f>
        <v/>
      </c>
      <c r="DS107" s="306" t="str">
        <f ca="true">+IF(OFFSET('Hygiene Data'!$E$12,0,10*ROW('Hygiene Data'!E101))="","",OFFSET('Hygiene Data'!$E$12,0,10*ROW('Hygiene Data'!E101)))</f>
        <v/>
      </c>
      <c r="DT107" s="306" t="str">
        <f ca="true">+IF(OFFSET('Hygiene Data'!$E$13,0,10*ROW('Hygiene Data'!E101))="","",OFFSET('Hygiene Data'!$E$13,0,10*ROW('Hygiene Data'!E101)))</f>
        <v/>
      </c>
      <c r="DU107" s="306" t="str">
        <f ca="true">+IF(OFFSET('Hygiene Data'!$F$11,0,10*ROW('Hygiene Data'!F101))="","",OFFSET('Hygiene Data'!$F$11,0,10*ROW('Hygiene Data'!F101)))</f>
        <v/>
      </c>
      <c r="DV107" s="306" t="str">
        <f ca="true">+IF(OFFSET('Hygiene Data'!$F$12,0,10*ROW('Hygiene Data'!F101))="","",OFFSET('Hygiene Data'!$F$12,0,10*ROW('Hygiene Data'!F101)))</f>
        <v/>
      </c>
      <c r="DW107" s="306" t="str">
        <f ca="true">+IF(OFFSET('Hygiene Data'!$F$13,0,10*ROW('Hygiene Data'!F101))="","",OFFSET('Hygiene Data'!$F$13,0,10*ROW('Hygiene Data'!F101)))</f>
        <v/>
      </c>
      <c r="DX107" s="306" t="str">
        <f ca="true">+IF(OFFSET('Hygiene Data'!$G$11,0,10*ROW('Hygiene Data'!G101))="","",OFFSET('Hygiene Data'!$G$11,0,10*ROW('Hygiene Data'!G101)))</f>
        <v/>
      </c>
      <c r="DY107" s="306" t="str">
        <f ca="true">+IF(OFFSET('Hygiene Data'!$G$12,0,10*ROW('Hygiene Data'!G101))="","",OFFSET('Hygiene Data'!$G$12,0,10*ROW('Hygiene Data'!G101)))</f>
        <v/>
      </c>
      <c r="DZ107" s="306" t="str">
        <f ca="true">+IF(OFFSET('Hygiene Data'!$G$13,0,10*ROW('Hygiene Data'!G101))="","",OFFSET('Hygiene Data'!$G$13,0,10*ROW('Hygiene Data'!G101)))</f>
        <v/>
      </c>
      <c r="EA107" s="306" t="str">
        <f ca="true">+IF(OFFSET('Hygiene Data'!$H$11,0,10*ROW('Hygiene Data'!H101))="","",OFFSET('Hygiene Data'!$H$11,0,10*ROW('Hygiene Data'!H101)))</f>
        <v/>
      </c>
      <c r="EB107" s="306" t="str">
        <f ca="true">+IF(OFFSET('Hygiene Data'!$H$12,0,10*ROW('Hygiene Data'!H101))="","",OFFSET('Hygiene Data'!$H$12,0,10*ROW('Hygiene Data'!H101)))</f>
        <v/>
      </c>
      <c r="EC107" s="306" t="str">
        <f ca="true">+IF(OFFSET('Hygiene Data'!$H$13,0,10*ROW('Hygiene Data'!H101))="","",OFFSET('Hygiene Data'!$H$13,0,10*ROW('Hygiene Data'!H101)))</f>
        <v/>
      </c>
      <c r="ED107" s="306" t="str">
        <f ca="true">+IF(OFFSET('Hygiene Data'!$I$11,0,10*ROW('Hygiene Data'!I101))="","",OFFSET('Hygiene Data'!$I$11,0,10*ROW('Hygiene Data'!I101)))</f>
        <v/>
      </c>
      <c r="EE107" s="306" t="str">
        <f ca="true">+IF(OFFSET('Hygiene Data'!$I$12,0,10*ROW('Hygiene Data'!I101))="","",OFFSET('Hygiene Data'!$I$12,0,10*ROW('Hygiene Data'!I101)))</f>
        <v/>
      </c>
      <c r="EF107" s="306"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62" t="str">
        <f t="shared" ca="true" si="1"/>
        <v/>
      </c>
      <c r="D108" s="98"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8"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8"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8"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8"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8"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8"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8"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8"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8"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8"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8"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8"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8"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8"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8"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8"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8"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9"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9"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9"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9"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9"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9"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9"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9"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9"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9"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9"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9"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9"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9"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9"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9"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9"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9"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9"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9"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9"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9"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9"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9"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9"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9"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9"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9"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9"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9"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0"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0"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0"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0"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0"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0"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0"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0"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0"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0"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0"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0"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0"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0"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0"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0"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0"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0"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6"/>
      <c r="BS108" s="306" t="str">
        <f ca="true">+IF(OFFSET('Water Data'!$D$27,0,10*ROW('Water Data'!D102))="","",OFFSET('Water Data'!$D$27,0,10*ROW('Water Data'!D102)))</f>
        <v/>
      </c>
      <c r="BT108" s="306" t="str">
        <f ca="true">+IF(OFFSET('Water Data'!$D$28,0,10*ROW('Water Data'!D102))="","",OFFSET('Water Data'!$D$28,0,10*ROW('Water Data'!D102)))</f>
        <v/>
      </c>
      <c r="BU108" s="306" t="str">
        <f ca="true">+IF(OFFSET('Water Data'!$D$29,0,10*ROW('Water Data'!D102))="","",OFFSET('Water Data'!$D$29,0,10*ROW('Water Data'!D102)))</f>
        <v/>
      </c>
      <c r="BV108" s="306" t="str">
        <f ca="true">+IF(OFFSET('Water Data'!$E$27,0,10*ROW('Water Data'!E102))="","",OFFSET('Water Data'!$E$27,0,10*ROW('Water Data'!E102)))</f>
        <v/>
      </c>
      <c r="BW108" s="306" t="str">
        <f ca="true">+IF(OFFSET('Water Data'!$E$28,0,10*ROW('Water Data'!E102))="","",OFFSET('Water Data'!$E$28,0,10*ROW('Water Data'!E102)))</f>
        <v/>
      </c>
      <c r="BX108" s="306" t="str">
        <f ca="true">+IF(OFFSET('Water Data'!$E$29,0,10*ROW('Water Data'!E102))="","",OFFSET('Water Data'!$E$29,0,10*ROW('Water Data'!E102)))</f>
        <v/>
      </c>
      <c r="BY108" s="306" t="str">
        <f ca="true">+IF(OFFSET('Water Data'!$F$27,0,10*ROW('Water Data'!F102))="","",OFFSET('Water Data'!$F$27,0,10*ROW('Water Data'!F102)))</f>
        <v/>
      </c>
      <c r="BZ108" s="306" t="str">
        <f ca="true">+IF(OFFSET('Water Data'!$F$28,0,10*ROW('Water Data'!F102))="","",OFFSET('Water Data'!$F$28,0,10*ROW('Water Data'!F102)))</f>
        <v/>
      </c>
      <c r="CA108" s="306" t="str">
        <f ca="true">+IF(OFFSET('Water Data'!$F$29,0,10*ROW('Water Data'!F102))="","",OFFSET('Water Data'!$F$29,0,10*ROW('Water Data'!F102)))</f>
        <v/>
      </c>
      <c r="CB108" s="306" t="str">
        <f ca="true">+IF(OFFSET('Water Data'!$G$27,0,10*ROW('Water Data'!G102))="","",OFFSET('Water Data'!$G$27,0,10*ROW('Water Data'!G102)))</f>
        <v/>
      </c>
      <c r="CC108" s="306" t="str">
        <f ca="true">+IF(OFFSET('Water Data'!$G$28,0,10*ROW('Water Data'!G102))="","",OFFSET('Water Data'!$G$28,0,10*ROW('Water Data'!G102)))</f>
        <v/>
      </c>
      <c r="CD108" s="306" t="str">
        <f ca="true">+IF(OFFSET('Water Data'!$G$29,0,10*ROW('Water Data'!G102))="","",OFFSET('Water Data'!$G$29,0,10*ROW('Water Data'!G102)))</f>
        <v/>
      </c>
      <c r="CE108" s="306" t="str">
        <f ca="true">+IF(OFFSET('Water Data'!$H$27,0,10*ROW('Water Data'!H102))="","",OFFSET('Water Data'!$H$27,0,10*ROW('Water Data'!H102)))</f>
        <v/>
      </c>
      <c r="CF108" s="306" t="str">
        <f ca="true">+IF(OFFSET('Water Data'!$H$28,0,10*ROW('Water Data'!H102))="","",OFFSET('Water Data'!$H$28,0,10*ROW('Water Data'!H102)))</f>
        <v/>
      </c>
      <c r="CG108" s="306" t="str">
        <f ca="true">+IF(OFFSET('Water Data'!$H$29,0,10*ROW('Water Data'!H102))="","",OFFSET('Water Data'!$H$29,0,10*ROW('Water Data'!H102)))</f>
        <v/>
      </c>
      <c r="CH108" s="306" t="str">
        <f ca="true">+IF(OFFSET('Water Data'!$I$27,0,10*ROW('Water Data'!I102))="","",OFFSET('Water Data'!$I$27,0,10*ROW('Water Data'!I102)))</f>
        <v/>
      </c>
      <c r="CI108" s="306" t="str">
        <f ca="true">+IF(OFFSET('Water Data'!$I$28,0,10*ROW('Water Data'!I102))="","",OFFSET('Water Data'!$I$28,0,10*ROW('Water Data'!I102)))</f>
        <v/>
      </c>
      <c r="CJ108" s="306" t="str">
        <f ca="true">+IF(OFFSET('Water Data'!$I$29,0,10*ROW('Water Data'!I102))="","",OFFSET('Water Data'!$I$29,0,10*ROW('Water Data'!I102)))</f>
        <v/>
      </c>
      <c r="CK108" s="306" t="str">
        <f ca="true">+IF(OFFSET('Sanitation Data'!$D$28,0,10*ROW('Sanitation Data'!D102))="","",OFFSET('Sanitation Data'!$D$28,0,10*ROW('Sanitation Data'!D102)))</f>
        <v/>
      </c>
      <c r="CL108" s="306" t="str">
        <f ca="true">+IF(OFFSET('Sanitation Data'!$D$29,0,10*ROW('Sanitation Data'!D102))="","",OFFSET('Sanitation Data'!$D$29,0,10*ROW('Sanitation Data'!D102)))</f>
        <v/>
      </c>
      <c r="CM108" s="306" t="str">
        <f ca="true">+IF(OFFSET('Sanitation Data'!$D$30,0,10*ROW('Sanitation Data'!D102))="","",OFFSET('Sanitation Data'!$D$30,0,10*ROW('Sanitation Data'!D102)))</f>
        <v/>
      </c>
      <c r="CN108" s="306" t="str">
        <f ca="true">+IF(OFFSET('Sanitation Data'!$D$31,0,10*ROW('Sanitation Data'!D102))="","",OFFSET('Sanitation Data'!$D$31,0,10*ROW('Sanitation Data'!D102)))</f>
        <v/>
      </c>
      <c r="CO108" s="306" t="str">
        <f ca="true">+IF(OFFSET('Sanitation Data'!$D$32,0,10*ROW('Sanitation Data'!D102))="","",OFFSET('Sanitation Data'!$D$32,0,10*ROW('Sanitation Data'!D102)))</f>
        <v/>
      </c>
      <c r="CP108" s="306" t="str">
        <f ca="true">+IF(OFFSET('Sanitation Data'!$E$28,0,10*ROW('Sanitation Data'!E102))="","",OFFSET('Sanitation Data'!$E$28,0,10*ROW('Sanitation Data'!E102)))</f>
        <v/>
      </c>
      <c r="CQ108" s="306" t="str">
        <f ca="true">+IF(OFFSET('Sanitation Data'!$E$29,0,10*ROW('Sanitation Data'!E102))="","",OFFSET('Sanitation Data'!$E$29,0,10*ROW('Sanitation Data'!E102)))</f>
        <v/>
      </c>
      <c r="CR108" s="306" t="str">
        <f ca="true">+IF(OFFSET('Sanitation Data'!$E$30,0,10*ROW('Sanitation Data'!E102))="","",OFFSET('Sanitation Data'!$E$30,0,10*ROW('Sanitation Data'!E102)))</f>
        <v/>
      </c>
      <c r="CS108" s="306" t="str">
        <f ca="true">+IF(OFFSET('Sanitation Data'!$E$31,0,10*ROW('Sanitation Data'!E102))="","",OFFSET('Sanitation Data'!$E$31,0,10*ROW('Sanitation Data'!E102)))</f>
        <v/>
      </c>
      <c r="CT108" s="306" t="str">
        <f ca="true">+IF(OFFSET('Sanitation Data'!$E$32,0,10*ROW('Sanitation Data'!E102))="","",OFFSET('Sanitation Data'!$E$32,0,10*ROW('Sanitation Data'!E102)))</f>
        <v/>
      </c>
      <c r="CU108" s="306" t="str">
        <f ca="true">+IF(OFFSET('Sanitation Data'!$F$28,0,10*ROW('Sanitation Data'!F102))="","",OFFSET('Sanitation Data'!$F$28,0,10*ROW('Sanitation Data'!F102)))</f>
        <v/>
      </c>
      <c r="CV108" s="306" t="str">
        <f ca="true">+IF(OFFSET('Sanitation Data'!$F$29,0,10*ROW('Sanitation Data'!F102))="","",OFFSET('Sanitation Data'!$F$29,0,10*ROW('Sanitation Data'!F102)))</f>
        <v/>
      </c>
      <c r="CW108" s="306" t="str">
        <f ca="true">+IF(OFFSET('Sanitation Data'!$F$30,0,10*ROW('Sanitation Data'!F102))="","",OFFSET('Sanitation Data'!$F$30,0,10*ROW('Sanitation Data'!F102)))</f>
        <v/>
      </c>
      <c r="CX108" s="306" t="str">
        <f ca="true">+IF(OFFSET('Sanitation Data'!$F$31,0,10*ROW('Sanitation Data'!F102))="","",OFFSET('Sanitation Data'!$F$31,0,10*ROW('Sanitation Data'!F102)))</f>
        <v/>
      </c>
      <c r="CY108" s="306" t="str">
        <f ca="true">+IF(OFFSET('Sanitation Data'!$F$32,0,10*ROW('Sanitation Data'!F102))="","",OFFSET('Sanitation Data'!$F$32,0,10*ROW('Sanitation Data'!F102)))</f>
        <v/>
      </c>
      <c r="CZ108" s="306" t="str">
        <f ca="true">+IF(OFFSET('Sanitation Data'!$G$28,0,10*ROW('Sanitation Data'!G102))="","",OFFSET('Sanitation Data'!$G$28,0,10*ROW('Sanitation Data'!G102)))</f>
        <v/>
      </c>
      <c r="DA108" s="306" t="str">
        <f ca="true">+IF(OFFSET('Sanitation Data'!$G$29,0,10*ROW('Sanitation Data'!G102))="","",OFFSET('Sanitation Data'!$G$29,0,10*ROW('Sanitation Data'!G102)))</f>
        <v/>
      </c>
      <c r="DB108" s="306" t="str">
        <f ca="true">+IF(OFFSET('Sanitation Data'!$G$30,0,10*ROW('Sanitation Data'!G102))="","",OFFSET('Sanitation Data'!$G$30,0,10*ROW('Sanitation Data'!G102)))</f>
        <v/>
      </c>
      <c r="DC108" s="306" t="str">
        <f ca="true">+IF(OFFSET('Sanitation Data'!$G$31,0,10*ROW('Sanitation Data'!G102))="","",OFFSET('Sanitation Data'!$G$31,0,10*ROW('Sanitation Data'!G102)))</f>
        <v/>
      </c>
      <c r="DD108" s="306" t="str">
        <f ca="true">+IF(OFFSET('Sanitation Data'!$G$32,0,10*ROW('Sanitation Data'!G102))="","",OFFSET('Sanitation Data'!$G$32,0,10*ROW('Sanitation Data'!G102)))</f>
        <v/>
      </c>
      <c r="DE108" s="306" t="str">
        <f ca="true">+IF(OFFSET('Sanitation Data'!$H$28,0,10*ROW('Sanitation Data'!H102))="","",OFFSET('Sanitation Data'!$H$28,0,10*ROW('Sanitation Data'!H102)))</f>
        <v/>
      </c>
      <c r="DF108" s="306" t="str">
        <f ca="true">+IF(OFFSET('Sanitation Data'!$H$29,0,10*ROW('Sanitation Data'!H102))="","",OFFSET('Sanitation Data'!$H$29,0,10*ROW('Sanitation Data'!H102)))</f>
        <v/>
      </c>
      <c r="DG108" s="306" t="str">
        <f ca="true">+IF(OFFSET('Sanitation Data'!$H$30,0,10*ROW('Sanitation Data'!H102))="","",OFFSET('Sanitation Data'!$H$30,0,10*ROW('Sanitation Data'!H102)))</f>
        <v/>
      </c>
      <c r="DH108" s="306" t="str">
        <f ca="true">+IF(OFFSET('Sanitation Data'!$H$31,0,10*ROW('Sanitation Data'!H102))="","",OFFSET('Sanitation Data'!$H$31,0,10*ROW('Sanitation Data'!H102)))</f>
        <v/>
      </c>
      <c r="DI108" s="306" t="str">
        <f ca="true">+IF(OFFSET('Sanitation Data'!$H$32,0,10*ROW('Sanitation Data'!H102))="","",OFFSET('Sanitation Data'!$H$32,0,10*ROW('Sanitation Data'!H102)))</f>
        <v/>
      </c>
      <c r="DJ108" s="306" t="str">
        <f ca="true">+IF(OFFSET('Sanitation Data'!$I$28,0,10*ROW('Sanitation Data'!I102))="","",OFFSET('Sanitation Data'!$I$28,0,10*ROW('Sanitation Data'!I102)))</f>
        <v/>
      </c>
      <c r="DK108" s="306" t="str">
        <f ca="true">+IF(OFFSET('Sanitation Data'!$I$29,0,10*ROW('Sanitation Data'!I102))="","",OFFSET('Sanitation Data'!$I$29,0,10*ROW('Sanitation Data'!I102)))</f>
        <v/>
      </c>
      <c r="DL108" s="306" t="str">
        <f ca="true">+IF(OFFSET('Sanitation Data'!$I$30,0,10*ROW('Sanitation Data'!I102))="","",OFFSET('Sanitation Data'!$I$30,0,10*ROW('Sanitation Data'!I102)))</f>
        <v/>
      </c>
      <c r="DM108" s="306" t="str">
        <f ca="true">+IF(OFFSET('Sanitation Data'!$I$31,0,10*ROW('Sanitation Data'!I102))="","",OFFSET('Sanitation Data'!$I$31,0,10*ROW('Sanitation Data'!I102)))</f>
        <v/>
      </c>
      <c r="DN108" s="306" t="str">
        <f ca="true">+IF(OFFSET('Sanitation Data'!$I$32,0,10*ROW('Sanitation Data'!I102))="","",OFFSET('Sanitation Data'!$I$32,0,10*ROW('Sanitation Data'!I102)))</f>
        <v/>
      </c>
      <c r="DO108" s="306" t="str">
        <f ca="true">+IF(OFFSET('Hygiene Data'!$D$11,0,10*ROW('Hygiene Data'!D102))="","",OFFSET('Hygiene Data'!$D$11,0,10*ROW('Hygiene Data'!D102)))</f>
        <v/>
      </c>
      <c r="DP108" s="306" t="str">
        <f ca="true">+IF(OFFSET('Hygiene Data'!$D$12,0,10*ROW('Hygiene Data'!D102))="","",OFFSET('Hygiene Data'!$D$12,0,10*ROW('Hygiene Data'!D102)))</f>
        <v/>
      </c>
      <c r="DQ108" s="306" t="str">
        <f ca="true">+IF(OFFSET('Hygiene Data'!$D$13,0,10*ROW('Hygiene Data'!D102))="","",OFFSET('Hygiene Data'!$D$13,0,10*ROW('Hygiene Data'!D102)))</f>
        <v/>
      </c>
      <c r="DR108" s="306" t="str">
        <f ca="true">+IF(OFFSET('Hygiene Data'!$E$11,0,10*ROW('Hygiene Data'!E102))="","",OFFSET('Hygiene Data'!$E$11,0,10*ROW('Hygiene Data'!E102)))</f>
        <v/>
      </c>
      <c r="DS108" s="306" t="str">
        <f ca="true">+IF(OFFSET('Hygiene Data'!$E$12,0,10*ROW('Hygiene Data'!E102))="","",OFFSET('Hygiene Data'!$E$12,0,10*ROW('Hygiene Data'!E102)))</f>
        <v/>
      </c>
      <c r="DT108" s="306" t="str">
        <f ca="true">+IF(OFFSET('Hygiene Data'!$E$13,0,10*ROW('Hygiene Data'!E102))="","",OFFSET('Hygiene Data'!$E$13,0,10*ROW('Hygiene Data'!E102)))</f>
        <v/>
      </c>
      <c r="DU108" s="306" t="str">
        <f ca="true">+IF(OFFSET('Hygiene Data'!$F$11,0,10*ROW('Hygiene Data'!F102))="","",OFFSET('Hygiene Data'!$F$11,0,10*ROW('Hygiene Data'!F102)))</f>
        <v/>
      </c>
      <c r="DV108" s="306" t="str">
        <f ca="true">+IF(OFFSET('Hygiene Data'!$F$12,0,10*ROW('Hygiene Data'!F102))="","",OFFSET('Hygiene Data'!$F$12,0,10*ROW('Hygiene Data'!F102)))</f>
        <v/>
      </c>
      <c r="DW108" s="306" t="str">
        <f ca="true">+IF(OFFSET('Hygiene Data'!$F$13,0,10*ROW('Hygiene Data'!F102))="","",OFFSET('Hygiene Data'!$F$13,0,10*ROW('Hygiene Data'!F102)))</f>
        <v/>
      </c>
      <c r="DX108" s="306" t="str">
        <f ca="true">+IF(OFFSET('Hygiene Data'!$G$11,0,10*ROW('Hygiene Data'!G102))="","",OFFSET('Hygiene Data'!$G$11,0,10*ROW('Hygiene Data'!G102)))</f>
        <v/>
      </c>
      <c r="DY108" s="306" t="str">
        <f ca="true">+IF(OFFSET('Hygiene Data'!$G$12,0,10*ROW('Hygiene Data'!G102))="","",OFFSET('Hygiene Data'!$G$12,0,10*ROW('Hygiene Data'!G102)))</f>
        <v/>
      </c>
      <c r="DZ108" s="306" t="str">
        <f ca="true">+IF(OFFSET('Hygiene Data'!$G$13,0,10*ROW('Hygiene Data'!G102))="","",OFFSET('Hygiene Data'!$G$13,0,10*ROW('Hygiene Data'!G102)))</f>
        <v/>
      </c>
      <c r="EA108" s="306" t="str">
        <f ca="true">+IF(OFFSET('Hygiene Data'!$H$11,0,10*ROW('Hygiene Data'!H102))="","",OFFSET('Hygiene Data'!$H$11,0,10*ROW('Hygiene Data'!H102)))</f>
        <v/>
      </c>
      <c r="EB108" s="306" t="str">
        <f ca="true">+IF(OFFSET('Hygiene Data'!$H$12,0,10*ROW('Hygiene Data'!H102))="","",OFFSET('Hygiene Data'!$H$12,0,10*ROW('Hygiene Data'!H102)))</f>
        <v/>
      </c>
      <c r="EC108" s="306" t="str">
        <f ca="true">+IF(OFFSET('Hygiene Data'!$H$13,0,10*ROW('Hygiene Data'!H102))="","",OFFSET('Hygiene Data'!$H$13,0,10*ROW('Hygiene Data'!H102)))</f>
        <v/>
      </c>
      <c r="ED108" s="306" t="str">
        <f ca="true">+IF(OFFSET('Hygiene Data'!$I$11,0,10*ROW('Hygiene Data'!I102))="","",OFFSET('Hygiene Data'!$I$11,0,10*ROW('Hygiene Data'!I102)))</f>
        <v/>
      </c>
      <c r="EE108" s="306" t="str">
        <f ca="true">+IF(OFFSET('Hygiene Data'!$I$12,0,10*ROW('Hygiene Data'!I102))="","",OFFSET('Hygiene Data'!$I$12,0,10*ROW('Hygiene Data'!I102)))</f>
        <v/>
      </c>
      <c r="EF108" s="306"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62" t="str">
        <f t="shared" ca="true" si="1"/>
        <v/>
      </c>
      <c r="D109" s="98"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8"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8"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8"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8"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8"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8"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8"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8"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8"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8"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8"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8"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8"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8"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8"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8"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8"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9"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9"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9"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9"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9"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9"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9"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9"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9"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9"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9"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9"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9"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9"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9"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9"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9"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9"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9"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9"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9"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9"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9"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9"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9"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9"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9"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9"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9"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9"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0"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0"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0"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0"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0"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0"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0"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0"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0"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0"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0"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0"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0"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0"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0"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0"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0"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0"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6"/>
      <c r="BS109" s="306" t="str">
        <f ca="true">+IF(OFFSET('Water Data'!$D$27,0,10*ROW('Water Data'!D103))="","",OFFSET('Water Data'!$D$27,0,10*ROW('Water Data'!D103)))</f>
        <v/>
      </c>
      <c r="BT109" s="306" t="str">
        <f ca="true">+IF(OFFSET('Water Data'!$D$28,0,10*ROW('Water Data'!D103))="","",OFFSET('Water Data'!$D$28,0,10*ROW('Water Data'!D103)))</f>
        <v/>
      </c>
      <c r="BU109" s="306" t="str">
        <f ca="true">+IF(OFFSET('Water Data'!$D$29,0,10*ROW('Water Data'!D103))="","",OFFSET('Water Data'!$D$29,0,10*ROW('Water Data'!D103)))</f>
        <v/>
      </c>
      <c r="BV109" s="306" t="str">
        <f ca="true">+IF(OFFSET('Water Data'!$E$27,0,10*ROW('Water Data'!E103))="","",OFFSET('Water Data'!$E$27,0,10*ROW('Water Data'!E103)))</f>
        <v/>
      </c>
      <c r="BW109" s="306" t="str">
        <f ca="true">+IF(OFFSET('Water Data'!$E$28,0,10*ROW('Water Data'!E103))="","",OFFSET('Water Data'!$E$28,0,10*ROW('Water Data'!E103)))</f>
        <v/>
      </c>
      <c r="BX109" s="306" t="str">
        <f ca="true">+IF(OFFSET('Water Data'!$E$29,0,10*ROW('Water Data'!E103))="","",OFFSET('Water Data'!$E$29,0,10*ROW('Water Data'!E103)))</f>
        <v/>
      </c>
      <c r="BY109" s="306" t="str">
        <f ca="true">+IF(OFFSET('Water Data'!$F$27,0,10*ROW('Water Data'!F103))="","",OFFSET('Water Data'!$F$27,0,10*ROW('Water Data'!F103)))</f>
        <v/>
      </c>
      <c r="BZ109" s="306" t="str">
        <f ca="true">+IF(OFFSET('Water Data'!$F$28,0,10*ROW('Water Data'!F103))="","",OFFSET('Water Data'!$F$28,0,10*ROW('Water Data'!F103)))</f>
        <v/>
      </c>
      <c r="CA109" s="306" t="str">
        <f ca="true">+IF(OFFSET('Water Data'!$F$29,0,10*ROW('Water Data'!F103))="","",OFFSET('Water Data'!$F$29,0,10*ROW('Water Data'!F103)))</f>
        <v/>
      </c>
      <c r="CB109" s="306" t="str">
        <f ca="true">+IF(OFFSET('Water Data'!$G$27,0,10*ROW('Water Data'!G103))="","",OFFSET('Water Data'!$G$27,0,10*ROW('Water Data'!G103)))</f>
        <v/>
      </c>
      <c r="CC109" s="306" t="str">
        <f ca="true">+IF(OFFSET('Water Data'!$G$28,0,10*ROW('Water Data'!G103))="","",OFFSET('Water Data'!$G$28,0,10*ROW('Water Data'!G103)))</f>
        <v/>
      </c>
      <c r="CD109" s="306" t="str">
        <f ca="true">+IF(OFFSET('Water Data'!$G$29,0,10*ROW('Water Data'!G103))="","",OFFSET('Water Data'!$G$29,0,10*ROW('Water Data'!G103)))</f>
        <v/>
      </c>
      <c r="CE109" s="306" t="str">
        <f ca="true">+IF(OFFSET('Water Data'!$H$27,0,10*ROW('Water Data'!H103))="","",OFFSET('Water Data'!$H$27,0,10*ROW('Water Data'!H103)))</f>
        <v/>
      </c>
      <c r="CF109" s="306" t="str">
        <f ca="true">+IF(OFFSET('Water Data'!$H$28,0,10*ROW('Water Data'!H103))="","",OFFSET('Water Data'!$H$28,0,10*ROW('Water Data'!H103)))</f>
        <v/>
      </c>
      <c r="CG109" s="306" t="str">
        <f ca="true">+IF(OFFSET('Water Data'!$H$29,0,10*ROW('Water Data'!H103))="","",OFFSET('Water Data'!$H$29,0,10*ROW('Water Data'!H103)))</f>
        <v/>
      </c>
      <c r="CH109" s="306" t="str">
        <f ca="true">+IF(OFFSET('Water Data'!$I$27,0,10*ROW('Water Data'!I103))="","",OFFSET('Water Data'!$I$27,0,10*ROW('Water Data'!I103)))</f>
        <v/>
      </c>
      <c r="CI109" s="306" t="str">
        <f ca="true">+IF(OFFSET('Water Data'!$I$28,0,10*ROW('Water Data'!I103))="","",OFFSET('Water Data'!$I$28,0,10*ROW('Water Data'!I103)))</f>
        <v/>
      </c>
      <c r="CJ109" s="306" t="str">
        <f ca="true">+IF(OFFSET('Water Data'!$I$29,0,10*ROW('Water Data'!I103))="","",OFFSET('Water Data'!$I$29,0,10*ROW('Water Data'!I103)))</f>
        <v/>
      </c>
      <c r="CK109" s="306" t="str">
        <f ca="true">+IF(OFFSET('Sanitation Data'!$D$28,0,10*ROW('Sanitation Data'!D103))="","",OFFSET('Sanitation Data'!$D$28,0,10*ROW('Sanitation Data'!D103)))</f>
        <v/>
      </c>
      <c r="CL109" s="306" t="str">
        <f ca="true">+IF(OFFSET('Sanitation Data'!$D$29,0,10*ROW('Sanitation Data'!D103))="","",OFFSET('Sanitation Data'!$D$29,0,10*ROW('Sanitation Data'!D103)))</f>
        <v/>
      </c>
      <c r="CM109" s="306" t="str">
        <f ca="true">+IF(OFFSET('Sanitation Data'!$D$30,0,10*ROW('Sanitation Data'!D103))="","",OFFSET('Sanitation Data'!$D$30,0,10*ROW('Sanitation Data'!D103)))</f>
        <v/>
      </c>
      <c r="CN109" s="306" t="str">
        <f ca="true">+IF(OFFSET('Sanitation Data'!$D$31,0,10*ROW('Sanitation Data'!D103))="","",OFFSET('Sanitation Data'!$D$31,0,10*ROW('Sanitation Data'!D103)))</f>
        <v/>
      </c>
      <c r="CO109" s="306" t="str">
        <f ca="true">+IF(OFFSET('Sanitation Data'!$D$32,0,10*ROW('Sanitation Data'!D103))="","",OFFSET('Sanitation Data'!$D$32,0,10*ROW('Sanitation Data'!D103)))</f>
        <v/>
      </c>
      <c r="CP109" s="306" t="str">
        <f ca="true">+IF(OFFSET('Sanitation Data'!$E$28,0,10*ROW('Sanitation Data'!E103))="","",OFFSET('Sanitation Data'!$E$28,0,10*ROW('Sanitation Data'!E103)))</f>
        <v/>
      </c>
      <c r="CQ109" s="306" t="str">
        <f ca="true">+IF(OFFSET('Sanitation Data'!$E$29,0,10*ROW('Sanitation Data'!E103))="","",OFFSET('Sanitation Data'!$E$29,0,10*ROW('Sanitation Data'!E103)))</f>
        <v/>
      </c>
      <c r="CR109" s="306" t="str">
        <f ca="true">+IF(OFFSET('Sanitation Data'!$E$30,0,10*ROW('Sanitation Data'!E103))="","",OFFSET('Sanitation Data'!$E$30,0,10*ROW('Sanitation Data'!E103)))</f>
        <v/>
      </c>
      <c r="CS109" s="306" t="str">
        <f ca="true">+IF(OFFSET('Sanitation Data'!$E$31,0,10*ROW('Sanitation Data'!E103))="","",OFFSET('Sanitation Data'!$E$31,0,10*ROW('Sanitation Data'!E103)))</f>
        <v/>
      </c>
      <c r="CT109" s="306" t="str">
        <f ca="true">+IF(OFFSET('Sanitation Data'!$E$32,0,10*ROW('Sanitation Data'!E103))="","",OFFSET('Sanitation Data'!$E$32,0,10*ROW('Sanitation Data'!E103)))</f>
        <v/>
      </c>
      <c r="CU109" s="306" t="str">
        <f ca="true">+IF(OFFSET('Sanitation Data'!$F$28,0,10*ROW('Sanitation Data'!F103))="","",OFFSET('Sanitation Data'!$F$28,0,10*ROW('Sanitation Data'!F103)))</f>
        <v/>
      </c>
      <c r="CV109" s="306" t="str">
        <f ca="true">+IF(OFFSET('Sanitation Data'!$F$29,0,10*ROW('Sanitation Data'!F103))="","",OFFSET('Sanitation Data'!$F$29,0,10*ROW('Sanitation Data'!F103)))</f>
        <v/>
      </c>
      <c r="CW109" s="306" t="str">
        <f ca="true">+IF(OFFSET('Sanitation Data'!$F$30,0,10*ROW('Sanitation Data'!F103))="","",OFFSET('Sanitation Data'!$F$30,0,10*ROW('Sanitation Data'!F103)))</f>
        <v/>
      </c>
      <c r="CX109" s="306" t="str">
        <f ca="true">+IF(OFFSET('Sanitation Data'!$F$31,0,10*ROW('Sanitation Data'!F103))="","",OFFSET('Sanitation Data'!$F$31,0,10*ROW('Sanitation Data'!F103)))</f>
        <v/>
      </c>
      <c r="CY109" s="306" t="str">
        <f ca="true">+IF(OFFSET('Sanitation Data'!$F$32,0,10*ROW('Sanitation Data'!F103))="","",OFFSET('Sanitation Data'!$F$32,0,10*ROW('Sanitation Data'!F103)))</f>
        <v/>
      </c>
      <c r="CZ109" s="306" t="str">
        <f ca="true">+IF(OFFSET('Sanitation Data'!$G$28,0,10*ROW('Sanitation Data'!G103))="","",OFFSET('Sanitation Data'!$G$28,0,10*ROW('Sanitation Data'!G103)))</f>
        <v/>
      </c>
      <c r="DA109" s="306" t="str">
        <f ca="true">+IF(OFFSET('Sanitation Data'!$G$29,0,10*ROW('Sanitation Data'!G103))="","",OFFSET('Sanitation Data'!$G$29,0,10*ROW('Sanitation Data'!G103)))</f>
        <v/>
      </c>
      <c r="DB109" s="306" t="str">
        <f ca="true">+IF(OFFSET('Sanitation Data'!$G$30,0,10*ROW('Sanitation Data'!G103))="","",OFFSET('Sanitation Data'!$G$30,0,10*ROW('Sanitation Data'!G103)))</f>
        <v/>
      </c>
      <c r="DC109" s="306" t="str">
        <f ca="true">+IF(OFFSET('Sanitation Data'!$G$31,0,10*ROW('Sanitation Data'!G103))="","",OFFSET('Sanitation Data'!$G$31,0,10*ROW('Sanitation Data'!G103)))</f>
        <v/>
      </c>
      <c r="DD109" s="306" t="str">
        <f ca="true">+IF(OFFSET('Sanitation Data'!$G$32,0,10*ROW('Sanitation Data'!G103))="","",OFFSET('Sanitation Data'!$G$32,0,10*ROW('Sanitation Data'!G103)))</f>
        <v/>
      </c>
      <c r="DE109" s="306" t="str">
        <f ca="true">+IF(OFFSET('Sanitation Data'!$H$28,0,10*ROW('Sanitation Data'!H103))="","",OFFSET('Sanitation Data'!$H$28,0,10*ROW('Sanitation Data'!H103)))</f>
        <v/>
      </c>
      <c r="DF109" s="306" t="str">
        <f ca="true">+IF(OFFSET('Sanitation Data'!$H$29,0,10*ROW('Sanitation Data'!H103))="","",OFFSET('Sanitation Data'!$H$29,0,10*ROW('Sanitation Data'!H103)))</f>
        <v/>
      </c>
      <c r="DG109" s="306" t="str">
        <f ca="true">+IF(OFFSET('Sanitation Data'!$H$30,0,10*ROW('Sanitation Data'!H103))="","",OFFSET('Sanitation Data'!$H$30,0,10*ROW('Sanitation Data'!H103)))</f>
        <v/>
      </c>
      <c r="DH109" s="306" t="str">
        <f ca="true">+IF(OFFSET('Sanitation Data'!$H$31,0,10*ROW('Sanitation Data'!H103))="","",OFFSET('Sanitation Data'!$H$31,0,10*ROW('Sanitation Data'!H103)))</f>
        <v/>
      </c>
      <c r="DI109" s="306" t="str">
        <f ca="true">+IF(OFFSET('Sanitation Data'!$H$32,0,10*ROW('Sanitation Data'!H103))="","",OFFSET('Sanitation Data'!$H$32,0,10*ROW('Sanitation Data'!H103)))</f>
        <v/>
      </c>
      <c r="DJ109" s="306" t="str">
        <f ca="true">+IF(OFFSET('Sanitation Data'!$I$28,0,10*ROW('Sanitation Data'!I103))="","",OFFSET('Sanitation Data'!$I$28,0,10*ROW('Sanitation Data'!I103)))</f>
        <v/>
      </c>
      <c r="DK109" s="306" t="str">
        <f ca="true">+IF(OFFSET('Sanitation Data'!$I$29,0,10*ROW('Sanitation Data'!I103))="","",OFFSET('Sanitation Data'!$I$29,0,10*ROW('Sanitation Data'!I103)))</f>
        <v/>
      </c>
      <c r="DL109" s="306" t="str">
        <f ca="true">+IF(OFFSET('Sanitation Data'!$I$30,0,10*ROW('Sanitation Data'!I103))="","",OFFSET('Sanitation Data'!$I$30,0,10*ROW('Sanitation Data'!I103)))</f>
        <v/>
      </c>
      <c r="DM109" s="306" t="str">
        <f ca="true">+IF(OFFSET('Sanitation Data'!$I$31,0,10*ROW('Sanitation Data'!I103))="","",OFFSET('Sanitation Data'!$I$31,0,10*ROW('Sanitation Data'!I103)))</f>
        <v/>
      </c>
      <c r="DN109" s="306" t="str">
        <f ca="true">+IF(OFFSET('Sanitation Data'!$I$32,0,10*ROW('Sanitation Data'!I103))="","",OFFSET('Sanitation Data'!$I$32,0,10*ROW('Sanitation Data'!I103)))</f>
        <v/>
      </c>
      <c r="DO109" s="306" t="str">
        <f ca="true">+IF(OFFSET('Hygiene Data'!$D$11,0,10*ROW('Hygiene Data'!D103))="","",OFFSET('Hygiene Data'!$D$11,0,10*ROW('Hygiene Data'!D103)))</f>
        <v/>
      </c>
      <c r="DP109" s="306" t="str">
        <f ca="true">+IF(OFFSET('Hygiene Data'!$D$12,0,10*ROW('Hygiene Data'!D103))="","",OFFSET('Hygiene Data'!$D$12,0,10*ROW('Hygiene Data'!D103)))</f>
        <v/>
      </c>
      <c r="DQ109" s="306" t="str">
        <f ca="true">+IF(OFFSET('Hygiene Data'!$D$13,0,10*ROW('Hygiene Data'!D103))="","",OFFSET('Hygiene Data'!$D$13,0,10*ROW('Hygiene Data'!D103)))</f>
        <v/>
      </c>
      <c r="DR109" s="306" t="str">
        <f ca="true">+IF(OFFSET('Hygiene Data'!$E$11,0,10*ROW('Hygiene Data'!E103))="","",OFFSET('Hygiene Data'!$E$11,0,10*ROW('Hygiene Data'!E103)))</f>
        <v/>
      </c>
      <c r="DS109" s="306" t="str">
        <f ca="true">+IF(OFFSET('Hygiene Data'!$E$12,0,10*ROW('Hygiene Data'!E103))="","",OFFSET('Hygiene Data'!$E$12,0,10*ROW('Hygiene Data'!E103)))</f>
        <v/>
      </c>
      <c r="DT109" s="306" t="str">
        <f ca="true">+IF(OFFSET('Hygiene Data'!$E$13,0,10*ROW('Hygiene Data'!E103))="","",OFFSET('Hygiene Data'!$E$13,0,10*ROW('Hygiene Data'!E103)))</f>
        <v/>
      </c>
      <c r="DU109" s="306" t="str">
        <f ca="true">+IF(OFFSET('Hygiene Data'!$F$11,0,10*ROW('Hygiene Data'!F103))="","",OFFSET('Hygiene Data'!$F$11,0,10*ROW('Hygiene Data'!F103)))</f>
        <v/>
      </c>
      <c r="DV109" s="306" t="str">
        <f ca="true">+IF(OFFSET('Hygiene Data'!$F$12,0,10*ROW('Hygiene Data'!F103))="","",OFFSET('Hygiene Data'!$F$12,0,10*ROW('Hygiene Data'!F103)))</f>
        <v/>
      </c>
      <c r="DW109" s="306" t="str">
        <f ca="true">+IF(OFFSET('Hygiene Data'!$F$13,0,10*ROW('Hygiene Data'!F103))="","",OFFSET('Hygiene Data'!$F$13,0,10*ROW('Hygiene Data'!F103)))</f>
        <v/>
      </c>
      <c r="DX109" s="306" t="str">
        <f ca="true">+IF(OFFSET('Hygiene Data'!$G$11,0,10*ROW('Hygiene Data'!G103))="","",OFFSET('Hygiene Data'!$G$11,0,10*ROW('Hygiene Data'!G103)))</f>
        <v/>
      </c>
      <c r="DY109" s="306" t="str">
        <f ca="true">+IF(OFFSET('Hygiene Data'!$G$12,0,10*ROW('Hygiene Data'!G103))="","",OFFSET('Hygiene Data'!$G$12,0,10*ROW('Hygiene Data'!G103)))</f>
        <v/>
      </c>
      <c r="DZ109" s="306" t="str">
        <f ca="true">+IF(OFFSET('Hygiene Data'!$G$13,0,10*ROW('Hygiene Data'!G103))="","",OFFSET('Hygiene Data'!$G$13,0,10*ROW('Hygiene Data'!G103)))</f>
        <v/>
      </c>
      <c r="EA109" s="306" t="str">
        <f ca="true">+IF(OFFSET('Hygiene Data'!$H$11,0,10*ROW('Hygiene Data'!H103))="","",OFFSET('Hygiene Data'!$H$11,0,10*ROW('Hygiene Data'!H103)))</f>
        <v/>
      </c>
      <c r="EB109" s="306" t="str">
        <f ca="true">+IF(OFFSET('Hygiene Data'!$H$12,0,10*ROW('Hygiene Data'!H103))="","",OFFSET('Hygiene Data'!$H$12,0,10*ROW('Hygiene Data'!H103)))</f>
        <v/>
      </c>
      <c r="EC109" s="306" t="str">
        <f ca="true">+IF(OFFSET('Hygiene Data'!$H$13,0,10*ROW('Hygiene Data'!H103))="","",OFFSET('Hygiene Data'!$H$13,0,10*ROW('Hygiene Data'!H103)))</f>
        <v/>
      </c>
      <c r="ED109" s="306" t="str">
        <f ca="true">+IF(OFFSET('Hygiene Data'!$I$11,0,10*ROW('Hygiene Data'!I103))="","",OFFSET('Hygiene Data'!$I$11,0,10*ROW('Hygiene Data'!I103)))</f>
        <v/>
      </c>
      <c r="EE109" s="306" t="str">
        <f ca="true">+IF(OFFSET('Hygiene Data'!$I$12,0,10*ROW('Hygiene Data'!I103))="","",OFFSET('Hygiene Data'!$I$12,0,10*ROW('Hygiene Data'!I103)))</f>
        <v/>
      </c>
      <c r="EF109" s="306"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62" t="str">
        <f t="shared" ca="true" si="1"/>
        <v/>
      </c>
      <c r="D110" s="98"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8"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8"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8"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8"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8"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8"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8"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8"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8"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8"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8"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8"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8"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8"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8"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8"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8"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9"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9"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9"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9"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9"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9"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9"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9"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9"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9"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9"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9"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9"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9"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9"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9"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9"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9"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9"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9"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9"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9"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9"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9"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9"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9"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9"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9"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9"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9"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0"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0"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0"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0"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0"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0"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0"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0"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0"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0"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0"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0"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0"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0"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0"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0"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0"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0"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6"/>
      <c r="BS110" s="306" t="str">
        <f ca="true">+IF(OFFSET('Water Data'!$D$27,0,10*ROW('Water Data'!D104))="","",OFFSET('Water Data'!$D$27,0,10*ROW('Water Data'!D104)))</f>
        <v/>
      </c>
      <c r="BT110" s="306" t="str">
        <f ca="true">+IF(OFFSET('Water Data'!$D$28,0,10*ROW('Water Data'!D104))="","",OFFSET('Water Data'!$D$28,0,10*ROW('Water Data'!D104)))</f>
        <v/>
      </c>
      <c r="BU110" s="306" t="str">
        <f ca="true">+IF(OFFSET('Water Data'!$D$29,0,10*ROW('Water Data'!D104))="","",OFFSET('Water Data'!$D$29,0,10*ROW('Water Data'!D104)))</f>
        <v/>
      </c>
      <c r="BV110" s="306" t="str">
        <f ca="true">+IF(OFFSET('Water Data'!$E$27,0,10*ROW('Water Data'!E104))="","",OFFSET('Water Data'!$E$27,0,10*ROW('Water Data'!E104)))</f>
        <v/>
      </c>
      <c r="BW110" s="306" t="str">
        <f ca="true">+IF(OFFSET('Water Data'!$E$28,0,10*ROW('Water Data'!E104))="","",OFFSET('Water Data'!$E$28,0,10*ROW('Water Data'!E104)))</f>
        <v/>
      </c>
      <c r="BX110" s="306" t="str">
        <f ca="true">+IF(OFFSET('Water Data'!$E$29,0,10*ROW('Water Data'!E104))="","",OFFSET('Water Data'!$E$29,0,10*ROW('Water Data'!E104)))</f>
        <v/>
      </c>
      <c r="BY110" s="306" t="str">
        <f ca="true">+IF(OFFSET('Water Data'!$F$27,0,10*ROW('Water Data'!F104))="","",OFFSET('Water Data'!$F$27,0,10*ROW('Water Data'!F104)))</f>
        <v/>
      </c>
      <c r="BZ110" s="306" t="str">
        <f ca="true">+IF(OFFSET('Water Data'!$F$28,0,10*ROW('Water Data'!F104))="","",OFFSET('Water Data'!$F$28,0,10*ROW('Water Data'!F104)))</f>
        <v/>
      </c>
      <c r="CA110" s="306" t="str">
        <f ca="true">+IF(OFFSET('Water Data'!$F$29,0,10*ROW('Water Data'!F104))="","",OFFSET('Water Data'!$F$29,0,10*ROW('Water Data'!F104)))</f>
        <v/>
      </c>
      <c r="CB110" s="306" t="str">
        <f ca="true">+IF(OFFSET('Water Data'!$G$27,0,10*ROW('Water Data'!G104))="","",OFFSET('Water Data'!$G$27,0,10*ROW('Water Data'!G104)))</f>
        <v/>
      </c>
      <c r="CC110" s="306" t="str">
        <f ca="true">+IF(OFFSET('Water Data'!$G$28,0,10*ROW('Water Data'!G104))="","",OFFSET('Water Data'!$G$28,0,10*ROW('Water Data'!G104)))</f>
        <v/>
      </c>
      <c r="CD110" s="306" t="str">
        <f ca="true">+IF(OFFSET('Water Data'!$G$29,0,10*ROW('Water Data'!G104))="","",OFFSET('Water Data'!$G$29,0,10*ROW('Water Data'!G104)))</f>
        <v/>
      </c>
      <c r="CE110" s="306" t="str">
        <f ca="true">+IF(OFFSET('Water Data'!$H$27,0,10*ROW('Water Data'!H104))="","",OFFSET('Water Data'!$H$27,0,10*ROW('Water Data'!H104)))</f>
        <v/>
      </c>
      <c r="CF110" s="306" t="str">
        <f ca="true">+IF(OFFSET('Water Data'!$H$28,0,10*ROW('Water Data'!H104))="","",OFFSET('Water Data'!$H$28,0,10*ROW('Water Data'!H104)))</f>
        <v/>
      </c>
      <c r="CG110" s="306" t="str">
        <f ca="true">+IF(OFFSET('Water Data'!$H$29,0,10*ROW('Water Data'!H104))="","",OFFSET('Water Data'!$H$29,0,10*ROW('Water Data'!H104)))</f>
        <v/>
      </c>
      <c r="CH110" s="306" t="str">
        <f ca="true">+IF(OFFSET('Water Data'!$I$27,0,10*ROW('Water Data'!I104))="","",OFFSET('Water Data'!$I$27,0,10*ROW('Water Data'!I104)))</f>
        <v/>
      </c>
      <c r="CI110" s="306" t="str">
        <f ca="true">+IF(OFFSET('Water Data'!$I$28,0,10*ROW('Water Data'!I104))="","",OFFSET('Water Data'!$I$28,0,10*ROW('Water Data'!I104)))</f>
        <v/>
      </c>
      <c r="CJ110" s="306" t="str">
        <f ca="true">+IF(OFFSET('Water Data'!$I$29,0,10*ROW('Water Data'!I104))="","",OFFSET('Water Data'!$I$29,0,10*ROW('Water Data'!I104)))</f>
        <v/>
      </c>
      <c r="CK110" s="306" t="str">
        <f ca="true">+IF(OFFSET('Sanitation Data'!$D$28,0,10*ROW('Sanitation Data'!D104))="","",OFFSET('Sanitation Data'!$D$28,0,10*ROW('Sanitation Data'!D104)))</f>
        <v/>
      </c>
      <c r="CL110" s="306" t="str">
        <f ca="true">+IF(OFFSET('Sanitation Data'!$D$29,0,10*ROW('Sanitation Data'!D104))="","",OFFSET('Sanitation Data'!$D$29,0,10*ROW('Sanitation Data'!D104)))</f>
        <v/>
      </c>
      <c r="CM110" s="306" t="str">
        <f ca="true">+IF(OFFSET('Sanitation Data'!$D$30,0,10*ROW('Sanitation Data'!D104))="","",OFFSET('Sanitation Data'!$D$30,0,10*ROW('Sanitation Data'!D104)))</f>
        <v/>
      </c>
      <c r="CN110" s="306" t="str">
        <f ca="true">+IF(OFFSET('Sanitation Data'!$D$31,0,10*ROW('Sanitation Data'!D104))="","",OFFSET('Sanitation Data'!$D$31,0,10*ROW('Sanitation Data'!D104)))</f>
        <v/>
      </c>
      <c r="CO110" s="306" t="str">
        <f ca="true">+IF(OFFSET('Sanitation Data'!$D$32,0,10*ROW('Sanitation Data'!D104))="","",OFFSET('Sanitation Data'!$D$32,0,10*ROW('Sanitation Data'!D104)))</f>
        <v/>
      </c>
      <c r="CP110" s="306" t="str">
        <f ca="true">+IF(OFFSET('Sanitation Data'!$E$28,0,10*ROW('Sanitation Data'!E104))="","",OFFSET('Sanitation Data'!$E$28,0,10*ROW('Sanitation Data'!E104)))</f>
        <v/>
      </c>
      <c r="CQ110" s="306" t="str">
        <f ca="true">+IF(OFFSET('Sanitation Data'!$E$29,0,10*ROW('Sanitation Data'!E104))="","",OFFSET('Sanitation Data'!$E$29,0,10*ROW('Sanitation Data'!E104)))</f>
        <v/>
      </c>
      <c r="CR110" s="306" t="str">
        <f ca="true">+IF(OFFSET('Sanitation Data'!$E$30,0,10*ROW('Sanitation Data'!E104))="","",OFFSET('Sanitation Data'!$E$30,0,10*ROW('Sanitation Data'!E104)))</f>
        <v/>
      </c>
      <c r="CS110" s="306" t="str">
        <f ca="true">+IF(OFFSET('Sanitation Data'!$E$31,0,10*ROW('Sanitation Data'!E104))="","",OFFSET('Sanitation Data'!$E$31,0,10*ROW('Sanitation Data'!E104)))</f>
        <v/>
      </c>
      <c r="CT110" s="306" t="str">
        <f ca="true">+IF(OFFSET('Sanitation Data'!$E$32,0,10*ROW('Sanitation Data'!E104))="","",OFFSET('Sanitation Data'!$E$32,0,10*ROW('Sanitation Data'!E104)))</f>
        <v/>
      </c>
      <c r="CU110" s="306" t="str">
        <f ca="true">+IF(OFFSET('Sanitation Data'!$F$28,0,10*ROW('Sanitation Data'!F104))="","",OFFSET('Sanitation Data'!$F$28,0,10*ROW('Sanitation Data'!F104)))</f>
        <v/>
      </c>
      <c r="CV110" s="306" t="str">
        <f ca="true">+IF(OFFSET('Sanitation Data'!$F$29,0,10*ROW('Sanitation Data'!F104))="","",OFFSET('Sanitation Data'!$F$29,0,10*ROW('Sanitation Data'!F104)))</f>
        <v/>
      </c>
      <c r="CW110" s="306" t="str">
        <f ca="true">+IF(OFFSET('Sanitation Data'!$F$30,0,10*ROW('Sanitation Data'!F104))="","",OFFSET('Sanitation Data'!$F$30,0,10*ROW('Sanitation Data'!F104)))</f>
        <v/>
      </c>
      <c r="CX110" s="306" t="str">
        <f ca="true">+IF(OFFSET('Sanitation Data'!$F$31,0,10*ROW('Sanitation Data'!F104))="","",OFFSET('Sanitation Data'!$F$31,0,10*ROW('Sanitation Data'!F104)))</f>
        <v/>
      </c>
      <c r="CY110" s="306" t="str">
        <f ca="true">+IF(OFFSET('Sanitation Data'!$F$32,0,10*ROW('Sanitation Data'!F104))="","",OFFSET('Sanitation Data'!$F$32,0,10*ROW('Sanitation Data'!F104)))</f>
        <v/>
      </c>
      <c r="CZ110" s="306" t="str">
        <f ca="true">+IF(OFFSET('Sanitation Data'!$G$28,0,10*ROW('Sanitation Data'!G104))="","",OFFSET('Sanitation Data'!$G$28,0,10*ROW('Sanitation Data'!G104)))</f>
        <v/>
      </c>
      <c r="DA110" s="306" t="str">
        <f ca="true">+IF(OFFSET('Sanitation Data'!$G$29,0,10*ROW('Sanitation Data'!G104))="","",OFFSET('Sanitation Data'!$G$29,0,10*ROW('Sanitation Data'!G104)))</f>
        <v/>
      </c>
      <c r="DB110" s="306" t="str">
        <f ca="true">+IF(OFFSET('Sanitation Data'!$G$30,0,10*ROW('Sanitation Data'!G104))="","",OFFSET('Sanitation Data'!$G$30,0,10*ROW('Sanitation Data'!G104)))</f>
        <v/>
      </c>
      <c r="DC110" s="306" t="str">
        <f ca="true">+IF(OFFSET('Sanitation Data'!$G$31,0,10*ROW('Sanitation Data'!G104))="","",OFFSET('Sanitation Data'!$G$31,0,10*ROW('Sanitation Data'!G104)))</f>
        <v/>
      </c>
      <c r="DD110" s="306" t="str">
        <f ca="true">+IF(OFFSET('Sanitation Data'!$G$32,0,10*ROW('Sanitation Data'!G104))="","",OFFSET('Sanitation Data'!$G$32,0,10*ROW('Sanitation Data'!G104)))</f>
        <v/>
      </c>
      <c r="DE110" s="306" t="str">
        <f ca="true">+IF(OFFSET('Sanitation Data'!$H$28,0,10*ROW('Sanitation Data'!H104))="","",OFFSET('Sanitation Data'!$H$28,0,10*ROW('Sanitation Data'!H104)))</f>
        <v/>
      </c>
      <c r="DF110" s="306" t="str">
        <f ca="true">+IF(OFFSET('Sanitation Data'!$H$29,0,10*ROW('Sanitation Data'!H104))="","",OFFSET('Sanitation Data'!$H$29,0,10*ROW('Sanitation Data'!H104)))</f>
        <v/>
      </c>
      <c r="DG110" s="306" t="str">
        <f ca="true">+IF(OFFSET('Sanitation Data'!$H$30,0,10*ROW('Sanitation Data'!H104))="","",OFFSET('Sanitation Data'!$H$30,0,10*ROW('Sanitation Data'!H104)))</f>
        <v/>
      </c>
      <c r="DH110" s="306" t="str">
        <f ca="true">+IF(OFFSET('Sanitation Data'!$H$31,0,10*ROW('Sanitation Data'!H104))="","",OFFSET('Sanitation Data'!$H$31,0,10*ROW('Sanitation Data'!H104)))</f>
        <v/>
      </c>
      <c r="DI110" s="306" t="str">
        <f ca="true">+IF(OFFSET('Sanitation Data'!$H$32,0,10*ROW('Sanitation Data'!H104))="","",OFFSET('Sanitation Data'!$H$32,0,10*ROW('Sanitation Data'!H104)))</f>
        <v/>
      </c>
      <c r="DJ110" s="306" t="str">
        <f ca="true">+IF(OFFSET('Sanitation Data'!$I$28,0,10*ROW('Sanitation Data'!I104))="","",OFFSET('Sanitation Data'!$I$28,0,10*ROW('Sanitation Data'!I104)))</f>
        <v/>
      </c>
      <c r="DK110" s="306" t="str">
        <f ca="true">+IF(OFFSET('Sanitation Data'!$I$29,0,10*ROW('Sanitation Data'!I104))="","",OFFSET('Sanitation Data'!$I$29,0,10*ROW('Sanitation Data'!I104)))</f>
        <v/>
      </c>
      <c r="DL110" s="306" t="str">
        <f ca="true">+IF(OFFSET('Sanitation Data'!$I$30,0,10*ROW('Sanitation Data'!I104))="","",OFFSET('Sanitation Data'!$I$30,0,10*ROW('Sanitation Data'!I104)))</f>
        <v/>
      </c>
      <c r="DM110" s="306" t="str">
        <f ca="true">+IF(OFFSET('Sanitation Data'!$I$31,0,10*ROW('Sanitation Data'!I104))="","",OFFSET('Sanitation Data'!$I$31,0,10*ROW('Sanitation Data'!I104)))</f>
        <v/>
      </c>
      <c r="DN110" s="306" t="str">
        <f ca="true">+IF(OFFSET('Sanitation Data'!$I$32,0,10*ROW('Sanitation Data'!I104))="","",OFFSET('Sanitation Data'!$I$32,0,10*ROW('Sanitation Data'!I104)))</f>
        <v/>
      </c>
      <c r="DO110" s="306" t="str">
        <f ca="true">+IF(OFFSET('Hygiene Data'!$D$11,0,10*ROW('Hygiene Data'!D104))="","",OFFSET('Hygiene Data'!$D$11,0,10*ROW('Hygiene Data'!D104)))</f>
        <v/>
      </c>
      <c r="DP110" s="306" t="str">
        <f ca="true">+IF(OFFSET('Hygiene Data'!$D$12,0,10*ROW('Hygiene Data'!D104))="","",OFFSET('Hygiene Data'!$D$12,0,10*ROW('Hygiene Data'!D104)))</f>
        <v/>
      </c>
      <c r="DQ110" s="306" t="str">
        <f ca="true">+IF(OFFSET('Hygiene Data'!$D$13,0,10*ROW('Hygiene Data'!D104))="","",OFFSET('Hygiene Data'!$D$13,0,10*ROW('Hygiene Data'!D104)))</f>
        <v/>
      </c>
      <c r="DR110" s="306" t="str">
        <f ca="true">+IF(OFFSET('Hygiene Data'!$E$11,0,10*ROW('Hygiene Data'!E104))="","",OFFSET('Hygiene Data'!$E$11,0,10*ROW('Hygiene Data'!E104)))</f>
        <v/>
      </c>
      <c r="DS110" s="306" t="str">
        <f ca="true">+IF(OFFSET('Hygiene Data'!$E$12,0,10*ROW('Hygiene Data'!E104))="","",OFFSET('Hygiene Data'!$E$12,0,10*ROW('Hygiene Data'!E104)))</f>
        <v/>
      </c>
      <c r="DT110" s="306" t="str">
        <f ca="true">+IF(OFFSET('Hygiene Data'!$E$13,0,10*ROW('Hygiene Data'!E104))="","",OFFSET('Hygiene Data'!$E$13,0,10*ROW('Hygiene Data'!E104)))</f>
        <v/>
      </c>
      <c r="DU110" s="306" t="str">
        <f ca="true">+IF(OFFSET('Hygiene Data'!$F$11,0,10*ROW('Hygiene Data'!F104))="","",OFFSET('Hygiene Data'!$F$11,0,10*ROW('Hygiene Data'!F104)))</f>
        <v/>
      </c>
      <c r="DV110" s="306" t="str">
        <f ca="true">+IF(OFFSET('Hygiene Data'!$F$12,0,10*ROW('Hygiene Data'!F104))="","",OFFSET('Hygiene Data'!$F$12,0,10*ROW('Hygiene Data'!F104)))</f>
        <v/>
      </c>
      <c r="DW110" s="306" t="str">
        <f ca="true">+IF(OFFSET('Hygiene Data'!$F$13,0,10*ROW('Hygiene Data'!F104))="","",OFFSET('Hygiene Data'!$F$13,0,10*ROW('Hygiene Data'!F104)))</f>
        <v/>
      </c>
      <c r="DX110" s="306" t="str">
        <f ca="true">+IF(OFFSET('Hygiene Data'!$G$11,0,10*ROW('Hygiene Data'!G104))="","",OFFSET('Hygiene Data'!$G$11,0,10*ROW('Hygiene Data'!G104)))</f>
        <v/>
      </c>
      <c r="DY110" s="306" t="str">
        <f ca="true">+IF(OFFSET('Hygiene Data'!$G$12,0,10*ROW('Hygiene Data'!G104))="","",OFFSET('Hygiene Data'!$G$12,0,10*ROW('Hygiene Data'!G104)))</f>
        <v/>
      </c>
      <c r="DZ110" s="306" t="str">
        <f ca="true">+IF(OFFSET('Hygiene Data'!$G$13,0,10*ROW('Hygiene Data'!G104))="","",OFFSET('Hygiene Data'!$G$13,0,10*ROW('Hygiene Data'!G104)))</f>
        <v/>
      </c>
      <c r="EA110" s="306" t="str">
        <f ca="true">+IF(OFFSET('Hygiene Data'!$H$11,0,10*ROW('Hygiene Data'!H104))="","",OFFSET('Hygiene Data'!$H$11,0,10*ROW('Hygiene Data'!H104)))</f>
        <v/>
      </c>
      <c r="EB110" s="306" t="str">
        <f ca="true">+IF(OFFSET('Hygiene Data'!$H$12,0,10*ROW('Hygiene Data'!H104))="","",OFFSET('Hygiene Data'!$H$12,0,10*ROW('Hygiene Data'!H104)))</f>
        <v/>
      </c>
      <c r="EC110" s="306" t="str">
        <f ca="true">+IF(OFFSET('Hygiene Data'!$H$13,0,10*ROW('Hygiene Data'!H104))="","",OFFSET('Hygiene Data'!$H$13,0,10*ROW('Hygiene Data'!H104)))</f>
        <v/>
      </c>
      <c r="ED110" s="306" t="str">
        <f ca="true">+IF(OFFSET('Hygiene Data'!$I$11,0,10*ROW('Hygiene Data'!I104))="","",OFFSET('Hygiene Data'!$I$11,0,10*ROW('Hygiene Data'!I104)))</f>
        <v/>
      </c>
      <c r="EE110" s="306" t="str">
        <f ca="true">+IF(OFFSET('Hygiene Data'!$I$12,0,10*ROW('Hygiene Data'!I104))="","",OFFSET('Hygiene Data'!$I$12,0,10*ROW('Hygiene Data'!I104)))</f>
        <v/>
      </c>
      <c r="EF110" s="306"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62" t="str">
        <f t="shared" ca="true" si="1"/>
        <v/>
      </c>
      <c r="D111" s="98"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8"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8"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8"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8"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8"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8"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8"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8"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8"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8"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8"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8"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8"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8"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8"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8"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8"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9"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9"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9"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9"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9"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9"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9"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9"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9"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9"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9"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9"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9"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9"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9"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9"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9"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9"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9"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9"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9"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9"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9"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9"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9"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9"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9"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9"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9"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9"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0"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0"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0"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0"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0"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0"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0"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0"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0"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0"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0"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0"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0"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0"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0"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0"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0"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0"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6"/>
      <c r="BS111" s="306" t="str">
        <f ca="true">+IF(OFFSET('Water Data'!$D$27,0,10*ROW('Water Data'!D105))="","",OFFSET('Water Data'!$D$27,0,10*ROW('Water Data'!D105)))</f>
        <v/>
      </c>
      <c r="BT111" s="306" t="str">
        <f ca="true">+IF(OFFSET('Water Data'!$D$28,0,10*ROW('Water Data'!D105))="","",OFFSET('Water Data'!$D$28,0,10*ROW('Water Data'!D105)))</f>
        <v/>
      </c>
      <c r="BU111" s="306" t="str">
        <f ca="true">+IF(OFFSET('Water Data'!$D$29,0,10*ROW('Water Data'!D105))="","",OFFSET('Water Data'!$D$29,0,10*ROW('Water Data'!D105)))</f>
        <v/>
      </c>
      <c r="BV111" s="306" t="str">
        <f ca="true">+IF(OFFSET('Water Data'!$E$27,0,10*ROW('Water Data'!E105))="","",OFFSET('Water Data'!$E$27,0,10*ROW('Water Data'!E105)))</f>
        <v/>
      </c>
      <c r="BW111" s="306" t="str">
        <f ca="true">+IF(OFFSET('Water Data'!$E$28,0,10*ROW('Water Data'!E105))="","",OFFSET('Water Data'!$E$28,0,10*ROW('Water Data'!E105)))</f>
        <v/>
      </c>
      <c r="BX111" s="306" t="str">
        <f ca="true">+IF(OFFSET('Water Data'!$E$29,0,10*ROW('Water Data'!E105))="","",OFFSET('Water Data'!$E$29,0,10*ROW('Water Data'!E105)))</f>
        <v/>
      </c>
      <c r="BY111" s="306" t="str">
        <f ca="true">+IF(OFFSET('Water Data'!$F$27,0,10*ROW('Water Data'!F105))="","",OFFSET('Water Data'!$F$27,0,10*ROW('Water Data'!F105)))</f>
        <v/>
      </c>
      <c r="BZ111" s="306" t="str">
        <f ca="true">+IF(OFFSET('Water Data'!$F$28,0,10*ROW('Water Data'!F105))="","",OFFSET('Water Data'!$F$28,0,10*ROW('Water Data'!F105)))</f>
        <v/>
      </c>
      <c r="CA111" s="306" t="str">
        <f ca="true">+IF(OFFSET('Water Data'!$F$29,0,10*ROW('Water Data'!F105))="","",OFFSET('Water Data'!$F$29,0,10*ROW('Water Data'!F105)))</f>
        <v/>
      </c>
      <c r="CB111" s="306" t="str">
        <f ca="true">+IF(OFFSET('Water Data'!$G$27,0,10*ROW('Water Data'!G105))="","",OFFSET('Water Data'!$G$27,0,10*ROW('Water Data'!G105)))</f>
        <v/>
      </c>
      <c r="CC111" s="306" t="str">
        <f ca="true">+IF(OFFSET('Water Data'!$G$28,0,10*ROW('Water Data'!G105))="","",OFFSET('Water Data'!$G$28,0,10*ROW('Water Data'!G105)))</f>
        <v/>
      </c>
      <c r="CD111" s="306" t="str">
        <f ca="true">+IF(OFFSET('Water Data'!$G$29,0,10*ROW('Water Data'!G105))="","",OFFSET('Water Data'!$G$29,0,10*ROW('Water Data'!G105)))</f>
        <v/>
      </c>
      <c r="CE111" s="306" t="str">
        <f ca="true">+IF(OFFSET('Water Data'!$H$27,0,10*ROW('Water Data'!H105))="","",OFFSET('Water Data'!$H$27,0,10*ROW('Water Data'!H105)))</f>
        <v/>
      </c>
      <c r="CF111" s="306" t="str">
        <f ca="true">+IF(OFFSET('Water Data'!$H$28,0,10*ROW('Water Data'!H105))="","",OFFSET('Water Data'!$H$28,0,10*ROW('Water Data'!H105)))</f>
        <v/>
      </c>
      <c r="CG111" s="306" t="str">
        <f ca="true">+IF(OFFSET('Water Data'!$H$29,0,10*ROW('Water Data'!H105))="","",OFFSET('Water Data'!$H$29,0,10*ROW('Water Data'!H105)))</f>
        <v/>
      </c>
      <c r="CH111" s="306" t="str">
        <f ca="true">+IF(OFFSET('Water Data'!$I$27,0,10*ROW('Water Data'!I105))="","",OFFSET('Water Data'!$I$27,0,10*ROW('Water Data'!I105)))</f>
        <v/>
      </c>
      <c r="CI111" s="306" t="str">
        <f ca="true">+IF(OFFSET('Water Data'!$I$28,0,10*ROW('Water Data'!I105))="","",OFFSET('Water Data'!$I$28,0,10*ROW('Water Data'!I105)))</f>
        <v/>
      </c>
      <c r="CJ111" s="306" t="str">
        <f ca="true">+IF(OFFSET('Water Data'!$I$29,0,10*ROW('Water Data'!I105))="","",OFFSET('Water Data'!$I$29,0,10*ROW('Water Data'!I105)))</f>
        <v/>
      </c>
      <c r="CK111" s="306" t="str">
        <f ca="true">+IF(OFFSET('Sanitation Data'!$D$28,0,10*ROW('Sanitation Data'!D105))="","",OFFSET('Sanitation Data'!$D$28,0,10*ROW('Sanitation Data'!D105)))</f>
        <v/>
      </c>
      <c r="CL111" s="306" t="str">
        <f ca="true">+IF(OFFSET('Sanitation Data'!$D$29,0,10*ROW('Sanitation Data'!D105))="","",OFFSET('Sanitation Data'!$D$29,0,10*ROW('Sanitation Data'!D105)))</f>
        <v/>
      </c>
      <c r="CM111" s="306" t="str">
        <f ca="true">+IF(OFFSET('Sanitation Data'!$D$30,0,10*ROW('Sanitation Data'!D105))="","",OFFSET('Sanitation Data'!$D$30,0,10*ROW('Sanitation Data'!D105)))</f>
        <v/>
      </c>
      <c r="CN111" s="306" t="str">
        <f ca="true">+IF(OFFSET('Sanitation Data'!$D$31,0,10*ROW('Sanitation Data'!D105))="","",OFFSET('Sanitation Data'!$D$31,0,10*ROW('Sanitation Data'!D105)))</f>
        <v/>
      </c>
      <c r="CO111" s="306" t="str">
        <f ca="true">+IF(OFFSET('Sanitation Data'!$D$32,0,10*ROW('Sanitation Data'!D105))="","",OFFSET('Sanitation Data'!$D$32,0,10*ROW('Sanitation Data'!D105)))</f>
        <v/>
      </c>
      <c r="CP111" s="306" t="str">
        <f ca="true">+IF(OFFSET('Sanitation Data'!$E$28,0,10*ROW('Sanitation Data'!E105))="","",OFFSET('Sanitation Data'!$E$28,0,10*ROW('Sanitation Data'!E105)))</f>
        <v/>
      </c>
      <c r="CQ111" s="306" t="str">
        <f ca="true">+IF(OFFSET('Sanitation Data'!$E$29,0,10*ROW('Sanitation Data'!E105))="","",OFFSET('Sanitation Data'!$E$29,0,10*ROW('Sanitation Data'!E105)))</f>
        <v/>
      </c>
      <c r="CR111" s="306" t="str">
        <f ca="true">+IF(OFFSET('Sanitation Data'!$E$30,0,10*ROW('Sanitation Data'!E105))="","",OFFSET('Sanitation Data'!$E$30,0,10*ROW('Sanitation Data'!E105)))</f>
        <v/>
      </c>
      <c r="CS111" s="306" t="str">
        <f ca="true">+IF(OFFSET('Sanitation Data'!$E$31,0,10*ROW('Sanitation Data'!E105))="","",OFFSET('Sanitation Data'!$E$31,0,10*ROW('Sanitation Data'!E105)))</f>
        <v/>
      </c>
      <c r="CT111" s="306" t="str">
        <f ca="true">+IF(OFFSET('Sanitation Data'!$E$32,0,10*ROW('Sanitation Data'!E105))="","",OFFSET('Sanitation Data'!$E$32,0,10*ROW('Sanitation Data'!E105)))</f>
        <v/>
      </c>
      <c r="CU111" s="306" t="str">
        <f ca="true">+IF(OFFSET('Sanitation Data'!$F$28,0,10*ROW('Sanitation Data'!F105))="","",OFFSET('Sanitation Data'!$F$28,0,10*ROW('Sanitation Data'!F105)))</f>
        <v/>
      </c>
      <c r="CV111" s="306" t="str">
        <f ca="true">+IF(OFFSET('Sanitation Data'!$F$29,0,10*ROW('Sanitation Data'!F105))="","",OFFSET('Sanitation Data'!$F$29,0,10*ROW('Sanitation Data'!F105)))</f>
        <v/>
      </c>
      <c r="CW111" s="306" t="str">
        <f ca="true">+IF(OFFSET('Sanitation Data'!$F$30,0,10*ROW('Sanitation Data'!F105))="","",OFFSET('Sanitation Data'!$F$30,0,10*ROW('Sanitation Data'!F105)))</f>
        <v/>
      </c>
      <c r="CX111" s="306" t="str">
        <f ca="true">+IF(OFFSET('Sanitation Data'!$F$31,0,10*ROW('Sanitation Data'!F105))="","",OFFSET('Sanitation Data'!$F$31,0,10*ROW('Sanitation Data'!F105)))</f>
        <v/>
      </c>
      <c r="CY111" s="306" t="str">
        <f ca="true">+IF(OFFSET('Sanitation Data'!$F$32,0,10*ROW('Sanitation Data'!F105))="","",OFFSET('Sanitation Data'!$F$32,0,10*ROW('Sanitation Data'!F105)))</f>
        <v/>
      </c>
      <c r="CZ111" s="306" t="str">
        <f ca="true">+IF(OFFSET('Sanitation Data'!$G$28,0,10*ROW('Sanitation Data'!G105))="","",OFFSET('Sanitation Data'!$G$28,0,10*ROW('Sanitation Data'!G105)))</f>
        <v/>
      </c>
      <c r="DA111" s="306" t="str">
        <f ca="true">+IF(OFFSET('Sanitation Data'!$G$29,0,10*ROW('Sanitation Data'!G105))="","",OFFSET('Sanitation Data'!$G$29,0,10*ROW('Sanitation Data'!G105)))</f>
        <v/>
      </c>
      <c r="DB111" s="306" t="str">
        <f ca="true">+IF(OFFSET('Sanitation Data'!$G$30,0,10*ROW('Sanitation Data'!G105))="","",OFFSET('Sanitation Data'!$G$30,0,10*ROW('Sanitation Data'!G105)))</f>
        <v/>
      </c>
      <c r="DC111" s="306" t="str">
        <f ca="true">+IF(OFFSET('Sanitation Data'!$G$31,0,10*ROW('Sanitation Data'!G105))="","",OFFSET('Sanitation Data'!$G$31,0,10*ROW('Sanitation Data'!G105)))</f>
        <v/>
      </c>
      <c r="DD111" s="306" t="str">
        <f ca="true">+IF(OFFSET('Sanitation Data'!$G$32,0,10*ROW('Sanitation Data'!G105))="","",OFFSET('Sanitation Data'!$G$32,0,10*ROW('Sanitation Data'!G105)))</f>
        <v/>
      </c>
      <c r="DE111" s="306" t="str">
        <f ca="true">+IF(OFFSET('Sanitation Data'!$H$28,0,10*ROW('Sanitation Data'!H105))="","",OFFSET('Sanitation Data'!$H$28,0,10*ROW('Sanitation Data'!H105)))</f>
        <v/>
      </c>
      <c r="DF111" s="306" t="str">
        <f ca="true">+IF(OFFSET('Sanitation Data'!$H$29,0,10*ROW('Sanitation Data'!H105))="","",OFFSET('Sanitation Data'!$H$29,0,10*ROW('Sanitation Data'!H105)))</f>
        <v/>
      </c>
      <c r="DG111" s="306" t="str">
        <f ca="true">+IF(OFFSET('Sanitation Data'!$H$30,0,10*ROW('Sanitation Data'!H105))="","",OFFSET('Sanitation Data'!$H$30,0,10*ROW('Sanitation Data'!H105)))</f>
        <v/>
      </c>
      <c r="DH111" s="306" t="str">
        <f ca="true">+IF(OFFSET('Sanitation Data'!$H$31,0,10*ROW('Sanitation Data'!H105))="","",OFFSET('Sanitation Data'!$H$31,0,10*ROW('Sanitation Data'!H105)))</f>
        <v/>
      </c>
      <c r="DI111" s="306" t="str">
        <f ca="true">+IF(OFFSET('Sanitation Data'!$H$32,0,10*ROW('Sanitation Data'!H105))="","",OFFSET('Sanitation Data'!$H$32,0,10*ROW('Sanitation Data'!H105)))</f>
        <v/>
      </c>
      <c r="DJ111" s="306" t="str">
        <f ca="true">+IF(OFFSET('Sanitation Data'!$I$28,0,10*ROW('Sanitation Data'!I105))="","",OFFSET('Sanitation Data'!$I$28,0,10*ROW('Sanitation Data'!I105)))</f>
        <v/>
      </c>
      <c r="DK111" s="306" t="str">
        <f ca="true">+IF(OFFSET('Sanitation Data'!$I$29,0,10*ROW('Sanitation Data'!I105))="","",OFFSET('Sanitation Data'!$I$29,0,10*ROW('Sanitation Data'!I105)))</f>
        <v/>
      </c>
      <c r="DL111" s="306" t="str">
        <f ca="true">+IF(OFFSET('Sanitation Data'!$I$30,0,10*ROW('Sanitation Data'!I105))="","",OFFSET('Sanitation Data'!$I$30,0,10*ROW('Sanitation Data'!I105)))</f>
        <v/>
      </c>
      <c r="DM111" s="306" t="str">
        <f ca="true">+IF(OFFSET('Sanitation Data'!$I$31,0,10*ROW('Sanitation Data'!I105))="","",OFFSET('Sanitation Data'!$I$31,0,10*ROW('Sanitation Data'!I105)))</f>
        <v/>
      </c>
      <c r="DN111" s="306" t="str">
        <f ca="true">+IF(OFFSET('Sanitation Data'!$I$32,0,10*ROW('Sanitation Data'!I105))="","",OFFSET('Sanitation Data'!$I$32,0,10*ROW('Sanitation Data'!I105)))</f>
        <v/>
      </c>
      <c r="DO111" s="306" t="str">
        <f ca="true">+IF(OFFSET('Hygiene Data'!$D$11,0,10*ROW('Hygiene Data'!D105))="","",OFFSET('Hygiene Data'!$D$11,0,10*ROW('Hygiene Data'!D105)))</f>
        <v/>
      </c>
      <c r="DP111" s="306" t="str">
        <f ca="true">+IF(OFFSET('Hygiene Data'!$D$12,0,10*ROW('Hygiene Data'!D105))="","",OFFSET('Hygiene Data'!$D$12,0,10*ROW('Hygiene Data'!D105)))</f>
        <v/>
      </c>
      <c r="DQ111" s="306" t="str">
        <f ca="true">+IF(OFFSET('Hygiene Data'!$D$13,0,10*ROW('Hygiene Data'!D105))="","",OFFSET('Hygiene Data'!$D$13,0,10*ROW('Hygiene Data'!D105)))</f>
        <v/>
      </c>
      <c r="DR111" s="306" t="str">
        <f ca="true">+IF(OFFSET('Hygiene Data'!$E$11,0,10*ROW('Hygiene Data'!E105))="","",OFFSET('Hygiene Data'!$E$11,0,10*ROW('Hygiene Data'!E105)))</f>
        <v/>
      </c>
      <c r="DS111" s="306" t="str">
        <f ca="true">+IF(OFFSET('Hygiene Data'!$E$12,0,10*ROW('Hygiene Data'!E105))="","",OFFSET('Hygiene Data'!$E$12,0,10*ROW('Hygiene Data'!E105)))</f>
        <v/>
      </c>
      <c r="DT111" s="306" t="str">
        <f ca="true">+IF(OFFSET('Hygiene Data'!$E$13,0,10*ROW('Hygiene Data'!E105))="","",OFFSET('Hygiene Data'!$E$13,0,10*ROW('Hygiene Data'!E105)))</f>
        <v/>
      </c>
      <c r="DU111" s="306" t="str">
        <f ca="true">+IF(OFFSET('Hygiene Data'!$F$11,0,10*ROW('Hygiene Data'!F105))="","",OFFSET('Hygiene Data'!$F$11,0,10*ROW('Hygiene Data'!F105)))</f>
        <v/>
      </c>
      <c r="DV111" s="306" t="str">
        <f ca="true">+IF(OFFSET('Hygiene Data'!$F$12,0,10*ROW('Hygiene Data'!F105))="","",OFFSET('Hygiene Data'!$F$12,0,10*ROW('Hygiene Data'!F105)))</f>
        <v/>
      </c>
      <c r="DW111" s="306" t="str">
        <f ca="true">+IF(OFFSET('Hygiene Data'!$F$13,0,10*ROW('Hygiene Data'!F105))="","",OFFSET('Hygiene Data'!$F$13,0,10*ROW('Hygiene Data'!F105)))</f>
        <v/>
      </c>
      <c r="DX111" s="306" t="str">
        <f ca="true">+IF(OFFSET('Hygiene Data'!$G$11,0,10*ROW('Hygiene Data'!G105))="","",OFFSET('Hygiene Data'!$G$11,0,10*ROW('Hygiene Data'!G105)))</f>
        <v/>
      </c>
      <c r="DY111" s="306" t="str">
        <f ca="true">+IF(OFFSET('Hygiene Data'!$G$12,0,10*ROW('Hygiene Data'!G105))="","",OFFSET('Hygiene Data'!$G$12,0,10*ROW('Hygiene Data'!G105)))</f>
        <v/>
      </c>
      <c r="DZ111" s="306" t="str">
        <f ca="true">+IF(OFFSET('Hygiene Data'!$G$13,0,10*ROW('Hygiene Data'!G105))="","",OFFSET('Hygiene Data'!$G$13,0,10*ROW('Hygiene Data'!G105)))</f>
        <v/>
      </c>
      <c r="EA111" s="306" t="str">
        <f ca="true">+IF(OFFSET('Hygiene Data'!$H$11,0,10*ROW('Hygiene Data'!H105))="","",OFFSET('Hygiene Data'!$H$11,0,10*ROW('Hygiene Data'!H105)))</f>
        <v/>
      </c>
      <c r="EB111" s="306" t="str">
        <f ca="true">+IF(OFFSET('Hygiene Data'!$H$12,0,10*ROW('Hygiene Data'!H105))="","",OFFSET('Hygiene Data'!$H$12,0,10*ROW('Hygiene Data'!H105)))</f>
        <v/>
      </c>
      <c r="EC111" s="306" t="str">
        <f ca="true">+IF(OFFSET('Hygiene Data'!$H$13,0,10*ROW('Hygiene Data'!H105))="","",OFFSET('Hygiene Data'!$H$13,0,10*ROW('Hygiene Data'!H105)))</f>
        <v/>
      </c>
      <c r="ED111" s="306" t="str">
        <f ca="true">+IF(OFFSET('Hygiene Data'!$I$11,0,10*ROW('Hygiene Data'!I105))="","",OFFSET('Hygiene Data'!$I$11,0,10*ROW('Hygiene Data'!I105)))</f>
        <v/>
      </c>
      <c r="EE111" s="306" t="str">
        <f ca="true">+IF(OFFSET('Hygiene Data'!$I$12,0,10*ROW('Hygiene Data'!I105))="","",OFFSET('Hygiene Data'!$I$12,0,10*ROW('Hygiene Data'!I105)))</f>
        <v/>
      </c>
      <c r="EF111" s="306"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62" t="str">
        <f t="shared" ca="true" si="1"/>
        <v/>
      </c>
      <c r="D112" s="98"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8"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8"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8"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8"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8"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8"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8"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8"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8"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8"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8"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8"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8"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8"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8"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8"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8"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9"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9"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9"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9"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9"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9"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9"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9"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9"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9"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9"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9"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9"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9"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9"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9"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9"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9"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9"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9"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9"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9"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9"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9"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9"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9"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9"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9"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9"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9"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0"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0"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0"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0"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0"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0"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0"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0"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0"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0"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0"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0"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0"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0"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0"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0"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0"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0"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6"/>
      <c r="BS112" s="306" t="str">
        <f ca="true">+IF(OFFSET('Water Data'!$D$27,0,10*ROW('Water Data'!D106))="","",OFFSET('Water Data'!$D$27,0,10*ROW('Water Data'!D106)))</f>
        <v/>
      </c>
      <c r="BT112" s="306" t="str">
        <f ca="true">+IF(OFFSET('Water Data'!$D$28,0,10*ROW('Water Data'!D106))="","",OFFSET('Water Data'!$D$28,0,10*ROW('Water Data'!D106)))</f>
        <v/>
      </c>
      <c r="BU112" s="306" t="str">
        <f ca="true">+IF(OFFSET('Water Data'!$D$29,0,10*ROW('Water Data'!D106))="","",OFFSET('Water Data'!$D$29,0,10*ROW('Water Data'!D106)))</f>
        <v/>
      </c>
      <c r="BV112" s="306" t="str">
        <f ca="true">+IF(OFFSET('Water Data'!$E$27,0,10*ROW('Water Data'!E106))="","",OFFSET('Water Data'!$E$27,0,10*ROW('Water Data'!E106)))</f>
        <v/>
      </c>
      <c r="BW112" s="306" t="str">
        <f ca="true">+IF(OFFSET('Water Data'!$E$28,0,10*ROW('Water Data'!E106))="","",OFFSET('Water Data'!$E$28,0,10*ROW('Water Data'!E106)))</f>
        <v/>
      </c>
      <c r="BX112" s="306" t="str">
        <f ca="true">+IF(OFFSET('Water Data'!$E$29,0,10*ROW('Water Data'!E106))="","",OFFSET('Water Data'!$E$29,0,10*ROW('Water Data'!E106)))</f>
        <v/>
      </c>
      <c r="BY112" s="306" t="str">
        <f ca="true">+IF(OFFSET('Water Data'!$F$27,0,10*ROW('Water Data'!F106))="","",OFFSET('Water Data'!$F$27,0,10*ROW('Water Data'!F106)))</f>
        <v/>
      </c>
      <c r="BZ112" s="306" t="str">
        <f ca="true">+IF(OFFSET('Water Data'!$F$28,0,10*ROW('Water Data'!F106))="","",OFFSET('Water Data'!$F$28,0,10*ROW('Water Data'!F106)))</f>
        <v/>
      </c>
      <c r="CA112" s="306" t="str">
        <f ca="true">+IF(OFFSET('Water Data'!$F$29,0,10*ROW('Water Data'!F106))="","",OFFSET('Water Data'!$F$29,0,10*ROW('Water Data'!F106)))</f>
        <v/>
      </c>
      <c r="CB112" s="306" t="str">
        <f ca="true">+IF(OFFSET('Water Data'!$G$27,0,10*ROW('Water Data'!G106))="","",OFFSET('Water Data'!$G$27,0,10*ROW('Water Data'!G106)))</f>
        <v/>
      </c>
      <c r="CC112" s="306" t="str">
        <f ca="true">+IF(OFFSET('Water Data'!$G$28,0,10*ROW('Water Data'!G106))="","",OFFSET('Water Data'!$G$28,0,10*ROW('Water Data'!G106)))</f>
        <v/>
      </c>
      <c r="CD112" s="306" t="str">
        <f ca="true">+IF(OFFSET('Water Data'!$G$29,0,10*ROW('Water Data'!G106))="","",OFFSET('Water Data'!$G$29,0,10*ROW('Water Data'!G106)))</f>
        <v/>
      </c>
      <c r="CE112" s="306" t="str">
        <f ca="true">+IF(OFFSET('Water Data'!$H$27,0,10*ROW('Water Data'!H106))="","",OFFSET('Water Data'!$H$27,0,10*ROW('Water Data'!H106)))</f>
        <v/>
      </c>
      <c r="CF112" s="306" t="str">
        <f ca="true">+IF(OFFSET('Water Data'!$H$28,0,10*ROW('Water Data'!H106))="","",OFFSET('Water Data'!$H$28,0,10*ROW('Water Data'!H106)))</f>
        <v/>
      </c>
      <c r="CG112" s="306" t="str">
        <f ca="true">+IF(OFFSET('Water Data'!$H$29,0,10*ROW('Water Data'!H106))="","",OFFSET('Water Data'!$H$29,0,10*ROW('Water Data'!H106)))</f>
        <v/>
      </c>
      <c r="CH112" s="306" t="str">
        <f ca="true">+IF(OFFSET('Water Data'!$I$27,0,10*ROW('Water Data'!I106))="","",OFFSET('Water Data'!$I$27,0,10*ROW('Water Data'!I106)))</f>
        <v/>
      </c>
      <c r="CI112" s="306" t="str">
        <f ca="true">+IF(OFFSET('Water Data'!$I$28,0,10*ROW('Water Data'!I106))="","",OFFSET('Water Data'!$I$28,0,10*ROW('Water Data'!I106)))</f>
        <v/>
      </c>
      <c r="CJ112" s="306" t="str">
        <f ca="true">+IF(OFFSET('Water Data'!$I$29,0,10*ROW('Water Data'!I106))="","",OFFSET('Water Data'!$I$29,0,10*ROW('Water Data'!I106)))</f>
        <v/>
      </c>
      <c r="CK112" s="306" t="str">
        <f ca="true">+IF(OFFSET('Sanitation Data'!$D$28,0,10*ROW('Sanitation Data'!D106))="","",OFFSET('Sanitation Data'!$D$28,0,10*ROW('Sanitation Data'!D106)))</f>
        <v/>
      </c>
      <c r="CL112" s="306" t="str">
        <f ca="true">+IF(OFFSET('Sanitation Data'!$D$29,0,10*ROW('Sanitation Data'!D106))="","",OFFSET('Sanitation Data'!$D$29,0,10*ROW('Sanitation Data'!D106)))</f>
        <v/>
      </c>
      <c r="CM112" s="306" t="str">
        <f ca="true">+IF(OFFSET('Sanitation Data'!$D$30,0,10*ROW('Sanitation Data'!D106))="","",OFFSET('Sanitation Data'!$D$30,0,10*ROW('Sanitation Data'!D106)))</f>
        <v/>
      </c>
      <c r="CN112" s="306" t="str">
        <f ca="true">+IF(OFFSET('Sanitation Data'!$D$31,0,10*ROW('Sanitation Data'!D106))="","",OFFSET('Sanitation Data'!$D$31,0,10*ROW('Sanitation Data'!D106)))</f>
        <v/>
      </c>
      <c r="CO112" s="306" t="str">
        <f ca="true">+IF(OFFSET('Sanitation Data'!$D$32,0,10*ROW('Sanitation Data'!D106))="","",OFFSET('Sanitation Data'!$D$32,0,10*ROW('Sanitation Data'!D106)))</f>
        <v/>
      </c>
      <c r="CP112" s="306" t="str">
        <f ca="true">+IF(OFFSET('Sanitation Data'!$E$28,0,10*ROW('Sanitation Data'!E106))="","",OFFSET('Sanitation Data'!$E$28,0,10*ROW('Sanitation Data'!E106)))</f>
        <v/>
      </c>
      <c r="CQ112" s="306" t="str">
        <f ca="true">+IF(OFFSET('Sanitation Data'!$E$29,0,10*ROW('Sanitation Data'!E106))="","",OFFSET('Sanitation Data'!$E$29,0,10*ROW('Sanitation Data'!E106)))</f>
        <v/>
      </c>
      <c r="CR112" s="306" t="str">
        <f ca="true">+IF(OFFSET('Sanitation Data'!$E$30,0,10*ROW('Sanitation Data'!E106))="","",OFFSET('Sanitation Data'!$E$30,0,10*ROW('Sanitation Data'!E106)))</f>
        <v/>
      </c>
      <c r="CS112" s="306" t="str">
        <f ca="true">+IF(OFFSET('Sanitation Data'!$E$31,0,10*ROW('Sanitation Data'!E106))="","",OFFSET('Sanitation Data'!$E$31,0,10*ROW('Sanitation Data'!E106)))</f>
        <v/>
      </c>
      <c r="CT112" s="306" t="str">
        <f ca="true">+IF(OFFSET('Sanitation Data'!$E$32,0,10*ROW('Sanitation Data'!E106))="","",OFFSET('Sanitation Data'!$E$32,0,10*ROW('Sanitation Data'!E106)))</f>
        <v/>
      </c>
      <c r="CU112" s="306" t="str">
        <f ca="true">+IF(OFFSET('Sanitation Data'!$F$28,0,10*ROW('Sanitation Data'!F106))="","",OFFSET('Sanitation Data'!$F$28,0,10*ROW('Sanitation Data'!F106)))</f>
        <v/>
      </c>
      <c r="CV112" s="306" t="str">
        <f ca="true">+IF(OFFSET('Sanitation Data'!$F$29,0,10*ROW('Sanitation Data'!F106))="","",OFFSET('Sanitation Data'!$F$29,0,10*ROW('Sanitation Data'!F106)))</f>
        <v/>
      </c>
      <c r="CW112" s="306" t="str">
        <f ca="true">+IF(OFFSET('Sanitation Data'!$F$30,0,10*ROW('Sanitation Data'!F106))="","",OFFSET('Sanitation Data'!$F$30,0,10*ROW('Sanitation Data'!F106)))</f>
        <v/>
      </c>
      <c r="CX112" s="306" t="str">
        <f ca="true">+IF(OFFSET('Sanitation Data'!$F$31,0,10*ROW('Sanitation Data'!F106))="","",OFFSET('Sanitation Data'!$F$31,0,10*ROW('Sanitation Data'!F106)))</f>
        <v/>
      </c>
      <c r="CY112" s="306" t="str">
        <f ca="true">+IF(OFFSET('Sanitation Data'!$F$32,0,10*ROW('Sanitation Data'!F106))="","",OFFSET('Sanitation Data'!$F$32,0,10*ROW('Sanitation Data'!F106)))</f>
        <v/>
      </c>
      <c r="CZ112" s="306" t="str">
        <f ca="true">+IF(OFFSET('Sanitation Data'!$G$28,0,10*ROW('Sanitation Data'!G106))="","",OFFSET('Sanitation Data'!$G$28,0,10*ROW('Sanitation Data'!G106)))</f>
        <v/>
      </c>
      <c r="DA112" s="306" t="str">
        <f ca="true">+IF(OFFSET('Sanitation Data'!$G$29,0,10*ROW('Sanitation Data'!G106))="","",OFFSET('Sanitation Data'!$G$29,0,10*ROW('Sanitation Data'!G106)))</f>
        <v/>
      </c>
      <c r="DB112" s="306" t="str">
        <f ca="true">+IF(OFFSET('Sanitation Data'!$G$30,0,10*ROW('Sanitation Data'!G106))="","",OFFSET('Sanitation Data'!$G$30,0,10*ROW('Sanitation Data'!G106)))</f>
        <v/>
      </c>
      <c r="DC112" s="306" t="str">
        <f ca="true">+IF(OFFSET('Sanitation Data'!$G$31,0,10*ROW('Sanitation Data'!G106))="","",OFFSET('Sanitation Data'!$G$31,0,10*ROW('Sanitation Data'!G106)))</f>
        <v/>
      </c>
      <c r="DD112" s="306" t="str">
        <f ca="true">+IF(OFFSET('Sanitation Data'!$G$32,0,10*ROW('Sanitation Data'!G106))="","",OFFSET('Sanitation Data'!$G$32,0,10*ROW('Sanitation Data'!G106)))</f>
        <v/>
      </c>
      <c r="DE112" s="306" t="str">
        <f ca="true">+IF(OFFSET('Sanitation Data'!$H$28,0,10*ROW('Sanitation Data'!H106))="","",OFFSET('Sanitation Data'!$H$28,0,10*ROW('Sanitation Data'!H106)))</f>
        <v/>
      </c>
      <c r="DF112" s="306" t="str">
        <f ca="true">+IF(OFFSET('Sanitation Data'!$H$29,0,10*ROW('Sanitation Data'!H106))="","",OFFSET('Sanitation Data'!$H$29,0,10*ROW('Sanitation Data'!H106)))</f>
        <v/>
      </c>
      <c r="DG112" s="306" t="str">
        <f ca="true">+IF(OFFSET('Sanitation Data'!$H$30,0,10*ROW('Sanitation Data'!H106))="","",OFFSET('Sanitation Data'!$H$30,0,10*ROW('Sanitation Data'!H106)))</f>
        <v/>
      </c>
      <c r="DH112" s="306" t="str">
        <f ca="true">+IF(OFFSET('Sanitation Data'!$H$31,0,10*ROW('Sanitation Data'!H106))="","",OFFSET('Sanitation Data'!$H$31,0,10*ROW('Sanitation Data'!H106)))</f>
        <v/>
      </c>
      <c r="DI112" s="306" t="str">
        <f ca="true">+IF(OFFSET('Sanitation Data'!$H$32,0,10*ROW('Sanitation Data'!H106))="","",OFFSET('Sanitation Data'!$H$32,0,10*ROW('Sanitation Data'!H106)))</f>
        <v/>
      </c>
      <c r="DJ112" s="306" t="str">
        <f ca="true">+IF(OFFSET('Sanitation Data'!$I$28,0,10*ROW('Sanitation Data'!I106))="","",OFFSET('Sanitation Data'!$I$28,0,10*ROW('Sanitation Data'!I106)))</f>
        <v/>
      </c>
      <c r="DK112" s="306" t="str">
        <f ca="true">+IF(OFFSET('Sanitation Data'!$I$29,0,10*ROW('Sanitation Data'!I106))="","",OFFSET('Sanitation Data'!$I$29,0,10*ROW('Sanitation Data'!I106)))</f>
        <v/>
      </c>
      <c r="DL112" s="306" t="str">
        <f ca="true">+IF(OFFSET('Sanitation Data'!$I$30,0,10*ROW('Sanitation Data'!I106))="","",OFFSET('Sanitation Data'!$I$30,0,10*ROW('Sanitation Data'!I106)))</f>
        <v/>
      </c>
      <c r="DM112" s="306" t="str">
        <f ca="true">+IF(OFFSET('Sanitation Data'!$I$31,0,10*ROW('Sanitation Data'!I106))="","",OFFSET('Sanitation Data'!$I$31,0,10*ROW('Sanitation Data'!I106)))</f>
        <v/>
      </c>
      <c r="DN112" s="306" t="str">
        <f ca="true">+IF(OFFSET('Sanitation Data'!$I$32,0,10*ROW('Sanitation Data'!I106))="","",OFFSET('Sanitation Data'!$I$32,0,10*ROW('Sanitation Data'!I106)))</f>
        <v/>
      </c>
      <c r="DO112" s="306" t="str">
        <f ca="true">+IF(OFFSET('Hygiene Data'!$D$11,0,10*ROW('Hygiene Data'!D106))="","",OFFSET('Hygiene Data'!$D$11,0,10*ROW('Hygiene Data'!D106)))</f>
        <v/>
      </c>
      <c r="DP112" s="306" t="str">
        <f ca="true">+IF(OFFSET('Hygiene Data'!$D$12,0,10*ROW('Hygiene Data'!D106))="","",OFFSET('Hygiene Data'!$D$12,0,10*ROW('Hygiene Data'!D106)))</f>
        <v/>
      </c>
      <c r="DQ112" s="306" t="str">
        <f ca="true">+IF(OFFSET('Hygiene Data'!$D$13,0,10*ROW('Hygiene Data'!D106))="","",OFFSET('Hygiene Data'!$D$13,0,10*ROW('Hygiene Data'!D106)))</f>
        <v/>
      </c>
      <c r="DR112" s="306" t="str">
        <f ca="true">+IF(OFFSET('Hygiene Data'!$E$11,0,10*ROW('Hygiene Data'!E106))="","",OFFSET('Hygiene Data'!$E$11,0,10*ROW('Hygiene Data'!E106)))</f>
        <v/>
      </c>
      <c r="DS112" s="306" t="str">
        <f ca="true">+IF(OFFSET('Hygiene Data'!$E$12,0,10*ROW('Hygiene Data'!E106))="","",OFFSET('Hygiene Data'!$E$12,0,10*ROW('Hygiene Data'!E106)))</f>
        <v/>
      </c>
      <c r="DT112" s="306" t="str">
        <f ca="true">+IF(OFFSET('Hygiene Data'!$E$13,0,10*ROW('Hygiene Data'!E106))="","",OFFSET('Hygiene Data'!$E$13,0,10*ROW('Hygiene Data'!E106)))</f>
        <v/>
      </c>
      <c r="DU112" s="306" t="str">
        <f ca="true">+IF(OFFSET('Hygiene Data'!$F$11,0,10*ROW('Hygiene Data'!F106))="","",OFFSET('Hygiene Data'!$F$11,0,10*ROW('Hygiene Data'!F106)))</f>
        <v/>
      </c>
      <c r="DV112" s="306" t="str">
        <f ca="true">+IF(OFFSET('Hygiene Data'!$F$12,0,10*ROW('Hygiene Data'!F106))="","",OFFSET('Hygiene Data'!$F$12,0,10*ROW('Hygiene Data'!F106)))</f>
        <v/>
      </c>
      <c r="DW112" s="306" t="str">
        <f ca="true">+IF(OFFSET('Hygiene Data'!$F$13,0,10*ROW('Hygiene Data'!F106))="","",OFFSET('Hygiene Data'!$F$13,0,10*ROW('Hygiene Data'!F106)))</f>
        <v/>
      </c>
      <c r="DX112" s="306" t="str">
        <f ca="true">+IF(OFFSET('Hygiene Data'!$G$11,0,10*ROW('Hygiene Data'!G106))="","",OFFSET('Hygiene Data'!$G$11,0,10*ROW('Hygiene Data'!G106)))</f>
        <v/>
      </c>
      <c r="DY112" s="306" t="str">
        <f ca="true">+IF(OFFSET('Hygiene Data'!$G$12,0,10*ROW('Hygiene Data'!G106))="","",OFFSET('Hygiene Data'!$G$12,0,10*ROW('Hygiene Data'!G106)))</f>
        <v/>
      </c>
      <c r="DZ112" s="306" t="str">
        <f ca="true">+IF(OFFSET('Hygiene Data'!$G$13,0,10*ROW('Hygiene Data'!G106))="","",OFFSET('Hygiene Data'!$G$13,0,10*ROW('Hygiene Data'!G106)))</f>
        <v/>
      </c>
      <c r="EA112" s="306" t="str">
        <f ca="true">+IF(OFFSET('Hygiene Data'!$H$11,0,10*ROW('Hygiene Data'!H106))="","",OFFSET('Hygiene Data'!$H$11,0,10*ROW('Hygiene Data'!H106)))</f>
        <v/>
      </c>
      <c r="EB112" s="306" t="str">
        <f ca="true">+IF(OFFSET('Hygiene Data'!$H$12,0,10*ROW('Hygiene Data'!H106))="","",OFFSET('Hygiene Data'!$H$12,0,10*ROW('Hygiene Data'!H106)))</f>
        <v/>
      </c>
      <c r="EC112" s="306" t="str">
        <f ca="true">+IF(OFFSET('Hygiene Data'!$H$13,0,10*ROW('Hygiene Data'!H106))="","",OFFSET('Hygiene Data'!$H$13,0,10*ROW('Hygiene Data'!H106)))</f>
        <v/>
      </c>
      <c r="ED112" s="306" t="str">
        <f ca="true">+IF(OFFSET('Hygiene Data'!$I$11,0,10*ROW('Hygiene Data'!I106))="","",OFFSET('Hygiene Data'!$I$11,0,10*ROW('Hygiene Data'!I106)))</f>
        <v/>
      </c>
      <c r="EE112" s="306" t="str">
        <f ca="true">+IF(OFFSET('Hygiene Data'!$I$12,0,10*ROW('Hygiene Data'!I106))="","",OFFSET('Hygiene Data'!$I$12,0,10*ROW('Hygiene Data'!I106)))</f>
        <v/>
      </c>
      <c r="EF112" s="306"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62" t="str">
        <f t="shared" ca="true" si="1"/>
        <v/>
      </c>
      <c r="D113" s="98"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8"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8"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8"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8"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8"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8"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8"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8"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8"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8"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8"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8"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8"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8"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8"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8"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8"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9"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9"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9"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9"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9"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9"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9"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9"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9"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9"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9"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9"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9"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9"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9"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9"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9"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9"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9"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9"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9"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9"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9"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9"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9"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9"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9"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9"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9"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9"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0"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0"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0"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0"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0"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0"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0"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0"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0"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0"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0"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0"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0"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0"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0"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0"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0"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0"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6"/>
      <c r="BS113" s="306" t="str">
        <f ca="true">+IF(OFFSET('Water Data'!$D$27,0,10*ROW('Water Data'!D107))="","",OFFSET('Water Data'!$D$27,0,10*ROW('Water Data'!D107)))</f>
        <v/>
      </c>
      <c r="BT113" s="306" t="str">
        <f ca="true">+IF(OFFSET('Water Data'!$D$28,0,10*ROW('Water Data'!D107))="","",OFFSET('Water Data'!$D$28,0,10*ROW('Water Data'!D107)))</f>
        <v/>
      </c>
      <c r="BU113" s="306" t="str">
        <f ca="true">+IF(OFFSET('Water Data'!$D$29,0,10*ROW('Water Data'!D107))="","",OFFSET('Water Data'!$D$29,0,10*ROW('Water Data'!D107)))</f>
        <v/>
      </c>
      <c r="BV113" s="306" t="str">
        <f ca="true">+IF(OFFSET('Water Data'!$E$27,0,10*ROW('Water Data'!E107))="","",OFFSET('Water Data'!$E$27,0,10*ROW('Water Data'!E107)))</f>
        <v/>
      </c>
      <c r="BW113" s="306" t="str">
        <f ca="true">+IF(OFFSET('Water Data'!$E$28,0,10*ROW('Water Data'!E107))="","",OFFSET('Water Data'!$E$28,0,10*ROW('Water Data'!E107)))</f>
        <v/>
      </c>
      <c r="BX113" s="306" t="str">
        <f ca="true">+IF(OFFSET('Water Data'!$E$29,0,10*ROW('Water Data'!E107))="","",OFFSET('Water Data'!$E$29,0,10*ROW('Water Data'!E107)))</f>
        <v/>
      </c>
      <c r="BY113" s="306" t="str">
        <f ca="true">+IF(OFFSET('Water Data'!$F$27,0,10*ROW('Water Data'!F107))="","",OFFSET('Water Data'!$F$27,0,10*ROW('Water Data'!F107)))</f>
        <v/>
      </c>
      <c r="BZ113" s="306" t="str">
        <f ca="true">+IF(OFFSET('Water Data'!$F$28,0,10*ROW('Water Data'!F107))="","",OFFSET('Water Data'!$F$28,0,10*ROW('Water Data'!F107)))</f>
        <v/>
      </c>
      <c r="CA113" s="306" t="str">
        <f ca="true">+IF(OFFSET('Water Data'!$F$29,0,10*ROW('Water Data'!F107))="","",OFFSET('Water Data'!$F$29,0,10*ROW('Water Data'!F107)))</f>
        <v/>
      </c>
      <c r="CB113" s="306" t="str">
        <f ca="true">+IF(OFFSET('Water Data'!$G$27,0,10*ROW('Water Data'!G107))="","",OFFSET('Water Data'!$G$27,0,10*ROW('Water Data'!G107)))</f>
        <v/>
      </c>
      <c r="CC113" s="306" t="str">
        <f ca="true">+IF(OFFSET('Water Data'!$G$28,0,10*ROW('Water Data'!G107))="","",OFFSET('Water Data'!$G$28,0,10*ROW('Water Data'!G107)))</f>
        <v/>
      </c>
      <c r="CD113" s="306" t="str">
        <f ca="true">+IF(OFFSET('Water Data'!$G$29,0,10*ROW('Water Data'!G107))="","",OFFSET('Water Data'!$G$29,0,10*ROW('Water Data'!G107)))</f>
        <v/>
      </c>
      <c r="CE113" s="306" t="str">
        <f ca="true">+IF(OFFSET('Water Data'!$H$27,0,10*ROW('Water Data'!H107))="","",OFFSET('Water Data'!$H$27,0,10*ROW('Water Data'!H107)))</f>
        <v/>
      </c>
      <c r="CF113" s="306" t="str">
        <f ca="true">+IF(OFFSET('Water Data'!$H$28,0,10*ROW('Water Data'!H107))="","",OFFSET('Water Data'!$H$28,0,10*ROW('Water Data'!H107)))</f>
        <v/>
      </c>
      <c r="CG113" s="306" t="str">
        <f ca="true">+IF(OFFSET('Water Data'!$H$29,0,10*ROW('Water Data'!H107))="","",OFFSET('Water Data'!$H$29,0,10*ROW('Water Data'!H107)))</f>
        <v/>
      </c>
      <c r="CH113" s="306" t="str">
        <f ca="true">+IF(OFFSET('Water Data'!$I$27,0,10*ROW('Water Data'!I107))="","",OFFSET('Water Data'!$I$27,0,10*ROW('Water Data'!I107)))</f>
        <v/>
      </c>
      <c r="CI113" s="306" t="str">
        <f ca="true">+IF(OFFSET('Water Data'!$I$28,0,10*ROW('Water Data'!I107))="","",OFFSET('Water Data'!$I$28,0,10*ROW('Water Data'!I107)))</f>
        <v/>
      </c>
      <c r="CJ113" s="306" t="str">
        <f ca="true">+IF(OFFSET('Water Data'!$I$29,0,10*ROW('Water Data'!I107))="","",OFFSET('Water Data'!$I$29,0,10*ROW('Water Data'!I107)))</f>
        <v/>
      </c>
      <c r="CK113" s="306" t="str">
        <f ca="true">+IF(OFFSET('Sanitation Data'!$D$28,0,10*ROW('Sanitation Data'!D107))="","",OFFSET('Sanitation Data'!$D$28,0,10*ROW('Sanitation Data'!D107)))</f>
        <v/>
      </c>
      <c r="CL113" s="306" t="str">
        <f ca="true">+IF(OFFSET('Sanitation Data'!$D$29,0,10*ROW('Sanitation Data'!D107))="","",OFFSET('Sanitation Data'!$D$29,0,10*ROW('Sanitation Data'!D107)))</f>
        <v/>
      </c>
      <c r="CM113" s="306" t="str">
        <f ca="true">+IF(OFFSET('Sanitation Data'!$D$30,0,10*ROW('Sanitation Data'!D107))="","",OFFSET('Sanitation Data'!$D$30,0,10*ROW('Sanitation Data'!D107)))</f>
        <v/>
      </c>
      <c r="CN113" s="306" t="str">
        <f ca="true">+IF(OFFSET('Sanitation Data'!$D$31,0,10*ROW('Sanitation Data'!D107))="","",OFFSET('Sanitation Data'!$D$31,0,10*ROW('Sanitation Data'!D107)))</f>
        <v/>
      </c>
      <c r="CO113" s="306" t="str">
        <f ca="true">+IF(OFFSET('Sanitation Data'!$D$32,0,10*ROW('Sanitation Data'!D107))="","",OFFSET('Sanitation Data'!$D$32,0,10*ROW('Sanitation Data'!D107)))</f>
        <v/>
      </c>
      <c r="CP113" s="306" t="str">
        <f ca="true">+IF(OFFSET('Sanitation Data'!$E$28,0,10*ROW('Sanitation Data'!E107))="","",OFFSET('Sanitation Data'!$E$28,0,10*ROW('Sanitation Data'!E107)))</f>
        <v/>
      </c>
      <c r="CQ113" s="306" t="str">
        <f ca="true">+IF(OFFSET('Sanitation Data'!$E$29,0,10*ROW('Sanitation Data'!E107))="","",OFFSET('Sanitation Data'!$E$29,0,10*ROW('Sanitation Data'!E107)))</f>
        <v/>
      </c>
      <c r="CR113" s="306" t="str">
        <f ca="true">+IF(OFFSET('Sanitation Data'!$E$30,0,10*ROW('Sanitation Data'!E107))="","",OFFSET('Sanitation Data'!$E$30,0,10*ROW('Sanitation Data'!E107)))</f>
        <v/>
      </c>
      <c r="CS113" s="306" t="str">
        <f ca="true">+IF(OFFSET('Sanitation Data'!$E$31,0,10*ROW('Sanitation Data'!E107))="","",OFFSET('Sanitation Data'!$E$31,0,10*ROW('Sanitation Data'!E107)))</f>
        <v/>
      </c>
      <c r="CT113" s="306" t="str">
        <f ca="true">+IF(OFFSET('Sanitation Data'!$E$32,0,10*ROW('Sanitation Data'!E107))="","",OFFSET('Sanitation Data'!$E$32,0,10*ROW('Sanitation Data'!E107)))</f>
        <v/>
      </c>
      <c r="CU113" s="306" t="str">
        <f ca="true">+IF(OFFSET('Sanitation Data'!$F$28,0,10*ROW('Sanitation Data'!F107))="","",OFFSET('Sanitation Data'!$F$28,0,10*ROW('Sanitation Data'!F107)))</f>
        <v/>
      </c>
      <c r="CV113" s="306" t="str">
        <f ca="true">+IF(OFFSET('Sanitation Data'!$F$29,0,10*ROW('Sanitation Data'!F107))="","",OFFSET('Sanitation Data'!$F$29,0,10*ROW('Sanitation Data'!F107)))</f>
        <v/>
      </c>
      <c r="CW113" s="306" t="str">
        <f ca="true">+IF(OFFSET('Sanitation Data'!$F$30,0,10*ROW('Sanitation Data'!F107))="","",OFFSET('Sanitation Data'!$F$30,0,10*ROW('Sanitation Data'!F107)))</f>
        <v/>
      </c>
      <c r="CX113" s="306" t="str">
        <f ca="true">+IF(OFFSET('Sanitation Data'!$F$31,0,10*ROW('Sanitation Data'!F107))="","",OFFSET('Sanitation Data'!$F$31,0,10*ROW('Sanitation Data'!F107)))</f>
        <v/>
      </c>
      <c r="CY113" s="306" t="str">
        <f ca="true">+IF(OFFSET('Sanitation Data'!$F$32,0,10*ROW('Sanitation Data'!F107))="","",OFFSET('Sanitation Data'!$F$32,0,10*ROW('Sanitation Data'!F107)))</f>
        <v/>
      </c>
      <c r="CZ113" s="306" t="str">
        <f ca="true">+IF(OFFSET('Sanitation Data'!$G$28,0,10*ROW('Sanitation Data'!G107))="","",OFFSET('Sanitation Data'!$G$28,0,10*ROW('Sanitation Data'!G107)))</f>
        <v/>
      </c>
      <c r="DA113" s="306" t="str">
        <f ca="true">+IF(OFFSET('Sanitation Data'!$G$29,0,10*ROW('Sanitation Data'!G107))="","",OFFSET('Sanitation Data'!$G$29,0,10*ROW('Sanitation Data'!G107)))</f>
        <v/>
      </c>
      <c r="DB113" s="306" t="str">
        <f ca="true">+IF(OFFSET('Sanitation Data'!$G$30,0,10*ROW('Sanitation Data'!G107))="","",OFFSET('Sanitation Data'!$G$30,0,10*ROW('Sanitation Data'!G107)))</f>
        <v/>
      </c>
      <c r="DC113" s="306" t="str">
        <f ca="true">+IF(OFFSET('Sanitation Data'!$G$31,0,10*ROW('Sanitation Data'!G107))="","",OFFSET('Sanitation Data'!$G$31,0,10*ROW('Sanitation Data'!G107)))</f>
        <v/>
      </c>
      <c r="DD113" s="306" t="str">
        <f ca="true">+IF(OFFSET('Sanitation Data'!$G$32,0,10*ROW('Sanitation Data'!G107))="","",OFFSET('Sanitation Data'!$G$32,0,10*ROW('Sanitation Data'!G107)))</f>
        <v/>
      </c>
      <c r="DE113" s="306" t="str">
        <f ca="true">+IF(OFFSET('Sanitation Data'!$H$28,0,10*ROW('Sanitation Data'!H107))="","",OFFSET('Sanitation Data'!$H$28,0,10*ROW('Sanitation Data'!H107)))</f>
        <v/>
      </c>
      <c r="DF113" s="306" t="str">
        <f ca="true">+IF(OFFSET('Sanitation Data'!$H$29,0,10*ROW('Sanitation Data'!H107))="","",OFFSET('Sanitation Data'!$H$29,0,10*ROW('Sanitation Data'!H107)))</f>
        <v/>
      </c>
      <c r="DG113" s="306" t="str">
        <f ca="true">+IF(OFFSET('Sanitation Data'!$H$30,0,10*ROW('Sanitation Data'!H107))="","",OFFSET('Sanitation Data'!$H$30,0,10*ROW('Sanitation Data'!H107)))</f>
        <v/>
      </c>
      <c r="DH113" s="306" t="str">
        <f ca="true">+IF(OFFSET('Sanitation Data'!$H$31,0,10*ROW('Sanitation Data'!H107))="","",OFFSET('Sanitation Data'!$H$31,0,10*ROW('Sanitation Data'!H107)))</f>
        <v/>
      </c>
      <c r="DI113" s="306" t="str">
        <f ca="true">+IF(OFFSET('Sanitation Data'!$H$32,0,10*ROW('Sanitation Data'!H107))="","",OFFSET('Sanitation Data'!$H$32,0,10*ROW('Sanitation Data'!H107)))</f>
        <v/>
      </c>
      <c r="DJ113" s="306" t="str">
        <f ca="true">+IF(OFFSET('Sanitation Data'!$I$28,0,10*ROW('Sanitation Data'!I107))="","",OFFSET('Sanitation Data'!$I$28,0,10*ROW('Sanitation Data'!I107)))</f>
        <v/>
      </c>
      <c r="DK113" s="306" t="str">
        <f ca="true">+IF(OFFSET('Sanitation Data'!$I$29,0,10*ROW('Sanitation Data'!I107))="","",OFFSET('Sanitation Data'!$I$29,0,10*ROW('Sanitation Data'!I107)))</f>
        <v/>
      </c>
      <c r="DL113" s="306" t="str">
        <f ca="true">+IF(OFFSET('Sanitation Data'!$I$30,0,10*ROW('Sanitation Data'!I107))="","",OFFSET('Sanitation Data'!$I$30,0,10*ROW('Sanitation Data'!I107)))</f>
        <v/>
      </c>
      <c r="DM113" s="306" t="str">
        <f ca="true">+IF(OFFSET('Sanitation Data'!$I$31,0,10*ROW('Sanitation Data'!I107))="","",OFFSET('Sanitation Data'!$I$31,0,10*ROW('Sanitation Data'!I107)))</f>
        <v/>
      </c>
      <c r="DN113" s="306" t="str">
        <f ca="true">+IF(OFFSET('Sanitation Data'!$I$32,0,10*ROW('Sanitation Data'!I107))="","",OFFSET('Sanitation Data'!$I$32,0,10*ROW('Sanitation Data'!I107)))</f>
        <v/>
      </c>
      <c r="DO113" s="306" t="str">
        <f ca="true">+IF(OFFSET('Hygiene Data'!$D$11,0,10*ROW('Hygiene Data'!D107))="","",OFFSET('Hygiene Data'!$D$11,0,10*ROW('Hygiene Data'!D107)))</f>
        <v/>
      </c>
      <c r="DP113" s="306" t="str">
        <f ca="true">+IF(OFFSET('Hygiene Data'!$D$12,0,10*ROW('Hygiene Data'!D107))="","",OFFSET('Hygiene Data'!$D$12,0,10*ROW('Hygiene Data'!D107)))</f>
        <v/>
      </c>
      <c r="DQ113" s="306" t="str">
        <f ca="true">+IF(OFFSET('Hygiene Data'!$D$13,0,10*ROW('Hygiene Data'!D107))="","",OFFSET('Hygiene Data'!$D$13,0,10*ROW('Hygiene Data'!D107)))</f>
        <v/>
      </c>
      <c r="DR113" s="306" t="str">
        <f ca="true">+IF(OFFSET('Hygiene Data'!$E$11,0,10*ROW('Hygiene Data'!E107))="","",OFFSET('Hygiene Data'!$E$11,0,10*ROW('Hygiene Data'!E107)))</f>
        <v/>
      </c>
      <c r="DS113" s="306" t="str">
        <f ca="true">+IF(OFFSET('Hygiene Data'!$E$12,0,10*ROW('Hygiene Data'!E107))="","",OFFSET('Hygiene Data'!$E$12,0,10*ROW('Hygiene Data'!E107)))</f>
        <v/>
      </c>
      <c r="DT113" s="306" t="str">
        <f ca="true">+IF(OFFSET('Hygiene Data'!$E$13,0,10*ROW('Hygiene Data'!E107))="","",OFFSET('Hygiene Data'!$E$13,0,10*ROW('Hygiene Data'!E107)))</f>
        <v/>
      </c>
      <c r="DU113" s="306" t="str">
        <f ca="true">+IF(OFFSET('Hygiene Data'!$F$11,0,10*ROW('Hygiene Data'!F107))="","",OFFSET('Hygiene Data'!$F$11,0,10*ROW('Hygiene Data'!F107)))</f>
        <v/>
      </c>
      <c r="DV113" s="306" t="str">
        <f ca="true">+IF(OFFSET('Hygiene Data'!$F$12,0,10*ROW('Hygiene Data'!F107))="","",OFFSET('Hygiene Data'!$F$12,0,10*ROW('Hygiene Data'!F107)))</f>
        <v/>
      </c>
      <c r="DW113" s="306" t="str">
        <f ca="true">+IF(OFFSET('Hygiene Data'!$F$13,0,10*ROW('Hygiene Data'!F107))="","",OFFSET('Hygiene Data'!$F$13,0,10*ROW('Hygiene Data'!F107)))</f>
        <v/>
      </c>
      <c r="DX113" s="306" t="str">
        <f ca="true">+IF(OFFSET('Hygiene Data'!$G$11,0,10*ROW('Hygiene Data'!G107))="","",OFFSET('Hygiene Data'!$G$11,0,10*ROW('Hygiene Data'!G107)))</f>
        <v/>
      </c>
      <c r="DY113" s="306" t="str">
        <f ca="true">+IF(OFFSET('Hygiene Data'!$G$12,0,10*ROW('Hygiene Data'!G107))="","",OFFSET('Hygiene Data'!$G$12,0,10*ROW('Hygiene Data'!G107)))</f>
        <v/>
      </c>
      <c r="DZ113" s="306" t="str">
        <f ca="true">+IF(OFFSET('Hygiene Data'!$G$13,0,10*ROW('Hygiene Data'!G107))="","",OFFSET('Hygiene Data'!$G$13,0,10*ROW('Hygiene Data'!G107)))</f>
        <v/>
      </c>
      <c r="EA113" s="306" t="str">
        <f ca="true">+IF(OFFSET('Hygiene Data'!$H$11,0,10*ROW('Hygiene Data'!H107))="","",OFFSET('Hygiene Data'!$H$11,0,10*ROW('Hygiene Data'!H107)))</f>
        <v/>
      </c>
      <c r="EB113" s="306" t="str">
        <f ca="true">+IF(OFFSET('Hygiene Data'!$H$12,0,10*ROW('Hygiene Data'!H107))="","",OFFSET('Hygiene Data'!$H$12,0,10*ROW('Hygiene Data'!H107)))</f>
        <v/>
      </c>
      <c r="EC113" s="306" t="str">
        <f ca="true">+IF(OFFSET('Hygiene Data'!$H$13,0,10*ROW('Hygiene Data'!H107))="","",OFFSET('Hygiene Data'!$H$13,0,10*ROW('Hygiene Data'!H107)))</f>
        <v/>
      </c>
      <c r="ED113" s="306" t="str">
        <f ca="true">+IF(OFFSET('Hygiene Data'!$I$11,0,10*ROW('Hygiene Data'!I107))="","",OFFSET('Hygiene Data'!$I$11,0,10*ROW('Hygiene Data'!I107)))</f>
        <v/>
      </c>
      <c r="EE113" s="306" t="str">
        <f ca="true">+IF(OFFSET('Hygiene Data'!$I$12,0,10*ROW('Hygiene Data'!I107))="","",OFFSET('Hygiene Data'!$I$12,0,10*ROW('Hygiene Data'!I107)))</f>
        <v/>
      </c>
      <c r="EF113" s="306"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62" t="str">
        <f t="shared" ca="true" si="1"/>
        <v/>
      </c>
      <c r="D114" s="98"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8"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8"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8"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8"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8"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8"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8"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8"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8"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8"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8"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8"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8"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8"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8"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8"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8"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9"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9"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9"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9"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9"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9"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9"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9"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9"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9"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9"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9"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9"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9"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9"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9"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9"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9"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9"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9"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9"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9"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9"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9"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9"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9"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9"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9"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9"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9"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0"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0"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0"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0"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0"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0"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0"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0"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0"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0"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0"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0"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0"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0"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0"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0"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0"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0"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6"/>
      <c r="BS114" s="306" t="str">
        <f ca="true">+IF(OFFSET('Water Data'!$D$27,0,10*ROW('Water Data'!D108))="","",OFFSET('Water Data'!$D$27,0,10*ROW('Water Data'!D108)))</f>
        <v/>
      </c>
      <c r="BT114" s="306" t="str">
        <f ca="true">+IF(OFFSET('Water Data'!$D$28,0,10*ROW('Water Data'!D108))="","",OFFSET('Water Data'!$D$28,0,10*ROW('Water Data'!D108)))</f>
        <v/>
      </c>
      <c r="BU114" s="306" t="str">
        <f ca="true">+IF(OFFSET('Water Data'!$D$29,0,10*ROW('Water Data'!D108))="","",OFFSET('Water Data'!$D$29,0,10*ROW('Water Data'!D108)))</f>
        <v/>
      </c>
      <c r="BV114" s="306" t="str">
        <f ca="true">+IF(OFFSET('Water Data'!$E$27,0,10*ROW('Water Data'!E108))="","",OFFSET('Water Data'!$E$27,0,10*ROW('Water Data'!E108)))</f>
        <v/>
      </c>
      <c r="BW114" s="306" t="str">
        <f ca="true">+IF(OFFSET('Water Data'!$E$28,0,10*ROW('Water Data'!E108))="","",OFFSET('Water Data'!$E$28,0,10*ROW('Water Data'!E108)))</f>
        <v/>
      </c>
      <c r="BX114" s="306" t="str">
        <f ca="true">+IF(OFFSET('Water Data'!$E$29,0,10*ROW('Water Data'!E108))="","",OFFSET('Water Data'!$E$29,0,10*ROW('Water Data'!E108)))</f>
        <v/>
      </c>
      <c r="BY114" s="306" t="str">
        <f ca="true">+IF(OFFSET('Water Data'!$F$27,0,10*ROW('Water Data'!F108))="","",OFFSET('Water Data'!$F$27,0,10*ROW('Water Data'!F108)))</f>
        <v/>
      </c>
      <c r="BZ114" s="306" t="str">
        <f ca="true">+IF(OFFSET('Water Data'!$F$28,0,10*ROW('Water Data'!F108))="","",OFFSET('Water Data'!$F$28,0,10*ROW('Water Data'!F108)))</f>
        <v/>
      </c>
      <c r="CA114" s="306" t="str">
        <f ca="true">+IF(OFFSET('Water Data'!$F$29,0,10*ROW('Water Data'!F108))="","",OFFSET('Water Data'!$F$29,0,10*ROW('Water Data'!F108)))</f>
        <v/>
      </c>
      <c r="CB114" s="306" t="str">
        <f ca="true">+IF(OFFSET('Water Data'!$G$27,0,10*ROW('Water Data'!G108))="","",OFFSET('Water Data'!$G$27,0,10*ROW('Water Data'!G108)))</f>
        <v/>
      </c>
      <c r="CC114" s="306" t="str">
        <f ca="true">+IF(OFFSET('Water Data'!$G$28,0,10*ROW('Water Data'!G108))="","",OFFSET('Water Data'!$G$28,0,10*ROW('Water Data'!G108)))</f>
        <v/>
      </c>
      <c r="CD114" s="306" t="str">
        <f ca="true">+IF(OFFSET('Water Data'!$G$29,0,10*ROW('Water Data'!G108))="","",OFFSET('Water Data'!$G$29,0,10*ROW('Water Data'!G108)))</f>
        <v/>
      </c>
      <c r="CE114" s="306" t="str">
        <f ca="true">+IF(OFFSET('Water Data'!$H$27,0,10*ROW('Water Data'!H108))="","",OFFSET('Water Data'!$H$27,0,10*ROW('Water Data'!H108)))</f>
        <v/>
      </c>
      <c r="CF114" s="306" t="str">
        <f ca="true">+IF(OFFSET('Water Data'!$H$28,0,10*ROW('Water Data'!H108))="","",OFFSET('Water Data'!$H$28,0,10*ROW('Water Data'!H108)))</f>
        <v/>
      </c>
      <c r="CG114" s="306" t="str">
        <f ca="true">+IF(OFFSET('Water Data'!$H$29,0,10*ROW('Water Data'!H108))="","",OFFSET('Water Data'!$H$29,0,10*ROW('Water Data'!H108)))</f>
        <v/>
      </c>
      <c r="CH114" s="306" t="str">
        <f ca="true">+IF(OFFSET('Water Data'!$I$27,0,10*ROW('Water Data'!I108))="","",OFFSET('Water Data'!$I$27,0,10*ROW('Water Data'!I108)))</f>
        <v/>
      </c>
      <c r="CI114" s="306" t="str">
        <f ca="true">+IF(OFFSET('Water Data'!$I$28,0,10*ROW('Water Data'!I108))="","",OFFSET('Water Data'!$I$28,0,10*ROW('Water Data'!I108)))</f>
        <v/>
      </c>
      <c r="CJ114" s="306" t="str">
        <f ca="true">+IF(OFFSET('Water Data'!$I$29,0,10*ROW('Water Data'!I108))="","",OFFSET('Water Data'!$I$29,0,10*ROW('Water Data'!I108)))</f>
        <v/>
      </c>
      <c r="CK114" s="306" t="str">
        <f ca="true">+IF(OFFSET('Sanitation Data'!$D$28,0,10*ROW('Sanitation Data'!D108))="","",OFFSET('Sanitation Data'!$D$28,0,10*ROW('Sanitation Data'!D108)))</f>
        <v/>
      </c>
      <c r="CL114" s="306" t="str">
        <f ca="true">+IF(OFFSET('Sanitation Data'!$D$29,0,10*ROW('Sanitation Data'!D108))="","",OFFSET('Sanitation Data'!$D$29,0,10*ROW('Sanitation Data'!D108)))</f>
        <v/>
      </c>
      <c r="CM114" s="306" t="str">
        <f ca="true">+IF(OFFSET('Sanitation Data'!$D$30,0,10*ROW('Sanitation Data'!D108))="","",OFFSET('Sanitation Data'!$D$30,0,10*ROW('Sanitation Data'!D108)))</f>
        <v/>
      </c>
      <c r="CN114" s="306" t="str">
        <f ca="true">+IF(OFFSET('Sanitation Data'!$D$31,0,10*ROW('Sanitation Data'!D108))="","",OFFSET('Sanitation Data'!$D$31,0,10*ROW('Sanitation Data'!D108)))</f>
        <v/>
      </c>
      <c r="CO114" s="306" t="str">
        <f ca="true">+IF(OFFSET('Sanitation Data'!$D$32,0,10*ROW('Sanitation Data'!D108))="","",OFFSET('Sanitation Data'!$D$32,0,10*ROW('Sanitation Data'!D108)))</f>
        <v/>
      </c>
      <c r="CP114" s="306" t="str">
        <f ca="true">+IF(OFFSET('Sanitation Data'!$E$28,0,10*ROW('Sanitation Data'!E108))="","",OFFSET('Sanitation Data'!$E$28,0,10*ROW('Sanitation Data'!E108)))</f>
        <v/>
      </c>
      <c r="CQ114" s="306" t="str">
        <f ca="true">+IF(OFFSET('Sanitation Data'!$E$29,0,10*ROW('Sanitation Data'!E108))="","",OFFSET('Sanitation Data'!$E$29,0,10*ROW('Sanitation Data'!E108)))</f>
        <v/>
      </c>
      <c r="CR114" s="306" t="str">
        <f ca="true">+IF(OFFSET('Sanitation Data'!$E$30,0,10*ROW('Sanitation Data'!E108))="","",OFFSET('Sanitation Data'!$E$30,0,10*ROW('Sanitation Data'!E108)))</f>
        <v/>
      </c>
      <c r="CS114" s="306" t="str">
        <f ca="true">+IF(OFFSET('Sanitation Data'!$E$31,0,10*ROW('Sanitation Data'!E108))="","",OFFSET('Sanitation Data'!$E$31,0,10*ROW('Sanitation Data'!E108)))</f>
        <v/>
      </c>
      <c r="CT114" s="306" t="str">
        <f ca="true">+IF(OFFSET('Sanitation Data'!$E$32,0,10*ROW('Sanitation Data'!E108))="","",OFFSET('Sanitation Data'!$E$32,0,10*ROW('Sanitation Data'!E108)))</f>
        <v/>
      </c>
      <c r="CU114" s="306" t="str">
        <f ca="true">+IF(OFFSET('Sanitation Data'!$F$28,0,10*ROW('Sanitation Data'!F108))="","",OFFSET('Sanitation Data'!$F$28,0,10*ROW('Sanitation Data'!F108)))</f>
        <v/>
      </c>
      <c r="CV114" s="306" t="str">
        <f ca="true">+IF(OFFSET('Sanitation Data'!$F$29,0,10*ROW('Sanitation Data'!F108))="","",OFFSET('Sanitation Data'!$F$29,0,10*ROW('Sanitation Data'!F108)))</f>
        <v/>
      </c>
      <c r="CW114" s="306" t="str">
        <f ca="true">+IF(OFFSET('Sanitation Data'!$F$30,0,10*ROW('Sanitation Data'!F108))="","",OFFSET('Sanitation Data'!$F$30,0,10*ROW('Sanitation Data'!F108)))</f>
        <v/>
      </c>
      <c r="CX114" s="306" t="str">
        <f ca="true">+IF(OFFSET('Sanitation Data'!$F$31,0,10*ROW('Sanitation Data'!F108))="","",OFFSET('Sanitation Data'!$F$31,0,10*ROW('Sanitation Data'!F108)))</f>
        <v/>
      </c>
      <c r="CY114" s="306" t="str">
        <f ca="true">+IF(OFFSET('Sanitation Data'!$F$32,0,10*ROW('Sanitation Data'!F108))="","",OFFSET('Sanitation Data'!$F$32,0,10*ROW('Sanitation Data'!F108)))</f>
        <v/>
      </c>
      <c r="CZ114" s="306" t="str">
        <f ca="true">+IF(OFFSET('Sanitation Data'!$G$28,0,10*ROW('Sanitation Data'!G108))="","",OFFSET('Sanitation Data'!$G$28,0,10*ROW('Sanitation Data'!G108)))</f>
        <v/>
      </c>
      <c r="DA114" s="306" t="str">
        <f ca="true">+IF(OFFSET('Sanitation Data'!$G$29,0,10*ROW('Sanitation Data'!G108))="","",OFFSET('Sanitation Data'!$G$29,0,10*ROW('Sanitation Data'!G108)))</f>
        <v/>
      </c>
      <c r="DB114" s="306" t="str">
        <f ca="true">+IF(OFFSET('Sanitation Data'!$G$30,0,10*ROW('Sanitation Data'!G108))="","",OFFSET('Sanitation Data'!$G$30,0,10*ROW('Sanitation Data'!G108)))</f>
        <v/>
      </c>
      <c r="DC114" s="306" t="str">
        <f ca="true">+IF(OFFSET('Sanitation Data'!$G$31,0,10*ROW('Sanitation Data'!G108))="","",OFFSET('Sanitation Data'!$G$31,0,10*ROW('Sanitation Data'!G108)))</f>
        <v/>
      </c>
      <c r="DD114" s="306" t="str">
        <f ca="true">+IF(OFFSET('Sanitation Data'!$G$32,0,10*ROW('Sanitation Data'!G108))="","",OFFSET('Sanitation Data'!$G$32,0,10*ROW('Sanitation Data'!G108)))</f>
        <v/>
      </c>
      <c r="DE114" s="306" t="str">
        <f ca="true">+IF(OFFSET('Sanitation Data'!$H$28,0,10*ROW('Sanitation Data'!H108))="","",OFFSET('Sanitation Data'!$H$28,0,10*ROW('Sanitation Data'!H108)))</f>
        <v/>
      </c>
      <c r="DF114" s="306" t="str">
        <f ca="true">+IF(OFFSET('Sanitation Data'!$H$29,0,10*ROW('Sanitation Data'!H108))="","",OFFSET('Sanitation Data'!$H$29,0,10*ROW('Sanitation Data'!H108)))</f>
        <v/>
      </c>
      <c r="DG114" s="306" t="str">
        <f ca="true">+IF(OFFSET('Sanitation Data'!$H$30,0,10*ROW('Sanitation Data'!H108))="","",OFFSET('Sanitation Data'!$H$30,0,10*ROW('Sanitation Data'!H108)))</f>
        <v/>
      </c>
      <c r="DH114" s="306" t="str">
        <f ca="true">+IF(OFFSET('Sanitation Data'!$H$31,0,10*ROW('Sanitation Data'!H108))="","",OFFSET('Sanitation Data'!$H$31,0,10*ROW('Sanitation Data'!H108)))</f>
        <v/>
      </c>
      <c r="DI114" s="306" t="str">
        <f ca="true">+IF(OFFSET('Sanitation Data'!$H$32,0,10*ROW('Sanitation Data'!H108))="","",OFFSET('Sanitation Data'!$H$32,0,10*ROW('Sanitation Data'!H108)))</f>
        <v/>
      </c>
      <c r="DJ114" s="306" t="str">
        <f ca="true">+IF(OFFSET('Sanitation Data'!$I$28,0,10*ROW('Sanitation Data'!I108))="","",OFFSET('Sanitation Data'!$I$28,0,10*ROW('Sanitation Data'!I108)))</f>
        <v/>
      </c>
      <c r="DK114" s="306" t="str">
        <f ca="true">+IF(OFFSET('Sanitation Data'!$I$29,0,10*ROW('Sanitation Data'!I108))="","",OFFSET('Sanitation Data'!$I$29,0,10*ROW('Sanitation Data'!I108)))</f>
        <v/>
      </c>
      <c r="DL114" s="306" t="str">
        <f ca="true">+IF(OFFSET('Sanitation Data'!$I$30,0,10*ROW('Sanitation Data'!I108))="","",OFFSET('Sanitation Data'!$I$30,0,10*ROW('Sanitation Data'!I108)))</f>
        <v/>
      </c>
      <c r="DM114" s="306" t="str">
        <f ca="true">+IF(OFFSET('Sanitation Data'!$I$31,0,10*ROW('Sanitation Data'!I108))="","",OFFSET('Sanitation Data'!$I$31,0,10*ROW('Sanitation Data'!I108)))</f>
        <v/>
      </c>
      <c r="DN114" s="306" t="str">
        <f ca="true">+IF(OFFSET('Sanitation Data'!$I$32,0,10*ROW('Sanitation Data'!I108))="","",OFFSET('Sanitation Data'!$I$32,0,10*ROW('Sanitation Data'!I108)))</f>
        <v/>
      </c>
      <c r="DO114" s="306" t="str">
        <f ca="true">+IF(OFFSET('Hygiene Data'!$D$11,0,10*ROW('Hygiene Data'!D108))="","",OFFSET('Hygiene Data'!$D$11,0,10*ROW('Hygiene Data'!D108)))</f>
        <v/>
      </c>
      <c r="DP114" s="306" t="str">
        <f ca="true">+IF(OFFSET('Hygiene Data'!$D$12,0,10*ROW('Hygiene Data'!D108))="","",OFFSET('Hygiene Data'!$D$12,0,10*ROW('Hygiene Data'!D108)))</f>
        <v/>
      </c>
      <c r="DQ114" s="306" t="str">
        <f ca="true">+IF(OFFSET('Hygiene Data'!$D$13,0,10*ROW('Hygiene Data'!D108))="","",OFFSET('Hygiene Data'!$D$13,0,10*ROW('Hygiene Data'!D108)))</f>
        <v/>
      </c>
      <c r="DR114" s="306" t="str">
        <f ca="true">+IF(OFFSET('Hygiene Data'!$E$11,0,10*ROW('Hygiene Data'!E108))="","",OFFSET('Hygiene Data'!$E$11,0,10*ROW('Hygiene Data'!E108)))</f>
        <v/>
      </c>
      <c r="DS114" s="306" t="str">
        <f ca="true">+IF(OFFSET('Hygiene Data'!$E$12,0,10*ROW('Hygiene Data'!E108))="","",OFFSET('Hygiene Data'!$E$12,0,10*ROW('Hygiene Data'!E108)))</f>
        <v/>
      </c>
      <c r="DT114" s="306" t="str">
        <f ca="true">+IF(OFFSET('Hygiene Data'!$E$13,0,10*ROW('Hygiene Data'!E108))="","",OFFSET('Hygiene Data'!$E$13,0,10*ROW('Hygiene Data'!E108)))</f>
        <v/>
      </c>
      <c r="DU114" s="306" t="str">
        <f ca="true">+IF(OFFSET('Hygiene Data'!$F$11,0,10*ROW('Hygiene Data'!F108))="","",OFFSET('Hygiene Data'!$F$11,0,10*ROW('Hygiene Data'!F108)))</f>
        <v/>
      </c>
      <c r="DV114" s="306" t="str">
        <f ca="true">+IF(OFFSET('Hygiene Data'!$F$12,0,10*ROW('Hygiene Data'!F108))="","",OFFSET('Hygiene Data'!$F$12,0,10*ROW('Hygiene Data'!F108)))</f>
        <v/>
      </c>
      <c r="DW114" s="306" t="str">
        <f ca="true">+IF(OFFSET('Hygiene Data'!$F$13,0,10*ROW('Hygiene Data'!F108))="","",OFFSET('Hygiene Data'!$F$13,0,10*ROW('Hygiene Data'!F108)))</f>
        <v/>
      </c>
      <c r="DX114" s="306" t="str">
        <f ca="true">+IF(OFFSET('Hygiene Data'!$G$11,0,10*ROW('Hygiene Data'!G108))="","",OFFSET('Hygiene Data'!$G$11,0,10*ROW('Hygiene Data'!G108)))</f>
        <v/>
      </c>
      <c r="DY114" s="306" t="str">
        <f ca="true">+IF(OFFSET('Hygiene Data'!$G$12,0,10*ROW('Hygiene Data'!G108))="","",OFFSET('Hygiene Data'!$G$12,0,10*ROW('Hygiene Data'!G108)))</f>
        <v/>
      </c>
      <c r="DZ114" s="306" t="str">
        <f ca="true">+IF(OFFSET('Hygiene Data'!$G$13,0,10*ROW('Hygiene Data'!G108))="","",OFFSET('Hygiene Data'!$G$13,0,10*ROW('Hygiene Data'!G108)))</f>
        <v/>
      </c>
      <c r="EA114" s="306" t="str">
        <f ca="true">+IF(OFFSET('Hygiene Data'!$H$11,0,10*ROW('Hygiene Data'!H108))="","",OFFSET('Hygiene Data'!$H$11,0,10*ROW('Hygiene Data'!H108)))</f>
        <v/>
      </c>
      <c r="EB114" s="306" t="str">
        <f ca="true">+IF(OFFSET('Hygiene Data'!$H$12,0,10*ROW('Hygiene Data'!H108))="","",OFFSET('Hygiene Data'!$H$12,0,10*ROW('Hygiene Data'!H108)))</f>
        <v/>
      </c>
      <c r="EC114" s="306" t="str">
        <f ca="true">+IF(OFFSET('Hygiene Data'!$H$13,0,10*ROW('Hygiene Data'!H108))="","",OFFSET('Hygiene Data'!$H$13,0,10*ROW('Hygiene Data'!H108)))</f>
        <v/>
      </c>
      <c r="ED114" s="306" t="str">
        <f ca="true">+IF(OFFSET('Hygiene Data'!$I$11,0,10*ROW('Hygiene Data'!I108))="","",OFFSET('Hygiene Data'!$I$11,0,10*ROW('Hygiene Data'!I108)))</f>
        <v/>
      </c>
      <c r="EE114" s="306" t="str">
        <f ca="true">+IF(OFFSET('Hygiene Data'!$I$12,0,10*ROW('Hygiene Data'!I108))="","",OFFSET('Hygiene Data'!$I$12,0,10*ROW('Hygiene Data'!I108)))</f>
        <v/>
      </c>
      <c r="EF114" s="306"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62" t="str">
        <f t="shared" ca="true" si="1"/>
        <v/>
      </c>
      <c r="D115" s="98"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8"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8"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8"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8"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8"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8"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8"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8"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8"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8"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8"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8"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8"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8"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8"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8"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8"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9"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9"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9"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9"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9"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9"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9"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9"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9"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9"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9"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9"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9"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9"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9"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9"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9"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9"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9"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9"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9"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9"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9"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9"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9"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9"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9"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9"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9"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9"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0"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0"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0"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0"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0"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0"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0"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0"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0"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0"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0"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0"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0"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0"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0"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0"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0"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0"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6"/>
      <c r="BS115" s="306" t="str">
        <f ca="true">+IF(OFFSET('Water Data'!$D$27,0,10*ROW('Water Data'!D109))="","",OFFSET('Water Data'!$D$27,0,10*ROW('Water Data'!D109)))</f>
        <v/>
      </c>
      <c r="BT115" s="306" t="str">
        <f ca="true">+IF(OFFSET('Water Data'!$D$28,0,10*ROW('Water Data'!D109))="","",OFFSET('Water Data'!$D$28,0,10*ROW('Water Data'!D109)))</f>
        <v/>
      </c>
      <c r="BU115" s="306" t="str">
        <f ca="true">+IF(OFFSET('Water Data'!$D$29,0,10*ROW('Water Data'!D109))="","",OFFSET('Water Data'!$D$29,0,10*ROW('Water Data'!D109)))</f>
        <v/>
      </c>
      <c r="BV115" s="306" t="str">
        <f ca="true">+IF(OFFSET('Water Data'!$E$27,0,10*ROW('Water Data'!E109))="","",OFFSET('Water Data'!$E$27,0,10*ROW('Water Data'!E109)))</f>
        <v/>
      </c>
      <c r="BW115" s="306" t="str">
        <f ca="true">+IF(OFFSET('Water Data'!$E$28,0,10*ROW('Water Data'!E109))="","",OFFSET('Water Data'!$E$28,0,10*ROW('Water Data'!E109)))</f>
        <v/>
      </c>
      <c r="BX115" s="306" t="str">
        <f ca="true">+IF(OFFSET('Water Data'!$E$29,0,10*ROW('Water Data'!E109))="","",OFFSET('Water Data'!$E$29,0,10*ROW('Water Data'!E109)))</f>
        <v/>
      </c>
      <c r="BY115" s="306" t="str">
        <f ca="true">+IF(OFFSET('Water Data'!$F$27,0,10*ROW('Water Data'!F109))="","",OFFSET('Water Data'!$F$27,0,10*ROW('Water Data'!F109)))</f>
        <v/>
      </c>
      <c r="BZ115" s="306" t="str">
        <f ca="true">+IF(OFFSET('Water Data'!$F$28,0,10*ROW('Water Data'!F109))="","",OFFSET('Water Data'!$F$28,0,10*ROW('Water Data'!F109)))</f>
        <v/>
      </c>
      <c r="CA115" s="306" t="str">
        <f ca="true">+IF(OFFSET('Water Data'!$F$29,0,10*ROW('Water Data'!F109))="","",OFFSET('Water Data'!$F$29,0,10*ROW('Water Data'!F109)))</f>
        <v/>
      </c>
      <c r="CB115" s="306" t="str">
        <f ca="true">+IF(OFFSET('Water Data'!$G$27,0,10*ROW('Water Data'!G109))="","",OFFSET('Water Data'!$G$27,0,10*ROW('Water Data'!G109)))</f>
        <v/>
      </c>
      <c r="CC115" s="306" t="str">
        <f ca="true">+IF(OFFSET('Water Data'!$G$28,0,10*ROW('Water Data'!G109))="","",OFFSET('Water Data'!$G$28,0,10*ROW('Water Data'!G109)))</f>
        <v/>
      </c>
      <c r="CD115" s="306" t="str">
        <f ca="true">+IF(OFFSET('Water Data'!$G$29,0,10*ROW('Water Data'!G109))="","",OFFSET('Water Data'!$G$29,0,10*ROW('Water Data'!G109)))</f>
        <v/>
      </c>
      <c r="CE115" s="306" t="str">
        <f ca="true">+IF(OFFSET('Water Data'!$H$27,0,10*ROW('Water Data'!H109))="","",OFFSET('Water Data'!$H$27,0,10*ROW('Water Data'!H109)))</f>
        <v/>
      </c>
      <c r="CF115" s="306" t="str">
        <f ca="true">+IF(OFFSET('Water Data'!$H$28,0,10*ROW('Water Data'!H109))="","",OFFSET('Water Data'!$H$28,0,10*ROW('Water Data'!H109)))</f>
        <v/>
      </c>
      <c r="CG115" s="306" t="str">
        <f ca="true">+IF(OFFSET('Water Data'!$H$29,0,10*ROW('Water Data'!H109))="","",OFFSET('Water Data'!$H$29,0,10*ROW('Water Data'!H109)))</f>
        <v/>
      </c>
      <c r="CH115" s="306" t="str">
        <f ca="true">+IF(OFFSET('Water Data'!$I$27,0,10*ROW('Water Data'!I109))="","",OFFSET('Water Data'!$I$27,0,10*ROW('Water Data'!I109)))</f>
        <v/>
      </c>
      <c r="CI115" s="306" t="str">
        <f ca="true">+IF(OFFSET('Water Data'!$I$28,0,10*ROW('Water Data'!I109))="","",OFFSET('Water Data'!$I$28,0,10*ROW('Water Data'!I109)))</f>
        <v/>
      </c>
      <c r="CJ115" s="306" t="str">
        <f ca="true">+IF(OFFSET('Water Data'!$I$29,0,10*ROW('Water Data'!I109))="","",OFFSET('Water Data'!$I$29,0,10*ROW('Water Data'!I109)))</f>
        <v/>
      </c>
      <c r="CK115" s="306" t="str">
        <f ca="true">+IF(OFFSET('Sanitation Data'!$D$28,0,10*ROW('Sanitation Data'!D109))="","",OFFSET('Sanitation Data'!$D$28,0,10*ROW('Sanitation Data'!D109)))</f>
        <v/>
      </c>
      <c r="CL115" s="306" t="str">
        <f ca="true">+IF(OFFSET('Sanitation Data'!$D$29,0,10*ROW('Sanitation Data'!D109))="","",OFFSET('Sanitation Data'!$D$29,0,10*ROW('Sanitation Data'!D109)))</f>
        <v/>
      </c>
      <c r="CM115" s="306" t="str">
        <f ca="true">+IF(OFFSET('Sanitation Data'!$D$30,0,10*ROW('Sanitation Data'!D109))="","",OFFSET('Sanitation Data'!$D$30,0,10*ROW('Sanitation Data'!D109)))</f>
        <v/>
      </c>
      <c r="CN115" s="306" t="str">
        <f ca="true">+IF(OFFSET('Sanitation Data'!$D$31,0,10*ROW('Sanitation Data'!D109))="","",OFFSET('Sanitation Data'!$D$31,0,10*ROW('Sanitation Data'!D109)))</f>
        <v/>
      </c>
      <c r="CO115" s="306" t="str">
        <f ca="true">+IF(OFFSET('Sanitation Data'!$D$32,0,10*ROW('Sanitation Data'!D109))="","",OFFSET('Sanitation Data'!$D$32,0,10*ROW('Sanitation Data'!D109)))</f>
        <v/>
      </c>
      <c r="CP115" s="306" t="str">
        <f ca="true">+IF(OFFSET('Sanitation Data'!$E$28,0,10*ROW('Sanitation Data'!E109))="","",OFFSET('Sanitation Data'!$E$28,0,10*ROW('Sanitation Data'!E109)))</f>
        <v/>
      </c>
      <c r="CQ115" s="306" t="str">
        <f ca="true">+IF(OFFSET('Sanitation Data'!$E$29,0,10*ROW('Sanitation Data'!E109))="","",OFFSET('Sanitation Data'!$E$29,0,10*ROW('Sanitation Data'!E109)))</f>
        <v/>
      </c>
      <c r="CR115" s="306" t="str">
        <f ca="true">+IF(OFFSET('Sanitation Data'!$E$30,0,10*ROW('Sanitation Data'!E109))="","",OFFSET('Sanitation Data'!$E$30,0,10*ROW('Sanitation Data'!E109)))</f>
        <v/>
      </c>
      <c r="CS115" s="306" t="str">
        <f ca="true">+IF(OFFSET('Sanitation Data'!$E$31,0,10*ROW('Sanitation Data'!E109))="","",OFFSET('Sanitation Data'!$E$31,0,10*ROW('Sanitation Data'!E109)))</f>
        <v/>
      </c>
      <c r="CT115" s="306" t="str">
        <f ca="true">+IF(OFFSET('Sanitation Data'!$E$32,0,10*ROW('Sanitation Data'!E109))="","",OFFSET('Sanitation Data'!$E$32,0,10*ROW('Sanitation Data'!E109)))</f>
        <v/>
      </c>
      <c r="CU115" s="306" t="str">
        <f ca="true">+IF(OFFSET('Sanitation Data'!$F$28,0,10*ROW('Sanitation Data'!F109))="","",OFFSET('Sanitation Data'!$F$28,0,10*ROW('Sanitation Data'!F109)))</f>
        <v/>
      </c>
      <c r="CV115" s="306" t="str">
        <f ca="true">+IF(OFFSET('Sanitation Data'!$F$29,0,10*ROW('Sanitation Data'!F109))="","",OFFSET('Sanitation Data'!$F$29,0,10*ROW('Sanitation Data'!F109)))</f>
        <v/>
      </c>
      <c r="CW115" s="306" t="str">
        <f ca="true">+IF(OFFSET('Sanitation Data'!$F$30,0,10*ROW('Sanitation Data'!F109))="","",OFFSET('Sanitation Data'!$F$30,0,10*ROW('Sanitation Data'!F109)))</f>
        <v/>
      </c>
      <c r="CX115" s="306" t="str">
        <f ca="true">+IF(OFFSET('Sanitation Data'!$F$31,0,10*ROW('Sanitation Data'!F109))="","",OFFSET('Sanitation Data'!$F$31,0,10*ROW('Sanitation Data'!F109)))</f>
        <v/>
      </c>
      <c r="CY115" s="306" t="str">
        <f ca="true">+IF(OFFSET('Sanitation Data'!$F$32,0,10*ROW('Sanitation Data'!F109))="","",OFFSET('Sanitation Data'!$F$32,0,10*ROW('Sanitation Data'!F109)))</f>
        <v/>
      </c>
      <c r="CZ115" s="306" t="str">
        <f ca="true">+IF(OFFSET('Sanitation Data'!$G$28,0,10*ROW('Sanitation Data'!G109))="","",OFFSET('Sanitation Data'!$G$28,0,10*ROW('Sanitation Data'!G109)))</f>
        <v/>
      </c>
      <c r="DA115" s="306" t="str">
        <f ca="true">+IF(OFFSET('Sanitation Data'!$G$29,0,10*ROW('Sanitation Data'!G109))="","",OFFSET('Sanitation Data'!$G$29,0,10*ROW('Sanitation Data'!G109)))</f>
        <v/>
      </c>
      <c r="DB115" s="306" t="str">
        <f ca="true">+IF(OFFSET('Sanitation Data'!$G$30,0,10*ROW('Sanitation Data'!G109))="","",OFFSET('Sanitation Data'!$G$30,0,10*ROW('Sanitation Data'!G109)))</f>
        <v/>
      </c>
      <c r="DC115" s="306" t="str">
        <f ca="true">+IF(OFFSET('Sanitation Data'!$G$31,0,10*ROW('Sanitation Data'!G109))="","",OFFSET('Sanitation Data'!$G$31,0,10*ROW('Sanitation Data'!G109)))</f>
        <v/>
      </c>
      <c r="DD115" s="306" t="str">
        <f ca="true">+IF(OFFSET('Sanitation Data'!$G$32,0,10*ROW('Sanitation Data'!G109))="","",OFFSET('Sanitation Data'!$G$32,0,10*ROW('Sanitation Data'!G109)))</f>
        <v/>
      </c>
      <c r="DE115" s="306" t="str">
        <f ca="true">+IF(OFFSET('Sanitation Data'!$H$28,0,10*ROW('Sanitation Data'!H109))="","",OFFSET('Sanitation Data'!$H$28,0,10*ROW('Sanitation Data'!H109)))</f>
        <v/>
      </c>
      <c r="DF115" s="306" t="str">
        <f ca="true">+IF(OFFSET('Sanitation Data'!$H$29,0,10*ROW('Sanitation Data'!H109))="","",OFFSET('Sanitation Data'!$H$29,0,10*ROW('Sanitation Data'!H109)))</f>
        <v/>
      </c>
      <c r="DG115" s="306" t="str">
        <f ca="true">+IF(OFFSET('Sanitation Data'!$H$30,0,10*ROW('Sanitation Data'!H109))="","",OFFSET('Sanitation Data'!$H$30,0,10*ROW('Sanitation Data'!H109)))</f>
        <v/>
      </c>
      <c r="DH115" s="306" t="str">
        <f ca="true">+IF(OFFSET('Sanitation Data'!$H$31,0,10*ROW('Sanitation Data'!H109))="","",OFFSET('Sanitation Data'!$H$31,0,10*ROW('Sanitation Data'!H109)))</f>
        <v/>
      </c>
      <c r="DI115" s="306" t="str">
        <f ca="true">+IF(OFFSET('Sanitation Data'!$H$32,0,10*ROW('Sanitation Data'!H109))="","",OFFSET('Sanitation Data'!$H$32,0,10*ROW('Sanitation Data'!H109)))</f>
        <v/>
      </c>
      <c r="DJ115" s="306" t="str">
        <f ca="true">+IF(OFFSET('Sanitation Data'!$I$28,0,10*ROW('Sanitation Data'!I109))="","",OFFSET('Sanitation Data'!$I$28,0,10*ROW('Sanitation Data'!I109)))</f>
        <v/>
      </c>
      <c r="DK115" s="306" t="str">
        <f ca="true">+IF(OFFSET('Sanitation Data'!$I$29,0,10*ROW('Sanitation Data'!I109))="","",OFFSET('Sanitation Data'!$I$29,0,10*ROW('Sanitation Data'!I109)))</f>
        <v/>
      </c>
      <c r="DL115" s="306" t="str">
        <f ca="true">+IF(OFFSET('Sanitation Data'!$I$30,0,10*ROW('Sanitation Data'!I109))="","",OFFSET('Sanitation Data'!$I$30,0,10*ROW('Sanitation Data'!I109)))</f>
        <v/>
      </c>
      <c r="DM115" s="306" t="str">
        <f ca="true">+IF(OFFSET('Sanitation Data'!$I$31,0,10*ROW('Sanitation Data'!I109))="","",OFFSET('Sanitation Data'!$I$31,0,10*ROW('Sanitation Data'!I109)))</f>
        <v/>
      </c>
      <c r="DN115" s="306" t="str">
        <f ca="true">+IF(OFFSET('Sanitation Data'!$I$32,0,10*ROW('Sanitation Data'!I109))="","",OFFSET('Sanitation Data'!$I$32,0,10*ROW('Sanitation Data'!I109)))</f>
        <v/>
      </c>
      <c r="DO115" s="306" t="str">
        <f ca="true">+IF(OFFSET('Hygiene Data'!$D$11,0,10*ROW('Hygiene Data'!D109))="","",OFFSET('Hygiene Data'!$D$11,0,10*ROW('Hygiene Data'!D109)))</f>
        <v/>
      </c>
      <c r="DP115" s="306" t="str">
        <f ca="true">+IF(OFFSET('Hygiene Data'!$D$12,0,10*ROW('Hygiene Data'!D109))="","",OFFSET('Hygiene Data'!$D$12,0,10*ROW('Hygiene Data'!D109)))</f>
        <v/>
      </c>
      <c r="DQ115" s="306" t="str">
        <f ca="true">+IF(OFFSET('Hygiene Data'!$D$13,0,10*ROW('Hygiene Data'!D109))="","",OFFSET('Hygiene Data'!$D$13,0,10*ROW('Hygiene Data'!D109)))</f>
        <v/>
      </c>
      <c r="DR115" s="306" t="str">
        <f ca="true">+IF(OFFSET('Hygiene Data'!$E$11,0,10*ROW('Hygiene Data'!E109))="","",OFFSET('Hygiene Data'!$E$11,0,10*ROW('Hygiene Data'!E109)))</f>
        <v/>
      </c>
      <c r="DS115" s="306" t="str">
        <f ca="true">+IF(OFFSET('Hygiene Data'!$E$12,0,10*ROW('Hygiene Data'!E109))="","",OFFSET('Hygiene Data'!$E$12,0,10*ROW('Hygiene Data'!E109)))</f>
        <v/>
      </c>
      <c r="DT115" s="306" t="str">
        <f ca="true">+IF(OFFSET('Hygiene Data'!$E$13,0,10*ROW('Hygiene Data'!E109))="","",OFFSET('Hygiene Data'!$E$13,0,10*ROW('Hygiene Data'!E109)))</f>
        <v/>
      </c>
      <c r="DU115" s="306" t="str">
        <f ca="true">+IF(OFFSET('Hygiene Data'!$F$11,0,10*ROW('Hygiene Data'!F109))="","",OFFSET('Hygiene Data'!$F$11,0,10*ROW('Hygiene Data'!F109)))</f>
        <v/>
      </c>
      <c r="DV115" s="306" t="str">
        <f ca="true">+IF(OFFSET('Hygiene Data'!$F$12,0,10*ROW('Hygiene Data'!F109))="","",OFFSET('Hygiene Data'!$F$12,0,10*ROW('Hygiene Data'!F109)))</f>
        <v/>
      </c>
      <c r="DW115" s="306" t="str">
        <f ca="true">+IF(OFFSET('Hygiene Data'!$F$13,0,10*ROW('Hygiene Data'!F109))="","",OFFSET('Hygiene Data'!$F$13,0,10*ROW('Hygiene Data'!F109)))</f>
        <v/>
      </c>
      <c r="DX115" s="306" t="str">
        <f ca="true">+IF(OFFSET('Hygiene Data'!$G$11,0,10*ROW('Hygiene Data'!G109))="","",OFFSET('Hygiene Data'!$G$11,0,10*ROW('Hygiene Data'!G109)))</f>
        <v/>
      </c>
      <c r="DY115" s="306" t="str">
        <f ca="true">+IF(OFFSET('Hygiene Data'!$G$12,0,10*ROW('Hygiene Data'!G109))="","",OFFSET('Hygiene Data'!$G$12,0,10*ROW('Hygiene Data'!G109)))</f>
        <v/>
      </c>
      <c r="DZ115" s="306" t="str">
        <f ca="true">+IF(OFFSET('Hygiene Data'!$G$13,0,10*ROW('Hygiene Data'!G109))="","",OFFSET('Hygiene Data'!$G$13,0,10*ROW('Hygiene Data'!G109)))</f>
        <v/>
      </c>
      <c r="EA115" s="306" t="str">
        <f ca="true">+IF(OFFSET('Hygiene Data'!$H$11,0,10*ROW('Hygiene Data'!H109))="","",OFFSET('Hygiene Data'!$H$11,0,10*ROW('Hygiene Data'!H109)))</f>
        <v/>
      </c>
      <c r="EB115" s="306" t="str">
        <f ca="true">+IF(OFFSET('Hygiene Data'!$H$12,0,10*ROW('Hygiene Data'!H109))="","",OFFSET('Hygiene Data'!$H$12,0,10*ROW('Hygiene Data'!H109)))</f>
        <v/>
      </c>
      <c r="EC115" s="306" t="str">
        <f ca="true">+IF(OFFSET('Hygiene Data'!$H$13,0,10*ROW('Hygiene Data'!H109))="","",OFFSET('Hygiene Data'!$H$13,0,10*ROW('Hygiene Data'!H109)))</f>
        <v/>
      </c>
      <c r="ED115" s="306" t="str">
        <f ca="true">+IF(OFFSET('Hygiene Data'!$I$11,0,10*ROW('Hygiene Data'!I109))="","",OFFSET('Hygiene Data'!$I$11,0,10*ROW('Hygiene Data'!I109)))</f>
        <v/>
      </c>
      <c r="EE115" s="306" t="str">
        <f ca="true">+IF(OFFSET('Hygiene Data'!$I$12,0,10*ROW('Hygiene Data'!I109))="","",OFFSET('Hygiene Data'!$I$12,0,10*ROW('Hygiene Data'!I109)))</f>
        <v/>
      </c>
      <c r="EF115" s="306"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62" t="str">
        <f t="shared" ca="true" si="1"/>
        <v/>
      </c>
      <c r="D116" s="98"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8"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8"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8"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8"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8"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8"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8"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8"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8"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8"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8"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8"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8"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8"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8"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8"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8"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9"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9"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9"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9"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9"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9"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9"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9"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9"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9"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9"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9"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9"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9"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9"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9"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9"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9"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9"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9"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9"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9"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9"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9"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9"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9"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9"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9"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9"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9"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0"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0"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0"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0"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0"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0"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0"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0"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0"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0"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0"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0"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0"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0"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0"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0"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0"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0"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6"/>
      <c r="BS116" s="306" t="str">
        <f ca="true">+IF(OFFSET('Water Data'!$D$27,0,10*ROW('Water Data'!D110))="","",OFFSET('Water Data'!$D$27,0,10*ROW('Water Data'!D110)))</f>
        <v/>
      </c>
      <c r="BT116" s="306" t="str">
        <f ca="true">+IF(OFFSET('Water Data'!$D$28,0,10*ROW('Water Data'!D110))="","",OFFSET('Water Data'!$D$28,0,10*ROW('Water Data'!D110)))</f>
        <v/>
      </c>
      <c r="BU116" s="306" t="str">
        <f ca="true">+IF(OFFSET('Water Data'!$D$29,0,10*ROW('Water Data'!D110))="","",OFFSET('Water Data'!$D$29,0,10*ROW('Water Data'!D110)))</f>
        <v/>
      </c>
      <c r="BV116" s="306" t="str">
        <f ca="true">+IF(OFFSET('Water Data'!$E$27,0,10*ROW('Water Data'!E110))="","",OFFSET('Water Data'!$E$27,0,10*ROW('Water Data'!E110)))</f>
        <v/>
      </c>
      <c r="BW116" s="306" t="str">
        <f ca="true">+IF(OFFSET('Water Data'!$E$28,0,10*ROW('Water Data'!E110))="","",OFFSET('Water Data'!$E$28,0,10*ROW('Water Data'!E110)))</f>
        <v/>
      </c>
      <c r="BX116" s="306" t="str">
        <f ca="true">+IF(OFFSET('Water Data'!$E$29,0,10*ROW('Water Data'!E110))="","",OFFSET('Water Data'!$E$29,0,10*ROW('Water Data'!E110)))</f>
        <v/>
      </c>
      <c r="BY116" s="306" t="str">
        <f ca="true">+IF(OFFSET('Water Data'!$F$27,0,10*ROW('Water Data'!F110))="","",OFFSET('Water Data'!$F$27,0,10*ROW('Water Data'!F110)))</f>
        <v/>
      </c>
      <c r="BZ116" s="306" t="str">
        <f ca="true">+IF(OFFSET('Water Data'!$F$28,0,10*ROW('Water Data'!F110))="","",OFFSET('Water Data'!$F$28,0,10*ROW('Water Data'!F110)))</f>
        <v/>
      </c>
      <c r="CA116" s="306" t="str">
        <f ca="true">+IF(OFFSET('Water Data'!$F$29,0,10*ROW('Water Data'!F110))="","",OFFSET('Water Data'!$F$29,0,10*ROW('Water Data'!F110)))</f>
        <v/>
      </c>
      <c r="CB116" s="306" t="str">
        <f ca="true">+IF(OFFSET('Water Data'!$G$27,0,10*ROW('Water Data'!G110))="","",OFFSET('Water Data'!$G$27,0,10*ROW('Water Data'!G110)))</f>
        <v/>
      </c>
      <c r="CC116" s="306" t="str">
        <f ca="true">+IF(OFFSET('Water Data'!$G$28,0,10*ROW('Water Data'!G110))="","",OFFSET('Water Data'!$G$28,0,10*ROW('Water Data'!G110)))</f>
        <v/>
      </c>
      <c r="CD116" s="306" t="str">
        <f ca="true">+IF(OFFSET('Water Data'!$G$29,0,10*ROW('Water Data'!G110))="","",OFFSET('Water Data'!$G$29,0,10*ROW('Water Data'!G110)))</f>
        <v/>
      </c>
      <c r="CE116" s="306" t="str">
        <f ca="true">+IF(OFFSET('Water Data'!$H$27,0,10*ROW('Water Data'!H110))="","",OFFSET('Water Data'!$H$27,0,10*ROW('Water Data'!H110)))</f>
        <v/>
      </c>
      <c r="CF116" s="306" t="str">
        <f ca="true">+IF(OFFSET('Water Data'!$H$28,0,10*ROW('Water Data'!H110))="","",OFFSET('Water Data'!$H$28,0,10*ROW('Water Data'!H110)))</f>
        <v/>
      </c>
      <c r="CG116" s="306" t="str">
        <f ca="true">+IF(OFFSET('Water Data'!$H$29,0,10*ROW('Water Data'!H110))="","",OFFSET('Water Data'!$H$29,0,10*ROW('Water Data'!H110)))</f>
        <v/>
      </c>
      <c r="CH116" s="306" t="str">
        <f ca="true">+IF(OFFSET('Water Data'!$I$27,0,10*ROW('Water Data'!I110))="","",OFFSET('Water Data'!$I$27,0,10*ROW('Water Data'!I110)))</f>
        <v/>
      </c>
      <c r="CI116" s="306" t="str">
        <f ca="true">+IF(OFFSET('Water Data'!$I$28,0,10*ROW('Water Data'!I110))="","",OFFSET('Water Data'!$I$28,0,10*ROW('Water Data'!I110)))</f>
        <v/>
      </c>
      <c r="CJ116" s="306" t="str">
        <f ca="true">+IF(OFFSET('Water Data'!$I$29,0,10*ROW('Water Data'!I110))="","",OFFSET('Water Data'!$I$29,0,10*ROW('Water Data'!I110)))</f>
        <v/>
      </c>
      <c r="CK116" s="306" t="str">
        <f ca="true">+IF(OFFSET('Sanitation Data'!$D$28,0,10*ROW('Sanitation Data'!D110))="","",OFFSET('Sanitation Data'!$D$28,0,10*ROW('Sanitation Data'!D110)))</f>
        <v/>
      </c>
      <c r="CL116" s="306" t="str">
        <f ca="true">+IF(OFFSET('Sanitation Data'!$D$29,0,10*ROW('Sanitation Data'!D110))="","",OFFSET('Sanitation Data'!$D$29,0,10*ROW('Sanitation Data'!D110)))</f>
        <v/>
      </c>
      <c r="CM116" s="306" t="str">
        <f ca="true">+IF(OFFSET('Sanitation Data'!$D$30,0,10*ROW('Sanitation Data'!D110))="","",OFFSET('Sanitation Data'!$D$30,0,10*ROW('Sanitation Data'!D110)))</f>
        <v/>
      </c>
      <c r="CN116" s="306" t="str">
        <f ca="true">+IF(OFFSET('Sanitation Data'!$D$31,0,10*ROW('Sanitation Data'!D110))="","",OFFSET('Sanitation Data'!$D$31,0,10*ROW('Sanitation Data'!D110)))</f>
        <v/>
      </c>
      <c r="CO116" s="306" t="str">
        <f ca="true">+IF(OFFSET('Sanitation Data'!$D$32,0,10*ROW('Sanitation Data'!D110))="","",OFFSET('Sanitation Data'!$D$32,0,10*ROW('Sanitation Data'!D110)))</f>
        <v/>
      </c>
      <c r="CP116" s="306" t="str">
        <f ca="true">+IF(OFFSET('Sanitation Data'!$E$28,0,10*ROW('Sanitation Data'!E110))="","",OFFSET('Sanitation Data'!$E$28,0,10*ROW('Sanitation Data'!E110)))</f>
        <v/>
      </c>
      <c r="CQ116" s="306" t="str">
        <f ca="true">+IF(OFFSET('Sanitation Data'!$E$29,0,10*ROW('Sanitation Data'!E110))="","",OFFSET('Sanitation Data'!$E$29,0,10*ROW('Sanitation Data'!E110)))</f>
        <v/>
      </c>
      <c r="CR116" s="306" t="str">
        <f ca="true">+IF(OFFSET('Sanitation Data'!$E$30,0,10*ROW('Sanitation Data'!E110))="","",OFFSET('Sanitation Data'!$E$30,0,10*ROW('Sanitation Data'!E110)))</f>
        <v/>
      </c>
      <c r="CS116" s="306" t="str">
        <f ca="true">+IF(OFFSET('Sanitation Data'!$E$31,0,10*ROW('Sanitation Data'!E110))="","",OFFSET('Sanitation Data'!$E$31,0,10*ROW('Sanitation Data'!E110)))</f>
        <v/>
      </c>
      <c r="CT116" s="306" t="str">
        <f ca="true">+IF(OFFSET('Sanitation Data'!$E$32,0,10*ROW('Sanitation Data'!E110))="","",OFFSET('Sanitation Data'!$E$32,0,10*ROW('Sanitation Data'!E110)))</f>
        <v/>
      </c>
      <c r="CU116" s="306" t="str">
        <f ca="true">+IF(OFFSET('Sanitation Data'!$F$28,0,10*ROW('Sanitation Data'!F110))="","",OFFSET('Sanitation Data'!$F$28,0,10*ROW('Sanitation Data'!F110)))</f>
        <v/>
      </c>
      <c r="CV116" s="306" t="str">
        <f ca="true">+IF(OFFSET('Sanitation Data'!$F$29,0,10*ROW('Sanitation Data'!F110))="","",OFFSET('Sanitation Data'!$F$29,0,10*ROW('Sanitation Data'!F110)))</f>
        <v/>
      </c>
      <c r="CW116" s="306" t="str">
        <f ca="true">+IF(OFFSET('Sanitation Data'!$F$30,0,10*ROW('Sanitation Data'!F110))="","",OFFSET('Sanitation Data'!$F$30,0,10*ROW('Sanitation Data'!F110)))</f>
        <v/>
      </c>
      <c r="CX116" s="306" t="str">
        <f ca="true">+IF(OFFSET('Sanitation Data'!$F$31,0,10*ROW('Sanitation Data'!F110))="","",OFFSET('Sanitation Data'!$F$31,0,10*ROW('Sanitation Data'!F110)))</f>
        <v/>
      </c>
      <c r="CY116" s="306" t="str">
        <f ca="true">+IF(OFFSET('Sanitation Data'!$F$32,0,10*ROW('Sanitation Data'!F110))="","",OFFSET('Sanitation Data'!$F$32,0,10*ROW('Sanitation Data'!F110)))</f>
        <v/>
      </c>
      <c r="CZ116" s="306" t="str">
        <f ca="true">+IF(OFFSET('Sanitation Data'!$G$28,0,10*ROW('Sanitation Data'!G110))="","",OFFSET('Sanitation Data'!$G$28,0,10*ROW('Sanitation Data'!G110)))</f>
        <v/>
      </c>
      <c r="DA116" s="306" t="str">
        <f ca="true">+IF(OFFSET('Sanitation Data'!$G$29,0,10*ROW('Sanitation Data'!G110))="","",OFFSET('Sanitation Data'!$G$29,0,10*ROW('Sanitation Data'!G110)))</f>
        <v/>
      </c>
      <c r="DB116" s="306" t="str">
        <f ca="true">+IF(OFFSET('Sanitation Data'!$G$30,0,10*ROW('Sanitation Data'!G110))="","",OFFSET('Sanitation Data'!$G$30,0,10*ROW('Sanitation Data'!G110)))</f>
        <v/>
      </c>
      <c r="DC116" s="306" t="str">
        <f ca="true">+IF(OFFSET('Sanitation Data'!$G$31,0,10*ROW('Sanitation Data'!G110))="","",OFFSET('Sanitation Data'!$G$31,0,10*ROW('Sanitation Data'!G110)))</f>
        <v/>
      </c>
      <c r="DD116" s="306" t="str">
        <f ca="true">+IF(OFFSET('Sanitation Data'!$G$32,0,10*ROW('Sanitation Data'!G110))="","",OFFSET('Sanitation Data'!$G$32,0,10*ROW('Sanitation Data'!G110)))</f>
        <v/>
      </c>
      <c r="DE116" s="306" t="str">
        <f ca="true">+IF(OFFSET('Sanitation Data'!$H$28,0,10*ROW('Sanitation Data'!H110))="","",OFFSET('Sanitation Data'!$H$28,0,10*ROW('Sanitation Data'!H110)))</f>
        <v/>
      </c>
      <c r="DF116" s="306" t="str">
        <f ca="true">+IF(OFFSET('Sanitation Data'!$H$29,0,10*ROW('Sanitation Data'!H110))="","",OFFSET('Sanitation Data'!$H$29,0,10*ROW('Sanitation Data'!H110)))</f>
        <v/>
      </c>
      <c r="DG116" s="306" t="str">
        <f ca="true">+IF(OFFSET('Sanitation Data'!$H$30,0,10*ROW('Sanitation Data'!H110))="","",OFFSET('Sanitation Data'!$H$30,0,10*ROW('Sanitation Data'!H110)))</f>
        <v/>
      </c>
      <c r="DH116" s="306" t="str">
        <f ca="true">+IF(OFFSET('Sanitation Data'!$H$31,0,10*ROW('Sanitation Data'!H110))="","",OFFSET('Sanitation Data'!$H$31,0,10*ROW('Sanitation Data'!H110)))</f>
        <v/>
      </c>
      <c r="DI116" s="306" t="str">
        <f ca="true">+IF(OFFSET('Sanitation Data'!$H$32,0,10*ROW('Sanitation Data'!H110))="","",OFFSET('Sanitation Data'!$H$32,0,10*ROW('Sanitation Data'!H110)))</f>
        <v/>
      </c>
      <c r="DJ116" s="306" t="str">
        <f ca="true">+IF(OFFSET('Sanitation Data'!$I$28,0,10*ROW('Sanitation Data'!I110))="","",OFFSET('Sanitation Data'!$I$28,0,10*ROW('Sanitation Data'!I110)))</f>
        <v/>
      </c>
      <c r="DK116" s="306" t="str">
        <f ca="true">+IF(OFFSET('Sanitation Data'!$I$29,0,10*ROW('Sanitation Data'!I110))="","",OFFSET('Sanitation Data'!$I$29,0,10*ROW('Sanitation Data'!I110)))</f>
        <v/>
      </c>
      <c r="DL116" s="306" t="str">
        <f ca="true">+IF(OFFSET('Sanitation Data'!$I$30,0,10*ROW('Sanitation Data'!I110))="","",OFFSET('Sanitation Data'!$I$30,0,10*ROW('Sanitation Data'!I110)))</f>
        <v/>
      </c>
      <c r="DM116" s="306" t="str">
        <f ca="true">+IF(OFFSET('Sanitation Data'!$I$31,0,10*ROW('Sanitation Data'!I110))="","",OFFSET('Sanitation Data'!$I$31,0,10*ROW('Sanitation Data'!I110)))</f>
        <v/>
      </c>
      <c r="DN116" s="306" t="str">
        <f ca="true">+IF(OFFSET('Sanitation Data'!$I$32,0,10*ROW('Sanitation Data'!I110))="","",OFFSET('Sanitation Data'!$I$32,0,10*ROW('Sanitation Data'!I110)))</f>
        <v/>
      </c>
      <c r="DO116" s="306" t="str">
        <f ca="true">+IF(OFFSET('Hygiene Data'!$D$11,0,10*ROW('Hygiene Data'!D110))="","",OFFSET('Hygiene Data'!$D$11,0,10*ROW('Hygiene Data'!D110)))</f>
        <v/>
      </c>
      <c r="DP116" s="306" t="str">
        <f ca="true">+IF(OFFSET('Hygiene Data'!$D$12,0,10*ROW('Hygiene Data'!D110))="","",OFFSET('Hygiene Data'!$D$12,0,10*ROW('Hygiene Data'!D110)))</f>
        <v/>
      </c>
      <c r="DQ116" s="306" t="str">
        <f ca="true">+IF(OFFSET('Hygiene Data'!$D$13,0,10*ROW('Hygiene Data'!D110))="","",OFFSET('Hygiene Data'!$D$13,0,10*ROW('Hygiene Data'!D110)))</f>
        <v/>
      </c>
      <c r="DR116" s="306" t="str">
        <f ca="true">+IF(OFFSET('Hygiene Data'!$E$11,0,10*ROW('Hygiene Data'!E110))="","",OFFSET('Hygiene Data'!$E$11,0,10*ROW('Hygiene Data'!E110)))</f>
        <v/>
      </c>
      <c r="DS116" s="306" t="str">
        <f ca="true">+IF(OFFSET('Hygiene Data'!$E$12,0,10*ROW('Hygiene Data'!E110))="","",OFFSET('Hygiene Data'!$E$12,0,10*ROW('Hygiene Data'!E110)))</f>
        <v/>
      </c>
      <c r="DT116" s="306" t="str">
        <f ca="true">+IF(OFFSET('Hygiene Data'!$E$13,0,10*ROW('Hygiene Data'!E110))="","",OFFSET('Hygiene Data'!$E$13,0,10*ROW('Hygiene Data'!E110)))</f>
        <v/>
      </c>
      <c r="DU116" s="306" t="str">
        <f ca="true">+IF(OFFSET('Hygiene Data'!$F$11,0,10*ROW('Hygiene Data'!F110))="","",OFFSET('Hygiene Data'!$F$11,0,10*ROW('Hygiene Data'!F110)))</f>
        <v/>
      </c>
      <c r="DV116" s="306" t="str">
        <f ca="true">+IF(OFFSET('Hygiene Data'!$F$12,0,10*ROW('Hygiene Data'!F110))="","",OFFSET('Hygiene Data'!$F$12,0,10*ROW('Hygiene Data'!F110)))</f>
        <v/>
      </c>
      <c r="DW116" s="306" t="str">
        <f ca="true">+IF(OFFSET('Hygiene Data'!$F$13,0,10*ROW('Hygiene Data'!F110))="","",OFFSET('Hygiene Data'!$F$13,0,10*ROW('Hygiene Data'!F110)))</f>
        <v/>
      </c>
      <c r="DX116" s="306" t="str">
        <f ca="true">+IF(OFFSET('Hygiene Data'!$G$11,0,10*ROW('Hygiene Data'!G110))="","",OFFSET('Hygiene Data'!$G$11,0,10*ROW('Hygiene Data'!G110)))</f>
        <v/>
      </c>
      <c r="DY116" s="306" t="str">
        <f ca="true">+IF(OFFSET('Hygiene Data'!$G$12,0,10*ROW('Hygiene Data'!G110))="","",OFFSET('Hygiene Data'!$G$12,0,10*ROW('Hygiene Data'!G110)))</f>
        <v/>
      </c>
      <c r="DZ116" s="306" t="str">
        <f ca="true">+IF(OFFSET('Hygiene Data'!$G$13,0,10*ROW('Hygiene Data'!G110))="","",OFFSET('Hygiene Data'!$G$13,0,10*ROW('Hygiene Data'!G110)))</f>
        <v/>
      </c>
      <c r="EA116" s="306" t="str">
        <f ca="true">+IF(OFFSET('Hygiene Data'!$H$11,0,10*ROW('Hygiene Data'!H110))="","",OFFSET('Hygiene Data'!$H$11,0,10*ROW('Hygiene Data'!H110)))</f>
        <v/>
      </c>
      <c r="EB116" s="306" t="str">
        <f ca="true">+IF(OFFSET('Hygiene Data'!$H$12,0,10*ROW('Hygiene Data'!H110))="","",OFFSET('Hygiene Data'!$H$12,0,10*ROW('Hygiene Data'!H110)))</f>
        <v/>
      </c>
      <c r="EC116" s="306" t="str">
        <f ca="true">+IF(OFFSET('Hygiene Data'!$H$13,0,10*ROW('Hygiene Data'!H110))="","",OFFSET('Hygiene Data'!$H$13,0,10*ROW('Hygiene Data'!H110)))</f>
        <v/>
      </c>
      <c r="ED116" s="306" t="str">
        <f ca="true">+IF(OFFSET('Hygiene Data'!$I$11,0,10*ROW('Hygiene Data'!I110))="","",OFFSET('Hygiene Data'!$I$11,0,10*ROW('Hygiene Data'!I110)))</f>
        <v/>
      </c>
      <c r="EE116" s="306" t="str">
        <f ca="true">+IF(OFFSET('Hygiene Data'!$I$12,0,10*ROW('Hygiene Data'!I110))="","",OFFSET('Hygiene Data'!$I$12,0,10*ROW('Hygiene Data'!I110)))</f>
        <v/>
      </c>
      <c r="EF116" s="306"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62" t="str">
        <f t="shared" ca="true" si="1"/>
        <v/>
      </c>
      <c r="D117" s="98"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8"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8"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8"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8"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8"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8"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8"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8"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8"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8"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8"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8"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8"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8"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8"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8"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8"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9"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9"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9"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9"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9"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9"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9"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9"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9"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9"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9"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9"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9"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9"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9"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9"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9"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9"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9"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9"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9"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9"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9"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9"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9"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9"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9"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9"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9"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9"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0"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0"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0"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0"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0"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0"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0"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0"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0"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0"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0"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0"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0"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0"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0"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0"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0"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0"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6"/>
      <c r="BS117" s="306" t="str">
        <f ca="true">+IF(OFFSET('Water Data'!$D$27,0,10*ROW('Water Data'!D111))="","",OFFSET('Water Data'!$D$27,0,10*ROW('Water Data'!D111)))</f>
        <v/>
      </c>
      <c r="BT117" s="306" t="str">
        <f ca="true">+IF(OFFSET('Water Data'!$D$28,0,10*ROW('Water Data'!D111))="","",OFFSET('Water Data'!$D$28,0,10*ROW('Water Data'!D111)))</f>
        <v/>
      </c>
      <c r="BU117" s="306" t="str">
        <f ca="true">+IF(OFFSET('Water Data'!$D$29,0,10*ROW('Water Data'!D111))="","",OFFSET('Water Data'!$D$29,0,10*ROW('Water Data'!D111)))</f>
        <v/>
      </c>
      <c r="BV117" s="306" t="str">
        <f ca="true">+IF(OFFSET('Water Data'!$E$27,0,10*ROW('Water Data'!E111))="","",OFFSET('Water Data'!$E$27,0,10*ROW('Water Data'!E111)))</f>
        <v/>
      </c>
      <c r="BW117" s="306" t="str">
        <f ca="true">+IF(OFFSET('Water Data'!$E$28,0,10*ROW('Water Data'!E111))="","",OFFSET('Water Data'!$E$28,0,10*ROW('Water Data'!E111)))</f>
        <v/>
      </c>
      <c r="BX117" s="306" t="str">
        <f ca="true">+IF(OFFSET('Water Data'!$E$29,0,10*ROW('Water Data'!E111))="","",OFFSET('Water Data'!$E$29,0,10*ROW('Water Data'!E111)))</f>
        <v/>
      </c>
      <c r="BY117" s="306" t="str">
        <f ca="true">+IF(OFFSET('Water Data'!$F$27,0,10*ROW('Water Data'!F111))="","",OFFSET('Water Data'!$F$27,0,10*ROW('Water Data'!F111)))</f>
        <v/>
      </c>
      <c r="BZ117" s="306" t="str">
        <f ca="true">+IF(OFFSET('Water Data'!$F$28,0,10*ROW('Water Data'!F111))="","",OFFSET('Water Data'!$F$28,0,10*ROW('Water Data'!F111)))</f>
        <v/>
      </c>
      <c r="CA117" s="306" t="str">
        <f ca="true">+IF(OFFSET('Water Data'!$F$29,0,10*ROW('Water Data'!F111))="","",OFFSET('Water Data'!$F$29,0,10*ROW('Water Data'!F111)))</f>
        <v/>
      </c>
      <c r="CB117" s="306" t="str">
        <f ca="true">+IF(OFFSET('Water Data'!$G$27,0,10*ROW('Water Data'!G111))="","",OFFSET('Water Data'!$G$27,0,10*ROW('Water Data'!G111)))</f>
        <v/>
      </c>
      <c r="CC117" s="306" t="str">
        <f ca="true">+IF(OFFSET('Water Data'!$G$28,0,10*ROW('Water Data'!G111))="","",OFFSET('Water Data'!$G$28,0,10*ROW('Water Data'!G111)))</f>
        <v/>
      </c>
      <c r="CD117" s="306" t="str">
        <f ca="true">+IF(OFFSET('Water Data'!$G$29,0,10*ROW('Water Data'!G111))="","",OFFSET('Water Data'!$G$29,0,10*ROW('Water Data'!G111)))</f>
        <v/>
      </c>
      <c r="CE117" s="306" t="str">
        <f ca="true">+IF(OFFSET('Water Data'!$H$27,0,10*ROW('Water Data'!H111))="","",OFFSET('Water Data'!$H$27,0,10*ROW('Water Data'!H111)))</f>
        <v/>
      </c>
      <c r="CF117" s="306" t="str">
        <f ca="true">+IF(OFFSET('Water Data'!$H$28,0,10*ROW('Water Data'!H111))="","",OFFSET('Water Data'!$H$28,0,10*ROW('Water Data'!H111)))</f>
        <v/>
      </c>
      <c r="CG117" s="306" t="str">
        <f ca="true">+IF(OFFSET('Water Data'!$H$29,0,10*ROW('Water Data'!H111))="","",OFFSET('Water Data'!$H$29,0,10*ROW('Water Data'!H111)))</f>
        <v/>
      </c>
      <c r="CH117" s="306" t="str">
        <f ca="true">+IF(OFFSET('Water Data'!$I$27,0,10*ROW('Water Data'!I111))="","",OFFSET('Water Data'!$I$27,0,10*ROW('Water Data'!I111)))</f>
        <v/>
      </c>
      <c r="CI117" s="306" t="str">
        <f ca="true">+IF(OFFSET('Water Data'!$I$28,0,10*ROW('Water Data'!I111))="","",OFFSET('Water Data'!$I$28,0,10*ROW('Water Data'!I111)))</f>
        <v/>
      </c>
      <c r="CJ117" s="306" t="str">
        <f ca="true">+IF(OFFSET('Water Data'!$I$29,0,10*ROW('Water Data'!I111))="","",OFFSET('Water Data'!$I$29,0,10*ROW('Water Data'!I111)))</f>
        <v/>
      </c>
      <c r="CK117" s="306" t="str">
        <f ca="true">+IF(OFFSET('Sanitation Data'!$D$28,0,10*ROW('Sanitation Data'!D111))="","",OFFSET('Sanitation Data'!$D$28,0,10*ROW('Sanitation Data'!D111)))</f>
        <v/>
      </c>
      <c r="CL117" s="306" t="str">
        <f ca="true">+IF(OFFSET('Sanitation Data'!$D$29,0,10*ROW('Sanitation Data'!D111))="","",OFFSET('Sanitation Data'!$D$29,0,10*ROW('Sanitation Data'!D111)))</f>
        <v/>
      </c>
      <c r="CM117" s="306" t="str">
        <f ca="true">+IF(OFFSET('Sanitation Data'!$D$30,0,10*ROW('Sanitation Data'!D111))="","",OFFSET('Sanitation Data'!$D$30,0,10*ROW('Sanitation Data'!D111)))</f>
        <v/>
      </c>
      <c r="CN117" s="306" t="str">
        <f ca="true">+IF(OFFSET('Sanitation Data'!$D$31,0,10*ROW('Sanitation Data'!D111))="","",OFFSET('Sanitation Data'!$D$31,0,10*ROW('Sanitation Data'!D111)))</f>
        <v/>
      </c>
      <c r="CO117" s="306" t="str">
        <f ca="true">+IF(OFFSET('Sanitation Data'!$D$32,0,10*ROW('Sanitation Data'!D111))="","",OFFSET('Sanitation Data'!$D$32,0,10*ROW('Sanitation Data'!D111)))</f>
        <v/>
      </c>
      <c r="CP117" s="306" t="str">
        <f ca="true">+IF(OFFSET('Sanitation Data'!$E$28,0,10*ROW('Sanitation Data'!E111))="","",OFFSET('Sanitation Data'!$E$28,0,10*ROW('Sanitation Data'!E111)))</f>
        <v/>
      </c>
      <c r="CQ117" s="306" t="str">
        <f ca="true">+IF(OFFSET('Sanitation Data'!$E$29,0,10*ROW('Sanitation Data'!E111))="","",OFFSET('Sanitation Data'!$E$29,0,10*ROW('Sanitation Data'!E111)))</f>
        <v/>
      </c>
      <c r="CR117" s="306" t="str">
        <f ca="true">+IF(OFFSET('Sanitation Data'!$E$30,0,10*ROW('Sanitation Data'!E111))="","",OFFSET('Sanitation Data'!$E$30,0,10*ROW('Sanitation Data'!E111)))</f>
        <v/>
      </c>
      <c r="CS117" s="306" t="str">
        <f ca="true">+IF(OFFSET('Sanitation Data'!$E$31,0,10*ROW('Sanitation Data'!E111))="","",OFFSET('Sanitation Data'!$E$31,0,10*ROW('Sanitation Data'!E111)))</f>
        <v/>
      </c>
      <c r="CT117" s="306" t="str">
        <f ca="true">+IF(OFFSET('Sanitation Data'!$E$32,0,10*ROW('Sanitation Data'!E111))="","",OFFSET('Sanitation Data'!$E$32,0,10*ROW('Sanitation Data'!E111)))</f>
        <v/>
      </c>
      <c r="CU117" s="306" t="str">
        <f ca="true">+IF(OFFSET('Sanitation Data'!$F$28,0,10*ROW('Sanitation Data'!F111))="","",OFFSET('Sanitation Data'!$F$28,0,10*ROW('Sanitation Data'!F111)))</f>
        <v/>
      </c>
      <c r="CV117" s="306" t="str">
        <f ca="true">+IF(OFFSET('Sanitation Data'!$F$29,0,10*ROW('Sanitation Data'!F111))="","",OFFSET('Sanitation Data'!$F$29,0,10*ROW('Sanitation Data'!F111)))</f>
        <v/>
      </c>
      <c r="CW117" s="306" t="str">
        <f ca="true">+IF(OFFSET('Sanitation Data'!$F$30,0,10*ROW('Sanitation Data'!F111))="","",OFFSET('Sanitation Data'!$F$30,0,10*ROW('Sanitation Data'!F111)))</f>
        <v/>
      </c>
      <c r="CX117" s="306" t="str">
        <f ca="true">+IF(OFFSET('Sanitation Data'!$F$31,0,10*ROW('Sanitation Data'!F111))="","",OFFSET('Sanitation Data'!$F$31,0,10*ROW('Sanitation Data'!F111)))</f>
        <v/>
      </c>
      <c r="CY117" s="306" t="str">
        <f ca="true">+IF(OFFSET('Sanitation Data'!$F$32,0,10*ROW('Sanitation Data'!F111))="","",OFFSET('Sanitation Data'!$F$32,0,10*ROW('Sanitation Data'!F111)))</f>
        <v/>
      </c>
      <c r="CZ117" s="306" t="str">
        <f ca="true">+IF(OFFSET('Sanitation Data'!$G$28,0,10*ROW('Sanitation Data'!G111))="","",OFFSET('Sanitation Data'!$G$28,0,10*ROW('Sanitation Data'!G111)))</f>
        <v/>
      </c>
      <c r="DA117" s="306" t="str">
        <f ca="true">+IF(OFFSET('Sanitation Data'!$G$29,0,10*ROW('Sanitation Data'!G111))="","",OFFSET('Sanitation Data'!$G$29,0,10*ROW('Sanitation Data'!G111)))</f>
        <v/>
      </c>
      <c r="DB117" s="306" t="str">
        <f ca="true">+IF(OFFSET('Sanitation Data'!$G$30,0,10*ROW('Sanitation Data'!G111))="","",OFFSET('Sanitation Data'!$G$30,0,10*ROW('Sanitation Data'!G111)))</f>
        <v/>
      </c>
      <c r="DC117" s="306" t="str">
        <f ca="true">+IF(OFFSET('Sanitation Data'!$G$31,0,10*ROW('Sanitation Data'!G111))="","",OFFSET('Sanitation Data'!$G$31,0,10*ROW('Sanitation Data'!G111)))</f>
        <v/>
      </c>
      <c r="DD117" s="306" t="str">
        <f ca="true">+IF(OFFSET('Sanitation Data'!$G$32,0,10*ROW('Sanitation Data'!G111))="","",OFFSET('Sanitation Data'!$G$32,0,10*ROW('Sanitation Data'!G111)))</f>
        <v/>
      </c>
      <c r="DE117" s="306" t="str">
        <f ca="true">+IF(OFFSET('Sanitation Data'!$H$28,0,10*ROW('Sanitation Data'!H111))="","",OFFSET('Sanitation Data'!$H$28,0,10*ROW('Sanitation Data'!H111)))</f>
        <v/>
      </c>
      <c r="DF117" s="306" t="str">
        <f ca="true">+IF(OFFSET('Sanitation Data'!$H$29,0,10*ROW('Sanitation Data'!H111))="","",OFFSET('Sanitation Data'!$H$29,0,10*ROW('Sanitation Data'!H111)))</f>
        <v/>
      </c>
      <c r="DG117" s="306" t="str">
        <f ca="true">+IF(OFFSET('Sanitation Data'!$H$30,0,10*ROW('Sanitation Data'!H111))="","",OFFSET('Sanitation Data'!$H$30,0,10*ROW('Sanitation Data'!H111)))</f>
        <v/>
      </c>
      <c r="DH117" s="306" t="str">
        <f ca="true">+IF(OFFSET('Sanitation Data'!$H$31,0,10*ROW('Sanitation Data'!H111))="","",OFFSET('Sanitation Data'!$H$31,0,10*ROW('Sanitation Data'!H111)))</f>
        <v/>
      </c>
      <c r="DI117" s="306" t="str">
        <f ca="true">+IF(OFFSET('Sanitation Data'!$H$32,0,10*ROW('Sanitation Data'!H111))="","",OFFSET('Sanitation Data'!$H$32,0,10*ROW('Sanitation Data'!H111)))</f>
        <v/>
      </c>
      <c r="DJ117" s="306" t="str">
        <f ca="true">+IF(OFFSET('Sanitation Data'!$I$28,0,10*ROW('Sanitation Data'!I111))="","",OFFSET('Sanitation Data'!$I$28,0,10*ROW('Sanitation Data'!I111)))</f>
        <v/>
      </c>
      <c r="DK117" s="306" t="str">
        <f ca="true">+IF(OFFSET('Sanitation Data'!$I$29,0,10*ROW('Sanitation Data'!I111))="","",OFFSET('Sanitation Data'!$I$29,0,10*ROW('Sanitation Data'!I111)))</f>
        <v/>
      </c>
      <c r="DL117" s="306" t="str">
        <f ca="true">+IF(OFFSET('Sanitation Data'!$I$30,0,10*ROW('Sanitation Data'!I111))="","",OFFSET('Sanitation Data'!$I$30,0,10*ROW('Sanitation Data'!I111)))</f>
        <v/>
      </c>
      <c r="DM117" s="306" t="str">
        <f ca="true">+IF(OFFSET('Sanitation Data'!$I$31,0,10*ROW('Sanitation Data'!I111))="","",OFFSET('Sanitation Data'!$I$31,0,10*ROW('Sanitation Data'!I111)))</f>
        <v/>
      </c>
      <c r="DN117" s="306" t="str">
        <f ca="true">+IF(OFFSET('Sanitation Data'!$I$32,0,10*ROW('Sanitation Data'!I111))="","",OFFSET('Sanitation Data'!$I$32,0,10*ROW('Sanitation Data'!I111)))</f>
        <v/>
      </c>
      <c r="DO117" s="306" t="str">
        <f ca="true">+IF(OFFSET('Hygiene Data'!$D$11,0,10*ROW('Hygiene Data'!D111))="","",OFFSET('Hygiene Data'!$D$11,0,10*ROW('Hygiene Data'!D111)))</f>
        <v/>
      </c>
      <c r="DP117" s="306" t="str">
        <f ca="true">+IF(OFFSET('Hygiene Data'!$D$12,0,10*ROW('Hygiene Data'!D111))="","",OFFSET('Hygiene Data'!$D$12,0,10*ROW('Hygiene Data'!D111)))</f>
        <v/>
      </c>
      <c r="DQ117" s="306" t="str">
        <f ca="true">+IF(OFFSET('Hygiene Data'!$D$13,0,10*ROW('Hygiene Data'!D111))="","",OFFSET('Hygiene Data'!$D$13,0,10*ROW('Hygiene Data'!D111)))</f>
        <v/>
      </c>
      <c r="DR117" s="306" t="str">
        <f ca="true">+IF(OFFSET('Hygiene Data'!$E$11,0,10*ROW('Hygiene Data'!E111))="","",OFFSET('Hygiene Data'!$E$11,0,10*ROW('Hygiene Data'!E111)))</f>
        <v/>
      </c>
      <c r="DS117" s="306" t="str">
        <f ca="true">+IF(OFFSET('Hygiene Data'!$E$12,0,10*ROW('Hygiene Data'!E111))="","",OFFSET('Hygiene Data'!$E$12,0,10*ROW('Hygiene Data'!E111)))</f>
        <v/>
      </c>
      <c r="DT117" s="306" t="str">
        <f ca="true">+IF(OFFSET('Hygiene Data'!$E$13,0,10*ROW('Hygiene Data'!E111))="","",OFFSET('Hygiene Data'!$E$13,0,10*ROW('Hygiene Data'!E111)))</f>
        <v/>
      </c>
      <c r="DU117" s="306" t="str">
        <f ca="true">+IF(OFFSET('Hygiene Data'!$F$11,0,10*ROW('Hygiene Data'!F111))="","",OFFSET('Hygiene Data'!$F$11,0,10*ROW('Hygiene Data'!F111)))</f>
        <v/>
      </c>
      <c r="DV117" s="306" t="str">
        <f ca="true">+IF(OFFSET('Hygiene Data'!$F$12,0,10*ROW('Hygiene Data'!F111))="","",OFFSET('Hygiene Data'!$F$12,0,10*ROW('Hygiene Data'!F111)))</f>
        <v/>
      </c>
      <c r="DW117" s="306" t="str">
        <f ca="true">+IF(OFFSET('Hygiene Data'!$F$13,0,10*ROW('Hygiene Data'!F111))="","",OFFSET('Hygiene Data'!$F$13,0,10*ROW('Hygiene Data'!F111)))</f>
        <v/>
      </c>
      <c r="DX117" s="306" t="str">
        <f ca="true">+IF(OFFSET('Hygiene Data'!$G$11,0,10*ROW('Hygiene Data'!G111))="","",OFFSET('Hygiene Data'!$G$11,0,10*ROW('Hygiene Data'!G111)))</f>
        <v/>
      </c>
      <c r="DY117" s="306" t="str">
        <f ca="true">+IF(OFFSET('Hygiene Data'!$G$12,0,10*ROW('Hygiene Data'!G111))="","",OFFSET('Hygiene Data'!$G$12,0,10*ROW('Hygiene Data'!G111)))</f>
        <v/>
      </c>
      <c r="DZ117" s="306" t="str">
        <f ca="true">+IF(OFFSET('Hygiene Data'!$G$13,0,10*ROW('Hygiene Data'!G111))="","",OFFSET('Hygiene Data'!$G$13,0,10*ROW('Hygiene Data'!G111)))</f>
        <v/>
      </c>
      <c r="EA117" s="306" t="str">
        <f ca="true">+IF(OFFSET('Hygiene Data'!$H$11,0,10*ROW('Hygiene Data'!H111))="","",OFFSET('Hygiene Data'!$H$11,0,10*ROW('Hygiene Data'!H111)))</f>
        <v/>
      </c>
      <c r="EB117" s="306" t="str">
        <f ca="true">+IF(OFFSET('Hygiene Data'!$H$12,0,10*ROW('Hygiene Data'!H111))="","",OFFSET('Hygiene Data'!$H$12,0,10*ROW('Hygiene Data'!H111)))</f>
        <v/>
      </c>
      <c r="EC117" s="306" t="str">
        <f ca="true">+IF(OFFSET('Hygiene Data'!$H$13,0,10*ROW('Hygiene Data'!H111))="","",OFFSET('Hygiene Data'!$H$13,0,10*ROW('Hygiene Data'!H111)))</f>
        <v/>
      </c>
      <c r="ED117" s="306" t="str">
        <f ca="true">+IF(OFFSET('Hygiene Data'!$I$11,0,10*ROW('Hygiene Data'!I111))="","",OFFSET('Hygiene Data'!$I$11,0,10*ROW('Hygiene Data'!I111)))</f>
        <v/>
      </c>
      <c r="EE117" s="306" t="str">
        <f ca="true">+IF(OFFSET('Hygiene Data'!$I$12,0,10*ROW('Hygiene Data'!I111))="","",OFFSET('Hygiene Data'!$I$12,0,10*ROW('Hygiene Data'!I111)))</f>
        <v/>
      </c>
      <c r="EF117" s="306"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62" t="str">
        <f t="shared" ca="true" si="1"/>
        <v/>
      </c>
      <c r="D118" s="98"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8"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8"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8"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8"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8"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8"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8"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8"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8"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8"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8"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8"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8"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8"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8"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8"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8"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9"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9"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9"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9"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9"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9"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9"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9"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9"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9"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9"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9"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9"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9"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9"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9"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9"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9"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9"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9"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9"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9"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9"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9"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9"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9"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9"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9"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9"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9"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0"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0"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0"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0"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0"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0"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0"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0"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0"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0"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0"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0"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0"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0"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0"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0"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0"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0"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6"/>
      <c r="BS118" s="306" t="str">
        <f ca="true">+IF(OFFSET('Water Data'!$D$27,0,10*ROW('Water Data'!D112))="","",OFFSET('Water Data'!$D$27,0,10*ROW('Water Data'!D112)))</f>
        <v/>
      </c>
      <c r="BT118" s="306" t="str">
        <f ca="true">+IF(OFFSET('Water Data'!$D$28,0,10*ROW('Water Data'!D112))="","",OFFSET('Water Data'!$D$28,0,10*ROW('Water Data'!D112)))</f>
        <v/>
      </c>
      <c r="BU118" s="306" t="str">
        <f ca="true">+IF(OFFSET('Water Data'!$D$29,0,10*ROW('Water Data'!D112))="","",OFFSET('Water Data'!$D$29,0,10*ROW('Water Data'!D112)))</f>
        <v/>
      </c>
      <c r="BV118" s="306" t="str">
        <f ca="true">+IF(OFFSET('Water Data'!$E$27,0,10*ROW('Water Data'!E112))="","",OFFSET('Water Data'!$E$27,0,10*ROW('Water Data'!E112)))</f>
        <v/>
      </c>
      <c r="BW118" s="306" t="str">
        <f ca="true">+IF(OFFSET('Water Data'!$E$28,0,10*ROW('Water Data'!E112))="","",OFFSET('Water Data'!$E$28,0,10*ROW('Water Data'!E112)))</f>
        <v/>
      </c>
      <c r="BX118" s="306" t="str">
        <f ca="true">+IF(OFFSET('Water Data'!$E$29,0,10*ROW('Water Data'!E112))="","",OFFSET('Water Data'!$E$29,0,10*ROW('Water Data'!E112)))</f>
        <v/>
      </c>
      <c r="BY118" s="306" t="str">
        <f ca="true">+IF(OFFSET('Water Data'!$F$27,0,10*ROW('Water Data'!F112))="","",OFFSET('Water Data'!$F$27,0,10*ROW('Water Data'!F112)))</f>
        <v/>
      </c>
      <c r="BZ118" s="306" t="str">
        <f ca="true">+IF(OFFSET('Water Data'!$F$28,0,10*ROW('Water Data'!F112))="","",OFFSET('Water Data'!$F$28,0,10*ROW('Water Data'!F112)))</f>
        <v/>
      </c>
      <c r="CA118" s="306" t="str">
        <f ca="true">+IF(OFFSET('Water Data'!$F$29,0,10*ROW('Water Data'!F112))="","",OFFSET('Water Data'!$F$29,0,10*ROW('Water Data'!F112)))</f>
        <v/>
      </c>
      <c r="CB118" s="306" t="str">
        <f ca="true">+IF(OFFSET('Water Data'!$G$27,0,10*ROW('Water Data'!G112))="","",OFFSET('Water Data'!$G$27,0,10*ROW('Water Data'!G112)))</f>
        <v/>
      </c>
      <c r="CC118" s="306" t="str">
        <f ca="true">+IF(OFFSET('Water Data'!$G$28,0,10*ROW('Water Data'!G112))="","",OFFSET('Water Data'!$G$28,0,10*ROW('Water Data'!G112)))</f>
        <v/>
      </c>
      <c r="CD118" s="306" t="str">
        <f ca="true">+IF(OFFSET('Water Data'!$G$29,0,10*ROW('Water Data'!G112))="","",OFFSET('Water Data'!$G$29,0,10*ROW('Water Data'!G112)))</f>
        <v/>
      </c>
      <c r="CE118" s="306" t="str">
        <f ca="true">+IF(OFFSET('Water Data'!$H$27,0,10*ROW('Water Data'!H112))="","",OFFSET('Water Data'!$H$27,0,10*ROW('Water Data'!H112)))</f>
        <v/>
      </c>
      <c r="CF118" s="306" t="str">
        <f ca="true">+IF(OFFSET('Water Data'!$H$28,0,10*ROW('Water Data'!H112))="","",OFFSET('Water Data'!$H$28,0,10*ROW('Water Data'!H112)))</f>
        <v/>
      </c>
      <c r="CG118" s="306" t="str">
        <f ca="true">+IF(OFFSET('Water Data'!$H$29,0,10*ROW('Water Data'!H112))="","",OFFSET('Water Data'!$H$29,0,10*ROW('Water Data'!H112)))</f>
        <v/>
      </c>
      <c r="CH118" s="306" t="str">
        <f ca="true">+IF(OFFSET('Water Data'!$I$27,0,10*ROW('Water Data'!I112))="","",OFFSET('Water Data'!$I$27,0,10*ROW('Water Data'!I112)))</f>
        <v/>
      </c>
      <c r="CI118" s="306" t="str">
        <f ca="true">+IF(OFFSET('Water Data'!$I$28,0,10*ROW('Water Data'!I112))="","",OFFSET('Water Data'!$I$28,0,10*ROW('Water Data'!I112)))</f>
        <v/>
      </c>
      <c r="CJ118" s="306" t="str">
        <f ca="true">+IF(OFFSET('Water Data'!$I$29,0,10*ROW('Water Data'!I112))="","",OFFSET('Water Data'!$I$29,0,10*ROW('Water Data'!I112)))</f>
        <v/>
      </c>
      <c r="CK118" s="306" t="str">
        <f ca="true">+IF(OFFSET('Sanitation Data'!$D$28,0,10*ROW('Sanitation Data'!D112))="","",OFFSET('Sanitation Data'!$D$28,0,10*ROW('Sanitation Data'!D112)))</f>
        <v/>
      </c>
      <c r="CL118" s="306" t="str">
        <f ca="true">+IF(OFFSET('Sanitation Data'!$D$29,0,10*ROW('Sanitation Data'!D112))="","",OFFSET('Sanitation Data'!$D$29,0,10*ROW('Sanitation Data'!D112)))</f>
        <v/>
      </c>
      <c r="CM118" s="306" t="str">
        <f ca="true">+IF(OFFSET('Sanitation Data'!$D$30,0,10*ROW('Sanitation Data'!D112))="","",OFFSET('Sanitation Data'!$D$30,0,10*ROW('Sanitation Data'!D112)))</f>
        <v/>
      </c>
      <c r="CN118" s="306" t="str">
        <f ca="true">+IF(OFFSET('Sanitation Data'!$D$31,0,10*ROW('Sanitation Data'!D112))="","",OFFSET('Sanitation Data'!$D$31,0,10*ROW('Sanitation Data'!D112)))</f>
        <v/>
      </c>
      <c r="CO118" s="306" t="str">
        <f ca="true">+IF(OFFSET('Sanitation Data'!$D$32,0,10*ROW('Sanitation Data'!D112))="","",OFFSET('Sanitation Data'!$D$32,0,10*ROW('Sanitation Data'!D112)))</f>
        <v/>
      </c>
      <c r="CP118" s="306" t="str">
        <f ca="true">+IF(OFFSET('Sanitation Data'!$E$28,0,10*ROW('Sanitation Data'!E112))="","",OFFSET('Sanitation Data'!$E$28,0,10*ROW('Sanitation Data'!E112)))</f>
        <v/>
      </c>
      <c r="CQ118" s="306" t="str">
        <f ca="true">+IF(OFFSET('Sanitation Data'!$E$29,0,10*ROW('Sanitation Data'!E112))="","",OFFSET('Sanitation Data'!$E$29,0,10*ROW('Sanitation Data'!E112)))</f>
        <v/>
      </c>
      <c r="CR118" s="306" t="str">
        <f ca="true">+IF(OFFSET('Sanitation Data'!$E$30,0,10*ROW('Sanitation Data'!E112))="","",OFFSET('Sanitation Data'!$E$30,0,10*ROW('Sanitation Data'!E112)))</f>
        <v/>
      </c>
      <c r="CS118" s="306" t="str">
        <f ca="true">+IF(OFFSET('Sanitation Data'!$E$31,0,10*ROW('Sanitation Data'!E112))="","",OFFSET('Sanitation Data'!$E$31,0,10*ROW('Sanitation Data'!E112)))</f>
        <v/>
      </c>
      <c r="CT118" s="306" t="str">
        <f ca="true">+IF(OFFSET('Sanitation Data'!$E$32,0,10*ROW('Sanitation Data'!E112))="","",OFFSET('Sanitation Data'!$E$32,0,10*ROW('Sanitation Data'!E112)))</f>
        <v/>
      </c>
      <c r="CU118" s="306" t="str">
        <f ca="true">+IF(OFFSET('Sanitation Data'!$F$28,0,10*ROW('Sanitation Data'!F112))="","",OFFSET('Sanitation Data'!$F$28,0,10*ROW('Sanitation Data'!F112)))</f>
        <v/>
      </c>
      <c r="CV118" s="306" t="str">
        <f ca="true">+IF(OFFSET('Sanitation Data'!$F$29,0,10*ROW('Sanitation Data'!F112))="","",OFFSET('Sanitation Data'!$F$29,0,10*ROW('Sanitation Data'!F112)))</f>
        <v/>
      </c>
      <c r="CW118" s="306" t="str">
        <f ca="true">+IF(OFFSET('Sanitation Data'!$F$30,0,10*ROW('Sanitation Data'!F112))="","",OFFSET('Sanitation Data'!$F$30,0,10*ROW('Sanitation Data'!F112)))</f>
        <v/>
      </c>
      <c r="CX118" s="306" t="str">
        <f ca="true">+IF(OFFSET('Sanitation Data'!$F$31,0,10*ROW('Sanitation Data'!F112))="","",OFFSET('Sanitation Data'!$F$31,0,10*ROW('Sanitation Data'!F112)))</f>
        <v/>
      </c>
      <c r="CY118" s="306" t="str">
        <f ca="true">+IF(OFFSET('Sanitation Data'!$F$32,0,10*ROW('Sanitation Data'!F112))="","",OFFSET('Sanitation Data'!$F$32,0,10*ROW('Sanitation Data'!F112)))</f>
        <v/>
      </c>
      <c r="CZ118" s="306" t="str">
        <f ca="true">+IF(OFFSET('Sanitation Data'!$G$28,0,10*ROW('Sanitation Data'!G112))="","",OFFSET('Sanitation Data'!$G$28,0,10*ROW('Sanitation Data'!G112)))</f>
        <v/>
      </c>
      <c r="DA118" s="306" t="str">
        <f ca="true">+IF(OFFSET('Sanitation Data'!$G$29,0,10*ROW('Sanitation Data'!G112))="","",OFFSET('Sanitation Data'!$G$29,0,10*ROW('Sanitation Data'!G112)))</f>
        <v/>
      </c>
      <c r="DB118" s="306" t="str">
        <f ca="true">+IF(OFFSET('Sanitation Data'!$G$30,0,10*ROW('Sanitation Data'!G112))="","",OFFSET('Sanitation Data'!$G$30,0,10*ROW('Sanitation Data'!G112)))</f>
        <v/>
      </c>
      <c r="DC118" s="306" t="str">
        <f ca="true">+IF(OFFSET('Sanitation Data'!$G$31,0,10*ROW('Sanitation Data'!G112))="","",OFFSET('Sanitation Data'!$G$31,0,10*ROW('Sanitation Data'!G112)))</f>
        <v/>
      </c>
      <c r="DD118" s="306" t="str">
        <f ca="true">+IF(OFFSET('Sanitation Data'!$G$32,0,10*ROW('Sanitation Data'!G112))="","",OFFSET('Sanitation Data'!$G$32,0,10*ROW('Sanitation Data'!G112)))</f>
        <v/>
      </c>
      <c r="DE118" s="306" t="str">
        <f ca="true">+IF(OFFSET('Sanitation Data'!$H$28,0,10*ROW('Sanitation Data'!H112))="","",OFFSET('Sanitation Data'!$H$28,0,10*ROW('Sanitation Data'!H112)))</f>
        <v/>
      </c>
      <c r="DF118" s="306" t="str">
        <f ca="true">+IF(OFFSET('Sanitation Data'!$H$29,0,10*ROW('Sanitation Data'!H112))="","",OFFSET('Sanitation Data'!$H$29,0,10*ROW('Sanitation Data'!H112)))</f>
        <v/>
      </c>
      <c r="DG118" s="306" t="str">
        <f ca="true">+IF(OFFSET('Sanitation Data'!$H$30,0,10*ROW('Sanitation Data'!H112))="","",OFFSET('Sanitation Data'!$H$30,0,10*ROW('Sanitation Data'!H112)))</f>
        <v/>
      </c>
      <c r="DH118" s="306" t="str">
        <f ca="true">+IF(OFFSET('Sanitation Data'!$H$31,0,10*ROW('Sanitation Data'!H112))="","",OFFSET('Sanitation Data'!$H$31,0,10*ROW('Sanitation Data'!H112)))</f>
        <v/>
      </c>
      <c r="DI118" s="306" t="str">
        <f ca="true">+IF(OFFSET('Sanitation Data'!$H$32,0,10*ROW('Sanitation Data'!H112))="","",OFFSET('Sanitation Data'!$H$32,0,10*ROW('Sanitation Data'!H112)))</f>
        <v/>
      </c>
      <c r="DJ118" s="306" t="str">
        <f ca="true">+IF(OFFSET('Sanitation Data'!$I$28,0,10*ROW('Sanitation Data'!I112))="","",OFFSET('Sanitation Data'!$I$28,0,10*ROW('Sanitation Data'!I112)))</f>
        <v/>
      </c>
      <c r="DK118" s="306" t="str">
        <f ca="true">+IF(OFFSET('Sanitation Data'!$I$29,0,10*ROW('Sanitation Data'!I112))="","",OFFSET('Sanitation Data'!$I$29,0,10*ROW('Sanitation Data'!I112)))</f>
        <v/>
      </c>
      <c r="DL118" s="306" t="str">
        <f ca="true">+IF(OFFSET('Sanitation Data'!$I$30,0,10*ROW('Sanitation Data'!I112))="","",OFFSET('Sanitation Data'!$I$30,0,10*ROW('Sanitation Data'!I112)))</f>
        <v/>
      </c>
      <c r="DM118" s="306" t="str">
        <f ca="true">+IF(OFFSET('Sanitation Data'!$I$31,0,10*ROW('Sanitation Data'!I112))="","",OFFSET('Sanitation Data'!$I$31,0,10*ROW('Sanitation Data'!I112)))</f>
        <v/>
      </c>
      <c r="DN118" s="306" t="str">
        <f ca="true">+IF(OFFSET('Sanitation Data'!$I$32,0,10*ROW('Sanitation Data'!I112))="","",OFFSET('Sanitation Data'!$I$32,0,10*ROW('Sanitation Data'!I112)))</f>
        <v/>
      </c>
      <c r="DO118" s="306" t="str">
        <f ca="true">+IF(OFFSET('Hygiene Data'!$D$11,0,10*ROW('Hygiene Data'!D112))="","",OFFSET('Hygiene Data'!$D$11,0,10*ROW('Hygiene Data'!D112)))</f>
        <v/>
      </c>
      <c r="DP118" s="306" t="str">
        <f ca="true">+IF(OFFSET('Hygiene Data'!$D$12,0,10*ROW('Hygiene Data'!D112))="","",OFFSET('Hygiene Data'!$D$12,0,10*ROW('Hygiene Data'!D112)))</f>
        <v/>
      </c>
      <c r="DQ118" s="306" t="str">
        <f ca="true">+IF(OFFSET('Hygiene Data'!$D$13,0,10*ROW('Hygiene Data'!D112))="","",OFFSET('Hygiene Data'!$D$13,0,10*ROW('Hygiene Data'!D112)))</f>
        <v/>
      </c>
      <c r="DR118" s="306" t="str">
        <f ca="true">+IF(OFFSET('Hygiene Data'!$E$11,0,10*ROW('Hygiene Data'!E112))="","",OFFSET('Hygiene Data'!$E$11,0,10*ROW('Hygiene Data'!E112)))</f>
        <v/>
      </c>
      <c r="DS118" s="306" t="str">
        <f ca="true">+IF(OFFSET('Hygiene Data'!$E$12,0,10*ROW('Hygiene Data'!E112))="","",OFFSET('Hygiene Data'!$E$12,0,10*ROW('Hygiene Data'!E112)))</f>
        <v/>
      </c>
      <c r="DT118" s="306" t="str">
        <f ca="true">+IF(OFFSET('Hygiene Data'!$E$13,0,10*ROW('Hygiene Data'!E112))="","",OFFSET('Hygiene Data'!$E$13,0,10*ROW('Hygiene Data'!E112)))</f>
        <v/>
      </c>
      <c r="DU118" s="306" t="str">
        <f ca="true">+IF(OFFSET('Hygiene Data'!$F$11,0,10*ROW('Hygiene Data'!F112))="","",OFFSET('Hygiene Data'!$F$11,0,10*ROW('Hygiene Data'!F112)))</f>
        <v/>
      </c>
      <c r="DV118" s="306" t="str">
        <f ca="true">+IF(OFFSET('Hygiene Data'!$F$12,0,10*ROW('Hygiene Data'!F112))="","",OFFSET('Hygiene Data'!$F$12,0,10*ROW('Hygiene Data'!F112)))</f>
        <v/>
      </c>
      <c r="DW118" s="306" t="str">
        <f ca="true">+IF(OFFSET('Hygiene Data'!$F$13,0,10*ROW('Hygiene Data'!F112))="","",OFFSET('Hygiene Data'!$F$13,0,10*ROW('Hygiene Data'!F112)))</f>
        <v/>
      </c>
      <c r="DX118" s="306" t="str">
        <f ca="true">+IF(OFFSET('Hygiene Data'!$G$11,0,10*ROW('Hygiene Data'!G112))="","",OFFSET('Hygiene Data'!$G$11,0,10*ROW('Hygiene Data'!G112)))</f>
        <v/>
      </c>
      <c r="DY118" s="306" t="str">
        <f ca="true">+IF(OFFSET('Hygiene Data'!$G$12,0,10*ROW('Hygiene Data'!G112))="","",OFFSET('Hygiene Data'!$G$12,0,10*ROW('Hygiene Data'!G112)))</f>
        <v/>
      </c>
      <c r="DZ118" s="306" t="str">
        <f ca="true">+IF(OFFSET('Hygiene Data'!$G$13,0,10*ROW('Hygiene Data'!G112))="","",OFFSET('Hygiene Data'!$G$13,0,10*ROW('Hygiene Data'!G112)))</f>
        <v/>
      </c>
      <c r="EA118" s="306" t="str">
        <f ca="true">+IF(OFFSET('Hygiene Data'!$H$11,0,10*ROW('Hygiene Data'!H112))="","",OFFSET('Hygiene Data'!$H$11,0,10*ROW('Hygiene Data'!H112)))</f>
        <v/>
      </c>
      <c r="EB118" s="306" t="str">
        <f ca="true">+IF(OFFSET('Hygiene Data'!$H$12,0,10*ROW('Hygiene Data'!H112))="","",OFFSET('Hygiene Data'!$H$12,0,10*ROW('Hygiene Data'!H112)))</f>
        <v/>
      </c>
      <c r="EC118" s="306" t="str">
        <f ca="true">+IF(OFFSET('Hygiene Data'!$H$13,0,10*ROW('Hygiene Data'!H112))="","",OFFSET('Hygiene Data'!$H$13,0,10*ROW('Hygiene Data'!H112)))</f>
        <v/>
      </c>
      <c r="ED118" s="306" t="str">
        <f ca="true">+IF(OFFSET('Hygiene Data'!$I$11,0,10*ROW('Hygiene Data'!I112))="","",OFFSET('Hygiene Data'!$I$11,0,10*ROW('Hygiene Data'!I112)))</f>
        <v/>
      </c>
      <c r="EE118" s="306" t="str">
        <f ca="true">+IF(OFFSET('Hygiene Data'!$I$12,0,10*ROW('Hygiene Data'!I112))="","",OFFSET('Hygiene Data'!$I$12,0,10*ROW('Hygiene Data'!I112)))</f>
        <v/>
      </c>
      <c r="EF118" s="306"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62" t="str">
        <f t="shared" ca="true" si="1"/>
        <v/>
      </c>
      <c r="D119" s="98"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8"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8"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8"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8"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8"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8"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8"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8"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8"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8"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8"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8"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8"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8"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8"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8"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8"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9"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9"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9"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9"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9"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9"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9"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9"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9"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9"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9"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9"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9"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9"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9"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9"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9"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9"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9"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9"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9"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9"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9"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9"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9"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9"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9"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9"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9"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9"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0"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0"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0"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0"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0"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0"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0"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0"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0"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0"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0"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0"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0"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0"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0"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0"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0"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0"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6"/>
      <c r="BS119" s="306" t="str">
        <f ca="true">+IF(OFFSET('Water Data'!$D$27,0,10*ROW('Water Data'!D113))="","",OFFSET('Water Data'!$D$27,0,10*ROW('Water Data'!D113)))</f>
        <v/>
      </c>
      <c r="BT119" s="306" t="str">
        <f ca="true">+IF(OFFSET('Water Data'!$D$28,0,10*ROW('Water Data'!D113))="","",OFFSET('Water Data'!$D$28,0,10*ROW('Water Data'!D113)))</f>
        <v/>
      </c>
      <c r="BU119" s="306" t="str">
        <f ca="true">+IF(OFFSET('Water Data'!$D$29,0,10*ROW('Water Data'!D113))="","",OFFSET('Water Data'!$D$29,0,10*ROW('Water Data'!D113)))</f>
        <v/>
      </c>
      <c r="BV119" s="306" t="str">
        <f ca="true">+IF(OFFSET('Water Data'!$E$27,0,10*ROW('Water Data'!E113))="","",OFFSET('Water Data'!$E$27,0,10*ROW('Water Data'!E113)))</f>
        <v/>
      </c>
      <c r="BW119" s="306" t="str">
        <f ca="true">+IF(OFFSET('Water Data'!$E$28,0,10*ROW('Water Data'!E113))="","",OFFSET('Water Data'!$E$28,0,10*ROW('Water Data'!E113)))</f>
        <v/>
      </c>
      <c r="BX119" s="306" t="str">
        <f ca="true">+IF(OFFSET('Water Data'!$E$29,0,10*ROW('Water Data'!E113))="","",OFFSET('Water Data'!$E$29,0,10*ROW('Water Data'!E113)))</f>
        <v/>
      </c>
      <c r="BY119" s="306" t="str">
        <f ca="true">+IF(OFFSET('Water Data'!$F$27,0,10*ROW('Water Data'!F113))="","",OFFSET('Water Data'!$F$27,0,10*ROW('Water Data'!F113)))</f>
        <v/>
      </c>
      <c r="BZ119" s="306" t="str">
        <f ca="true">+IF(OFFSET('Water Data'!$F$28,0,10*ROW('Water Data'!F113))="","",OFFSET('Water Data'!$F$28,0,10*ROW('Water Data'!F113)))</f>
        <v/>
      </c>
      <c r="CA119" s="306" t="str">
        <f ca="true">+IF(OFFSET('Water Data'!$F$29,0,10*ROW('Water Data'!F113))="","",OFFSET('Water Data'!$F$29,0,10*ROW('Water Data'!F113)))</f>
        <v/>
      </c>
      <c r="CB119" s="306" t="str">
        <f ca="true">+IF(OFFSET('Water Data'!$G$27,0,10*ROW('Water Data'!G113))="","",OFFSET('Water Data'!$G$27,0,10*ROW('Water Data'!G113)))</f>
        <v/>
      </c>
      <c r="CC119" s="306" t="str">
        <f ca="true">+IF(OFFSET('Water Data'!$G$28,0,10*ROW('Water Data'!G113))="","",OFFSET('Water Data'!$G$28,0,10*ROW('Water Data'!G113)))</f>
        <v/>
      </c>
      <c r="CD119" s="306" t="str">
        <f ca="true">+IF(OFFSET('Water Data'!$G$29,0,10*ROW('Water Data'!G113))="","",OFFSET('Water Data'!$G$29,0,10*ROW('Water Data'!G113)))</f>
        <v/>
      </c>
      <c r="CE119" s="306" t="str">
        <f ca="true">+IF(OFFSET('Water Data'!$H$27,0,10*ROW('Water Data'!H113))="","",OFFSET('Water Data'!$H$27,0,10*ROW('Water Data'!H113)))</f>
        <v/>
      </c>
      <c r="CF119" s="306" t="str">
        <f ca="true">+IF(OFFSET('Water Data'!$H$28,0,10*ROW('Water Data'!H113))="","",OFFSET('Water Data'!$H$28,0,10*ROW('Water Data'!H113)))</f>
        <v/>
      </c>
      <c r="CG119" s="306" t="str">
        <f ca="true">+IF(OFFSET('Water Data'!$H$29,0,10*ROW('Water Data'!H113))="","",OFFSET('Water Data'!$H$29,0,10*ROW('Water Data'!H113)))</f>
        <v/>
      </c>
      <c r="CH119" s="306" t="str">
        <f ca="true">+IF(OFFSET('Water Data'!$I$27,0,10*ROW('Water Data'!I113))="","",OFFSET('Water Data'!$I$27,0,10*ROW('Water Data'!I113)))</f>
        <v/>
      </c>
      <c r="CI119" s="306" t="str">
        <f ca="true">+IF(OFFSET('Water Data'!$I$28,0,10*ROW('Water Data'!I113))="","",OFFSET('Water Data'!$I$28,0,10*ROW('Water Data'!I113)))</f>
        <v/>
      </c>
      <c r="CJ119" s="306" t="str">
        <f ca="true">+IF(OFFSET('Water Data'!$I$29,0,10*ROW('Water Data'!I113))="","",OFFSET('Water Data'!$I$29,0,10*ROW('Water Data'!I113)))</f>
        <v/>
      </c>
      <c r="CK119" s="306" t="str">
        <f ca="true">+IF(OFFSET('Sanitation Data'!$D$28,0,10*ROW('Sanitation Data'!D113))="","",OFFSET('Sanitation Data'!$D$28,0,10*ROW('Sanitation Data'!D113)))</f>
        <v/>
      </c>
      <c r="CL119" s="306" t="str">
        <f ca="true">+IF(OFFSET('Sanitation Data'!$D$29,0,10*ROW('Sanitation Data'!D113))="","",OFFSET('Sanitation Data'!$D$29,0,10*ROW('Sanitation Data'!D113)))</f>
        <v/>
      </c>
      <c r="CM119" s="306" t="str">
        <f ca="true">+IF(OFFSET('Sanitation Data'!$D$30,0,10*ROW('Sanitation Data'!D113))="","",OFFSET('Sanitation Data'!$D$30,0,10*ROW('Sanitation Data'!D113)))</f>
        <v/>
      </c>
      <c r="CN119" s="306" t="str">
        <f ca="true">+IF(OFFSET('Sanitation Data'!$D$31,0,10*ROW('Sanitation Data'!D113))="","",OFFSET('Sanitation Data'!$D$31,0,10*ROW('Sanitation Data'!D113)))</f>
        <v/>
      </c>
      <c r="CO119" s="306" t="str">
        <f ca="true">+IF(OFFSET('Sanitation Data'!$D$32,0,10*ROW('Sanitation Data'!D113))="","",OFFSET('Sanitation Data'!$D$32,0,10*ROW('Sanitation Data'!D113)))</f>
        <v/>
      </c>
      <c r="CP119" s="306" t="str">
        <f ca="true">+IF(OFFSET('Sanitation Data'!$E$28,0,10*ROW('Sanitation Data'!E113))="","",OFFSET('Sanitation Data'!$E$28,0,10*ROW('Sanitation Data'!E113)))</f>
        <v/>
      </c>
      <c r="CQ119" s="306" t="str">
        <f ca="true">+IF(OFFSET('Sanitation Data'!$E$29,0,10*ROW('Sanitation Data'!E113))="","",OFFSET('Sanitation Data'!$E$29,0,10*ROW('Sanitation Data'!E113)))</f>
        <v/>
      </c>
      <c r="CR119" s="306" t="str">
        <f ca="true">+IF(OFFSET('Sanitation Data'!$E$30,0,10*ROW('Sanitation Data'!E113))="","",OFFSET('Sanitation Data'!$E$30,0,10*ROW('Sanitation Data'!E113)))</f>
        <v/>
      </c>
      <c r="CS119" s="306" t="str">
        <f ca="true">+IF(OFFSET('Sanitation Data'!$E$31,0,10*ROW('Sanitation Data'!E113))="","",OFFSET('Sanitation Data'!$E$31,0,10*ROW('Sanitation Data'!E113)))</f>
        <v/>
      </c>
      <c r="CT119" s="306" t="str">
        <f ca="true">+IF(OFFSET('Sanitation Data'!$E$32,0,10*ROW('Sanitation Data'!E113))="","",OFFSET('Sanitation Data'!$E$32,0,10*ROW('Sanitation Data'!E113)))</f>
        <v/>
      </c>
      <c r="CU119" s="306" t="str">
        <f ca="true">+IF(OFFSET('Sanitation Data'!$F$28,0,10*ROW('Sanitation Data'!F113))="","",OFFSET('Sanitation Data'!$F$28,0,10*ROW('Sanitation Data'!F113)))</f>
        <v/>
      </c>
      <c r="CV119" s="306" t="str">
        <f ca="true">+IF(OFFSET('Sanitation Data'!$F$29,0,10*ROW('Sanitation Data'!F113))="","",OFFSET('Sanitation Data'!$F$29,0,10*ROW('Sanitation Data'!F113)))</f>
        <v/>
      </c>
      <c r="CW119" s="306" t="str">
        <f ca="true">+IF(OFFSET('Sanitation Data'!$F$30,0,10*ROW('Sanitation Data'!F113))="","",OFFSET('Sanitation Data'!$F$30,0,10*ROW('Sanitation Data'!F113)))</f>
        <v/>
      </c>
      <c r="CX119" s="306" t="str">
        <f ca="true">+IF(OFFSET('Sanitation Data'!$F$31,0,10*ROW('Sanitation Data'!F113))="","",OFFSET('Sanitation Data'!$F$31,0,10*ROW('Sanitation Data'!F113)))</f>
        <v/>
      </c>
      <c r="CY119" s="306" t="str">
        <f ca="true">+IF(OFFSET('Sanitation Data'!$F$32,0,10*ROW('Sanitation Data'!F113))="","",OFFSET('Sanitation Data'!$F$32,0,10*ROW('Sanitation Data'!F113)))</f>
        <v/>
      </c>
      <c r="CZ119" s="306" t="str">
        <f ca="true">+IF(OFFSET('Sanitation Data'!$G$28,0,10*ROW('Sanitation Data'!G113))="","",OFFSET('Sanitation Data'!$G$28,0,10*ROW('Sanitation Data'!G113)))</f>
        <v/>
      </c>
      <c r="DA119" s="306" t="str">
        <f ca="true">+IF(OFFSET('Sanitation Data'!$G$29,0,10*ROW('Sanitation Data'!G113))="","",OFFSET('Sanitation Data'!$G$29,0,10*ROW('Sanitation Data'!G113)))</f>
        <v/>
      </c>
      <c r="DB119" s="306" t="str">
        <f ca="true">+IF(OFFSET('Sanitation Data'!$G$30,0,10*ROW('Sanitation Data'!G113))="","",OFFSET('Sanitation Data'!$G$30,0,10*ROW('Sanitation Data'!G113)))</f>
        <v/>
      </c>
      <c r="DC119" s="306" t="str">
        <f ca="true">+IF(OFFSET('Sanitation Data'!$G$31,0,10*ROW('Sanitation Data'!G113))="","",OFFSET('Sanitation Data'!$G$31,0,10*ROW('Sanitation Data'!G113)))</f>
        <v/>
      </c>
      <c r="DD119" s="306" t="str">
        <f ca="true">+IF(OFFSET('Sanitation Data'!$G$32,0,10*ROW('Sanitation Data'!G113))="","",OFFSET('Sanitation Data'!$G$32,0,10*ROW('Sanitation Data'!G113)))</f>
        <v/>
      </c>
      <c r="DE119" s="306" t="str">
        <f ca="true">+IF(OFFSET('Sanitation Data'!$H$28,0,10*ROW('Sanitation Data'!H113))="","",OFFSET('Sanitation Data'!$H$28,0,10*ROW('Sanitation Data'!H113)))</f>
        <v/>
      </c>
      <c r="DF119" s="306" t="str">
        <f ca="true">+IF(OFFSET('Sanitation Data'!$H$29,0,10*ROW('Sanitation Data'!H113))="","",OFFSET('Sanitation Data'!$H$29,0,10*ROW('Sanitation Data'!H113)))</f>
        <v/>
      </c>
      <c r="DG119" s="306" t="str">
        <f ca="true">+IF(OFFSET('Sanitation Data'!$H$30,0,10*ROW('Sanitation Data'!H113))="","",OFFSET('Sanitation Data'!$H$30,0,10*ROW('Sanitation Data'!H113)))</f>
        <v/>
      </c>
      <c r="DH119" s="306" t="str">
        <f ca="true">+IF(OFFSET('Sanitation Data'!$H$31,0,10*ROW('Sanitation Data'!H113))="","",OFFSET('Sanitation Data'!$H$31,0,10*ROW('Sanitation Data'!H113)))</f>
        <v/>
      </c>
      <c r="DI119" s="306" t="str">
        <f ca="true">+IF(OFFSET('Sanitation Data'!$H$32,0,10*ROW('Sanitation Data'!H113))="","",OFFSET('Sanitation Data'!$H$32,0,10*ROW('Sanitation Data'!H113)))</f>
        <v/>
      </c>
      <c r="DJ119" s="306" t="str">
        <f ca="true">+IF(OFFSET('Sanitation Data'!$I$28,0,10*ROW('Sanitation Data'!I113))="","",OFFSET('Sanitation Data'!$I$28,0,10*ROW('Sanitation Data'!I113)))</f>
        <v/>
      </c>
      <c r="DK119" s="306" t="str">
        <f ca="true">+IF(OFFSET('Sanitation Data'!$I$29,0,10*ROW('Sanitation Data'!I113))="","",OFFSET('Sanitation Data'!$I$29,0,10*ROW('Sanitation Data'!I113)))</f>
        <v/>
      </c>
      <c r="DL119" s="306" t="str">
        <f ca="true">+IF(OFFSET('Sanitation Data'!$I$30,0,10*ROW('Sanitation Data'!I113))="","",OFFSET('Sanitation Data'!$I$30,0,10*ROW('Sanitation Data'!I113)))</f>
        <v/>
      </c>
      <c r="DM119" s="306" t="str">
        <f ca="true">+IF(OFFSET('Sanitation Data'!$I$31,0,10*ROW('Sanitation Data'!I113))="","",OFFSET('Sanitation Data'!$I$31,0,10*ROW('Sanitation Data'!I113)))</f>
        <v/>
      </c>
      <c r="DN119" s="306" t="str">
        <f ca="true">+IF(OFFSET('Sanitation Data'!$I$32,0,10*ROW('Sanitation Data'!I113))="","",OFFSET('Sanitation Data'!$I$32,0,10*ROW('Sanitation Data'!I113)))</f>
        <v/>
      </c>
      <c r="DO119" s="306" t="str">
        <f ca="true">+IF(OFFSET('Hygiene Data'!$D$11,0,10*ROW('Hygiene Data'!D113))="","",OFFSET('Hygiene Data'!$D$11,0,10*ROW('Hygiene Data'!D113)))</f>
        <v/>
      </c>
      <c r="DP119" s="306" t="str">
        <f ca="true">+IF(OFFSET('Hygiene Data'!$D$12,0,10*ROW('Hygiene Data'!D113))="","",OFFSET('Hygiene Data'!$D$12,0,10*ROW('Hygiene Data'!D113)))</f>
        <v/>
      </c>
      <c r="DQ119" s="306" t="str">
        <f ca="true">+IF(OFFSET('Hygiene Data'!$D$13,0,10*ROW('Hygiene Data'!D113))="","",OFFSET('Hygiene Data'!$D$13,0,10*ROW('Hygiene Data'!D113)))</f>
        <v/>
      </c>
      <c r="DR119" s="306" t="str">
        <f ca="true">+IF(OFFSET('Hygiene Data'!$E$11,0,10*ROW('Hygiene Data'!E113))="","",OFFSET('Hygiene Data'!$E$11,0,10*ROW('Hygiene Data'!E113)))</f>
        <v/>
      </c>
      <c r="DS119" s="306" t="str">
        <f ca="true">+IF(OFFSET('Hygiene Data'!$E$12,0,10*ROW('Hygiene Data'!E113))="","",OFFSET('Hygiene Data'!$E$12,0,10*ROW('Hygiene Data'!E113)))</f>
        <v/>
      </c>
      <c r="DT119" s="306" t="str">
        <f ca="true">+IF(OFFSET('Hygiene Data'!$E$13,0,10*ROW('Hygiene Data'!E113))="","",OFFSET('Hygiene Data'!$E$13,0,10*ROW('Hygiene Data'!E113)))</f>
        <v/>
      </c>
      <c r="DU119" s="306" t="str">
        <f ca="true">+IF(OFFSET('Hygiene Data'!$F$11,0,10*ROW('Hygiene Data'!F113))="","",OFFSET('Hygiene Data'!$F$11,0,10*ROW('Hygiene Data'!F113)))</f>
        <v/>
      </c>
      <c r="DV119" s="306" t="str">
        <f ca="true">+IF(OFFSET('Hygiene Data'!$F$12,0,10*ROW('Hygiene Data'!F113))="","",OFFSET('Hygiene Data'!$F$12,0,10*ROW('Hygiene Data'!F113)))</f>
        <v/>
      </c>
      <c r="DW119" s="306" t="str">
        <f ca="true">+IF(OFFSET('Hygiene Data'!$F$13,0,10*ROW('Hygiene Data'!F113))="","",OFFSET('Hygiene Data'!$F$13,0,10*ROW('Hygiene Data'!F113)))</f>
        <v/>
      </c>
      <c r="DX119" s="306" t="str">
        <f ca="true">+IF(OFFSET('Hygiene Data'!$G$11,0,10*ROW('Hygiene Data'!G113))="","",OFFSET('Hygiene Data'!$G$11,0,10*ROW('Hygiene Data'!G113)))</f>
        <v/>
      </c>
      <c r="DY119" s="306" t="str">
        <f ca="true">+IF(OFFSET('Hygiene Data'!$G$12,0,10*ROW('Hygiene Data'!G113))="","",OFFSET('Hygiene Data'!$G$12,0,10*ROW('Hygiene Data'!G113)))</f>
        <v/>
      </c>
      <c r="DZ119" s="306" t="str">
        <f ca="true">+IF(OFFSET('Hygiene Data'!$G$13,0,10*ROW('Hygiene Data'!G113))="","",OFFSET('Hygiene Data'!$G$13,0,10*ROW('Hygiene Data'!G113)))</f>
        <v/>
      </c>
      <c r="EA119" s="306" t="str">
        <f ca="true">+IF(OFFSET('Hygiene Data'!$H$11,0,10*ROW('Hygiene Data'!H113))="","",OFFSET('Hygiene Data'!$H$11,0,10*ROW('Hygiene Data'!H113)))</f>
        <v/>
      </c>
      <c r="EB119" s="306" t="str">
        <f ca="true">+IF(OFFSET('Hygiene Data'!$H$12,0,10*ROW('Hygiene Data'!H113))="","",OFFSET('Hygiene Data'!$H$12,0,10*ROW('Hygiene Data'!H113)))</f>
        <v/>
      </c>
      <c r="EC119" s="306" t="str">
        <f ca="true">+IF(OFFSET('Hygiene Data'!$H$13,0,10*ROW('Hygiene Data'!H113))="","",OFFSET('Hygiene Data'!$H$13,0,10*ROW('Hygiene Data'!H113)))</f>
        <v/>
      </c>
      <c r="ED119" s="306" t="str">
        <f ca="true">+IF(OFFSET('Hygiene Data'!$I$11,0,10*ROW('Hygiene Data'!I113))="","",OFFSET('Hygiene Data'!$I$11,0,10*ROW('Hygiene Data'!I113)))</f>
        <v/>
      </c>
      <c r="EE119" s="306" t="str">
        <f ca="true">+IF(OFFSET('Hygiene Data'!$I$12,0,10*ROW('Hygiene Data'!I113))="","",OFFSET('Hygiene Data'!$I$12,0,10*ROW('Hygiene Data'!I113)))</f>
        <v/>
      </c>
      <c r="EF119" s="306"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62" t="str">
        <f t="shared" ca="true" si="1"/>
        <v/>
      </c>
      <c r="D120" s="98"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8"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8"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8"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8"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8"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8"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8"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8"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8"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8"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8"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8"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8"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8"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8"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8"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8"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9"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9"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9"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9"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9"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9"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9"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9"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9"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9"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9"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9"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9"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9"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9"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9"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9"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9"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9"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9"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9"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9"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9"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9"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9"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9"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9"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9"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9"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9"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0"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0"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0"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0"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0"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0"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0"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0"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0"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0"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0"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0"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0"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0"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0"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0"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0"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0"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6"/>
      <c r="BS120" s="306" t="str">
        <f ca="true">+IF(OFFSET('Water Data'!$D$27,0,10*ROW('Water Data'!D114))="","",OFFSET('Water Data'!$D$27,0,10*ROW('Water Data'!D114)))</f>
        <v/>
      </c>
      <c r="BT120" s="306" t="str">
        <f ca="true">+IF(OFFSET('Water Data'!$D$28,0,10*ROW('Water Data'!D114))="","",OFFSET('Water Data'!$D$28,0,10*ROW('Water Data'!D114)))</f>
        <v/>
      </c>
      <c r="BU120" s="306" t="str">
        <f ca="true">+IF(OFFSET('Water Data'!$D$29,0,10*ROW('Water Data'!D114))="","",OFFSET('Water Data'!$D$29,0,10*ROW('Water Data'!D114)))</f>
        <v/>
      </c>
      <c r="BV120" s="306" t="str">
        <f ca="true">+IF(OFFSET('Water Data'!$E$27,0,10*ROW('Water Data'!E114))="","",OFFSET('Water Data'!$E$27,0,10*ROW('Water Data'!E114)))</f>
        <v/>
      </c>
      <c r="BW120" s="306" t="str">
        <f ca="true">+IF(OFFSET('Water Data'!$E$28,0,10*ROW('Water Data'!E114))="","",OFFSET('Water Data'!$E$28,0,10*ROW('Water Data'!E114)))</f>
        <v/>
      </c>
      <c r="BX120" s="306" t="str">
        <f ca="true">+IF(OFFSET('Water Data'!$E$29,0,10*ROW('Water Data'!E114))="","",OFFSET('Water Data'!$E$29,0,10*ROW('Water Data'!E114)))</f>
        <v/>
      </c>
      <c r="BY120" s="306" t="str">
        <f ca="true">+IF(OFFSET('Water Data'!$F$27,0,10*ROW('Water Data'!F114))="","",OFFSET('Water Data'!$F$27,0,10*ROW('Water Data'!F114)))</f>
        <v/>
      </c>
      <c r="BZ120" s="306" t="str">
        <f ca="true">+IF(OFFSET('Water Data'!$F$28,0,10*ROW('Water Data'!F114))="","",OFFSET('Water Data'!$F$28,0,10*ROW('Water Data'!F114)))</f>
        <v/>
      </c>
      <c r="CA120" s="306" t="str">
        <f ca="true">+IF(OFFSET('Water Data'!$F$29,0,10*ROW('Water Data'!F114))="","",OFFSET('Water Data'!$F$29,0,10*ROW('Water Data'!F114)))</f>
        <v/>
      </c>
      <c r="CB120" s="306" t="str">
        <f ca="true">+IF(OFFSET('Water Data'!$G$27,0,10*ROW('Water Data'!G114))="","",OFFSET('Water Data'!$G$27,0,10*ROW('Water Data'!G114)))</f>
        <v/>
      </c>
      <c r="CC120" s="306" t="str">
        <f ca="true">+IF(OFFSET('Water Data'!$G$28,0,10*ROW('Water Data'!G114))="","",OFFSET('Water Data'!$G$28,0,10*ROW('Water Data'!G114)))</f>
        <v/>
      </c>
      <c r="CD120" s="306" t="str">
        <f ca="true">+IF(OFFSET('Water Data'!$G$29,0,10*ROW('Water Data'!G114))="","",OFFSET('Water Data'!$G$29,0,10*ROW('Water Data'!G114)))</f>
        <v/>
      </c>
      <c r="CE120" s="306" t="str">
        <f ca="true">+IF(OFFSET('Water Data'!$H$27,0,10*ROW('Water Data'!H114))="","",OFFSET('Water Data'!$H$27,0,10*ROW('Water Data'!H114)))</f>
        <v/>
      </c>
      <c r="CF120" s="306" t="str">
        <f ca="true">+IF(OFFSET('Water Data'!$H$28,0,10*ROW('Water Data'!H114))="","",OFFSET('Water Data'!$H$28,0,10*ROW('Water Data'!H114)))</f>
        <v/>
      </c>
      <c r="CG120" s="306" t="str">
        <f ca="true">+IF(OFFSET('Water Data'!$H$29,0,10*ROW('Water Data'!H114))="","",OFFSET('Water Data'!$H$29,0,10*ROW('Water Data'!H114)))</f>
        <v/>
      </c>
      <c r="CH120" s="306" t="str">
        <f ca="true">+IF(OFFSET('Water Data'!$I$27,0,10*ROW('Water Data'!I114))="","",OFFSET('Water Data'!$I$27,0,10*ROW('Water Data'!I114)))</f>
        <v/>
      </c>
      <c r="CI120" s="306" t="str">
        <f ca="true">+IF(OFFSET('Water Data'!$I$28,0,10*ROW('Water Data'!I114))="","",OFFSET('Water Data'!$I$28,0,10*ROW('Water Data'!I114)))</f>
        <v/>
      </c>
      <c r="CJ120" s="306" t="str">
        <f ca="true">+IF(OFFSET('Water Data'!$I$29,0,10*ROW('Water Data'!I114))="","",OFFSET('Water Data'!$I$29,0,10*ROW('Water Data'!I114)))</f>
        <v/>
      </c>
      <c r="CK120" s="306" t="str">
        <f ca="true">+IF(OFFSET('Sanitation Data'!$D$28,0,10*ROW('Sanitation Data'!D114))="","",OFFSET('Sanitation Data'!$D$28,0,10*ROW('Sanitation Data'!D114)))</f>
        <v/>
      </c>
      <c r="CL120" s="306" t="str">
        <f ca="true">+IF(OFFSET('Sanitation Data'!$D$29,0,10*ROW('Sanitation Data'!D114))="","",OFFSET('Sanitation Data'!$D$29,0,10*ROW('Sanitation Data'!D114)))</f>
        <v/>
      </c>
      <c r="CM120" s="306" t="str">
        <f ca="true">+IF(OFFSET('Sanitation Data'!$D$30,0,10*ROW('Sanitation Data'!D114))="","",OFFSET('Sanitation Data'!$D$30,0,10*ROW('Sanitation Data'!D114)))</f>
        <v/>
      </c>
      <c r="CN120" s="306" t="str">
        <f ca="true">+IF(OFFSET('Sanitation Data'!$D$31,0,10*ROW('Sanitation Data'!D114))="","",OFFSET('Sanitation Data'!$D$31,0,10*ROW('Sanitation Data'!D114)))</f>
        <v/>
      </c>
      <c r="CO120" s="306" t="str">
        <f ca="true">+IF(OFFSET('Sanitation Data'!$D$32,0,10*ROW('Sanitation Data'!D114))="","",OFFSET('Sanitation Data'!$D$32,0,10*ROW('Sanitation Data'!D114)))</f>
        <v/>
      </c>
      <c r="CP120" s="306" t="str">
        <f ca="true">+IF(OFFSET('Sanitation Data'!$E$28,0,10*ROW('Sanitation Data'!E114))="","",OFFSET('Sanitation Data'!$E$28,0,10*ROW('Sanitation Data'!E114)))</f>
        <v/>
      </c>
      <c r="CQ120" s="306" t="str">
        <f ca="true">+IF(OFFSET('Sanitation Data'!$E$29,0,10*ROW('Sanitation Data'!E114))="","",OFFSET('Sanitation Data'!$E$29,0,10*ROW('Sanitation Data'!E114)))</f>
        <v/>
      </c>
      <c r="CR120" s="306" t="str">
        <f ca="true">+IF(OFFSET('Sanitation Data'!$E$30,0,10*ROW('Sanitation Data'!E114))="","",OFFSET('Sanitation Data'!$E$30,0,10*ROW('Sanitation Data'!E114)))</f>
        <v/>
      </c>
      <c r="CS120" s="306" t="str">
        <f ca="true">+IF(OFFSET('Sanitation Data'!$E$31,0,10*ROW('Sanitation Data'!E114))="","",OFFSET('Sanitation Data'!$E$31,0,10*ROW('Sanitation Data'!E114)))</f>
        <v/>
      </c>
      <c r="CT120" s="306" t="str">
        <f ca="true">+IF(OFFSET('Sanitation Data'!$E$32,0,10*ROW('Sanitation Data'!E114))="","",OFFSET('Sanitation Data'!$E$32,0,10*ROW('Sanitation Data'!E114)))</f>
        <v/>
      </c>
      <c r="CU120" s="306" t="str">
        <f ca="true">+IF(OFFSET('Sanitation Data'!$F$28,0,10*ROW('Sanitation Data'!F114))="","",OFFSET('Sanitation Data'!$F$28,0,10*ROW('Sanitation Data'!F114)))</f>
        <v/>
      </c>
      <c r="CV120" s="306" t="str">
        <f ca="true">+IF(OFFSET('Sanitation Data'!$F$29,0,10*ROW('Sanitation Data'!F114))="","",OFFSET('Sanitation Data'!$F$29,0,10*ROW('Sanitation Data'!F114)))</f>
        <v/>
      </c>
      <c r="CW120" s="306" t="str">
        <f ca="true">+IF(OFFSET('Sanitation Data'!$F$30,0,10*ROW('Sanitation Data'!F114))="","",OFFSET('Sanitation Data'!$F$30,0,10*ROW('Sanitation Data'!F114)))</f>
        <v/>
      </c>
      <c r="CX120" s="306" t="str">
        <f ca="true">+IF(OFFSET('Sanitation Data'!$F$31,0,10*ROW('Sanitation Data'!F114))="","",OFFSET('Sanitation Data'!$F$31,0,10*ROW('Sanitation Data'!F114)))</f>
        <v/>
      </c>
      <c r="CY120" s="306" t="str">
        <f ca="true">+IF(OFFSET('Sanitation Data'!$F$32,0,10*ROW('Sanitation Data'!F114))="","",OFFSET('Sanitation Data'!$F$32,0,10*ROW('Sanitation Data'!F114)))</f>
        <v/>
      </c>
      <c r="CZ120" s="306" t="str">
        <f ca="true">+IF(OFFSET('Sanitation Data'!$G$28,0,10*ROW('Sanitation Data'!G114))="","",OFFSET('Sanitation Data'!$G$28,0,10*ROW('Sanitation Data'!G114)))</f>
        <v/>
      </c>
      <c r="DA120" s="306" t="str">
        <f ca="true">+IF(OFFSET('Sanitation Data'!$G$29,0,10*ROW('Sanitation Data'!G114))="","",OFFSET('Sanitation Data'!$G$29,0,10*ROW('Sanitation Data'!G114)))</f>
        <v/>
      </c>
      <c r="DB120" s="306" t="str">
        <f ca="true">+IF(OFFSET('Sanitation Data'!$G$30,0,10*ROW('Sanitation Data'!G114))="","",OFFSET('Sanitation Data'!$G$30,0,10*ROW('Sanitation Data'!G114)))</f>
        <v/>
      </c>
      <c r="DC120" s="306" t="str">
        <f ca="true">+IF(OFFSET('Sanitation Data'!$G$31,0,10*ROW('Sanitation Data'!G114))="","",OFFSET('Sanitation Data'!$G$31,0,10*ROW('Sanitation Data'!G114)))</f>
        <v/>
      </c>
      <c r="DD120" s="306" t="str">
        <f ca="true">+IF(OFFSET('Sanitation Data'!$G$32,0,10*ROW('Sanitation Data'!G114))="","",OFFSET('Sanitation Data'!$G$32,0,10*ROW('Sanitation Data'!G114)))</f>
        <v/>
      </c>
      <c r="DE120" s="306" t="str">
        <f ca="true">+IF(OFFSET('Sanitation Data'!$H$28,0,10*ROW('Sanitation Data'!H114))="","",OFFSET('Sanitation Data'!$H$28,0,10*ROW('Sanitation Data'!H114)))</f>
        <v/>
      </c>
      <c r="DF120" s="306" t="str">
        <f ca="true">+IF(OFFSET('Sanitation Data'!$H$29,0,10*ROW('Sanitation Data'!H114))="","",OFFSET('Sanitation Data'!$H$29,0,10*ROW('Sanitation Data'!H114)))</f>
        <v/>
      </c>
      <c r="DG120" s="306" t="str">
        <f ca="true">+IF(OFFSET('Sanitation Data'!$H$30,0,10*ROW('Sanitation Data'!H114))="","",OFFSET('Sanitation Data'!$H$30,0,10*ROW('Sanitation Data'!H114)))</f>
        <v/>
      </c>
      <c r="DH120" s="306" t="str">
        <f ca="true">+IF(OFFSET('Sanitation Data'!$H$31,0,10*ROW('Sanitation Data'!H114))="","",OFFSET('Sanitation Data'!$H$31,0,10*ROW('Sanitation Data'!H114)))</f>
        <v/>
      </c>
      <c r="DI120" s="306" t="str">
        <f ca="true">+IF(OFFSET('Sanitation Data'!$H$32,0,10*ROW('Sanitation Data'!H114))="","",OFFSET('Sanitation Data'!$H$32,0,10*ROW('Sanitation Data'!H114)))</f>
        <v/>
      </c>
      <c r="DJ120" s="306" t="str">
        <f ca="true">+IF(OFFSET('Sanitation Data'!$I$28,0,10*ROW('Sanitation Data'!I114))="","",OFFSET('Sanitation Data'!$I$28,0,10*ROW('Sanitation Data'!I114)))</f>
        <v/>
      </c>
      <c r="DK120" s="306" t="str">
        <f ca="true">+IF(OFFSET('Sanitation Data'!$I$29,0,10*ROW('Sanitation Data'!I114))="","",OFFSET('Sanitation Data'!$I$29,0,10*ROW('Sanitation Data'!I114)))</f>
        <v/>
      </c>
      <c r="DL120" s="306" t="str">
        <f ca="true">+IF(OFFSET('Sanitation Data'!$I$30,0,10*ROW('Sanitation Data'!I114))="","",OFFSET('Sanitation Data'!$I$30,0,10*ROW('Sanitation Data'!I114)))</f>
        <v/>
      </c>
      <c r="DM120" s="306" t="str">
        <f ca="true">+IF(OFFSET('Sanitation Data'!$I$31,0,10*ROW('Sanitation Data'!I114))="","",OFFSET('Sanitation Data'!$I$31,0,10*ROW('Sanitation Data'!I114)))</f>
        <v/>
      </c>
      <c r="DN120" s="306" t="str">
        <f ca="true">+IF(OFFSET('Sanitation Data'!$I$32,0,10*ROW('Sanitation Data'!I114))="","",OFFSET('Sanitation Data'!$I$32,0,10*ROW('Sanitation Data'!I114)))</f>
        <v/>
      </c>
      <c r="DO120" s="306" t="str">
        <f ca="true">+IF(OFFSET('Hygiene Data'!$D$11,0,10*ROW('Hygiene Data'!D114))="","",OFFSET('Hygiene Data'!$D$11,0,10*ROW('Hygiene Data'!D114)))</f>
        <v/>
      </c>
      <c r="DP120" s="306" t="str">
        <f ca="true">+IF(OFFSET('Hygiene Data'!$D$12,0,10*ROW('Hygiene Data'!D114))="","",OFFSET('Hygiene Data'!$D$12,0,10*ROW('Hygiene Data'!D114)))</f>
        <v/>
      </c>
      <c r="DQ120" s="306" t="str">
        <f ca="true">+IF(OFFSET('Hygiene Data'!$D$13,0,10*ROW('Hygiene Data'!D114))="","",OFFSET('Hygiene Data'!$D$13,0,10*ROW('Hygiene Data'!D114)))</f>
        <v/>
      </c>
      <c r="DR120" s="306" t="str">
        <f ca="true">+IF(OFFSET('Hygiene Data'!$E$11,0,10*ROW('Hygiene Data'!E114))="","",OFFSET('Hygiene Data'!$E$11,0,10*ROW('Hygiene Data'!E114)))</f>
        <v/>
      </c>
      <c r="DS120" s="306" t="str">
        <f ca="true">+IF(OFFSET('Hygiene Data'!$E$12,0,10*ROW('Hygiene Data'!E114))="","",OFFSET('Hygiene Data'!$E$12,0,10*ROW('Hygiene Data'!E114)))</f>
        <v/>
      </c>
      <c r="DT120" s="306" t="str">
        <f ca="true">+IF(OFFSET('Hygiene Data'!$E$13,0,10*ROW('Hygiene Data'!E114))="","",OFFSET('Hygiene Data'!$E$13,0,10*ROW('Hygiene Data'!E114)))</f>
        <v/>
      </c>
      <c r="DU120" s="306" t="str">
        <f ca="true">+IF(OFFSET('Hygiene Data'!$F$11,0,10*ROW('Hygiene Data'!F114))="","",OFFSET('Hygiene Data'!$F$11,0,10*ROW('Hygiene Data'!F114)))</f>
        <v/>
      </c>
      <c r="DV120" s="306" t="str">
        <f ca="true">+IF(OFFSET('Hygiene Data'!$F$12,0,10*ROW('Hygiene Data'!F114))="","",OFFSET('Hygiene Data'!$F$12,0,10*ROW('Hygiene Data'!F114)))</f>
        <v/>
      </c>
      <c r="DW120" s="306" t="str">
        <f ca="true">+IF(OFFSET('Hygiene Data'!$F$13,0,10*ROW('Hygiene Data'!F114))="","",OFFSET('Hygiene Data'!$F$13,0,10*ROW('Hygiene Data'!F114)))</f>
        <v/>
      </c>
      <c r="DX120" s="306" t="str">
        <f ca="true">+IF(OFFSET('Hygiene Data'!$G$11,0,10*ROW('Hygiene Data'!G114))="","",OFFSET('Hygiene Data'!$G$11,0,10*ROW('Hygiene Data'!G114)))</f>
        <v/>
      </c>
      <c r="DY120" s="306" t="str">
        <f ca="true">+IF(OFFSET('Hygiene Data'!$G$12,0,10*ROW('Hygiene Data'!G114))="","",OFFSET('Hygiene Data'!$G$12,0,10*ROW('Hygiene Data'!G114)))</f>
        <v/>
      </c>
      <c r="DZ120" s="306" t="str">
        <f ca="true">+IF(OFFSET('Hygiene Data'!$G$13,0,10*ROW('Hygiene Data'!G114))="","",OFFSET('Hygiene Data'!$G$13,0,10*ROW('Hygiene Data'!G114)))</f>
        <v/>
      </c>
      <c r="EA120" s="306" t="str">
        <f ca="true">+IF(OFFSET('Hygiene Data'!$H$11,0,10*ROW('Hygiene Data'!H114))="","",OFFSET('Hygiene Data'!$H$11,0,10*ROW('Hygiene Data'!H114)))</f>
        <v/>
      </c>
      <c r="EB120" s="306" t="str">
        <f ca="true">+IF(OFFSET('Hygiene Data'!$H$12,0,10*ROW('Hygiene Data'!H114))="","",OFFSET('Hygiene Data'!$H$12,0,10*ROW('Hygiene Data'!H114)))</f>
        <v/>
      </c>
      <c r="EC120" s="306" t="str">
        <f ca="true">+IF(OFFSET('Hygiene Data'!$H$13,0,10*ROW('Hygiene Data'!H114))="","",OFFSET('Hygiene Data'!$H$13,0,10*ROW('Hygiene Data'!H114)))</f>
        <v/>
      </c>
      <c r="ED120" s="306" t="str">
        <f ca="true">+IF(OFFSET('Hygiene Data'!$I$11,0,10*ROW('Hygiene Data'!I114))="","",OFFSET('Hygiene Data'!$I$11,0,10*ROW('Hygiene Data'!I114)))</f>
        <v/>
      </c>
      <c r="EE120" s="306" t="str">
        <f ca="true">+IF(OFFSET('Hygiene Data'!$I$12,0,10*ROW('Hygiene Data'!I114))="","",OFFSET('Hygiene Data'!$I$12,0,10*ROW('Hygiene Data'!I114)))</f>
        <v/>
      </c>
      <c r="EF120" s="306"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62" t="str">
        <f t="shared" ca="true" si="1"/>
        <v/>
      </c>
      <c r="D121" s="98"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8"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8"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8"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8"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8"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8"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8"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8"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8"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8"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8"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8"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8"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8"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8"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8"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8"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9"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9"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9"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9"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9"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9"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9"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9"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9"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9"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9"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9"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9"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9"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9"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9"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9"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9"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9"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9"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9"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9"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9"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9"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9"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9"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9"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9"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9"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9"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0"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0"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0"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0"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0"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0"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0"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0"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0"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0"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0"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0"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0"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0"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0"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0"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0"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0"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6"/>
      <c r="BS121" s="306" t="str">
        <f ca="true">+IF(OFFSET('Water Data'!$D$27,0,10*ROW('Water Data'!D115))="","",OFFSET('Water Data'!$D$27,0,10*ROW('Water Data'!D115)))</f>
        <v/>
      </c>
      <c r="BT121" s="306" t="str">
        <f ca="true">+IF(OFFSET('Water Data'!$D$28,0,10*ROW('Water Data'!D115))="","",OFFSET('Water Data'!$D$28,0,10*ROW('Water Data'!D115)))</f>
        <v/>
      </c>
      <c r="BU121" s="306" t="str">
        <f ca="true">+IF(OFFSET('Water Data'!$D$29,0,10*ROW('Water Data'!D115))="","",OFFSET('Water Data'!$D$29,0,10*ROW('Water Data'!D115)))</f>
        <v/>
      </c>
      <c r="BV121" s="306" t="str">
        <f ca="true">+IF(OFFSET('Water Data'!$E$27,0,10*ROW('Water Data'!E115))="","",OFFSET('Water Data'!$E$27,0,10*ROW('Water Data'!E115)))</f>
        <v/>
      </c>
      <c r="BW121" s="306" t="str">
        <f ca="true">+IF(OFFSET('Water Data'!$E$28,0,10*ROW('Water Data'!E115))="","",OFFSET('Water Data'!$E$28,0,10*ROW('Water Data'!E115)))</f>
        <v/>
      </c>
      <c r="BX121" s="306" t="str">
        <f ca="true">+IF(OFFSET('Water Data'!$E$29,0,10*ROW('Water Data'!E115))="","",OFFSET('Water Data'!$E$29,0,10*ROW('Water Data'!E115)))</f>
        <v/>
      </c>
      <c r="BY121" s="306" t="str">
        <f ca="true">+IF(OFFSET('Water Data'!$F$27,0,10*ROW('Water Data'!F115))="","",OFFSET('Water Data'!$F$27,0,10*ROW('Water Data'!F115)))</f>
        <v/>
      </c>
      <c r="BZ121" s="306" t="str">
        <f ca="true">+IF(OFFSET('Water Data'!$F$28,0,10*ROW('Water Data'!F115))="","",OFFSET('Water Data'!$F$28,0,10*ROW('Water Data'!F115)))</f>
        <v/>
      </c>
      <c r="CA121" s="306" t="str">
        <f ca="true">+IF(OFFSET('Water Data'!$F$29,0,10*ROW('Water Data'!F115))="","",OFFSET('Water Data'!$F$29,0,10*ROW('Water Data'!F115)))</f>
        <v/>
      </c>
      <c r="CB121" s="306" t="str">
        <f ca="true">+IF(OFFSET('Water Data'!$G$27,0,10*ROW('Water Data'!G115))="","",OFFSET('Water Data'!$G$27,0,10*ROW('Water Data'!G115)))</f>
        <v/>
      </c>
      <c r="CC121" s="306" t="str">
        <f ca="true">+IF(OFFSET('Water Data'!$G$28,0,10*ROW('Water Data'!G115))="","",OFFSET('Water Data'!$G$28,0,10*ROW('Water Data'!G115)))</f>
        <v/>
      </c>
      <c r="CD121" s="306" t="str">
        <f ca="true">+IF(OFFSET('Water Data'!$G$29,0,10*ROW('Water Data'!G115))="","",OFFSET('Water Data'!$G$29,0,10*ROW('Water Data'!G115)))</f>
        <v/>
      </c>
      <c r="CE121" s="306" t="str">
        <f ca="true">+IF(OFFSET('Water Data'!$H$27,0,10*ROW('Water Data'!H115))="","",OFFSET('Water Data'!$H$27,0,10*ROW('Water Data'!H115)))</f>
        <v/>
      </c>
      <c r="CF121" s="306" t="str">
        <f ca="true">+IF(OFFSET('Water Data'!$H$28,0,10*ROW('Water Data'!H115))="","",OFFSET('Water Data'!$H$28,0,10*ROW('Water Data'!H115)))</f>
        <v/>
      </c>
      <c r="CG121" s="306" t="str">
        <f ca="true">+IF(OFFSET('Water Data'!$H$29,0,10*ROW('Water Data'!H115))="","",OFFSET('Water Data'!$H$29,0,10*ROW('Water Data'!H115)))</f>
        <v/>
      </c>
      <c r="CH121" s="306" t="str">
        <f ca="true">+IF(OFFSET('Water Data'!$I$27,0,10*ROW('Water Data'!I115))="","",OFFSET('Water Data'!$I$27,0,10*ROW('Water Data'!I115)))</f>
        <v/>
      </c>
      <c r="CI121" s="306" t="str">
        <f ca="true">+IF(OFFSET('Water Data'!$I$28,0,10*ROW('Water Data'!I115))="","",OFFSET('Water Data'!$I$28,0,10*ROW('Water Data'!I115)))</f>
        <v/>
      </c>
      <c r="CJ121" s="306" t="str">
        <f ca="true">+IF(OFFSET('Water Data'!$I$29,0,10*ROW('Water Data'!I115))="","",OFFSET('Water Data'!$I$29,0,10*ROW('Water Data'!I115)))</f>
        <v/>
      </c>
      <c r="CK121" s="306" t="str">
        <f ca="true">+IF(OFFSET('Sanitation Data'!$D$28,0,10*ROW('Sanitation Data'!D115))="","",OFFSET('Sanitation Data'!$D$28,0,10*ROW('Sanitation Data'!D115)))</f>
        <v/>
      </c>
      <c r="CL121" s="306" t="str">
        <f ca="true">+IF(OFFSET('Sanitation Data'!$D$29,0,10*ROW('Sanitation Data'!D115))="","",OFFSET('Sanitation Data'!$D$29,0,10*ROW('Sanitation Data'!D115)))</f>
        <v/>
      </c>
      <c r="CM121" s="306" t="str">
        <f ca="true">+IF(OFFSET('Sanitation Data'!$D$30,0,10*ROW('Sanitation Data'!D115))="","",OFFSET('Sanitation Data'!$D$30,0,10*ROW('Sanitation Data'!D115)))</f>
        <v/>
      </c>
      <c r="CN121" s="306" t="str">
        <f ca="true">+IF(OFFSET('Sanitation Data'!$D$31,0,10*ROW('Sanitation Data'!D115))="","",OFFSET('Sanitation Data'!$D$31,0,10*ROW('Sanitation Data'!D115)))</f>
        <v/>
      </c>
      <c r="CO121" s="306" t="str">
        <f ca="true">+IF(OFFSET('Sanitation Data'!$D$32,0,10*ROW('Sanitation Data'!D115))="","",OFFSET('Sanitation Data'!$D$32,0,10*ROW('Sanitation Data'!D115)))</f>
        <v/>
      </c>
      <c r="CP121" s="306" t="str">
        <f ca="true">+IF(OFFSET('Sanitation Data'!$E$28,0,10*ROW('Sanitation Data'!E115))="","",OFFSET('Sanitation Data'!$E$28,0,10*ROW('Sanitation Data'!E115)))</f>
        <v/>
      </c>
      <c r="CQ121" s="306" t="str">
        <f ca="true">+IF(OFFSET('Sanitation Data'!$E$29,0,10*ROW('Sanitation Data'!E115))="","",OFFSET('Sanitation Data'!$E$29,0,10*ROW('Sanitation Data'!E115)))</f>
        <v/>
      </c>
      <c r="CR121" s="306" t="str">
        <f ca="true">+IF(OFFSET('Sanitation Data'!$E$30,0,10*ROW('Sanitation Data'!E115))="","",OFFSET('Sanitation Data'!$E$30,0,10*ROW('Sanitation Data'!E115)))</f>
        <v/>
      </c>
      <c r="CS121" s="306" t="str">
        <f ca="true">+IF(OFFSET('Sanitation Data'!$E$31,0,10*ROW('Sanitation Data'!E115))="","",OFFSET('Sanitation Data'!$E$31,0,10*ROW('Sanitation Data'!E115)))</f>
        <v/>
      </c>
      <c r="CT121" s="306" t="str">
        <f ca="true">+IF(OFFSET('Sanitation Data'!$E$32,0,10*ROW('Sanitation Data'!E115))="","",OFFSET('Sanitation Data'!$E$32,0,10*ROW('Sanitation Data'!E115)))</f>
        <v/>
      </c>
      <c r="CU121" s="306" t="str">
        <f ca="true">+IF(OFFSET('Sanitation Data'!$F$28,0,10*ROW('Sanitation Data'!F115))="","",OFFSET('Sanitation Data'!$F$28,0,10*ROW('Sanitation Data'!F115)))</f>
        <v/>
      </c>
      <c r="CV121" s="306" t="str">
        <f ca="true">+IF(OFFSET('Sanitation Data'!$F$29,0,10*ROW('Sanitation Data'!F115))="","",OFFSET('Sanitation Data'!$F$29,0,10*ROW('Sanitation Data'!F115)))</f>
        <v/>
      </c>
      <c r="CW121" s="306" t="str">
        <f ca="true">+IF(OFFSET('Sanitation Data'!$F$30,0,10*ROW('Sanitation Data'!F115))="","",OFFSET('Sanitation Data'!$F$30,0,10*ROW('Sanitation Data'!F115)))</f>
        <v/>
      </c>
      <c r="CX121" s="306" t="str">
        <f ca="true">+IF(OFFSET('Sanitation Data'!$F$31,0,10*ROW('Sanitation Data'!F115))="","",OFFSET('Sanitation Data'!$F$31,0,10*ROW('Sanitation Data'!F115)))</f>
        <v/>
      </c>
      <c r="CY121" s="306" t="str">
        <f ca="true">+IF(OFFSET('Sanitation Data'!$F$32,0,10*ROW('Sanitation Data'!F115))="","",OFFSET('Sanitation Data'!$F$32,0,10*ROW('Sanitation Data'!F115)))</f>
        <v/>
      </c>
      <c r="CZ121" s="306" t="str">
        <f ca="true">+IF(OFFSET('Sanitation Data'!$G$28,0,10*ROW('Sanitation Data'!G115))="","",OFFSET('Sanitation Data'!$G$28,0,10*ROW('Sanitation Data'!G115)))</f>
        <v/>
      </c>
      <c r="DA121" s="306" t="str">
        <f ca="true">+IF(OFFSET('Sanitation Data'!$G$29,0,10*ROW('Sanitation Data'!G115))="","",OFFSET('Sanitation Data'!$G$29,0,10*ROW('Sanitation Data'!G115)))</f>
        <v/>
      </c>
      <c r="DB121" s="306" t="str">
        <f ca="true">+IF(OFFSET('Sanitation Data'!$G$30,0,10*ROW('Sanitation Data'!G115))="","",OFFSET('Sanitation Data'!$G$30,0,10*ROW('Sanitation Data'!G115)))</f>
        <v/>
      </c>
      <c r="DC121" s="306" t="str">
        <f ca="true">+IF(OFFSET('Sanitation Data'!$G$31,0,10*ROW('Sanitation Data'!G115))="","",OFFSET('Sanitation Data'!$G$31,0,10*ROW('Sanitation Data'!G115)))</f>
        <v/>
      </c>
      <c r="DD121" s="306" t="str">
        <f ca="true">+IF(OFFSET('Sanitation Data'!$G$32,0,10*ROW('Sanitation Data'!G115))="","",OFFSET('Sanitation Data'!$G$32,0,10*ROW('Sanitation Data'!G115)))</f>
        <v/>
      </c>
      <c r="DE121" s="306" t="str">
        <f ca="true">+IF(OFFSET('Sanitation Data'!$H$28,0,10*ROW('Sanitation Data'!H115))="","",OFFSET('Sanitation Data'!$H$28,0,10*ROW('Sanitation Data'!H115)))</f>
        <v/>
      </c>
      <c r="DF121" s="306" t="str">
        <f ca="true">+IF(OFFSET('Sanitation Data'!$H$29,0,10*ROW('Sanitation Data'!H115))="","",OFFSET('Sanitation Data'!$H$29,0,10*ROW('Sanitation Data'!H115)))</f>
        <v/>
      </c>
      <c r="DG121" s="306" t="str">
        <f ca="true">+IF(OFFSET('Sanitation Data'!$H$30,0,10*ROW('Sanitation Data'!H115))="","",OFFSET('Sanitation Data'!$H$30,0,10*ROW('Sanitation Data'!H115)))</f>
        <v/>
      </c>
      <c r="DH121" s="306" t="str">
        <f ca="true">+IF(OFFSET('Sanitation Data'!$H$31,0,10*ROW('Sanitation Data'!H115))="","",OFFSET('Sanitation Data'!$H$31,0,10*ROW('Sanitation Data'!H115)))</f>
        <v/>
      </c>
      <c r="DI121" s="306" t="str">
        <f ca="true">+IF(OFFSET('Sanitation Data'!$H$32,0,10*ROW('Sanitation Data'!H115))="","",OFFSET('Sanitation Data'!$H$32,0,10*ROW('Sanitation Data'!H115)))</f>
        <v/>
      </c>
      <c r="DJ121" s="306" t="str">
        <f ca="true">+IF(OFFSET('Sanitation Data'!$I$28,0,10*ROW('Sanitation Data'!I115))="","",OFFSET('Sanitation Data'!$I$28,0,10*ROW('Sanitation Data'!I115)))</f>
        <v/>
      </c>
      <c r="DK121" s="306" t="str">
        <f ca="true">+IF(OFFSET('Sanitation Data'!$I$29,0,10*ROW('Sanitation Data'!I115))="","",OFFSET('Sanitation Data'!$I$29,0,10*ROW('Sanitation Data'!I115)))</f>
        <v/>
      </c>
      <c r="DL121" s="306" t="str">
        <f ca="true">+IF(OFFSET('Sanitation Data'!$I$30,0,10*ROW('Sanitation Data'!I115))="","",OFFSET('Sanitation Data'!$I$30,0,10*ROW('Sanitation Data'!I115)))</f>
        <v/>
      </c>
      <c r="DM121" s="306" t="str">
        <f ca="true">+IF(OFFSET('Sanitation Data'!$I$31,0,10*ROW('Sanitation Data'!I115))="","",OFFSET('Sanitation Data'!$I$31,0,10*ROW('Sanitation Data'!I115)))</f>
        <v/>
      </c>
      <c r="DN121" s="306" t="str">
        <f ca="true">+IF(OFFSET('Sanitation Data'!$I$32,0,10*ROW('Sanitation Data'!I115))="","",OFFSET('Sanitation Data'!$I$32,0,10*ROW('Sanitation Data'!I115)))</f>
        <v/>
      </c>
      <c r="DO121" s="306" t="str">
        <f ca="true">+IF(OFFSET('Hygiene Data'!$D$11,0,10*ROW('Hygiene Data'!D115))="","",OFFSET('Hygiene Data'!$D$11,0,10*ROW('Hygiene Data'!D115)))</f>
        <v/>
      </c>
      <c r="DP121" s="306" t="str">
        <f ca="true">+IF(OFFSET('Hygiene Data'!$D$12,0,10*ROW('Hygiene Data'!D115))="","",OFFSET('Hygiene Data'!$D$12,0,10*ROW('Hygiene Data'!D115)))</f>
        <v/>
      </c>
      <c r="DQ121" s="306" t="str">
        <f ca="true">+IF(OFFSET('Hygiene Data'!$D$13,0,10*ROW('Hygiene Data'!D115))="","",OFFSET('Hygiene Data'!$D$13,0,10*ROW('Hygiene Data'!D115)))</f>
        <v/>
      </c>
      <c r="DR121" s="306" t="str">
        <f ca="true">+IF(OFFSET('Hygiene Data'!$E$11,0,10*ROW('Hygiene Data'!E115))="","",OFFSET('Hygiene Data'!$E$11,0,10*ROW('Hygiene Data'!E115)))</f>
        <v/>
      </c>
      <c r="DS121" s="306" t="str">
        <f ca="true">+IF(OFFSET('Hygiene Data'!$E$12,0,10*ROW('Hygiene Data'!E115))="","",OFFSET('Hygiene Data'!$E$12,0,10*ROW('Hygiene Data'!E115)))</f>
        <v/>
      </c>
      <c r="DT121" s="306" t="str">
        <f ca="true">+IF(OFFSET('Hygiene Data'!$E$13,0,10*ROW('Hygiene Data'!E115))="","",OFFSET('Hygiene Data'!$E$13,0,10*ROW('Hygiene Data'!E115)))</f>
        <v/>
      </c>
      <c r="DU121" s="306" t="str">
        <f ca="true">+IF(OFFSET('Hygiene Data'!$F$11,0,10*ROW('Hygiene Data'!F115))="","",OFFSET('Hygiene Data'!$F$11,0,10*ROW('Hygiene Data'!F115)))</f>
        <v/>
      </c>
      <c r="DV121" s="306" t="str">
        <f ca="true">+IF(OFFSET('Hygiene Data'!$F$12,0,10*ROW('Hygiene Data'!F115))="","",OFFSET('Hygiene Data'!$F$12,0,10*ROW('Hygiene Data'!F115)))</f>
        <v/>
      </c>
      <c r="DW121" s="306" t="str">
        <f ca="true">+IF(OFFSET('Hygiene Data'!$F$13,0,10*ROW('Hygiene Data'!F115))="","",OFFSET('Hygiene Data'!$F$13,0,10*ROW('Hygiene Data'!F115)))</f>
        <v/>
      </c>
      <c r="DX121" s="306" t="str">
        <f ca="true">+IF(OFFSET('Hygiene Data'!$G$11,0,10*ROW('Hygiene Data'!G115))="","",OFFSET('Hygiene Data'!$G$11,0,10*ROW('Hygiene Data'!G115)))</f>
        <v/>
      </c>
      <c r="DY121" s="306" t="str">
        <f ca="true">+IF(OFFSET('Hygiene Data'!$G$12,0,10*ROW('Hygiene Data'!G115))="","",OFFSET('Hygiene Data'!$G$12,0,10*ROW('Hygiene Data'!G115)))</f>
        <v/>
      </c>
      <c r="DZ121" s="306" t="str">
        <f ca="true">+IF(OFFSET('Hygiene Data'!$G$13,0,10*ROW('Hygiene Data'!G115))="","",OFFSET('Hygiene Data'!$G$13,0,10*ROW('Hygiene Data'!G115)))</f>
        <v/>
      </c>
      <c r="EA121" s="306" t="str">
        <f ca="true">+IF(OFFSET('Hygiene Data'!$H$11,0,10*ROW('Hygiene Data'!H115))="","",OFFSET('Hygiene Data'!$H$11,0,10*ROW('Hygiene Data'!H115)))</f>
        <v/>
      </c>
      <c r="EB121" s="306" t="str">
        <f ca="true">+IF(OFFSET('Hygiene Data'!$H$12,0,10*ROW('Hygiene Data'!H115))="","",OFFSET('Hygiene Data'!$H$12,0,10*ROW('Hygiene Data'!H115)))</f>
        <v/>
      </c>
      <c r="EC121" s="306" t="str">
        <f ca="true">+IF(OFFSET('Hygiene Data'!$H$13,0,10*ROW('Hygiene Data'!H115))="","",OFFSET('Hygiene Data'!$H$13,0,10*ROW('Hygiene Data'!H115)))</f>
        <v/>
      </c>
      <c r="ED121" s="306" t="str">
        <f ca="true">+IF(OFFSET('Hygiene Data'!$I$11,0,10*ROW('Hygiene Data'!I115))="","",OFFSET('Hygiene Data'!$I$11,0,10*ROW('Hygiene Data'!I115)))</f>
        <v/>
      </c>
      <c r="EE121" s="306" t="str">
        <f ca="true">+IF(OFFSET('Hygiene Data'!$I$12,0,10*ROW('Hygiene Data'!I115))="","",OFFSET('Hygiene Data'!$I$12,0,10*ROW('Hygiene Data'!I115)))</f>
        <v/>
      </c>
      <c r="EF121" s="306"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62" t="str">
        <f t="shared" ca="true" si="1"/>
        <v/>
      </c>
      <c r="D122" s="98"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8"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8"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8"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8"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8"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8"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8"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8"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8"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8"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8"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8"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8"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8"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8"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8"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8"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9"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9"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9"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9"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9"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9"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9"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9"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9"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9"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9"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9"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9"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9"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9"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9"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9"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9"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9"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9"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9"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9"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9"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9"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9"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9"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9"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9"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9"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9"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0"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0"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0"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0"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0"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0"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0"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0"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0"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0"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0"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0"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0"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0"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0"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0"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0"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0"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6"/>
      <c r="BS122" s="306" t="str">
        <f ca="true">+IF(OFFSET('Water Data'!$D$27,0,10*ROW('Water Data'!D116))="","",OFFSET('Water Data'!$D$27,0,10*ROW('Water Data'!D116)))</f>
        <v/>
      </c>
      <c r="BT122" s="306" t="str">
        <f ca="true">+IF(OFFSET('Water Data'!$D$28,0,10*ROW('Water Data'!D116))="","",OFFSET('Water Data'!$D$28,0,10*ROW('Water Data'!D116)))</f>
        <v/>
      </c>
      <c r="BU122" s="306" t="str">
        <f ca="true">+IF(OFFSET('Water Data'!$D$29,0,10*ROW('Water Data'!D116))="","",OFFSET('Water Data'!$D$29,0,10*ROW('Water Data'!D116)))</f>
        <v/>
      </c>
      <c r="BV122" s="306" t="str">
        <f ca="true">+IF(OFFSET('Water Data'!$E$27,0,10*ROW('Water Data'!E116))="","",OFFSET('Water Data'!$E$27,0,10*ROW('Water Data'!E116)))</f>
        <v/>
      </c>
      <c r="BW122" s="306" t="str">
        <f ca="true">+IF(OFFSET('Water Data'!$E$28,0,10*ROW('Water Data'!E116))="","",OFFSET('Water Data'!$E$28,0,10*ROW('Water Data'!E116)))</f>
        <v/>
      </c>
      <c r="BX122" s="306" t="str">
        <f ca="true">+IF(OFFSET('Water Data'!$E$29,0,10*ROW('Water Data'!E116))="","",OFFSET('Water Data'!$E$29,0,10*ROW('Water Data'!E116)))</f>
        <v/>
      </c>
      <c r="BY122" s="306" t="str">
        <f ca="true">+IF(OFFSET('Water Data'!$F$27,0,10*ROW('Water Data'!F116))="","",OFFSET('Water Data'!$F$27,0,10*ROW('Water Data'!F116)))</f>
        <v/>
      </c>
      <c r="BZ122" s="306" t="str">
        <f ca="true">+IF(OFFSET('Water Data'!$F$28,0,10*ROW('Water Data'!F116))="","",OFFSET('Water Data'!$F$28,0,10*ROW('Water Data'!F116)))</f>
        <v/>
      </c>
      <c r="CA122" s="306" t="str">
        <f ca="true">+IF(OFFSET('Water Data'!$F$29,0,10*ROW('Water Data'!F116))="","",OFFSET('Water Data'!$F$29,0,10*ROW('Water Data'!F116)))</f>
        <v/>
      </c>
      <c r="CB122" s="306" t="str">
        <f ca="true">+IF(OFFSET('Water Data'!$G$27,0,10*ROW('Water Data'!G116))="","",OFFSET('Water Data'!$G$27,0,10*ROW('Water Data'!G116)))</f>
        <v/>
      </c>
      <c r="CC122" s="306" t="str">
        <f ca="true">+IF(OFFSET('Water Data'!$G$28,0,10*ROW('Water Data'!G116))="","",OFFSET('Water Data'!$G$28,0,10*ROW('Water Data'!G116)))</f>
        <v/>
      </c>
      <c r="CD122" s="306" t="str">
        <f ca="true">+IF(OFFSET('Water Data'!$G$29,0,10*ROW('Water Data'!G116))="","",OFFSET('Water Data'!$G$29,0,10*ROW('Water Data'!G116)))</f>
        <v/>
      </c>
      <c r="CE122" s="306" t="str">
        <f ca="true">+IF(OFFSET('Water Data'!$H$27,0,10*ROW('Water Data'!H116))="","",OFFSET('Water Data'!$H$27,0,10*ROW('Water Data'!H116)))</f>
        <v/>
      </c>
      <c r="CF122" s="306" t="str">
        <f ca="true">+IF(OFFSET('Water Data'!$H$28,0,10*ROW('Water Data'!H116))="","",OFFSET('Water Data'!$H$28,0,10*ROW('Water Data'!H116)))</f>
        <v/>
      </c>
      <c r="CG122" s="306" t="str">
        <f ca="true">+IF(OFFSET('Water Data'!$H$29,0,10*ROW('Water Data'!H116))="","",OFFSET('Water Data'!$H$29,0,10*ROW('Water Data'!H116)))</f>
        <v/>
      </c>
      <c r="CH122" s="306" t="str">
        <f ca="true">+IF(OFFSET('Water Data'!$I$27,0,10*ROW('Water Data'!I116))="","",OFFSET('Water Data'!$I$27,0,10*ROW('Water Data'!I116)))</f>
        <v/>
      </c>
      <c r="CI122" s="306" t="str">
        <f ca="true">+IF(OFFSET('Water Data'!$I$28,0,10*ROW('Water Data'!I116))="","",OFFSET('Water Data'!$I$28,0,10*ROW('Water Data'!I116)))</f>
        <v/>
      </c>
      <c r="CJ122" s="306" t="str">
        <f ca="true">+IF(OFFSET('Water Data'!$I$29,0,10*ROW('Water Data'!I116))="","",OFFSET('Water Data'!$I$29,0,10*ROW('Water Data'!I116)))</f>
        <v/>
      </c>
      <c r="CK122" s="306" t="str">
        <f ca="true">+IF(OFFSET('Sanitation Data'!$D$28,0,10*ROW('Sanitation Data'!D116))="","",OFFSET('Sanitation Data'!$D$28,0,10*ROW('Sanitation Data'!D116)))</f>
        <v/>
      </c>
      <c r="CL122" s="306" t="str">
        <f ca="true">+IF(OFFSET('Sanitation Data'!$D$29,0,10*ROW('Sanitation Data'!D116))="","",OFFSET('Sanitation Data'!$D$29,0,10*ROW('Sanitation Data'!D116)))</f>
        <v/>
      </c>
      <c r="CM122" s="306" t="str">
        <f ca="true">+IF(OFFSET('Sanitation Data'!$D$30,0,10*ROW('Sanitation Data'!D116))="","",OFFSET('Sanitation Data'!$D$30,0,10*ROW('Sanitation Data'!D116)))</f>
        <v/>
      </c>
      <c r="CN122" s="306" t="str">
        <f ca="true">+IF(OFFSET('Sanitation Data'!$D$31,0,10*ROW('Sanitation Data'!D116))="","",OFFSET('Sanitation Data'!$D$31,0,10*ROW('Sanitation Data'!D116)))</f>
        <v/>
      </c>
      <c r="CO122" s="306" t="str">
        <f ca="true">+IF(OFFSET('Sanitation Data'!$D$32,0,10*ROW('Sanitation Data'!D116))="","",OFFSET('Sanitation Data'!$D$32,0,10*ROW('Sanitation Data'!D116)))</f>
        <v/>
      </c>
      <c r="CP122" s="306" t="str">
        <f ca="true">+IF(OFFSET('Sanitation Data'!$E$28,0,10*ROW('Sanitation Data'!E116))="","",OFFSET('Sanitation Data'!$E$28,0,10*ROW('Sanitation Data'!E116)))</f>
        <v/>
      </c>
      <c r="CQ122" s="306" t="str">
        <f ca="true">+IF(OFFSET('Sanitation Data'!$E$29,0,10*ROW('Sanitation Data'!E116))="","",OFFSET('Sanitation Data'!$E$29,0,10*ROW('Sanitation Data'!E116)))</f>
        <v/>
      </c>
      <c r="CR122" s="306" t="str">
        <f ca="true">+IF(OFFSET('Sanitation Data'!$E$30,0,10*ROW('Sanitation Data'!E116))="","",OFFSET('Sanitation Data'!$E$30,0,10*ROW('Sanitation Data'!E116)))</f>
        <v/>
      </c>
      <c r="CS122" s="306" t="str">
        <f ca="true">+IF(OFFSET('Sanitation Data'!$E$31,0,10*ROW('Sanitation Data'!E116))="","",OFFSET('Sanitation Data'!$E$31,0,10*ROW('Sanitation Data'!E116)))</f>
        <v/>
      </c>
      <c r="CT122" s="306" t="str">
        <f ca="true">+IF(OFFSET('Sanitation Data'!$E$32,0,10*ROW('Sanitation Data'!E116))="","",OFFSET('Sanitation Data'!$E$32,0,10*ROW('Sanitation Data'!E116)))</f>
        <v/>
      </c>
      <c r="CU122" s="306" t="str">
        <f ca="true">+IF(OFFSET('Sanitation Data'!$F$28,0,10*ROW('Sanitation Data'!F116))="","",OFFSET('Sanitation Data'!$F$28,0,10*ROW('Sanitation Data'!F116)))</f>
        <v/>
      </c>
      <c r="CV122" s="306" t="str">
        <f ca="true">+IF(OFFSET('Sanitation Data'!$F$29,0,10*ROW('Sanitation Data'!F116))="","",OFFSET('Sanitation Data'!$F$29,0,10*ROW('Sanitation Data'!F116)))</f>
        <v/>
      </c>
      <c r="CW122" s="306" t="str">
        <f ca="true">+IF(OFFSET('Sanitation Data'!$F$30,0,10*ROW('Sanitation Data'!F116))="","",OFFSET('Sanitation Data'!$F$30,0,10*ROW('Sanitation Data'!F116)))</f>
        <v/>
      </c>
      <c r="CX122" s="306" t="str">
        <f ca="true">+IF(OFFSET('Sanitation Data'!$F$31,0,10*ROW('Sanitation Data'!F116))="","",OFFSET('Sanitation Data'!$F$31,0,10*ROW('Sanitation Data'!F116)))</f>
        <v/>
      </c>
      <c r="CY122" s="306" t="str">
        <f ca="true">+IF(OFFSET('Sanitation Data'!$F$32,0,10*ROW('Sanitation Data'!F116))="","",OFFSET('Sanitation Data'!$F$32,0,10*ROW('Sanitation Data'!F116)))</f>
        <v/>
      </c>
      <c r="CZ122" s="306" t="str">
        <f ca="true">+IF(OFFSET('Sanitation Data'!$G$28,0,10*ROW('Sanitation Data'!G116))="","",OFFSET('Sanitation Data'!$G$28,0,10*ROW('Sanitation Data'!G116)))</f>
        <v/>
      </c>
      <c r="DA122" s="306" t="str">
        <f ca="true">+IF(OFFSET('Sanitation Data'!$G$29,0,10*ROW('Sanitation Data'!G116))="","",OFFSET('Sanitation Data'!$G$29,0,10*ROW('Sanitation Data'!G116)))</f>
        <v/>
      </c>
      <c r="DB122" s="306" t="str">
        <f ca="true">+IF(OFFSET('Sanitation Data'!$G$30,0,10*ROW('Sanitation Data'!G116))="","",OFFSET('Sanitation Data'!$G$30,0,10*ROW('Sanitation Data'!G116)))</f>
        <v/>
      </c>
      <c r="DC122" s="306" t="str">
        <f ca="true">+IF(OFFSET('Sanitation Data'!$G$31,0,10*ROW('Sanitation Data'!G116))="","",OFFSET('Sanitation Data'!$G$31,0,10*ROW('Sanitation Data'!G116)))</f>
        <v/>
      </c>
      <c r="DD122" s="306" t="str">
        <f ca="true">+IF(OFFSET('Sanitation Data'!$G$32,0,10*ROW('Sanitation Data'!G116))="","",OFFSET('Sanitation Data'!$G$32,0,10*ROW('Sanitation Data'!G116)))</f>
        <v/>
      </c>
      <c r="DE122" s="306" t="str">
        <f ca="true">+IF(OFFSET('Sanitation Data'!$H$28,0,10*ROW('Sanitation Data'!H116))="","",OFFSET('Sanitation Data'!$H$28,0,10*ROW('Sanitation Data'!H116)))</f>
        <v/>
      </c>
      <c r="DF122" s="306" t="str">
        <f ca="true">+IF(OFFSET('Sanitation Data'!$H$29,0,10*ROW('Sanitation Data'!H116))="","",OFFSET('Sanitation Data'!$H$29,0,10*ROW('Sanitation Data'!H116)))</f>
        <v/>
      </c>
      <c r="DG122" s="306" t="str">
        <f ca="true">+IF(OFFSET('Sanitation Data'!$H$30,0,10*ROW('Sanitation Data'!H116))="","",OFFSET('Sanitation Data'!$H$30,0,10*ROW('Sanitation Data'!H116)))</f>
        <v/>
      </c>
      <c r="DH122" s="306" t="str">
        <f ca="true">+IF(OFFSET('Sanitation Data'!$H$31,0,10*ROW('Sanitation Data'!H116))="","",OFFSET('Sanitation Data'!$H$31,0,10*ROW('Sanitation Data'!H116)))</f>
        <v/>
      </c>
      <c r="DI122" s="306" t="str">
        <f ca="true">+IF(OFFSET('Sanitation Data'!$H$32,0,10*ROW('Sanitation Data'!H116))="","",OFFSET('Sanitation Data'!$H$32,0,10*ROW('Sanitation Data'!H116)))</f>
        <v/>
      </c>
      <c r="DJ122" s="306" t="str">
        <f ca="true">+IF(OFFSET('Sanitation Data'!$I$28,0,10*ROW('Sanitation Data'!I116))="","",OFFSET('Sanitation Data'!$I$28,0,10*ROW('Sanitation Data'!I116)))</f>
        <v/>
      </c>
      <c r="DK122" s="306" t="str">
        <f ca="true">+IF(OFFSET('Sanitation Data'!$I$29,0,10*ROW('Sanitation Data'!I116))="","",OFFSET('Sanitation Data'!$I$29,0,10*ROW('Sanitation Data'!I116)))</f>
        <v/>
      </c>
      <c r="DL122" s="306" t="str">
        <f ca="true">+IF(OFFSET('Sanitation Data'!$I$30,0,10*ROW('Sanitation Data'!I116))="","",OFFSET('Sanitation Data'!$I$30,0,10*ROW('Sanitation Data'!I116)))</f>
        <v/>
      </c>
      <c r="DM122" s="306" t="str">
        <f ca="true">+IF(OFFSET('Sanitation Data'!$I$31,0,10*ROW('Sanitation Data'!I116))="","",OFFSET('Sanitation Data'!$I$31,0,10*ROW('Sanitation Data'!I116)))</f>
        <v/>
      </c>
      <c r="DN122" s="306" t="str">
        <f ca="true">+IF(OFFSET('Sanitation Data'!$I$32,0,10*ROW('Sanitation Data'!I116))="","",OFFSET('Sanitation Data'!$I$32,0,10*ROW('Sanitation Data'!I116)))</f>
        <v/>
      </c>
      <c r="DO122" s="306" t="str">
        <f ca="true">+IF(OFFSET('Hygiene Data'!$D$11,0,10*ROW('Hygiene Data'!D116))="","",OFFSET('Hygiene Data'!$D$11,0,10*ROW('Hygiene Data'!D116)))</f>
        <v/>
      </c>
      <c r="DP122" s="306" t="str">
        <f ca="true">+IF(OFFSET('Hygiene Data'!$D$12,0,10*ROW('Hygiene Data'!D116))="","",OFFSET('Hygiene Data'!$D$12,0,10*ROW('Hygiene Data'!D116)))</f>
        <v/>
      </c>
      <c r="DQ122" s="306" t="str">
        <f ca="true">+IF(OFFSET('Hygiene Data'!$D$13,0,10*ROW('Hygiene Data'!D116))="","",OFFSET('Hygiene Data'!$D$13,0,10*ROW('Hygiene Data'!D116)))</f>
        <v/>
      </c>
      <c r="DR122" s="306" t="str">
        <f ca="true">+IF(OFFSET('Hygiene Data'!$E$11,0,10*ROW('Hygiene Data'!E116))="","",OFFSET('Hygiene Data'!$E$11,0,10*ROW('Hygiene Data'!E116)))</f>
        <v/>
      </c>
      <c r="DS122" s="306" t="str">
        <f ca="true">+IF(OFFSET('Hygiene Data'!$E$12,0,10*ROW('Hygiene Data'!E116))="","",OFFSET('Hygiene Data'!$E$12,0,10*ROW('Hygiene Data'!E116)))</f>
        <v/>
      </c>
      <c r="DT122" s="306" t="str">
        <f ca="true">+IF(OFFSET('Hygiene Data'!$E$13,0,10*ROW('Hygiene Data'!E116))="","",OFFSET('Hygiene Data'!$E$13,0,10*ROW('Hygiene Data'!E116)))</f>
        <v/>
      </c>
      <c r="DU122" s="306" t="str">
        <f ca="true">+IF(OFFSET('Hygiene Data'!$F$11,0,10*ROW('Hygiene Data'!F116))="","",OFFSET('Hygiene Data'!$F$11,0,10*ROW('Hygiene Data'!F116)))</f>
        <v/>
      </c>
      <c r="DV122" s="306" t="str">
        <f ca="true">+IF(OFFSET('Hygiene Data'!$F$12,0,10*ROW('Hygiene Data'!F116))="","",OFFSET('Hygiene Data'!$F$12,0,10*ROW('Hygiene Data'!F116)))</f>
        <v/>
      </c>
      <c r="DW122" s="306" t="str">
        <f ca="true">+IF(OFFSET('Hygiene Data'!$F$13,0,10*ROW('Hygiene Data'!F116))="","",OFFSET('Hygiene Data'!$F$13,0,10*ROW('Hygiene Data'!F116)))</f>
        <v/>
      </c>
      <c r="DX122" s="306" t="str">
        <f ca="true">+IF(OFFSET('Hygiene Data'!$G$11,0,10*ROW('Hygiene Data'!G116))="","",OFFSET('Hygiene Data'!$G$11,0,10*ROW('Hygiene Data'!G116)))</f>
        <v/>
      </c>
      <c r="DY122" s="306" t="str">
        <f ca="true">+IF(OFFSET('Hygiene Data'!$G$12,0,10*ROW('Hygiene Data'!G116))="","",OFFSET('Hygiene Data'!$G$12,0,10*ROW('Hygiene Data'!G116)))</f>
        <v/>
      </c>
      <c r="DZ122" s="306" t="str">
        <f ca="true">+IF(OFFSET('Hygiene Data'!$G$13,0,10*ROW('Hygiene Data'!G116))="","",OFFSET('Hygiene Data'!$G$13,0,10*ROW('Hygiene Data'!G116)))</f>
        <v/>
      </c>
      <c r="EA122" s="306" t="str">
        <f ca="true">+IF(OFFSET('Hygiene Data'!$H$11,0,10*ROW('Hygiene Data'!H116))="","",OFFSET('Hygiene Data'!$H$11,0,10*ROW('Hygiene Data'!H116)))</f>
        <v/>
      </c>
      <c r="EB122" s="306" t="str">
        <f ca="true">+IF(OFFSET('Hygiene Data'!$H$12,0,10*ROW('Hygiene Data'!H116))="","",OFFSET('Hygiene Data'!$H$12,0,10*ROW('Hygiene Data'!H116)))</f>
        <v/>
      </c>
      <c r="EC122" s="306" t="str">
        <f ca="true">+IF(OFFSET('Hygiene Data'!$H$13,0,10*ROW('Hygiene Data'!H116))="","",OFFSET('Hygiene Data'!$H$13,0,10*ROW('Hygiene Data'!H116)))</f>
        <v/>
      </c>
      <c r="ED122" s="306" t="str">
        <f ca="true">+IF(OFFSET('Hygiene Data'!$I$11,0,10*ROW('Hygiene Data'!I116))="","",OFFSET('Hygiene Data'!$I$11,0,10*ROW('Hygiene Data'!I116)))</f>
        <v/>
      </c>
      <c r="EE122" s="306" t="str">
        <f ca="true">+IF(OFFSET('Hygiene Data'!$I$12,0,10*ROW('Hygiene Data'!I116))="","",OFFSET('Hygiene Data'!$I$12,0,10*ROW('Hygiene Data'!I116)))</f>
        <v/>
      </c>
      <c r="EF122" s="306"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62" t="str">
        <f t="shared" ca="true" si="1"/>
        <v/>
      </c>
      <c r="D123" s="98"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8"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8"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8"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8"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8"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8"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8"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8"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8"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8"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8"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8"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8"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8"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8"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8"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8"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9"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9"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9"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9"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9"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9"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9"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9"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9"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9"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9"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9"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9"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9"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9"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9"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9"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9"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9"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9"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9"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9"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9"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9"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9"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9"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9"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9"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9"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9"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0"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0"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0"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0"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0"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0"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0"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0"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0"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0"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0"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0"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0"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0"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0"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0"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0"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0"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6"/>
      <c r="BS123" s="306" t="str">
        <f ca="true">+IF(OFFSET('Water Data'!$D$27,0,10*ROW('Water Data'!D117))="","",OFFSET('Water Data'!$D$27,0,10*ROW('Water Data'!D117)))</f>
        <v/>
      </c>
      <c r="BT123" s="306" t="str">
        <f ca="true">+IF(OFFSET('Water Data'!$D$28,0,10*ROW('Water Data'!D117))="","",OFFSET('Water Data'!$D$28,0,10*ROW('Water Data'!D117)))</f>
        <v/>
      </c>
      <c r="BU123" s="306" t="str">
        <f ca="true">+IF(OFFSET('Water Data'!$D$29,0,10*ROW('Water Data'!D117))="","",OFFSET('Water Data'!$D$29,0,10*ROW('Water Data'!D117)))</f>
        <v/>
      </c>
      <c r="BV123" s="306" t="str">
        <f ca="true">+IF(OFFSET('Water Data'!$E$27,0,10*ROW('Water Data'!E117))="","",OFFSET('Water Data'!$E$27,0,10*ROW('Water Data'!E117)))</f>
        <v/>
      </c>
      <c r="BW123" s="306" t="str">
        <f ca="true">+IF(OFFSET('Water Data'!$E$28,0,10*ROW('Water Data'!E117))="","",OFFSET('Water Data'!$E$28,0,10*ROW('Water Data'!E117)))</f>
        <v/>
      </c>
      <c r="BX123" s="306" t="str">
        <f ca="true">+IF(OFFSET('Water Data'!$E$29,0,10*ROW('Water Data'!E117))="","",OFFSET('Water Data'!$E$29,0,10*ROW('Water Data'!E117)))</f>
        <v/>
      </c>
      <c r="BY123" s="306" t="str">
        <f ca="true">+IF(OFFSET('Water Data'!$F$27,0,10*ROW('Water Data'!F117))="","",OFFSET('Water Data'!$F$27,0,10*ROW('Water Data'!F117)))</f>
        <v/>
      </c>
      <c r="BZ123" s="306" t="str">
        <f ca="true">+IF(OFFSET('Water Data'!$F$28,0,10*ROW('Water Data'!F117))="","",OFFSET('Water Data'!$F$28,0,10*ROW('Water Data'!F117)))</f>
        <v/>
      </c>
      <c r="CA123" s="306" t="str">
        <f ca="true">+IF(OFFSET('Water Data'!$F$29,0,10*ROW('Water Data'!F117))="","",OFFSET('Water Data'!$F$29,0,10*ROW('Water Data'!F117)))</f>
        <v/>
      </c>
      <c r="CB123" s="306" t="str">
        <f ca="true">+IF(OFFSET('Water Data'!$G$27,0,10*ROW('Water Data'!G117))="","",OFFSET('Water Data'!$G$27,0,10*ROW('Water Data'!G117)))</f>
        <v/>
      </c>
      <c r="CC123" s="306" t="str">
        <f ca="true">+IF(OFFSET('Water Data'!$G$28,0,10*ROW('Water Data'!G117))="","",OFFSET('Water Data'!$G$28,0,10*ROW('Water Data'!G117)))</f>
        <v/>
      </c>
      <c r="CD123" s="306" t="str">
        <f ca="true">+IF(OFFSET('Water Data'!$G$29,0,10*ROW('Water Data'!G117))="","",OFFSET('Water Data'!$G$29,0,10*ROW('Water Data'!G117)))</f>
        <v/>
      </c>
      <c r="CE123" s="306" t="str">
        <f ca="true">+IF(OFFSET('Water Data'!$H$27,0,10*ROW('Water Data'!H117))="","",OFFSET('Water Data'!$H$27,0,10*ROW('Water Data'!H117)))</f>
        <v/>
      </c>
      <c r="CF123" s="306" t="str">
        <f ca="true">+IF(OFFSET('Water Data'!$H$28,0,10*ROW('Water Data'!H117))="","",OFFSET('Water Data'!$H$28,0,10*ROW('Water Data'!H117)))</f>
        <v/>
      </c>
      <c r="CG123" s="306" t="str">
        <f ca="true">+IF(OFFSET('Water Data'!$H$29,0,10*ROW('Water Data'!H117))="","",OFFSET('Water Data'!$H$29,0,10*ROW('Water Data'!H117)))</f>
        <v/>
      </c>
      <c r="CH123" s="306" t="str">
        <f ca="true">+IF(OFFSET('Water Data'!$I$27,0,10*ROW('Water Data'!I117))="","",OFFSET('Water Data'!$I$27,0,10*ROW('Water Data'!I117)))</f>
        <v/>
      </c>
      <c r="CI123" s="306" t="str">
        <f ca="true">+IF(OFFSET('Water Data'!$I$28,0,10*ROW('Water Data'!I117))="","",OFFSET('Water Data'!$I$28,0,10*ROW('Water Data'!I117)))</f>
        <v/>
      </c>
      <c r="CJ123" s="306" t="str">
        <f ca="true">+IF(OFFSET('Water Data'!$I$29,0,10*ROW('Water Data'!I117))="","",OFFSET('Water Data'!$I$29,0,10*ROW('Water Data'!I117)))</f>
        <v/>
      </c>
      <c r="CK123" s="306" t="str">
        <f ca="true">+IF(OFFSET('Sanitation Data'!$D$28,0,10*ROW('Sanitation Data'!D117))="","",OFFSET('Sanitation Data'!$D$28,0,10*ROW('Sanitation Data'!D117)))</f>
        <v/>
      </c>
      <c r="CL123" s="306" t="str">
        <f ca="true">+IF(OFFSET('Sanitation Data'!$D$29,0,10*ROW('Sanitation Data'!D117))="","",OFFSET('Sanitation Data'!$D$29,0,10*ROW('Sanitation Data'!D117)))</f>
        <v/>
      </c>
      <c r="CM123" s="306" t="str">
        <f ca="true">+IF(OFFSET('Sanitation Data'!$D$30,0,10*ROW('Sanitation Data'!D117))="","",OFFSET('Sanitation Data'!$D$30,0,10*ROW('Sanitation Data'!D117)))</f>
        <v/>
      </c>
      <c r="CN123" s="306" t="str">
        <f ca="true">+IF(OFFSET('Sanitation Data'!$D$31,0,10*ROW('Sanitation Data'!D117))="","",OFFSET('Sanitation Data'!$D$31,0,10*ROW('Sanitation Data'!D117)))</f>
        <v/>
      </c>
      <c r="CO123" s="306" t="str">
        <f ca="true">+IF(OFFSET('Sanitation Data'!$D$32,0,10*ROW('Sanitation Data'!D117))="","",OFFSET('Sanitation Data'!$D$32,0,10*ROW('Sanitation Data'!D117)))</f>
        <v/>
      </c>
      <c r="CP123" s="306" t="str">
        <f ca="true">+IF(OFFSET('Sanitation Data'!$E$28,0,10*ROW('Sanitation Data'!E117))="","",OFFSET('Sanitation Data'!$E$28,0,10*ROW('Sanitation Data'!E117)))</f>
        <v/>
      </c>
      <c r="CQ123" s="306" t="str">
        <f ca="true">+IF(OFFSET('Sanitation Data'!$E$29,0,10*ROW('Sanitation Data'!E117))="","",OFFSET('Sanitation Data'!$E$29,0,10*ROW('Sanitation Data'!E117)))</f>
        <v/>
      </c>
      <c r="CR123" s="306" t="str">
        <f ca="true">+IF(OFFSET('Sanitation Data'!$E$30,0,10*ROW('Sanitation Data'!E117))="","",OFFSET('Sanitation Data'!$E$30,0,10*ROW('Sanitation Data'!E117)))</f>
        <v/>
      </c>
      <c r="CS123" s="306" t="str">
        <f ca="true">+IF(OFFSET('Sanitation Data'!$E$31,0,10*ROW('Sanitation Data'!E117))="","",OFFSET('Sanitation Data'!$E$31,0,10*ROW('Sanitation Data'!E117)))</f>
        <v/>
      </c>
      <c r="CT123" s="306" t="str">
        <f ca="true">+IF(OFFSET('Sanitation Data'!$E$32,0,10*ROW('Sanitation Data'!E117))="","",OFFSET('Sanitation Data'!$E$32,0,10*ROW('Sanitation Data'!E117)))</f>
        <v/>
      </c>
      <c r="CU123" s="306" t="str">
        <f ca="true">+IF(OFFSET('Sanitation Data'!$F$28,0,10*ROW('Sanitation Data'!F117))="","",OFFSET('Sanitation Data'!$F$28,0,10*ROW('Sanitation Data'!F117)))</f>
        <v/>
      </c>
      <c r="CV123" s="306" t="str">
        <f ca="true">+IF(OFFSET('Sanitation Data'!$F$29,0,10*ROW('Sanitation Data'!F117))="","",OFFSET('Sanitation Data'!$F$29,0,10*ROW('Sanitation Data'!F117)))</f>
        <v/>
      </c>
      <c r="CW123" s="306" t="str">
        <f ca="true">+IF(OFFSET('Sanitation Data'!$F$30,0,10*ROW('Sanitation Data'!F117))="","",OFFSET('Sanitation Data'!$F$30,0,10*ROW('Sanitation Data'!F117)))</f>
        <v/>
      </c>
      <c r="CX123" s="306" t="str">
        <f ca="true">+IF(OFFSET('Sanitation Data'!$F$31,0,10*ROW('Sanitation Data'!F117))="","",OFFSET('Sanitation Data'!$F$31,0,10*ROW('Sanitation Data'!F117)))</f>
        <v/>
      </c>
      <c r="CY123" s="306" t="str">
        <f ca="true">+IF(OFFSET('Sanitation Data'!$F$32,0,10*ROW('Sanitation Data'!F117))="","",OFFSET('Sanitation Data'!$F$32,0,10*ROW('Sanitation Data'!F117)))</f>
        <v/>
      </c>
      <c r="CZ123" s="306" t="str">
        <f ca="true">+IF(OFFSET('Sanitation Data'!$G$28,0,10*ROW('Sanitation Data'!G117))="","",OFFSET('Sanitation Data'!$G$28,0,10*ROW('Sanitation Data'!G117)))</f>
        <v/>
      </c>
      <c r="DA123" s="306" t="str">
        <f ca="true">+IF(OFFSET('Sanitation Data'!$G$29,0,10*ROW('Sanitation Data'!G117))="","",OFFSET('Sanitation Data'!$G$29,0,10*ROW('Sanitation Data'!G117)))</f>
        <v/>
      </c>
      <c r="DB123" s="306" t="str">
        <f ca="true">+IF(OFFSET('Sanitation Data'!$G$30,0,10*ROW('Sanitation Data'!G117))="","",OFFSET('Sanitation Data'!$G$30,0,10*ROW('Sanitation Data'!G117)))</f>
        <v/>
      </c>
      <c r="DC123" s="306" t="str">
        <f ca="true">+IF(OFFSET('Sanitation Data'!$G$31,0,10*ROW('Sanitation Data'!G117))="","",OFFSET('Sanitation Data'!$G$31,0,10*ROW('Sanitation Data'!G117)))</f>
        <v/>
      </c>
      <c r="DD123" s="306" t="str">
        <f ca="true">+IF(OFFSET('Sanitation Data'!$G$32,0,10*ROW('Sanitation Data'!G117))="","",OFFSET('Sanitation Data'!$G$32,0,10*ROW('Sanitation Data'!G117)))</f>
        <v/>
      </c>
      <c r="DE123" s="306" t="str">
        <f ca="true">+IF(OFFSET('Sanitation Data'!$H$28,0,10*ROW('Sanitation Data'!H117))="","",OFFSET('Sanitation Data'!$H$28,0,10*ROW('Sanitation Data'!H117)))</f>
        <v/>
      </c>
      <c r="DF123" s="306" t="str">
        <f ca="true">+IF(OFFSET('Sanitation Data'!$H$29,0,10*ROW('Sanitation Data'!H117))="","",OFFSET('Sanitation Data'!$H$29,0,10*ROW('Sanitation Data'!H117)))</f>
        <v/>
      </c>
      <c r="DG123" s="306" t="str">
        <f ca="true">+IF(OFFSET('Sanitation Data'!$H$30,0,10*ROW('Sanitation Data'!H117))="","",OFFSET('Sanitation Data'!$H$30,0,10*ROW('Sanitation Data'!H117)))</f>
        <v/>
      </c>
      <c r="DH123" s="306" t="str">
        <f ca="true">+IF(OFFSET('Sanitation Data'!$H$31,0,10*ROW('Sanitation Data'!H117))="","",OFFSET('Sanitation Data'!$H$31,0,10*ROW('Sanitation Data'!H117)))</f>
        <v/>
      </c>
      <c r="DI123" s="306" t="str">
        <f ca="true">+IF(OFFSET('Sanitation Data'!$H$32,0,10*ROW('Sanitation Data'!H117))="","",OFFSET('Sanitation Data'!$H$32,0,10*ROW('Sanitation Data'!H117)))</f>
        <v/>
      </c>
      <c r="DJ123" s="306" t="str">
        <f ca="true">+IF(OFFSET('Sanitation Data'!$I$28,0,10*ROW('Sanitation Data'!I117))="","",OFFSET('Sanitation Data'!$I$28,0,10*ROW('Sanitation Data'!I117)))</f>
        <v/>
      </c>
      <c r="DK123" s="306" t="str">
        <f ca="true">+IF(OFFSET('Sanitation Data'!$I$29,0,10*ROW('Sanitation Data'!I117))="","",OFFSET('Sanitation Data'!$I$29,0,10*ROW('Sanitation Data'!I117)))</f>
        <v/>
      </c>
      <c r="DL123" s="306" t="str">
        <f ca="true">+IF(OFFSET('Sanitation Data'!$I$30,0,10*ROW('Sanitation Data'!I117))="","",OFFSET('Sanitation Data'!$I$30,0,10*ROW('Sanitation Data'!I117)))</f>
        <v/>
      </c>
      <c r="DM123" s="306" t="str">
        <f ca="true">+IF(OFFSET('Sanitation Data'!$I$31,0,10*ROW('Sanitation Data'!I117))="","",OFFSET('Sanitation Data'!$I$31,0,10*ROW('Sanitation Data'!I117)))</f>
        <v/>
      </c>
      <c r="DN123" s="306" t="str">
        <f ca="true">+IF(OFFSET('Sanitation Data'!$I$32,0,10*ROW('Sanitation Data'!I117))="","",OFFSET('Sanitation Data'!$I$32,0,10*ROW('Sanitation Data'!I117)))</f>
        <v/>
      </c>
      <c r="DO123" s="306" t="str">
        <f ca="true">+IF(OFFSET('Hygiene Data'!$D$11,0,10*ROW('Hygiene Data'!D117))="","",OFFSET('Hygiene Data'!$D$11,0,10*ROW('Hygiene Data'!D117)))</f>
        <v/>
      </c>
      <c r="DP123" s="306" t="str">
        <f ca="true">+IF(OFFSET('Hygiene Data'!$D$12,0,10*ROW('Hygiene Data'!D117))="","",OFFSET('Hygiene Data'!$D$12,0,10*ROW('Hygiene Data'!D117)))</f>
        <v/>
      </c>
      <c r="DQ123" s="306" t="str">
        <f ca="true">+IF(OFFSET('Hygiene Data'!$D$13,0,10*ROW('Hygiene Data'!D117))="","",OFFSET('Hygiene Data'!$D$13,0,10*ROW('Hygiene Data'!D117)))</f>
        <v/>
      </c>
      <c r="DR123" s="306" t="str">
        <f ca="true">+IF(OFFSET('Hygiene Data'!$E$11,0,10*ROW('Hygiene Data'!E117))="","",OFFSET('Hygiene Data'!$E$11,0,10*ROW('Hygiene Data'!E117)))</f>
        <v/>
      </c>
      <c r="DS123" s="306" t="str">
        <f ca="true">+IF(OFFSET('Hygiene Data'!$E$12,0,10*ROW('Hygiene Data'!E117))="","",OFFSET('Hygiene Data'!$E$12,0,10*ROW('Hygiene Data'!E117)))</f>
        <v/>
      </c>
      <c r="DT123" s="306" t="str">
        <f ca="true">+IF(OFFSET('Hygiene Data'!$E$13,0,10*ROW('Hygiene Data'!E117))="","",OFFSET('Hygiene Data'!$E$13,0,10*ROW('Hygiene Data'!E117)))</f>
        <v/>
      </c>
      <c r="DU123" s="306" t="str">
        <f ca="true">+IF(OFFSET('Hygiene Data'!$F$11,0,10*ROW('Hygiene Data'!F117))="","",OFFSET('Hygiene Data'!$F$11,0,10*ROW('Hygiene Data'!F117)))</f>
        <v/>
      </c>
      <c r="DV123" s="306" t="str">
        <f ca="true">+IF(OFFSET('Hygiene Data'!$F$12,0,10*ROW('Hygiene Data'!F117))="","",OFFSET('Hygiene Data'!$F$12,0,10*ROW('Hygiene Data'!F117)))</f>
        <v/>
      </c>
      <c r="DW123" s="306" t="str">
        <f ca="true">+IF(OFFSET('Hygiene Data'!$F$13,0,10*ROW('Hygiene Data'!F117))="","",OFFSET('Hygiene Data'!$F$13,0,10*ROW('Hygiene Data'!F117)))</f>
        <v/>
      </c>
      <c r="DX123" s="306" t="str">
        <f ca="true">+IF(OFFSET('Hygiene Data'!$G$11,0,10*ROW('Hygiene Data'!G117))="","",OFFSET('Hygiene Data'!$G$11,0,10*ROW('Hygiene Data'!G117)))</f>
        <v/>
      </c>
      <c r="DY123" s="306" t="str">
        <f ca="true">+IF(OFFSET('Hygiene Data'!$G$12,0,10*ROW('Hygiene Data'!G117))="","",OFFSET('Hygiene Data'!$G$12,0,10*ROW('Hygiene Data'!G117)))</f>
        <v/>
      </c>
      <c r="DZ123" s="306" t="str">
        <f ca="true">+IF(OFFSET('Hygiene Data'!$G$13,0,10*ROW('Hygiene Data'!G117))="","",OFFSET('Hygiene Data'!$G$13,0,10*ROW('Hygiene Data'!G117)))</f>
        <v/>
      </c>
      <c r="EA123" s="306" t="str">
        <f ca="true">+IF(OFFSET('Hygiene Data'!$H$11,0,10*ROW('Hygiene Data'!H117))="","",OFFSET('Hygiene Data'!$H$11,0,10*ROW('Hygiene Data'!H117)))</f>
        <v/>
      </c>
      <c r="EB123" s="306" t="str">
        <f ca="true">+IF(OFFSET('Hygiene Data'!$H$12,0,10*ROW('Hygiene Data'!H117))="","",OFFSET('Hygiene Data'!$H$12,0,10*ROW('Hygiene Data'!H117)))</f>
        <v/>
      </c>
      <c r="EC123" s="306" t="str">
        <f ca="true">+IF(OFFSET('Hygiene Data'!$H$13,0,10*ROW('Hygiene Data'!H117))="","",OFFSET('Hygiene Data'!$H$13,0,10*ROW('Hygiene Data'!H117)))</f>
        <v/>
      </c>
      <c r="ED123" s="306" t="str">
        <f ca="true">+IF(OFFSET('Hygiene Data'!$I$11,0,10*ROW('Hygiene Data'!I117))="","",OFFSET('Hygiene Data'!$I$11,0,10*ROW('Hygiene Data'!I117)))</f>
        <v/>
      </c>
      <c r="EE123" s="306" t="str">
        <f ca="true">+IF(OFFSET('Hygiene Data'!$I$12,0,10*ROW('Hygiene Data'!I117))="","",OFFSET('Hygiene Data'!$I$12,0,10*ROW('Hygiene Data'!I117)))</f>
        <v/>
      </c>
      <c r="EF123" s="306"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62" t="str">
        <f t="shared" ca="true" si="1"/>
        <v/>
      </c>
      <c r="D124" s="98"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8"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8"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8"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8"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8"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8"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8"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8"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8"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8"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8"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8"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8"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8"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8"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8"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8"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9"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9"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9"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9"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9"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9"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9"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9"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9"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9"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9"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9"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9"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9"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9"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9"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9"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9"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9"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9"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9"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9"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9"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9"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9"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9"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9"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9"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9"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9"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0"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0"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0"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0"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0"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0"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0"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0"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0"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0"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0"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0"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0"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0"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0"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0"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0"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0"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6"/>
      <c r="BS124" s="306" t="str">
        <f ca="true">+IF(OFFSET('Water Data'!$D$27,0,10*ROW('Water Data'!D118))="","",OFFSET('Water Data'!$D$27,0,10*ROW('Water Data'!D118)))</f>
        <v/>
      </c>
      <c r="BT124" s="306" t="str">
        <f ca="true">+IF(OFFSET('Water Data'!$D$28,0,10*ROW('Water Data'!D118))="","",OFFSET('Water Data'!$D$28,0,10*ROW('Water Data'!D118)))</f>
        <v/>
      </c>
      <c r="BU124" s="306" t="str">
        <f ca="true">+IF(OFFSET('Water Data'!$D$29,0,10*ROW('Water Data'!D118))="","",OFFSET('Water Data'!$D$29,0,10*ROW('Water Data'!D118)))</f>
        <v/>
      </c>
      <c r="BV124" s="306" t="str">
        <f ca="true">+IF(OFFSET('Water Data'!$E$27,0,10*ROW('Water Data'!E118))="","",OFFSET('Water Data'!$E$27,0,10*ROW('Water Data'!E118)))</f>
        <v/>
      </c>
      <c r="BW124" s="306" t="str">
        <f ca="true">+IF(OFFSET('Water Data'!$E$28,0,10*ROW('Water Data'!E118))="","",OFFSET('Water Data'!$E$28,0,10*ROW('Water Data'!E118)))</f>
        <v/>
      </c>
      <c r="BX124" s="306" t="str">
        <f ca="true">+IF(OFFSET('Water Data'!$E$29,0,10*ROW('Water Data'!E118))="","",OFFSET('Water Data'!$E$29,0,10*ROW('Water Data'!E118)))</f>
        <v/>
      </c>
      <c r="BY124" s="306" t="str">
        <f ca="true">+IF(OFFSET('Water Data'!$F$27,0,10*ROW('Water Data'!F118))="","",OFFSET('Water Data'!$F$27,0,10*ROW('Water Data'!F118)))</f>
        <v/>
      </c>
      <c r="BZ124" s="306" t="str">
        <f ca="true">+IF(OFFSET('Water Data'!$F$28,0,10*ROW('Water Data'!F118))="","",OFFSET('Water Data'!$F$28,0,10*ROW('Water Data'!F118)))</f>
        <v/>
      </c>
      <c r="CA124" s="306" t="str">
        <f ca="true">+IF(OFFSET('Water Data'!$F$29,0,10*ROW('Water Data'!F118))="","",OFFSET('Water Data'!$F$29,0,10*ROW('Water Data'!F118)))</f>
        <v/>
      </c>
      <c r="CB124" s="306" t="str">
        <f ca="true">+IF(OFFSET('Water Data'!$G$27,0,10*ROW('Water Data'!G118))="","",OFFSET('Water Data'!$G$27,0,10*ROW('Water Data'!G118)))</f>
        <v/>
      </c>
      <c r="CC124" s="306" t="str">
        <f ca="true">+IF(OFFSET('Water Data'!$G$28,0,10*ROW('Water Data'!G118))="","",OFFSET('Water Data'!$G$28,0,10*ROW('Water Data'!G118)))</f>
        <v/>
      </c>
      <c r="CD124" s="306" t="str">
        <f ca="true">+IF(OFFSET('Water Data'!$G$29,0,10*ROW('Water Data'!G118))="","",OFFSET('Water Data'!$G$29,0,10*ROW('Water Data'!G118)))</f>
        <v/>
      </c>
      <c r="CE124" s="306" t="str">
        <f ca="true">+IF(OFFSET('Water Data'!$H$27,0,10*ROW('Water Data'!H118))="","",OFFSET('Water Data'!$H$27,0,10*ROW('Water Data'!H118)))</f>
        <v/>
      </c>
      <c r="CF124" s="306" t="str">
        <f ca="true">+IF(OFFSET('Water Data'!$H$28,0,10*ROW('Water Data'!H118))="","",OFFSET('Water Data'!$H$28,0,10*ROW('Water Data'!H118)))</f>
        <v/>
      </c>
      <c r="CG124" s="306" t="str">
        <f ca="true">+IF(OFFSET('Water Data'!$H$29,0,10*ROW('Water Data'!H118))="","",OFFSET('Water Data'!$H$29,0,10*ROW('Water Data'!H118)))</f>
        <v/>
      </c>
      <c r="CH124" s="306" t="str">
        <f ca="true">+IF(OFFSET('Water Data'!$I$27,0,10*ROW('Water Data'!I118))="","",OFFSET('Water Data'!$I$27,0,10*ROW('Water Data'!I118)))</f>
        <v/>
      </c>
      <c r="CI124" s="306" t="str">
        <f ca="true">+IF(OFFSET('Water Data'!$I$28,0,10*ROW('Water Data'!I118))="","",OFFSET('Water Data'!$I$28,0,10*ROW('Water Data'!I118)))</f>
        <v/>
      </c>
      <c r="CJ124" s="306" t="str">
        <f ca="true">+IF(OFFSET('Water Data'!$I$29,0,10*ROW('Water Data'!I118))="","",OFFSET('Water Data'!$I$29,0,10*ROW('Water Data'!I118)))</f>
        <v/>
      </c>
      <c r="CK124" s="306" t="str">
        <f ca="true">+IF(OFFSET('Sanitation Data'!$D$28,0,10*ROW('Sanitation Data'!D118))="","",OFFSET('Sanitation Data'!$D$28,0,10*ROW('Sanitation Data'!D118)))</f>
        <v/>
      </c>
      <c r="CL124" s="306" t="str">
        <f ca="true">+IF(OFFSET('Sanitation Data'!$D$29,0,10*ROW('Sanitation Data'!D118))="","",OFFSET('Sanitation Data'!$D$29,0,10*ROW('Sanitation Data'!D118)))</f>
        <v/>
      </c>
      <c r="CM124" s="306" t="str">
        <f ca="true">+IF(OFFSET('Sanitation Data'!$D$30,0,10*ROW('Sanitation Data'!D118))="","",OFFSET('Sanitation Data'!$D$30,0,10*ROW('Sanitation Data'!D118)))</f>
        <v/>
      </c>
      <c r="CN124" s="306" t="str">
        <f ca="true">+IF(OFFSET('Sanitation Data'!$D$31,0,10*ROW('Sanitation Data'!D118))="","",OFFSET('Sanitation Data'!$D$31,0,10*ROW('Sanitation Data'!D118)))</f>
        <v/>
      </c>
      <c r="CO124" s="306" t="str">
        <f ca="true">+IF(OFFSET('Sanitation Data'!$D$32,0,10*ROW('Sanitation Data'!D118))="","",OFFSET('Sanitation Data'!$D$32,0,10*ROW('Sanitation Data'!D118)))</f>
        <v/>
      </c>
      <c r="CP124" s="306" t="str">
        <f ca="true">+IF(OFFSET('Sanitation Data'!$E$28,0,10*ROW('Sanitation Data'!E118))="","",OFFSET('Sanitation Data'!$E$28,0,10*ROW('Sanitation Data'!E118)))</f>
        <v/>
      </c>
      <c r="CQ124" s="306" t="str">
        <f ca="true">+IF(OFFSET('Sanitation Data'!$E$29,0,10*ROW('Sanitation Data'!E118))="","",OFFSET('Sanitation Data'!$E$29,0,10*ROW('Sanitation Data'!E118)))</f>
        <v/>
      </c>
      <c r="CR124" s="306" t="str">
        <f ca="true">+IF(OFFSET('Sanitation Data'!$E$30,0,10*ROW('Sanitation Data'!E118))="","",OFFSET('Sanitation Data'!$E$30,0,10*ROW('Sanitation Data'!E118)))</f>
        <v/>
      </c>
      <c r="CS124" s="306" t="str">
        <f ca="true">+IF(OFFSET('Sanitation Data'!$E$31,0,10*ROW('Sanitation Data'!E118))="","",OFFSET('Sanitation Data'!$E$31,0,10*ROW('Sanitation Data'!E118)))</f>
        <v/>
      </c>
      <c r="CT124" s="306" t="str">
        <f ca="true">+IF(OFFSET('Sanitation Data'!$E$32,0,10*ROW('Sanitation Data'!E118))="","",OFFSET('Sanitation Data'!$E$32,0,10*ROW('Sanitation Data'!E118)))</f>
        <v/>
      </c>
      <c r="CU124" s="306" t="str">
        <f ca="true">+IF(OFFSET('Sanitation Data'!$F$28,0,10*ROW('Sanitation Data'!F118))="","",OFFSET('Sanitation Data'!$F$28,0,10*ROW('Sanitation Data'!F118)))</f>
        <v/>
      </c>
      <c r="CV124" s="306" t="str">
        <f ca="true">+IF(OFFSET('Sanitation Data'!$F$29,0,10*ROW('Sanitation Data'!F118))="","",OFFSET('Sanitation Data'!$F$29,0,10*ROW('Sanitation Data'!F118)))</f>
        <v/>
      </c>
      <c r="CW124" s="306" t="str">
        <f ca="true">+IF(OFFSET('Sanitation Data'!$F$30,0,10*ROW('Sanitation Data'!F118))="","",OFFSET('Sanitation Data'!$F$30,0,10*ROW('Sanitation Data'!F118)))</f>
        <v/>
      </c>
      <c r="CX124" s="306" t="str">
        <f ca="true">+IF(OFFSET('Sanitation Data'!$F$31,0,10*ROW('Sanitation Data'!F118))="","",OFFSET('Sanitation Data'!$F$31,0,10*ROW('Sanitation Data'!F118)))</f>
        <v/>
      </c>
      <c r="CY124" s="306" t="str">
        <f ca="true">+IF(OFFSET('Sanitation Data'!$F$32,0,10*ROW('Sanitation Data'!F118))="","",OFFSET('Sanitation Data'!$F$32,0,10*ROW('Sanitation Data'!F118)))</f>
        <v/>
      </c>
      <c r="CZ124" s="306" t="str">
        <f ca="true">+IF(OFFSET('Sanitation Data'!$G$28,0,10*ROW('Sanitation Data'!G118))="","",OFFSET('Sanitation Data'!$G$28,0,10*ROW('Sanitation Data'!G118)))</f>
        <v/>
      </c>
      <c r="DA124" s="306" t="str">
        <f ca="true">+IF(OFFSET('Sanitation Data'!$G$29,0,10*ROW('Sanitation Data'!G118))="","",OFFSET('Sanitation Data'!$G$29,0,10*ROW('Sanitation Data'!G118)))</f>
        <v/>
      </c>
      <c r="DB124" s="306" t="str">
        <f ca="true">+IF(OFFSET('Sanitation Data'!$G$30,0,10*ROW('Sanitation Data'!G118))="","",OFFSET('Sanitation Data'!$G$30,0,10*ROW('Sanitation Data'!G118)))</f>
        <v/>
      </c>
      <c r="DC124" s="306" t="str">
        <f ca="true">+IF(OFFSET('Sanitation Data'!$G$31,0,10*ROW('Sanitation Data'!G118))="","",OFFSET('Sanitation Data'!$G$31,0,10*ROW('Sanitation Data'!G118)))</f>
        <v/>
      </c>
      <c r="DD124" s="306" t="str">
        <f ca="true">+IF(OFFSET('Sanitation Data'!$G$32,0,10*ROW('Sanitation Data'!G118))="","",OFFSET('Sanitation Data'!$G$32,0,10*ROW('Sanitation Data'!G118)))</f>
        <v/>
      </c>
      <c r="DE124" s="306" t="str">
        <f ca="true">+IF(OFFSET('Sanitation Data'!$H$28,0,10*ROW('Sanitation Data'!H118))="","",OFFSET('Sanitation Data'!$H$28,0,10*ROW('Sanitation Data'!H118)))</f>
        <v/>
      </c>
      <c r="DF124" s="306" t="str">
        <f ca="true">+IF(OFFSET('Sanitation Data'!$H$29,0,10*ROW('Sanitation Data'!H118))="","",OFFSET('Sanitation Data'!$H$29,0,10*ROW('Sanitation Data'!H118)))</f>
        <v/>
      </c>
      <c r="DG124" s="306" t="str">
        <f ca="true">+IF(OFFSET('Sanitation Data'!$H$30,0,10*ROW('Sanitation Data'!H118))="","",OFFSET('Sanitation Data'!$H$30,0,10*ROW('Sanitation Data'!H118)))</f>
        <v/>
      </c>
      <c r="DH124" s="306" t="str">
        <f ca="true">+IF(OFFSET('Sanitation Data'!$H$31,0,10*ROW('Sanitation Data'!H118))="","",OFFSET('Sanitation Data'!$H$31,0,10*ROW('Sanitation Data'!H118)))</f>
        <v/>
      </c>
      <c r="DI124" s="306" t="str">
        <f ca="true">+IF(OFFSET('Sanitation Data'!$H$32,0,10*ROW('Sanitation Data'!H118))="","",OFFSET('Sanitation Data'!$H$32,0,10*ROW('Sanitation Data'!H118)))</f>
        <v/>
      </c>
      <c r="DJ124" s="306" t="str">
        <f ca="true">+IF(OFFSET('Sanitation Data'!$I$28,0,10*ROW('Sanitation Data'!I118))="","",OFFSET('Sanitation Data'!$I$28,0,10*ROW('Sanitation Data'!I118)))</f>
        <v/>
      </c>
      <c r="DK124" s="306" t="str">
        <f ca="true">+IF(OFFSET('Sanitation Data'!$I$29,0,10*ROW('Sanitation Data'!I118))="","",OFFSET('Sanitation Data'!$I$29,0,10*ROW('Sanitation Data'!I118)))</f>
        <v/>
      </c>
      <c r="DL124" s="306" t="str">
        <f ca="true">+IF(OFFSET('Sanitation Data'!$I$30,0,10*ROW('Sanitation Data'!I118))="","",OFFSET('Sanitation Data'!$I$30,0,10*ROW('Sanitation Data'!I118)))</f>
        <v/>
      </c>
      <c r="DM124" s="306" t="str">
        <f ca="true">+IF(OFFSET('Sanitation Data'!$I$31,0,10*ROW('Sanitation Data'!I118))="","",OFFSET('Sanitation Data'!$I$31,0,10*ROW('Sanitation Data'!I118)))</f>
        <v/>
      </c>
      <c r="DN124" s="306" t="str">
        <f ca="true">+IF(OFFSET('Sanitation Data'!$I$32,0,10*ROW('Sanitation Data'!I118))="","",OFFSET('Sanitation Data'!$I$32,0,10*ROW('Sanitation Data'!I118)))</f>
        <v/>
      </c>
      <c r="DO124" s="306" t="str">
        <f ca="true">+IF(OFFSET('Hygiene Data'!$D$11,0,10*ROW('Hygiene Data'!D118))="","",OFFSET('Hygiene Data'!$D$11,0,10*ROW('Hygiene Data'!D118)))</f>
        <v/>
      </c>
      <c r="DP124" s="306" t="str">
        <f ca="true">+IF(OFFSET('Hygiene Data'!$D$12,0,10*ROW('Hygiene Data'!D118))="","",OFFSET('Hygiene Data'!$D$12,0,10*ROW('Hygiene Data'!D118)))</f>
        <v/>
      </c>
      <c r="DQ124" s="306" t="str">
        <f ca="true">+IF(OFFSET('Hygiene Data'!$D$13,0,10*ROW('Hygiene Data'!D118))="","",OFFSET('Hygiene Data'!$D$13,0,10*ROW('Hygiene Data'!D118)))</f>
        <v/>
      </c>
      <c r="DR124" s="306" t="str">
        <f ca="true">+IF(OFFSET('Hygiene Data'!$E$11,0,10*ROW('Hygiene Data'!E118))="","",OFFSET('Hygiene Data'!$E$11,0,10*ROW('Hygiene Data'!E118)))</f>
        <v/>
      </c>
      <c r="DS124" s="306" t="str">
        <f ca="true">+IF(OFFSET('Hygiene Data'!$E$12,0,10*ROW('Hygiene Data'!E118))="","",OFFSET('Hygiene Data'!$E$12,0,10*ROW('Hygiene Data'!E118)))</f>
        <v/>
      </c>
      <c r="DT124" s="306" t="str">
        <f ca="true">+IF(OFFSET('Hygiene Data'!$E$13,0,10*ROW('Hygiene Data'!E118))="","",OFFSET('Hygiene Data'!$E$13,0,10*ROW('Hygiene Data'!E118)))</f>
        <v/>
      </c>
      <c r="DU124" s="306" t="str">
        <f ca="true">+IF(OFFSET('Hygiene Data'!$F$11,0,10*ROW('Hygiene Data'!F118))="","",OFFSET('Hygiene Data'!$F$11,0,10*ROW('Hygiene Data'!F118)))</f>
        <v/>
      </c>
      <c r="DV124" s="306" t="str">
        <f ca="true">+IF(OFFSET('Hygiene Data'!$F$12,0,10*ROW('Hygiene Data'!F118))="","",OFFSET('Hygiene Data'!$F$12,0,10*ROW('Hygiene Data'!F118)))</f>
        <v/>
      </c>
      <c r="DW124" s="306" t="str">
        <f ca="true">+IF(OFFSET('Hygiene Data'!$F$13,0,10*ROW('Hygiene Data'!F118))="","",OFFSET('Hygiene Data'!$F$13,0,10*ROW('Hygiene Data'!F118)))</f>
        <v/>
      </c>
      <c r="DX124" s="306" t="str">
        <f ca="true">+IF(OFFSET('Hygiene Data'!$G$11,0,10*ROW('Hygiene Data'!G118))="","",OFFSET('Hygiene Data'!$G$11,0,10*ROW('Hygiene Data'!G118)))</f>
        <v/>
      </c>
      <c r="DY124" s="306" t="str">
        <f ca="true">+IF(OFFSET('Hygiene Data'!$G$12,0,10*ROW('Hygiene Data'!G118))="","",OFFSET('Hygiene Data'!$G$12,0,10*ROW('Hygiene Data'!G118)))</f>
        <v/>
      </c>
      <c r="DZ124" s="306" t="str">
        <f ca="true">+IF(OFFSET('Hygiene Data'!$G$13,0,10*ROW('Hygiene Data'!G118))="","",OFFSET('Hygiene Data'!$G$13,0,10*ROW('Hygiene Data'!G118)))</f>
        <v/>
      </c>
      <c r="EA124" s="306" t="str">
        <f ca="true">+IF(OFFSET('Hygiene Data'!$H$11,0,10*ROW('Hygiene Data'!H118))="","",OFFSET('Hygiene Data'!$H$11,0,10*ROW('Hygiene Data'!H118)))</f>
        <v/>
      </c>
      <c r="EB124" s="306" t="str">
        <f ca="true">+IF(OFFSET('Hygiene Data'!$H$12,0,10*ROW('Hygiene Data'!H118))="","",OFFSET('Hygiene Data'!$H$12,0,10*ROW('Hygiene Data'!H118)))</f>
        <v/>
      </c>
      <c r="EC124" s="306" t="str">
        <f ca="true">+IF(OFFSET('Hygiene Data'!$H$13,0,10*ROW('Hygiene Data'!H118))="","",OFFSET('Hygiene Data'!$H$13,0,10*ROW('Hygiene Data'!H118)))</f>
        <v/>
      </c>
      <c r="ED124" s="306" t="str">
        <f ca="true">+IF(OFFSET('Hygiene Data'!$I$11,0,10*ROW('Hygiene Data'!I118))="","",OFFSET('Hygiene Data'!$I$11,0,10*ROW('Hygiene Data'!I118)))</f>
        <v/>
      </c>
      <c r="EE124" s="306" t="str">
        <f ca="true">+IF(OFFSET('Hygiene Data'!$I$12,0,10*ROW('Hygiene Data'!I118))="","",OFFSET('Hygiene Data'!$I$12,0,10*ROW('Hygiene Data'!I118)))</f>
        <v/>
      </c>
      <c r="EF124" s="306"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62" t="str">
        <f t="shared" ca="true" si="1"/>
        <v/>
      </c>
      <c r="D125" s="98"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8"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8"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8"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8"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8"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8"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8"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8"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8"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8"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8"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8"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8"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8"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8"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8"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8"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9"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9"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9"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9"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9"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9"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9"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9"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9"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9"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9"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9"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9"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9"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9"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9"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9"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9"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9"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9"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9"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9"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9"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9"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9"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9"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9"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9"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9"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9"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0"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0"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0"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0"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0"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0"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0"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0"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0"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0"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0"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0"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0"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0"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0"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0"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0"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0"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6"/>
      <c r="BS125" s="306" t="str">
        <f ca="true">+IF(OFFSET('Water Data'!$D$27,0,10*ROW('Water Data'!D119))="","",OFFSET('Water Data'!$D$27,0,10*ROW('Water Data'!D119)))</f>
        <v/>
      </c>
      <c r="BT125" s="306" t="str">
        <f ca="true">+IF(OFFSET('Water Data'!$D$28,0,10*ROW('Water Data'!D119))="","",OFFSET('Water Data'!$D$28,0,10*ROW('Water Data'!D119)))</f>
        <v/>
      </c>
      <c r="BU125" s="306" t="str">
        <f ca="true">+IF(OFFSET('Water Data'!$D$29,0,10*ROW('Water Data'!D119))="","",OFFSET('Water Data'!$D$29,0,10*ROW('Water Data'!D119)))</f>
        <v/>
      </c>
      <c r="BV125" s="306" t="str">
        <f ca="true">+IF(OFFSET('Water Data'!$E$27,0,10*ROW('Water Data'!E119))="","",OFFSET('Water Data'!$E$27,0,10*ROW('Water Data'!E119)))</f>
        <v/>
      </c>
      <c r="BW125" s="306" t="str">
        <f ca="true">+IF(OFFSET('Water Data'!$E$28,0,10*ROW('Water Data'!E119))="","",OFFSET('Water Data'!$E$28,0,10*ROW('Water Data'!E119)))</f>
        <v/>
      </c>
      <c r="BX125" s="306" t="str">
        <f ca="true">+IF(OFFSET('Water Data'!$E$29,0,10*ROW('Water Data'!E119))="","",OFFSET('Water Data'!$E$29,0,10*ROW('Water Data'!E119)))</f>
        <v/>
      </c>
      <c r="BY125" s="306" t="str">
        <f ca="true">+IF(OFFSET('Water Data'!$F$27,0,10*ROW('Water Data'!F119))="","",OFFSET('Water Data'!$F$27,0,10*ROW('Water Data'!F119)))</f>
        <v/>
      </c>
      <c r="BZ125" s="306" t="str">
        <f ca="true">+IF(OFFSET('Water Data'!$F$28,0,10*ROW('Water Data'!F119))="","",OFFSET('Water Data'!$F$28,0,10*ROW('Water Data'!F119)))</f>
        <v/>
      </c>
      <c r="CA125" s="306" t="str">
        <f ca="true">+IF(OFFSET('Water Data'!$F$29,0,10*ROW('Water Data'!F119))="","",OFFSET('Water Data'!$F$29,0,10*ROW('Water Data'!F119)))</f>
        <v/>
      </c>
      <c r="CB125" s="306" t="str">
        <f ca="true">+IF(OFFSET('Water Data'!$G$27,0,10*ROW('Water Data'!G119))="","",OFFSET('Water Data'!$G$27,0,10*ROW('Water Data'!G119)))</f>
        <v/>
      </c>
      <c r="CC125" s="306" t="str">
        <f ca="true">+IF(OFFSET('Water Data'!$G$28,0,10*ROW('Water Data'!G119))="","",OFFSET('Water Data'!$G$28,0,10*ROW('Water Data'!G119)))</f>
        <v/>
      </c>
      <c r="CD125" s="306" t="str">
        <f ca="true">+IF(OFFSET('Water Data'!$G$29,0,10*ROW('Water Data'!G119))="","",OFFSET('Water Data'!$G$29,0,10*ROW('Water Data'!G119)))</f>
        <v/>
      </c>
      <c r="CE125" s="306" t="str">
        <f ca="true">+IF(OFFSET('Water Data'!$H$27,0,10*ROW('Water Data'!H119))="","",OFFSET('Water Data'!$H$27,0,10*ROW('Water Data'!H119)))</f>
        <v/>
      </c>
      <c r="CF125" s="306" t="str">
        <f ca="true">+IF(OFFSET('Water Data'!$H$28,0,10*ROW('Water Data'!H119))="","",OFFSET('Water Data'!$H$28,0,10*ROW('Water Data'!H119)))</f>
        <v/>
      </c>
      <c r="CG125" s="306" t="str">
        <f ca="true">+IF(OFFSET('Water Data'!$H$29,0,10*ROW('Water Data'!H119))="","",OFFSET('Water Data'!$H$29,0,10*ROW('Water Data'!H119)))</f>
        <v/>
      </c>
      <c r="CH125" s="306" t="str">
        <f ca="true">+IF(OFFSET('Water Data'!$I$27,0,10*ROW('Water Data'!I119))="","",OFFSET('Water Data'!$I$27,0,10*ROW('Water Data'!I119)))</f>
        <v/>
      </c>
      <c r="CI125" s="306" t="str">
        <f ca="true">+IF(OFFSET('Water Data'!$I$28,0,10*ROW('Water Data'!I119))="","",OFFSET('Water Data'!$I$28,0,10*ROW('Water Data'!I119)))</f>
        <v/>
      </c>
      <c r="CJ125" s="306" t="str">
        <f ca="true">+IF(OFFSET('Water Data'!$I$29,0,10*ROW('Water Data'!I119))="","",OFFSET('Water Data'!$I$29,0,10*ROW('Water Data'!I119)))</f>
        <v/>
      </c>
      <c r="CK125" s="306" t="str">
        <f ca="true">+IF(OFFSET('Sanitation Data'!$D$28,0,10*ROW('Sanitation Data'!D119))="","",OFFSET('Sanitation Data'!$D$28,0,10*ROW('Sanitation Data'!D119)))</f>
        <v/>
      </c>
      <c r="CL125" s="306" t="str">
        <f ca="true">+IF(OFFSET('Sanitation Data'!$D$29,0,10*ROW('Sanitation Data'!D119))="","",OFFSET('Sanitation Data'!$D$29,0,10*ROW('Sanitation Data'!D119)))</f>
        <v/>
      </c>
      <c r="CM125" s="306" t="str">
        <f ca="true">+IF(OFFSET('Sanitation Data'!$D$30,0,10*ROW('Sanitation Data'!D119))="","",OFFSET('Sanitation Data'!$D$30,0,10*ROW('Sanitation Data'!D119)))</f>
        <v/>
      </c>
      <c r="CN125" s="306" t="str">
        <f ca="true">+IF(OFFSET('Sanitation Data'!$D$31,0,10*ROW('Sanitation Data'!D119))="","",OFFSET('Sanitation Data'!$D$31,0,10*ROW('Sanitation Data'!D119)))</f>
        <v/>
      </c>
      <c r="CO125" s="306" t="str">
        <f ca="true">+IF(OFFSET('Sanitation Data'!$D$32,0,10*ROW('Sanitation Data'!D119))="","",OFFSET('Sanitation Data'!$D$32,0,10*ROW('Sanitation Data'!D119)))</f>
        <v/>
      </c>
      <c r="CP125" s="306" t="str">
        <f ca="true">+IF(OFFSET('Sanitation Data'!$E$28,0,10*ROW('Sanitation Data'!E119))="","",OFFSET('Sanitation Data'!$E$28,0,10*ROW('Sanitation Data'!E119)))</f>
        <v/>
      </c>
      <c r="CQ125" s="306" t="str">
        <f ca="true">+IF(OFFSET('Sanitation Data'!$E$29,0,10*ROW('Sanitation Data'!E119))="","",OFFSET('Sanitation Data'!$E$29,0,10*ROW('Sanitation Data'!E119)))</f>
        <v/>
      </c>
      <c r="CR125" s="306" t="str">
        <f ca="true">+IF(OFFSET('Sanitation Data'!$E$30,0,10*ROW('Sanitation Data'!E119))="","",OFFSET('Sanitation Data'!$E$30,0,10*ROW('Sanitation Data'!E119)))</f>
        <v/>
      </c>
      <c r="CS125" s="306" t="str">
        <f ca="true">+IF(OFFSET('Sanitation Data'!$E$31,0,10*ROW('Sanitation Data'!E119))="","",OFFSET('Sanitation Data'!$E$31,0,10*ROW('Sanitation Data'!E119)))</f>
        <v/>
      </c>
      <c r="CT125" s="306" t="str">
        <f ca="true">+IF(OFFSET('Sanitation Data'!$E$32,0,10*ROW('Sanitation Data'!E119))="","",OFFSET('Sanitation Data'!$E$32,0,10*ROW('Sanitation Data'!E119)))</f>
        <v/>
      </c>
      <c r="CU125" s="306" t="str">
        <f ca="true">+IF(OFFSET('Sanitation Data'!$F$28,0,10*ROW('Sanitation Data'!F119))="","",OFFSET('Sanitation Data'!$F$28,0,10*ROW('Sanitation Data'!F119)))</f>
        <v/>
      </c>
      <c r="CV125" s="306" t="str">
        <f ca="true">+IF(OFFSET('Sanitation Data'!$F$29,0,10*ROW('Sanitation Data'!F119))="","",OFFSET('Sanitation Data'!$F$29,0,10*ROW('Sanitation Data'!F119)))</f>
        <v/>
      </c>
      <c r="CW125" s="306" t="str">
        <f ca="true">+IF(OFFSET('Sanitation Data'!$F$30,0,10*ROW('Sanitation Data'!F119))="","",OFFSET('Sanitation Data'!$F$30,0,10*ROW('Sanitation Data'!F119)))</f>
        <v/>
      </c>
      <c r="CX125" s="306" t="str">
        <f ca="true">+IF(OFFSET('Sanitation Data'!$F$31,0,10*ROW('Sanitation Data'!F119))="","",OFFSET('Sanitation Data'!$F$31,0,10*ROW('Sanitation Data'!F119)))</f>
        <v/>
      </c>
      <c r="CY125" s="306" t="str">
        <f ca="true">+IF(OFFSET('Sanitation Data'!$F$32,0,10*ROW('Sanitation Data'!F119))="","",OFFSET('Sanitation Data'!$F$32,0,10*ROW('Sanitation Data'!F119)))</f>
        <v/>
      </c>
      <c r="CZ125" s="306" t="str">
        <f ca="true">+IF(OFFSET('Sanitation Data'!$G$28,0,10*ROW('Sanitation Data'!G119))="","",OFFSET('Sanitation Data'!$G$28,0,10*ROW('Sanitation Data'!G119)))</f>
        <v/>
      </c>
      <c r="DA125" s="306" t="str">
        <f ca="true">+IF(OFFSET('Sanitation Data'!$G$29,0,10*ROW('Sanitation Data'!G119))="","",OFFSET('Sanitation Data'!$G$29,0,10*ROW('Sanitation Data'!G119)))</f>
        <v/>
      </c>
      <c r="DB125" s="306" t="str">
        <f ca="true">+IF(OFFSET('Sanitation Data'!$G$30,0,10*ROW('Sanitation Data'!G119))="","",OFFSET('Sanitation Data'!$G$30,0,10*ROW('Sanitation Data'!G119)))</f>
        <v/>
      </c>
      <c r="DC125" s="306" t="str">
        <f ca="true">+IF(OFFSET('Sanitation Data'!$G$31,0,10*ROW('Sanitation Data'!G119))="","",OFFSET('Sanitation Data'!$G$31,0,10*ROW('Sanitation Data'!G119)))</f>
        <v/>
      </c>
      <c r="DD125" s="306" t="str">
        <f ca="true">+IF(OFFSET('Sanitation Data'!$G$32,0,10*ROW('Sanitation Data'!G119))="","",OFFSET('Sanitation Data'!$G$32,0,10*ROW('Sanitation Data'!G119)))</f>
        <v/>
      </c>
      <c r="DE125" s="306" t="str">
        <f ca="true">+IF(OFFSET('Sanitation Data'!$H$28,0,10*ROW('Sanitation Data'!H119))="","",OFFSET('Sanitation Data'!$H$28,0,10*ROW('Sanitation Data'!H119)))</f>
        <v/>
      </c>
      <c r="DF125" s="306" t="str">
        <f ca="true">+IF(OFFSET('Sanitation Data'!$H$29,0,10*ROW('Sanitation Data'!H119))="","",OFFSET('Sanitation Data'!$H$29,0,10*ROW('Sanitation Data'!H119)))</f>
        <v/>
      </c>
      <c r="DG125" s="306" t="str">
        <f ca="true">+IF(OFFSET('Sanitation Data'!$H$30,0,10*ROW('Sanitation Data'!H119))="","",OFFSET('Sanitation Data'!$H$30,0,10*ROW('Sanitation Data'!H119)))</f>
        <v/>
      </c>
      <c r="DH125" s="306" t="str">
        <f ca="true">+IF(OFFSET('Sanitation Data'!$H$31,0,10*ROW('Sanitation Data'!H119))="","",OFFSET('Sanitation Data'!$H$31,0,10*ROW('Sanitation Data'!H119)))</f>
        <v/>
      </c>
      <c r="DI125" s="306" t="str">
        <f ca="true">+IF(OFFSET('Sanitation Data'!$H$32,0,10*ROW('Sanitation Data'!H119))="","",OFFSET('Sanitation Data'!$H$32,0,10*ROW('Sanitation Data'!H119)))</f>
        <v/>
      </c>
      <c r="DJ125" s="306" t="str">
        <f ca="true">+IF(OFFSET('Sanitation Data'!$I$28,0,10*ROW('Sanitation Data'!I119))="","",OFFSET('Sanitation Data'!$I$28,0,10*ROW('Sanitation Data'!I119)))</f>
        <v/>
      </c>
      <c r="DK125" s="306" t="str">
        <f ca="true">+IF(OFFSET('Sanitation Data'!$I$29,0,10*ROW('Sanitation Data'!I119))="","",OFFSET('Sanitation Data'!$I$29,0,10*ROW('Sanitation Data'!I119)))</f>
        <v/>
      </c>
      <c r="DL125" s="306" t="str">
        <f ca="true">+IF(OFFSET('Sanitation Data'!$I$30,0,10*ROW('Sanitation Data'!I119))="","",OFFSET('Sanitation Data'!$I$30,0,10*ROW('Sanitation Data'!I119)))</f>
        <v/>
      </c>
      <c r="DM125" s="306" t="str">
        <f ca="true">+IF(OFFSET('Sanitation Data'!$I$31,0,10*ROW('Sanitation Data'!I119))="","",OFFSET('Sanitation Data'!$I$31,0,10*ROW('Sanitation Data'!I119)))</f>
        <v/>
      </c>
      <c r="DN125" s="306" t="str">
        <f ca="true">+IF(OFFSET('Sanitation Data'!$I$32,0,10*ROW('Sanitation Data'!I119))="","",OFFSET('Sanitation Data'!$I$32,0,10*ROW('Sanitation Data'!I119)))</f>
        <v/>
      </c>
      <c r="DO125" s="306" t="str">
        <f ca="true">+IF(OFFSET('Hygiene Data'!$D$11,0,10*ROW('Hygiene Data'!D119))="","",OFFSET('Hygiene Data'!$D$11,0,10*ROW('Hygiene Data'!D119)))</f>
        <v/>
      </c>
      <c r="DP125" s="306" t="str">
        <f ca="true">+IF(OFFSET('Hygiene Data'!$D$12,0,10*ROW('Hygiene Data'!D119))="","",OFFSET('Hygiene Data'!$D$12,0,10*ROW('Hygiene Data'!D119)))</f>
        <v/>
      </c>
      <c r="DQ125" s="306" t="str">
        <f ca="true">+IF(OFFSET('Hygiene Data'!$D$13,0,10*ROW('Hygiene Data'!D119))="","",OFFSET('Hygiene Data'!$D$13,0,10*ROW('Hygiene Data'!D119)))</f>
        <v/>
      </c>
      <c r="DR125" s="306" t="str">
        <f ca="true">+IF(OFFSET('Hygiene Data'!$E$11,0,10*ROW('Hygiene Data'!E119))="","",OFFSET('Hygiene Data'!$E$11,0,10*ROW('Hygiene Data'!E119)))</f>
        <v/>
      </c>
      <c r="DS125" s="306" t="str">
        <f ca="true">+IF(OFFSET('Hygiene Data'!$E$12,0,10*ROW('Hygiene Data'!E119))="","",OFFSET('Hygiene Data'!$E$12,0,10*ROW('Hygiene Data'!E119)))</f>
        <v/>
      </c>
      <c r="DT125" s="306" t="str">
        <f ca="true">+IF(OFFSET('Hygiene Data'!$E$13,0,10*ROW('Hygiene Data'!E119))="","",OFFSET('Hygiene Data'!$E$13,0,10*ROW('Hygiene Data'!E119)))</f>
        <v/>
      </c>
      <c r="DU125" s="306" t="str">
        <f ca="true">+IF(OFFSET('Hygiene Data'!$F$11,0,10*ROW('Hygiene Data'!F119))="","",OFFSET('Hygiene Data'!$F$11,0,10*ROW('Hygiene Data'!F119)))</f>
        <v/>
      </c>
      <c r="DV125" s="306" t="str">
        <f ca="true">+IF(OFFSET('Hygiene Data'!$F$12,0,10*ROW('Hygiene Data'!F119))="","",OFFSET('Hygiene Data'!$F$12,0,10*ROW('Hygiene Data'!F119)))</f>
        <v/>
      </c>
      <c r="DW125" s="306" t="str">
        <f ca="true">+IF(OFFSET('Hygiene Data'!$F$13,0,10*ROW('Hygiene Data'!F119))="","",OFFSET('Hygiene Data'!$F$13,0,10*ROW('Hygiene Data'!F119)))</f>
        <v/>
      </c>
      <c r="DX125" s="306" t="str">
        <f ca="true">+IF(OFFSET('Hygiene Data'!$G$11,0,10*ROW('Hygiene Data'!G119))="","",OFFSET('Hygiene Data'!$G$11,0,10*ROW('Hygiene Data'!G119)))</f>
        <v/>
      </c>
      <c r="DY125" s="306" t="str">
        <f ca="true">+IF(OFFSET('Hygiene Data'!$G$12,0,10*ROW('Hygiene Data'!G119))="","",OFFSET('Hygiene Data'!$G$12,0,10*ROW('Hygiene Data'!G119)))</f>
        <v/>
      </c>
      <c r="DZ125" s="306" t="str">
        <f ca="true">+IF(OFFSET('Hygiene Data'!$G$13,0,10*ROW('Hygiene Data'!G119))="","",OFFSET('Hygiene Data'!$G$13,0,10*ROW('Hygiene Data'!G119)))</f>
        <v/>
      </c>
      <c r="EA125" s="306" t="str">
        <f ca="true">+IF(OFFSET('Hygiene Data'!$H$11,0,10*ROW('Hygiene Data'!H119))="","",OFFSET('Hygiene Data'!$H$11,0,10*ROW('Hygiene Data'!H119)))</f>
        <v/>
      </c>
      <c r="EB125" s="306" t="str">
        <f ca="true">+IF(OFFSET('Hygiene Data'!$H$12,0,10*ROW('Hygiene Data'!H119))="","",OFFSET('Hygiene Data'!$H$12,0,10*ROW('Hygiene Data'!H119)))</f>
        <v/>
      </c>
      <c r="EC125" s="306" t="str">
        <f ca="true">+IF(OFFSET('Hygiene Data'!$H$13,0,10*ROW('Hygiene Data'!H119))="","",OFFSET('Hygiene Data'!$H$13,0,10*ROW('Hygiene Data'!H119)))</f>
        <v/>
      </c>
      <c r="ED125" s="306" t="str">
        <f ca="true">+IF(OFFSET('Hygiene Data'!$I$11,0,10*ROW('Hygiene Data'!I119))="","",OFFSET('Hygiene Data'!$I$11,0,10*ROW('Hygiene Data'!I119)))</f>
        <v/>
      </c>
      <c r="EE125" s="306" t="str">
        <f ca="true">+IF(OFFSET('Hygiene Data'!$I$12,0,10*ROW('Hygiene Data'!I119))="","",OFFSET('Hygiene Data'!$I$12,0,10*ROW('Hygiene Data'!I119)))</f>
        <v/>
      </c>
      <c r="EF125" s="306"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62" t="str">
        <f t="shared" ca="true" si="1"/>
        <v/>
      </c>
      <c r="D126" s="98"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8"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8"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8"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8"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8"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8"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8"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8"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8"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8"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8"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8"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8"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8"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8"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8"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8"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9"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9"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9"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9"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9"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9"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9"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9"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9"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9"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9"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9"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9"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9"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9"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9"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9"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9"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9"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9"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9"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9"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9"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9"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9"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9"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9"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9"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9"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9"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0"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0"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0"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0"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0"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0"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0"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0"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0"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0"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0"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0"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0"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0"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0"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0"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0"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0"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6"/>
      <c r="BS126" s="306" t="str">
        <f ca="true">+IF(OFFSET('Water Data'!$D$27,0,10*ROW('Water Data'!D120))="","",OFFSET('Water Data'!$D$27,0,10*ROW('Water Data'!D120)))</f>
        <v/>
      </c>
      <c r="BT126" s="306" t="str">
        <f ca="true">+IF(OFFSET('Water Data'!$D$28,0,10*ROW('Water Data'!D120))="","",OFFSET('Water Data'!$D$28,0,10*ROW('Water Data'!D120)))</f>
        <v/>
      </c>
      <c r="BU126" s="306" t="str">
        <f ca="true">+IF(OFFSET('Water Data'!$D$29,0,10*ROW('Water Data'!D120))="","",OFFSET('Water Data'!$D$29,0,10*ROW('Water Data'!D120)))</f>
        <v/>
      </c>
      <c r="BV126" s="306" t="str">
        <f ca="true">+IF(OFFSET('Water Data'!$E$27,0,10*ROW('Water Data'!E120))="","",OFFSET('Water Data'!$E$27,0,10*ROW('Water Data'!E120)))</f>
        <v/>
      </c>
      <c r="BW126" s="306" t="str">
        <f ca="true">+IF(OFFSET('Water Data'!$E$28,0,10*ROW('Water Data'!E120))="","",OFFSET('Water Data'!$E$28,0,10*ROW('Water Data'!E120)))</f>
        <v/>
      </c>
      <c r="BX126" s="306" t="str">
        <f ca="true">+IF(OFFSET('Water Data'!$E$29,0,10*ROW('Water Data'!E120))="","",OFFSET('Water Data'!$E$29,0,10*ROW('Water Data'!E120)))</f>
        <v/>
      </c>
      <c r="BY126" s="306" t="str">
        <f ca="true">+IF(OFFSET('Water Data'!$F$27,0,10*ROW('Water Data'!F120))="","",OFFSET('Water Data'!$F$27,0,10*ROW('Water Data'!F120)))</f>
        <v/>
      </c>
      <c r="BZ126" s="306" t="str">
        <f ca="true">+IF(OFFSET('Water Data'!$F$28,0,10*ROW('Water Data'!F120))="","",OFFSET('Water Data'!$F$28,0,10*ROW('Water Data'!F120)))</f>
        <v/>
      </c>
      <c r="CA126" s="306" t="str">
        <f ca="true">+IF(OFFSET('Water Data'!$F$29,0,10*ROW('Water Data'!F120))="","",OFFSET('Water Data'!$F$29,0,10*ROW('Water Data'!F120)))</f>
        <v/>
      </c>
      <c r="CB126" s="306" t="str">
        <f ca="true">+IF(OFFSET('Water Data'!$G$27,0,10*ROW('Water Data'!G120))="","",OFFSET('Water Data'!$G$27,0,10*ROW('Water Data'!G120)))</f>
        <v/>
      </c>
      <c r="CC126" s="306" t="str">
        <f ca="true">+IF(OFFSET('Water Data'!$G$28,0,10*ROW('Water Data'!G120))="","",OFFSET('Water Data'!$G$28,0,10*ROW('Water Data'!G120)))</f>
        <v/>
      </c>
      <c r="CD126" s="306" t="str">
        <f ca="true">+IF(OFFSET('Water Data'!$G$29,0,10*ROW('Water Data'!G120))="","",OFFSET('Water Data'!$G$29,0,10*ROW('Water Data'!G120)))</f>
        <v/>
      </c>
      <c r="CE126" s="306" t="str">
        <f ca="true">+IF(OFFSET('Water Data'!$H$27,0,10*ROW('Water Data'!H120))="","",OFFSET('Water Data'!$H$27,0,10*ROW('Water Data'!H120)))</f>
        <v/>
      </c>
      <c r="CF126" s="306" t="str">
        <f ca="true">+IF(OFFSET('Water Data'!$H$28,0,10*ROW('Water Data'!H120))="","",OFFSET('Water Data'!$H$28,0,10*ROW('Water Data'!H120)))</f>
        <v/>
      </c>
      <c r="CG126" s="306" t="str">
        <f ca="true">+IF(OFFSET('Water Data'!$H$29,0,10*ROW('Water Data'!H120))="","",OFFSET('Water Data'!$H$29,0,10*ROW('Water Data'!H120)))</f>
        <v/>
      </c>
      <c r="CH126" s="306" t="str">
        <f ca="true">+IF(OFFSET('Water Data'!$I$27,0,10*ROW('Water Data'!I120))="","",OFFSET('Water Data'!$I$27,0,10*ROW('Water Data'!I120)))</f>
        <v/>
      </c>
      <c r="CI126" s="306" t="str">
        <f ca="true">+IF(OFFSET('Water Data'!$I$28,0,10*ROW('Water Data'!I120))="","",OFFSET('Water Data'!$I$28,0,10*ROW('Water Data'!I120)))</f>
        <v/>
      </c>
      <c r="CJ126" s="306" t="str">
        <f ca="true">+IF(OFFSET('Water Data'!$I$29,0,10*ROW('Water Data'!I120))="","",OFFSET('Water Data'!$I$29,0,10*ROW('Water Data'!I120)))</f>
        <v/>
      </c>
      <c r="CK126" s="306" t="str">
        <f ca="true">+IF(OFFSET('Sanitation Data'!$D$28,0,10*ROW('Sanitation Data'!D120))="","",OFFSET('Sanitation Data'!$D$28,0,10*ROW('Sanitation Data'!D120)))</f>
        <v/>
      </c>
      <c r="CL126" s="306" t="str">
        <f ca="true">+IF(OFFSET('Sanitation Data'!$D$29,0,10*ROW('Sanitation Data'!D120))="","",OFFSET('Sanitation Data'!$D$29,0,10*ROW('Sanitation Data'!D120)))</f>
        <v/>
      </c>
      <c r="CM126" s="306" t="str">
        <f ca="true">+IF(OFFSET('Sanitation Data'!$D$30,0,10*ROW('Sanitation Data'!D120))="","",OFFSET('Sanitation Data'!$D$30,0,10*ROW('Sanitation Data'!D120)))</f>
        <v/>
      </c>
      <c r="CN126" s="306" t="str">
        <f ca="true">+IF(OFFSET('Sanitation Data'!$D$31,0,10*ROW('Sanitation Data'!D120))="","",OFFSET('Sanitation Data'!$D$31,0,10*ROW('Sanitation Data'!D120)))</f>
        <v/>
      </c>
      <c r="CO126" s="306" t="str">
        <f ca="true">+IF(OFFSET('Sanitation Data'!$D$32,0,10*ROW('Sanitation Data'!D120))="","",OFFSET('Sanitation Data'!$D$32,0,10*ROW('Sanitation Data'!D120)))</f>
        <v/>
      </c>
      <c r="CP126" s="306" t="str">
        <f ca="true">+IF(OFFSET('Sanitation Data'!$E$28,0,10*ROW('Sanitation Data'!E120))="","",OFFSET('Sanitation Data'!$E$28,0,10*ROW('Sanitation Data'!E120)))</f>
        <v/>
      </c>
      <c r="CQ126" s="306" t="str">
        <f ca="true">+IF(OFFSET('Sanitation Data'!$E$29,0,10*ROW('Sanitation Data'!E120))="","",OFFSET('Sanitation Data'!$E$29,0,10*ROW('Sanitation Data'!E120)))</f>
        <v/>
      </c>
      <c r="CR126" s="306" t="str">
        <f ca="true">+IF(OFFSET('Sanitation Data'!$E$30,0,10*ROW('Sanitation Data'!E120))="","",OFFSET('Sanitation Data'!$E$30,0,10*ROW('Sanitation Data'!E120)))</f>
        <v/>
      </c>
      <c r="CS126" s="306" t="str">
        <f ca="true">+IF(OFFSET('Sanitation Data'!$E$31,0,10*ROW('Sanitation Data'!E120))="","",OFFSET('Sanitation Data'!$E$31,0,10*ROW('Sanitation Data'!E120)))</f>
        <v/>
      </c>
      <c r="CT126" s="306" t="str">
        <f ca="true">+IF(OFFSET('Sanitation Data'!$E$32,0,10*ROW('Sanitation Data'!E120))="","",OFFSET('Sanitation Data'!$E$32,0,10*ROW('Sanitation Data'!E120)))</f>
        <v/>
      </c>
      <c r="CU126" s="306" t="str">
        <f ca="true">+IF(OFFSET('Sanitation Data'!$F$28,0,10*ROW('Sanitation Data'!F120))="","",OFFSET('Sanitation Data'!$F$28,0,10*ROW('Sanitation Data'!F120)))</f>
        <v/>
      </c>
      <c r="CV126" s="306" t="str">
        <f ca="true">+IF(OFFSET('Sanitation Data'!$F$29,0,10*ROW('Sanitation Data'!F120))="","",OFFSET('Sanitation Data'!$F$29,0,10*ROW('Sanitation Data'!F120)))</f>
        <v/>
      </c>
      <c r="CW126" s="306" t="str">
        <f ca="true">+IF(OFFSET('Sanitation Data'!$F$30,0,10*ROW('Sanitation Data'!F120))="","",OFFSET('Sanitation Data'!$F$30,0,10*ROW('Sanitation Data'!F120)))</f>
        <v/>
      </c>
      <c r="CX126" s="306" t="str">
        <f ca="true">+IF(OFFSET('Sanitation Data'!$F$31,0,10*ROW('Sanitation Data'!F120))="","",OFFSET('Sanitation Data'!$F$31,0,10*ROW('Sanitation Data'!F120)))</f>
        <v/>
      </c>
      <c r="CY126" s="306" t="str">
        <f ca="true">+IF(OFFSET('Sanitation Data'!$F$32,0,10*ROW('Sanitation Data'!F120))="","",OFFSET('Sanitation Data'!$F$32,0,10*ROW('Sanitation Data'!F120)))</f>
        <v/>
      </c>
      <c r="CZ126" s="306" t="str">
        <f ca="true">+IF(OFFSET('Sanitation Data'!$G$28,0,10*ROW('Sanitation Data'!G120))="","",OFFSET('Sanitation Data'!$G$28,0,10*ROW('Sanitation Data'!G120)))</f>
        <v/>
      </c>
      <c r="DA126" s="306" t="str">
        <f ca="true">+IF(OFFSET('Sanitation Data'!$G$29,0,10*ROW('Sanitation Data'!G120))="","",OFFSET('Sanitation Data'!$G$29,0,10*ROW('Sanitation Data'!G120)))</f>
        <v/>
      </c>
      <c r="DB126" s="306" t="str">
        <f ca="true">+IF(OFFSET('Sanitation Data'!$G$30,0,10*ROW('Sanitation Data'!G120))="","",OFFSET('Sanitation Data'!$G$30,0,10*ROW('Sanitation Data'!G120)))</f>
        <v/>
      </c>
      <c r="DC126" s="306" t="str">
        <f ca="true">+IF(OFFSET('Sanitation Data'!$G$31,0,10*ROW('Sanitation Data'!G120))="","",OFFSET('Sanitation Data'!$G$31,0,10*ROW('Sanitation Data'!G120)))</f>
        <v/>
      </c>
      <c r="DD126" s="306" t="str">
        <f ca="true">+IF(OFFSET('Sanitation Data'!$G$32,0,10*ROW('Sanitation Data'!G120))="","",OFFSET('Sanitation Data'!$G$32,0,10*ROW('Sanitation Data'!G120)))</f>
        <v/>
      </c>
      <c r="DE126" s="306" t="str">
        <f ca="true">+IF(OFFSET('Sanitation Data'!$H$28,0,10*ROW('Sanitation Data'!H120))="","",OFFSET('Sanitation Data'!$H$28,0,10*ROW('Sanitation Data'!H120)))</f>
        <v/>
      </c>
      <c r="DF126" s="306" t="str">
        <f ca="true">+IF(OFFSET('Sanitation Data'!$H$29,0,10*ROW('Sanitation Data'!H120))="","",OFFSET('Sanitation Data'!$H$29,0,10*ROW('Sanitation Data'!H120)))</f>
        <v/>
      </c>
      <c r="DG126" s="306" t="str">
        <f ca="true">+IF(OFFSET('Sanitation Data'!$H$30,0,10*ROW('Sanitation Data'!H120))="","",OFFSET('Sanitation Data'!$H$30,0,10*ROW('Sanitation Data'!H120)))</f>
        <v/>
      </c>
      <c r="DH126" s="306" t="str">
        <f ca="true">+IF(OFFSET('Sanitation Data'!$H$31,0,10*ROW('Sanitation Data'!H120))="","",OFFSET('Sanitation Data'!$H$31,0,10*ROW('Sanitation Data'!H120)))</f>
        <v/>
      </c>
      <c r="DI126" s="306" t="str">
        <f ca="true">+IF(OFFSET('Sanitation Data'!$H$32,0,10*ROW('Sanitation Data'!H120))="","",OFFSET('Sanitation Data'!$H$32,0,10*ROW('Sanitation Data'!H120)))</f>
        <v/>
      </c>
      <c r="DJ126" s="306" t="str">
        <f ca="true">+IF(OFFSET('Sanitation Data'!$I$28,0,10*ROW('Sanitation Data'!I120))="","",OFFSET('Sanitation Data'!$I$28,0,10*ROW('Sanitation Data'!I120)))</f>
        <v/>
      </c>
      <c r="DK126" s="306" t="str">
        <f ca="true">+IF(OFFSET('Sanitation Data'!$I$29,0,10*ROW('Sanitation Data'!I120))="","",OFFSET('Sanitation Data'!$I$29,0,10*ROW('Sanitation Data'!I120)))</f>
        <v/>
      </c>
      <c r="DL126" s="306" t="str">
        <f ca="true">+IF(OFFSET('Sanitation Data'!$I$30,0,10*ROW('Sanitation Data'!I120))="","",OFFSET('Sanitation Data'!$I$30,0,10*ROW('Sanitation Data'!I120)))</f>
        <v/>
      </c>
      <c r="DM126" s="306" t="str">
        <f ca="true">+IF(OFFSET('Sanitation Data'!$I$31,0,10*ROW('Sanitation Data'!I120))="","",OFFSET('Sanitation Data'!$I$31,0,10*ROW('Sanitation Data'!I120)))</f>
        <v/>
      </c>
      <c r="DN126" s="306" t="str">
        <f ca="true">+IF(OFFSET('Sanitation Data'!$I$32,0,10*ROW('Sanitation Data'!I120))="","",OFFSET('Sanitation Data'!$I$32,0,10*ROW('Sanitation Data'!I120)))</f>
        <v/>
      </c>
      <c r="DO126" s="306" t="str">
        <f ca="true">+IF(OFFSET('Hygiene Data'!$D$11,0,10*ROW('Hygiene Data'!D120))="","",OFFSET('Hygiene Data'!$D$11,0,10*ROW('Hygiene Data'!D120)))</f>
        <v/>
      </c>
      <c r="DP126" s="306" t="str">
        <f ca="true">+IF(OFFSET('Hygiene Data'!$D$12,0,10*ROW('Hygiene Data'!D120))="","",OFFSET('Hygiene Data'!$D$12,0,10*ROW('Hygiene Data'!D120)))</f>
        <v/>
      </c>
      <c r="DQ126" s="306" t="str">
        <f ca="true">+IF(OFFSET('Hygiene Data'!$D$13,0,10*ROW('Hygiene Data'!D120))="","",OFFSET('Hygiene Data'!$D$13,0,10*ROW('Hygiene Data'!D120)))</f>
        <v/>
      </c>
      <c r="DR126" s="306" t="str">
        <f ca="true">+IF(OFFSET('Hygiene Data'!$E$11,0,10*ROW('Hygiene Data'!E120))="","",OFFSET('Hygiene Data'!$E$11,0,10*ROW('Hygiene Data'!E120)))</f>
        <v/>
      </c>
      <c r="DS126" s="306" t="str">
        <f ca="true">+IF(OFFSET('Hygiene Data'!$E$12,0,10*ROW('Hygiene Data'!E120))="","",OFFSET('Hygiene Data'!$E$12,0,10*ROW('Hygiene Data'!E120)))</f>
        <v/>
      </c>
      <c r="DT126" s="306" t="str">
        <f ca="true">+IF(OFFSET('Hygiene Data'!$E$13,0,10*ROW('Hygiene Data'!E120))="","",OFFSET('Hygiene Data'!$E$13,0,10*ROW('Hygiene Data'!E120)))</f>
        <v/>
      </c>
      <c r="DU126" s="306" t="str">
        <f ca="true">+IF(OFFSET('Hygiene Data'!$F$11,0,10*ROW('Hygiene Data'!F120))="","",OFFSET('Hygiene Data'!$F$11,0,10*ROW('Hygiene Data'!F120)))</f>
        <v/>
      </c>
      <c r="DV126" s="306" t="str">
        <f ca="true">+IF(OFFSET('Hygiene Data'!$F$12,0,10*ROW('Hygiene Data'!F120))="","",OFFSET('Hygiene Data'!$F$12,0,10*ROW('Hygiene Data'!F120)))</f>
        <v/>
      </c>
      <c r="DW126" s="306" t="str">
        <f ca="true">+IF(OFFSET('Hygiene Data'!$F$13,0,10*ROW('Hygiene Data'!F120))="","",OFFSET('Hygiene Data'!$F$13,0,10*ROW('Hygiene Data'!F120)))</f>
        <v/>
      </c>
      <c r="DX126" s="306" t="str">
        <f ca="true">+IF(OFFSET('Hygiene Data'!$G$11,0,10*ROW('Hygiene Data'!G120))="","",OFFSET('Hygiene Data'!$G$11,0,10*ROW('Hygiene Data'!G120)))</f>
        <v/>
      </c>
      <c r="DY126" s="306" t="str">
        <f ca="true">+IF(OFFSET('Hygiene Data'!$G$12,0,10*ROW('Hygiene Data'!G120))="","",OFFSET('Hygiene Data'!$G$12,0,10*ROW('Hygiene Data'!G120)))</f>
        <v/>
      </c>
      <c r="DZ126" s="306" t="str">
        <f ca="true">+IF(OFFSET('Hygiene Data'!$G$13,0,10*ROW('Hygiene Data'!G120))="","",OFFSET('Hygiene Data'!$G$13,0,10*ROW('Hygiene Data'!G120)))</f>
        <v/>
      </c>
      <c r="EA126" s="306" t="str">
        <f ca="true">+IF(OFFSET('Hygiene Data'!$H$11,0,10*ROW('Hygiene Data'!H120))="","",OFFSET('Hygiene Data'!$H$11,0,10*ROW('Hygiene Data'!H120)))</f>
        <v/>
      </c>
      <c r="EB126" s="306" t="str">
        <f ca="true">+IF(OFFSET('Hygiene Data'!$H$12,0,10*ROW('Hygiene Data'!H120))="","",OFFSET('Hygiene Data'!$H$12,0,10*ROW('Hygiene Data'!H120)))</f>
        <v/>
      </c>
      <c r="EC126" s="306" t="str">
        <f ca="true">+IF(OFFSET('Hygiene Data'!$H$13,0,10*ROW('Hygiene Data'!H120))="","",OFFSET('Hygiene Data'!$H$13,0,10*ROW('Hygiene Data'!H120)))</f>
        <v/>
      </c>
      <c r="ED126" s="306" t="str">
        <f ca="true">+IF(OFFSET('Hygiene Data'!$I$11,0,10*ROW('Hygiene Data'!I120))="","",OFFSET('Hygiene Data'!$I$11,0,10*ROW('Hygiene Data'!I120)))</f>
        <v/>
      </c>
      <c r="EE126" s="306" t="str">
        <f ca="true">+IF(OFFSET('Hygiene Data'!$I$12,0,10*ROW('Hygiene Data'!I120))="","",OFFSET('Hygiene Data'!$I$12,0,10*ROW('Hygiene Data'!I120)))</f>
        <v/>
      </c>
      <c r="EF126" s="306"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62" t="str">
        <f t="shared" ca="true" si="1"/>
        <v/>
      </c>
      <c r="D127" s="98"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8"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8"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8"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8"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8"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8"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8"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8"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8"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8"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8"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8"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8"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8"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8"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8"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8"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9"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9"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9"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9"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9"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9"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9"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9"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9"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9"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9"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9"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9"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9"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9"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9"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9"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9"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9"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9"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9"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9"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9"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9"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9"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9"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9"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9"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9"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9"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0"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0"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0"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0"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0"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0"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0"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0"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0"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0"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0"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0"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0"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0"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0"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0"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0"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0"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6"/>
      <c r="BS127" s="306" t="str">
        <f ca="true">+IF(OFFSET('Water Data'!$D$27,0,10*ROW('Water Data'!D121))="","",OFFSET('Water Data'!$D$27,0,10*ROW('Water Data'!D121)))</f>
        <v/>
      </c>
      <c r="BT127" s="306" t="str">
        <f ca="true">+IF(OFFSET('Water Data'!$D$28,0,10*ROW('Water Data'!D121))="","",OFFSET('Water Data'!$D$28,0,10*ROW('Water Data'!D121)))</f>
        <v/>
      </c>
      <c r="BU127" s="306" t="str">
        <f ca="true">+IF(OFFSET('Water Data'!$D$29,0,10*ROW('Water Data'!D121))="","",OFFSET('Water Data'!$D$29,0,10*ROW('Water Data'!D121)))</f>
        <v/>
      </c>
      <c r="BV127" s="306" t="str">
        <f ca="true">+IF(OFFSET('Water Data'!$E$27,0,10*ROW('Water Data'!E121))="","",OFFSET('Water Data'!$E$27,0,10*ROW('Water Data'!E121)))</f>
        <v/>
      </c>
      <c r="BW127" s="306" t="str">
        <f ca="true">+IF(OFFSET('Water Data'!$E$28,0,10*ROW('Water Data'!E121))="","",OFFSET('Water Data'!$E$28,0,10*ROW('Water Data'!E121)))</f>
        <v/>
      </c>
      <c r="BX127" s="306" t="str">
        <f ca="true">+IF(OFFSET('Water Data'!$E$29,0,10*ROW('Water Data'!E121))="","",OFFSET('Water Data'!$E$29,0,10*ROW('Water Data'!E121)))</f>
        <v/>
      </c>
      <c r="BY127" s="306" t="str">
        <f ca="true">+IF(OFFSET('Water Data'!$F$27,0,10*ROW('Water Data'!F121))="","",OFFSET('Water Data'!$F$27,0,10*ROW('Water Data'!F121)))</f>
        <v/>
      </c>
      <c r="BZ127" s="306" t="str">
        <f ca="true">+IF(OFFSET('Water Data'!$F$28,0,10*ROW('Water Data'!F121))="","",OFFSET('Water Data'!$F$28,0,10*ROW('Water Data'!F121)))</f>
        <v/>
      </c>
      <c r="CA127" s="306" t="str">
        <f ca="true">+IF(OFFSET('Water Data'!$F$29,0,10*ROW('Water Data'!F121))="","",OFFSET('Water Data'!$F$29,0,10*ROW('Water Data'!F121)))</f>
        <v/>
      </c>
      <c r="CB127" s="306" t="str">
        <f ca="true">+IF(OFFSET('Water Data'!$G$27,0,10*ROW('Water Data'!G121))="","",OFFSET('Water Data'!$G$27,0,10*ROW('Water Data'!G121)))</f>
        <v/>
      </c>
      <c r="CC127" s="306" t="str">
        <f ca="true">+IF(OFFSET('Water Data'!$G$28,0,10*ROW('Water Data'!G121))="","",OFFSET('Water Data'!$G$28,0,10*ROW('Water Data'!G121)))</f>
        <v/>
      </c>
      <c r="CD127" s="306" t="str">
        <f ca="true">+IF(OFFSET('Water Data'!$G$29,0,10*ROW('Water Data'!G121))="","",OFFSET('Water Data'!$G$29,0,10*ROW('Water Data'!G121)))</f>
        <v/>
      </c>
      <c r="CE127" s="306" t="str">
        <f ca="true">+IF(OFFSET('Water Data'!$H$27,0,10*ROW('Water Data'!H121))="","",OFFSET('Water Data'!$H$27,0,10*ROW('Water Data'!H121)))</f>
        <v/>
      </c>
      <c r="CF127" s="306" t="str">
        <f ca="true">+IF(OFFSET('Water Data'!$H$28,0,10*ROW('Water Data'!H121))="","",OFFSET('Water Data'!$H$28,0,10*ROW('Water Data'!H121)))</f>
        <v/>
      </c>
      <c r="CG127" s="306" t="str">
        <f ca="true">+IF(OFFSET('Water Data'!$H$29,0,10*ROW('Water Data'!H121))="","",OFFSET('Water Data'!$H$29,0,10*ROW('Water Data'!H121)))</f>
        <v/>
      </c>
      <c r="CH127" s="306" t="str">
        <f ca="true">+IF(OFFSET('Water Data'!$I$27,0,10*ROW('Water Data'!I121))="","",OFFSET('Water Data'!$I$27,0,10*ROW('Water Data'!I121)))</f>
        <v/>
      </c>
      <c r="CI127" s="306" t="str">
        <f ca="true">+IF(OFFSET('Water Data'!$I$28,0,10*ROW('Water Data'!I121))="","",OFFSET('Water Data'!$I$28,0,10*ROW('Water Data'!I121)))</f>
        <v/>
      </c>
      <c r="CJ127" s="306" t="str">
        <f ca="true">+IF(OFFSET('Water Data'!$I$29,0,10*ROW('Water Data'!I121))="","",OFFSET('Water Data'!$I$29,0,10*ROW('Water Data'!I121)))</f>
        <v/>
      </c>
      <c r="CK127" s="306" t="str">
        <f ca="true">+IF(OFFSET('Sanitation Data'!$D$28,0,10*ROW('Sanitation Data'!D121))="","",OFFSET('Sanitation Data'!$D$28,0,10*ROW('Sanitation Data'!D121)))</f>
        <v/>
      </c>
      <c r="CL127" s="306" t="str">
        <f ca="true">+IF(OFFSET('Sanitation Data'!$D$29,0,10*ROW('Sanitation Data'!D121))="","",OFFSET('Sanitation Data'!$D$29,0,10*ROW('Sanitation Data'!D121)))</f>
        <v/>
      </c>
      <c r="CM127" s="306" t="str">
        <f ca="true">+IF(OFFSET('Sanitation Data'!$D$30,0,10*ROW('Sanitation Data'!D121))="","",OFFSET('Sanitation Data'!$D$30,0,10*ROW('Sanitation Data'!D121)))</f>
        <v/>
      </c>
      <c r="CN127" s="306" t="str">
        <f ca="true">+IF(OFFSET('Sanitation Data'!$D$31,0,10*ROW('Sanitation Data'!D121))="","",OFFSET('Sanitation Data'!$D$31,0,10*ROW('Sanitation Data'!D121)))</f>
        <v/>
      </c>
      <c r="CO127" s="306" t="str">
        <f ca="true">+IF(OFFSET('Sanitation Data'!$D$32,0,10*ROW('Sanitation Data'!D121))="","",OFFSET('Sanitation Data'!$D$32,0,10*ROW('Sanitation Data'!D121)))</f>
        <v/>
      </c>
      <c r="CP127" s="306" t="str">
        <f ca="true">+IF(OFFSET('Sanitation Data'!$E$28,0,10*ROW('Sanitation Data'!E121))="","",OFFSET('Sanitation Data'!$E$28,0,10*ROW('Sanitation Data'!E121)))</f>
        <v/>
      </c>
      <c r="CQ127" s="306" t="str">
        <f ca="true">+IF(OFFSET('Sanitation Data'!$E$29,0,10*ROW('Sanitation Data'!E121))="","",OFFSET('Sanitation Data'!$E$29,0,10*ROW('Sanitation Data'!E121)))</f>
        <v/>
      </c>
      <c r="CR127" s="306" t="str">
        <f ca="true">+IF(OFFSET('Sanitation Data'!$E$30,0,10*ROW('Sanitation Data'!E121))="","",OFFSET('Sanitation Data'!$E$30,0,10*ROW('Sanitation Data'!E121)))</f>
        <v/>
      </c>
      <c r="CS127" s="306" t="str">
        <f ca="true">+IF(OFFSET('Sanitation Data'!$E$31,0,10*ROW('Sanitation Data'!E121))="","",OFFSET('Sanitation Data'!$E$31,0,10*ROW('Sanitation Data'!E121)))</f>
        <v/>
      </c>
      <c r="CT127" s="306" t="str">
        <f ca="true">+IF(OFFSET('Sanitation Data'!$E$32,0,10*ROW('Sanitation Data'!E121))="","",OFFSET('Sanitation Data'!$E$32,0,10*ROW('Sanitation Data'!E121)))</f>
        <v/>
      </c>
      <c r="CU127" s="306" t="str">
        <f ca="true">+IF(OFFSET('Sanitation Data'!$F$28,0,10*ROW('Sanitation Data'!F121))="","",OFFSET('Sanitation Data'!$F$28,0,10*ROW('Sanitation Data'!F121)))</f>
        <v/>
      </c>
      <c r="CV127" s="306" t="str">
        <f ca="true">+IF(OFFSET('Sanitation Data'!$F$29,0,10*ROW('Sanitation Data'!F121))="","",OFFSET('Sanitation Data'!$F$29,0,10*ROW('Sanitation Data'!F121)))</f>
        <v/>
      </c>
      <c r="CW127" s="306" t="str">
        <f ca="true">+IF(OFFSET('Sanitation Data'!$F$30,0,10*ROW('Sanitation Data'!F121))="","",OFFSET('Sanitation Data'!$F$30,0,10*ROW('Sanitation Data'!F121)))</f>
        <v/>
      </c>
      <c r="CX127" s="306" t="str">
        <f ca="true">+IF(OFFSET('Sanitation Data'!$F$31,0,10*ROW('Sanitation Data'!F121))="","",OFFSET('Sanitation Data'!$F$31,0,10*ROW('Sanitation Data'!F121)))</f>
        <v/>
      </c>
      <c r="CY127" s="306" t="str">
        <f ca="true">+IF(OFFSET('Sanitation Data'!$F$32,0,10*ROW('Sanitation Data'!F121))="","",OFFSET('Sanitation Data'!$F$32,0,10*ROW('Sanitation Data'!F121)))</f>
        <v/>
      </c>
      <c r="CZ127" s="306" t="str">
        <f ca="true">+IF(OFFSET('Sanitation Data'!$G$28,0,10*ROW('Sanitation Data'!G121))="","",OFFSET('Sanitation Data'!$G$28,0,10*ROW('Sanitation Data'!G121)))</f>
        <v/>
      </c>
      <c r="DA127" s="306" t="str">
        <f ca="true">+IF(OFFSET('Sanitation Data'!$G$29,0,10*ROW('Sanitation Data'!G121))="","",OFFSET('Sanitation Data'!$G$29,0,10*ROW('Sanitation Data'!G121)))</f>
        <v/>
      </c>
      <c r="DB127" s="306" t="str">
        <f ca="true">+IF(OFFSET('Sanitation Data'!$G$30,0,10*ROW('Sanitation Data'!G121))="","",OFFSET('Sanitation Data'!$G$30,0,10*ROW('Sanitation Data'!G121)))</f>
        <v/>
      </c>
      <c r="DC127" s="306" t="str">
        <f ca="true">+IF(OFFSET('Sanitation Data'!$G$31,0,10*ROW('Sanitation Data'!G121))="","",OFFSET('Sanitation Data'!$G$31,0,10*ROW('Sanitation Data'!G121)))</f>
        <v/>
      </c>
      <c r="DD127" s="306" t="str">
        <f ca="true">+IF(OFFSET('Sanitation Data'!$G$32,0,10*ROW('Sanitation Data'!G121))="","",OFFSET('Sanitation Data'!$G$32,0,10*ROW('Sanitation Data'!G121)))</f>
        <v/>
      </c>
      <c r="DE127" s="306" t="str">
        <f ca="true">+IF(OFFSET('Sanitation Data'!$H$28,0,10*ROW('Sanitation Data'!H121))="","",OFFSET('Sanitation Data'!$H$28,0,10*ROW('Sanitation Data'!H121)))</f>
        <v/>
      </c>
      <c r="DF127" s="306" t="str">
        <f ca="true">+IF(OFFSET('Sanitation Data'!$H$29,0,10*ROW('Sanitation Data'!H121))="","",OFFSET('Sanitation Data'!$H$29,0,10*ROW('Sanitation Data'!H121)))</f>
        <v/>
      </c>
      <c r="DG127" s="306" t="str">
        <f ca="true">+IF(OFFSET('Sanitation Data'!$H$30,0,10*ROW('Sanitation Data'!H121))="","",OFFSET('Sanitation Data'!$H$30,0,10*ROW('Sanitation Data'!H121)))</f>
        <v/>
      </c>
      <c r="DH127" s="306" t="str">
        <f ca="true">+IF(OFFSET('Sanitation Data'!$H$31,0,10*ROW('Sanitation Data'!H121))="","",OFFSET('Sanitation Data'!$H$31,0,10*ROW('Sanitation Data'!H121)))</f>
        <v/>
      </c>
      <c r="DI127" s="306" t="str">
        <f ca="true">+IF(OFFSET('Sanitation Data'!$H$32,0,10*ROW('Sanitation Data'!H121))="","",OFFSET('Sanitation Data'!$H$32,0,10*ROW('Sanitation Data'!H121)))</f>
        <v/>
      </c>
      <c r="DJ127" s="306" t="str">
        <f ca="true">+IF(OFFSET('Sanitation Data'!$I$28,0,10*ROW('Sanitation Data'!I121))="","",OFFSET('Sanitation Data'!$I$28,0,10*ROW('Sanitation Data'!I121)))</f>
        <v/>
      </c>
      <c r="DK127" s="306" t="str">
        <f ca="true">+IF(OFFSET('Sanitation Data'!$I$29,0,10*ROW('Sanitation Data'!I121))="","",OFFSET('Sanitation Data'!$I$29,0,10*ROW('Sanitation Data'!I121)))</f>
        <v/>
      </c>
      <c r="DL127" s="306" t="str">
        <f ca="true">+IF(OFFSET('Sanitation Data'!$I$30,0,10*ROW('Sanitation Data'!I121))="","",OFFSET('Sanitation Data'!$I$30,0,10*ROW('Sanitation Data'!I121)))</f>
        <v/>
      </c>
      <c r="DM127" s="306" t="str">
        <f ca="true">+IF(OFFSET('Sanitation Data'!$I$31,0,10*ROW('Sanitation Data'!I121))="","",OFFSET('Sanitation Data'!$I$31,0,10*ROW('Sanitation Data'!I121)))</f>
        <v/>
      </c>
      <c r="DN127" s="306" t="str">
        <f ca="true">+IF(OFFSET('Sanitation Data'!$I$32,0,10*ROW('Sanitation Data'!I121))="","",OFFSET('Sanitation Data'!$I$32,0,10*ROW('Sanitation Data'!I121)))</f>
        <v/>
      </c>
      <c r="DO127" s="306" t="str">
        <f ca="true">+IF(OFFSET('Hygiene Data'!$D$11,0,10*ROW('Hygiene Data'!D121))="","",OFFSET('Hygiene Data'!$D$11,0,10*ROW('Hygiene Data'!D121)))</f>
        <v/>
      </c>
      <c r="DP127" s="306" t="str">
        <f ca="true">+IF(OFFSET('Hygiene Data'!$D$12,0,10*ROW('Hygiene Data'!D121))="","",OFFSET('Hygiene Data'!$D$12,0,10*ROW('Hygiene Data'!D121)))</f>
        <v/>
      </c>
      <c r="DQ127" s="306" t="str">
        <f ca="true">+IF(OFFSET('Hygiene Data'!$D$13,0,10*ROW('Hygiene Data'!D121))="","",OFFSET('Hygiene Data'!$D$13,0,10*ROW('Hygiene Data'!D121)))</f>
        <v/>
      </c>
      <c r="DR127" s="306" t="str">
        <f ca="true">+IF(OFFSET('Hygiene Data'!$E$11,0,10*ROW('Hygiene Data'!E121))="","",OFFSET('Hygiene Data'!$E$11,0,10*ROW('Hygiene Data'!E121)))</f>
        <v/>
      </c>
      <c r="DS127" s="306" t="str">
        <f ca="true">+IF(OFFSET('Hygiene Data'!$E$12,0,10*ROW('Hygiene Data'!E121))="","",OFFSET('Hygiene Data'!$E$12,0,10*ROW('Hygiene Data'!E121)))</f>
        <v/>
      </c>
      <c r="DT127" s="306" t="str">
        <f ca="true">+IF(OFFSET('Hygiene Data'!$E$13,0,10*ROW('Hygiene Data'!E121))="","",OFFSET('Hygiene Data'!$E$13,0,10*ROW('Hygiene Data'!E121)))</f>
        <v/>
      </c>
      <c r="DU127" s="306" t="str">
        <f ca="true">+IF(OFFSET('Hygiene Data'!$F$11,0,10*ROW('Hygiene Data'!F121))="","",OFFSET('Hygiene Data'!$F$11,0,10*ROW('Hygiene Data'!F121)))</f>
        <v/>
      </c>
      <c r="DV127" s="306" t="str">
        <f ca="true">+IF(OFFSET('Hygiene Data'!$F$12,0,10*ROW('Hygiene Data'!F121))="","",OFFSET('Hygiene Data'!$F$12,0,10*ROW('Hygiene Data'!F121)))</f>
        <v/>
      </c>
      <c r="DW127" s="306" t="str">
        <f ca="true">+IF(OFFSET('Hygiene Data'!$F$13,0,10*ROW('Hygiene Data'!F121))="","",OFFSET('Hygiene Data'!$F$13,0,10*ROW('Hygiene Data'!F121)))</f>
        <v/>
      </c>
      <c r="DX127" s="306" t="str">
        <f ca="true">+IF(OFFSET('Hygiene Data'!$G$11,0,10*ROW('Hygiene Data'!G121))="","",OFFSET('Hygiene Data'!$G$11,0,10*ROW('Hygiene Data'!G121)))</f>
        <v/>
      </c>
      <c r="DY127" s="306" t="str">
        <f ca="true">+IF(OFFSET('Hygiene Data'!$G$12,0,10*ROW('Hygiene Data'!G121))="","",OFFSET('Hygiene Data'!$G$12,0,10*ROW('Hygiene Data'!G121)))</f>
        <v/>
      </c>
      <c r="DZ127" s="306" t="str">
        <f ca="true">+IF(OFFSET('Hygiene Data'!$G$13,0,10*ROW('Hygiene Data'!G121))="","",OFFSET('Hygiene Data'!$G$13,0,10*ROW('Hygiene Data'!G121)))</f>
        <v/>
      </c>
      <c r="EA127" s="306" t="str">
        <f ca="true">+IF(OFFSET('Hygiene Data'!$H$11,0,10*ROW('Hygiene Data'!H121))="","",OFFSET('Hygiene Data'!$H$11,0,10*ROW('Hygiene Data'!H121)))</f>
        <v/>
      </c>
      <c r="EB127" s="306" t="str">
        <f ca="true">+IF(OFFSET('Hygiene Data'!$H$12,0,10*ROW('Hygiene Data'!H121))="","",OFFSET('Hygiene Data'!$H$12,0,10*ROW('Hygiene Data'!H121)))</f>
        <v/>
      </c>
      <c r="EC127" s="306" t="str">
        <f ca="true">+IF(OFFSET('Hygiene Data'!$H$13,0,10*ROW('Hygiene Data'!H121))="","",OFFSET('Hygiene Data'!$H$13,0,10*ROW('Hygiene Data'!H121)))</f>
        <v/>
      </c>
      <c r="ED127" s="306" t="str">
        <f ca="true">+IF(OFFSET('Hygiene Data'!$I$11,0,10*ROW('Hygiene Data'!I121))="","",OFFSET('Hygiene Data'!$I$11,0,10*ROW('Hygiene Data'!I121)))</f>
        <v/>
      </c>
      <c r="EE127" s="306" t="str">
        <f ca="true">+IF(OFFSET('Hygiene Data'!$I$12,0,10*ROW('Hygiene Data'!I121))="","",OFFSET('Hygiene Data'!$I$12,0,10*ROW('Hygiene Data'!I121)))</f>
        <v/>
      </c>
      <c r="EF127" s="306"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62" t="str">
        <f t="shared" ca="true" si="1"/>
        <v/>
      </c>
      <c r="D128" s="98"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8"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8"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8"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8"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8"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8"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8"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8"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8"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8"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8"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8"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8"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8"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8"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8"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8"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9"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9"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9"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9"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9"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9"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9"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9"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9"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9"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9"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9"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9"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9"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9"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9"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9"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9"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9"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9"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9"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9"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9"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9"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9"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9"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9"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9"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9"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9"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0"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0"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0"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0"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0"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0"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0"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0"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0"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0"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0"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0"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0"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0"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0"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0"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0"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0"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6"/>
      <c r="BS128" s="306" t="str">
        <f ca="true">+IF(OFFSET('Water Data'!$D$27,0,10*ROW('Water Data'!D122))="","",OFFSET('Water Data'!$D$27,0,10*ROW('Water Data'!D122)))</f>
        <v/>
      </c>
      <c r="BT128" s="306" t="str">
        <f ca="true">+IF(OFFSET('Water Data'!$D$28,0,10*ROW('Water Data'!D122))="","",OFFSET('Water Data'!$D$28,0,10*ROW('Water Data'!D122)))</f>
        <v/>
      </c>
      <c r="BU128" s="306" t="str">
        <f ca="true">+IF(OFFSET('Water Data'!$D$29,0,10*ROW('Water Data'!D122))="","",OFFSET('Water Data'!$D$29,0,10*ROW('Water Data'!D122)))</f>
        <v/>
      </c>
      <c r="BV128" s="306" t="str">
        <f ca="true">+IF(OFFSET('Water Data'!$E$27,0,10*ROW('Water Data'!E122))="","",OFFSET('Water Data'!$E$27,0,10*ROW('Water Data'!E122)))</f>
        <v/>
      </c>
      <c r="BW128" s="306" t="str">
        <f ca="true">+IF(OFFSET('Water Data'!$E$28,0,10*ROW('Water Data'!E122))="","",OFFSET('Water Data'!$E$28,0,10*ROW('Water Data'!E122)))</f>
        <v/>
      </c>
      <c r="BX128" s="306" t="str">
        <f ca="true">+IF(OFFSET('Water Data'!$E$29,0,10*ROW('Water Data'!E122))="","",OFFSET('Water Data'!$E$29,0,10*ROW('Water Data'!E122)))</f>
        <v/>
      </c>
      <c r="BY128" s="306" t="str">
        <f ca="true">+IF(OFFSET('Water Data'!$F$27,0,10*ROW('Water Data'!F122))="","",OFFSET('Water Data'!$F$27,0,10*ROW('Water Data'!F122)))</f>
        <v/>
      </c>
      <c r="BZ128" s="306" t="str">
        <f ca="true">+IF(OFFSET('Water Data'!$F$28,0,10*ROW('Water Data'!F122))="","",OFFSET('Water Data'!$F$28,0,10*ROW('Water Data'!F122)))</f>
        <v/>
      </c>
      <c r="CA128" s="306" t="str">
        <f ca="true">+IF(OFFSET('Water Data'!$F$29,0,10*ROW('Water Data'!F122))="","",OFFSET('Water Data'!$F$29,0,10*ROW('Water Data'!F122)))</f>
        <v/>
      </c>
      <c r="CB128" s="306" t="str">
        <f ca="true">+IF(OFFSET('Water Data'!$G$27,0,10*ROW('Water Data'!G122))="","",OFFSET('Water Data'!$G$27,0,10*ROW('Water Data'!G122)))</f>
        <v/>
      </c>
      <c r="CC128" s="306" t="str">
        <f ca="true">+IF(OFFSET('Water Data'!$G$28,0,10*ROW('Water Data'!G122))="","",OFFSET('Water Data'!$G$28,0,10*ROW('Water Data'!G122)))</f>
        <v/>
      </c>
      <c r="CD128" s="306" t="str">
        <f ca="true">+IF(OFFSET('Water Data'!$G$29,0,10*ROW('Water Data'!G122))="","",OFFSET('Water Data'!$G$29,0,10*ROW('Water Data'!G122)))</f>
        <v/>
      </c>
      <c r="CE128" s="306" t="str">
        <f ca="true">+IF(OFFSET('Water Data'!$H$27,0,10*ROW('Water Data'!H122))="","",OFFSET('Water Data'!$H$27,0,10*ROW('Water Data'!H122)))</f>
        <v/>
      </c>
      <c r="CF128" s="306" t="str">
        <f ca="true">+IF(OFFSET('Water Data'!$H$28,0,10*ROW('Water Data'!H122))="","",OFFSET('Water Data'!$H$28,0,10*ROW('Water Data'!H122)))</f>
        <v/>
      </c>
      <c r="CG128" s="306" t="str">
        <f ca="true">+IF(OFFSET('Water Data'!$H$29,0,10*ROW('Water Data'!H122))="","",OFFSET('Water Data'!$H$29,0,10*ROW('Water Data'!H122)))</f>
        <v/>
      </c>
      <c r="CH128" s="306" t="str">
        <f ca="true">+IF(OFFSET('Water Data'!$I$27,0,10*ROW('Water Data'!I122))="","",OFFSET('Water Data'!$I$27,0,10*ROW('Water Data'!I122)))</f>
        <v/>
      </c>
      <c r="CI128" s="306" t="str">
        <f ca="true">+IF(OFFSET('Water Data'!$I$28,0,10*ROW('Water Data'!I122))="","",OFFSET('Water Data'!$I$28,0,10*ROW('Water Data'!I122)))</f>
        <v/>
      </c>
      <c r="CJ128" s="306" t="str">
        <f ca="true">+IF(OFFSET('Water Data'!$I$29,0,10*ROW('Water Data'!I122))="","",OFFSET('Water Data'!$I$29,0,10*ROW('Water Data'!I122)))</f>
        <v/>
      </c>
      <c r="CK128" s="306" t="str">
        <f ca="true">+IF(OFFSET('Sanitation Data'!$D$28,0,10*ROW('Sanitation Data'!D122))="","",OFFSET('Sanitation Data'!$D$28,0,10*ROW('Sanitation Data'!D122)))</f>
        <v/>
      </c>
      <c r="CL128" s="306" t="str">
        <f ca="true">+IF(OFFSET('Sanitation Data'!$D$29,0,10*ROW('Sanitation Data'!D122))="","",OFFSET('Sanitation Data'!$D$29,0,10*ROW('Sanitation Data'!D122)))</f>
        <v/>
      </c>
      <c r="CM128" s="306" t="str">
        <f ca="true">+IF(OFFSET('Sanitation Data'!$D$30,0,10*ROW('Sanitation Data'!D122))="","",OFFSET('Sanitation Data'!$D$30,0,10*ROW('Sanitation Data'!D122)))</f>
        <v/>
      </c>
      <c r="CN128" s="306" t="str">
        <f ca="true">+IF(OFFSET('Sanitation Data'!$D$31,0,10*ROW('Sanitation Data'!D122))="","",OFFSET('Sanitation Data'!$D$31,0,10*ROW('Sanitation Data'!D122)))</f>
        <v/>
      </c>
      <c r="CO128" s="306" t="str">
        <f ca="true">+IF(OFFSET('Sanitation Data'!$D$32,0,10*ROW('Sanitation Data'!D122))="","",OFFSET('Sanitation Data'!$D$32,0,10*ROW('Sanitation Data'!D122)))</f>
        <v/>
      </c>
      <c r="CP128" s="306" t="str">
        <f ca="true">+IF(OFFSET('Sanitation Data'!$E$28,0,10*ROW('Sanitation Data'!E122))="","",OFFSET('Sanitation Data'!$E$28,0,10*ROW('Sanitation Data'!E122)))</f>
        <v/>
      </c>
      <c r="CQ128" s="306" t="str">
        <f ca="true">+IF(OFFSET('Sanitation Data'!$E$29,0,10*ROW('Sanitation Data'!E122))="","",OFFSET('Sanitation Data'!$E$29,0,10*ROW('Sanitation Data'!E122)))</f>
        <v/>
      </c>
      <c r="CR128" s="306" t="str">
        <f ca="true">+IF(OFFSET('Sanitation Data'!$E$30,0,10*ROW('Sanitation Data'!E122))="","",OFFSET('Sanitation Data'!$E$30,0,10*ROW('Sanitation Data'!E122)))</f>
        <v/>
      </c>
      <c r="CS128" s="306" t="str">
        <f ca="true">+IF(OFFSET('Sanitation Data'!$E$31,0,10*ROW('Sanitation Data'!E122))="","",OFFSET('Sanitation Data'!$E$31,0,10*ROW('Sanitation Data'!E122)))</f>
        <v/>
      </c>
      <c r="CT128" s="306" t="str">
        <f ca="true">+IF(OFFSET('Sanitation Data'!$E$32,0,10*ROW('Sanitation Data'!E122))="","",OFFSET('Sanitation Data'!$E$32,0,10*ROW('Sanitation Data'!E122)))</f>
        <v/>
      </c>
      <c r="CU128" s="306" t="str">
        <f ca="true">+IF(OFFSET('Sanitation Data'!$F$28,0,10*ROW('Sanitation Data'!F122))="","",OFFSET('Sanitation Data'!$F$28,0,10*ROW('Sanitation Data'!F122)))</f>
        <v/>
      </c>
      <c r="CV128" s="306" t="str">
        <f ca="true">+IF(OFFSET('Sanitation Data'!$F$29,0,10*ROW('Sanitation Data'!F122))="","",OFFSET('Sanitation Data'!$F$29,0,10*ROW('Sanitation Data'!F122)))</f>
        <v/>
      </c>
      <c r="CW128" s="306" t="str">
        <f ca="true">+IF(OFFSET('Sanitation Data'!$F$30,0,10*ROW('Sanitation Data'!F122))="","",OFFSET('Sanitation Data'!$F$30,0,10*ROW('Sanitation Data'!F122)))</f>
        <v/>
      </c>
      <c r="CX128" s="306" t="str">
        <f ca="true">+IF(OFFSET('Sanitation Data'!$F$31,0,10*ROW('Sanitation Data'!F122))="","",OFFSET('Sanitation Data'!$F$31,0,10*ROW('Sanitation Data'!F122)))</f>
        <v/>
      </c>
      <c r="CY128" s="306" t="str">
        <f ca="true">+IF(OFFSET('Sanitation Data'!$F$32,0,10*ROW('Sanitation Data'!F122))="","",OFFSET('Sanitation Data'!$F$32,0,10*ROW('Sanitation Data'!F122)))</f>
        <v/>
      </c>
      <c r="CZ128" s="306" t="str">
        <f ca="true">+IF(OFFSET('Sanitation Data'!$G$28,0,10*ROW('Sanitation Data'!G122))="","",OFFSET('Sanitation Data'!$G$28,0,10*ROW('Sanitation Data'!G122)))</f>
        <v/>
      </c>
      <c r="DA128" s="306" t="str">
        <f ca="true">+IF(OFFSET('Sanitation Data'!$G$29,0,10*ROW('Sanitation Data'!G122))="","",OFFSET('Sanitation Data'!$G$29,0,10*ROW('Sanitation Data'!G122)))</f>
        <v/>
      </c>
      <c r="DB128" s="306" t="str">
        <f ca="true">+IF(OFFSET('Sanitation Data'!$G$30,0,10*ROW('Sanitation Data'!G122))="","",OFFSET('Sanitation Data'!$G$30,0,10*ROW('Sanitation Data'!G122)))</f>
        <v/>
      </c>
      <c r="DC128" s="306" t="str">
        <f ca="true">+IF(OFFSET('Sanitation Data'!$G$31,0,10*ROW('Sanitation Data'!G122))="","",OFFSET('Sanitation Data'!$G$31,0,10*ROW('Sanitation Data'!G122)))</f>
        <v/>
      </c>
      <c r="DD128" s="306" t="str">
        <f ca="true">+IF(OFFSET('Sanitation Data'!$G$32,0,10*ROW('Sanitation Data'!G122))="","",OFFSET('Sanitation Data'!$G$32,0,10*ROW('Sanitation Data'!G122)))</f>
        <v/>
      </c>
      <c r="DE128" s="306" t="str">
        <f ca="true">+IF(OFFSET('Sanitation Data'!$H$28,0,10*ROW('Sanitation Data'!H122))="","",OFFSET('Sanitation Data'!$H$28,0,10*ROW('Sanitation Data'!H122)))</f>
        <v/>
      </c>
      <c r="DF128" s="306" t="str">
        <f ca="true">+IF(OFFSET('Sanitation Data'!$H$29,0,10*ROW('Sanitation Data'!H122))="","",OFFSET('Sanitation Data'!$H$29,0,10*ROW('Sanitation Data'!H122)))</f>
        <v/>
      </c>
      <c r="DG128" s="306" t="str">
        <f ca="true">+IF(OFFSET('Sanitation Data'!$H$30,0,10*ROW('Sanitation Data'!H122))="","",OFFSET('Sanitation Data'!$H$30,0,10*ROW('Sanitation Data'!H122)))</f>
        <v/>
      </c>
      <c r="DH128" s="306" t="str">
        <f ca="true">+IF(OFFSET('Sanitation Data'!$H$31,0,10*ROW('Sanitation Data'!H122))="","",OFFSET('Sanitation Data'!$H$31,0,10*ROW('Sanitation Data'!H122)))</f>
        <v/>
      </c>
      <c r="DI128" s="306" t="str">
        <f ca="true">+IF(OFFSET('Sanitation Data'!$H$32,0,10*ROW('Sanitation Data'!H122))="","",OFFSET('Sanitation Data'!$H$32,0,10*ROW('Sanitation Data'!H122)))</f>
        <v/>
      </c>
      <c r="DJ128" s="306" t="str">
        <f ca="true">+IF(OFFSET('Sanitation Data'!$I$28,0,10*ROW('Sanitation Data'!I122))="","",OFFSET('Sanitation Data'!$I$28,0,10*ROW('Sanitation Data'!I122)))</f>
        <v/>
      </c>
      <c r="DK128" s="306" t="str">
        <f ca="true">+IF(OFFSET('Sanitation Data'!$I$29,0,10*ROW('Sanitation Data'!I122))="","",OFFSET('Sanitation Data'!$I$29,0,10*ROW('Sanitation Data'!I122)))</f>
        <v/>
      </c>
      <c r="DL128" s="306" t="str">
        <f ca="true">+IF(OFFSET('Sanitation Data'!$I$30,0,10*ROW('Sanitation Data'!I122))="","",OFFSET('Sanitation Data'!$I$30,0,10*ROW('Sanitation Data'!I122)))</f>
        <v/>
      </c>
      <c r="DM128" s="306" t="str">
        <f ca="true">+IF(OFFSET('Sanitation Data'!$I$31,0,10*ROW('Sanitation Data'!I122))="","",OFFSET('Sanitation Data'!$I$31,0,10*ROW('Sanitation Data'!I122)))</f>
        <v/>
      </c>
      <c r="DN128" s="306" t="str">
        <f ca="true">+IF(OFFSET('Sanitation Data'!$I$32,0,10*ROW('Sanitation Data'!I122))="","",OFFSET('Sanitation Data'!$I$32,0,10*ROW('Sanitation Data'!I122)))</f>
        <v/>
      </c>
      <c r="DO128" s="306" t="str">
        <f ca="true">+IF(OFFSET('Hygiene Data'!$D$11,0,10*ROW('Hygiene Data'!D122))="","",OFFSET('Hygiene Data'!$D$11,0,10*ROW('Hygiene Data'!D122)))</f>
        <v/>
      </c>
      <c r="DP128" s="306" t="str">
        <f ca="true">+IF(OFFSET('Hygiene Data'!$D$12,0,10*ROW('Hygiene Data'!D122))="","",OFFSET('Hygiene Data'!$D$12,0,10*ROW('Hygiene Data'!D122)))</f>
        <v/>
      </c>
      <c r="DQ128" s="306" t="str">
        <f ca="true">+IF(OFFSET('Hygiene Data'!$D$13,0,10*ROW('Hygiene Data'!D122))="","",OFFSET('Hygiene Data'!$D$13,0,10*ROW('Hygiene Data'!D122)))</f>
        <v/>
      </c>
      <c r="DR128" s="306" t="str">
        <f ca="true">+IF(OFFSET('Hygiene Data'!$E$11,0,10*ROW('Hygiene Data'!E122))="","",OFFSET('Hygiene Data'!$E$11,0,10*ROW('Hygiene Data'!E122)))</f>
        <v/>
      </c>
      <c r="DS128" s="306" t="str">
        <f ca="true">+IF(OFFSET('Hygiene Data'!$E$12,0,10*ROW('Hygiene Data'!E122))="","",OFFSET('Hygiene Data'!$E$12,0,10*ROW('Hygiene Data'!E122)))</f>
        <v/>
      </c>
      <c r="DT128" s="306" t="str">
        <f ca="true">+IF(OFFSET('Hygiene Data'!$E$13,0,10*ROW('Hygiene Data'!E122))="","",OFFSET('Hygiene Data'!$E$13,0,10*ROW('Hygiene Data'!E122)))</f>
        <v/>
      </c>
      <c r="DU128" s="306" t="str">
        <f ca="true">+IF(OFFSET('Hygiene Data'!$F$11,0,10*ROW('Hygiene Data'!F122))="","",OFFSET('Hygiene Data'!$F$11,0,10*ROW('Hygiene Data'!F122)))</f>
        <v/>
      </c>
      <c r="DV128" s="306" t="str">
        <f ca="true">+IF(OFFSET('Hygiene Data'!$F$12,0,10*ROW('Hygiene Data'!F122))="","",OFFSET('Hygiene Data'!$F$12,0,10*ROW('Hygiene Data'!F122)))</f>
        <v/>
      </c>
      <c r="DW128" s="306" t="str">
        <f ca="true">+IF(OFFSET('Hygiene Data'!$F$13,0,10*ROW('Hygiene Data'!F122))="","",OFFSET('Hygiene Data'!$F$13,0,10*ROW('Hygiene Data'!F122)))</f>
        <v/>
      </c>
      <c r="DX128" s="306" t="str">
        <f ca="true">+IF(OFFSET('Hygiene Data'!$G$11,0,10*ROW('Hygiene Data'!G122))="","",OFFSET('Hygiene Data'!$G$11,0,10*ROW('Hygiene Data'!G122)))</f>
        <v/>
      </c>
      <c r="DY128" s="306" t="str">
        <f ca="true">+IF(OFFSET('Hygiene Data'!$G$12,0,10*ROW('Hygiene Data'!G122))="","",OFFSET('Hygiene Data'!$G$12,0,10*ROW('Hygiene Data'!G122)))</f>
        <v/>
      </c>
      <c r="DZ128" s="306" t="str">
        <f ca="true">+IF(OFFSET('Hygiene Data'!$G$13,0,10*ROW('Hygiene Data'!G122))="","",OFFSET('Hygiene Data'!$G$13,0,10*ROW('Hygiene Data'!G122)))</f>
        <v/>
      </c>
      <c r="EA128" s="306" t="str">
        <f ca="true">+IF(OFFSET('Hygiene Data'!$H$11,0,10*ROW('Hygiene Data'!H122))="","",OFFSET('Hygiene Data'!$H$11,0,10*ROW('Hygiene Data'!H122)))</f>
        <v/>
      </c>
      <c r="EB128" s="306" t="str">
        <f ca="true">+IF(OFFSET('Hygiene Data'!$H$12,0,10*ROW('Hygiene Data'!H122))="","",OFFSET('Hygiene Data'!$H$12,0,10*ROW('Hygiene Data'!H122)))</f>
        <v/>
      </c>
      <c r="EC128" s="306" t="str">
        <f ca="true">+IF(OFFSET('Hygiene Data'!$H$13,0,10*ROW('Hygiene Data'!H122))="","",OFFSET('Hygiene Data'!$H$13,0,10*ROW('Hygiene Data'!H122)))</f>
        <v/>
      </c>
      <c r="ED128" s="306" t="str">
        <f ca="true">+IF(OFFSET('Hygiene Data'!$I$11,0,10*ROW('Hygiene Data'!I122))="","",OFFSET('Hygiene Data'!$I$11,0,10*ROW('Hygiene Data'!I122)))</f>
        <v/>
      </c>
      <c r="EE128" s="306" t="str">
        <f ca="true">+IF(OFFSET('Hygiene Data'!$I$12,0,10*ROW('Hygiene Data'!I122))="","",OFFSET('Hygiene Data'!$I$12,0,10*ROW('Hygiene Data'!I122)))</f>
        <v/>
      </c>
      <c r="EF128" s="306"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62" t="str">
        <f t="shared" ca="true" si="1"/>
        <v/>
      </c>
      <c r="D129" s="98"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8"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8"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8"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8"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8"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8"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8"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8"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8"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8"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8"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8"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8"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8"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8"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8"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8"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9"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9"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9"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9"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9"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9"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9"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9"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9"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9"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9"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9"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9"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9"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9"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9"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9"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9"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9"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9"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9"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9"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9"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9"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9"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9"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9"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9"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9"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9"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0"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0"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0"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0"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0"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0"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0"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0"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0"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0"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0"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0"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0"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0"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0"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0"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0"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0"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6"/>
      <c r="BS129" s="306" t="str">
        <f ca="true">+IF(OFFSET('Water Data'!$D$27,0,10*ROW('Water Data'!D123))="","",OFFSET('Water Data'!$D$27,0,10*ROW('Water Data'!D123)))</f>
        <v/>
      </c>
      <c r="BT129" s="306" t="str">
        <f ca="true">+IF(OFFSET('Water Data'!$D$28,0,10*ROW('Water Data'!D123))="","",OFFSET('Water Data'!$D$28,0,10*ROW('Water Data'!D123)))</f>
        <v/>
      </c>
      <c r="BU129" s="306" t="str">
        <f ca="true">+IF(OFFSET('Water Data'!$D$29,0,10*ROW('Water Data'!D123))="","",OFFSET('Water Data'!$D$29,0,10*ROW('Water Data'!D123)))</f>
        <v/>
      </c>
      <c r="BV129" s="306" t="str">
        <f ca="true">+IF(OFFSET('Water Data'!$E$27,0,10*ROW('Water Data'!E123))="","",OFFSET('Water Data'!$E$27,0,10*ROW('Water Data'!E123)))</f>
        <v/>
      </c>
      <c r="BW129" s="306" t="str">
        <f ca="true">+IF(OFFSET('Water Data'!$E$28,0,10*ROW('Water Data'!E123))="","",OFFSET('Water Data'!$E$28,0,10*ROW('Water Data'!E123)))</f>
        <v/>
      </c>
      <c r="BX129" s="306" t="str">
        <f ca="true">+IF(OFFSET('Water Data'!$E$29,0,10*ROW('Water Data'!E123))="","",OFFSET('Water Data'!$E$29,0,10*ROW('Water Data'!E123)))</f>
        <v/>
      </c>
      <c r="BY129" s="306" t="str">
        <f ca="true">+IF(OFFSET('Water Data'!$F$27,0,10*ROW('Water Data'!F123))="","",OFFSET('Water Data'!$F$27,0,10*ROW('Water Data'!F123)))</f>
        <v/>
      </c>
      <c r="BZ129" s="306" t="str">
        <f ca="true">+IF(OFFSET('Water Data'!$F$28,0,10*ROW('Water Data'!F123))="","",OFFSET('Water Data'!$F$28,0,10*ROW('Water Data'!F123)))</f>
        <v/>
      </c>
      <c r="CA129" s="306" t="str">
        <f ca="true">+IF(OFFSET('Water Data'!$F$29,0,10*ROW('Water Data'!F123))="","",OFFSET('Water Data'!$F$29,0,10*ROW('Water Data'!F123)))</f>
        <v/>
      </c>
      <c r="CB129" s="306" t="str">
        <f ca="true">+IF(OFFSET('Water Data'!$G$27,0,10*ROW('Water Data'!G123))="","",OFFSET('Water Data'!$G$27,0,10*ROW('Water Data'!G123)))</f>
        <v/>
      </c>
      <c r="CC129" s="306" t="str">
        <f ca="true">+IF(OFFSET('Water Data'!$G$28,0,10*ROW('Water Data'!G123))="","",OFFSET('Water Data'!$G$28,0,10*ROW('Water Data'!G123)))</f>
        <v/>
      </c>
      <c r="CD129" s="306" t="str">
        <f ca="true">+IF(OFFSET('Water Data'!$G$29,0,10*ROW('Water Data'!G123))="","",OFFSET('Water Data'!$G$29,0,10*ROW('Water Data'!G123)))</f>
        <v/>
      </c>
      <c r="CE129" s="306" t="str">
        <f ca="true">+IF(OFFSET('Water Data'!$H$27,0,10*ROW('Water Data'!H123))="","",OFFSET('Water Data'!$H$27,0,10*ROW('Water Data'!H123)))</f>
        <v/>
      </c>
      <c r="CF129" s="306" t="str">
        <f ca="true">+IF(OFFSET('Water Data'!$H$28,0,10*ROW('Water Data'!H123))="","",OFFSET('Water Data'!$H$28,0,10*ROW('Water Data'!H123)))</f>
        <v/>
      </c>
      <c r="CG129" s="306" t="str">
        <f ca="true">+IF(OFFSET('Water Data'!$H$29,0,10*ROW('Water Data'!H123))="","",OFFSET('Water Data'!$H$29,0,10*ROW('Water Data'!H123)))</f>
        <v/>
      </c>
      <c r="CH129" s="306" t="str">
        <f ca="true">+IF(OFFSET('Water Data'!$I$27,0,10*ROW('Water Data'!I123))="","",OFFSET('Water Data'!$I$27,0,10*ROW('Water Data'!I123)))</f>
        <v/>
      </c>
      <c r="CI129" s="306" t="str">
        <f ca="true">+IF(OFFSET('Water Data'!$I$28,0,10*ROW('Water Data'!I123))="","",OFFSET('Water Data'!$I$28,0,10*ROW('Water Data'!I123)))</f>
        <v/>
      </c>
      <c r="CJ129" s="306" t="str">
        <f ca="true">+IF(OFFSET('Water Data'!$I$29,0,10*ROW('Water Data'!I123))="","",OFFSET('Water Data'!$I$29,0,10*ROW('Water Data'!I123)))</f>
        <v/>
      </c>
      <c r="CK129" s="306" t="str">
        <f ca="true">+IF(OFFSET('Sanitation Data'!$D$28,0,10*ROW('Sanitation Data'!D123))="","",OFFSET('Sanitation Data'!$D$28,0,10*ROW('Sanitation Data'!D123)))</f>
        <v/>
      </c>
      <c r="CL129" s="306" t="str">
        <f ca="true">+IF(OFFSET('Sanitation Data'!$D$29,0,10*ROW('Sanitation Data'!D123))="","",OFFSET('Sanitation Data'!$D$29,0,10*ROW('Sanitation Data'!D123)))</f>
        <v/>
      </c>
      <c r="CM129" s="306" t="str">
        <f ca="true">+IF(OFFSET('Sanitation Data'!$D$30,0,10*ROW('Sanitation Data'!D123))="","",OFFSET('Sanitation Data'!$D$30,0,10*ROW('Sanitation Data'!D123)))</f>
        <v/>
      </c>
      <c r="CN129" s="306" t="str">
        <f ca="true">+IF(OFFSET('Sanitation Data'!$D$31,0,10*ROW('Sanitation Data'!D123))="","",OFFSET('Sanitation Data'!$D$31,0,10*ROW('Sanitation Data'!D123)))</f>
        <v/>
      </c>
      <c r="CO129" s="306" t="str">
        <f ca="true">+IF(OFFSET('Sanitation Data'!$D$32,0,10*ROW('Sanitation Data'!D123))="","",OFFSET('Sanitation Data'!$D$32,0,10*ROW('Sanitation Data'!D123)))</f>
        <v/>
      </c>
      <c r="CP129" s="306" t="str">
        <f ca="true">+IF(OFFSET('Sanitation Data'!$E$28,0,10*ROW('Sanitation Data'!E123))="","",OFFSET('Sanitation Data'!$E$28,0,10*ROW('Sanitation Data'!E123)))</f>
        <v/>
      </c>
      <c r="CQ129" s="306" t="str">
        <f ca="true">+IF(OFFSET('Sanitation Data'!$E$29,0,10*ROW('Sanitation Data'!E123))="","",OFFSET('Sanitation Data'!$E$29,0,10*ROW('Sanitation Data'!E123)))</f>
        <v/>
      </c>
      <c r="CR129" s="306" t="str">
        <f ca="true">+IF(OFFSET('Sanitation Data'!$E$30,0,10*ROW('Sanitation Data'!E123))="","",OFFSET('Sanitation Data'!$E$30,0,10*ROW('Sanitation Data'!E123)))</f>
        <v/>
      </c>
      <c r="CS129" s="306" t="str">
        <f ca="true">+IF(OFFSET('Sanitation Data'!$E$31,0,10*ROW('Sanitation Data'!E123))="","",OFFSET('Sanitation Data'!$E$31,0,10*ROW('Sanitation Data'!E123)))</f>
        <v/>
      </c>
      <c r="CT129" s="306" t="str">
        <f ca="true">+IF(OFFSET('Sanitation Data'!$E$32,0,10*ROW('Sanitation Data'!E123))="","",OFFSET('Sanitation Data'!$E$32,0,10*ROW('Sanitation Data'!E123)))</f>
        <v/>
      </c>
      <c r="CU129" s="306" t="str">
        <f ca="true">+IF(OFFSET('Sanitation Data'!$F$28,0,10*ROW('Sanitation Data'!F123))="","",OFFSET('Sanitation Data'!$F$28,0,10*ROW('Sanitation Data'!F123)))</f>
        <v/>
      </c>
      <c r="CV129" s="306" t="str">
        <f ca="true">+IF(OFFSET('Sanitation Data'!$F$29,0,10*ROW('Sanitation Data'!F123))="","",OFFSET('Sanitation Data'!$F$29,0,10*ROW('Sanitation Data'!F123)))</f>
        <v/>
      </c>
      <c r="CW129" s="306" t="str">
        <f ca="true">+IF(OFFSET('Sanitation Data'!$F$30,0,10*ROW('Sanitation Data'!F123))="","",OFFSET('Sanitation Data'!$F$30,0,10*ROW('Sanitation Data'!F123)))</f>
        <v/>
      </c>
      <c r="CX129" s="306" t="str">
        <f ca="true">+IF(OFFSET('Sanitation Data'!$F$31,0,10*ROW('Sanitation Data'!F123))="","",OFFSET('Sanitation Data'!$F$31,0,10*ROW('Sanitation Data'!F123)))</f>
        <v/>
      </c>
      <c r="CY129" s="306" t="str">
        <f ca="true">+IF(OFFSET('Sanitation Data'!$F$32,0,10*ROW('Sanitation Data'!F123))="","",OFFSET('Sanitation Data'!$F$32,0,10*ROW('Sanitation Data'!F123)))</f>
        <v/>
      </c>
      <c r="CZ129" s="306" t="str">
        <f ca="true">+IF(OFFSET('Sanitation Data'!$G$28,0,10*ROW('Sanitation Data'!G123))="","",OFFSET('Sanitation Data'!$G$28,0,10*ROW('Sanitation Data'!G123)))</f>
        <v/>
      </c>
      <c r="DA129" s="306" t="str">
        <f ca="true">+IF(OFFSET('Sanitation Data'!$G$29,0,10*ROW('Sanitation Data'!G123))="","",OFFSET('Sanitation Data'!$G$29,0,10*ROW('Sanitation Data'!G123)))</f>
        <v/>
      </c>
      <c r="DB129" s="306" t="str">
        <f ca="true">+IF(OFFSET('Sanitation Data'!$G$30,0,10*ROW('Sanitation Data'!G123))="","",OFFSET('Sanitation Data'!$G$30,0,10*ROW('Sanitation Data'!G123)))</f>
        <v/>
      </c>
      <c r="DC129" s="306" t="str">
        <f ca="true">+IF(OFFSET('Sanitation Data'!$G$31,0,10*ROW('Sanitation Data'!G123))="","",OFFSET('Sanitation Data'!$G$31,0,10*ROW('Sanitation Data'!G123)))</f>
        <v/>
      </c>
      <c r="DD129" s="306" t="str">
        <f ca="true">+IF(OFFSET('Sanitation Data'!$G$32,0,10*ROW('Sanitation Data'!G123))="","",OFFSET('Sanitation Data'!$G$32,0,10*ROW('Sanitation Data'!G123)))</f>
        <v/>
      </c>
      <c r="DE129" s="306" t="str">
        <f ca="true">+IF(OFFSET('Sanitation Data'!$H$28,0,10*ROW('Sanitation Data'!H123))="","",OFFSET('Sanitation Data'!$H$28,0,10*ROW('Sanitation Data'!H123)))</f>
        <v/>
      </c>
      <c r="DF129" s="306" t="str">
        <f ca="true">+IF(OFFSET('Sanitation Data'!$H$29,0,10*ROW('Sanitation Data'!H123))="","",OFFSET('Sanitation Data'!$H$29,0,10*ROW('Sanitation Data'!H123)))</f>
        <v/>
      </c>
      <c r="DG129" s="306" t="str">
        <f ca="true">+IF(OFFSET('Sanitation Data'!$H$30,0,10*ROW('Sanitation Data'!H123))="","",OFFSET('Sanitation Data'!$H$30,0,10*ROW('Sanitation Data'!H123)))</f>
        <v/>
      </c>
      <c r="DH129" s="306" t="str">
        <f ca="true">+IF(OFFSET('Sanitation Data'!$H$31,0,10*ROW('Sanitation Data'!H123))="","",OFFSET('Sanitation Data'!$H$31,0,10*ROW('Sanitation Data'!H123)))</f>
        <v/>
      </c>
      <c r="DI129" s="306" t="str">
        <f ca="true">+IF(OFFSET('Sanitation Data'!$H$32,0,10*ROW('Sanitation Data'!H123))="","",OFFSET('Sanitation Data'!$H$32,0,10*ROW('Sanitation Data'!H123)))</f>
        <v/>
      </c>
      <c r="DJ129" s="306" t="str">
        <f ca="true">+IF(OFFSET('Sanitation Data'!$I$28,0,10*ROW('Sanitation Data'!I123))="","",OFFSET('Sanitation Data'!$I$28,0,10*ROW('Sanitation Data'!I123)))</f>
        <v/>
      </c>
      <c r="DK129" s="306" t="str">
        <f ca="true">+IF(OFFSET('Sanitation Data'!$I$29,0,10*ROW('Sanitation Data'!I123))="","",OFFSET('Sanitation Data'!$I$29,0,10*ROW('Sanitation Data'!I123)))</f>
        <v/>
      </c>
      <c r="DL129" s="306" t="str">
        <f ca="true">+IF(OFFSET('Sanitation Data'!$I$30,0,10*ROW('Sanitation Data'!I123))="","",OFFSET('Sanitation Data'!$I$30,0,10*ROW('Sanitation Data'!I123)))</f>
        <v/>
      </c>
      <c r="DM129" s="306" t="str">
        <f ca="true">+IF(OFFSET('Sanitation Data'!$I$31,0,10*ROW('Sanitation Data'!I123))="","",OFFSET('Sanitation Data'!$I$31,0,10*ROW('Sanitation Data'!I123)))</f>
        <v/>
      </c>
      <c r="DN129" s="306" t="str">
        <f ca="true">+IF(OFFSET('Sanitation Data'!$I$32,0,10*ROW('Sanitation Data'!I123))="","",OFFSET('Sanitation Data'!$I$32,0,10*ROW('Sanitation Data'!I123)))</f>
        <v/>
      </c>
      <c r="DO129" s="306" t="str">
        <f ca="true">+IF(OFFSET('Hygiene Data'!$D$11,0,10*ROW('Hygiene Data'!D123))="","",OFFSET('Hygiene Data'!$D$11,0,10*ROW('Hygiene Data'!D123)))</f>
        <v/>
      </c>
      <c r="DP129" s="306" t="str">
        <f ca="true">+IF(OFFSET('Hygiene Data'!$D$12,0,10*ROW('Hygiene Data'!D123))="","",OFFSET('Hygiene Data'!$D$12,0,10*ROW('Hygiene Data'!D123)))</f>
        <v/>
      </c>
      <c r="DQ129" s="306" t="str">
        <f ca="true">+IF(OFFSET('Hygiene Data'!$D$13,0,10*ROW('Hygiene Data'!D123))="","",OFFSET('Hygiene Data'!$D$13,0,10*ROW('Hygiene Data'!D123)))</f>
        <v/>
      </c>
      <c r="DR129" s="306" t="str">
        <f ca="true">+IF(OFFSET('Hygiene Data'!$E$11,0,10*ROW('Hygiene Data'!E123))="","",OFFSET('Hygiene Data'!$E$11,0,10*ROW('Hygiene Data'!E123)))</f>
        <v/>
      </c>
      <c r="DS129" s="306" t="str">
        <f ca="true">+IF(OFFSET('Hygiene Data'!$E$12,0,10*ROW('Hygiene Data'!E123))="","",OFFSET('Hygiene Data'!$E$12,0,10*ROW('Hygiene Data'!E123)))</f>
        <v/>
      </c>
      <c r="DT129" s="306" t="str">
        <f ca="true">+IF(OFFSET('Hygiene Data'!$E$13,0,10*ROW('Hygiene Data'!E123))="","",OFFSET('Hygiene Data'!$E$13,0,10*ROW('Hygiene Data'!E123)))</f>
        <v/>
      </c>
      <c r="DU129" s="306" t="str">
        <f ca="true">+IF(OFFSET('Hygiene Data'!$F$11,0,10*ROW('Hygiene Data'!F123))="","",OFFSET('Hygiene Data'!$F$11,0,10*ROW('Hygiene Data'!F123)))</f>
        <v/>
      </c>
      <c r="DV129" s="306" t="str">
        <f ca="true">+IF(OFFSET('Hygiene Data'!$F$12,0,10*ROW('Hygiene Data'!F123))="","",OFFSET('Hygiene Data'!$F$12,0,10*ROW('Hygiene Data'!F123)))</f>
        <v/>
      </c>
      <c r="DW129" s="306" t="str">
        <f ca="true">+IF(OFFSET('Hygiene Data'!$F$13,0,10*ROW('Hygiene Data'!F123))="","",OFFSET('Hygiene Data'!$F$13,0,10*ROW('Hygiene Data'!F123)))</f>
        <v/>
      </c>
      <c r="DX129" s="306" t="str">
        <f ca="true">+IF(OFFSET('Hygiene Data'!$G$11,0,10*ROW('Hygiene Data'!G123))="","",OFFSET('Hygiene Data'!$G$11,0,10*ROW('Hygiene Data'!G123)))</f>
        <v/>
      </c>
      <c r="DY129" s="306" t="str">
        <f ca="true">+IF(OFFSET('Hygiene Data'!$G$12,0,10*ROW('Hygiene Data'!G123))="","",OFFSET('Hygiene Data'!$G$12,0,10*ROW('Hygiene Data'!G123)))</f>
        <v/>
      </c>
      <c r="DZ129" s="306" t="str">
        <f ca="true">+IF(OFFSET('Hygiene Data'!$G$13,0,10*ROW('Hygiene Data'!G123))="","",OFFSET('Hygiene Data'!$G$13,0,10*ROW('Hygiene Data'!G123)))</f>
        <v/>
      </c>
      <c r="EA129" s="306" t="str">
        <f ca="true">+IF(OFFSET('Hygiene Data'!$H$11,0,10*ROW('Hygiene Data'!H123))="","",OFFSET('Hygiene Data'!$H$11,0,10*ROW('Hygiene Data'!H123)))</f>
        <v/>
      </c>
      <c r="EB129" s="306" t="str">
        <f ca="true">+IF(OFFSET('Hygiene Data'!$H$12,0,10*ROW('Hygiene Data'!H123))="","",OFFSET('Hygiene Data'!$H$12,0,10*ROW('Hygiene Data'!H123)))</f>
        <v/>
      </c>
      <c r="EC129" s="306" t="str">
        <f ca="true">+IF(OFFSET('Hygiene Data'!$H$13,0,10*ROW('Hygiene Data'!H123))="","",OFFSET('Hygiene Data'!$H$13,0,10*ROW('Hygiene Data'!H123)))</f>
        <v/>
      </c>
      <c r="ED129" s="306" t="str">
        <f ca="true">+IF(OFFSET('Hygiene Data'!$I$11,0,10*ROW('Hygiene Data'!I123))="","",OFFSET('Hygiene Data'!$I$11,0,10*ROW('Hygiene Data'!I123)))</f>
        <v/>
      </c>
      <c r="EE129" s="306" t="str">
        <f ca="true">+IF(OFFSET('Hygiene Data'!$I$12,0,10*ROW('Hygiene Data'!I123))="","",OFFSET('Hygiene Data'!$I$12,0,10*ROW('Hygiene Data'!I123)))</f>
        <v/>
      </c>
      <c r="EF129" s="306"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62" t="str">
        <f t="shared" ca="true" si="1"/>
        <v/>
      </c>
      <c r="D130" s="98"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8"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8"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8"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8"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8"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8"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8"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8"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8"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8"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8"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8"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8"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8"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8"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8"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8"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9"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9"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9"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9"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9"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9"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9"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9"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9"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9"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9"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9"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9"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9"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9"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9"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9"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9"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9"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9"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9"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9"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9"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9"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9"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9"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9"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9"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9"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9"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0"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0"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0"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0"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0"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0"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0"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0"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0"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0"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0"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0"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0"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0"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0"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0"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0"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0"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6"/>
      <c r="BS130" s="306" t="str">
        <f ca="true">+IF(OFFSET('Water Data'!$D$27,0,10*ROW('Water Data'!D124))="","",OFFSET('Water Data'!$D$27,0,10*ROW('Water Data'!D124)))</f>
        <v/>
      </c>
      <c r="BT130" s="306" t="str">
        <f ca="true">+IF(OFFSET('Water Data'!$D$28,0,10*ROW('Water Data'!D124))="","",OFFSET('Water Data'!$D$28,0,10*ROW('Water Data'!D124)))</f>
        <v/>
      </c>
      <c r="BU130" s="306" t="str">
        <f ca="true">+IF(OFFSET('Water Data'!$D$29,0,10*ROW('Water Data'!D124))="","",OFFSET('Water Data'!$D$29,0,10*ROW('Water Data'!D124)))</f>
        <v/>
      </c>
      <c r="BV130" s="306" t="str">
        <f ca="true">+IF(OFFSET('Water Data'!$E$27,0,10*ROW('Water Data'!E124))="","",OFFSET('Water Data'!$E$27,0,10*ROW('Water Data'!E124)))</f>
        <v/>
      </c>
      <c r="BW130" s="306" t="str">
        <f ca="true">+IF(OFFSET('Water Data'!$E$28,0,10*ROW('Water Data'!E124))="","",OFFSET('Water Data'!$E$28,0,10*ROW('Water Data'!E124)))</f>
        <v/>
      </c>
      <c r="BX130" s="306" t="str">
        <f ca="true">+IF(OFFSET('Water Data'!$E$29,0,10*ROW('Water Data'!E124))="","",OFFSET('Water Data'!$E$29,0,10*ROW('Water Data'!E124)))</f>
        <v/>
      </c>
      <c r="BY130" s="306" t="str">
        <f ca="true">+IF(OFFSET('Water Data'!$F$27,0,10*ROW('Water Data'!F124))="","",OFFSET('Water Data'!$F$27,0,10*ROW('Water Data'!F124)))</f>
        <v/>
      </c>
      <c r="BZ130" s="306" t="str">
        <f ca="true">+IF(OFFSET('Water Data'!$F$28,0,10*ROW('Water Data'!F124))="","",OFFSET('Water Data'!$F$28,0,10*ROW('Water Data'!F124)))</f>
        <v/>
      </c>
      <c r="CA130" s="306" t="str">
        <f ca="true">+IF(OFFSET('Water Data'!$F$29,0,10*ROW('Water Data'!F124))="","",OFFSET('Water Data'!$F$29,0,10*ROW('Water Data'!F124)))</f>
        <v/>
      </c>
      <c r="CB130" s="306" t="str">
        <f ca="true">+IF(OFFSET('Water Data'!$G$27,0,10*ROW('Water Data'!G124))="","",OFFSET('Water Data'!$G$27,0,10*ROW('Water Data'!G124)))</f>
        <v/>
      </c>
      <c r="CC130" s="306" t="str">
        <f ca="true">+IF(OFFSET('Water Data'!$G$28,0,10*ROW('Water Data'!G124))="","",OFFSET('Water Data'!$G$28,0,10*ROW('Water Data'!G124)))</f>
        <v/>
      </c>
      <c r="CD130" s="306" t="str">
        <f ca="true">+IF(OFFSET('Water Data'!$G$29,0,10*ROW('Water Data'!G124))="","",OFFSET('Water Data'!$G$29,0,10*ROW('Water Data'!G124)))</f>
        <v/>
      </c>
      <c r="CE130" s="306" t="str">
        <f ca="true">+IF(OFFSET('Water Data'!$H$27,0,10*ROW('Water Data'!H124))="","",OFFSET('Water Data'!$H$27,0,10*ROW('Water Data'!H124)))</f>
        <v/>
      </c>
      <c r="CF130" s="306" t="str">
        <f ca="true">+IF(OFFSET('Water Data'!$H$28,0,10*ROW('Water Data'!H124))="","",OFFSET('Water Data'!$H$28,0,10*ROW('Water Data'!H124)))</f>
        <v/>
      </c>
      <c r="CG130" s="306" t="str">
        <f ca="true">+IF(OFFSET('Water Data'!$H$29,0,10*ROW('Water Data'!H124))="","",OFFSET('Water Data'!$H$29,0,10*ROW('Water Data'!H124)))</f>
        <v/>
      </c>
      <c r="CH130" s="306" t="str">
        <f ca="true">+IF(OFFSET('Water Data'!$I$27,0,10*ROW('Water Data'!I124))="","",OFFSET('Water Data'!$I$27,0,10*ROW('Water Data'!I124)))</f>
        <v/>
      </c>
      <c r="CI130" s="306" t="str">
        <f ca="true">+IF(OFFSET('Water Data'!$I$28,0,10*ROW('Water Data'!I124))="","",OFFSET('Water Data'!$I$28,0,10*ROW('Water Data'!I124)))</f>
        <v/>
      </c>
      <c r="CJ130" s="306" t="str">
        <f ca="true">+IF(OFFSET('Water Data'!$I$29,0,10*ROW('Water Data'!I124))="","",OFFSET('Water Data'!$I$29,0,10*ROW('Water Data'!I124)))</f>
        <v/>
      </c>
      <c r="CK130" s="306" t="str">
        <f ca="true">+IF(OFFSET('Sanitation Data'!$D$28,0,10*ROW('Sanitation Data'!D124))="","",OFFSET('Sanitation Data'!$D$28,0,10*ROW('Sanitation Data'!D124)))</f>
        <v/>
      </c>
      <c r="CL130" s="306" t="str">
        <f ca="true">+IF(OFFSET('Sanitation Data'!$D$29,0,10*ROW('Sanitation Data'!D124))="","",OFFSET('Sanitation Data'!$D$29,0,10*ROW('Sanitation Data'!D124)))</f>
        <v/>
      </c>
      <c r="CM130" s="306" t="str">
        <f ca="true">+IF(OFFSET('Sanitation Data'!$D$30,0,10*ROW('Sanitation Data'!D124))="","",OFFSET('Sanitation Data'!$D$30,0,10*ROW('Sanitation Data'!D124)))</f>
        <v/>
      </c>
      <c r="CN130" s="306" t="str">
        <f ca="true">+IF(OFFSET('Sanitation Data'!$D$31,0,10*ROW('Sanitation Data'!D124))="","",OFFSET('Sanitation Data'!$D$31,0,10*ROW('Sanitation Data'!D124)))</f>
        <v/>
      </c>
      <c r="CO130" s="306" t="str">
        <f ca="true">+IF(OFFSET('Sanitation Data'!$D$32,0,10*ROW('Sanitation Data'!D124))="","",OFFSET('Sanitation Data'!$D$32,0,10*ROW('Sanitation Data'!D124)))</f>
        <v/>
      </c>
      <c r="CP130" s="306" t="str">
        <f ca="true">+IF(OFFSET('Sanitation Data'!$E$28,0,10*ROW('Sanitation Data'!E124))="","",OFFSET('Sanitation Data'!$E$28,0,10*ROW('Sanitation Data'!E124)))</f>
        <v/>
      </c>
      <c r="CQ130" s="306" t="str">
        <f ca="true">+IF(OFFSET('Sanitation Data'!$E$29,0,10*ROW('Sanitation Data'!E124))="","",OFFSET('Sanitation Data'!$E$29,0,10*ROW('Sanitation Data'!E124)))</f>
        <v/>
      </c>
      <c r="CR130" s="306" t="str">
        <f ca="true">+IF(OFFSET('Sanitation Data'!$E$30,0,10*ROW('Sanitation Data'!E124))="","",OFFSET('Sanitation Data'!$E$30,0,10*ROW('Sanitation Data'!E124)))</f>
        <v/>
      </c>
      <c r="CS130" s="306" t="str">
        <f ca="true">+IF(OFFSET('Sanitation Data'!$E$31,0,10*ROW('Sanitation Data'!E124))="","",OFFSET('Sanitation Data'!$E$31,0,10*ROW('Sanitation Data'!E124)))</f>
        <v/>
      </c>
      <c r="CT130" s="306" t="str">
        <f ca="true">+IF(OFFSET('Sanitation Data'!$E$32,0,10*ROW('Sanitation Data'!E124))="","",OFFSET('Sanitation Data'!$E$32,0,10*ROW('Sanitation Data'!E124)))</f>
        <v/>
      </c>
      <c r="CU130" s="306" t="str">
        <f ca="true">+IF(OFFSET('Sanitation Data'!$F$28,0,10*ROW('Sanitation Data'!F124))="","",OFFSET('Sanitation Data'!$F$28,0,10*ROW('Sanitation Data'!F124)))</f>
        <v/>
      </c>
      <c r="CV130" s="306" t="str">
        <f ca="true">+IF(OFFSET('Sanitation Data'!$F$29,0,10*ROW('Sanitation Data'!F124))="","",OFFSET('Sanitation Data'!$F$29,0,10*ROW('Sanitation Data'!F124)))</f>
        <v/>
      </c>
      <c r="CW130" s="306" t="str">
        <f ca="true">+IF(OFFSET('Sanitation Data'!$F$30,0,10*ROW('Sanitation Data'!F124))="","",OFFSET('Sanitation Data'!$F$30,0,10*ROW('Sanitation Data'!F124)))</f>
        <v/>
      </c>
      <c r="CX130" s="306" t="str">
        <f ca="true">+IF(OFFSET('Sanitation Data'!$F$31,0,10*ROW('Sanitation Data'!F124))="","",OFFSET('Sanitation Data'!$F$31,0,10*ROW('Sanitation Data'!F124)))</f>
        <v/>
      </c>
      <c r="CY130" s="306" t="str">
        <f ca="true">+IF(OFFSET('Sanitation Data'!$F$32,0,10*ROW('Sanitation Data'!F124))="","",OFFSET('Sanitation Data'!$F$32,0,10*ROW('Sanitation Data'!F124)))</f>
        <v/>
      </c>
      <c r="CZ130" s="306" t="str">
        <f ca="true">+IF(OFFSET('Sanitation Data'!$G$28,0,10*ROW('Sanitation Data'!G124))="","",OFFSET('Sanitation Data'!$G$28,0,10*ROW('Sanitation Data'!G124)))</f>
        <v/>
      </c>
      <c r="DA130" s="306" t="str">
        <f ca="true">+IF(OFFSET('Sanitation Data'!$G$29,0,10*ROW('Sanitation Data'!G124))="","",OFFSET('Sanitation Data'!$G$29,0,10*ROW('Sanitation Data'!G124)))</f>
        <v/>
      </c>
      <c r="DB130" s="306" t="str">
        <f ca="true">+IF(OFFSET('Sanitation Data'!$G$30,0,10*ROW('Sanitation Data'!G124))="","",OFFSET('Sanitation Data'!$G$30,0,10*ROW('Sanitation Data'!G124)))</f>
        <v/>
      </c>
      <c r="DC130" s="306" t="str">
        <f ca="true">+IF(OFFSET('Sanitation Data'!$G$31,0,10*ROW('Sanitation Data'!G124))="","",OFFSET('Sanitation Data'!$G$31,0,10*ROW('Sanitation Data'!G124)))</f>
        <v/>
      </c>
      <c r="DD130" s="306" t="str">
        <f ca="true">+IF(OFFSET('Sanitation Data'!$G$32,0,10*ROW('Sanitation Data'!G124))="","",OFFSET('Sanitation Data'!$G$32,0,10*ROW('Sanitation Data'!G124)))</f>
        <v/>
      </c>
      <c r="DE130" s="306" t="str">
        <f ca="true">+IF(OFFSET('Sanitation Data'!$H$28,0,10*ROW('Sanitation Data'!H124))="","",OFFSET('Sanitation Data'!$H$28,0,10*ROW('Sanitation Data'!H124)))</f>
        <v/>
      </c>
      <c r="DF130" s="306" t="str">
        <f ca="true">+IF(OFFSET('Sanitation Data'!$H$29,0,10*ROW('Sanitation Data'!H124))="","",OFFSET('Sanitation Data'!$H$29,0,10*ROW('Sanitation Data'!H124)))</f>
        <v/>
      </c>
      <c r="DG130" s="306" t="str">
        <f ca="true">+IF(OFFSET('Sanitation Data'!$H$30,0,10*ROW('Sanitation Data'!H124))="","",OFFSET('Sanitation Data'!$H$30,0,10*ROW('Sanitation Data'!H124)))</f>
        <v/>
      </c>
      <c r="DH130" s="306" t="str">
        <f ca="true">+IF(OFFSET('Sanitation Data'!$H$31,0,10*ROW('Sanitation Data'!H124))="","",OFFSET('Sanitation Data'!$H$31,0,10*ROW('Sanitation Data'!H124)))</f>
        <v/>
      </c>
      <c r="DI130" s="306" t="str">
        <f ca="true">+IF(OFFSET('Sanitation Data'!$H$32,0,10*ROW('Sanitation Data'!H124))="","",OFFSET('Sanitation Data'!$H$32,0,10*ROW('Sanitation Data'!H124)))</f>
        <v/>
      </c>
      <c r="DJ130" s="306" t="str">
        <f ca="true">+IF(OFFSET('Sanitation Data'!$I$28,0,10*ROW('Sanitation Data'!I124))="","",OFFSET('Sanitation Data'!$I$28,0,10*ROW('Sanitation Data'!I124)))</f>
        <v/>
      </c>
      <c r="DK130" s="306" t="str">
        <f ca="true">+IF(OFFSET('Sanitation Data'!$I$29,0,10*ROW('Sanitation Data'!I124))="","",OFFSET('Sanitation Data'!$I$29,0,10*ROW('Sanitation Data'!I124)))</f>
        <v/>
      </c>
      <c r="DL130" s="306" t="str">
        <f ca="true">+IF(OFFSET('Sanitation Data'!$I$30,0,10*ROW('Sanitation Data'!I124))="","",OFFSET('Sanitation Data'!$I$30,0,10*ROW('Sanitation Data'!I124)))</f>
        <v/>
      </c>
      <c r="DM130" s="306" t="str">
        <f ca="true">+IF(OFFSET('Sanitation Data'!$I$31,0,10*ROW('Sanitation Data'!I124))="","",OFFSET('Sanitation Data'!$I$31,0,10*ROW('Sanitation Data'!I124)))</f>
        <v/>
      </c>
      <c r="DN130" s="306" t="str">
        <f ca="true">+IF(OFFSET('Sanitation Data'!$I$32,0,10*ROW('Sanitation Data'!I124))="","",OFFSET('Sanitation Data'!$I$32,0,10*ROW('Sanitation Data'!I124)))</f>
        <v/>
      </c>
      <c r="DO130" s="306" t="str">
        <f ca="true">+IF(OFFSET('Hygiene Data'!$D$11,0,10*ROW('Hygiene Data'!D124))="","",OFFSET('Hygiene Data'!$D$11,0,10*ROW('Hygiene Data'!D124)))</f>
        <v/>
      </c>
      <c r="DP130" s="306" t="str">
        <f ca="true">+IF(OFFSET('Hygiene Data'!$D$12,0,10*ROW('Hygiene Data'!D124))="","",OFFSET('Hygiene Data'!$D$12,0,10*ROW('Hygiene Data'!D124)))</f>
        <v/>
      </c>
      <c r="DQ130" s="306" t="str">
        <f ca="true">+IF(OFFSET('Hygiene Data'!$D$13,0,10*ROW('Hygiene Data'!D124))="","",OFFSET('Hygiene Data'!$D$13,0,10*ROW('Hygiene Data'!D124)))</f>
        <v/>
      </c>
      <c r="DR130" s="306" t="str">
        <f ca="true">+IF(OFFSET('Hygiene Data'!$E$11,0,10*ROW('Hygiene Data'!E124))="","",OFFSET('Hygiene Data'!$E$11,0,10*ROW('Hygiene Data'!E124)))</f>
        <v/>
      </c>
      <c r="DS130" s="306" t="str">
        <f ca="true">+IF(OFFSET('Hygiene Data'!$E$12,0,10*ROW('Hygiene Data'!E124))="","",OFFSET('Hygiene Data'!$E$12,0,10*ROW('Hygiene Data'!E124)))</f>
        <v/>
      </c>
      <c r="DT130" s="306" t="str">
        <f ca="true">+IF(OFFSET('Hygiene Data'!$E$13,0,10*ROW('Hygiene Data'!E124))="","",OFFSET('Hygiene Data'!$E$13,0,10*ROW('Hygiene Data'!E124)))</f>
        <v/>
      </c>
      <c r="DU130" s="306" t="str">
        <f ca="true">+IF(OFFSET('Hygiene Data'!$F$11,0,10*ROW('Hygiene Data'!F124))="","",OFFSET('Hygiene Data'!$F$11,0,10*ROW('Hygiene Data'!F124)))</f>
        <v/>
      </c>
      <c r="DV130" s="306" t="str">
        <f ca="true">+IF(OFFSET('Hygiene Data'!$F$12,0,10*ROW('Hygiene Data'!F124))="","",OFFSET('Hygiene Data'!$F$12,0,10*ROW('Hygiene Data'!F124)))</f>
        <v/>
      </c>
      <c r="DW130" s="306" t="str">
        <f ca="true">+IF(OFFSET('Hygiene Data'!$F$13,0,10*ROW('Hygiene Data'!F124))="","",OFFSET('Hygiene Data'!$F$13,0,10*ROW('Hygiene Data'!F124)))</f>
        <v/>
      </c>
      <c r="DX130" s="306" t="str">
        <f ca="true">+IF(OFFSET('Hygiene Data'!$G$11,0,10*ROW('Hygiene Data'!G124))="","",OFFSET('Hygiene Data'!$G$11,0,10*ROW('Hygiene Data'!G124)))</f>
        <v/>
      </c>
      <c r="DY130" s="306" t="str">
        <f ca="true">+IF(OFFSET('Hygiene Data'!$G$12,0,10*ROW('Hygiene Data'!G124))="","",OFFSET('Hygiene Data'!$G$12,0,10*ROW('Hygiene Data'!G124)))</f>
        <v/>
      </c>
      <c r="DZ130" s="306" t="str">
        <f ca="true">+IF(OFFSET('Hygiene Data'!$G$13,0,10*ROW('Hygiene Data'!G124))="","",OFFSET('Hygiene Data'!$G$13,0,10*ROW('Hygiene Data'!G124)))</f>
        <v/>
      </c>
      <c r="EA130" s="306" t="str">
        <f ca="true">+IF(OFFSET('Hygiene Data'!$H$11,0,10*ROW('Hygiene Data'!H124))="","",OFFSET('Hygiene Data'!$H$11,0,10*ROW('Hygiene Data'!H124)))</f>
        <v/>
      </c>
      <c r="EB130" s="306" t="str">
        <f ca="true">+IF(OFFSET('Hygiene Data'!$H$12,0,10*ROW('Hygiene Data'!H124))="","",OFFSET('Hygiene Data'!$H$12,0,10*ROW('Hygiene Data'!H124)))</f>
        <v/>
      </c>
      <c r="EC130" s="306" t="str">
        <f ca="true">+IF(OFFSET('Hygiene Data'!$H$13,0,10*ROW('Hygiene Data'!H124))="","",OFFSET('Hygiene Data'!$H$13,0,10*ROW('Hygiene Data'!H124)))</f>
        <v/>
      </c>
      <c r="ED130" s="306" t="str">
        <f ca="true">+IF(OFFSET('Hygiene Data'!$I$11,0,10*ROW('Hygiene Data'!I124))="","",OFFSET('Hygiene Data'!$I$11,0,10*ROW('Hygiene Data'!I124)))</f>
        <v/>
      </c>
      <c r="EE130" s="306" t="str">
        <f ca="true">+IF(OFFSET('Hygiene Data'!$I$12,0,10*ROW('Hygiene Data'!I124))="","",OFFSET('Hygiene Data'!$I$12,0,10*ROW('Hygiene Data'!I124)))</f>
        <v/>
      </c>
      <c r="EF130" s="306"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62" t="str">
        <f t="shared" ca="true" si="1"/>
        <v/>
      </c>
      <c r="D131" s="98"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8"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8"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8"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8"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8"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8"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8"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8"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8"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8"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8"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8"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8"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8"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8"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8"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8"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9"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9"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9"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9"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9"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9"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9"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9"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9"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9"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9"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9"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9"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9"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9"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9"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9"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9"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9"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9"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9"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9"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9"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9"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9"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9"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9"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9"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9"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9"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0"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0"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0"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0"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0"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0"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0"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0"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0"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0"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0"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0"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0"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0"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0"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0"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0"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0"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6"/>
      <c r="BS131" s="306" t="str">
        <f ca="true">+IF(OFFSET('Water Data'!$D$27,0,10*ROW('Water Data'!D125))="","",OFFSET('Water Data'!$D$27,0,10*ROW('Water Data'!D125)))</f>
        <v/>
      </c>
      <c r="BT131" s="306" t="str">
        <f ca="true">+IF(OFFSET('Water Data'!$D$28,0,10*ROW('Water Data'!D125))="","",OFFSET('Water Data'!$D$28,0,10*ROW('Water Data'!D125)))</f>
        <v/>
      </c>
      <c r="BU131" s="306" t="str">
        <f ca="true">+IF(OFFSET('Water Data'!$D$29,0,10*ROW('Water Data'!D125))="","",OFFSET('Water Data'!$D$29,0,10*ROW('Water Data'!D125)))</f>
        <v/>
      </c>
      <c r="BV131" s="306" t="str">
        <f ca="true">+IF(OFFSET('Water Data'!$E$27,0,10*ROW('Water Data'!E125))="","",OFFSET('Water Data'!$E$27,0,10*ROW('Water Data'!E125)))</f>
        <v/>
      </c>
      <c r="BW131" s="306" t="str">
        <f ca="true">+IF(OFFSET('Water Data'!$E$28,0,10*ROW('Water Data'!E125))="","",OFFSET('Water Data'!$E$28,0,10*ROW('Water Data'!E125)))</f>
        <v/>
      </c>
      <c r="BX131" s="306" t="str">
        <f ca="true">+IF(OFFSET('Water Data'!$E$29,0,10*ROW('Water Data'!E125))="","",OFFSET('Water Data'!$E$29,0,10*ROW('Water Data'!E125)))</f>
        <v/>
      </c>
      <c r="BY131" s="306" t="str">
        <f ca="true">+IF(OFFSET('Water Data'!$F$27,0,10*ROW('Water Data'!F125))="","",OFFSET('Water Data'!$F$27,0,10*ROW('Water Data'!F125)))</f>
        <v/>
      </c>
      <c r="BZ131" s="306" t="str">
        <f ca="true">+IF(OFFSET('Water Data'!$F$28,0,10*ROW('Water Data'!F125))="","",OFFSET('Water Data'!$F$28,0,10*ROW('Water Data'!F125)))</f>
        <v/>
      </c>
      <c r="CA131" s="306" t="str">
        <f ca="true">+IF(OFFSET('Water Data'!$F$29,0,10*ROW('Water Data'!F125))="","",OFFSET('Water Data'!$F$29,0,10*ROW('Water Data'!F125)))</f>
        <v/>
      </c>
      <c r="CB131" s="306" t="str">
        <f ca="true">+IF(OFFSET('Water Data'!$G$27,0,10*ROW('Water Data'!G125))="","",OFFSET('Water Data'!$G$27,0,10*ROW('Water Data'!G125)))</f>
        <v/>
      </c>
      <c r="CC131" s="306" t="str">
        <f ca="true">+IF(OFFSET('Water Data'!$G$28,0,10*ROW('Water Data'!G125))="","",OFFSET('Water Data'!$G$28,0,10*ROW('Water Data'!G125)))</f>
        <v/>
      </c>
      <c r="CD131" s="306" t="str">
        <f ca="true">+IF(OFFSET('Water Data'!$G$29,0,10*ROW('Water Data'!G125))="","",OFFSET('Water Data'!$G$29,0,10*ROW('Water Data'!G125)))</f>
        <v/>
      </c>
      <c r="CE131" s="306" t="str">
        <f ca="true">+IF(OFFSET('Water Data'!$H$27,0,10*ROW('Water Data'!H125))="","",OFFSET('Water Data'!$H$27,0,10*ROW('Water Data'!H125)))</f>
        <v/>
      </c>
      <c r="CF131" s="306" t="str">
        <f ca="true">+IF(OFFSET('Water Data'!$H$28,0,10*ROW('Water Data'!H125))="","",OFFSET('Water Data'!$H$28,0,10*ROW('Water Data'!H125)))</f>
        <v/>
      </c>
      <c r="CG131" s="306" t="str">
        <f ca="true">+IF(OFFSET('Water Data'!$H$29,0,10*ROW('Water Data'!H125))="","",OFFSET('Water Data'!$H$29,0,10*ROW('Water Data'!H125)))</f>
        <v/>
      </c>
      <c r="CH131" s="306" t="str">
        <f ca="true">+IF(OFFSET('Water Data'!$I$27,0,10*ROW('Water Data'!I125))="","",OFFSET('Water Data'!$I$27,0,10*ROW('Water Data'!I125)))</f>
        <v/>
      </c>
      <c r="CI131" s="306" t="str">
        <f ca="true">+IF(OFFSET('Water Data'!$I$28,0,10*ROW('Water Data'!I125))="","",OFFSET('Water Data'!$I$28,0,10*ROW('Water Data'!I125)))</f>
        <v/>
      </c>
      <c r="CJ131" s="306" t="str">
        <f ca="true">+IF(OFFSET('Water Data'!$I$29,0,10*ROW('Water Data'!I125))="","",OFFSET('Water Data'!$I$29,0,10*ROW('Water Data'!I125)))</f>
        <v/>
      </c>
      <c r="CK131" s="306" t="str">
        <f ca="true">+IF(OFFSET('Sanitation Data'!$D$28,0,10*ROW('Sanitation Data'!D125))="","",OFFSET('Sanitation Data'!$D$28,0,10*ROW('Sanitation Data'!D125)))</f>
        <v/>
      </c>
      <c r="CL131" s="306" t="str">
        <f ca="true">+IF(OFFSET('Sanitation Data'!$D$29,0,10*ROW('Sanitation Data'!D125))="","",OFFSET('Sanitation Data'!$D$29,0,10*ROW('Sanitation Data'!D125)))</f>
        <v/>
      </c>
      <c r="CM131" s="306" t="str">
        <f ca="true">+IF(OFFSET('Sanitation Data'!$D$30,0,10*ROW('Sanitation Data'!D125))="","",OFFSET('Sanitation Data'!$D$30,0,10*ROW('Sanitation Data'!D125)))</f>
        <v/>
      </c>
      <c r="CN131" s="306" t="str">
        <f ca="true">+IF(OFFSET('Sanitation Data'!$D$31,0,10*ROW('Sanitation Data'!D125))="","",OFFSET('Sanitation Data'!$D$31,0,10*ROW('Sanitation Data'!D125)))</f>
        <v/>
      </c>
      <c r="CO131" s="306" t="str">
        <f ca="true">+IF(OFFSET('Sanitation Data'!$D$32,0,10*ROW('Sanitation Data'!D125))="","",OFFSET('Sanitation Data'!$D$32,0,10*ROW('Sanitation Data'!D125)))</f>
        <v/>
      </c>
      <c r="CP131" s="306" t="str">
        <f ca="true">+IF(OFFSET('Sanitation Data'!$E$28,0,10*ROW('Sanitation Data'!E125))="","",OFFSET('Sanitation Data'!$E$28,0,10*ROW('Sanitation Data'!E125)))</f>
        <v/>
      </c>
      <c r="CQ131" s="306" t="str">
        <f ca="true">+IF(OFFSET('Sanitation Data'!$E$29,0,10*ROW('Sanitation Data'!E125))="","",OFFSET('Sanitation Data'!$E$29,0,10*ROW('Sanitation Data'!E125)))</f>
        <v/>
      </c>
      <c r="CR131" s="306" t="str">
        <f ca="true">+IF(OFFSET('Sanitation Data'!$E$30,0,10*ROW('Sanitation Data'!E125))="","",OFFSET('Sanitation Data'!$E$30,0,10*ROW('Sanitation Data'!E125)))</f>
        <v/>
      </c>
      <c r="CS131" s="306" t="str">
        <f ca="true">+IF(OFFSET('Sanitation Data'!$E$31,0,10*ROW('Sanitation Data'!E125))="","",OFFSET('Sanitation Data'!$E$31,0,10*ROW('Sanitation Data'!E125)))</f>
        <v/>
      </c>
      <c r="CT131" s="306" t="str">
        <f ca="true">+IF(OFFSET('Sanitation Data'!$E$32,0,10*ROW('Sanitation Data'!E125))="","",OFFSET('Sanitation Data'!$E$32,0,10*ROW('Sanitation Data'!E125)))</f>
        <v/>
      </c>
      <c r="CU131" s="306" t="str">
        <f ca="true">+IF(OFFSET('Sanitation Data'!$F$28,0,10*ROW('Sanitation Data'!F125))="","",OFFSET('Sanitation Data'!$F$28,0,10*ROW('Sanitation Data'!F125)))</f>
        <v/>
      </c>
      <c r="CV131" s="306" t="str">
        <f ca="true">+IF(OFFSET('Sanitation Data'!$F$29,0,10*ROW('Sanitation Data'!F125))="","",OFFSET('Sanitation Data'!$F$29,0,10*ROW('Sanitation Data'!F125)))</f>
        <v/>
      </c>
      <c r="CW131" s="306" t="str">
        <f ca="true">+IF(OFFSET('Sanitation Data'!$F$30,0,10*ROW('Sanitation Data'!F125))="","",OFFSET('Sanitation Data'!$F$30,0,10*ROW('Sanitation Data'!F125)))</f>
        <v/>
      </c>
      <c r="CX131" s="306" t="str">
        <f ca="true">+IF(OFFSET('Sanitation Data'!$F$31,0,10*ROW('Sanitation Data'!F125))="","",OFFSET('Sanitation Data'!$F$31,0,10*ROW('Sanitation Data'!F125)))</f>
        <v/>
      </c>
      <c r="CY131" s="306" t="str">
        <f ca="true">+IF(OFFSET('Sanitation Data'!$F$32,0,10*ROW('Sanitation Data'!F125))="","",OFFSET('Sanitation Data'!$F$32,0,10*ROW('Sanitation Data'!F125)))</f>
        <v/>
      </c>
      <c r="CZ131" s="306" t="str">
        <f ca="true">+IF(OFFSET('Sanitation Data'!$G$28,0,10*ROW('Sanitation Data'!G125))="","",OFFSET('Sanitation Data'!$G$28,0,10*ROW('Sanitation Data'!G125)))</f>
        <v/>
      </c>
      <c r="DA131" s="306" t="str">
        <f ca="true">+IF(OFFSET('Sanitation Data'!$G$29,0,10*ROW('Sanitation Data'!G125))="","",OFFSET('Sanitation Data'!$G$29,0,10*ROW('Sanitation Data'!G125)))</f>
        <v/>
      </c>
      <c r="DB131" s="306" t="str">
        <f ca="true">+IF(OFFSET('Sanitation Data'!$G$30,0,10*ROW('Sanitation Data'!G125))="","",OFFSET('Sanitation Data'!$G$30,0,10*ROW('Sanitation Data'!G125)))</f>
        <v/>
      </c>
      <c r="DC131" s="306" t="str">
        <f ca="true">+IF(OFFSET('Sanitation Data'!$G$31,0,10*ROW('Sanitation Data'!G125))="","",OFFSET('Sanitation Data'!$G$31,0,10*ROW('Sanitation Data'!G125)))</f>
        <v/>
      </c>
      <c r="DD131" s="306" t="str">
        <f ca="true">+IF(OFFSET('Sanitation Data'!$G$32,0,10*ROW('Sanitation Data'!G125))="","",OFFSET('Sanitation Data'!$G$32,0,10*ROW('Sanitation Data'!G125)))</f>
        <v/>
      </c>
      <c r="DE131" s="306" t="str">
        <f ca="true">+IF(OFFSET('Sanitation Data'!$H$28,0,10*ROW('Sanitation Data'!H125))="","",OFFSET('Sanitation Data'!$H$28,0,10*ROW('Sanitation Data'!H125)))</f>
        <v/>
      </c>
      <c r="DF131" s="306" t="str">
        <f ca="true">+IF(OFFSET('Sanitation Data'!$H$29,0,10*ROW('Sanitation Data'!H125))="","",OFFSET('Sanitation Data'!$H$29,0,10*ROW('Sanitation Data'!H125)))</f>
        <v/>
      </c>
      <c r="DG131" s="306" t="str">
        <f ca="true">+IF(OFFSET('Sanitation Data'!$H$30,0,10*ROW('Sanitation Data'!H125))="","",OFFSET('Sanitation Data'!$H$30,0,10*ROW('Sanitation Data'!H125)))</f>
        <v/>
      </c>
      <c r="DH131" s="306" t="str">
        <f ca="true">+IF(OFFSET('Sanitation Data'!$H$31,0,10*ROW('Sanitation Data'!H125))="","",OFFSET('Sanitation Data'!$H$31,0,10*ROW('Sanitation Data'!H125)))</f>
        <v/>
      </c>
      <c r="DI131" s="306" t="str">
        <f ca="true">+IF(OFFSET('Sanitation Data'!$H$32,0,10*ROW('Sanitation Data'!H125))="","",OFFSET('Sanitation Data'!$H$32,0,10*ROW('Sanitation Data'!H125)))</f>
        <v/>
      </c>
      <c r="DJ131" s="306" t="str">
        <f ca="true">+IF(OFFSET('Sanitation Data'!$I$28,0,10*ROW('Sanitation Data'!I125))="","",OFFSET('Sanitation Data'!$I$28,0,10*ROW('Sanitation Data'!I125)))</f>
        <v/>
      </c>
      <c r="DK131" s="306" t="str">
        <f ca="true">+IF(OFFSET('Sanitation Data'!$I$29,0,10*ROW('Sanitation Data'!I125))="","",OFFSET('Sanitation Data'!$I$29,0,10*ROW('Sanitation Data'!I125)))</f>
        <v/>
      </c>
      <c r="DL131" s="306" t="str">
        <f ca="true">+IF(OFFSET('Sanitation Data'!$I$30,0,10*ROW('Sanitation Data'!I125))="","",OFFSET('Sanitation Data'!$I$30,0,10*ROW('Sanitation Data'!I125)))</f>
        <v/>
      </c>
      <c r="DM131" s="306" t="str">
        <f ca="true">+IF(OFFSET('Sanitation Data'!$I$31,0,10*ROW('Sanitation Data'!I125))="","",OFFSET('Sanitation Data'!$I$31,0,10*ROW('Sanitation Data'!I125)))</f>
        <v/>
      </c>
      <c r="DN131" s="306" t="str">
        <f ca="true">+IF(OFFSET('Sanitation Data'!$I$32,0,10*ROW('Sanitation Data'!I125))="","",OFFSET('Sanitation Data'!$I$32,0,10*ROW('Sanitation Data'!I125)))</f>
        <v/>
      </c>
      <c r="DO131" s="306" t="str">
        <f ca="true">+IF(OFFSET('Hygiene Data'!$D$11,0,10*ROW('Hygiene Data'!D125))="","",OFFSET('Hygiene Data'!$D$11,0,10*ROW('Hygiene Data'!D125)))</f>
        <v/>
      </c>
      <c r="DP131" s="306" t="str">
        <f ca="true">+IF(OFFSET('Hygiene Data'!$D$12,0,10*ROW('Hygiene Data'!D125))="","",OFFSET('Hygiene Data'!$D$12,0,10*ROW('Hygiene Data'!D125)))</f>
        <v/>
      </c>
      <c r="DQ131" s="306" t="str">
        <f ca="true">+IF(OFFSET('Hygiene Data'!$D$13,0,10*ROW('Hygiene Data'!D125))="","",OFFSET('Hygiene Data'!$D$13,0,10*ROW('Hygiene Data'!D125)))</f>
        <v/>
      </c>
      <c r="DR131" s="306" t="str">
        <f ca="true">+IF(OFFSET('Hygiene Data'!$E$11,0,10*ROW('Hygiene Data'!E125))="","",OFFSET('Hygiene Data'!$E$11,0,10*ROW('Hygiene Data'!E125)))</f>
        <v/>
      </c>
      <c r="DS131" s="306" t="str">
        <f ca="true">+IF(OFFSET('Hygiene Data'!$E$12,0,10*ROW('Hygiene Data'!E125))="","",OFFSET('Hygiene Data'!$E$12,0,10*ROW('Hygiene Data'!E125)))</f>
        <v/>
      </c>
      <c r="DT131" s="306" t="str">
        <f ca="true">+IF(OFFSET('Hygiene Data'!$E$13,0,10*ROW('Hygiene Data'!E125))="","",OFFSET('Hygiene Data'!$E$13,0,10*ROW('Hygiene Data'!E125)))</f>
        <v/>
      </c>
      <c r="DU131" s="306" t="str">
        <f ca="true">+IF(OFFSET('Hygiene Data'!$F$11,0,10*ROW('Hygiene Data'!F125))="","",OFFSET('Hygiene Data'!$F$11,0,10*ROW('Hygiene Data'!F125)))</f>
        <v/>
      </c>
      <c r="DV131" s="306" t="str">
        <f ca="true">+IF(OFFSET('Hygiene Data'!$F$12,0,10*ROW('Hygiene Data'!F125))="","",OFFSET('Hygiene Data'!$F$12,0,10*ROW('Hygiene Data'!F125)))</f>
        <v/>
      </c>
      <c r="DW131" s="306" t="str">
        <f ca="true">+IF(OFFSET('Hygiene Data'!$F$13,0,10*ROW('Hygiene Data'!F125))="","",OFFSET('Hygiene Data'!$F$13,0,10*ROW('Hygiene Data'!F125)))</f>
        <v/>
      </c>
      <c r="DX131" s="306" t="str">
        <f ca="true">+IF(OFFSET('Hygiene Data'!$G$11,0,10*ROW('Hygiene Data'!G125))="","",OFFSET('Hygiene Data'!$G$11,0,10*ROW('Hygiene Data'!G125)))</f>
        <v/>
      </c>
      <c r="DY131" s="306" t="str">
        <f ca="true">+IF(OFFSET('Hygiene Data'!$G$12,0,10*ROW('Hygiene Data'!G125))="","",OFFSET('Hygiene Data'!$G$12,0,10*ROW('Hygiene Data'!G125)))</f>
        <v/>
      </c>
      <c r="DZ131" s="306" t="str">
        <f ca="true">+IF(OFFSET('Hygiene Data'!$G$13,0,10*ROW('Hygiene Data'!G125))="","",OFFSET('Hygiene Data'!$G$13,0,10*ROW('Hygiene Data'!G125)))</f>
        <v/>
      </c>
      <c r="EA131" s="306" t="str">
        <f ca="true">+IF(OFFSET('Hygiene Data'!$H$11,0,10*ROW('Hygiene Data'!H125))="","",OFFSET('Hygiene Data'!$H$11,0,10*ROW('Hygiene Data'!H125)))</f>
        <v/>
      </c>
      <c r="EB131" s="306" t="str">
        <f ca="true">+IF(OFFSET('Hygiene Data'!$H$12,0,10*ROW('Hygiene Data'!H125))="","",OFFSET('Hygiene Data'!$H$12,0,10*ROW('Hygiene Data'!H125)))</f>
        <v/>
      </c>
      <c r="EC131" s="306" t="str">
        <f ca="true">+IF(OFFSET('Hygiene Data'!$H$13,0,10*ROW('Hygiene Data'!H125))="","",OFFSET('Hygiene Data'!$H$13,0,10*ROW('Hygiene Data'!H125)))</f>
        <v/>
      </c>
      <c r="ED131" s="306" t="str">
        <f ca="true">+IF(OFFSET('Hygiene Data'!$I$11,0,10*ROW('Hygiene Data'!I125))="","",OFFSET('Hygiene Data'!$I$11,0,10*ROW('Hygiene Data'!I125)))</f>
        <v/>
      </c>
      <c r="EE131" s="306" t="str">
        <f ca="true">+IF(OFFSET('Hygiene Data'!$I$12,0,10*ROW('Hygiene Data'!I125))="","",OFFSET('Hygiene Data'!$I$12,0,10*ROW('Hygiene Data'!I125)))</f>
        <v/>
      </c>
      <c r="EF131" s="306"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62" t="str">
        <f t="shared" ca="true" si="1"/>
        <v/>
      </c>
      <c r="D132" s="98"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8"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8"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8"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8"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8"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8"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8"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8"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8"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8"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8"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8"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8"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8"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8"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8"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8"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9"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9"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9"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9"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9"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9"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9"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9"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9"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9"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9"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9"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9"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9"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9"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9"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9"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9"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9"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9"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9"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9"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9"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9"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9"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9"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9"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9"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9"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9"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0"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0"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0"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0"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0"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0"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0"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0"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0"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0"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0"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0"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0"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0"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0"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0"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0"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0"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6"/>
      <c r="BS132" s="306" t="str">
        <f ca="true">+IF(OFFSET('Water Data'!$D$27,0,10*ROW('Water Data'!D126))="","",OFFSET('Water Data'!$D$27,0,10*ROW('Water Data'!D126)))</f>
        <v/>
      </c>
      <c r="BT132" s="306" t="str">
        <f ca="true">+IF(OFFSET('Water Data'!$D$28,0,10*ROW('Water Data'!D126))="","",OFFSET('Water Data'!$D$28,0,10*ROW('Water Data'!D126)))</f>
        <v/>
      </c>
      <c r="BU132" s="306" t="str">
        <f ca="true">+IF(OFFSET('Water Data'!$D$29,0,10*ROW('Water Data'!D126))="","",OFFSET('Water Data'!$D$29,0,10*ROW('Water Data'!D126)))</f>
        <v/>
      </c>
      <c r="BV132" s="306" t="str">
        <f ca="true">+IF(OFFSET('Water Data'!$E$27,0,10*ROW('Water Data'!E126))="","",OFFSET('Water Data'!$E$27,0,10*ROW('Water Data'!E126)))</f>
        <v/>
      </c>
      <c r="BW132" s="306" t="str">
        <f ca="true">+IF(OFFSET('Water Data'!$E$28,0,10*ROW('Water Data'!E126))="","",OFFSET('Water Data'!$E$28,0,10*ROW('Water Data'!E126)))</f>
        <v/>
      </c>
      <c r="BX132" s="306" t="str">
        <f ca="true">+IF(OFFSET('Water Data'!$E$29,0,10*ROW('Water Data'!E126))="","",OFFSET('Water Data'!$E$29,0,10*ROW('Water Data'!E126)))</f>
        <v/>
      </c>
      <c r="BY132" s="306" t="str">
        <f ca="true">+IF(OFFSET('Water Data'!$F$27,0,10*ROW('Water Data'!F126))="","",OFFSET('Water Data'!$F$27,0,10*ROW('Water Data'!F126)))</f>
        <v/>
      </c>
      <c r="BZ132" s="306" t="str">
        <f ca="true">+IF(OFFSET('Water Data'!$F$28,0,10*ROW('Water Data'!F126))="","",OFFSET('Water Data'!$F$28,0,10*ROW('Water Data'!F126)))</f>
        <v/>
      </c>
      <c r="CA132" s="306" t="str">
        <f ca="true">+IF(OFFSET('Water Data'!$F$29,0,10*ROW('Water Data'!F126))="","",OFFSET('Water Data'!$F$29,0,10*ROW('Water Data'!F126)))</f>
        <v/>
      </c>
      <c r="CB132" s="306" t="str">
        <f ca="true">+IF(OFFSET('Water Data'!$G$27,0,10*ROW('Water Data'!G126))="","",OFFSET('Water Data'!$G$27,0,10*ROW('Water Data'!G126)))</f>
        <v/>
      </c>
      <c r="CC132" s="306" t="str">
        <f ca="true">+IF(OFFSET('Water Data'!$G$28,0,10*ROW('Water Data'!G126))="","",OFFSET('Water Data'!$G$28,0,10*ROW('Water Data'!G126)))</f>
        <v/>
      </c>
      <c r="CD132" s="306" t="str">
        <f ca="true">+IF(OFFSET('Water Data'!$G$29,0,10*ROW('Water Data'!G126))="","",OFFSET('Water Data'!$G$29,0,10*ROW('Water Data'!G126)))</f>
        <v/>
      </c>
      <c r="CE132" s="306" t="str">
        <f ca="true">+IF(OFFSET('Water Data'!$H$27,0,10*ROW('Water Data'!H126))="","",OFFSET('Water Data'!$H$27,0,10*ROW('Water Data'!H126)))</f>
        <v/>
      </c>
      <c r="CF132" s="306" t="str">
        <f ca="true">+IF(OFFSET('Water Data'!$H$28,0,10*ROW('Water Data'!H126))="","",OFFSET('Water Data'!$H$28,0,10*ROW('Water Data'!H126)))</f>
        <v/>
      </c>
      <c r="CG132" s="306" t="str">
        <f ca="true">+IF(OFFSET('Water Data'!$H$29,0,10*ROW('Water Data'!H126))="","",OFFSET('Water Data'!$H$29,0,10*ROW('Water Data'!H126)))</f>
        <v/>
      </c>
      <c r="CH132" s="306" t="str">
        <f ca="true">+IF(OFFSET('Water Data'!$I$27,0,10*ROW('Water Data'!I126))="","",OFFSET('Water Data'!$I$27,0,10*ROW('Water Data'!I126)))</f>
        <v/>
      </c>
      <c r="CI132" s="306" t="str">
        <f ca="true">+IF(OFFSET('Water Data'!$I$28,0,10*ROW('Water Data'!I126))="","",OFFSET('Water Data'!$I$28,0,10*ROW('Water Data'!I126)))</f>
        <v/>
      </c>
      <c r="CJ132" s="306" t="str">
        <f ca="true">+IF(OFFSET('Water Data'!$I$29,0,10*ROW('Water Data'!I126))="","",OFFSET('Water Data'!$I$29,0,10*ROW('Water Data'!I126)))</f>
        <v/>
      </c>
      <c r="CK132" s="306" t="str">
        <f ca="true">+IF(OFFSET('Sanitation Data'!$D$28,0,10*ROW('Sanitation Data'!D126))="","",OFFSET('Sanitation Data'!$D$28,0,10*ROW('Sanitation Data'!D126)))</f>
        <v/>
      </c>
      <c r="CL132" s="306" t="str">
        <f ca="true">+IF(OFFSET('Sanitation Data'!$D$29,0,10*ROW('Sanitation Data'!D126))="","",OFFSET('Sanitation Data'!$D$29,0,10*ROW('Sanitation Data'!D126)))</f>
        <v/>
      </c>
      <c r="CM132" s="306" t="str">
        <f ca="true">+IF(OFFSET('Sanitation Data'!$D$30,0,10*ROW('Sanitation Data'!D126))="","",OFFSET('Sanitation Data'!$D$30,0,10*ROW('Sanitation Data'!D126)))</f>
        <v/>
      </c>
      <c r="CN132" s="306" t="str">
        <f ca="true">+IF(OFFSET('Sanitation Data'!$D$31,0,10*ROW('Sanitation Data'!D126))="","",OFFSET('Sanitation Data'!$D$31,0,10*ROW('Sanitation Data'!D126)))</f>
        <v/>
      </c>
      <c r="CO132" s="306" t="str">
        <f ca="true">+IF(OFFSET('Sanitation Data'!$D$32,0,10*ROW('Sanitation Data'!D126))="","",OFFSET('Sanitation Data'!$D$32,0,10*ROW('Sanitation Data'!D126)))</f>
        <v/>
      </c>
      <c r="CP132" s="306" t="str">
        <f ca="true">+IF(OFFSET('Sanitation Data'!$E$28,0,10*ROW('Sanitation Data'!E126))="","",OFFSET('Sanitation Data'!$E$28,0,10*ROW('Sanitation Data'!E126)))</f>
        <v/>
      </c>
      <c r="CQ132" s="306" t="str">
        <f ca="true">+IF(OFFSET('Sanitation Data'!$E$29,0,10*ROW('Sanitation Data'!E126))="","",OFFSET('Sanitation Data'!$E$29,0,10*ROW('Sanitation Data'!E126)))</f>
        <v/>
      </c>
      <c r="CR132" s="306" t="str">
        <f ca="true">+IF(OFFSET('Sanitation Data'!$E$30,0,10*ROW('Sanitation Data'!E126))="","",OFFSET('Sanitation Data'!$E$30,0,10*ROW('Sanitation Data'!E126)))</f>
        <v/>
      </c>
      <c r="CS132" s="306" t="str">
        <f ca="true">+IF(OFFSET('Sanitation Data'!$E$31,0,10*ROW('Sanitation Data'!E126))="","",OFFSET('Sanitation Data'!$E$31,0,10*ROW('Sanitation Data'!E126)))</f>
        <v/>
      </c>
      <c r="CT132" s="306" t="str">
        <f ca="true">+IF(OFFSET('Sanitation Data'!$E$32,0,10*ROW('Sanitation Data'!E126))="","",OFFSET('Sanitation Data'!$E$32,0,10*ROW('Sanitation Data'!E126)))</f>
        <v/>
      </c>
      <c r="CU132" s="306" t="str">
        <f ca="true">+IF(OFFSET('Sanitation Data'!$F$28,0,10*ROW('Sanitation Data'!F126))="","",OFFSET('Sanitation Data'!$F$28,0,10*ROW('Sanitation Data'!F126)))</f>
        <v/>
      </c>
      <c r="CV132" s="306" t="str">
        <f ca="true">+IF(OFFSET('Sanitation Data'!$F$29,0,10*ROW('Sanitation Data'!F126))="","",OFFSET('Sanitation Data'!$F$29,0,10*ROW('Sanitation Data'!F126)))</f>
        <v/>
      </c>
      <c r="CW132" s="306" t="str">
        <f ca="true">+IF(OFFSET('Sanitation Data'!$F$30,0,10*ROW('Sanitation Data'!F126))="","",OFFSET('Sanitation Data'!$F$30,0,10*ROW('Sanitation Data'!F126)))</f>
        <v/>
      </c>
      <c r="CX132" s="306" t="str">
        <f ca="true">+IF(OFFSET('Sanitation Data'!$F$31,0,10*ROW('Sanitation Data'!F126))="","",OFFSET('Sanitation Data'!$F$31,0,10*ROW('Sanitation Data'!F126)))</f>
        <v/>
      </c>
      <c r="CY132" s="306" t="str">
        <f ca="true">+IF(OFFSET('Sanitation Data'!$F$32,0,10*ROW('Sanitation Data'!F126))="","",OFFSET('Sanitation Data'!$F$32,0,10*ROW('Sanitation Data'!F126)))</f>
        <v/>
      </c>
      <c r="CZ132" s="306" t="str">
        <f ca="true">+IF(OFFSET('Sanitation Data'!$G$28,0,10*ROW('Sanitation Data'!G126))="","",OFFSET('Sanitation Data'!$G$28,0,10*ROW('Sanitation Data'!G126)))</f>
        <v/>
      </c>
      <c r="DA132" s="306" t="str">
        <f ca="true">+IF(OFFSET('Sanitation Data'!$G$29,0,10*ROW('Sanitation Data'!G126))="","",OFFSET('Sanitation Data'!$G$29,0,10*ROW('Sanitation Data'!G126)))</f>
        <v/>
      </c>
      <c r="DB132" s="306" t="str">
        <f ca="true">+IF(OFFSET('Sanitation Data'!$G$30,0,10*ROW('Sanitation Data'!G126))="","",OFFSET('Sanitation Data'!$G$30,0,10*ROW('Sanitation Data'!G126)))</f>
        <v/>
      </c>
      <c r="DC132" s="306" t="str">
        <f ca="true">+IF(OFFSET('Sanitation Data'!$G$31,0,10*ROW('Sanitation Data'!G126))="","",OFFSET('Sanitation Data'!$G$31,0,10*ROW('Sanitation Data'!G126)))</f>
        <v/>
      </c>
      <c r="DD132" s="306" t="str">
        <f ca="true">+IF(OFFSET('Sanitation Data'!$G$32,0,10*ROW('Sanitation Data'!G126))="","",OFFSET('Sanitation Data'!$G$32,0,10*ROW('Sanitation Data'!G126)))</f>
        <v/>
      </c>
      <c r="DE132" s="306" t="str">
        <f ca="true">+IF(OFFSET('Sanitation Data'!$H$28,0,10*ROW('Sanitation Data'!H126))="","",OFFSET('Sanitation Data'!$H$28,0,10*ROW('Sanitation Data'!H126)))</f>
        <v/>
      </c>
      <c r="DF132" s="306" t="str">
        <f ca="true">+IF(OFFSET('Sanitation Data'!$H$29,0,10*ROW('Sanitation Data'!H126))="","",OFFSET('Sanitation Data'!$H$29,0,10*ROW('Sanitation Data'!H126)))</f>
        <v/>
      </c>
      <c r="DG132" s="306" t="str">
        <f ca="true">+IF(OFFSET('Sanitation Data'!$H$30,0,10*ROW('Sanitation Data'!H126))="","",OFFSET('Sanitation Data'!$H$30,0,10*ROW('Sanitation Data'!H126)))</f>
        <v/>
      </c>
      <c r="DH132" s="306" t="str">
        <f ca="true">+IF(OFFSET('Sanitation Data'!$H$31,0,10*ROW('Sanitation Data'!H126))="","",OFFSET('Sanitation Data'!$H$31,0,10*ROW('Sanitation Data'!H126)))</f>
        <v/>
      </c>
      <c r="DI132" s="306" t="str">
        <f ca="true">+IF(OFFSET('Sanitation Data'!$H$32,0,10*ROW('Sanitation Data'!H126))="","",OFFSET('Sanitation Data'!$H$32,0,10*ROW('Sanitation Data'!H126)))</f>
        <v/>
      </c>
      <c r="DJ132" s="306" t="str">
        <f ca="true">+IF(OFFSET('Sanitation Data'!$I$28,0,10*ROW('Sanitation Data'!I126))="","",OFFSET('Sanitation Data'!$I$28,0,10*ROW('Sanitation Data'!I126)))</f>
        <v/>
      </c>
      <c r="DK132" s="306" t="str">
        <f ca="true">+IF(OFFSET('Sanitation Data'!$I$29,0,10*ROW('Sanitation Data'!I126))="","",OFFSET('Sanitation Data'!$I$29,0,10*ROW('Sanitation Data'!I126)))</f>
        <v/>
      </c>
      <c r="DL132" s="306" t="str">
        <f ca="true">+IF(OFFSET('Sanitation Data'!$I$30,0,10*ROW('Sanitation Data'!I126))="","",OFFSET('Sanitation Data'!$I$30,0,10*ROW('Sanitation Data'!I126)))</f>
        <v/>
      </c>
      <c r="DM132" s="306" t="str">
        <f ca="true">+IF(OFFSET('Sanitation Data'!$I$31,0,10*ROW('Sanitation Data'!I126))="","",OFFSET('Sanitation Data'!$I$31,0,10*ROW('Sanitation Data'!I126)))</f>
        <v/>
      </c>
      <c r="DN132" s="306" t="str">
        <f ca="true">+IF(OFFSET('Sanitation Data'!$I$32,0,10*ROW('Sanitation Data'!I126))="","",OFFSET('Sanitation Data'!$I$32,0,10*ROW('Sanitation Data'!I126)))</f>
        <v/>
      </c>
      <c r="DO132" s="306" t="str">
        <f ca="true">+IF(OFFSET('Hygiene Data'!$D$11,0,10*ROW('Hygiene Data'!D126))="","",OFFSET('Hygiene Data'!$D$11,0,10*ROW('Hygiene Data'!D126)))</f>
        <v/>
      </c>
      <c r="DP132" s="306" t="str">
        <f ca="true">+IF(OFFSET('Hygiene Data'!$D$12,0,10*ROW('Hygiene Data'!D126))="","",OFFSET('Hygiene Data'!$D$12,0,10*ROW('Hygiene Data'!D126)))</f>
        <v/>
      </c>
      <c r="DQ132" s="306" t="str">
        <f ca="true">+IF(OFFSET('Hygiene Data'!$D$13,0,10*ROW('Hygiene Data'!D126))="","",OFFSET('Hygiene Data'!$D$13,0,10*ROW('Hygiene Data'!D126)))</f>
        <v/>
      </c>
      <c r="DR132" s="306" t="str">
        <f ca="true">+IF(OFFSET('Hygiene Data'!$E$11,0,10*ROW('Hygiene Data'!E126))="","",OFFSET('Hygiene Data'!$E$11,0,10*ROW('Hygiene Data'!E126)))</f>
        <v/>
      </c>
      <c r="DS132" s="306" t="str">
        <f ca="true">+IF(OFFSET('Hygiene Data'!$E$12,0,10*ROW('Hygiene Data'!E126))="","",OFFSET('Hygiene Data'!$E$12,0,10*ROW('Hygiene Data'!E126)))</f>
        <v/>
      </c>
      <c r="DT132" s="306" t="str">
        <f ca="true">+IF(OFFSET('Hygiene Data'!$E$13,0,10*ROW('Hygiene Data'!E126))="","",OFFSET('Hygiene Data'!$E$13,0,10*ROW('Hygiene Data'!E126)))</f>
        <v/>
      </c>
      <c r="DU132" s="306" t="str">
        <f ca="true">+IF(OFFSET('Hygiene Data'!$F$11,0,10*ROW('Hygiene Data'!F126))="","",OFFSET('Hygiene Data'!$F$11,0,10*ROW('Hygiene Data'!F126)))</f>
        <v/>
      </c>
      <c r="DV132" s="306" t="str">
        <f ca="true">+IF(OFFSET('Hygiene Data'!$F$12,0,10*ROW('Hygiene Data'!F126))="","",OFFSET('Hygiene Data'!$F$12,0,10*ROW('Hygiene Data'!F126)))</f>
        <v/>
      </c>
      <c r="DW132" s="306" t="str">
        <f ca="true">+IF(OFFSET('Hygiene Data'!$F$13,0,10*ROW('Hygiene Data'!F126))="","",OFFSET('Hygiene Data'!$F$13,0,10*ROW('Hygiene Data'!F126)))</f>
        <v/>
      </c>
      <c r="DX132" s="306" t="str">
        <f ca="true">+IF(OFFSET('Hygiene Data'!$G$11,0,10*ROW('Hygiene Data'!G126))="","",OFFSET('Hygiene Data'!$G$11,0,10*ROW('Hygiene Data'!G126)))</f>
        <v/>
      </c>
      <c r="DY132" s="306" t="str">
        <f ca="true">+IF(OFFSET('Hygiene Data'!$G$12,0,10*ROW('Hygiene Data'!G126))="","",OFFSET('Hygiene Data'!$G$12,0,10*ROW('Hygiene Data'!G126)))</f>
        <v/>
      </c>
      <c r="DZ132" s="306" t="str">
        <f ca="true">+IF(OFFSET('Hygiene Data'!$G$13,0,10*ROW('Hygiene Data'!G126))="","",OFFSET('Hygiene Data'!$G$13,0,10*ROW('Hygiene Data'!G126)))</f>
        <v/>
      </c>
      <c r="EA132" s="306" t="str">
        <f ca="true">+IF(OFFSET('Hygiene Data'!$H$11,0,10*ROW('Hygiene Data'!H126))="","",OFFSET('Hygiene Data'!$H$11,0,10*ROW('Hygiene Data'!H126)))</f>
        <v/>
      </c>
      <c r="EB132" s="306" t="str">
        <f ca="true">+IF(OFFSET('Hygiene Data'!$H$12,0,10*ROW('Hygiene Data'!H126))="","",OFFSET('Hygiene Data'!$H$12,0,10*ROW('Hygiene Data'!H126)))</f>
        <v/>
      </c>
      <c r="EC132" s="306" t="str">
        <f ca="true">+IF(OFFSET('Hygiene Data'!$H$13,0,10*ROW('Hygiene Data'!H126))="","",OFFSET('Hygiene Data'!$H$13,0,10*ROW('Hygiene Data'!H126)))</f>
        <v/>
      </c>
      <c r="ED132" s="306" t="str">
        <f ca="true">+IF(OFFSET('Hygiene Data'!$I$11,0,10*ROW('Hygiene Data'!I126))="","",OFFSET('Hygiene Data'!$I$11,0,10*ROW('Hygiene Data'!I126)))</f>
        <v/>
      </c>
      <c r="EE132" s="306" t="str">
        <f ca="true">+IF(OFFSET('Hygiene Data'!$I$12,0,10*ROW('Hygiene Data'!I126))="","",OFFSET('Hygiene Data'!$I$12,0,10*ROW('Hygiene Data'!I126)))</f>
        <v/>
      </c>
      <c r="EF132" s="306"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62" t="str">
        <f t="shared" ca="true" si="1"/>
        <v/>
      </c>
      <c r="D133" s="98"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8"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8"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8"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8"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8"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8"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8"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8"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8"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8"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8"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8"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8"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8"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8"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8"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8"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9"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9"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9"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9"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9"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9"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9"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9"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9"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9"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9"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9"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9"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9"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9"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9"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9"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9"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9"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9"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9"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9"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9"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9"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9"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9"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9"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9"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9"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9"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0"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0"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0"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0"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0"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0"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0"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0"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0"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0"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0"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0"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0"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0"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0"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0"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0"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0"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6"/>
      <c r="BS133" s="306" t="str">
        <f ca="true">+IF(OFFSET('Water Data'!$D$27,0,10*ROW('Water Data'!D127))="","",OFFSET('Water Data'!$D$27,0,10*ROW('Water Data'!D127)))</f>
        <v/>
      </c>
      <c r="BT133" s="306" t="str">
        <f ca="true">+IF(OFFSET('Water Data'!$D$28,0,10*ROW('Water Data'!D127))="","",OFFSET('Water Data'!$D$28,0,10*ROW('Water Data'!D127)))</f>
        <v/>
      </c>
      <c r="BU133" s="306" t="str">
        <f ca="true">+IF(OFFSET('Water Data'!$D$29,0,10*ROW('Water Data'!D127))="","",OFFSET('Water Data'!$D$29,0,10*ROW('Water Data'!D127)))</f>
        <v/>
      </c>
      <c r="BV133" s="306" t="str">
        <f ca="true">+IF(OFFSET('Water Data'!$E$27,0,10*ROW('Water Data'!E127))="","",OFFSET('Water Data'!$E$27,0,10*ROW('Water Data'!E127)))</f>
        <v/>
      </c>
      <c r="BW133" s="306" t="str">
        <f ca="true">+IF(OFFSET('Water Data'!$E$28,0,10*ROW('Water Data'!E127))="","",OFFSET('Water Data'!$E$28,0,10*ROW('Water Data'!E127)))</f>
        <v/>
      </c>
      <c r="BX133" s="306" t="str">
        <f ca="true">+IF(OFFSET('Water Data'!$E$29,0,10*ROW('Water Data'!E127))="","",OFFSET('Water Data'!$E$29,0,10*ROW('Water Data'!E127)))</f>
        <v/>
      </c>
      <c r="BY133" s="306" t="str">
        <f ca="true">+IF(OFFSET('Water Data'!$F$27,0,10*ROW('Water Data'!F127))="","",OFFSET('Water Data'!$F$27,0,10*ROW('Water Data'!F127)))</f>
        <v/>
      </c>
      <c r="BZ133" s="306" t="str">
        <f ca="true">+IF(OFFSET('Water Data'!$F$28,0,10*ROW('Water Data'!F127))="","",OFFSET('Water Data'!$F$28,0,10*ROW('Water Data'!F127)))</f>
        <v/>
      </c>
      <c r="CA133" s="306" t="str">
        <f ca="true">+IF(OFFSET('Water Data'!$F$29,0,10*ROW('Water Data'!F127))="","",OFFSET('Water Data'!$F$29,0,10*ROW('Water Data'!F127)))</f>
        <v/>
      </c>
      <c r="CB133" s="306" t="str">
        <f ca="true">+IF(OFFSET('Water Data'!$G$27,0,10*ROW('Water Data'!G127))="","",OFFSET('Water Data'!$G$27,0,10*ROW('Water Data'!G127)))</f>
        <v/>
      </c>
      <c r="CC133" s="306" t="str">
        <f ca="true">+IF(OFFSET('Water Data'!$G$28,0,10*ROW('Water Data'!G127))="","",OFFSET('Water Data'!$G$28,0,10*ROW('Water Data'!G127)))</f>
        <v/>
      </c>
      <c r="CD133" s="306" t="str">
        <f ca="true">+IF(OFFSET('Water Data'!$G$29,0,10*ROW('Water Data'!G127))="","",OFFSET('Water Data'!$G$29,0,10*ROW('Water Data'!G127)))</f>
        <v/>
      </c>
      <c r="CE133" s="306" t="str">
        <f ca="true">+IF(OFFSET('Water Data'!$H$27,0,10*ROW('Water Data'!H127))="","",OFFSET('Water Data'!$H$27,0,10*ROW('Water Data'!H127)))</f>
        <v/>
      </c>
      <c r="CF133" s="306" t="str">
        <f ca="true">+IF(OFFSET('Water Data'!$H$28,0,10*ROW('Water Data'!H127))="","",OFFSET('Water Data'!$H$28,0,10*ROW('Water Data'!H127)))</f>
        <v/>
      </c>
      <c r="CG133" s="306" t="str">
        <f ca="true">+IF(OFFSET('Water Data'!$H$29,0,10*ROW('Water Data'!H127))="","",OFFSET('Water Data'!$H$29,0,10*ROW('Water Data'!H127)))</f>
        <v/>
      </c>
      <c r="CH133" s="306" t="str">
        <f ca="true">+IF(OFFSET('Water Data'!$I$27,0,10*ROW('Water Data'!I127))="","",OFFSET('Water Data'!$I$27,0,10*ROW('Water Data'!I127)))</f>
        <v/>
      </c>
      <c r="CI133" s="306" t="str">
        <f ca="true">+IF(OFFSET('Water Data'!$I$28,0,10*ROW('Water Data'!I127))="","",OFFSET('Water Data'!$I$28,0,10*ROW('Water Data'!I127)))</f>
        <v/>
      </c>
      <c r="CJ133" s="306" t="str">
        <f ca="true">+IF(OFFSET('Water Data'!$I$29,0,10*ROW('Water Data'!I127))="","",OFFSET('Water Data'!$I$29,0,10*ROW('Water Data'!I127)))</f>
        <v/>
      </c>
      <c r="CK133" s="306" t="str">
        <f ca="true">+IF(OFFSET('Sanitation Data'!$D$28,0,10*ROW('Sanitation Data'!D127))="","",OFFSET('Sanitation Data'!$D$28,0,10*ROW('Sanitation Data'!D127)))</f>
        <v/>
      </c>
      <c r="CL133" s="306" t="str">
        <f ca="true">+IF(OFFSET('Sanitation Data'!$D$29,0,10*ROW('Sanitation Data'!D127))="","",OFFSET('Sanitation Data'!$D$29,0,10*ROW('Sanitation Data'!D127)))</f>
        <v/>
      </c>
      <c r="CM133" s="306" t="str">
        <f ca="true">+IF(OFFSET('Sanitation Data'!$D$30,0,10*ROW('Sanitation Data'!D127))="","",OFFSET('Sanitation Data'!$D$30,0,10*ROW('Sanitation Data'!D127)))</f>
        <v/>
      </c>
      <c r="CN133" s="306" t="str">
        <f ca="true">+IF(OFFSET('Sanitation Data'!$D$31,0,10*ROW('Sanitation Data'!D127))="","",OFFSET('Sanitation Data'!$D$31,0,10*ROW('Sanitation Data'!D127)))</f>
        <v/>
      </c>
      <c r="CO133" s="306" t="str">
        <f ca="true">+IF(OFFSET('Sanitation Data'!$D$32,0,10*ROW('Sanitation Data'!D127))="","",OFFSET('Sanitation Data'!$D$32,0,10*ROW('Sanitation Data'!D127)))</f>
        <v/>
      </c>
      <c r="CP133" s="306" t="str">
        <f ca="true">+IF(OFFSET('Sanitation Data'!$E$28,0,10*ROW('Sanitation Data'!E127))="","",OFFSET('Sanitation Data'!$E$28,0,10*ROW('Sanitation Data'!E127)))</f>
        <v/>
      </c>
      <c r="CQ133" s="306" t="str">
        <f ca="true">+IF(OFFSET('Sanitation Data'!$E$29,0,10*ROW('Sanitation Data'!E127))="","",OFFSET('Sanitation Data'!$E$29,0,10*ROW('Sanitation Data'!E127)))</f>
        <v/>
      </c>
      <c r="CR133" s="306" t="str">
        <f ca="true">+IF(OFFSET('Sanitation Data'!$E$30,0,10*ROW('Sanitation Data'!E127))="","",OFFSET('Sanitation Data'!$E$30,0,10*ROW('Sanitation Data'!E127)))</f>
        <v/>
      </c>
      <c r="CS133" s="306" t="str">
        <f ca="true">+IF(OFFSET('Sanitation Data'!$E$31,0,10*ROW('Sanitation Data'!E127))="","",OFFSET('Sanitation Data'!$E$31,0,10*ROW('Sanitation Data'!E127)))</f>
        <v/>
      </c>
      <c r="CT133" s="306" t="str">
        <f ca="true">+IF(OFFSET('Sanitation Data'!$E$32,0,10*ROW('Sanitation Data'!E127))="","",OFFSET('Sanitation Data'!$E$32,0,10*ROW('Sanitation Data'!E127)))</f>
        <v/>
      </c>
      <c r="CU133" s="306" t="str">
        <f ca="true">+IF(OFFSET('Sanitation Data'!$F$28,0,10*ROW('Sanitation Data'!F127))="","",OFFSET('Sanitation Data'!$F$28,0,10*ROW('Sanitation Data'!F127)))</f>
        <v/>
      </c>
      <c r="CV133" s="306" t="str">
        <f ca="true">+IF(OFFSET('Sanitation Data'!$F$29,0,10*ROW('Sanitation Data'!F127))="","",OFFSET('Sanitation Data'!$F$29,0,10*ROW('Sanitation Data'!F127)))</f>
        <v/>
      </c>
      <c r="CW133" s="306" t="str">
        <f ca="true">+IF(OFFSET('Sanitation Data'!$F$30,0,10*ROW('Sanitation Data'!F127))="","",OFFSET('Sanitation Data'!$F$30,0,10*ROW('Sanitation Data'!F127)))</f>
        <v/>
      </c>
      <c r="CX133" s="306" t="str">
        <f ca="true">+IF(OFFSET('Sanitation Data'!$F$31,0,10*ROW('Sanitation Data'!F127))="","",OFFSET('Sanitation Data'!$F$31,0,10*ROW('Sanitation Data'!F127)))</f>
        <v/>
      </c>
      <c r="CY133" s="306" t="str">
        <f ca="true">+IF(OFFSET('Sanitation Data'!$F$32,0,10*ROW('Sanitation Data'!F127))="","",OFFSET('Sanitation Data'!$F$32,0,10*ROW('Sanitation Data'!F127)))</f>
        <v/>
      </c>
      <c r="CZ133" s="306" t="str">
        <f ca="true">+IF(OFFSET('Sanitation Data'!$G$28,0,10*ROW('Sanitation Data'!G127))="","",OFFSET('Sanitation Data'!$G$28,0,10*ROW('Sanitation Data'!G127)))</f>
        <v/>
      </c>
      <c r="DA133" s="306" t="str">
        <f ca="true">+IF(OFFSET('Sanitation Data'!$G$29,0,10*ROW('Sanitation Data'!G127))="","",OFFSET('Sanitation Data'!$G$29,0,10*ROW('Sanitation Data'!G127)))</f>
        <v/>
      </c>
      <c r="DB133" s="306" t="str">
        <f ca="true">+IF(OFFSET('Sanitation Data'!$G$30,0,10*ROW('Sanitation Data'!G127))="","",OFFSET('Sanitation Data'!$G$30,0,10*ROW('Sanitation Data'!G127)))</f>
        <v/>
      </c>
      <c r="DC133" s="306" t="str">
        <f ca="true">+IF(OFFSET('Sanitation Data'!$G$31,0,10*ROW('Sanitation Data'!G127))="","",OFFSET('Sanitation Data'!$G$31,0,10*ROW('Sanitation Data'!G127)))</f>
        <v/>
      </c>
      <c r="DD133" s="306" t="str">
        <f ca="true">+IF(OFFSET('Sanitation Data'!$G$32,0,10*ROW('Sanitation Data'!G127))="","",OFFSET('Sanitation Data'!$G$32,0,10*ROW('Sanitation Data'!G127)))</f>
        <v/>
      </c>
      <c r="DE133" s="306" t="str">
        <f ca="true">+IF(OFFSET('Sanitation Data'!$H$28,0,10*ROW('Sanitation Data'!H127))="","",OFFSET('Sanitation Data'!$H$28,0,10*ROW('Sanitation Data'!H127)))</f>
        <v/>
      </c>
      <c r="DF133" s="306" t="str">
        <f ca="true">+IF(OFFSET('Sanitation Data'!$H$29,0,10*ROW('Sanitation Data'!H127))="","",OFFSET('Sanitation Data'!$H$29,0,10*ROW('Sanitation Data'!H127)))</f>
        <v/>
      </c>
      <c r="DG133" s="306" t="str">
        <f ca="true">+IF(OFFSET('Sanitation Data'!$H$30,0,10*ROW('Sanitation Data'!H127))="","",OFFSET('Sanitation Data'!$H$30,0,10*ROW('Sanitation Data'!H127)))</f>
        <v/>
      </c>
      <c r="DH133" s="306" t="str">
        <f ca="true">+IF(OFFSET('Sanitation Data'!$H$31,0,10*ROW('Sanitation Data'!H127))="","",OFFSET('Sanitation Data'!$H$31,0,10*ROW('Sanitation Data'!H127)))</f>
        <v/>
      </c>
      <c r="DI133" s="306" t="str">
        <f ca="true">+IF(OFFSET('Sanitation Data'!$H$32,0,10*ROW('Sanitation Data'!H127))="","",OFFSET('Sanitation Data'!$H$32,0,10*ROW('Sanitation Data'!H127)))</f>
        <v/>
      </c>
      <c r="DJ133" s="306" t="str">
        <f ca="true">+IF(OFFSET('Sanitation Data'!$I$28,0,10*ROW('Sanitation Data'!I127))="","",OFFSET('Sanitation Data'!$I$28,0,10*ROW('Sanitation Data'!I127)))</f>
        <v/>
      </c>
      <c r="DK133" s="306" t="str">
        <f ca="true">+IF(OFFSET('Sanitation Data'!$I$29,0,10*ROW('Sanitation Data'!I127))="","",OFFSET('Sanitation Data'!$I$29,0,10*ROW('Sanitation Data'!I127)))</f>
        <v/>
      </c>
      <c r="DL133" s="306" t="str">
        <f ca="true">+IF(OFFSET('Sanitation Data'!$I$30,0,10*ROW('Sanitation Data'!I127))="","",OFFSET('Sanitation Data'!$I$30,0,10*ROW('Sanitation Data'!I127)))</f>
        <v/>
      </c>
      <c r="DM133" s="306" t="str">
        <f ca="true">+IF(OFFSET('Sanitation Data'!$I$31,0,10*ROW('Sanitation Data'!I127))="","",OFFSET('Sanitation Data'!$I$31,0,10*ROW('Sanitation Data'!I127)))</f>
        <v/>
      </c>
      <c r="DN133" s="306" t="str">
        <f ca="true">+IF(OFFSET('Sanitation Data'!$I$32,0,10*ROW('Sanitation Data'!I127))="","",OFFSET('Sanitation Data'!$I$32,0,10*ROW('Sanitation Data'!I127)))</f>
        <v/>
      </c>
      <c r="DO133" s="306" t="str">
        <f ca="true">+IF(OFFSET('Hygiene Data'!$D$11,0,10*ROW('Hygiene Data'!D127))="","",OFFSET('Hygiene Data'!$D$11,0,10*ROW('Hygiene Data'!D127)))</f>
        <v/>
      </c>
      <c r="DP133" s="306" t="str">
        <f ca="true">+IF(OFFSET('Hygiene Data'!$D$12,0,10*ROW('Hygiene Data'!D127))="","",OFFSET('Hygiene Data'!$D$12,0,10*ROW('Hygiene Data'!D127)))</f>
        <v/>
      </c>
      <c r="DQ133" s="306" t="str">
        <f ca="true">+IF(OFFSET('Hygiene Data'!$D$13,0,10*ROW('Hygiene Data'!D127))="","",OFFSET('Hygiene Data'!$D$13,0,10*ROW('Hygiene Data'!D127)))</f>
        <v/>
      </c>
      <c r="DR133" s="306" t="str">
        <f ca="true">+IF(OFFSET('Hygiene Data'!$E$11,0,10*ROW('Hygiene Data'!E127))="","",OFFSET('Hygiene Data'!$E$11,0,10*ROW('Hygiene Data'!E127)))</f>
        <v/>
      </c>
      <c r="DS133" s="306" t="str">
        <f ca="true">+IF(OFFSET('Hygiene Data'!$E$12,0,10*ROW('Hygiene Data'!E127))="","",OFFSET('Hygiene Data'!$E$12,0,10*ROW('Hygiene Data'!E127)))</f>
        <v/>
      </c>
      <c r="DT133" s="306" t="str">
        <f ca="true">+IF(OFFSET('Hygiene Data'!$E$13,0,10*ROW('Hygiene Data'!E127))="","",OFFSET('Hygiene Data'!$E$13,0,10*ROW('Hygiene Data'!E127)))</f>
        <v/>
      </c>
      <c r="DU133" s="306" t="str">
        <f ca="true">+IF(OFFSET('Hygiene Data'!$F$11,0,10*ROW('Hygiene Data'!F127))="","",OFFSET('Hygiene Data'!$F$11,0,10*ROW('Hygiene Data'!F127)))</f>
        <v/>
      </c>
      <c r="DV133" s="306" t="str">
        <f ca="true">+IF(OFFSET('Hygiene Data'!$F$12,0,10*ROW('Hygiene Data'!F127))="","",OFFSET('Hygiene Data'!$F$12,0,10*ROW('Hygiene Data'!F127)))</f>
        <v/>
      </c>
      <c r="DW133" s="306" t="str">
        <f ca="true">+IF(OFFSET('Hygiene Data'!$F$13,0,10*ROW('Hygiene Data'!F127))="","",OFFSET('Hygiene Data'!$F$13,0,10*ROW('Hygiene Data'!F127)))</f>
        <v/>
      </c>
      <c r="DX133" s="306" t="str">
        <f ca="true">+IF(OFFSET('Hygiene Data'!$G$11,0,10*ROW('Hygiene Data'!G127))="","",OFFSET('Hygiene Data'!$G$11,0,10*ROW('Hygiene Data'!G127)))</f>
        <v/>
      </c>
      <c r="DY133" s="306" t="str">
        <f ca="true">+IF(OFFSET('Hygiene Data'!$G$12,0,10*ROW('Hygiene Data'!G127))="","",OFFSET('Hygiene Data'!$G$12,0,10*ROW('Hygiene Data'!G127)))</f>
        <v/>
      </c>
      <c r="DZ133" s="306" t="str">
        <f ca="true">+IF(OFFSET('Hygiene Data'!$G$13,0,10*ROW('Hygiene Data'!G127))="","",OFFSET('Hygiene Data'!$G$13,0,10*ROW('Hygiene Data'!G127)))</f>
        <v/>
      </c>
      <c r="EA133" s="306" t="str">
        <f ca="true">+IF(OFFSET('Hygiene Data'!$H$11,0,10*ROW('Hygiene Data'!H127))="","",OFFSET('Hygiene Data'!$H$11,0,10*ROW('Hygiene Data'!H127)))</f>
        <v/>
      </c>
      <c r="EB133" s="306" t="str">
        <f ca="true">+IF(OFFSET('Hygiene Data'!$H$12,0,10*ROW('Hygiene Data'!H127))="","",OFFSET('Hygiene Data'!$H$12,0,10*ROW('Hygiene Data'!H127)))</f>
        <v/>
      </c>
      <c r="EC133" s="306" t="str">
        <f ca="true">+IF(OFFSET('Hygiene Data'!$H$13,0,10*ROW('Hygiene Data'!H127))="","",OFFSET('Hygiene Data'!$H$13,0,10*ROW('Hygiene Data'!H127)))</f>
        <v/>
      </c>
      <c r="ED133" s="306" t="str">
        <f ca="true">+IF(OFFSET('Hygiene Data'!$I$11,0,10*ROW('Hygiene Data'!I127))="","",OFFSET('Hygiene Data'!$I$11,0,10*ROW('Hygiene Data'!I127)))</f>
        <v/>
      </c>
      <c r="EE133" s="306" t="str">
        <f ca="true">+IF(OFFSET('Hygiene Data'!$I$12,0,10*ROW('Hygiene Data'!I127))="","",OFFSET('Hygiene Data'!$I$12,0,10*ROW('Hygiene Data'!I127)))</f>
        <v/>
      </c>
      <c r="EF133" s="306"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62" t="str">
        <f t="shared" ca="true" si="1"/>
        <v/>
      </c>
      <c r="D134" s="98"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8"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8"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8"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8"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8"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8"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8"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8"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8"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8"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8"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8"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8"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8"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8"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8"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8"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9"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9"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9"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9"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9"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9"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9"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9"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9"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9"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9"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9"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9"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9"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9"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9"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9"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9"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9"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9"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9"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9"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9"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9"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9"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9"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9"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9"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9"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9"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0"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0"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0"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0"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0"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0"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0"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0"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0"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0"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0"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0"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0"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0"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0"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0"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0"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0"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6"/>
      <c r="BS134" s="306" t="str">
        <f ca="true">+IF(OFFSET('Water Data'!$D$27,0,10*ROW('Water Data'!D128))="","",OFFSET('Water Data'!$D$27,0,10*ROW('Water Data'!D128)))</f>
        <v/>
      </c>
      <c r="BT134" s="306" t="str">
        <f ca="true">+IF(OFFSET('Water Data'!$D$28,0,10*ROW('Water Data'!D128))="","",OFFSET('Water Data'!$D$28,0,10*ROW('Water Data'!D128)))</f>
        <v/>
      </c>
      <c r="BU134" s="306" t="str">
        <f ca="true">+IF(OFFSET('Water Data'!$D$29,0,10*ROW('Water Data'!D128))="","",OFFSET('Water Data'!$D$29,0,10*ROW('Water Data'!D128)))</f>
        <v/>
      </c>
      <c r="BV134" s="306" t="str">
        <f ca="true">+IF(OFFSET('Water Data'!$E$27,0,10*ROW('Water Data'!E128))="","",OFFSET('Water Data'!$E$27,0,10*ROW('Water Data'!E128)))</f>
        <v/>
      </c>
      <c r="BW134" s="306" t="str">
        <f ca="true">+IF(OFFSET('Water Data'!$E$28,0,10*ROW('Water Data'!E128))="","",OFFSET('Water Data'!$E$28,0,10*ROW('Water Data'!E128)))</f>
        <v/>
      </c>
      <c r="BX134" s="306" t="str">
        <f ca="true">+IF(OFFSET('Water Data'!$E$29,0,10*ROW('Water Data'!E128))="","",OFFSET('Water Data'!$E$29,0,10*ROW('Water Data'!E128)))</f>
        <v/>
      </c>
      <c r="BY134" s="306" t="str">
        <f ca="true">+IF(OFFSET('Water Data'!$F$27,0,10*ROW('Water Data'!F128))="","",OFFSET('Water Data'!$F$27,0,10*ROW('Water Data'!F128)))</f>
        <v/>
      </c>
      <c r="BZ134" s="306" t="str">
        <f ca="true">+IF(OFFSET('Water Data'!$F$28,0,10*ROW('Water Data'!F128))="","",OFFSET('Water Data'!$F$28,0,10*ROW('Water Data'!F128)))</f>
        <v/>
      </c>
      <c r="CA134" s="306" t="str">
        <f ca="true">+IF(OFFSET('Water Data'!$F$29,0,10*ROW('Water Data'!F128))="","",OFFSET('Water Data'!$F$29,0,10*ROW('Water Data'!F128)))</f>
        <v/>
      </c>
      <c r="CB134" s="306" t="str">
        <f ca="true">+IF(OFFSET('Water Data'!$G$27,0,10*ROW('Water Data'!G128))="","",OFFSET('Water Data'!$G$27,0,10*ROW('Water Data'!G128)))</f>
        <v/>
      </c>
      <c r="CC134" s="306" t="str">
        <f ca="true">+IF(OFFSET('Water Data'!$G$28,0,10*ROW('Water Data'!G128))="","",OFFSET('Water Data'!$G$28,0,10*ROW('Water Data'!G128)))</f>
        <v/>
      </c>
      <c r="CD134" s="306" t="str">
        <f ca="true">+IF(OFFSET('Water Data'!$G$29,0,10*ROW('Water Data'!G128))="","",OFFSET('Water Data'!$G$29,0,10*ROW('Water Data'!G128)))</f>
        <v/>
      </c>
      <c r="CE134" s="306" t="str">
        <f ca="true">+IF(OFFSET('Water Data'!$H$27,0,10*ROW('Water Data'!H128))="","",OFFSET('Water Data'!$H$27,0,10*ROW('Water Data'!H128)))</f>
        <v/>
      </c>
      <c r="CF134" s="306" t="str">
        <f ca="true">+IF(OFFSET('Water Data'!$H$28,0,10*ROW('Water Data'!H128))="","",OFFSET('Water Data'!$H$28,0,10*ROW('Water Data'!H128)))</f>
        <v/>
      </c>
      <c r="CG134" s="306" t="str">
        <f ca="true">+IF(OFFSET('Water Data'!$H$29,0,10*ROW('Water Data'!H128))="","",OFFSET('Water Data'!$H$29,0,10*ROW('Water Data'!H128)))</f>
        <v/>
      </c>
      <c r="CH134" s="306" t="str">
        <f ca="true">+IF(OFFSET('Water Data'!$I$27,0,10*ROW('Water Data'!I128))="","",OFFSET('Water Data'!$I$27,0,10*ROW('Water Data'!I128)))</f>
        <v/>
      </c>
      <c r="CI134" s="306" t="str">
        <f ca="true">+IF(OFFSET('Water Data'!$I$28,0,10*ROW('Water Data'!I128))="","",OFFSET('Water Data'!$I$28,0,10*ROW('Water Data'!I128)))</f>
        <v/>
      </c>
      <c r="CJ134" s="306" t="str">
        <f ca="true">+IF(OFFSET('Water Data'!$I$29,0,10*ROW('Water Data'!I128))="","",OFFSET('Water Data'!$I$29,0,10*ROW('Water Data'!I128)))</f>
        <v/>
      </c>
      <c r="CK134" s="306" t="str">
        <f ca="true">+IF(OFFSET('Sanitation Data'!$D$28,0,10*ROW('Sanitation Data'!D128))="","",OFFSET('Sanitation Data'!$D$28,0,10*ROW('Sanitation Data'!D128)))</f>
        <v/>
      </c>
      <c r="CL134" s="306" t="str">
        <f ca="true">+IF(OFFSET('Sanitation Data'!$D$29,0,10*ROW('Sanitation Data'!D128))="","",OFFSET('Sanitation Data'!$D$29,0,10*ROW('Sanitation Data'!D128)))</f>
        <v/>
      </c>
      <c r="CM134" s="306" t="str">
        <f ca="true">+IF(OFFSET('Sanitation Data'!$D$30,0,10*ROW('Sanitation Data'!D128))="","",OFFSET('Sanitation Data'!$D$30,0,10*ROW('Sanitation Data'!D128)))</f>
        <v/>
      </c>
      <c r="CN134" s="306" t="str">
        <f ca="true">+IF(OFFSET('Sanitation Data'!$D$31,0,10*ROW('Sanitation Data'!D128))="","",OFFSET('Sanitation Data'!$D$31,0,10*ROW('Sanitation Data'!D128)))</f>
        <v/>
      </c>
      <c r="CO134" s="306" t="str">
        <f ca="true">+IF(OFFSET('Sanitation Data'!$D$32,0,10*ROW('Sanitation Data'!D128))="","",OFFSET('Sanitation Data'!$D$32,0,10*ROW('Sanitation Data'!D128)))</f>
        <v/>
      </c>
      <c r="CP134" s="306" t="str">
        <f ca="true">+IF(OFFSET('Sanitation Data'!$E$28,0,10*ROW('Sanitation Data'!E128))="","",OFFSET('Sanitation Data'!$E$28,0,10*ROW('Sanitation Data'!E128)))</f>
        <v/>
      </c>
      <c r="CQ134" s="306" t="str">
        <f ca="true">+IF(OFFSET('Sanitation Data'!$E$29,0,10*ROW('Sanitation Data'!E128))="","",OFFSET('Sanitation Data'!$E$29,0,10*ROW('Sanitation Data'!E128)))</f>
        <v/>
      </c>
      <c r="CR134" s="306" t="str">
        <f ca="true">+IF(OFFSET('Sanitation Data'!$E$30,0,10*ROW('Sanitation Data'!E128))="","",OFFSET('Sanitation Data'!$E$30,0,10*ROW('Sanitation Data'!E128)))</f>
        <v/>
      </c>
      <c r="CS134" s="306" t="str">
        <f ca="true">+IF(OFFSET('Sanitation Data'!$E$31,0,10*ROW('Sanitation Data'!E128))="","",OFFSET('Sanitation Data'!$E$31,0,10*ROW('Sanitation Data'!E128)))</f>
        <v/>
      </c>
      <c r="CT134" s="306" t="str">
        <f ca="true">+IF(OFFSET('Sanitation Data'!$E$32,0,10*ROW('Sanitation Data'!E128))="","",OFFSET('Sanitation Data'!$E$32,0,10*ROW('Sanitation Data'!E128)))</f>
        <v/>
      </c>
      <c r="CU134" s="306" t="str">
        <f ca="true">+IF(OFFSET('Sanitation Data'!$F$28,0,10*ROW('Sanitation Data'!F128))="","",OFFSET('Sanitation Data'!$F$28,0,10*ROW('Sanitation Data'!F128)))</f>
        <v/>
      </c>
      <c r="CV134" s="306" t="str">
        <f ca="true">+IF(OFFSET('Sanitation Data'!$F$29,0,10*ROW('Sanitation Data'!F128))="","",OFFSET('Sanitation Data'!$F$29,0,10*ROW('Sanitation Data'!F128)))</f>
        <v/>
      </c>
      <c r="CW134" s="306" t="str">
        <f ca="true">+IF(OFFSET('Sanitation Data'!$F$30,0,10*ROW('Sanitation Data'!F128))="","",OFFSET('Sanitation Data'!$F$30,0,10*ROW('Sanitation Data'!F128)))</f>
        <v/>
      </c>
      <c r="CX134" s="306" t="str">
        <f ca="true">+IF(OFFSET('Sanitation Data'!$F$31,0,10*ROW('Sanitation Data'!F128))="","",OFFSET('Sanitation Data'!$F$31,0,10*ROW('Sanitation Data'!F128)))</f>
        <v/>
      </c>
      <c r="CY134" s="306" t="str">
        <f ca="true">+IF(OFFSET('Sanitation Data'!$F$32,0,10*ROW('Sanitation Data'!F128))="","",OFFSET('Sanitation Data'!$F$32,0,10*ROW('Sanitation Data'!F128)))</f>
        <v/>
      </c>
      <c r="CZ134" s="306" t="str">
        <f ca="true">+IF(OFFSET('Sanitation Data'!$G$28,0,10*ROW('Sanitation Data'!G128))="","",OFFSET('Sanitation Data'!$G$28,0,10*ROW('Sanitation Data'!G128)))</f>
        <v/>
      </c>
      <c r="DA134" s="306" t="str">
        <f ca="true">+IF(OFFSET('Sanitation Data'!$G$29,0,10*ROW('Sanitation Data'!G128))="","",OFFSET('Sanitation Data'!$G$29,0,10*ROW('Sanitation Data'!G128)))</f>
        <v/>
      </c>
      <c r="DB134" s="306" t="str">
        <f ca="true">+IF(OFFSET('Sanitation Data'!$G$30,0,10*ROW('Sanitation Data'!G128))="","",OFFSET('Sanitation Data'!$G$30,0,10*ROW('Sanitation Data'!G128)))</f>
        <v/>
      </c>
      <c r="DC134" s="306" t="str">
        <f ca="true">+IF(OFFSET('Sanitation Data'!$G$31,0,10*ROW('Sanitation Data'!G128))="","",OFFSET('Sanitation Data'!$G$31,0,10*ROW('Sanitation Data'!G128)))</f>
        <v/>
      </c>
      <c r="DD134" s="306" t="str">
        <f ca="true">+IF(OFFSET('Sanitation Data'!$G$32,0,10*ROW('Sanitation Data'!G128))="","",OFFSET('Sanitation Data'!$G$32,0,10*ROW('Sanitation Data'!G128)))</f>
        <v/>
      </c>
      <c r="DE134" s="306" t="str">
        <f ca="true">+IF(OFFSET('Sanitation Data'!$H$28,0,10*ROW('Sanitation Data'!H128))="","",OFFSET('Sanitation Data'!$H$28,0,10*ROW('Sanitation Data'!H128)))</f>
        <v/>
      </c>
      <c r="DF134" s="306" t="str">
        <f ca="true">+IF(OFFSET('Sanitation Data'!$H$29,0,10*ROW('Sanitation Data'!H128))="","",OFFSET('Sanitation Data'!$H$29,0,10*ROW('Sanitation Data'!H128)))</f>
        <v/>
      </c>
      <c r="DG134" s="306" t="str">
        <f ca="true">+IF(OFFSET('Sanitation Data'!$H$30,0,10*ROW('Sanitation Data'!H128))="","",OFFSET('Sanitation Data'!$H$30,0,10*ROW('Sanitation Data'!H128)))</f>
        <v/>
      </c>
      <c r="DH134" s="306" t="str">
        <f ca="true">+IF(OFFSET('Sanitation Data'!$H$31,0,10*ROW('Sanitation Data'!H128))="","",OFFSET('Sanitation Data'!$H$31,0,10*ROW('Sanitation Data'!H128)))</f>
        <v/>
      </c>
      <c r="DI134" s="306" t="str">
        <f ca="true">+IF(OFFSET('Sanitation Data'!$H$32,0,10*ROW('Sanitation Data'!H128))="","",OFFSET('Sanitation Data'!$H$32,0,10*ROW('Sanitation Data'!H128)))</f>
        <v/>
      </c>
      <c r="DJ134" s="306" t="str">
        <f ca="true">+IF(OFFSET('Sanitation Data'!$I$28,0,10*ROW('Sanitation Data'!I128))="","",OFFSET('Sanitation Data'!$I$28,0,10*ROW('Sanitation Data'!I128)))</f>
        <v/>
      </c>
      <c r="DK134" s="306" t="str">
        <f ca="true">+IF(OFFSET('Sanitation Data'!$I$29,0,10*ROW('Sanitation Data'!I128))="","",OFFSET('Sanitation Data'!$I$29,0,10*ROW('Sanitation Data'!I128)))</f>
        <v/>
      </c>
      <c r="DL134" s="306" t="str">
        <f ca="true">+IF(OFFSET('Sanitation Data'!$I$30,0,10*ROW('Sanitation Data'!I128))="","",OFFSET('Sanitation Data'!$I$30,0,10*ROW('Sanitation Data'!I128)))</f>
        <v/>
      </c>
      <c r="DM134" s="306" t="str">
        <f ca="true">+IF(OFFSET('Sanitation Data'!$I$31,0,10*ROW('Sanitation Data'!I128))="","",OFFSET('Sanitation Data'!$I$31,0,10*ROW('Sanitation Data'!I128)))</f>
        <v/>
      </c>
      <c r="DN134" s="306" t="str">
        <f ca="true">+IF(OFFSET('Sanitation Data'!$I$32,0,10*ROW('Sanitation Data'!I128))="","",OFFSET('Sanitation Data'!$I$32,0,10*ROW('Sanitation Data'!I128)))</f>
        <v/>
      </c>
      <c r="DO134" s="306" t="str">
        <f ca="true">+IF(OFFSET('Hygiene Data'!$D$11,0,10*ROW('Hygiene Data'!D128))="","",OFFSET('Hygiene Data'!$D$11,0,10*ROW('Hygiene Data'!D128)))</f>
        <v/>
      </c>
      <c r="DP134" s="306" t="str">
        <f ca="true">+IF(OFFSET('Hygiene Data'!$D$12,0,10*ROW('Hygiene Data'!D128))="","",OFFSET('Hygiene Data'!$D$12,0,10*ROW('Hygiene Data'!D128)))</f>
        <v/>
      </c>
      <c r="DQ134" s="306" t="str">
        <f ca="true">+IF(OFFSET('Hygiene Data'!$D$13,0,10*ROW('Hygiene Data'!D128))="","",OFFSET('Hygiene Data'!$D$13,0,10*ROW('Hygiene Data'!D128)))</f>
        <v/>
      </c>
      <c r="DR134" s="306" t="str">
        <f ca="true">+IF(OFFSET('Hygiene Data'!$E$11,0,10*ROW('Hygiene Data'!E128))="","",OFFSET('Hygiene Data'!$E$11,0,10*ROW('Hygiene Data'!E128)))</f>
        <v/>
      </c>
      <c r="DS134" s="306" t="str">
        <f ca="true">+IF(OFFSET('Hygiene Data'!$E$12,0,10*ROW('Hygiene Data'!E128))="","",OFFSET('Hygiene Data'!$E$12,0,10*ROW('Hygiene Data'!E128)))</f>
        <v/>
      </c>
      <c r="DT134" s="306" t="str">
        <f ca="true">+IF(OFFSET('Hygiene Data'!$E$13,0,10*ROW('Hygiene Data'!E128))="","",OFFSET('Hygiene Data'!$E$13,0,10*ROW('Hygiene Data'!E128)))</f>
        <v/>
      </c>
      <c r="DU134" s="306" t="str">
        <f ca="true">+IF(OFFSET('Hygiene Data'!$F$11,0,10*ROW('Hygiene Data'!F128))="","",OFFSET('Hygiene Data'!$F$11,0,10*ROW('Hygiene Data'!F128)))</f>
        <v/>
      </c>
      <c r="DV134" s="306" t="str">
        <f ca="true">+IF(OFFSET('Hygiene Data'!$F$12,0,10*ROW('Hygiene Data'!F128))="","",OFFSET('Hygiene Data'!$F$12,0,10*ROW('Hygiene Data'!F128)))</f>
        <v/>
      </c>
      <c r="DW134" s="306" t="str">
        <f ca="true">+IF(OFFSET('Hygiene Data'!$F$13,0,10*ROW('Hygiene Data'!F128))="","",OFFSET('Hygiene Data'!$F$13,0,10*ROW('Hygiene Data'!F128)))</f>
        <v/>
      </c>
      <c r="DX134" s="306" t="str">
        <f ca="true">+IF(OFFSET('Hygiene Data'!$G$11,0,10*ROW('Hygiene Data'!G128))="","",OFFSET('Hygiene Data'!$G$11,0,10*ROW('Hygiene Data'!G128)))</f>
        <v/>
      </c>
      <c r="DY134" s="306" t="str">
        <f ca="true">+IF(OFFSET('Hygiene Data'!$G$12,0,10*ROW('Hygiene Data'!G128))="","",OFFSET('Hygiene Data'!$G$12,0,10*ROW('Hygiene Data'!G128)))</f>
        <v/>
      </c>
      <c r="DZ134" s="306" t="str">
        <f ca="true">+IF(OFFSET('Hygiene Data'!$G$13,0,10*ROW('Hygiene Data'!G128))="","",OFFSET('Hygiene Data'!$G$13,0,10*ROW('Hygiene Data'!G128)))</f>
        <v/>
      </c>
      <c r="EA134" s="306" t="str">
        <f ca="true">+IF(OFFSET('Hygiene Data'!$H$11,0,10*ROW('Hygiene Data'!H128))="","",OFFSET('Hygiene Data'!$H$11,0,10*ROW('Hygiene Data'!H128)))</f>
        <v/>
      </c>
      <c r="EB134" s="306" t="str">
        <f ca="true">+IF(OFFSET('Hygiene Data'!$H$12,0,10*ROW('Hygiene Data'!H128))="","",OFFSET('Hygiene Data'!$H$12,0,10*ROW('Hygiene Data'!H128)))</f>
        <v/>
      </c>
      <c r="EC134" s="306" t="str">
        <f ca="true">+IF(OFFSET('Hygiene Data'!$H$13,0,10*ROW('Hygiene Data'!H128))="","",OFFSET('Hygiene Data'!$H$13,0,10*ROW('Hygiene Data'!H128)))</f>
        <v/>
      </c>
      <c r="ED134" s="306" t="str">
        <f ca="true">+IF(OFFSET('Hygiene Data'!$I$11,0,10*ROW('Hygiene Data'!I128))="","",OFFSET('Hygiene Data'!$I$11,0,10*ROW('Hygiene Data'!I128)))</f>
        <v/>
      </c>
      <c r="EE134" s="306" t="str">
        <f ca="true">+IF(OFFSET('Hygiene Data'!$I$12,0,10*ROW('Hygiene Data'!I128))="","",OFFSET('Hygiene Data'!$I$12,0,10*ROW('Hygiene Data'!I128)))</f>
        <v/>
      </c>
      <c r="EF134" s="306"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62" t="str">
        <f t="shared" ref="C135:C198" ca="true" si="2">+IF(ISNUMBER(VALUE(MID(A135,5,4))), VALUE(MID(A135, 5,4)),"")</f>
        <v/>
      </c>
      <c r="D135" s="98"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8"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8"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8"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8"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8"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8"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8"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8"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8"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8"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8"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8"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8"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8"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8"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8"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8"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9"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9"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9"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9"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9"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9"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9"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9"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9"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9"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9"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9"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9"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9"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9"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9"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9"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9"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9"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9"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9"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9"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9"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9"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9"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9"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9"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9"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9"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9"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0"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0"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0"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0"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0"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0"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0"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0"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0"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0"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0"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0"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0"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0"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0"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0"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0"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0"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6"/>
      <c r="BS135" s="306" t="str">
        <f ca="true">+IF(OFFSET('Water Data'!$D$27,0,10*ROW('Water Data'!D129))="","",OFFSET('Water Data'!$D$27,0,10*ROW('Water Data'!D129)))</f>
        <v/>
      </c>
      <c r="BT135" s="306" t="str">
        <f ca="true">+IF(OFFSET('Water Data'!$D$28,0,10*ROW('Water Data'!D129))="","",OFFSET('Water Data'!$D$28,0,10*ROW('Water Data'!D129)))</f>
        <v/>
      </c>
      <c r="BU135" s="306" t="str">
        <f ca="true">+IF(OFFSET('Water Data'!$D$29,0,10*ROW('Water Data'!D129))="","",OFFSET('Water Data'!$D$29,0,10*ROW('Water Data'!D129)))</f>
        <v/>
      </c>
      <c r="BV135" s="306" t="str">
        <f ca="true">+IF(OFFSET('Water Data'!$E$27,0,10*ROW('Water Data'!E129))="","",OFFSET('Water Data'!$E$27,0,10*ROW('Water Data'!E129)))</f>
        <v/>
      </c>
      <c r="BW135" s="306" t="str">
        <f ca="true">+IF(OFFSET('Water Data'!$E$28,0,10*ROW('Water Data'!E129))="","",OFFSET('Water Data'!$E$28,0,10*ROW('Water Data'!E129)))</f>
        <v/>
      </c>
      <c r="BX135" s="306" t="str">
        <f ca="true">+IF(OFFSET('Water Data'!$E$29,0,10*ROW('Water Data'!E129))="","",OFFSET('Water Data'!$E$29,0,10*ROW('Water Data'!E129)))</f>
        <v/>
      </c>
      <c r="BY135" s="306" t="str">
        <f ca="true">+IF(OFFSET('Water Data'!$F$27,0,10*ROW('Water Data'!F129))="","",OFFSET('Water Data'!$F$27,0,10*ROW('Water Data'!F129)))</f>
        <v/>
      </c>
      <c r="BZ135" s="306" t="str">
        <f ca="true">+IF(OFFSET('Water Data'!$F$28,0,10*ROW('Water Data'!F129))="","",OFFSET('Water Data'!$F$28,0,10*ROW('Water Data'!F129)))</f>
        <v/>
      </c>
      <c r="CA135" s="306" t="str">
        <f ca="true">+IF(OFFSET('Water Data'!$F$29,0,10*ROW('Water Data'!F129))="","",OFFSET('Water Data'!$F$29,0,10*ROW('Water Data'!F129)))</f>
        <v/>
      </c>
      <c r="CB135" s="306" t="str">
        <f ca="true">+IF(OFFSET('Water Data'!$G$27,0,10*ROW('Water Data'!G129))="","",OFFSET('Water Data'!$G$27,0,10*ROW('Water Data'!G129)))</f>
        <v/>
      </c>
      <c r="CC135" s="306" t="str">
        <f ca="true">+IF(OFFSET('Water Data'!$G$28,0,10*ROW('Water Data'!G129))="","",OFFSET('Water Data'!$G$28,0,10*ROW('Water Data'!G129)))</f>
        <v/>
      </c>
      <c r="CD135" s="306" t="str">
        <f ca="true">+IF(OFFSET('Water Data'!$G$29,0,10*ROW('Water Data'!G129))="","",OFFSET('Water Data'!$G$29,0,10*ROW('Water Data'!G129)))</f>
        <v/>
      </c>
      <c r="CE135" s="306" t="str">
        <f ca="true">+IF(OFFSET('Water Data'!$H$27,0,10*ROW('Water Data'!H129))="","",OFFSET('Water Data'!$H$27,0,10*ROW('Water Data'!H129)))</f>
        <v/>
      </c>
      <c r="CF135" s="306" t="str">
        <f ca="true">+IF(OFFSET('Water Data'!$H$28,0,10*ROW('Water Data'!H129))="","",OFFSET('Water Data'!$H$28,0,10*ROW('Water Data'!H129)))</f>
        <v/>
      </c>
      <c r="CG135" s="306" t="str">
        <f ca="true">+IF(OFFSET('Water Data'!$H$29,0,10*ROW('Water Data'!H129))="","",OFFSET('Water Data'!$H$29,0,10*ROW('Water Data'!H129)))</f>
        <v/>
      </c>
      <c r="CH135" s="306" t="str">
        <f ca="true">+IF(OFFSET('Water Data'!$I$27,0,10*ROW('Water Data'!I129))="","",OFFSET('Water Data'!$I$27,0,10*ROW('Water Data'!I129)))</f>
        <v/>
      </c>
      <c r="CI135" s="306" t="str">
        <f ca="true">+IF(OFFSET('Water Data'!$I$28,0,10*ROW('Water Data'!I129))="","",OFFSET('Water Data'!$I$28,0,10*ROW('Water Data'!I129)))</f>
        <v/>
      </c>
      <c r="CJ135" s="306" t="str">
        <f ca="true">+IF(OFFSET('Water Data'!$I$29,0,10*ROW('Water Data'!I129))="","",OFFSET('Water Data'!$I$29,0,10*ROW('Water Data'!I129)))</f>
        <v/>
      </c>
      <c r="CK135" s="306" t="str">
        <f ca="true">+IF(OFFSET('Sanitation Data'!$D$28,0,10*ROW('Sanitation Data'!D129))="","",OFFSET('Sanitation Data'!$D$28,0,10*ROW('Sanitation Data'!D129)))</f>
        <v/>
      </c>
      <c r="CL135" s="306" t="str">
        <f ca="true">+IF(OFFSET('Sanitation Data'!$D$29,0,10*ROW('Sanitation Data'!D129))="","",OFFSET('Sanitation Data'!$D$29,0,10*ROW('Sanitation Data'!D129)))</f>
        <v/>
      </c>
      <c r="CM135" s="306" t="str">
        <f ca="true">+IF(OFFSET('Sanitation Data'!$D$30,0,10*ROW('Sanitation Data'!D129))="","",OFFSET('Sanitation Data'!$D$30,0,10*ROW('Sanitation Data'!D129)))</f>
        <v/>
      </c>
      <c r="CN135" s="306" t="str">
        <f ca="true">+IF(OFFSET('Sanitation Data'!$D$31,0,10*ROW('Sanitation Data'!D129))="","",OFFSET('Sanitation Data'!$D$31,0,10*ROW('Sanitation Data'!D129)))</f>
        <v/>
      </c>
      <c r="CO135" s="306" t="str">
        <f ca="true">+IF(OFFSET('Sanitation Data'!$D$32,0,10*ROW('Sanitation Data'!D129))="","",OFFSET('Sanitation Data'!$D$32,0,10*ROW('Sanitation Data'!D129)))</f>
        <v/>
      </c>
      <c r="CP135" s="306" t="str">
        <f ca="true">+IF(OFFSET('Sanitation Data'!$E$28,0,10*ROW('Sanitation Data'!E129))="","",OFFSET('Sanitation Data'!$E$28,0,10*ROW('Sanitation Data'!E129)))</f>
        <v/>
      </c>
      <c r="CQ135" s="306" t="str">
        <f ca="true">+IF(OFFSET('Sanitation Data'!$E$29,0,10*ROW('Sanitation Data'!E129))="","",OFFSET('Sanitation Data'!$E$29,0,10*ROW('Sanitation Data'!E129)))</f>
        <v/>
      </c>
      <c r="CR135" s="306" t="str">
        <f ca="true">+IF(OFFSET('Sanitation Data'!$E$30,0,10*ROW('Sanitation Data'!E129))="","",OFFSET('Sanitation Data'!$E$30,0,10*ROW('Sanitation Data'!E129)))</f>
        <v/>
      </c>
      <c r="CS135" s="306" t="str">
        <f ca="true">+IF(OFFSET('Sanitation Data'!$E$31,0,10*ROW('Sanitation Data'!E129))="","",OFFSET('Sanitation Data'!$E$31,0,10*ROW('Sanitation Data'!E129)))</f>
        <v/>
      </c>
      <c r="CT135" s="306" t="str">
        <f ca="true">+IF(OFFSET('Sanitation Data'!$E$32,0,10*ROW('Sanitation Data'!E129))="","",OFFSET('Sanitation Data'!$E$32,0,10*ROW('Sanitation Data'!E129)))</f>
        <v/>
      </c>
      <c r="CU135" s="306" t="str">
        <f ca="true">+IF(OFFSET('Sanitation Data'!$F$28,0,10*ROW('Sanitation Data'!F129))="","",OFFSET('Sanitation Data'!$F$28,0,10*ROW('Sanitation Data'!F129)))</f>
        <v/>
      </c>
      <c r="CV135" s="306" t="str">
        <f ca="true">+IF(OFFSET('Sanitation Data'!$F$29,0,10*ROW('Sanitation Data'!F129))="","",OFFSET('Sanitation Data'!$F$29,0,10*ROW('Sanitation Data'!F129)))</f>
        <v/>
      </c>
      <c r="CW135" s="306" t="str">
        <f ca="true">+IF(OFFSET('Sanitation Data'!$F$30,0,10*ROW('Sanitation Data'!F129))="","",OFFSET('Sanitation Data'!$F$30,0,10*ROW('Sanitation Data'!F129)))</f>
        <v/>
      </c>
      <c r="CX135" s="306" t="str">
        <f ca="true">+IF(OFFSET('Sanitation Data'!$F$31,0,10*ROW('Sanitation Data'!F129))="","",OFFSET('Sanitation Data'!$F$31,0,10*ROW('Sanitation Data'!F129)))</f>
        <v/>
      </c>
      <c r="CY135" s="306" t="str">
        <f ca="true">+IF(OFFSET('Sanitation Data'!$F$32,0,10*ROW('Sanitation Data'!F129))="","",OFFSET('Sanitation Data'!$F$32,0,10*ROW('Sanitation Data'!F129)))</f>
        <v/>
      </c>
      <c r="CZ135" s="306" t="str">
        <f ca="true">+IF(OFFSET('Sanitation Data'!$G$28,0,10*ROW('Sanitation Data'!G129))="","",OFFSET('Sanitation Data'!$G$28,0,10*ROW('Sanitation Data'!G129)))</f>
        <v/>
      </c>
      <c r="DA135" s="306" t="str">
        <f ca="true">+IF(OFFSET('Sanitation Data'!$G$29,0,10*ROW('Sanitation Data'!G129))="","",OFFSET('Sanitation Data'!$G$29,0,10*ROW('Sanitation Data'!G129)))</f>
        <v/>
      </c>
      <c r="DB135" s="306" t="str">
        <f ca="true">+IF(OFFSET('Sanitation Data'!$G$30,0,10*ROW('Sanitation Data'!G129))="","",OFFSET('Sanitation Data'!$G$30,0,10*ROW('Sanitation Data'!G129)))</f>
        <v/>
      </c>
      <c r="DC135" s="306" t="str">
        <f ca="true">+IF(OFFSET('Sanitation Data'!$G$31,0,10*ROW('Sanitation Data'!G129))="","",OFFSET('Sanitation Data'!$G$31,0,10*ROW('Sanitation Data'!G129)))</f>
        <v/>
      </c>
      <c r="DD135" s="306" t="str">
        <f ca="true">+IF(OFFSET('Sanitation Data'!$G$32,0,10*ROW('Sanitation Data'!G129))="","",OFFSET('Sanitation Data'!$G$32,0,10*ROW('Sanitation Data'!G129)))</f>
        <v/>
      </c>
      <c r="DE135" s="306" t="str">
        <f ca="true">+IF(OFFSET('Sanitation Data'!$H$28,0,10*ROW('Sanitation Data'!H129))="","",OFFSET('Sanitation Data'!$H$28,0,10*ROW('Sanitation Data'!H129)))</f>
        <v/>
      </c>
      <c r="DF135" s="306" t="str">
        <f ca="true">+IF(OFFSET('Sanitation Data'!$H$29,0,10*ROW('Sanitation Data'!H129))="","",OFFSET('Sanitation Data'!$H$29,0,10*ROW('Sanitation Data'!H129)))</f>
        <v/>
      </c>
      <c r="DG135" s="306" t="str">
        <f ca="true">+IF(OFFSET('Sanitation Data'!$H$30,0,10*ROW('Sanitation Data'!H129))="","",OFFSET('Sanitation Data'!$H$30,0,10*ROW('Sanitation Data'!H129)))</f>
        <v/>
      </c>
      <c r="DH135" s="306" t="str">
        <f ca="true">+IF(OFFSET('Sanitation Data'!$H$31,0,10*ROW('Sanitation Data'!H129))="","",OFFSET('Sanitation Data'!$H$31,0,10*ROW('Sanitation Data'!H129)))</f>
        <v/>
      </c>
      <c r="DI135" s="306" t="str">
        <f ca="true">+IF(OFFSET('Sanitation Data'!$H$32,0,10*ROW('Sanitation Data'!H129))="","",OFFSET('Sanitation Data'!$H$32,0,10*ROW('Sanitation Data'!H129)))</f>
        <v/>
      </c>
      <c r="DJ135" s="306" t="str">
        <f ca="true">+IF(OFFSET('Sanitation Data'!$I$28,0,10*ROW('Sanitation Data'!I129))="","",OFFSET('Sanitation Data'!$I$28,0,10*ROW('Sanitation Data'!I129)))</f>
        <v/>
      </c>
      <c r="DK135" s="306" t="str">
        <f ca="true">+IF(OFFSET('Sanitation Data'!$I$29,0,10*ROW('Sanitation Data'!I129))="","",OFFSET('Sanitation Data'!$I$29,0,10*ROW('Sanitation Data'!I129)))</f>
        <v/>
      </c>
      <c r="DL135" s="306" t="str">
        <f ca="true">+IF(OFFSET('Sanitation Data'!$I$30,0,10*ROW('Sanitation Data'!I129))="","",OFFSET('Sanitation Data'!$I$30,0,10*ROW('Sanitation Data'!I129)))</f>
        <v/>
      </c>
      <c r="DM135" s="306" t="str">
        <f ca="true">+IF(OFFSET('Sanitation Data'!$I$31,0,10*ROW('Sanitation Data'!I129))="","",OFFSET('Sanitation Data'!$I$31,0,10*ROW('Sanitation Data'!I129)))</f>
        <v/>
      </c>
      <c r="DN135" s="306" t="str">
        <f ca="true">+IF(OFFSET('Sanitation Data'!$I$32,0,10*ROW('Sanitation Data'!I129))="","",OFFSET('Sanitation Data'!$I$32,0,10*ROW('Sanitation Data'!I129)))</f>
        <v/>
      </c>
      <c r="DO135" s="306" t="str">
        <f ca="true">+IF(OFFSET('Hygiene Data'!$D$11,0,10*ROW('Hygiene Data'!D129))="","",OFFSET('Hygiene Data'!$D$11,0,10*ROW('Hygiene Data'!D129)))</f>
        <v/>
      </c>
      <c r="DP135" s="306" t="str">
        <f ca="true">+IF(OFFSET('Hygiene Data'!$D$12,0,10*ROW('Hygiene Data'!D129))="","",OFFSET('Hygiene Data'!$D$12,0,10*ROW('Hygiene Data'!D129)))</f>
        <v/>
      </c>
      <c r="DQ135" s="306" t="str">
        <f ca="true">+IF(OFFSET('Hygiene Data'!$D$13,0,10*ROW('Hygiene Data'!D129))="","",OFFSET('Hygiene Data'!$D$13,0,10*ROW('Hygiene Data'!D129)))</f>
        <v/>
      </c>
      <c r="DR135" s="306" t="str">
        <f ca="true">+IF(OFFSET('Hygiene Data'!$E$11,0,10*ROW('Hygiene Data'!E129))="","",OFFSET('Hygiene Data'!$E$11,0,10*ROW('Hygiene Data'!E129)))</f>
        <v/>
      </c>
      <c r="DS135" s="306" t="str">
        <f ca="true">+IF(OFFSET('Hygiene Data'!$E$12,0,10*ROW('Hygiene Data'!E129))="","",OFFSET('Hygiene Data'!$E$12,0,10*ROW('Hygiene Data'!E129)))</f>
        <v/>
      </c>
      <c r="DT135" s="306" t="str">
        <f ca="true">+IF(OFFSET('Hygiene Data'!$E$13,0,10*ROW('Hygiene Data'!E129))="","",OFFSET('Hygiene Data'!$E$13,0,10*ROW('Hygiene Data'!E129)))</f>
        <v/>
      </c>
      <c r="DU135" s="306" t="str">
        <f ca="true">+IF(OFFSET('Hygiene Data'!$F$11,0,10*ROW('Hygiene Data'!F129))="","",OFFSET('Hygiene Data'!$F$11,0,10*ROW('Hygiene Data'!F129)))</f>
        <v/>
      </c>
      <c r="DV135" s="306" t="str">
        <f ca="true">+IF(OFFSET('Hygiene Data'!$F$12,0,10*ROW('Hygiene Data'!F129))="","",OFFSET('Hygiene Data'!$F$12,0,10*ROW('Hygiene Data'!F129)))</f>
        <v/>
      </c>
      <c r="DW135" s="306" t="str">
        <f ca="true">+IF(OFFSET('Hygiene Data'!$F$13,0,10*ROW('Hygiene Data'!F129))="","",OFFSET('Hygiene Data'!$F$13,0,10*ROW('Hygiene Data'!F129)))</f>
        <v/>
      </c>
      <c r="DX135" s="306" t="str">
        <f ca="true">+IF(OFFSET('Hygiene Data'!$G$11,0,10*ROW('Hygiene Data'!G129))="","",OFFSET('Hygiene Data'!$G$11,0,10*ROW('Hygiene Data'!G129)))</f>
        <v/>
      </c>
      <c r="DY135" s="306" t="str">
        <f ca="true">+IF(OFFSET('Hygiene Data'!$G$12,0,10*ROW('Hygiene Data'!G129))="","",OFFSET('Hygiene Data'!$G$12,0,10*ROW('Hygiene Data'!G129)))</f>
        <v/>
      </c>
      <c r="DZ135" s="306" t="str">
        <f ca="true">+IF(OFFSET('Hygiene Data'!$G$13,0,10*ROW('Hygiene Data'!G129))="","",OFFSET('Hygiene Data'!$G$13,0,10*ROW('Hygiene Data'!G129)))</f>
        <v/>
      </c>
      <c r="EA135" s="306" t="str">
        <f ca="true">+IF(OFFSET('Hygiene Data'!$H$11,0,10*ROW('Hygiene Data'!H129))="","",OFFSET('Hygiene Data'!$H$11,0,10*ROW('Hygiene Data'!H129)))</f>
        <v/>
      </c>
      <c r="EB135" s="306" t="str">
        <f ca="true">+IF(OFFSET('Hygiene Data'!$H$12,0,10*ROW('Hygiene Data'!H129))="","",OFFSET('Hygiene Data'!$H$12,0,10*ROW('Hygiene Data'!H129)))</f>
        <v/>
      </c>
      <c r="EC135" s="306" t="str">
        <f ca="true">+IF(OFFSET('Hygiene Data'!$H$13,0,10*ROW('Hygiene Data'!H129))="","",OFFSET('Hygiene Data'!$H$13,0,10*ROW('Hygiene Data'!H129)))</f>
        <v/>
      </c>
      <c r="ED135" s="306" t="str">
        <f ca="true">+IF(OFFSET('Hygiene Data'!$I$11,0,10*ROW('Hygiene Data'!I129))="","",OFFSET('Hygiene Data'!$I$11,0,10*ROW('Hygiene Data'!I129)))</f>
        <v/>
      </c>
      <c r="EE135" s="306" t="str">
        <f ca="true">+IF(OFFSET('Hygiene Data'!$I$12,0,10*ROW('Hygiene Data'!I129))="","",OFFSET('Hygiene Data'!$I$12,0,10*ROW('Hygiene Data'!I129)))</f>
        <v/>
      </c>
      <c r="EF135" s="306"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62" t="str">
        <f t="shared" ca="true" si="2"/>
        <v/>
      </c>
      <c r="D136" s="98"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8"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8"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8"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8"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8"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8"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8"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8"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8"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8"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8"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8"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8"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8"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8"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8"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8"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9"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9"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9"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9"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9"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9"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9"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9"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9"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9"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9"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9"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9"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9"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9"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9"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9"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9"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9"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9"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9"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9"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9"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9"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9"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9"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9"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9"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9"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9"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0"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0"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0"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0"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0"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0"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0"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0"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0"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0"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0"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0"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0"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0"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0"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0"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0"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0"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6"/>
      <c r="BS136" s="306" t="str">
        <f ca="true">+IF(OFFSET('Water Data'!$D$27,0,10*ROW('Water Data'!D130))="","",OFFSET('Water Data'!$D$27,0,10*ROW('Water Data'!D130)))</f>
        <v/>
      </c>
      <c r="BT136" s="306" t="str">
        <f ca="true">+IF(OFFSET('Water Data'!$D$28,0,10*ROW('Water Data'!D130))="","",OFFSET('Water Data'!$D$28,0,10*ROW('Water Data'!D130)))</f>
        <v/>
      </c>
      <c r="BU136" s="306" t="str">
        <f ca="true">+IF(OFFSET('Water Data'!$D$29,0,10*ROW('Water Data'!D130))="","",OFFSET('Water Data'!$D$29,0,10*ROW('Water Data'!D130)))</f>
        <v/>
      </c>
      <c r="BV136" s="306" t="str">
        <f ca="true">+IF(OFFSET('Water Data'!$E$27,0,10*ROW('Water Data'!E130))="","",OFFSET('Water Data'!$E$27,0,10*ROW('Water Data'!E130)))</f>
        <v/>
      </c>
      <c r="BW136" s="306" t="str">
        <f ca="true">+IF(OFFSET('Water Data'!$E$28,0,10*ROW('Water Data'!E130))="","",OFFSET('Water Data'!$E$28,0,10*ROW('Water Data'!E130)))</f>
        <v/>
      </c>
      <c r="BX136" s="306" t="str">
        <f ca="true">+IF(OFFSET('Water Data'!$E$29,0,10*ROW('Water Data'!E130))="","",OFFSET('Water Data'!$E$29,0,10*ROW('Water Data'!E130)))</f>
        <v/>
      </c>
      <c r="BY136" s="306" t="str">
        <f ca="true">+IF(OFFSET('Water Data'!$F$27,0,10*ROW('Water Data'!F130))="","",OFFSET('Water Data'!$F$27,0,10*ROW('Water Data'!F130)))</f>
        <v/>
      </c>
      <c r="BZ136" s="306" t="str">
        <f ca="true">+IF(OFFSET('Water Data'!$F$28,0,10*ROW('Water Data'!F130))="","",OFFSET('Water Data'!$F$28,0,10*ROW('Water Data'!F130)))</f>
        <v/>
      </c>
      <c r="CA136" s="306" t="str">
        <f ca="true">+IF(OFFSET('Water Data'!$F$29,0,10*ROW('Water Data'!F130))="","",OFFSET('Water Data'!$F$29,0,10*ROW('Water Data'!F130)))</f>
        <v/>
      </c>
      <c r="CB136" s="306" t="str">
        <f ca="true">+IF(OFFSET('Water Data'!$G$27,0,10*ROW('Water Data'!G130))="","",OFFSET('Water Data'!$G$27,0,10*ROW('Water Data'!G130)))</f>
        <v/>
      </c>
      <c r="CC136" s="306" t="str">
        <f ca="true">+IF(OFFSET('Water Data'!$G$28,0,10*ROW('Water Data'!G130))="","",OFFSET('Water Data'!$G$28,0,10*ROW('Water Data'!G130)))</f>
        <v/>
      </c>
      <c r="CD136" s="306" t="str">
        <f ca="true">+IF(OFFSET('Water Data'!$G$29,0,10*ROW('Water Data'!G130))="","",OFFSET('Water Data'!$G$29,0,10*ROW('Water Data'!G130)))</f>
        <v/>
      </c>
      <c r="CE136" s="306" t="str">
        <f ca="true">+IF(OFFSET('Water Data'!$H$27,0,10*ROW('Water Data'!H130))="","",OFFSET('Water Data'!$H$27,0,10*ROW('Water Data'!H130)))</f>
        <v/>
      </c>
      <c r="CF136" s="306" t="str">
        <f ca="true">+IF(OFFSET('Water Data'!$H$28,0,10*ROW('Water Data'!H130))="","",OFFSET('Water Data'!$H$28,0,10*ROW('Water Data'!H130)))</f>
        <v/>
      </c>
      <c r="CG136" s="306" t="str">
        <f ca="true">+IF(OFFSET('Water Data'!$H$29,0,10*ROW('Water Data'!H130))="","",OFFSET('Water Data'!$H$29,0,10*ROW('Water Data'!H130)))</f>
        <v/>
      </c>
      <c r="CH136" s="306" t="str">
        <f ca="true">+IF(OFFSET('Water Data'!$I$27,0,10*ROW('Water Data'!I130))="","",OFFSET('Water Data'!$I$27,0,10*ROW('Water Data'!I130)))</f>
        <v/>
      </c>
      <c r="CI136" s="306" t="str">
        <f ca="true">+IF(OFFSET('Water Data'!$I$28,0,10*ROW('Water Data'!I130))="","",OFFSET('Water Data'!$I$28,0,10*ROW('Water Data'!I130)))</f>
        <v/>
      </c>
      <c r="CJ136" s="306" t="str">
        <f ca="true">+IF(OFFSET('Water Data'!$I$29,0,10*ROW('Water Data'!I130))="","",OFFSET('Water Data'!$I$29,0,10*ROW('Water Data'!I130)))</f>
        <v/>
      </c>
      <c r="CK136" s="306" t="str">
        <f ca="true">+IF(OFFSET('Sanitation Data'!$D$28,0,10*ROW('Sanitation Data'!D130))="","",OFFSET('Sanitation Data'!$D$28,0,10*ROW('Sanitation Data'!D130)))</f>
        <v/>
      </c>
      <c r="CL136" s="306" t="str">
        <f ca="true">+IF(OFFSET('Sanitation Data'!$D$29,0,10*ROW('Sanitation Data'!D130))="","",OFFSET('Sanitation Data'!$D$29,0,10*ROW('Sanitation Data'!D130)))</f>
        <v/>
      </c>
      <c r="CM136" s="306" t="str">
        <f ca="true">+IF(OFFSET('Sanitation Data'!$D$30,0,10*ROW('Sanitation Data'!D130))="","",OFFSET('Sanitation Data'!$D$30,0,10*ROW('Sanitation Data'!D130)))</f>
        <v/>
      </c>
      <c r="CN136" s="306" t="str">
        <f ca="true">+IF(OFFSET('Sanitation Data'!$D$31,0,10*ROW('Sanitation Data'!D130))="","",OFFSET('Sanitation Data'!$D$31,0,10*ROW('Sanitation Data'!D130)))</f>
        <v/>
      </c>
      <c r="CO136" s="306" t="str">
        <f ca="true">+IF(OFFSET('Sanitation Data'!$D$32,0,10*ROW('Sanitation Data'!D130))="","",OFFSET('Sanitation Data'!$D$32,0,10*ROW('Sanitation Data'!D130)))</f>
        <v/>
      </c>
      <c r="CP136" s="306" t="str">
        <f ca="true">+IF(OFFSET('Sanitation Data'!$E$28,0,10*ROW('Sanitation Data'!E130))="","",OFFSET('Sanitation Data'!$E$28,0,10*ROW('Sanitation Data'!E130)))</f>
        <v/>
      </c>
      <c r="CQ136" s="306" t="str">
        <f ca="true">+IF(OFFSET('Sanitation Data'!$E$29,0,10*ROW('Sanitation Data'!E130))="","",OFFSET('Sanitation Data'!$E$29,0,10*ROW('Sanitation Data'!E130)))</f>
        <v/>
      </c>
      <c r="CR136" s="306" t="str">
        <f ca="true">+IF(OFFSET('Sanitation Data'!$E$30,0,10*ROW('Sanitation Data'!E130))="","",OFFSET('Sanitation Data'!$E$30,0,10*ROW('Sanitation Data'!E130)))</f>
        <v/>
      </c>
      <c r="CS136" s="306" t="str">
        <f ca="true">+IF(OFFSET('Sanitation Data'!$E$31,0,10*ROW('Sanitation Data'!E130))="","",OFFSET('Sanitation Data'!$E$31,0,10*ROW('Sanitation Data'!E130)))</f>
        <v/>
      </c>
      <c r="CT136" s="306" t="str">
        <f ca="true">+IF(OFFSET('Sanitation Data'!$E$32,0,10*ROW('Sanitation Data'!E130))="","",OFFSET('Sanitation Data'!$E$32,0,10*ROW('Sanitation Data'!E130)))</f>
        <v/>
      </c>
      <c r="CU136" s="306" t="str">
        <f ca="true">+IF(OFFSET('Sanitation Data'!$F$28,0,10*ROW('Sanitation Data'!F130))="","",OFFSET('Sanitation Data'!$F$28,0,10*ROW('Sanitation Data'!F130)))</f>
        <v/>
      </c>
      <c r="CV136" s="306" t="str">
        <f ca="true">+IF(OFFSET('Sanitation Data'!$F$29,0,10*ROW('Sanitation Data'!F130))="","",OFFSET('Sanitation Data'!$F$29,0,10*ROW('Sanitation Data'!F130)))</f>
        <v/>
      </c>
      <c r="CW136" s="306" t="str">
        <f ca="true">+IF(OFFSET('Sanitation Data'!$F$30,0,10*ROW('Sanitation Data'!F130))="","",OFFSET('Sanitation Data'!$F$30,0,10*ROW('Sanitation Data'!F130)))</f>
        <v/>
      </c>
      <c r="CX136" s="306" t="str">
        <f ca="true">+IF(OFFSET('Sanitation Data'!$F$31,0,10*ROW('Sanitation Data'!F130))="","",OFFSET('Sanitation Data'!$F$31,0,10*ROW('Sanitation Data'!F130)))</f>
        <v/>
      </c>
      <c r="CY136" s="306" t="str">
        <f ca="true">+IF(OFFSET('Sanitation Data'!$F$32,0,10*ROW('Sanitation Data'!F130))="","",OFFSET('Sanitation Data'!$F$32,0,10*ROW('Sanitation Data'!F130)))</f>
        <v/>
      </c>
      <c r="CZ136" s="306" t="str">
        <f ca="true">+IF(OFFSET('Sanitation Data'!$G$28,0,10*ROW('Sanitation Data'!G130))="","",OFFSET('Sanitation Data'!$G$28,0,10*ROW('Sanitation Data'!G130)))</f>
        <v/>
      </c>
      <c r="DA136" s="306" t="str">
        <f ca="true">+IF(OFFSET('Sanitation Data'!$G$29,0,10*ROW('Sanitation Data'!G130))="","",OFFSET('Sanitation Data'!$G$29,0,10*ROW('Sanitation Data'!G130)))</f>
        <v/>
      </c>
      <c r="DB136" s="306" t="str">
        <f ca="true">+IF(OFFSET('Sanitation Data'!$G$30,0,10*ROW('Sanitation Data'!G130))="","",OFFSET('Sanitation Data'!$G$30,0,10*ROW('Sanitation Data'!G130)))</f>
        <v/>
      </c>
      <c r="DC136" s="306" t="str">
        <f ca="true">+IF(OFFSET('Sanitation Data'!$G$31,0,10*ROW('Sanitation Data'!G130))="","",OFFSET('Sanitation Data'!$G$31,0,10*ROW('Sanitation Data'!G130)))</f>
        <v/>
      </c>
      <c r="DD136" s="306" t="str">
        <f ca="true">+IF(OFFSET('Sanitation Data'!$G$32,0,10*ROW('Sanitation Data'!G130))="","",OFFSET('Sanitation Data'!$G$32,0,10*ROW('Sanitation Data'!G130)))</f>
        <v/>
      </c>
      <c r="DE136" s="306" t="str">
        <f ca="true">+IF(OFFSET('Sanitation Data'!$H$28,0,10*ROW('Sanitation Data'!H130))="","",OFFSET('Sanitation Data'!$H$28,0,10*ROW('Sanitation Data'!H130)))</f>
        <v/>
      </c>
      <c r="DF136" s="306" t="str">
        <f ca="true">+IF(OFFSET('Sanitation Data'!$H$29,0,10*ROW('Sanitation Data'!H130))="","",OFFSET('Sanitation Data'!$H$29,0,10*ROW('Sanitation Data'!H130)))</f>
        <v/>
      </c>
      <c r="DG136" s="306" t="str">
        <f ca="true">+IF(OFFSET('Sanitation Data'!$H$30,0,10*ROW('Sanitation Data'!H130))="","",OFFSET('Sanitation Data'!$H$30,0,10*ROW('Sanitation Data'!H130)))</f>
        <v/>
      </c>
      <c r="DH136" s="306" t="str">
        <f ca="true">+IF(OFFSET('Sanitation Data'!$H$31,0,10*ROW('Sanitation Data'!H130))="","",OFFSET('Sanitation Data'!$H$31,0,10*ROW('Sanitation Data'!H130)))</f>
        <v/>
      </c>
      <c r="DI136" s="306" t="str">
        <f ca="true">+IF(OFFSET('Sanitation Data'!$H$32,0,10*ROW('Sanitation Data'!H130))="","",OFFSET('Sanitation Data'!$H$32,0,10*ROW('Sanitation Data'!H130)))</f>
        <v/>
      </c>
      <c r="DJ136" s="306" t="str">
        <f ca="true">+IF(OFFSET('Sanitation Data'!$I$28,0,10*ROW('Sanitation Data'!I130))="","",OFFSET('Sanitation Data'!$I$28,0,10*ROW('Sanitation Data'!I130)))</f>
        <v/>
      </c>
      <c r="DK136" s="306" t="str">
        <f ca="true">+IF(OFFSET('Sanitation Data'!$I$29,0,10*ROW('Sanitation Data'!I130))="","",OFFSET('Sanitation Data'!$I$29,0,10*ROW('Sanitation Data'!I130)))</f>
        <v/>
      </c>
      <c r="DL136" s="306" t="str">
        <f ca="true">+IF(OFFSET('Sanitation Data'!$I$30,0,10*ROW('Sanitation Data'!I130))="","",OFFSET('Sanitation Data'!$I$30,0,10*ROW('Sanitation Data'!I130)))</f>
        <v/>
      </c>
      <c r="DM136" s="306" t="str">
        <f ca="true">+IF(OFFSET('Sanitation Data'!$I$31,0,10*ROW('Sanitation Data'!I130))="","",OFFSET('Sanitation Data'!$I$31,0,10*ROW('Sanitation Data'!I130)))</f>
        <v/>
      </c>
      <c r="DN136" s="306" t="str">
        <f ca="true">+IF(OFFSET('Sanitation Data'!$I$32,0,10*ROW('Sanitation Data'!I130))="","",OFFSET('Sanitation Data'!$I$32,0,10*ROW('Sanitation Data'!I130)))</f>
        <v/>
      </c>
      <c r="DO136" s="306" t="str">
        <f ca="true">+IF(OFFSET('Hygiene Data'!$D$11,0,10*ROW('Hygiene Data'!D130))="","",OFFSET('Hygiene Data'!$D$11,0,10*ROW('Hygiene Data'!D130)))</f>
        <v/>
      </c>
      <c r="DP136" s="306" t="str">
        <f ca="true">+IF(OFFSET('Hygiene Data'!$D$12,0,10*ROW('Hygiene Data'!D130))="","",OFFSET('Hygiene Data'!$D$12,0,10*ROW('Hygiene Data'!D130)))</f>
        <v/>
      </c>
      <c r="DQ136" s="306" t="str">
        <f ca="true">+IF(OFFSET('Hygiene Data'!$D$13,0,10*ROW('Hygiene Data'!D130))="","",OFFSET('Hygiene Data'!$D$13,0,10*ROW('Hygiene Data'!D130)))</f>
        <v/>
      </c>
      <c r="DR136" s="306" t="str">
        <f ca="true">+IF(OFFSET('Hygiene Data'!$E$11,0,10*ROW('Hygiene Data'!E130))="","",OFFSET('Hygiene Data'!$E$11,0,10*ROW('Hygiene Data'!E130)))</f>
        <v/>
      </c>
      <c r="DS136" s="306" t="str">
        <f ca="true">+IF(OFFSET('Hygiene Data'!$E$12,0,10*ROW('Hygiene Data'!E130))="","",OFFSET('Hygiene Data'!$E$12,0,10*ROW('Hygiene Data'!E130)))</f>
        <v/>
      </c>
      <c r="DT136" s="306" t="str">
        <f ca="true">+IF(OFFSET('Hygiene Data'!$E$13,0,10*ROW('Hygiene Data'!E130))="","",OFFSET('Hygiene Data'!$E$13,0,10*ROW('Hygiene Data'!E130)))</f>
        <v/>
      </c>
      <c r="DU136" s="306" t="str">
        <f ca="true">+IF(OFFSET('Hygiene Data'!$F$11,0,10*ROW('Hygiene Data'!F130))="","",OFFSET('Hygiene Data'!$F$11,0,10*ROW('Hygiene Data'!F130)))</f>
        <v/>
      </c>
      <c r="DV136" s="306" t="str">
        <f ca="true">+IF(OFFSET('Hygiene Data'!$F$12,0,10*ROW('Hygiene Data'!F130))="","",OFFSET('Hygiene Data'!$F$12,0,10*ROW('Hygiene Data'!F130)))</f>
        <v/>
      </c>
      <c r="DW136" s="306" t="str">
        <f ca="true">+IF(OFFSET('Hygiene Data'!$F$13,0,10*ROW('Hygiene Data'!F130))="","",OFFSET('Hygiene Data'!$F$13,0,10*ROW('Hygiene Data'!F130)))</f>
        <v/>
      </c>
      <c r="DX136" s="306" t="str">
        <f ca="true">+IF(OFFSET('Hygiene Data'!$G$11,0,10*ROW('Hygiene Data'!G130))="","",OFFSET('Hygiene Data'!$G$11,0,10*ROW('Hygiene Data'!G130)))</f>
        <v/>
      </c>
      <c r="DY136" s="306" t="str">
        <f ca="true">+IF(OFFSET('Hygiene Data'!$G$12,0,10*ROW('Hygiene Data'!G130))="","",OFFSET('Hygiene Data'!$G$12,0,10*ROW('Hygiene Data'!G130)))</f>
        <v/>
      </c>
      <c r="DZ136" s="306" t="str">
        <f ca="true">+IF(OFFSET('Hygiene Data'!$G$13,0,10*ROW('Hygiene Data'!G130))="","",OFFSET('Hygiene Data'!$G$13,0,10*ROW('Hygiene Data'!G130)))</f>
        <v/>
      </c>
      <c r="EA136" s="306" t="str">
        <f ca="true">+IF(OFFSET('Hygiene Data'!$H$11,0,10*ROW('Hygiene Data'!H130))="","",OFFSET('Hygiene Data'!$H$11,0,10*ROW('Hygiene Data'!H130)))</f>
        <v/>
      </c>
      <c r="EB136" s="306" t="str">
        <f ca="true">+IF(OFFSET('Hygiene Data'!$H$12,0,10*ROW('Hygiene Data'!H130))="","",OFFSET('Hygiene Data'!$H$12,0,10*ROW('Hygiene Data'!H130)))</f>
        <v/>
      </c>
      <c r="EC136" s="306" t="str">
        <f ca="true">+IF(OFFSET('Hygiene Data'!$H$13,0,10*ROW('Hygiene Data'!H130))="","",OFFSET('Hygiene Data'!$H$13,0,10*ROW('Hygiene Data'!H130)))</f>
        <v/>
      </c>
      <c r="ED136" s="306" t="str">
        <f ca="true">+IF(OFFSET('Hygiene Data'!$I$11,0,10*ROW('Hygiene Data'!I130))="","",OFFSET('Hygiene Data'!$I$11,0,10*ROW('Hygiene Data'!I130)))</f>
        <v/>
      </c>
      <c r="EE136" s="306" t="str">
        <f ca="true">+IF(OFFSET('Hygiene Data'!$I$12,0,10*ROW('Hygiene Data'!I130))="","",OFFSET('Hygiene Data'!$I$12,0,10*ROW('Hygiene Data'!I130)))</f>
        <v/>
      </c>
      <c r="EF136" s="306"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62" t="str">
        <f t="shared" ca="true" si="2"/>
        <v/>
      </c>
      <c r="D137" s="98"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8"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8"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8"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8"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8"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8"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8"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8"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8"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8"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8"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8"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8"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8"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8"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8"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8"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9"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9"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9"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9"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9"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9"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9"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9"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9"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9"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9"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9"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9"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9"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9"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9"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9"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9"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9"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9"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9"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9"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9"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9"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9"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9"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9"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9"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9"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9"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0"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0"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0"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0"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0"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0"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0"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0"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0"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0"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0"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0"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0"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0"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0"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0"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0"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0"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6"/>
      <c r="BS137" s="306" t="str">
        <f ca="true">+IF(OFFSET('Water Data'!$D$27,0,10*ROW('Water Data'!D131))="","",OFFSET('Water Data'!$D$27,0,10*ROW('Water Data'!D131)))</f>
        <v/>
      </c>
      <c r="BT137" s="306" t="str">
        <f ca="true">+IF(OFFSET('Water Data'!$D$28,0,10*ROW('Water Data'!D131))="","",OFFSET('Water Data'!$D$28,0,10*ROW('Water Data'!D131)))</f>
        <v/>
      </c>
      <c r="BU137" s="306" t="str">
        <f ca="true">+IF(OFFSET('Water Data'!$D$29,0,10*ROW('Water Data'!D131))="","",OFFSET('Water Data'!$D$29,0,10*ROW('Water Data'!D131)))</f>
        <v/>
      </c>
      <c r="BV137" s="306" t="str">
        <f ca="true">+IF(OFFSET('Water Data'!$E$27,0,10*ROW('Water Data'!E131))="","",OFFSET('Water Data'!$E$27,0,10*ROW('Water Data'!E131)))</f>
        <v/>
      </c>
      <c r="BW137" s="306" t="str">
        <f ca="true">+IF(OFFSET('Water Data'!$E$28,0,10*ROW('Water Data'!E131))="","",OFFSET('Water Data'!$E$28,0,10*ROW('Water Data'!E131)))</f>
        <v/>
      </c>
      <c r="BX137" s="306" t="str">
        <f ca="true">+IF(OFFSET('Water Data'!$E$29,0,10*ROW('Water Data'!E131))="","",OFFSET('Water Data'!$E$29,0,10*ROW('Water Data'!E131)))</f>
        <v/>
      </c>
      <c r="BY137" s="306" t="str">
        <f ca="true">+IF(OFFSET('Water Data'!$F$27,0,10*ROW('Water Data'!F131))="","",OFFSET('Water Data'!$F$27,0,10*ROW('Water Data'!F131)))</f>
        <v/>
      </c>
      <c r="BZ137" s="306" t="str">
        <f ca="true">+IF(OFFSET('Water Data'!$F$28,0,10*ROW('Water Data'!F131))="","",OFFSET('Water Data'!$F$28,0,10*ROW('Water Data'!F131)))</f>
        <v/>
      </c>
      <c r="CA137" s="306" t="str">
        <f ca="true">+IF(OFFSET('Water Data'!$F$29,0,10*ROW('Water Data'!F131))="","",OFFSET('Water Data'!$F$29,0,10*ROW('Water Data'!F131)))</f>
        <v/>
      </c>
      <c r="CB137" s="306" t="str">
        <f ca="true">+IF(OFFSET('Water Data'!$G$27,0,10*ROW('Water Data'!G131))="","",OFFSET('Water Data'!$G$27,0,10*ROW('Water Data'!G131)))</f>
        <v/>
      </c>
      <c r="CC137" s="306" t="str">
        <f ca="true">+IF(OFFSET('Water Data'!$G$28,0,10*ROW('Water Data'!G131))="","",OFFSET('Water Data'!$G$28,0,10*ROW('Water Data'!G131)))</f>
        <v/>
      </c>
      <c r="CD137" s="306" t="str">
        <f ca="true">+IF(OFFSET('Water Data'!$G$29,0,10*ROW('Water Data'!G131))="","",OFFSET('Water Data'!$G$29,0,10*ROW('Water Data'!G131)))</f>
        <v/>
      </c>
      <c r="CE137" s="306" t="str">
        <f ca="true">+IF(OFFSET('Water Data'!$H$27,0,10*ROW('Water Data'!H131))="","",OFFSET('Water Data'!$H$27,0,10*ROW('Water Data'!H131)))</f>
        <v/>
      </c>
      <c r="CF137" s="306" t="str">
        <f ca="true">+IF(OFFSET('Water Data'!$H$28,0,10*ROW('Water Data'!H131))="","",OFFSET('Water Data'!$H$28,0,10*ROW('Water Data'!H131)))</f>
        <v/>
      </c>
      <c r="CG137" s="306" t="str">
        <f ca="true">+IF(OFFSET('Water Data'!$H$29,0,10*ROW('Water Data'!H131))="","",OFFSET('Water Data'!$H$29,0,10*ROW('Water Data'!H131)))</f>
        <v/>
      </c>
      <c r="CH137" s="306" t="str">
        <f ca="true">+IF(OFFSET('Water Data'!$I$27,0,10*ROW('Water Data'!I131))="","",OFFSET('Water Data'!$I$27,0,10*ROW('Water Data'!I131)))</f>
        <v/>
      </c>
      <c r="CI137" s="306" t="str">
        <f ca="true">+IF(OFFSET('Water Data'!$I$28,0,10*ROW('Water Data'!I131))="","",OFFSET('Water Data'!$I$28,0,10*ROW('Water Data'!I131)))</f>
        <v/>
      </c>
      <c r="CJ137" s="306" t="str">
        <f ca="true">+IF(OFFSET('Water Data'!$I$29,0,10*ROW('Water Data'!I131))="","",OFFSET('Water Data'!$I$29,0,10*ROW('Water Data'!I131)))</f>
        <v/>
      </c>
      <c r="CK137" s="306" t="str">
        <f ca="true">+IF(OFFSET('Sanitation Data'!$D$28,0,10*ROW('Sanitation Data'!D131))="","",OFFSET('Sanitation Data'!$D$28,0,10*ROW('Sanitation Data'!D131)))</f>
        <v/>
      </c>
      <c r="CL137" s="306" t="str">
        <f ca="true">+IF(OFFSET('Sanitation Data'!$D$29,0,10*ROW('Sanitation Data'!D131))="","",OFFSET('Sanitation Data'!$D$29,0,10*ROW('Sanitation Data'!D131)))</f>
        <v/>
      </c>
      <c r="CM137" s="306" t="str">
        <f ca="true">+IF(OFFSET('Sanitation Data'!$D$30,0,10*ROW('Sanitation Data'!D131))="","",OFFSET('Sanitation Data'!$D$30,0,10*ROW('Sanitation Data'!D131)))</f>
        <v/>
      </c>
      <c r="CN137" s="306" t="str">
        <f ca="true">+IF(OFFSET('Sanitation Data'!$D$31,0,10*ROW('Sanitation Data'!D131))="","",OFFSET('Sanitation Data'!$D$31,0,10*ROW('Sanitation Data'!D131)))</f>
        <v/>
      </c>
      <c r="CO137" s="306" t="str">
        <f ca="true">+IF(OFFSET('Sanitation Data'!$D$32,0,10*ROW('Sanitation Data'!D131))="","",OFFSET('Sanitation Data'!$D$32,0,10*ROW('Sanitation Data'!D131)))</f>
        <v/>
      </c>
      <c r="CP137" s="306" t="str">
        <f ca="true">+IF(OFFSET('Sanitation Data'!$E$28,0,10*ROW('Sanitation Data'!E131))="","",OFFSET('Sanitation Data'!$E$28,0,10*ROW('Sanitation Data'!E131)))</f>
        <v/>
      </c>
      <c r="CQ137" s="306" t="str">
        <f ca="true">+IF(OFFSET('Sanitation Data'!$E$29,0,10*ROW('Sanitation Data'!E131))="","",OFFSET('Sanitation Data'!$E$29,0,10*ROW('Sanitation Data'!E131)))</f>
        <v/>
      </c>
      <c r="CR137" s="306" t="str">
        <f ca="true">+IF(OFFSET('Sanitation Data'!$E$30,0,10*ROW('Sanitation Data'!E131))="","",OFFSET('Sanitation Data'!$E$30,0,10*ROW('Sanitation Data'!E131)))</f>
        <v/>
      </c>
      <c r="CS137" s="306" t="str">
        <f ca="true">+IF(OFFSET('Sanitation Data'!$E$31,0,10*ROW('Sanitation Data'!E131))="","",OFFSET('Sanitation Data'!$E$31,0,10*ROW('Sanitation Data'!E131)))</f>
        <v/>
      </c>
      <c r="CT137" s="306" t="str">
        <f ca="true">+IF(OFFSET('Sanitation Data'!$E$32,0,10*ROW('Sanitation Data'!E131))="","",OFFSET('Sanitation Data'!$E$32,0,10*ROW('Sanitation Data'!E131)))</f>
        <v/>
      </c>
      <c r="CU137" s="306" t="str">
        <f ca="true">+IF(OFFSET('Sanitation Data'!$F$28,0,10*ROW('Sanitation Data'!F131))="","",OFFSET('Sanitation Data'!$F$28,0,10*ROW('Sanitation Data'!F131)))</f>
        <v/>
      </c>
      <c r="CV137" s="306" t="str">
        <f ca="true">+IF(OFFSET('Sanitation Data'!$F$29,0,10*ROW('Sanitation Data'!F131))="","",OFFSET('Sanitation Data'!$F$29,0,10*ROW('Sanitation Data'!F131)))</f>
        <v/>
      </c>
      <c r="CW137" s="306" t="str">
        <f ca="true">+IF(OFFSET('Sanitation Data'!$F$30,0,10*ROW('Sanitation Data'!F131))="","",OFFSET('Sanitation Data'!$F$30,0,10*ROW('Sanitation Data'!F131)))</f>
        <v/>
      </c>
      <c r="CX137" s="306" t="str">
        <f ca="true">+IF(OFFSET('Sanitation Data'!$F$31,0,10*ROW('Sanitation Data'!F131))="","",OFFSET('Sanitation Data'!$F$31,0,10*ROW('Sanitation Data'!F131)))</f>
        <v/>
      </c>
      <c r="CY137" s="306" t="str">
        <f ca="true">+IF(OFFSET('Sanitation Data'!$F$32,0,10*ROW('Sanitation Data'!F131))="","",OFFSET('Sanitation Data'!$F$32,0,10*ROW('Sanitation Data'!F131)))</f>
        <v/>
      </c>
      <c r="CZ137" s="306" t="str">
        <f ca="true">+IF(OFFSET('Sanitation Data'!$G$28,0,10*ROW('Sanitation Data'!G131))="","",OFFSET('Sanitation Data'!$G$28,0,10*ROW('Sanitation Data'!G131)))</f>
        <v/>
      </c>
      <c r="DA137" s="306" t="str">
        <f ca="true">+IF(OFFSET('Sanitation Data'!$G$29,0,10*ROW('Sanitation Data'!G131))="","",OFFSET('Sanitation Data'!$G$29,0,10*ROW('Sanitation Data'!G131)))</f>
        <v/>
      </c>
      <c r="DB137" s="306" t="str">
        <f ca="true">+IF(OFFSET('Sanitation Data'!$G$30,0,10*ROW('Sanitation Data'!G131))="","",OFFSET('Sanitation Data'!$G$30,0,10*ROW('Sanitation Data'!G131)))</f>
        <v/>
      </c>
      <c r="DC137" s="306" t="str">
        <f ca="true">+IF(OFFSET('Sanitation Data'!$G$31,0,10*ROW('Sanitation Data'!G131))="","",OFFSET('Sanitation Data'!$G$31,0,10*ROW('Sanitation Data'!G131)))</f>
        <v/>
      </c>
      <c r="DD137" s="306" t="str">
        <f ca="true">+IF(OFFSET('Sanitation Data'!$G$32,0,10*ROW('Sanitation Data'!G131))="","",OFFSET('Sanitation Data'!$G$32,0,10*ROW('Sanitation Data'!G131)))</f>
        <v/>
      </c>
      <c r="DE137" s="306" t="str">
        <f ca="true">+IF(OFFSET('Sanitation Data'!$H$28,0,10*ROW('Sanitation Data'!H131))="","",OFFSET('Sanitation Data'!$H$28,0,10*ROW('Sanitation Data'!H131)))</f>
        <v/>
      </c>
      <c r="DF137" s="306" t="str">
        <f ca="true">+IF(OFFSET('Sanitation Data'!$H$29,0,10*ROW('Sanitation Data'!H131))="","",OFFSET('Sanitation Data'!$H$29,0,10*ROW('Sanitation Data'!H131)))</f>
        <v/>
      </c>
      <c r="DG137" s="306" t="str">
        <f ca="true">+IF(OFFSET('Sanitation Data'!$H$30,0,10*ROW('Sanitation Data'!H131))="","",OFFSET('Sanitation Data'!$H$30,0,10*ROW('Sanitation Data'!H131)))</f>
        <v/>
      </c>
      <c r="DH137" s="306" t="str">
        <f ca="true">+IF(OFFSET('Sanitation Data'!$H$31,0,10*ROW('Sanitation Data'!H131))="","",OFFSET('Sanitation Data'!$H$31,0,10*ROW('Sanitation Data'!H131)))</f>
        <v/>
      </c>
      <c r="DI137" s="306" t="str">
        <f ca="true">+IF(OFFSET('Sanitation Data'!$H$32,0,10*ROW('Sanitation Data'!H131))="","",OFFSET('Sanitation Data'!$H$32,0,10*ROW('Sanitation Data'!H131)))</f>
        <v/>
      </c>
      <c r="DJ137" s="306" t="str">
        <f ca="true">+IF(OFFSET('Sanitation Data'!$I$28,0,10*ROW('Sanitation Data'!I131))="","",OFFSET('Sanitation Data'!$I$28,0,10*ROW('Sanitation Data'!I131)))</f>
        <v/>
      </c>
      <c r="DK137" s="306" t="str">
        <f ca="true">+IF(OFFSET('Sanitation Data'!$I$29,0,10*ROW('Sanitation Data'!I131))="","",OFFSET('Sanitation Data'!$I$29,0,10*ROW('Sanitation Data'!I131)))</f>
        <v/>
      </c>
      <c r="DL137" s="306" t="str">
        <f ca="true">+IF(OFFSET('Sanitation Data'!$I$30,0,10*ROW('Sanitation Data'!I131))="","",OFFSET('Sanitation Data'!$I$30,0,10*ROW('Sanitation Data'!I131)))</f>
        <v/>
      </c>
      <c r="DM137" s="306" t="str">
        <f ca="true">+IF(OFFSET('Sanitation Data'!$I$31,0,10*ROW('Sanitation Data'!I131))="","",OFFSET('Sanitation Data'!$I$31,0,10*ROW('Sanitation Data'!I131)))</f>
        <v/>
      </c>
      <c r="DN137" s="306" t="str">
        <f ca="true">+IF(OFFSET('Sanitation Data'!$I$32,0,10*ROW('Sanitation Data'!I131))="","",OFFSET('Sanitation Data'!$I$32,0,10*ROW('Sanitation Data'!I131)))</f>
        <v/>
      </c>
      <c r="DO137" s="306" t="str">
        <f ca="true">+IF(OFFSET('Hygiene Data'!$D$11,0,10*ROW('Hygiene Data'!D131))="","",OFFSET('Hygiene Data'!$D$11,0,10*ROW('Hygiene Data'!D131)))</f>
        <v/>
      </c>
      <c r="DP137" s="306" t="str">
        <f ca="true">+IF(OFFSET('Hygiene Data'!$D$12,0,10*ROW('Hygiene Data'!D131))="","",OFFSET('Hygiene Data'!$D$12,0,10*ROW('Hygiene Data'!D131)))</f>
        <v/>
      </c>
      <c r="DQ137" s="306" t="str">
        <f ca="true">+IF(OFFSET('Hygiene Data'!$D$13,0,10*ROW('Hygiene Data'!D131))="","",OFFSET('Hygiene Data'!$D$13,0,10*ROW('Hygiene Data'!D131)))</f>
        <v/>
      </c>
      <c r="DR137" s="306" t="str">
        <f ca="true">+IF(OFFSET('Hygiene Data'!$E$11,0,10*ROW('Hygiene Data'!E131))="","",OFFSET('Hygiene Data'!$E$11,0,10*ROW('Hygiene Data'!E131)))</f>
        <v/>
      </c>
      <c r="DS137" s="306" t="str">
        <f ca="true">+IF(OFFSET('Hygiene Data'!$E$12,0,10*ROW('Hygiene Data'!E131))="","",OFFSET('Hygiene Data'!$E$12,0,10*ROW('Hygiene Data'!E131)))</f>
        <v/>
      </c>
      <c r="DT137" s="306" t="str">
        <f ca="true">+IF(OFFSET('Hygiene Data'!$E$13,0,10*ROW('Hygiene Data'!E131))="","",OFFSET('Hygiene Data'!$E$13,0,10*ROW('Hygiene Data'!E131)))</f>
        <v/>
      </c>
      <c r="DU137" s="306" t="str">
        <f ca="true">+IF(OFFSET('Hygiene Data'!$F$11,0,10*ROW('Hygiene Data'!F131))="","",OFFSET('Hygiene Data'!$F$11,0,10*ROW('Hygiene Data'!F131)))</f>
        <v/>
      </c>
      <c r="DV137" s="306" t="str">
        <f ca="true">+IF(OFFSET('Hygiene Data'!$F$12,0,10*ROW('Hygiene Data'!F131))="","",OFFSET('Hygiene Data'!$F$12,0,10*ROW('Hygiene Data'!F131)))</f>
        <v/>
      </c>
      <c r="DW137" s="306" t="str">
        <f ca="true">+IF(OFFSET('Hygiene Data'!$F$13,0,10*ROW('Hygiene Data'!F131))="","",OFFSET('Hygiene Data'!$F$13,0,10*ROW('Hygiene Data'!F131)))</f>
        <v/>
      </c>
      <c r="DX137" s="306" t="str">
        <f ca="true">+IF(OFFSET('Hygiene Data'!$G$11,0,10*ROW('Hygiene Data'!G131))="","",OFFSET('Hygiene Data'!$G$11,0,10*ROW('Hygiene Data'!G131)))</f>
        <v/>
      </c>
      <c r="DY137" s="306" t="str">
        <f ca="true">+IF(OFFSET('Hygiene Data'!$G$12,0,10*ROW('Hygiene Data'!G131))="","",OFFSET('Hygiene Data'!$G$12,0,10*ROW('Hygiene Data'!G131)))</f>
        <v/>
      </c>
      <c r="DZ137" s="306" t="str">
        <f ca="true">+IF(OFFSET('Hygiene Data'!$G$13,0,10*ROW('Hygiene Data'!G131))="","",OFFSET('Hygiene Data'!$G$13,0,10*ROW('Hygiene Data'!G131)))</f>
        <v/>
      </c>
      <c r="EA137" s="306" t="str">
        <f ca="true">+IF(OFFSET('Hygiene Data'!$H$11,0,10*ROW('Hygiene Data'!H131))="","",OFFSET('Hygiene Data'!$H$11,0,10*ROW('Hygiene Data'!H131)))</f>
        <v/>
      </c>
      <c r="EB137" s="306" t="str">
        <f ca="true">+IF(OFFSET('Hygiene Data'!$H$12,0,10*ROW('Hygiene Data'!H131))="","",OFFSET('Hygiene Data'!$H$12,0,10*ROW('Hygiene Data'!H131)))</f>
        <v/>
      </c>
      <c r="EC137" s="306" t="str">
        <f ca="true">+IF(OFFSET('Hygiene Data'!$H$13,0,10*ROW('Hygiene Data'!H131))="","",OFFSET('Hygiene Data'!$H$13,0,10*ROW('Hygiene Data'!H131)))</f>
        <v/>
      </c>
      <c r="ED137" s="306" t="str">
        <f ca="true">+IF(OFFSET('Hygiene Data'!$I$11,0,10*ROW('Hygiene Data'!I131))="","",OFFSET('Hygiene Data'!$I$11,0,10*ROW('Hygiene Data'!I131)))</f>
        <v/>
      </c>
      <c r="EE137" s="306" t="str">
        <f ca="true">+IF(OFFSET('Hygiene Data'!$I$12,0,10*ROW('Hygiene Data'!I131))="","",OFFSET('Hygiene Data'!$I$12,0,10*ROW('Hygiene Data'!I131)))</f>
        <v/>
      </c>
      <c r="EF137" s="306"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62" t="str">
        <f t="shared" ca="true" si="2"/>
        <v/>
      </c>
      <c r="D138" s="98"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8"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8"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8"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8"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8"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8"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8"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8"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8"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8"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8"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8"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8"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8"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8"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8"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8"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9"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9"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9"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9"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9"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9"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9"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9"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9"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9"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9"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9"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9"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9"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9"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9"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9"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9"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9"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9"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9"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9"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9"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9"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9"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9"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9"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9"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9"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9"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0"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0"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0"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0"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0"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0"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0"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0"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0"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0"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0"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0"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0"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0"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0"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0"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0"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0"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6"/>
      <c r="BS138" s="306" t="str">
        <f ca="true">+IF(OFFSET('Water Data'!$D$27,0,10*ROW('Water Data'!D132))="","",OFFSET('Water Data'!$D$27,0,10*ROW('Water Data'!D132)))</f>
        <v/>
      </c>
      <c r="BT138" s="306" t="str">
        <f ca="true">+IF(OFFSET('Water Data'!$D$28,0,10*ROW('Water Data'!D132))="","",OFFSET('Water Data'!$D$28,0,10*ROW('Water Data'!D132)))</f>
        <v/>
      </c>
      <c r="BU138" s="306" t="str">
        <f ca="true">+IF(OFFSET('Water Data'!$D$29,0,10*ROW('Water Data'!D132))="","",OFFSET('Water Data'!$D$29,0,10*ROW('Water Data'!D132)))</f>
        <v/>
      </c>
      <c r="BV138" s="306" t="str">
        <f ca="true">+IF(OFFSET('Water Data'!$E$27,0,10*ROW('Water Data'!E132))="","",OFFSET('Water Data'!$E$27,0,10*ROW('Water Data'!E132)))</f>
        <v/>
      </c>
      <c r="BW138" s="306" t="str">
        <f ca="true">+IF(OFFSET('Water Data'!$E$28,0,10*ROW('Water Data'!E132))="","",OFFSET('Water Data'!$E$28,0,10*ROW('Water Data'!E132)))</f>
        <v/>
      </c>
      <c r="BX138" s="306" t="str">
        <f ca="true">+IF(OFFSET('Water Data'!$E$29,0,10*ROW('Water Data'!E132))="","",OFFSET('Water Data'!$E$29,0,10*ROW('Water Data'!E132)))</f>
        <v/>
      </c>
      <c r="BY138" s="306" t="str">
        <f ca="true">+IF(OFFSET('Water Data'!$F$27,0,10*ROW('Water Data'!F132))="","",OFFSET('Water Data'!$F$27,0,10*ROW('Water Data'!F132)))</f>
        <v/>
      </c>
      <c r="BZ138" s="306" t="str">
        <f ca="true">+IF(OFFSET('Water Data'!$F$28,0,10*ROW('Water Data'!F132))="","",OFFSET('Water Data'!$F$28,0,10*ROW('Water Data'!F132)))</f>
        <v/>
      </c>
      <c r="CA138" s="306" t="str">
        <f ca="true">+IF(OFFSET('Water Data'!$F$29,0,10*ROW('Water Data'!F132))="","",OFFSET('Water Data'!$F$29,0,10*ROW('Water Data'!F132)))</f>
        <v/>
      </c>
      <c r="CB138" s="306" t="str">
        <f ca="true">+IF(OFFSET('Water Data'!$G$27,0,10*ROW('Water Data'!G132))="","",OFFSET('Water Data'!$G$27,0,10*ROW('Water Data'!G132)))</f>
        <v/>
      </c>
      <c r="CC138" s="306" t="str">
        <f ca="true">+IF(OFFSET('Water Data'!$G$28,0,10*ROW('Water Data'!G132))="","",OFFSET('Water Data'!$G$28,0,10*ROW('Water Data'!G132)))</f>
        <v/>
      </c>
      <c r="CD138" s="306" t="str">
        <f ca="true">+IF(OFFSET('Water Data'!$G$29,0,10*ROW('Water Data'!G132))="","",OFFSET('Water Data'!$G$29,0,10*ROW('Water Data'!G132)))</f>
        <v/>
      </c>
      <c r="CE138" s="306" t="str">
        <f ca="true">+IF(OFFSET('Water Data'!$H$27,0,10*ROW('Water Data'!H132))="","",OFFSET('Water Data'!$H$27,0,10*ROW('Water Data'!H132)))</f>
        <v/>
      </c>
      <c r="CF138" s="306" t="str">
        <f ca="true">+IF(OFFSET('Water Data'!$H$28,0,10*ROW('Water Data'!H132))="","",OFFSET('Water Data'!$H$28,0,10*ROW('Water Data'!H132)))</f>
        <v/>
      </c>
      <c r="CG138" s="306" t="str">
        <f ca="true">+IF(OFFSET('Water Data'!$H$29,0,10*ROW('Water Data'!H132))="","",OFFSET('Water Data'!$H$29,0,10*ROW('Water Data'!H132)))</f>
        <v/>
      </c>
      <c r="CH138" s="306" t="str">
        <f ca="true">+IF(OFFSET('Water Data'!$I$27,0,10*ROW('Water Data'!I132))="","",OFFSET('Water Data'!$I$27,0,10*ROW('Water Data'!I132)))</f>
        <v/>
      </c>
      <c r="CI138" s="306" t="str">
        <f ca="true">+IF(OFFSET('Water Data'!$I$28,0,10*ROW('Water Data'!I132))="","",OFFSET('Water Data'!$I$28,0,10*ROW('Water Data'!I132)))</f>
        <v/>
      </c>
      <c r="CJ138" s="306" t="str">
        <f ca="true">+IF(OFFSET('Water Data'!$I$29,0,10*ROW('Water Data'!I132))="","",OFFSET('Water Data'!$I$29,0,10*ROW('Water Data'!I132)))</f>
        <v/>
      </c>
      <c r="CK138" s="306" t="str">
        <f ca="true">+IF(OFFSET('Sanitation Data'!$D$28,0,10*ROW('Sanitation Data'!D132))="","",OFFSET('Sanitation Data'!$D$28,0,10*ROW('Sanitation Data'!D132)))</f>
        <v/>
      </c>
      <c r="CL138" s="306" t="str">
        <f ca="true">+IF(OFFSET('Sanitation Data'!$D$29,0,10*ROW('Sanitation Data'!D132))="","",OFFSET('Sanitation Data'!$D$29,0,10*ROW('Sanitation Data'!D132)))</f>
        <v/>
      </c>
      <c r="CM138" s="306" t="str">
        <f ca="true">+IF(OFFSET('Sanitation Data'!$D$30,0,10*ROW('Sanitation Data'!D132))="","",OFFSET('Sanitation Data'!$D$30,0,10*ROW('Sanitation Data'!D132)))</f>
        <v/>
      </c>
      <c r="CN138" s="306" t="str">
        <f ca="true">+IF(OFFSET('Sanitation Data'!$D$31,0,10*ROW('Sanitation Data'!D132))="","",OFFSET('Sanitation Data'!$D$31,0,10*ROW('Sanitation Data'!D132)))</f>
        <v/>
      </c>
      <c r="CO138" s="306" t="str">
        <f ca="true">+IF(OFFSET('Sanitation Data'!$D$32,0,10*ROW('Sanitation Data'!D132))="","",OFFSET('Sanitation Data'!$D$32,0,10*ROW('Sanitation Data'!D132)))</f>
        <v/>
      </c>
      <c r="CP138" s="306" t="str">
        <f ca="true">+IF(OFFSET('Sanitation Data'!$E$28,0,10*ROW('Sanitation Data'!E132))="","",OFFSET('Sanitation Data'!$E$28,0,10*ROW('Sanitation Data'!E132)))</f>
        <v/>
      </c>
      <c r="CQ138" s="306" t="str">
        <f ca="true">+IF(OFFSET('Sanitation Data'!$E$29,0,10*ROW('Sanitation Data'!E132))="","",OFFSET('Sanitation Data'!$E$29,0,10*ROW('Sanitation Data'!E132)))</f>
        <v/>
      </c>
      <c r="CR138" s="306" t="str">
        <f ca="true">+IF(OFFSET('Sanitation Data'!$E$30,0,10*ROW('Sanitation Data'!E132))="","",OFFSET('Sanitation Data'!$E$30,0,10*ROW('Sanitation Data'!E132)))</f>
        <v/>
      </c>
      <c r="CS138" s="306" t="str">
        <f ca="true">+IF(OFFSET('Sanitation Data'!$E$31,0,10*ROW('Sanitation Data'!E132))="","",OFFSET('Sanitation Data'!$E$31,0,10*ROW('Sanitation Data'!E132)))</f>
        <v/>
      </c>
      <c r="CT138" s="306" t="str">
        <f ca="true">+IF(OFFSET('Sanitation Data'!$E$32,0,10*ROW('Sanitation Data'!E132))="","",OFFSET('Sanitation Data'!$E$32,0,10*ROW('Sanitation Data'!E132)))</f>
        <v/>
      </c>
      <c r="CU138" s="306" t="str">
        <f ca="true">+IF(OFFSET('Sanitation Data'!$F$28,0,10*ROW('Sanitation Data'!F132))="","",OFFSET('Sanitation Data'!$F$28,0,10*ROW('Sanitation Data'!F132)))</f>
        <v/>
      </c>
      <c r="CV138" s="306" t="str">
        <f ca="true">+IF(OFFSET('Sanitation Data'!$F$29,0,10*ROW('Sanitation Data'!F132))="","",OFFSET('Sanitation Data'!$F$29,0,10*ROW('Sanitation Data'!F132)))</f>
        <v/>
      </c>
      <c r="CW138" s="306" t="str">
        <f ca="true">+IF(OFFSET('Sanitation Data'!$F$30,0,10*ROW('Sanitation Data'!F132))="","",OFFSET('Sanitation Data'!$F$30,0,10*ROW('Sanitation Data'!F132)))</f>
        <v/>
      </c>
      <c r="CX138" s="306" t="str">
        <f ca="true">+IF(OFFSET('Sanitation Data'!$F$31,0,10*ROW('Sanitation Data'!F132))="","",OFFSET('Sanitation Data'!$F$31,0,10*ROW('Sanitation Data'!F132)))</f>
        <v/>
      </c>
      <c r="CY138" s="306" t="str">
        <f ca="true">+IF(OFFSET('Sanitation Data'!$F$32,0,10*ROW('Sanitation Data'!F132))="","",OFFSET('Sanitation Data'!$F$32,0,10*ROW('Sanitation Data'!F132)))</f>
        <v/>
      </c>
      <c r="CZ138" s="306" t="str">
        <f ca="true">+IF(OFFSET('Sanitation Data'!$G$28,0,10*ROW('Sanitation Data'!G132))="","",OFFSET('Sanitation Data'!$G$28,0,10*ROW('Sanitation Data'!G132)))</f>
        <v/>
      </c>
      <c r="DA138" s="306" t="str">
        <f ca="true">+IF(OFFSET('Sanitation Data'!$G$29,0,10*ROW('Sanitation Data'!G132))="","",OFFSET('Sanitation Data'!$G$29,0,10*ROW('Sanitation Data'!G132)))</f>
        <v/>
      </c>
      <c r="DB138" s="306" t="str">
        <f ca="true">+IF(OFFSET('Sanitation Data'!$G$30,0,10*ROW('Sanitation Data'!G132))="","",OFFSET('Sanitation Data'!$G$30,0,10*ROW('Sanitation Data'!G132)))</f>
        <v/>
      </c>
      <c r="DC138" s="306" t="str">
        <f ca="true">+IF(OFFSET('Sanitation Data'!$G$31,0,10*ROW('Sanitation Data'!G132))="","",OFFSET('Sanitation Data'!$G$31,0,10*ROW('Sanitation Data'!G132)))</f>
        <v/>
      </c>
      <c r="DD138" s="306" t="str">
        <f ca="true">+IF(OFFSET('Sanitation Data'!$G$32,0,10*ROW('Sanitation Data'!G132))="","",OFFSET('Sanitation Data'!$G$32,0,10*ROW('Sanitation Data'!G132)))</f>
        <v/>
      </c>
      <c r="DE138" s="306" t="str">
        <f ca="true">+IF(OFFSET('Sanitation Data'!$H$28,0,10*ROW('Sanitation Data'!H132))="","",OFFSET('Sanitation Data'!$H$28,0,10*ROW('Sanitation Data'!H132)))</f>
        <v/>
      </c>
      <c r="DF138" s="306" t="str">
        <f ca="true">+IF(OFFSET('Sanitation Data'!$H$29,0,10*ROW('Sanitation Data'!H132))="","",OFFSET('Sanitation Data'!$H$29,0,10*ROW('Sanitation Data'!H132)))</f>
        <v/>
      </c>
      <c r="DG138" s="306" t="str">
        <f ca="true">+IF(OFFSET('Sanitation Data'!$H$30,0,10*ROW('Sanitation Data'!H132))="","",OFFSET('Sanitation Data'!$H$30,0,10*ROW('Sanitation Data'!H132)))</f>
        <v/>
      </c>
      <c r="DH138" s="306" t="str">
        <f ca="true">+IF(OFFSET('Sanitation Data'!$H$31,0,10*ROW('Sanitation Data'!H132))="","",OFFSET('Sanitation Data'!$H$31,0,10*ROW('Sanitation Data'!H132)))</f>
        <v/>
      </c>
      <c r="DI138" s="306" t="str">
        <f ca="true">+IF(OFFSET('Sanitation Data'!$H$32,0,10*ROW('Sanitation Data'!H132))="","",OFFSET('Sanitation Data'!$H$32,0,10*ROW('Sanitation Data'!H132)))</f>
        <v/>
      </c>
      <c r="DJ138" s="306" t="str">
        <f ca="true">+IF(OFFSET('Sanitation Data'!$I$28,0,10*ROW('Sanitation Data'!I132))="","",OFFSET('Sanitation Data'!$I$28,0,10*ROW('Sanitation Data'!I132)))</f>
        <v/>
      </c>
      <c r="DK138" s="306" t="str">
        <f ca="true">+IF(OFFSET('Sanitation Data'!$I$29,0,10*ROW('Sanitation Data'!I132))="","",OFFSET('Sanitation Data'!$I$29,0,10*ROW('Sanitation Data'!I132)))</f>
        <v/>
      </c>
      <c r="DL138" s="306" t="str">
        <f ca="true">+IF(OFFSET('Sanitation Data'!$I$30,0,10*ROW('Sanitation Data'!I132))="","",OFFSET('Sanitation Data'!$I$30,0,10*ROW('Sanitation Data'!I132)))</f>
        <v/>
      </c>
      <c r="DM138" s="306" t="str">
        <f ca="true">+IF(OFFSET('Sanitation Data'!$I$31,0,10*ROW('Sanitation Data'!I132))="","",OFFSET('Sanitation Data'!$I$31,0,10*ROW('Sanitation Data'!I132)))</f>
        <v/>
      </c>
      <c r="DN138" s="306" t="str">
        <f ca="true">+IF(OFFSET('Sanitation Data'!$I$32,0,10*ROW('Sanitation Data'!I132))="","",OFFSET('Sanitation Data'!$I$32,0,10*ROW('Sanitation Data'!I132)))</f>
        <v/>
      </c>
      <c r="DO138" s="306" t="str">
        <f ca="true">+IF(OFFSET('Hygiene Data'!$D$11,0,10*ROW('Hygiene Data'!D132))="","",OFFSET('Hygiene Data'!$D$11,0,10*ROW('Hygiene Data'!D132)))</f>
        <v/>
      </c>
      <c r="DP138" s="306" t="str">
        <f ca="true">+IF(OFFSET('Hygiene Data'!$D$12,0,10*ROW('Hygiene Data'!D132))="","",OFFSET('Hygiene Data'!$D$12,0,10*ROW('Hygiene Data'!D132)))</f>
        <v/>
      </c>
      <c r="DQ138" s="306" t="str">
        <f ca="true">+IF(OFFSET('Hygiene Data'!$D$13,0,10*ROW('Hygiene Data'!D132))="","",OFFSET('Hygiene Data'!$D$13,0,10*ROW('Hygiene Data'!D132)))</f>
        <v/>
      </c>
      <c r="DR138" s="306" t="str">
        <f ca="true">+IF(OFFSET('Hygiene Data'!$E$11,0,10*ROW('Hygiene Data'!E132))="","",OFFSET('Hygiene Data'!$E$11,0,10*ROW('Hygiene Data'!E132)))</f>
        <v/>
      </c>
      <c r="DS138" s="306" t="str">
        <f ca="true">+IF(OFFSET('Hygiene Data'!$E$12,0,10*ROW('Hygiene Data'!E132))="","",OFFSET('Hygiene Data'!$E$12,0,10*ROW('Hygiene Data'!E132)))</f>
        <v/>
      </c>
      <c r="DT138" s="306" t="str">
        <f ca="true">+IF(OFFSET('Hygiene Data'!$E$13,0,10*ROW('Hygiene Data'!E132))="","",OFFSET('Hygiene Data'!$E$13,0,10*ROW('Hygiene Data'!E132)))</f>
        <v/>
      </c>
      <c r="DU138" s="306" t="str">
        <f ca="true">+IF(OFFSET('Hygiene Data'!$F$11,0,10*ROW('Hygiene Data'!F132))="","",OFFSET('Hygiene Data'!$F$11,0,10*ROW('Hygiene Data'!F132)))</f>
        <v/>
      </c>
      <c r="DV138" s="306" t="str">
        <f ca="true">+IF(OFFSET('Hygiene Data'!$F$12,0,10*ROW('Hygiene Data'!F132))="","",OFFSET('Hygiene Data'!$F$12,0,10*ROW('Hygiene Data'!F132)))</f>
        <v/>
      </c>
      <c r="DW138" s="306" t="str">
        <f ca="true">+IF(OFFSET('Hygiene Data'!$F$13,0,10*ROW('Hygiene Data'!F132))="","",OFFSET('Hygiene Data'!$F$13,0,10*ROW('Hygiene Data'!F132)))</f>
        <v/>
      </c>
      <c r="DX138" s="306" t="str">
        <f ca="true">+IF(OFFSET('Hygiene Data'!$G$11,0,10*ROW('Hygiene Data'!G132))="","",OFFSET('Hygiene Data'!$G$11,0,10*ROW('Hygiene Data'!G132)))</f>
        <v/>
      </c>
      <c r="DY138" s="306" t="str">
        <f ca="true">+IF(OFFSET('Hygiene Data'!$G$12,0,10*ROW('Hygiene Data'!G132))="","",OFFSET('Hygiene Data'!$G$12,0,10*ROW('Hygiene Data'!G132)))</f>
        <v/>
      </c>
      <c r="DZ138" s="306" t="str">
        <f ca="true">+IF(OFFSET('Hygiene Data'!$G$13,0,10*ROW('Hygiene Data'!G132))="","",OFFSET('Hygiene Data'!$G$13,0,10*ROW('Hygiene Data'!G132)))</f>
        <v/>
      </c>
      <c r="EA138" s="306" t="str">
        <f ca="true">+IF(OFFSET('Hygiene Data'!$H$11,0,10*ROW('Hygiene Data'!H132))="","",OFFSET('Hygiene Data'!$H$11,0,10*ROW('Hygiene Data'!H132)))</f>
        <v/>
      </c>
      <c r="EB138" s="306" t="str">
        <f ca="true">+IF(OFFSET('Hygiene Data'!$H$12,0,10*ROW('Hygiene Data'!H132))="","",OFFSET('Hygiene Data'!$H$12,0,10*ROW('Hygiene Data'!H132)))</f>
        <v/>
      </c>
      <c r="EC138" s="306" t="str">
        <f ca="true">+IF(OFFSET('Hygiene Data'!$H$13,0,10*ROW('Hygiene Data'!H132))="","",OFFSET('Hygiene Data'!$H$13,0,10*ROW('Hygiene Data'!H132)))</f>
        <v/>
      </c>
      <c r="ED138" s="306" t="str">
        <f ca="true">+IF(OFFSET('Hygiene Data'!$I$11,0,10*ROW('Hygiene Data'!I132))="","",OFFSET('Hygiene Data'!$I$11,0,10*ROW('Hygiene Data'!I132)))</f>
        <v/>
      </c>
      <c r="EE138" s="306" t="str">
        <f ca="true">+IF(OFFSET('Hygiene Data'!$I$12,0,10*ROW('Hygiene Data'!I132))="","",OFFSET('Hygiene Data'!$I$12,0,10*ROW('Hygiene Data'!I132)))</f>
        <v/>
      </c>
      <c r="EF138" s="306"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62" t="str">
        <f t="shared" ca="true" si="2"/>
        <v/>
      </c>
      <c r="D139" s="98"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8"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8"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8"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8"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8"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8"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8"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8"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8"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8"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8"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8"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8"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8"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8"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8"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8"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9"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9"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9"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9"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9"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9"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9"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9"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9"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9"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9"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9"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9"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9"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9"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9"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9"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9"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9"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9"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9"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9"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9"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9"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9"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9"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9"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9"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9"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9"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0"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0"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0"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0"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0"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0"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0"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0"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0"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0"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0"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0"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0"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0"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0"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0"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0"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0"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6"/>
      <c r="BS139" s="306" t="str">
        <f ca="true">+IF(OFFSET('Water Data'!$D$27,0,10*ROW('Water Data'!D133))="","",OFFSET('Water Data'!$D$27,0,10*ROW('Water Data'!D133)))</f>
        <v/>
      </c>
      <c r="BT139" s="306" t="str">
        <f ca="true">+IF(OFFSET('Water Data'!$D$28,0,10*ROW('Water Data'!D133))="","",OFFSET('Water Data'!$D$28,0,10*ROW('Water Data'!D133)))</f>
        <v/>
      </c>
      <c r="BU139" s="306" t="str">
        <f ca="true">+IF(OFFSET('Water Data'!$D$29,0,10*ROW('Water Data'!D133))="","",OFFSET('Water Data'!$D$29,0,10*ROW('Water Data'!D133)))</f>
        <v/>
      </c>
      <c r="BV139" s="306" t="str">
        <f ca="true">+IF(OFFSET('Water Data'!$E$27,0,10*ROW('Water Data'!E133))="","",OFFSET('Water Data'!$E$27,0,10*ROW('Water Data'!E133)))</f>
        <v/>
      </c>
      <c r="BW139" s="306" t="str">
        <f ca="true">+IF(OFFSET('Water Data'!$E$28,0,10*ROW('Water Data'!E133))="","",OFFSET('Water Data'!$E$28,0,10*ROW('Water Data'!E133)))</f>
        <v/>
      </c>
      <c r="BX139" s="306" t="str">
        <f ca="true">+IF(OFFSET('Water Data'!$E$29,0,10*ROW('Water Data'!E133))="","",OFFSET('Water Data'!$E$29,0,10*ROW('Water Data'!E133)))</f>
        <v/>
      </c>
      <c r="BY139" s="306" t="str">
        <f ca="true">+IF(OFFSET('Water Data'!$F$27,0,10*ROW('Water Data'!F133))="","",OFFSET('Water Data'!$F$27,0,10*ROW('Water Data'!F133)))</f>
        <v/>
      </c>
      <c r="BZ139" s="306" t="str">
        <f ca="true">+IF(OFFSET('Water Data'!$F$28,0,10*ROW('Water Data'!F133))="","",OFFSET('Water Data'!$F$28,0,10*ROW('Water Data'!F133)))</f>
        <v/>
      </c>
      <c r="CA139" s="306" t="str">
        <f ca="true">+IF(OFFSET('Water Data'!$F$29,0,10*ROW('Water Data'!F133))="","",OFFSET('Water Data'!$F$29,0,10*ROW('Water Data'!F133)))</f>
        <v/>
      </c>
      <c r="CB139" s="306" t="str">
        <f ca="true">+IF(OFFSET('Water Data'!$G$27,0,10*ROW('Water Data'!G133))="","",OFFSET('Water Data'!$G$27,0,10*ROW('Water Data'!G133)))</f>
        <v/>
      </c>
      <c r="CC139" s="306" t="str">
        <f ca="true">+IF(OFFSET('Water Data'!$G$28,0,10*ROW('Water Data'!G133))="","",OFFSET('Water Data'!$G$28,0,10*ROW('Water Data'!G133)))</f>
        <v/>
      </c>
      <c r="CD139" s="306" t="str">
        <f ca="true">+IF(OFFSET('Water Data'!$G$29,0,10*ROW('Water Data'!G133))="","",OFFSET('Water Data'!$G$29,0,10*ROW('Water Data'!G133)))</f>
        <v/>
      </c>
      <c r="CE139" s="306" t="str">
        <f ca="true">+IF(OFFSET('Water Data'!$H$27,0,10*ROW('Water Data'!H133))="","",OFFSET('Water Data'!$H$27,0,10*ROW('Water Data'!H133)))</f>
        <v/>
      </c>
      <c r="CF139" s="306" t="str">
        <f ca="true">+IF(OFFSET('Water Data'!$H$28,0,10*ROW('Water Data'!H133))="","",OFFSET('Water Data'!$H$28,0,10*ROW('Water Data'!H133)))</f>
        <v/>
      </c>
      <c r="CG139" s="306" t="str">
        <f ca="true">+IF(OFFSET('Water Data'!$H$29,0,10*ROW('Water Data'!H133))="","",OFFSET('Water Data'!$H$29,0,10*ROW('Water Data'!H133)))</f>
        <v/>
      </c>
      <c r="CH139" s="306" t="str">
        <f ca="true">+IF(OFFSET('Water Data'!$I$27,0,10*ROW('Water Data'!I133))="","",OFFSET('Water Data'!$I$27,0,10*ROW('Water Data'!I133)))</f>
        <v/>
      </c>
      <c r="CI139" s="306" t="str">
        <f ca="true">+IF(OFFSET('Water Data'!$I$28,0,10*ROW('Water Data'!I133))="","",OFFSET('Water Data'!$I$28,0,10*ROW('Water Data'!I133)))</f>
        <v/>
      </c>
      <c r="CJ139" s="306" t="str">
        <f ca="true">+IF(OFFSET('Water Data'!$I$29,0,10*ROW('Water Data'!I133))="","",OFFSET('Water Data'!$I$29,0,10*ROW('Water Data'!I133)))</f>
        <v/>
      </c>
      <c r="CK139" s="306" t="str">
        <f ca="true">+IF(OFFSET('Sanitation Data'!$D$28,0,10*ROW('Sanitation Data'!D133))="","",OFFSET('Sanitation Data'!$D$28,0,10*ROW('Sanitation Data'!D133)))</f>
        <v/>
      </c>
      <c r="CL139" s="306" t="str">
        <f ca="true">+IF(OFFSET('Sanitation Data'!$D$29,0,10*ROW('Sanitation Data'!D133))="","",OFFSET('Sanitation Data'!$D$29,0,10*ROW('Sanitation Data'!D133)))</f>
        <v/>
      </c>
      <c r="CM139" s="306" t="str">
        <f ca="true">+IF(OFFSET('Sanitation Data'!$D$30,0,10*ROW('Sanitation Data'!D133))="","",OFFSET('Sanitation Data'!$D$30,0,10*ROW('Sanitation Data'!D133)))</f>
        <v/>
      </c>
      <c r="CN139" s="306" t="str">
        <f ca="true">+IF(OFFSET('Sanitation Data'!$D$31,0,10*ROW('Sanitation Data'!D133))="","",OFFSET('Sanitation Data'!$D$31,0,10*ROW('Sanitation Data'!D133)))</f>
        <v/>
      </c>
      <c r="CO139" s="306" t="str">
        <f ca="true">+IF(OFFSET('Sanitation Data'!$D$32,0,10*ROW('Sanitation Data'!D133))="","",OFFSET('Sanitation Data'!$D$32,0,10*ROW('Sanitation Data'!D133)))</f>
        <v/>
      </c>
      <c r="CP139" s="306" t="str">
        <f ca="true">+IF(OFFSET('Sanitation Data'!$E$28,0,10*ROW('Sanitation Data'!E133))="","",OFFSET('Sanitation Data'!$E$28,0,10*ROW('Sanitation Data'!E133)))</f>
        <v/>
      </c>
      <c r="CQ139" s="306" t="str">
        <f ca="true">+IF(OFFSET('Sanitation Data'!$E$29,0,10*ROW('Sanitation Data'!E133))="","",OFFSET('Sanitation Data'!$E$29,0,10*ROW('Sanitation Data'!E133)))</f>
        <v/>
      </c>
      <c r="CR139" s="306" t="str">
        <f ca="true">+IF(OFFSET('Sanitation Data'!$E$30,0,10*ROW('Sanitation Data'!E133))="","",OFFSET('Sanitation Data'!$E$30,0,10*ROW('Sanitation Data'!E133)))</f>
        <v/>
      </c>
      <c r="CS139" s="306" t="str">
        <f ca="true">+IF(OFFSET('Sanitation Data'!$E$31,0,10*ROW('Sanitation Data'!E133))="","",OFFSET('Sanitation Data'!$E$31,0,10*ROW('Sanitation Data'!E133)))</f>
        <v/>
      </c>
      <c r="CT139" s="306" t="str">
        <f ca="true">+IF(OFFSET('Sanitation Data'!$E$32,0,10*ROW('Sanitation Data'!E133))="","",OFFSET('Sanitation Data'!$E$32,0,10*ROW('Sanitation Data'!E133)))</f>
        <v/>
      </c>
      <c r="CU139" s="306" t="str">
        <f ca="true">+IF(OFFSET('Sanitation Data'!$F$28,0,10*ROW('Sanitation Data'!F133))="","",OFFSET('Sanitation Data'!$F$28,0,10*ROW('Sanitation Data'!F133)))</f>
        <v/>
      </c>
      <c r="CV139" s="306" t="str">
        <f ca="true">+IF(OFFSET('Sanitation Data'!$F$29,0,10*ROW('Sanitation Data'!F133))="","",OFFSET('Sanitation Data'!$F$29,0,10*ROW('Sanitation Data'!F133)))</f>
        <v/>
      </c>
      <c r="CW139" s="306" t="str">
        <f ca="true">+IF(OFFSET('Sanitation Data'!$F$30,0,10*ROW('Sanitation Data'!F133))="","",OFFSET('Sanitation Data'!$F$30,0,10*ROW('Sanitation Data'!F133)))</f>
        <v/>
      </c>
      <c r="CX139" s="306" t="str">
        <f ca="true">+IF(OFFSET('Sanitation Data'!$F$31,0,10*ROW('Sanitation Data'!F133))="","",OFFSET('Sanitation Data'!$F$31,0,10*ROW('Sanitation Data'!F133)))</f>
        <v/>
      </c>
      <c r="CY139" s="306" t="str">
        <f ca="true">+IF(OFFSET('Sanitation Data'!$F$32,0,10*ROW('Sanitation Data'!F133))="","",OFFSET('Sanitation Data'!$F$32,0,10*ROW('Sanitation Data'!F133)))</f>
        <v/>
      </c>
      <c r="CZ139" s="306" t="str">
        <f ca="true">+IF(OFFSET('Sanitation Data'!$G$28,0,10*ROW('Sanitation Data'!G133))="","",OFFSET('Sanitation Data'!$G$28,0,10*ROW('Sanitation Data'!G133)))</f>
        <v/>
      </c>
      <c r="DA139" s="306" t="str">
        <f ca="true">+IF(OFFSET('Sanitation Data'!$G$29,0,10*ROW('Sanitation Data'!G133))="","",OFFSET('Sanitation Data'!$G$29,0,10*ROW('Sanitation Data'!G133)))</f>
        <v/>
      </c>
      <c r="DB139" s="306" t="str">
        <f ca="true">+IF(OFFSET('Sanitation Data'!$G$30,0,10*ROW('Sanitation Data'!G133))="","",OFFSET('Sanitation Data'!$G$30,0,10*ROW('Sanitation Data'!G133)))</f>
        <v/>
      </c>
      <c r="DC139" s="306" t="str">
        <f ca="true">+IF(OFFSET('Sanitation Data'!$G$31,0,10*ROW('Sanitation Data'!G133))="","",OFFSET('Sanitation Data'!$G$31,0,10*ROW('Sanitation Data'!G133)))</f>
        <v/>
      </c>
      <c r="DD139" s="306" t="str">
        <f ca="true">+IF(OFFSET('Sanitation Data'!$G$32,0,10*ROW('Sanitation Data'!G133))="","",OFFSET('Sanitation Data'!$G$32,0,10*ROW('Sanitation Data'!G133)))</f>
        <v/>
      </c>
      <c r="DE139" s="306" t="str">
        <f ca="true">+IF(OFFSET('Sanitation Data'!$H$28,0,10*ROW('Sanitation Data'!H133))="","",OFFSET('Sanitation Data'!$H$28,0,10*ROW('Sanitation Data'!H133)))</f>
        <v/>
      </c>
      <c r="DF139" s="306" t="str">
        <f ca="true">+IF(OFFSET('Sanitation Data'!$H$29,0,10*ROW('Sanitation Data'!H133))="","",OFFSET('Sanitation Data'!$H$29,0,10*ROW('Sanitation Data'!H133)))</f>
        <v/>
      </c>
      <c r="DG139" s="306" t="str">
        <f ca="true">+IF(OFFSET('Sanitation Data'!$H$30,0,10*ROW('Sanitation Data'!H133))="","",OFFSET('Sanitation Data'!$H$30,0,10*ROW('Sanitation Data'!H133)))</f>
        <v/>
      </c>
      <c r="DH139" s="306" t="str">
        <f ca="true">+IF(OFFSET('Sanitation Data'!$H$31,0,10*ROW('Sanitation Data'!H133))="","",OFFSET('Sanitation Data'!$H$31,0,10*ROW('Sanitation Data'!H133)))</f>
        <v/>
      </c>
      <c r="DI139" s="306" t="str">
        <f ca="true">+IF(OFFSET('Sanitation Data'!$H$32,0,10*ROW('Sanitation Data'!H133))="","",OFFSET('Sanitation Data'!$H$32,0,10*ROW('Sanitation Data'!H133)))</f>
        <v/>
      </c>
      <c r="DJ139" s="306" t="str">
        <f ca="true">+IF(OFFSET('Sanitation Data'!$I$28,0,10*ROW('Sanitation Data'!I133))="","",OFFSET('Sanitation Data'!$I$28,0,10*ROW('Sanitation Data'!I133)))</f>
        <v/>
      </c>
      <c r="DK139" s="306" t="str">
        <f ca="true">+IF(OFFSET('Sanitation Data'!$I$29,0,10*ROW('Sanitation Data'!I133))="","",OFFSET('Sanitation Data'!$I$29,0,10*ROW('Sanitation Data'!I133)))</f>
        <v/>
      </c>
      <c r="DL139" s="306" t="str">
        <f ca="true">+IF(OFFSET('Sanitation Data'!$I$30,0,10*ROW('Sanitation Data'!I133))="","",OFFSET('Sanitation Data'!$I$30,0,10*ROW('Sanitation Data'!I133)))</f>
        <v/>
      </c>
      <c r="DM139" s="306" t="str">
        <f ca="true">+IF(OFFSET('Sanitation Data'!$I$31,0,10*ROW('Sanitation Data'!I133))="","",OFFSET('Sanitation Data'!$I$31,0,10*ROW('Sanitation Data'!I133)))</f>
        <v/>
      </c>
      <c r="DN139" s="306" t="str">
        <f ca="true">+IF(OFFSET('Sanitation Data'!$I$32,0,10*ROW('Sanitation Data'!I133))="","",OFFSET('Sanitation Data'!$I$32,0,10*ROW('Sanitation Data'!I133)))</f>
        <v/>
      </c>
      <c r="DO139" s="306" t="str">
        <f ca="true">+IF(OFFSET('Hygiene Data'!$D$11,0,10*ROW('Hygiene Data'!D133))="","",OFFSET('Hygiene Data'!$D$11,0,10*ROW('Hygiene Data'!D133)))</f>
        <v/>
      </c>
      <c r="DP139" s="306" t="str">
        <f ca="true">+IF(OFFSET('Hygiene Data'!$D$12,0,10*ROW('Hygiene Data'!D133))="","",OFFSET('Hygiene Data'!$D$12,0,10*ROW('Hygiene Data'!D133)))</f>
        <v/>
      </c>
      <c r="DQ139" s="306" t="str">
        <f ca="true">+IF(OFFSET('Hygiene Data'!$D$13,0,10*ROW('Hygiene Data'!D133))="","",OFFSET('Hygiene Data'!$D$13,0,10*ROW('Hygiene Data'!D133)))</f>
        <v/>
      </c>
      <c r="DR139" s="306" t="str">
        <f ca="true">+IF(OFFSET('Hygiene Data'!$E$11,0,10*ROW('Hygiene Data'!E133))="","",OFFSET('Hygiene Data'!$E$11,0,10*ROW('Hygiene Data'!E133)))</f>
        <v/>
      </c>
      <c r="DS139" s="306" t="str">
        <f ca="true">+IF(OFFSET('Hygiene Data'!$E$12,0,10*ROW('Hygiene Data'!E133))="","",OFFSET('Hygiene Data'!$E$12,0,10*ROW('Hygiene Data'!E133)))</f>
        <v/>
      </c>
      <c r="DT139" s="306" t="str">
        <f ca="true">+IF(OFFSET('Hygiene Data'!$E$13,0,10*ROW('Hygiene Data'!E133))="","",OFFSET('Hygiene Data'!$E$13,0,10*ROW('Hygiene Data'!E133)))</f>
        <v/>
      </c>
      <c r="DU139" s="306" t="str">
        <f ca="true">+IF(OFFSET('Hygiene Data'!$F$11,0,10*ROW('Hygiene Data'!F133))="","",OFFSET('Hygiene Data'!$F$11,0,10*ROW('Hygiene Data'!F133)))</f>
        <v/>
      </c>
      <c r="DV139" s="306" t="str">
        <f ca="true">+IF(OFFSET('Hygiene Data'!$F$12,0,10*ROW('Hygiene Data'!F133))="","",OFFSET('Hygiene Data'!$F$12,0,10*ROW('Hygiene Data'!F133)))</f>
        <v/>
      </c>
      <c r="DW139" s="306" t="str">
        <f ca="true">+IF(OFFSET('Hygiene Data'!$F$13,0,10*ROW('Hygiene Data'!F133))="","",OFFSET('Hygiene Data'!$F$13,0,10*ROW('Hygiene Data'!F133)))</f>
        <v/>
      </c>
      <c r="DX139" s="306" t="str">
        <f ca="true">+IF(OFFSET('Hygiene Data'!$G$11,0,10*ROW('Hygiene Data'!G133))="","",OFFSET('Hygiene Data'!$G$11,0,10*ROW('Hygiene Data'!G133)))</f>
        <v/>
      </c>
      <c r="DY139" s="306" t="str">
        <f ca="true">+IF(OFFSET('Hygiene Data'!$G$12,0,10*ROW('Hygiene Data'!G133))="","",OFFSET('Hygiene Data'!$G$12,0,10*ROW('Hygiene Data'!G133)))</f>
        <v/>
      </c>
      <c r="DZ139" s="306" t="str">
        <f ca="true">+IF(OFFSET('Hygiene Data'!$G$13,0,10*ROW('Hygiene Data'!G133))="","",OFFSET('Hygiene Data'!$G$13,0,10*ROW('Hygiene Data'!G133)))</f>
        <v/>
      </c>
      <c r="EA139" s="306" t="str">
        <f ca="true">+IF(OFFSET('Hygiene Data'!$H$11,0,10*ROW('Hygiene Data'!H133))="","",OFFSET('Hygiene Data'!$H$11,0,10*ROW('Hygiene Data'!H133)))</f>
        <v/>
      </c>
      <c r="EB139" s="306" t="str">
        <f ca="true">+IF(OFFSET('Hygiene Data'!$H$12,0,10*ROW('Hygiene Data'!H133))="","",OFFSET('Hygiene Data'!$H$12,0,10*ROW('Hygiene Data'!H133)))</f>
        <v/>
      </c>
      <c r="EC139" s="306" t="str">
        <f ca="true">+IF(OFFSET('Hygiene Data'!$H$13,0,10*ROW('Hygiene Data'!H133))="","",OFFSET('Hygiene Data'!$H$13,0,10*ROW('Hygiene Data'!H133)))</f>
        <v/>
      </c>
      <c r="ED139" s="306" t="str">
        <f ca="true">+IF(OFFSET('Hygiene Data'!$I$11,0,10*ROW('Hygiene Data'!I133))="","",OFFSET('Hygiene Data'!$I$11,0,10*ROW('Hygiene Data'!I133)))</f>
        <v/>
      </c>
      <c r="EE139" s="306" t="str">
        <f ca="true">+IF(OFFSET('Hygiene Data'!$I$12,0,10*ROW('Hygiene Data'!I133))="","",OFFSET('Hygiene Data'!$I$12,0,10*ROW('Hygiene Data'!I133)))</f>
        <v/>
      </c>
      <c r="EF139" s="306"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62" t="str">
        <f t="shared" ca="true" si="2"/>
        <v/>
      </c>
      <c r="D140" s="98"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8"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8"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8"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8"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8"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8"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8"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8"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8"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8"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8"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8"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8"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8"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8"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8"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8"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9"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9"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9"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9"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9"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9"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9"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9"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9"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9"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9"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9"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9"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9"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9"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9"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9"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9"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9"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9"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9"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9"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9"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9"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9"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9"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9"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9"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9"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9"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0"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0"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0"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0"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0"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0"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0"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0"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0"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0"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0"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0"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0"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0"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0"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0"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0"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0"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6"/>
      <c r="BS140" s="306" t="str">
        <f ca="true">+IF(OFFSET('Water Data'!$D$27,0,10*ROW('Water Data'!D134))="","",OFFSET('Water Data'!$D$27,0,10*ROW('Water Data'!D134)))</f>
        <v/>
      </c>
      <c r="BT140" s="306" t="str">
        <f ca="true">+IF(OFFSET('Water Data'!$D$28,0,10*ROW('Water Data'!D134))="","",OFFSET('Water Data'!$D$28,0,10*ROW('Water Data'!D134)))</f>
        <v/>
      </c>
      <c r="BU140" s="306" t="str">
        <f ca="true">+IF(OFFSET('Water Data'!$D$29,0,10*ROW('Water Data'!D134))="","",OFFSET('Water Data'!$D$29,0,10*ROW('Water Data'!D134)))</f>
        <v/>
      </c>
      <c r="BV140" s="306" t="str">
        <f ca="true">+IF(OFFSET('Water Data'!$E$27,0,10*ROW('Water Data'!E134))="","",OFFSET('Water Data'!$E$27,0,10*ROW('Water Data'!E134)))</f>
        <v/>
      </c>
      <c r="BW140" s="306" t="str">
        <f ca="true">+IF(OFFSET('Water Data'!$E$28,0,10*ROW('Water Data'!E134))="","",OFFSET('Water Data'!$E$28,0,10*ROW('Water Data'!E134)))</f>
        <v/>
      </c>
      <c r="BX140" s="306" t="str">
        <f ca="true">+IF(OFFSET('Water Data'!$E$29,0,10*ROW('Water Data'!E134))="","",OFFSET('Water Data'!$E$29,0,10*ROW('Water Data'!E134)))</f>
        <v/>
      </c>
      <c r="BY140" s="306" t="str">
        <f ca="true">+IF(OFFSET('Water Data'!$F$27,0,10*ROW('Water Data'!F134))="","",OFFSET('Water Data'!$F$27,0,10*ROW('Water Data'!F134)))</f>
        <v/>
      </c>
      <c r="BZ140" s="306" t="str">
        <f ca="true">+IF(OFFSET('Water Data'!$F$28,0,10*ROW('Water Data'!F134))="","",OFFSET('Water Data'!$F$28,0,10*ROW('Water Data'!F134)))</f>
        <v/>
      </c>
      <c r="CA140" s="306" t="str">
        <f ca="true">+IF(OFFSET('Water Data'!$F$29,0,10*ROW('Water Data'!F134))="","",OFFSET('Water Data'!$F$29,0,10*ROW('Water Data'!F134)))</f>
        <v/>
      </c>
      <c r="CB140" s="306" t="str">
        <f ca="true">+IF(OFFSET('Water Data'!$G$27,0,10*ROW('Water Data'!G134))="","",OFFSET('Water Data'!$G$27,0,10*ROW('Water Data'!G134)))</f>
        <v/>
      </c>
      <c r="CC140" s="306" t="str">
        <f ca="true">+IF(OFFSET('Water Data'!$G$28,0,10*ROW('Water Data'!G134))="","",OFFSET('Water Data'!$G$28,0,10*ROW('Water Data'!G134)))</f>
        <v/>
      </c>
      <c r="CD140" s="306" t="str">
        <f ca="true">+IF(OFFSET('Water Data'!$G$29,0,10*ROW('Water Data'!G134))="","",OFFSET('Water Data'!$G$29,0,10*ROW('Water Data'!G134)))</f>
        <v/>
      </c>
      <c r="CE140" s="306" t="str">
        <f ca="true">+IF(OFFSET('Water Data'!$H$27,0,10*ROW('Water Data'!H134))="","",OFFSET('Water Data'!$H$27,0,10*ROW('Water Data'!H134)))</f>
        <v/>
      </c>
      <c r="CF140" s="306" t="str">
        <f ca="true">+IF(OFFSET('Water Data'!$H$28,0,10*ROW('Water Data'!H134))="","",OFFSET('Water Data'!$H$28,0,10*ROW('Water Data'!H134)))</f>
        <v/>
      </c>
      <c r="CG140" s="306" t="str">
        <f ca="true">+IF(OFFSET('Water Data'!$H$29,0,10*ROW('Water Data'!H134))="","",OFFSET('Water Data'!$H$29,0,10*ROW('Water Data'!H134)))</f>
        <v/>
      </c>
      <c r="CH140" s="306" t="str">
        <f ca="true">+IF(OFFSET('Water Data'!$I$27,0,10*ROW('Water Data'!I134))="","",OFFSET('Water Data'!$I$27,0,10*ROW('Water Data'!I134)))</f>
        <v/>
      </c>
      <c r="CI140" s="306" t="str">
        <f ca="true">+IF(OFFSET('Water Data'!$I$28,0,10*ROW('Water Data'!I134))="","",OFFSET('Water Data'!$I$28,0,10*ROW('Water Data'!I134)))</f>
        <v/>
      </c>
      <c r="CJ140" s="306" t="str">
        <f ca="true">+IF(OFFSET('Water Data'!$I$29,0,10*ROW('Water Data'!I134))="","",OFFSET('Water Data'!$I$29,0,10*ROW('Water Data'!I134)))</f>
        <v/>
      </c>
      <c r="CK140" s="306" t="str">
        <f ca="true">+IF(OFFSET('Sanitation Data'!$D$28,0,10*ROW('Sanitation Data'!D134))="","",OFFSET('Sanitation Data'!$D$28,0,10*ROW('Sanitation Data'!D134)))</f>
        <v/>
      </c>
      <c r="CL140" s="306" t="str">
        <f ca="true">+IF(OFFSET('Sanitation Data'!$D$29,0,10*ROW('Sanitation Data'!D134))="","",OFFSET('Sanitation Data'!$D$29,0,10*ROW('Sanitation Data'!D134)))</f>
        <v/>
      </c>
      <c r="CM140" s="306" t="str">
        <f ca="true">+IF(OFFSET('Sanitation Data'!$D$30,0,10*ROW('Sanitation Data'!D134))="","",OFFSET('Sanitation Data'!$D$30,0,10*ROW('Sanitation Data'!D134)))</f>
        <v/>
      </c>
      <c r="CN140" s="306" t="str">
        <f ca="true">+IF(OFFSET('Sanitation Data'!$D$31,0,10*ROW('Sanitation Data'!D134))="","",OFFSET('Sanitation Data'!$D$31,0,10*ROW('Sanitation Data'!D134)))</f>
        <v/>
      </c>
      <c r="CO140" s="306" t="str">
        <f ca="true">+IF(OFFSET('Sanitation Data'!$D$32,0,10*ROW('Sanitation Data'!D134))="","",OFFSET('Sanitation Data'!$D$32,0,10*ROW('Sanitation Data'!D134)))</f>
        <v/>
      </c>
      <c r="CP140" s="306" t="str">
        <f ca="true">+IF(OFFSET('Sanitation Data'!$E$28,0,10*ROW('Sanitation Data'!E134))="","",OFFSET('Sanitation Data'!$E$28,0,10*ROW('Sanitation Data'!E134)))</f>
        <v/>
      </c>
      <c r="CQ140" s="306" t="str">
        <f ca="true">+IF(OFFSET('Sanitation Data'!$E$29,0,10*ROW('Sanitation Data'!E134))="","",OFFSET('Sanitation Data'!$E$29,0,10*ROW('Sanitation Data'!E134)))</f>
        <v/>
      </c>
      <c r="CR140" s="306" t="str">
        <f ca="true">+IF(OFFSET('Sanitation Data'!$E$30,0,10*ROW('Sanitation Data'!E134))="","",OFFSET('Sanitation Data'!$E$30,0,10*ROW('Sanitation Data'!E134)))</f>
        <v/>
      </c>
      <c r="CS140" s="306" t="str">
        <f ca="true">+IF(OFFSET('Sanitation Data'!$E$31,0,10*ROW('Sanitation Data'!E134))="","",OFFSET('Sanitation Data'!$E$31,0,10*ROW('Sanitation Data'!E134)))</f>
        <v/>
      </c>
      <c r="CT140" s="306" t="str">
        <f ca="true">+IF(OFFSET('Sanitation Data'!$E$32,0,10*ROW('Sanitation Data'!E134))="","",OFFSET('Sanitation Data'!$E$32,0,10*ROW('Sanitation Data'!E134)))</f>
        <v/>
      </c>
      <c r="CU140" s="306" t="str">
        <f ca="true">+IF(OFFSET('Sanitation Data'!$F$28,0,10*ROW('Sanitation Data'!F134))="","",OFFSET('Sanitation Data'!$F$28,0,10*ROW('Sanitation Data'!F134)))</f>
        <v/>
      </c>
      <c r="CV140" s="306" t="str">
        <f ca="true">+IF(OFFSET('Sanitation Data'!$F$29,0,10*ROW('Sanitation Data'!F134))="","",OFFSET('Sanitation Data'!$F$29,0,10*ROW('Sanitation Data'!F134)))</f>
        <v/>
      </c>
      <c r="CW140" s="306" t="str">
        <f ca="true">+IF(OFFSET('Sanitation Data'!$F$30,0,10*ROW('Sanitation Data'!F134))="","",OFFSET('Sanitation Data'!$F$30,0,10*ROW('Sanitation Data'!F134)))</f>
        <v/>
      </c>
      <c r="CX140" s="306" t="str">
        <f ca="true">+IF(OFFSET('Sanitation Data'!$F$31,0,10*ROW('Sanitation Data'!F134))="","",OFFSET('Sanitation Data'!$F$31,0,10*ROW('Sanitation Data'!F134)))</f>
        <v/>
      </c>
      <c r="CY140" s="306" t="str">
        <f ca="true">+IF(OFFSET('Sanitation Data'!$F$32,0,10*ROW('Sanitation Data'!F134))="","",OFFSET('Sanitation Data'!$F$32,0,10*ROW('Sanitation Data'!F134)))</f>
        <v/>
      </c>
      <c r="CZ140" s="306" t="str">
        <f ca="true">+IF(OFFSET('Sanitation Data'!$G$28,0,10*ROW('Sanitation Data'!G134))="","",OFFSET('Sanitation Data'!$G$28,0,10*ROW('Sanitation Data'!G134)))</f>
        <v/>
      </c>
      <c r="DA140" s="306" t="str">
        <f ca="true">+IF(OFFSET('Sanitation Data'!$G$29,0,10*ROW('Sanitation Data'!G134))="","",OFFSET('Sanitation Data'!$G$29,0,10*ROW('Sanitation Data'!G134)))</f>
        <v/>
      </c>
      <c r="DB140" s="306" t="str">
        <f ca="true">+IF(OFFSET('Sanitation Data'!$G$30,0,10*ROW('Sanitation Data'!G134))="","",OFFSET('Sanitation Data'!$G$30,0,10*ROW('Sanitation Data'!G134)))</f>
        <v/>
      </c>
      <c r="DC140" s="306" t="str">
        <f ca="true">+IF(OFFSET('Sanitation Data'!$G$31,0,10*ROW('Sanitation Data'!G134))="","",OFFSET('Sanitation Data'!$G$31,0,10*ROW('Sanitation Data'!G134)))</f>
        <v/>
      </c>
      <c r="DD140" s="306" t="str">
        <f ca="true">+IF(OFFSET('Sanitation Data'!$G$32,0,10*ROW('Sanitation Data'!G134))="","",OFFSET('Sanitation Data'!$G$32,0,10*ROW('Sanitation Data'!G134)))</f>
        <v/>
      </c>
      <c r="DE140" s="306" t="str">
        <f ca="true">+IF(OFFSET('Sanitation Data'!$H$28,0,10*ROW('Sanitation Data'!H134))="","",OFFSET('Sanitation Data'!$H$28,0,10*ROW('Sanitation Data'!H134)))</f>
        <v/>
      </c>
      <c r="DF140" s="306" t="str">
        <f ca="true">+IF(OFFSET('Sanitation Data'!$H$29,0,10*ROW('Sanitation Data'!H134))="","",OFFSET('Sanitation Data'!$H$29,0,10*ROW('Sanitation Data'!H134)))</f>
        <v/>
      </c>
      <c r="DG140" s="306" t="str">
        <f ca="true">+IF(OFFSET('Sanitation Data'!$H$30,0,10*ROW('Sanitation Data'!H134))="","",OFFSET('Sanitation Data'!$H$30,0,10*ROW('Sanitation Data'!H134)))</f>
        <v/>
      </c>
      <c r="DH140" s="306" t="str">
        <f ca="true">+IF(OFFSET('Sanitation Data'!$H$31,0,10*ROW('Sanitation Data'!H134))="","",OFFSET('Sanitation Data'!$H$31,0,10*ROW('Sanitation Data'!H134)))</f>
        <v/>
      </c>
      <c r="DI140" s="306" t="str">
        <f ca="true">+IF(OFFSET('Sanitation Data'!$H$32,0,10*ROW('Sanitation Data'!H134))="","",OFFSET('Sanitation Data'!$H$32,0,10*ROW('Sanitation Data'!H134)))</f>
        <v/>
      </c>
      <c r="DJ140" s="306" t="str">
        <f ca="true">+IF(OFFSET('Sanitation Data'!$I$28,0,10*ROW('Sanitation Data'!I134))="","",OFFSET('Sanitation Data'!$I$28,0,10*ROW('Sanitation Data'!I134)))</f>
        <v/>
      </c>
      <c r="DK140" s="306" t="str">
        <f ca="true">+IF(OFFSET('Sanitation Data'!$I$29,0,10*ROW('Sanitation Data'!I134))="","",OFFSET('Sanitation Data'!$I$29,0,10*ROW('Sanitation Data'!I134)))</f>
        <v/>
      </c>
      <c r="DL140" s="306" t="str">
        <f ca="true">+IF(OFFSET('Sanitation Data'!$I$30,0,10*ROW('Sanitation Data'!I134))="","",OFFSET('Sanitation Data'!$I$30,0,10*ROW('Sanitation Data'!I134)))</f>
        <v/>
      </c>
      <c r="DM140" s="306" t="str">
        <f ca="true">+IF(OFFSET('Sanitation Data'!$I$31,0,10*ROW('Sanitation Data'!I134))="","",OFFSET('Sanitation Data'!$I$31,0,10*ROW('Sanitation Data'!I134)))</f>
        <v/>
      </c>
      <c r="DN140" s="306" t="str">
        <f ca="true">+IF(OFFSET('Sanitation Data'!$I$32,0,10*ROW('Sanitation Data'!I134))="","",OFFSET('Sanitation Data'!$I$32,0,10*ROW('Sanitation Data'!I134)))</f>
        <v/>
      </c>
      <c r="DO140" s="306" t="str">
        <f ca="true">+IF(OFFSET('Hygiene Data'!$D$11,0,10*ROW('Hygiene Data'!D134))="","",OFFSET('Hygiene Data'!$D$11,0,10*ROW('Hygiene Data'!D134)))</f>
        <v/>
      </c>
      <c r="DP140" s="306" t="str">
        <f ca="true">+IF(OFFSET('Hygiene Data'!$D$12,0,10*ROW('Hygiene Data'!D134))="","",OFFSET('Hygiene Data'!$D$12,0,10*ROW('Hygiene Data'!D134)))</f>
        <v/>
      </c>
      <c r="DQ140" s="306" t="str">
        <f ca="true">+IF(OFFSET('Hygiene Data'!$D$13,0,10*ROW('Hygiene Data'!D134))="","",OFFSET('Hygiene Data'!$D$13,0,10*ROW('Hygiene Data'!D134)))</f>
        <v/>
      </c>
      <c r="DR140" s="306" t="str">
        <f ca="true">+IF(OFFSET('Hygiene Data'!$E$11,0,10*ROW('Hygiene Data'!E134))="","",OFFSET('Hygiene Data'!$E$11,0,10*ROW('Hygiene Data'!E134)))</f>
        <v/>
      </c>
      <c r="DS140" s="306" t="str">
        <f ca="true">+IF(OFFSET('Hygiene Data'!$E$12,0,10*ROW('Hygiene Data'!E134))="","",OFFSET('Hygiene Data'!$E$12,0,10*ROW('Hygiene Data'!E134)))</f>
        <v/>
      </c>
      <c r="DT140" s="306" t="str">
        <f ca="true">+IF(OFFSET('Hygiene Data'!$E$13,0,10*ROW('Hygiene Data'!E134))="","",OFFSET('Hygiene Data'!$E$13,0,10*ROW('Hygiene Data'!E134)))</f>
        <v/>
      </c>
      <c r="DU140" s="306" t="str">
        <f ca="true">+IF(OFFSET('Hygiene Data'!$F$11,0,10*ROW('Hygiene Data'!F134))="","",OFFSET('Hygiene Data'!$F$11,0,10*ROW('Hygiene Data'!F134)))</f>
        <v/>
      </c>
      <c r="DV140" s="306" t="str">
        <f ca="true">+IF(OFFSET('Hygiene Data'!$F$12,0,10*ROW('Hygiene Data'!F134))="","",OFFSET('Hygiene Data'!$F$12,0,10*ROW('Hygiene Data'!F134)))</f>
        <v/>
      </c>
      <c r="DW140" s="306" t="str">
        <f ca="true">+IF(OFFSET('Hygiene Data'!$F$13,0,10*ROW('Hygiene Data'!F134))="","",OFFSET('Hygiene Data'!$F$13,0,10*ROW('Hygiene Data'!F134)))</f>
        <v/>
      </c>
      <c r="DX140" s="306" t="str">
        <f ca="true">+IF(OFFSET('Hygiene Data'!$G$11,0,10*ROW('Hygiene Data'!G134))="","",OFFSET('Hygiene Data'!$G$11,0,10*ROW('Hygiene Data'!G134)))</f>
        <v/>
      </c>
      <c r="DY140" s="306" t="str">
        <f ca="true">+IF(OFFSET('Hygiene Data'!$G$12,0,10*ROW('Hygiene Data'!G134))="","",OFFSET('Hygiene Data'!$G$12,0,10*ROW('Hygiene Data'!G134)))</f>
        <v/>
      </c>
      <c r="DZ140" s="306" t="str">
        <f ca="true">+IF(OFFSET('Hygiene Data'!$G$13,0,10*ROW('Hygiene Data'!G134))="","",OFFSET('Hygiene Data'!$G$13,0,10*ROW('Hygiene Data'!G134)))</f>
        <v/>
      </c>
      <c r="EA140" s="306" t="str">
        <f ca="true">+IF(OFFSET('Hygiene Data'!$H$11,0,10*ROW('Hygiene Data'!H134))="","",OFFSET('Hygiene Data'!$H$11,0,10*ROW('Hygiene Data'!H134)))</f>
        <v/>
      </c>
      <c r="EB140" s="306" t="str">
        <f ca="true">+IF(OFFSET('Hygiene Data'!$H$12,0,10*ROW('Hygiene Data'!H134))="","",OFFSET('Hygiene Data'!$H$12,0,10*ROW('Hygiene Data'!H134)))</f>
        <v/>
      </c>
      <c r="EC140" s="306" t="str">
        <f ca="true">+IF(OFFSET('Hygiene Data'!$H$13,0,10*ROW('Hygiene Data'!H134))="","",OFFSET('Hygiene Data'!$H$13,0,10*ROW('Hygiene Data'!H134)))</f>
        <v/>
      </c>
      <c r="ED140" s="306" t="str">
        <f ca="true">+IF(OFFSET('Hygiene Data'!$I$11,0,10*ROW('Hygiene Data'!I134))="","",OFFSET('Hygiene Data'!$I$11,0,10*ROW('Hygiene Data'!I134)))</f>
        <v/>
      </c>
      <c r="EE140" s="306" t="str">
        <f ca="true">+IF(OFFSET('Hygiene Data'!$I$12,0,10*ROW('Hygiene Data'!I134))="","",OFFSET('Hygiene Data'!$I$12,0,10*ROW('Hygiene Data'!I134)))</f>
        <v/>
      </c>
      <c r="EF140" s="306"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62" t="str">
        <f t="shared" ca="true" si="2"/>
        <v/>
      </c>
      <c r="D141" s="98"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8"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8"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8"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8"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8"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8"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8"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8"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8"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8"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8"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8"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8"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8"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8"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8"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8"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9"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9"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9"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9"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9"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9"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9"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9"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9"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9"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9"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9"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9"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9"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9"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9"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9"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9"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9"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9"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9"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9"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9"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9"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9"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9"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9"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9"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9"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9"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0"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0"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0"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0"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0"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0"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0"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0"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0"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0"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0"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0"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0"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0"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0"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0"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0"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0"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6"/>
      <c r="BS141" s="306" t="str">
        <f ca="true">+IF(OFFSET('Water Data'!$D$27,0,10*ROW('Water Data'!D135))="","",OFFSET('Water Data'!$D$27,0,10*ROW('Water Data'!D135)))</f>
        <v/>
      </c>
      <c r="BT141" s="306" t="str">
        <f ca="true">+IF(OFFSET('Water Data'!$D$28,0,10*ROW('Water Data'!D135))="","",OFFSET('Water Data'!$D$28,0,10*ROW('Water Data'!D135)))</f>
        <v/>
      </c>
      <c r="BU141" s="306" t="str">
        <f ca="true">+IF(OFFSET('Water Data'!$D$29,0,10*ROW('Water Data'!D135))="","",OFFSET('Water Data'!$D$29,0,10*ROW('Water Data'!D135)))</f>
        <v/>
      </c>
      <c r="BV141" s="306" t="str">
        <f ca="true">+IF(OFFSET('Water Data'!$E$27,0,10*ROW('Water Data'!E135))="","",OFFSET('Water Data'!$E$27,0,10*ROW('Water Data'!E135)))</f>
        <v/>
      </c>
      <c r="BW141" s="306" t="str">
        <f ca="true">+IF(OFFSET('Water Data'!$E$28,0,10*ROW('Water Data'!E135))="","",OFFSET('Water Data'!$E$28,0,10*ROW('Water Data'!E135)))</f>
        <v/>
      </c>
      <c r="BX141" s="306" t="str">
        <f ca="true">+IF(OFFSET('Water Data'!$E$29,0,10*ROW('Water Data'!E135))="","",OFFSET('Water Data'!$E$29,0,10*ROW('Water Data'!E135)))</f>
        <v/>
      </c>
      <c r="BY141" s="306" t="str">
        <f ca="true">+IF(OFFSET('Water Data'!$F$27,0,10*ROW('Water Data'!F135))="","",OFFSET('Water Data'!$F$27,0,10*ROW('Water Data'!F135)))</f>
        <v/>
      </c>
      <c r="BZ141" s="306" t="str">
        <f ca="true">+IF(OFFSET('Water Data'!$F$28,0,10*ROW('Water Data'!F135))="","",OFFSET('Water Data'!$F$28,0,10*ROW('Water Data'!F135)))</f>
        <v/>
      </c>
      <c r="CA141" s="306" t="str">
        <f ca="true">+IF(OFFSET('Water Data'!$F$29,0,10*ROW('Water Data'!F135))="","",OFFSET('Water Data'!$F$29,0,10*ROW('Water Data'!F135)))</f>
        <v/>
      </c>
      <c r="CB141" s="306" t="str">
        <f ca="true">+IF(OFFSET('Water Data'!$G$27,0,10*ROW('Water Data'!G135))="","",OFFSET('Water Data'!$G$27,0,10*ROW('Water Data'!G135)))</f>
        <v/>
      </c>
      <c r="CC141" s="306" t="str">
        <f ca="true">+IF(OFFSET('Water Data'!$G$28,0,10*ROW('Water Data'!G135))="","",OFFSET('Water Data'!$G$28,0,10*ROW('Water Data'!G135)))</f>
        <v/>
      </c>
      <c r="CD141" s="306" t="str">
        <f ca="true">+IF(OFFSET('Water Data'!$G$29,0,10*ROW('Water Data'!G135))="","",OFFSET('Water Data'!$G$29,0,10*ROW('Water Data'!G135)))</f>
        <v/>
      </c>
      <c r="CE141" s="306" t="str">
        <f ca="true">+IF(OFFSET('Water Data'!$H$27,0,10*ROW('Water Data'!H135))="","",OFFSET('Water Data'!$H$27,0,10*ROW('Water Data'!H135)))</f>
        <v/>
      </c>
      <c r="CF141" s="306" t="str">
        <f ca="true">+IF(OFFSET('Water Data'!$H$28,0,10*ROW('Water Data'!H135))="","",OFFSET('Water Data'!$H$28,0,10*ROW('Water Data'!H135)))</f>
        <v/>
      </c>
      <c r="CG141" s="306" t="str">
        <f ca="true">+IF(OFFSET('Water Data'!$H$29,0,10*ROW('Water Data'!H135))="","",OFFSET('Water Data'!$H$29,0,10*ROW('Water Data'!H135)))</f>
        <v/>
      </c>
      <c r="CH141" s="306" t="str">
        <f ca="true">+IF(OFFSET('Water Data'!$I$27,0,10*ROW('Water Data'!I135))="","",OFFSET('Water Data'!$I$27,0,10*ROW('Water Data'!I135)))</f>
        <v/>
      </c>
      <c r="CI141" s="306" t="str">
        <f ca="true">+IF(OFFSET('Water Data'!$I$28,0,10*ROW('Water Data'!I135))="","",OFFSET('Water Data'!$I$28,0,10*ROW('Water Data'!I135)))</f>
        <v/>
      </c>
      <c r="CJ141" s="306" t="str">
        <f ca="true">+IF(OFFSET('Water Data'!$I$29,0,10*ROW('Water Data'!I135))="","",OFFSET('Water Data'!$I$29,0,10*ROW('Water Data'!I135)))</f>
        <v/>
      </c>
      <c r="CK141" s="306" t="str">
        <f ca="true">+IF(OFFSET('Sanitation Data'!$D$28,0,10*ROW('Sanitation Data'!D135))="","",OFFSET('Sanitation Data'!$D$28,0,10*ROW('Sanitation Data'!D135)))</f>
        <v/>
      </c>
      <c r="CL141" s="306" t="str">
        <f ca="true">+IF(OFFSET('Sanitation Data'!$D$29,0,10*ROW('Sanitation Data'!D135))="","",OFFSET('Sanitation Data'!$D$29,0,10*ROW('Sanitation Data'!D135)))</f>
        <v/>
      </c>
      <c r="CM141" s="306" t="str">
        <f ca="true">+IF(OFFSET('Sanitation Data'!$D$30,0,10*ROW('Sanitation Data'!D135))="","",OFFSET('Sanitation Data'!$D$30,0,10*ROW('Sanitation Data'!D135)))</f>
        <v/>
      </c>
      <c r="CN141" s="306" t="str">
        <f ca="true">+IF(OFFSET('Sanitation Data'!$D$31,0,10*ROW('Sanitation Data'!D135))="","",OFFSET('Sanitation Data'!$D$31,0,10*ROW('Sanitation Data'!D135)))</f>
        <v/>
      </c>
      <c r="CO141" s="306" t="str">
        <f ca="true">+IF(OFFSET('Sanitation Data'!$D$32,0,10*ROW('Sanitation Data'!D135))="","",OFFSET('Sanitation Data'!$D$32,0,10*ROW('Sanitation Data'!D135)))</f>
        <v/>
      </c>
      <c r="CP141" s="306" t="str">
        <f ca="true">+IF(OFFSET('Sanitation Data'!$E$28,0,10*ROW('Sanitation Data'!E135))="","",OFFSET('Sanitation Data'!$E$28,0,10*ROW('Sanitation Data'!E135)))</f>
        <v/>
      </c>
      <c r="CQ141" s="306" t="str">
        <f ca="true">+IF(OFFSET('Sanitation Data'!$E$29,0,10*ROW('Sanitation Data'!E135))="","",OFFSET('Sanitation Data'!$E$29,0,10*ROW('Sanitation Data'!E135)))</f>
        <v/>
      </c>
      <c r="CR141" s="306" t="str">
        <f ca="true">+IF(OFFSET('Sanitation Data'!$E$30,0,10*ROW('Sanitation Data'!E135))="","",OFFSET('Sanitation Data'!$E$30,0,10*ROW('Sanitation Data'!E135)))</f>
        <v/>
      </c>
      <c r="CS141" s="306" t="str">
        <f ca="true">+IF(OFFSET('Sanitation Data'!$E$31,0,10*ROW('Sanitation Data'!E135))="","",OFFSET('Sanitation Data'!$E$31,0,10*ROW('Sanitation Data'!E135)))</f>
        <v/>
      </c>
      <c r="CT141" s="306" t="str">
        <f ca="true">+IF(OFFSET('Sanitation Data'!$E$32,0,10*ROW('Sanitation Data'!E135))="","",OFFSET('Sanitation Data'!$E$32,0,10*ROW('Sanitation Data'!E135)))</f>
        <v/>
      </c>
      <c r="CU141" s="306" t="str">
        <f ca="true">+IF(OFFSET('Sanitation Data'!$F$28,0,10*ROW('Sanitation Data'!F135))="","",OFFSET('Sanitation Data'!$F$28,0,10*ROW('Sanitation Data'!F135)))</f>
        <v/>
      </c>
      <c r="CV141" s="306" t="str">
        <f ca="true">+IF(OFFSET('Sanitation Data'!$F$29,0,10*ROW('Sanitation Data'!F135))="","",OFFSET('Sanitation Data'!$F$29,0,10*ROW('Sanitation Data'!F135)))</f>
        <v/>
      </c>
      <c r="CW141" s="306" t="str">
        <f ca="true">+IF(OFFSET('Sanitation Data'!$F$30,0,10*ROW('Sanitation Data'!F135))="","",OFFSET('Sanitation Data'!$F$30,0,10*ROW('Sanitation Data'!F135)))</f>
        <v/>
      </c>
      <c r="CX141" s="306" t="str">
        <f ca="true">+IF(OFFSET('Sanitation Data'!$F$31,0,10*ROW('Sanitation Data'!F135))="","",OFFSET('Sanitation Data'!$F$31,0,10*ROW('Sanitation Data'!F135)))</f>
        <v/>
      </c>
      <c r="CY141" s="306" t="str">
        <f ca="true">+IF(OFFSET('Sanitation Data'!$F$32,0,10*ROW('Sanitation Data'!F135))="","",OFFSET('Sanitation Data'!$F$32,0,10*ROW('Sanitation Data'!F135)))</f>
        <v/>
      </c>
      <c r="CZ141" s="306" t="str">
        <f ca="true">+IF(OFFSET('Sanitation Data'!$G$28,0,10*ROW('Sanitation Data'!G135))="","",OFFSET('Sanitation Data'!$G$28,0,10*ROW('Sanitation Data'!G135)))</f>
        <v/>
      </c>
      <c r="DA141" s="306" t="str">
        <f ca="true">+IF(OFFSET('Sanitation Data'!$G$29,0,10*ROW('Sanitation Data'!G135))="","",OFFSET('Sanitation Data'!$G$29,0,10*ROW('Sanitation Data'!G135)))</f>
        <v/>
      </c>
      <c r="DB141" s="306" t="str">
        <f ca="true">+IF(OFFSET('Sanitation Data'!$G$30,0,10*ROW('Sanitation Data'!G135))="","",OFFSET('Sanitation Data'!$G$30,0,10*ROW('Sanitation Data'!G135)))</f>
        <v/>
      </c>
      <c r="DC141" s="306" t="str">
        <f ca="true">+IF(OFFSET('Sanitation Data'!$G$31,0,10*ROW('Sanitation Data'!G135))="","",OFFSET('Sanitation Data'!$G$31,0,10*ROW('Sanitation Data'!G135)))</f>
        <v/>
      </c>
      <c r="DD141" s="306" t="str">
        <f ca="true">+IF(OFFSET('Sanitation Data'!$G$32,0,10*ROW('Sanitation Data'!G135))="","",OFFSET('Sanitation Data'!$G$32,0,10*ROW('Sanitation Data'!G135)))</f>
        <v/>
      </c>
      <c r="DE141" s="306" t="str">
        <f ca="true">+IF(OFFSET('Sanitation Data'!$H$28,0,10*ROW('Sanitation Data'!H135))="","",OFFSET('Sanitation Data'!$H$28,0,10*ROW('Sanitation Data'!H135)))</f>
        <v/>
      </c>
      <c r="DF141" s="306" t="str">
        <f ca="true">+IF(OFFSET('Sanitation Data'!$H$29,0,10*ROW('Sanitation Data'!H135))="","",OFFSET('Sanitation Data'!$H$29,0,10*ROW('Sanitation Data'!H135)))</f>
        <v/>
      </c>
      <c r="DG141" s="306" t="str">
        <f ca="true">+IF(OFFSET('Sanitation Data'!$H$30,0,10*ROW('Sanitation Data'!H135))="","",OFFSET('Sanitation Data'!$H$30,0,10*ROW('Sanitation Data'!H135)))</f>
        <v/>
      </c>
      <c r="DH141" s="306" t="str">
        <f ca="true">+IF(OFFSET('Sanitation Data'!$H$31,0,10*ROW('Sanitation Data'!H135))="","",OFFSET('Sanitation Data'!$H$31,0,10*ROW('Sanitation Data'!H135)))</f>
        <v/>
      </c>
      <c r="DI141" s="306" t="str">
        <f ca="true">+IF(OFFSET('Sanitation Data'!$H$32,0,10*ROW('Sanitation Data'!H135))="","",OFFSET('Sanitation Data'!$H$32,0,10*ROW('Sanitation Data'!H135)))</f>
        <v/>
      </c>
      <c r="DJ141" s="306" t="str">
        <f ca="true">+IF(OFFSET('Sanitation Data'!$I$28,0,10*ROW('Sanitation Data'!I135))="","",OFFSET('Sanitation Data'!$I$28,0,10*ROW('Sanitation Data'!I135)))</f>
        <v/>
      </c>
      <c r="DK141" s="306" t="str">
        <f ca="true">+IF(OFFSET('Sanitation Data'!$I$29,0,10*ROW('Sanitation Data'!I135))="","",OFFSET('Sanitation Data'!$I$29,0,10*ROW('Sanitation Data'!I135)))</f>
        <v/>
      </c>
      <c r="DL141" s="306" t="str">
        <f ca="true">+IF(OFFSET('Sanitation Data'!$I$30,0,10*ROW('Sanitation Data'!I135))="","",OFFSET('Sanitation Data'!$I$30,0,10*ROW('Sanitation Data'!I135)))</f>
        <v/>
      </c>
      <c r="DM141" s="306" t="str">
        <f ca="true">+IF(OFFSET('Sanitation Data'!$I$31,0,10*ROW('Sanitation Data'!I135))="","",OFFSET('Sanitation Data'!$I$31,0,10*ROW('Sanitation Data'!I135)))</f>
        <v/>
      </c>
      <c r="DN141" s="306" t="str">
        <f ca="true">+IF(OFFSET('Sanitation Data'!$I$32,0,10*ROW('Sanitation Data'!I135))="","",OFFSET('Sanitation Data'!$I$32,0,10*ROW('Sanitation Data'!I135)))</f>
        <v/>
      </c>
      <c r="DO141" s="306" t="str">
        <f ca="true">+IF(OFFSET('Hygiene Data'!$D$11,0,10*ROW('Hygiene Data'!D135))="","",OFFSET('Hygiene Data'!$D$11,0,10*ROW('Hygiene Data'!D135)))</f>
        <v/>
      </c>
      <c r="DP141" s="306" t="str">
        <f ca="true">+IF(OFFSET('Hygiene Data'!$D$12,0,10*ROW('Hygiene Data'!D135))="","",OFFSET('Hygiene Data'!$D$12,0,10*ROW('Hygiene Data'!D135)))</f>
        <v/>
      </c>
      <c r="DQ141" s="306" t="str">
        <f ca="true">+IF(OFFSET('Hygiene Data'!$D$13,0,10*ROW('Hygiene Data'!D135))="","",OFFSET('Hygiene Data'!$D$13,0,10*ROW('Hygiene Data'!D135)))</f>
        <v/>
      </c>
      <c r="DR141" s="306" t="str">
        <f ca="true">+IF(OFFSET('Hygiene Data'!$E$11,0,10*ROW('Hygiene Data'!E135))="","",OFFSET('Hygiene Data'!$E$11,0,10*ROW('Hygiene Data'!E135)))</f>
        <v/>
      </c>
      <c r="DS141" s="306" t="str">
        <f ca="true">+IF(OFFSET('Hygiene Data'!$E$12,0,10*ROW('Hygiene Data'!E135))="","",OFFSET('Hygiene Data'!$E$12,0,10*ROW('Hygiene Data'!E135)))</f>
        <v/>
      </c>
      <c r="DT141" s="306" t="str">
        <f ca="true">+IF(OFFSET('Hygiene Data'!$E$13,0,10*ROW('Hygiene Data'!E135))="","",OFFSET('Hygiene Data'!$E$13,0,10*ROW('Hygiene Data'!E135)))</f>
        <v/>
      </c>
      <c r="DU141" s="306" t="str">
        <f ca="true">+IF(OFFSET('Hygiene Data'!$F$11,0,10*ROW('Hygiene Data'!F135))="","",OFFSET('Hygiene Data'!$F$11,0,10*ROW('Hygiene Data'!F135)))</f>
        <v/>
      </c>
      <c r="DV141" s="306" t="str">
        <f ca="true">+IF(OFFSET('Hygiene Data'!$F$12,0,10*ROW('Hygiene Data'!F135))="","",OFFSET('Hygiene Data'!$F$12,0,10*ROW('Hygiene Data'!F135)))</f>
        <v/>
      </c>
      <c r="DW141" s="306" t="str">
        <f ca="true">+IF(OFFSET('Hygiene Data'!$F$13,0,10*ROW('Hygiene Data'!F135))="","",OFFSET('Hygiene Data'!$F$13,0,10*ROW('Hygiene Data'!F135)))</f>
        <v/>
      </c>
      <c r="DX141" s="306" t="str">
        <f ca="true">+IF(OFFSET('Hygiene Data'!$G$11,0,10*ROW('Hygiene Data'!G135))="","",OFFSET('Hygiene Data'!$G$11,0,10*ROW('Hygiene Data'!G135)))</f>
        <v/>
      </c>
      <c r="DY141" s="306" t="str">
        <f ca="true">+IF(OFFSET('Hygiene Data'!$G$12,0,10*ROW('Hygiene Data'!G135))="","",OFFSET('Hygiene Data'!$G$12,0,10*ROW('Hygiene Data'!G135)))</f>
        <v/>
      </c>
      <c r="DZ141" s="306" t="str">
        <f ca="true">+IF(OFFSET('Hygiene Data'!$G$13,0,10*ROW('Hygiene Data'!G135))="","",OFFSET('Hygiene Data'!$G$13,0,10*ROW('Hygiene Data'!G135)))</f>
        <v/>
      </c>
      <c r="EA141" s="306" t="str">
        <f ca="true">+IF(OFFSET('Hygiene Data'!$H$11,0,10*ROW('Hygiene Data'!H135))="","",OFFSET('Hygiene Data'!$H$11,0,10*ROW('Hygiene Data'!H135)))</f>
        <v/>
      </c>
      <c r="EB141" s="306" t="str">
        <f ca="true">+IF(OFFSET('Hygiene Data'!$H$12,0,10*ROW('Hygiene Data'!H135))="","",OFFSET('Hygiene Data'!$H$12,0,10*ROW('Hygiene Data'!H135)))</f>
        <v/>
      </c>
      <c r="EC141" s="306" t="str">
        <f ca="true">+IF(OFFSET('Hygiene Data'!$H$13,0,10*ROW('Hygiene Data'!H135))="","",OFFSET('Hygiene Data'!$H$13,0,10*ROW('Hygiene Data'!H135)))</f>
        <v/>
      </c>
      <c r="ED141" s="306" t="str">
        <f ca="true">+IF(OFFSET('Hygiene Data'!$I$11,0,10*ROW('Hygiene Data'!I135))="","",OFFSET('Hygiene Data'!$I$11,0,10*ROW('Hygiene Data'!I135)))</f>
        <v/>
      </c>
      <c r="EE141" s="306" t="str">
        <f ca="true">+IF(OFFSET('Hygiene Data'!$I$12,0,10*ROW('Hygiene Data'!I135))="","",OFFSET('Hygiene Data'!$I$12,0,10*ROW('Hygiene Data'!I135)))</f>
        <v/>
      </c>
      <c r="EF141" s="306"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62" t="str">
        <f t="shared" ca="true" si="2"/>
        <v/>
      </c>
      <c r="D142" s="98"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8"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8"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8"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8"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8"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8"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8"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8"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8"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8"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8"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8"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8"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8"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8"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8"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8"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9"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9"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9"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9"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9"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9"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9"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9"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9"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9"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9"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9"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9"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9"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9"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9"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9"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9"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9"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9"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9"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9"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9"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9"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9"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9"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9"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9"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9"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9"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0"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0"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0"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0"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0"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0"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0"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0"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0"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0"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0"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0"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0"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0"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0"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0"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0"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0"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6"/>
      <c r="BS142" s="306" t="str">
        <f ca="true">+IF(OFFSET('Water Data'!$D$27,0,10*ROW('Water Data'!D136))="","",OFFSET('Water Data'!$D$27,0,10*ROW('Water Data'!D136)))</f>
        <v/>
      </c>
      <c r="BT142" s="306" t="str">
        <f ca="true">+IF(OFFSET('Water Data'!$D$28,0,10*ROW('Water Data'!D136))="","",OFFSET('Water Data'!$D$28,0,10*ROW('Water Data'!D136)))</f>
        <v/>
      </c>
      <c r="BU142" s="306" t="str">
        <f ca="true">+IF(OFFSET('Water Data'!$D$29,0,10*ROW('Water Data'!D136))="","",OFFSET('Water Data'!$D$29,0,10*ROW('Water Data'!D136)))</f>
        <v/>
      </c>
      <c r="BV142" s="306" t="str">
        <f ca="true">+IF(OFFSET('Water Data'!$E$27,0,10*ROW('Water Data'!E136))="","",OFFSET('Water Data'!$E$27,0,10*ROW('Water Data'!E136)))</f>
        <v/>
      </c>
      <c r="BW142" s="306" t="str">
        <f ca="true">+IF(OFFSET('Water Data'!$E$28,0,10*ROW('Water Data'!E136))="","",OFFSET('Water Data'!$E$28,0,10*ROW('Water Data'!E136)))</f>
        <v/>
      </c>
      <c r="BX142" s="306" t="str">
        <f ca="true">+IF(OFFSET('Water Data'!$E$29,0,10*ROW('Water Data'!E136))="","",OFFSET('Water Data'!$E$29,0,10*ROW('Water Data'!E136)))</f>
        <v/>
      </c>
      <c r="BY142" s="306" t="str">
        <f ca="true">+IF(OFFSET('Water Data'!$F$27,0,10*ROW('Water Data'!F136))="","",OFFSET('Water Data'!$F$27,0,10*ROW('Water Data'!F136)))</f>
        <v/>
      </c>
      <c r="BZ142" s="306" t="str">
        <f ca="true">+IF(OFFSET('Water Data'!$F$28,0,10*ROW('Water Data'!F136))="","",OFFSET('Water Data'!$F$28,0,10*ROW('Water Data'!F136)))</f>
        <v/>
      </c>
      <c r="CA142" s="306" t="str">
        <f ca="true">+IF(OFFSET('Water Data'!$F$29,0,10*ROW('Water Data'!F136))="","",OFFSET('Water Data'!$F$29,0,10*ROW('Water Data'!F136)))</f>
        <v/>
      </c>
      <c r="CB142" s="306" t="str">
        <f ca="true">+IF(OFFSET('Water Data'!$G$27,0,10*ROW('Water Data'!G136))="","",OFFSET('Water Data'!$G$27,0,10*ROW('Water Data'!G136)))</f>
        <v/>
      </c>
      <c r="CC142" s="306" t="str">
        <f ca="true">+IF(OFFSET('Water Data'!$G$28,0,10*ROW('Water Data'!G136))="","",OFFSET('Water Data'!$G$28,0,10*ROW('Water Data'!G136)))</f>
        <v/>
      </c>
      <c r="CD142" s="306" t="str">
        <f ca="true">+IF(OFFSET('Water Data'!$G$29,0,10*ROW('Water Data'!G136))="","",OFFSET('Water Data'!$G$29,0,10*ROW('Water Data'!G136)))</f>
        <v/>
      </c>
      <c r="CE142" s="306" t="str">
        <f ca="true">+IF(OFFSET('Water Data'!$H$27,0,10*ROW('Water Data'!H136))="","",OFFSET('Water Data'!$H$27,0,10*ROW('Water Data'!H136)))</f>
        <v/>
      </c>
      <c r="CF142" s="306" t="str">
        <f ca="true">+IF(OFFSET('Water Data'!$H$28,0,10*ROW('Water Data'!H136))="","",OFFSET('Water Data'!$H$28,0,10*ROW('Water Data'!H136)))</f>
        <v/>
      </c>
      <c r="CG142" s="306" t="str">
        <f ca="true">+IF(OFFSET('Water Data'!$H$29,0,10*ROW('Water Data'!H136))="","",OFFSET('Water Data'!$H$29,0,10*ROW('Water Data'!H136)))</f>
        <v/>
      </c>
      <c r="CH142" s="306" t="str">
        <f ca="true">+IF(OFFSET('Water Data'!$I$27,0,10*ROW('Water Data'!I136))="","",OFFSET('Water Data'!$I$27,0,10*ROW('Water Data'!I136)))</f>
        <v/>
      </c>
      <c r="CI142" s="306" t="str">
        <f ca="true">+IF(OFFSET('Water Data'!$I$28,0,10*ROW('Water Data'!I136))="","",OFFSET('Water Data'!$I$28,0,10*ROW('Water Data'!I136)))</f>
        <v/>
      </c>
      <c r="CJ142" s="306" t="str">
        <f ca="true">+IF(OFFSET('Water Data'!$I$29,0,10*ROW('Water Data'!I136))="","",OFFSET('Water Data'!$I$29,0,10*ROW('Water Data'!I136)))</f>
        <v/>
      </c>
      <c r="CK142" s="306" t="str">
        <f ca="true">+IF(OFFSET('Sanitation Data'!$D$28,0,10*ROW('Sanitation Data'!D136))="","",OFFSET('Sanitation Data'!$D$28,0,10*ROW('Sanitation Data'!D136)))</f>
        <v/>
      </c>
      <c r="CL142" s="306" t="str">
        <f ca="true">+IF(OFFSET('Sanitation Data'!$D$29,0,10*ROW('Sanitation Data'!D136))="","",OFFSET('Sanitation Data'!$D$29,0,10*ROW('Sanitation Data'!D136)))</f>
        <v/>
      </c>
      <c r="CM142" s="306" t="str">
        <f ca="true">+IF(OFFSET('Sanitation Data'!$D$30,0,10*ROW('Sanitation Data'!D136))="","",OFFSET('Sanitation Data'!$D$30,0,10*ROW('Sanitation Data'!D136)))</f>
        <v/>
      </c>
      <c r="CN142" s="306" t="str">
        <f ca="true">+IF(OFFSET('Sanitation Data'!$D$31,0,10*ROW('Sanitation Data'!D136))="","",OFFSET('Sanitation Data'!$D$31,0,10*ROW('Sanitation Data'!D136)))</f>
        <v/>
      </c>
      <c r="CO142" s="306" t="str">
        <f ca="true">+IF(OFFSET('Sanitation Data'!$D$32,0,10*ROW('Sanitation Data'!D136))="","",OFFSET('Sanitation Data'!$D$32,0,10*ROW('Sanitation Data'!D136)))</f>
        <v/>
      </c>
      <c r="CP142" s="306" t="str">
        <f ca="true">+IF(OFFSET('Sanitation Data'!$E$28,0,10*ROW('Sanitation Data'!E136))="","",OFFSET('Sanitation Data'!$E$28,0,10*ROW('Sanitation Data'!E136)))</f>
        <v/>
      </c>
      <c r="CQ142" s="306" t="str">
        <f ca="true">+IF(OFFSET('Sanitation Data'!$E$29,0,10*ROW('Sanitation Data'!E136))="","",OFFSET('Sanitation Data'!$E$29,0,10*ROW('Sanitation Data'!E136)))</f>
        <v/>
      </c>
      <c r="CR142" s="306" t="str">
        <f ca="true">+IF(OFFSET('Sanitation Data'!$E$30,0,10*ROW('Sanitation Data'!E136))="","",OFFSET('Sanitation Data'!$E$30,0,10*ROW('Sanitation Data'!E136)))</f>
        <v/>
      </c>
      <c r="CS142" s="306" t="str">
        <f ca="true">+IF(OFFSET('Sanitation Data'!$E$31,0,10*ROW('Sanitation Data'!E136))="","",OFFSET('Sanitation Data'!$E$31,0,10*ROW('Sanitation Data'!E136)))</f>
        <v/>
      </c>
      <c r="CT142" s="306" t="str">
        <f ca="true">+IF(OFFSET('Sanitation Data'!$E$32,0,10*ROW('Sanitation Data'!E136))="","",OFFSET('Sanitation Data'!$E$32,0,10*ROW('Sanitation Data'!E136)))</f>
        <v/>
      </c>
      <c r="CU142" s="306" t="str">
        <f ca="true">+IF(OFFSET('Sanitation Data'!$F$28,0,10*ROW('Sanitation Data'!F136))="","",OFFSET('Sanitation Data'!$F$28,0,10*ROW('Sanitation Data'!F136)))</f>
        <v/>
      </c>
      <c r="CV142" s="306" t="str">
        <f ca="true">+IF(OFFSET('Sanitation Data'!$F$29,0,10*ROW('Sanitation Data'!F136))="","",OFFSET('Sanitation Data'!$F$29,0,10*ROW('Sanitation Data'!F136)))</f>
        <v/>
      </c>
      <c r="CW142" s="306" t="str">
        <f ca="true">+IF(OFFSET('Sanitation Data'!$F$30,0,10*ROW('Sanitation Data'!F136))="","",OFFSET('Sanitation Data'!$F$30,0,10*ROW('Sanitation Data'!F136)))</f>
        <v/>
      </c>
      <c r="CX142" s="306" t="str">
        <f ca="true">+IF(OFFSET('Sanitation Data'!$F$31,0,10*ROW('Sanitation Data'!F136))="","",OFFSET('Sanitation Data'!$F$31,0,10*ROW('Sanitation Data'!F136)))</f>
        <v/>
      </c>
      <c r="CY142" s="306" t="str">
        <f ca="true">+IF(OFFSET('Sanitation Data'!$F$32,0,10*ROW('Sanitation Data'!F136))="","",OFFSET('Sanitation Data'!$F$32,0,10*ROW('Sanitation Data'!F136)))</f>
        <v/>
      </c>
      <c r="CZ142" s="306" t="str">
        <f ca="true">+IF(OFFSET('Sanitation Data'!$G$28,0,10*ROW('Sanitation Data'!G136))="","",OFFSET('Sanitation Data'!$G$28,0,10*ROW('Sanitation Data'!G136)))</f>
        <v/>
      </c>
      <c r="DA142" s="306" t="str">
        <f ca="true">+IF(OFFSET('Sanitation Data'!$G$29,0,10*ROW('Sanitation Data'!G136))="","",OFFSET('Sanitation Data'!$G$29,0,10*ROW('Sanitation Data'!G136)))</f>
        <v/>
      </c>
      <c r="DB142" s="306" t="str">
        <f ca="true">+IF(OFFSET('Sanitation Data'!$G$30,0,10*ROW('Sanitation Data'!G136))="","",OFFSET('Sanitation Data'!$G$30,0,10*ROW('Sanitation Data'!G136)))</f>
        <v/>
      </c>
      <c r="DC142" s="306" t="str">
        <f ca="true">+IF(OFFSET('Sanitation Data'!$G$31,0,10*ROW('Sanitation Data'!G136))="","",OFFSET('Sanitation Data'!$G$31,0,10*ROW('Sanitation Data'!G136)))</f>
        <v/>
      </c>
      <c r="DD142" s="306" t="str">
        <f ca="true">+IF(OFFSET('Sanitation Data'!$G$32,0,10*ROW('Sanitation Data'!G136))="","",OFFSET('Sanitation Data'!$G$32,0,10*ROW('Sanitation Data'!G136)))</f>
        <v/>
      </c>
      <c r="DE142" s="306" t="str">
        <f ca="true">+IF(OFFSET('Sanitation Data'!$H$28,0,10*ROW('Sanitation Data'!H136))="","",OFFSET('Sanitation Data'!$H$28,0,10*ROW('Sanitation Data'!H136)))</f>
        <v/>
      </c>
      <c r="DF142" s="306" t="str">
        <f ca="true">+IF(OFFSET('Sanitation Data'!$H$29,0,10*ROW('Sanitation Data'!H136))="","",OFFSET('Sanitation Data'!$H$29,0,10*ROW('Sanitation Data'!H136)))</f>
        <v/>
      </c>
      <c r="DG142" s="306" t="str">
        <f ca="true">+IF(OFFSET('Sanitation Data'!$H$30,0,10*ROW('Sanitation Data'!H136))="","",OFFSET('Sanitation Data'!$H$30,0,10*ROW('Sanitation Data'!H136)))</f>
        <v/>
      </c>
      <c r="DH142" s="306" t="str">
        <f ca="true">+IF(OFFSET('Sanitation Data'!$H$31,0,10*ROW('Sanitation Data'!H136))="","",OFFSET('Sanitation Data'!$H$31,0,10*ROW('Sanitation Data'!H136)))</f>
        <v/>
      </c>
      <c r="DI142" s="306" t="str">
        <f ca="true">+IF(OFFSET('Sanitation Data'!$H$32,0,10*ROW('Sanitation Data'!H136))="","",OFFSET('Sanitation Data'!$H$32,0,10*ROW('Sanitation Data'!H136)))</f>
        <v/>
      </c>
      <c r="DJ142" s="306" t="str">
        <f ca="true">+IF(OFFSET('Sanitation Data'!$I$28,0,10*ROW('Sanitation Data'!I136))="","",OFFSET('Sanitation Data'!$I$28,0,10*ROW('Sanitation Data'!I136)))</f>
        <v/>
      </c>
      <c r="DK142" s="306" t="str">
        <f ca="true">+IF(OFFSET('Sanitation Data'!$I$29,0,10*ROW('Sanitation Data'!I136))="","",OFFSET('Sanitation Data'!$I$29,0,10*ROW('Sanitation Data'!I136)))</f>
        <v/>
      </c>
      <c r="DL142" s="306" t="str">
        <f ca="true">+IF(OFFSET('Sanitation Data'!$I$30,0,10*ROW('Sanitation Data'!I136))="","",OFFSET('Sanitation Data'!$I$30,0,10*ROW('Sanitation Data'!I136)))</f>
        <v/>
      </c>
      <c r="DM142" s="306" t="str">
        <f ca="true">+IF(OFFSET('Sanitation Data'!$I$31,0,10*ROW('Sanitation Data'!I136))="","",OFFSET('Sanitation Data'!$I$31,0,10*ROW('Sanitation Data'!I136)))</f>
        <v/>
      </c>
      <c r="DN142" s="306" t="str">
        <f ca="true">+IF(OFFSET('Sanitation Data'!$I$32,0,10*ROW('Sanitation Data'!I136))="","",OFFSET('Sanitation Data'!$I$32,0,10*ROW('Sanitation Data'!I136)))</f>
        <v/>
      </c>
      <c r="DO142" s="306" t="str">
        <f ca="true">+IF(OFFSET('Hygiene Data'!$D$11,0,10*ROW('Hygiene Data'!D136))="","",OFFSET('Hygiene Data'!$D$11,0,10*ROW('Hygiene Data'!D136)))</f>
        <v/>
      </c>
      <c r="DP142" s="306" t="str">
        <f ca="true">+IF(OFFSET('Hygiene Data'!$D$12,0,10*ROW('Hygiene Data'!D136))="","",OFFSET('Hygiene Data'!$D$12,0,10*ROW('Hygiene Data'!D136)))</f>
        <v/>
      </c>
      <c r="DQ142" s="306" t="str">
        <f ca="true">+IF(OFFSET('Hygiene Data'!$D$13,0,10*ROW('Hygiene Data'!D136))="","",OFFSET('Hygiene Data'!$D$13,0,10*ROW('Hygiene Data'!D136)))</f>
        <v/>
      </c>
      <c r="DR142" s="306" t="str">
        <f ca="true">+IF(OFFSET('Hygiene Data'!$E$11,0,10*ROW('Hygiene Data'!E136))="","",OFFSET('Hygiene Data'!$E$11,0,10*ROW('Hygiene Data'!E136)))</f>
        <v/>
      </c>
      <c r="DS142" s="306" t="str">
        <f ca="true">+IF(OFFSET('Hygiene Data'!$E$12,0,10*ROW('Hygiene Data'!E136))="","",OFFSET('Hygiene Data'!$E$12,0,10*ROW('Hygiene Data'!E136)))</f>
        <v/>
      </c>
      <c r="DT142" s="306" t="str">
        <f ca="true">+IF(OFFSET('Hygiene Data'!$E$13,0,10*ROW('Hygiene Data'!E136))="","",OFFSET('Hygiene Data'!$E$13,0,10*ROW('Hygiene Data'!E136)))</f>
        <v/>
      </c>
      <c r="DU142" s="306" t="str">
        <f ca="true">+IF(OFFSET('Hygiene Data'!$F$11,0,10*ROW('Hygiene Data'!F136))="","",OFFSET('Hygiene Data'!$F$11,0,10*ROW('Hygiene Data'!F136)))</f>
        <v/>
      </c>
      <c r="DV142" s="306" t="str">
        <f ca="true">+IF(OFFSET('Hygiene Data'!$F$12,0,10*ROW('Hygiene Data'!F136))="","",OFFSET('Hygiene Data'!$F$12,0,10*ROW('Hygiene Data'!F136)))</f>
        <v/>
      </c>
      <c r="DW142" s="306" t="str">
        <f ca="true">+IF(OFFSET('Hygiene Data'!$F$13,0,10*ROW('Hygiene Data'!F136))="","",OFFSET('Hygiene Data'!$F$13,0,10*ROW('Hygiene Data'!F136)))</f>
        <v/>
      </c>
      <c r="DX142" s="306" t="str">
        <f ca="true">+IF(OFFSET('Hygiene Data'!$G$11,0,10*ROW('Hygiene Data'!G136))="","",OFFSET('Hygiene Data'!$G$11,0,10*ROW('Hygiene Data'!G136)))</f>
        <v/>
      </c>
      <c r="DY142" s="306" t="str">
        <f ca="true">+IF(OFFSET('Hygiene Data'!$G$12,0,10*ROW('Hygiene Data'!G136))="","",OFFSET('Hygiene Data'!$G$12,0,10*ROW('Hygiene Data'!G136)))</f>
        <v/>
      </c>
      <c r="DZ142" s="306" t="str">
        <f ca="true">+IF(OFFSET('Hygiene Data'!$G$13,0,10*ROW('Hygiene Data'!G136))="","",OFFSET('Hygiene Data'!$G$13,0,10*ROW('Hygiene Data'!G136)))</f>
        <v/>
      </c>
      <c r="EA142" s="306" t="str">
        <f ca="true">+IF(OFFSET('Hygiene Data'!$H$11,0,10*ROW('Hygiene Data'!H136))="","",OFFSET('Hygiene Data'!$H$11,0,10*ROW('Hygiene Data'!H136)))</f>
        <v/>
      </c>
      <c r="EB142" s="306" t="str">
        <f ca="true">+IF(OFFSET('Hygiene Data'!$H$12,0,10*ROW('Hygiene Data'!H136))="","",OFFSET('Hygiene Data'!$H$12,0,10*ROW('Hygiene Data'!H136)))</f>
        <v/>
      </c>
      <c r="EC142" s="306" t="str">
        <f ca="true">+IF(OFFSET('Hygiene Data'!$H$13,0,10*ROW('Hygiene Data'!H136))="","",OFFSET('Hygiene Data'!$H$13,0,10*ROW('Hygiene Data'!H136)))</f>
        <v/>
      </c>
      <c r="ED142" s="306" t="str">
        <f ca="true">+IF(OFFSET('Hygiene Data'!$I$11,0,10*ROW('Hygiene Data'!I136))="","",OFFSET('Hygiene Data'!$I$11,0,10*ROW('Hygiene Data'!I136)))</f>
        <v/>
      </c>
      <c r="EE142" s="306" t="str">
        <f ca="true">+IF(OFFSET('Hygiene Data'!$I$12,0,10*ROW('Hygiene Data'!I136))="","",OFFSET('Hygiene Data'!$I$12,0,10*ROW('Hygiene Data'!I136)))</f>
        <v/>
      </c>
      <c r="EF142" s="306"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62" t="str">
        <f t="shared" ca="true" si="2"/>
        <v/>
      </c>
      <c r="D143" s="98"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8"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8"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8"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8"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8"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8"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8"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8"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8"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8"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8"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8"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8"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8"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8"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8"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8"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9"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9"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9"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9"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9"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9"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9"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9"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9"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9"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9"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9"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9"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9"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9"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9"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9"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9"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9"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9"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9"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9"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9"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9"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9"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9"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9"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9"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9"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9"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0"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0"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0"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0"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0"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0"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0"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0"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0"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0"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0"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0"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0"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0"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0"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0"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0"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0"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6"/>
      <c r="BS143" s="306" t="str">
        <f ca="true">+IF(OFFSET('Water Data'!$D$27,0,10*ROW('Water Data'!D137))="","",OFFSET('Water Data'!$D$27,0,10*ROW('Water Data'!D137)))</f>
        <v/>
      </c>
      <c r="BT143" s="306" t="str">
        <f ca="true">+IF(OFFSET('Water Data'!$D$28,0,10*ROW('Water Data'!D137))="","",OFFSET('Water Data'!$D$28,0,10*ROW('Water Data'!D137)))</f>
        <v/>
      </c>
      <c r="BU143" s="306" t="str">
        <f ca="true">+IF(OFFSET('Water Data'!$D$29,0,10*ROW('Water Data'!D137))="","",OFFSET('Water Data'!$D$29,0,10*ROW('Water Data'!D137)))</f>
        <v/>
      </c>
      <c r="BV143" s="306" t="str">
        <f ca="true">+IF(OFFSET('Water Data'!$E$27,0,10*ROW('Water Data'!E137))="","",OFFSET('Water Data'!$E$27,0,10*ROW('Water Data'!E137)))</f>
        <v/>
      </c>
      <c r="BW143" s="306" t="str">
        <f ca="true">+IF(OFFSET('Water Data'!$E$28,0,10*ROW('Water Data'!E137))="","",OFFSET('Water Data'!$E$28,0,10*ROW('Water Data'!E137)))</f>
        <v/>
      </c>
      <c r="BX143" s="306" t="str">
        <f ca="true">+IF(OFFSET('Water Data'!$E$29,0,10*ROW('Water Data'!E137))="","",OFFSET('Water Data'!$E$29,0,10*ROW('Water Data'!E137)))</f>
        <v/>
      </c>
      <c r="BY143" s="306" t="str">
        <f ca="true">+IF(OFFSET('Water Data'!$F$27,0,10*ROW('Water Data'!F137))="","",OFFSET('Water Data'!$F$27,0,10*ROW('Water Data'!F137)))</f>
        <v/>
      </c>
      <c r="BZ143" s="306" t="str">
        <f ca="true">+IF(OFFSET('Water Data'!$F$28,0,10*ROW('Water Data'!F137))="","",OFFSET('Water Data'!$F$28,0,10*ROW('Water Data'!F137)))</f>
        <v/>
      </c>
      <c r="CA143" s="306" t="str">
        <f ca="true">+IF(OFFSET('Water Data'!$F$29,0,10*ROW('Water Data'!F137))="","",OFFSET('Water Data'!$F$29,0,10*ROW('Water Data'!F137)))</f>
        <v/>
      </c>
      <c r="CB143" s="306" t="str">
        <f ca="true">+IF(OFFSET('Water Data'!$G$27,0,10*ROW('Water Data'!G137))="","",OFFSET('Water Data'!$G$27,0,10*ROW('Water Data'!G137)))</f>
        <v/>
      </c>
      <c r="CC143" s="306" t="str">
        <f ca="true">+IF(OFFSET('Water Data'!$G$28,0,10*ROW('Water Data'!G137))="","",OFFSET('Water Data'!$G$28,0,10*ROW('Water Data'!G137)))</f>
        <v/>
      </c>
      <c r="CD143" s="306" t="str">
        <f ca="true">+IF(OFFSET('Water Data'!$G$29,0,10*ROW('Water Data'!G137))="","",OFFSET('Water Data'!$G$29,0,10*ROW('Water Data'!G137)))</f>
        <v/>
      </c>
      <c r="CE143" s="306" t="str">
        <f ca="true">+IF(OFFSET('Water Data'!$H$27,0,10*ROW('Water Data'!H137))="","",OFFSET('Water Data'!$H$27,0,10*ROW('Water Data'!H137)))</f>
        <v/>
      </c>
      <c r="CF143" s="306" t="str">
        <f ca="true">+IF(OFFSET('Water Data'!$H$28,0,10*ROW('Water Data'!H137))="","",OFFSET('Water Data'!$H$28,0,10*ROW('Water Data'!H137)))</f>
        <v/>
      </c>
      <c r="CG143" s="306" t="str">
        <f ca="true">+IF(OFFSET('Water Data'!$H$29,0,10*ROW('Water Data'!H137))="","",OFFSET('Water Data'!$H$29,0,10*ROW('Water Data'!H137)))</f>
        <v/>
      </c>
      <c r="CH143" s="306" t="str">
        <f ca="true">+IF(OFFSET('Water Data'!$I$27,0,10*ROW('Water Data'!I137))="","",OFFSET('Water Data'!$I$27,0,10*ROW('Water Data'!I137)))</f>
        <v/>
      </c>
      <c r="CI143" s="306" t="str">
        <f ca="true">+IF(OFFSET('Water Data'!$I$28,0,10*ROW('Water Data'!I137))="","",OFFSET('Water Data'!$I$28,0,10*ROW('Water Data'!I137)))</f>
        <v/>
      </c>
      <c r="CJ143" s="306" t="str">
        <f ca="true">+IF(OFFSET('Water Data'!$I$29,0,10*ROW('Water Data'!I137))="","",OFFSET('Water Data'!$I$29,0,10*ROW('Water Data'!I137)))</f>
        <v/>
      </c>
      <c r="CK143" s="306" t="str">
        <f ca="true">+IF(OFFSET('Sanitation Data'!$D$28,0,10*ROW('Sanitation Data'!D137))="","",OFFSET('Sanitation Data'!$D$28,0,10*ROW('Sanitation Data'!D137)))</f>
        <v/>
      </c>
      <c r="CL143" s="306" t="str">
        <f ca="true">+IF(OFFSET('Sanitation Data'!$D$29,0,10*ROW('Sanitation Data'!D137))="","",OFFSET('Sanitation Data'!$D$29,0,10*ROW('Sanitation Data'!D137)))</f>
        <v/>
      </c>
      <c r="CM143" s="306" t="str">
        <f ca="true">+IF(OFFSET('Sanitation Data'!$D$30,0,10*ROW('Sanitation Data'!D137))="","",OFFSET('Sanitation Data'!$D$30,0,10*ROW('Sanitation Data'!D137)))</f>
        <v/>
      </c>
      <c r="CN143" s="306" t="str">
        <f ca="true">+IF(OFFSET('Sanitation Data'!$D$31,0,10*ROW('Sanitation Data'!D137))="","",OFFSET('Sanitation Data'!$D$31,0,10*ROW('Sanitation Data'!D137)))</f>
        <v/>
      </c>
      <c r="CO143" s="306" t="str">
        <f ca="true">+IF(OFFSET('Sanitation Data'!$D$32,0,10*ROW('Sanitation Data'!D137))="","",OFFSET('Sanitation Data'!$D$32,0,10*ROW('Sanitation Data'!D137)))</f>
        <v/>
      </c>
      <c r="CP143" s="306" t="str">
        <f ca="true">+IF(OFFSET('Sanitation Data'!$E$28,0,10*ROW('Sanitation Data'!E137))="","",OFFSET('Sanitation Data'!$E$28,0,10*ROW('Sanitation Data'!E137)))</f>
        <v/>
      </c>
      <c r="CQ143" s="306" t="str">
        <f ca="true">+IF(OFFSET('Sanitation Data'!$E$29,0,10*ROW('Sanitation Data'!E137))="","",OFFSET('Sanitation Data'!$E$29,0,10*ROW('Sanitation Data'!E137)))</f>
        <v/>
      </c>
      <c r="CR143" s="306" t="str">
        <f ca="true">+IF(OFFSET('Sanitation Data'!$E$30,0,10*ROW('Sanitation Data'!E137))="","",OFFSET('Sanitation Data'!$E$30,0,10*ROW('Sanitation Data'!E137)))</f>
        <v/>
      </c>
      <c r="CS143" s="306" t="str">
        <f ca="true">+IF(OFFSET('Sanitation Data'!$E$31,0,10*ROW('Sanitation Data'!E137))="","",OFFSET('Sanitation Data'!$E$31,0,10*ROW('Sanitation Data'!E137)))</f>
        <v/>
      </c>
      <c r="CT143" s="306" t="str">
        <f ca="true">+IF(OFFSET('Sanitation Data'!$E$32,0,10*ROW('Sanitation Data'!E137))="","",OFFSET('Sanitation Data'!$E$32,0,10*ROW('Sanitation Data'!E137)))</f>
        <v/>
      </c>
      <c r="CU143" s="306" t="str">
        <f ca="true">+IF(OFFSET('Sanitation Data'!$F$28,0,10*ROW('Sanitation Data'!F137))="","",OFFSET('Sanitation Data'!$F$28,0,10*ROW('Sanitation Data'!F137)))</f>
        <v/>
      </c>
      <c r="CV143" s="306" t="str">
        <f ca="true">+IF(OFFSET('Sanitation Data'!$F$29,0,10*ROW('Sanitation Data'!F137))="","",OFFSET('Sanitation Data'!$F$29,0,10*ROW('Sanitation Data'!F137)))</f>
        <v/>
      </c>
      <c r="CW143" s="306" t="str">
        <f ca="true">+IF(OFFSET('Sanitation Data'!$F$30,0,10*ROW('Sanitation Data'!F137))="","",OFFSET('Sanitation Data'!$F$30,0,10*ROW('Sanitation Data'!F137)))</f>
        <v/>
      </c>
      <c r="CX143" s="306" t="str">
        <f ca="true">+IF(OFFSET('Sanitation Data'!$F$31,0,10*ROW('Sanitation Data'!F137))="","",OFFSET('Sanitation Data'!$F$31,0,10*ROW('Sanitation Data'!F137)))</f>
        <v/>
      </c>
      <c r="CY143" s="306" t="str">
        <f ca="true">+IF(OFFSET('Sanitation Data'!$F$32,0,10*ROW('Sanitation Data'!F137))="","",OFFSET('Sanitation Data'!$F$32,0,10*ROW('Sanitation Data'!F137)))</f>
        <v/>
      </c>
      <c r="CZ143" s="306" t="str">
        <f ca="true">+IF(OFFSET('Sanitation Data'!$G$28,0,10*ROW('Sanitation Data'!G137))="","",OFFSET('Sanitation Data'!$G$28,0,10*ROW('Sanitation Data'!G137)))</f>
        <v/>
      </c>
      <c r="DA143" s="306" t="str">
        <f ca="true">+IF(OFFSET('Sanitation Data'!$G$29,0,10*ROW('Sanitation Data'!G137))="","",OFFSET('Sanitation Data'!$G$29,0,10*ROW('Sanitation Data'!G137)))</f>
        <v/>
      </c>
      <c r="DB143" s="306" t="str">
        <f ca="true">+IF(OFFSET('Sanitation Data'!$G$30,0,10*ROW('Sanitation Data'!G137))="","",OFFSET('Sanitation Data'!$G$30,0,10*ROW('Sanitation Data'!G137)))</f>
        <v/>
      </c>
      <c r="DC143" s="306" t="str">
        <f ca="true">+IF(OFFSET('Sanitation Data'!$G$31,0,10*ROW('Sanitation Data'!G137))="","",OFFSET('Sanitation Data'!$G$31,0,10*ROW('Sanitation Data'!G137)))</f>
        <v/>
      </c>
      <c r="DD143" s="306" t="str">
        <f ca="true">+IF(OFFSET('Sanitation Data'!$G$32,0,10*ROW('Sanitation Data'!G137))="","",OFFSET('Sanitation Data'!$G$32,0,10*ROW('Sanitation Data'!G137)))</f>
        <v/>
      </c>
      <c r="DE143" s="306" t="str">
        <f ca="true">+IF(OFFSET('Sanitation Data'!$H$28,0,10*ROW('Sanitation Data'!H137))="","",OFFSET('Sanitation Data'!$H$28,0,10*ROW('Sanitation Data'!H137)))</f>
        <v/>
      </c>
      <c r="DF143" s="306" t="str">
        <f ca="true">+IF(OFFSET('Sanitation Data'!$H$29,0,10*ROW('Sanitation Data'!H137))="","",OFFSET('Sanitation Data'!$H$29,0,10*ROW('Sanitation Data'!H137)))</f>
        <v/>
      </c>
      <c r="DG143" s="306" t="str">
        <f ca="true">+IF(OFFSET('Sanitation Data'!$H$30,0,10*ROW('Sanitation Data'!H137))="","",OFFSET('Sanitation Data'!$H$30,0,10*ROW('Sanitation Data'!H137)))</f>
        <v/>
      </c>
      <c r="DH143" s="306" t="str">
        <f ca="true">+IF(OFFSET('Sanitation Data'!$H$31,0,10*ROW('Sanitation Data'!H137))="","",OFFSET('Sanitation Data'!$H$31,0,10*ROW('Sanitation Data'!H137)))</f>
        <v/>
      </c>
      <c r="DI143" s="306" t="str">
        <f ca="true">+IF(OFFSET('Sanitation Data'!$H$32,0,10*ROW('Sanitation Data'!H137))="","",OFFSET('Sanitation Data'!$H$32,0,10*ROW('Sanitation Data'!H137)))</f>
        <v/>
      </c>
      <c r="DJ143" s="306" t="str">
        <f ca="true">+IF(OFFSET('Sanitation Data'!$I$28,0,10*ROW('Sanitation Data'!I137))="","",OFFSET('Sanitation Data'!$I$28,0,10*ROW('Sanitation Data'!I137)))</f>
        <v/>
      </c>
      <c r="DK143" s="306" t="str">
        <f ca="true">+IF(OFFSET('Sanitation Data'!$I$29,0,10*ROW('Sanitation Data'!I137))="","",OFFSET('Sanitation Data'!$I$29,0,10*ROW('Sanitation Data'!I137)))</f>
        <v/>
      </c>
      <c r="DL143" s="306" t="str">
        <f ca="true">+IF(OFFSET('Sanitation Data'!$I$30,0,10*ROW('Sanitation Data'!I137))="","",OFFSET('Sanitation Data'!$I$30,0,10*ROW('Sanitation Data'!I137)))</f>
        <v/>
      </c>
      <c r="DM143" s="306" t="str">
        <f ca="true">+IF(OFFSET('Sanitation Data'!$I$31,0,10*ROW('Sanitation Data'!I137))="","",OFFSET('Sanitation Data'!$I$31,0,10*ROW('Sanitation Data'!I137)))</f>
        <v/>
      </c>
      <c r="DN143" s="306" t="str">
        <f ca="true">+IF(OFFSET('Sanitation Data'!$I$32,0,10*ROW('Sanitation Data'!I137))="","",OFFSET('Sanitation Data'!$I$32,0,10*ROW('Sanitation Data'!I137)))</f>
        <v/>
      </c>
      <c r="DO143" s="306" t="str">
        <f ca="true">+IF(OFFSET('Hygiene Data'!$D$11,0,10*ROW('Hygiene Data'!D137))="","",OFFSET('Hygiene Data'!$D$11,0,10*ROW('Hygiene Data'!D137)))</f>
        <v/>
      </c>
      <c r="DP143" s="306" t="str">
        <f ca="true">+IF(OFFSET('Hygiene Data'!$D$12,0,10*ROW('Hygiene Data'!D137))="","",OFFSET('Hygiene Data'!$D$12,0,10*ROW('Hygiene Data'!D137)))</f>
        <v/>
      </c>
      <c r="DQ143" s="306" t="str">
        <f ca="true">+IF(OFFSET('Hygiene Data'!$D$13,0,10*ROW('Hygiene Data'!D137))="","",OFFSET('Hygiene Data'!$D$13,0,10*ROW('Hygiene Data'!D137)))</f>
        <v/>
      </c>
      <c r="DR143" s="306" t="str">
        <f ca="true">+IF(OFFSET('Hygiene Data'!$E$11,0,10*ROW('Hygiene Data'!E137))="","",OFFSET('Hygiene Data'!$E$11,0,10*ROW('Hygiene Data'!E137)))</f>
        <v/>
      </c>
      <c r="DS143" s="306" t="str">
        <f ca="true">+IF(OFFSET('Hygiene Data'!$E$12,0,10*ROW('Hygiene Data'!E137))="","",OFFSET('Hygiene Data'!$E$12,0,10*ROW('Hygiene Data'!E137)))</f>
        <v/>
      </c>
      <c r="DT143" s="306" t="str">
        <f ca="true">+IF(OFFSET('Hygiene Data'!$E$13,0,10*ROW('Hygiene Data'!E137))="","",OFFSET('Hygiene Data'!$E$13,0,10*ROW('Hygiene Data'!E137)))</f>
        <v/>
      </c>
      <c r="DU143" s="306" t="str">
        <f ca="true">+IF(OFFSET('Hygiene Data'!$F$11,0,10*ROW('Hygiene Data'!F137))="","",OFFSET('Hygiene Data'!$F$11,0,10*ROW('Hygiene Data'!F137)))</f>
        <v/>
      </c>
      <c r="DV143" s="306" t="str">
        <f ca="true">+IF(OFFSET('Hygiene Data'!$F$12,0,10*ROW('Hygiene Data'!F137))="","",OFFSET('Hygiene Data'!$F$12,0,10*ROW('Hygiene Data'!F137)))</f>
        <v/>
      </c>
      <c r="DW143" s="306" t="str">
        <f ca="true">+IF(OFFSET('Hygiene Data'!$F$13,0,10*ROW('Hygiene Data'!F137))="","",OFFSET('Hygiene Data'!$F$13,0,10*ROW('Hygiene Data'!F137)))</f>
        <v/>
      </c>
      <c r="DX143" s="306" t="str">
        <f ca="true">+IF(OFFSET('Hygiene Data'!$G$11,0,10*ROW('Hygiene Data'!G137))="","",OFFSET('Hygiene Data'!$G$11,0,10*ROW('Hygiene Data'!G137)))</f>
        <v/>
      </c>
      <c r="DY143" s="306" t="str">
        <f ca="true">+IF(OFFSET('Hygiene Data'!$G$12,0,10*ROW('Hygiene Data'!G137))="","",OFFSET('Hygiene Data'!$G$12,0,10*ROW('Hygiene Data'!G137)))</f>
        <v/>
      </c>
      <c r="DZ143" s="306" t="str">
        <f ca="true">+IF(OFFSET('Hygiene Data'!$G$13,0,10*ROW('Hygiene Data'!G137))="","",OFFSET('Hygiene Data'!$G$13,0,10*ROW('Hygiene Data'!G137)))</f>
        <v/>
      </c>
      <c r="EA143" s="306" t="str">
        <f ca="true">+IF(OFFSET('Hygiene Data'!$H$11,0,10*ROW('Hygiene Data'!H137))="","",OFFSET('Hygiene Data'!$H$11,0,10*ROW('Hygiene Data'!H137)))</f>
        <v/>
      </c>
      <c r="EB143" s="306" t="str">
        <f ca="true">+IF(OFFSET('Hygiene Data'!$H$12,0,10*ROW('Hygiene Data'!H137))="","",OFFSET('Hygiene Data'!$H$12,0,10*ROW('Hygiene Data'!H137)))</f>
        <v/>
      </c>
      <c r="EC143" s="306" t="str">
        <f ca="true">+IF(OFFSET('Hygiene Data'!$H$13,0,10*ROW('Hygiene Data'!H137))="","",OFFSET('Hygiene Data'!$H$13,0,10*ROW('Hygiene Data'!H137)))</f>
        <v/>
      </c>
      <c r="ED143" s="306" t="str">
        <f ca="true">+IF(OFFSET('Hygiene Data'!$I$11,0,10*ROW('Hygiene Data'!I137))="","",OFFSET('Hygiene Data'!$I$11,0,10*ROW('Hygiene Data'!I137)))</f>
        <v/>
      </c>
      <c r="EE143" s="306" t="str">
        <f ca="true">+IF(OFFSET('Hygiene Data'!$I$12,0,10*ROW('Hygiene Data'!I137))="","",OFFSET('Hygiene Data'!$I$12,0,10*ROW('Hygiene Data'!I137)))</f>
        <v/>
      </c>
      <c r="EF143" s="306"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62" t="str">
        <f t="shared" ca="true" si="2"/>
        <v/>
      </c>
      <c r="D144" s="98"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8"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8"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8"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8"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8"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8"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8"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8"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8"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8"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8"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8"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8"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8"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8"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8"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8"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9"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9"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9"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9"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9"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9"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9"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9"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9"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9"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9"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9"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9"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9"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9"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9"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9"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9"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9"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9"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9"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9"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9"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9"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9"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9"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9"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9"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9"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9"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0"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0"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0"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0"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0"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0"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0"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0"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0"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0"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0"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0"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0"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0"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0"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0"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0"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0"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6"/>
      <c r="BS144" s="306" t="str">
        <f ca="true">+IF(OFFSET('Water Data'!$D$27,0,10*ROW('Water Data'!D138))="","",OFFSET('Water Data'!$D$27,0,10*ROW('Water Data'!D138)))</f>
        <v/>
      </c>
      <c r="BT144" s="306" t="str">
        <f ca="true">+IF(OFFSET('Water Data'!$D$28,0,10*ROW('Water Data'!D138))="","",OFFSET('Water Data'!$D$28,0,10*ROW('Water Data'!D138)))</f>
        <v/>
      </c>
      <c r="BU144" s="306" t="str">
        <f ca="true">+IF(OFFSET('Water Data'!$D$29,0,10*ROW('Water Data'!D138))="","",OFFSET('Water Data'!$D$29,0,10*ROW('Water Data'!D138)))</f>
        <v/>
      </c>
      <c r="BV144" s="306" t="str">
        <f ca="true">+IF(OFFSET('Water Data'!$E$27,0,10*ROW('Water Data'!E138))="","",OFFSET('Water Data'!$E$27,0,10*ROW('Water Data'!E138)))</f>
        <v/>
      </c>
      <c r="BW144" s="306" t="str">
        <f ca="true">+IF(OFFSET('Water Data'!$E$28,0,10*ROW('Water Data'!E138))="","",OFFSET('Water Data'!$E$28,0,10*ROW('Water Data'!E138)))</f>
        <v/>
      </c>
      <c r="BX144" s="306" t="str">
        <f ca="true">+IF(OFFSET('Water Data'!$E$29,0,10*ROW('Water Data'!E138))="","",OFFSET('Water Data'!$E$29,0,10*ROW('Water Data'!E138)))</f>
        <v/>
      </c>
      <c r="BY144" s="306" t="str">
        <f ca="true">+IF(OFFSET('Water Data'!$F$27,0,10*ROW('Water Data'!F138))="","",OFFSET('Water Data'!$F$27,0,10*ROW('Water Data'!F138)))</f>
        <v/>
      </c>
      <c r="BZ144" s="306" t="str">
        <f ca="true">+IF(OFFSET('Water Data'!$F$28,0,10*ROW('Water Data'!F138))="","",OFFSET('Water Data'!$F$28,0,10*ROW('Water Data'!F138)))</f>
        <v/>
      </c>
      <c r="CA144" s="306" t="str">
        <f ca="true">+IF(OFFSET('Water Data'!$F$29,0,10*ROW('Water Data'!F138))="","",OFFSET('Water Data'!$F$29,0,10*ROW('Water Data'!F138)))</f>
        <v/>
      </c>
      <c r="CB144" s="306" t="str">
        <f ca="true">+IF(OFFSET('Water Data'!$G$27,0,10*ROW('Water Data'!G138))="","",OFFSET('Water Data'!$G$27,0,10*ROW('Water Data'!G138)))</f>
        <v/>
      </c>
      <c r="CC144" s="306" t="str">
        <f ca="true">+IF(OFFSET('Water Data'!$G$28,0,10*ROW('Water Data'!G138))="","",OFFSET('Water Data'!$G$28,0,10*ROW('Water Data'!G138)))</f>
        <v/>
      </c>
      <c r="CD144" s="306" t="str">
        <f ca="true">+IF(OFFSET('Water Data'!$G$29,0,10*ROW('Water Data'!G138))="","",OFFSET('Water Data'!$G$29,0,10*ROW('Water Data'!G138)))</f>
        <v/>
      </c>
      <c r="CE144" s="306" t="str">
        <f ca="true">+IF(OFFSET('Water Data'!$H$27,0,10*ROW('Water Data'!H138))="","",OFFSET('Water Data'!$H$27,0,10*ROW('Water Data'!H138)))</f>
        <v/>
      </c>
      <c r="CF144" s="306" t="str">
        <f ca="true">+IF(OFFSET('Water Data'!$H$28,0,10*ROW('Water Data'!H138))="","",OFFSET('Water Data'!$H$28,0,10*ROW('Water Data'!H138)))</f>
        <v/>
      </c>
      <c r="CG144" s="306" t="str">
        <f ca="true">+IF(OFFSET('Water Data'!$H$29,0,10*ROW('Water Data'!H138))="","",OFFSET('Water Data'!$H$29,0,10*ROW('Water Data'!H138)))</f>
        <v/>
      </c>
      <c r="CH144" s="306" t="str">
        <f ca="true">+IF(OFFSET('Water Data'!$I$27,0,10*ROW('Water Data'!I138))="","",OFFSET('Water Data'!$I$27,0,10*ROW('Water Data'!I138)))</f>
        <v/>
      </c>
      <c r="CI144" s="306" t="str">
        <f ca="true">+IF(OFFSET('Water Data'!$I$28,0,10*ROW('Water Data'!I138))="","",OFFSET('Water Data'!$I$28,0,10*ROW('Water Data'!I138)))</f>
        <v/>
      </c>
      <c r="CJ144" s="306" t="str">
        <f ca="true">+IF(OFFSET('Water Data'!$I$29,0,10*ROW('Water Data'!I138))="","",OFFSET('Water Data'!$I$29,0,10*ROW('Water Data'!I138)))</f>
        <v/>
      </c>
      <c r="CK144" s="306" t="str">
        <f ca="true">+IF(OFFSET('Sanitation Data'!$D$28,0,10*ROW('Sanitation Data'!D138))="","",OFFSET('Sanitation Data'!$D$28,0,10*ROW('Sanitation Data'!D138)))</f>
        <v/>
      </c>
      <c r="CL144" s="306" t="str">
        <f ca="true">+IF(OFFSET('Sanitation Data'!$D$29,0,10*ROW('Sanitation Data'!D138))="","",OFFSET('Sanitation Data'!$D$29,0,10*ROW('Sanitation Data'!D138)))</f>
        <v/>
      </c>
      <c r="CM144" s="306" t="str">
        <f ca="true">+IF(OFFSET('Sanitation Data'!$D$30,0,10*ROW('Sanitation Data'!D138))="","",OFFSET('Sanitation Data'!$D$30,0,10*ROW('Sanitation Data'!D138)))</f>
        <v/>
      </c>
      <c r="CN144" s="306" t="str">
        <f ca="true">+IF(OFFSET('Sanitation Data'!$D$31,0,10*ROW('Sanitation Data'!D138))="","",OFFSET('Sanitation Data'!$D$31,0,10*ROW('Sanitation Data'!D138)))</f>
        <v/>
      </c>
      <c r="CO144" s="306" t="str">
        <f ca="true">+IF(OFFSET('Sanitation Data'!$D$32,0,10*ROW('Sanitation Data'!D138))="","",OFFSET('Sanitation Data'!$D$32,0,10*ROW('Sanitation Data'!D138)))</f>
        <v/>
      </c>
      <c r="CP144" s="306" t="str">
        <f ca="true">+IF(OFFSET('Sanitation Data'!$E$28,0,10*ROW('Sanitation Data'!E138))="","",OFFSET('Sanitation Data'!$E$28,0,10*ROW('Sanitation Data'!E138)))</f>
        <v/>
      </c>
      <c r="CQ144" s="306" t="str">
        <f ca="true">+IF(OFFSET('Sanitation Data'!$E$29,0,10*ROW('Sanitation Data'!E138))="","",OFFSET('Sanitation Data'!$E$29,0,10*ROW('Sanitation Data'!E138)))</f>
        <v/>
      </c>
      <c r="CR144" s="306" t="str">
        <f ca="true">+IF(OFFSET('Sanitation Data'!$E$30,0,10*ROW('Sanitation Data'!E138))="","",OFFSET('Sanitation Data'!$E$30,0,10*ROW('Sanitation Data'!E138)))</f>
        <v/>
      </c>
      <c r="CS144" s="306" t="str">
        <f ca="true">+IF(OFFSET('Sanitation Data'!$E$31,0,10*ROW('Sanitation Data'!E138))="","",OFFSET('Sanitation Data'!$E$31,0,10*ROW('Sanitation Data'!E138)))</f>
        <v/>
      </c>
      <c r="CT144" s="306" t="str">
        <f ca="true">+IF(OFFSET('Sanitation Data'!$E$32,0,10*ROW('Sanitation Data'!E138))="","",OFFSET('Sanitation Data'!$E$32,0,10*ROW('Sanitation Data'!E138)))</f>
        <v/>
      </c>
      <c r="CU144" s="306" t="str">
        <f ca="true">+IF(OFFSET('Sanitation Data'!$F$28,0,10*ROW('Sanitation Data'!F138))="","",OFFSET('Sanitation Data'!$F$28,0,10*ROW('Sanitation Data'!F138)))</f>
        <v/>
      </c>
      <c r="CV144" s="306" t="str">
        <f ca="true">+IF(OFFSET('Sanitation Data'!$F$29,0,10*ROW('Sanitation Data'!F138))="","",OFFSET('Sanitation Data'!$F$29,0,10*ROW('Sanitation Data'!F138)))</f>
        <v/>
      </c>
      <c r="CW144" s="306" t="str">
        <f ca="true">+IF(OFFSET('Sanitation Data'!$F$30,0,10*ROW('Sanitation Data'!F138))="","",OFFSET('Sanitation Data'!$F$30,0,10*ROW('Sanitation Data'!F138)))</f>
        <v/>
      </c>
      <c r="CX144" s="306" t="str">
        <f ca="true">+IF(OFFSET('Sanitation Data'!$F$31,0,10*ROW('Sanitation Data'!F138))="","",OFFSET('Sanitation Data'!$F$31,0,10*ROW('Sanitation Data'!F138)))</f>
        <v/>
      </c>
      <c r="CY144" s="306" t="str">
        <f ca="true">+IF(OFFSET('Sanitation Data'!$F$32,0,10*ROW('Sanitation Data'!F138))="","",OFFSET('Sanitation Data'!$F$32,0,10*ROW('Sanitation Data'!F138)))</f>
        <v/>
      </c>
      <c r="CZ144" s="306" t="str">
        <f ca="true">+IF(OFFSET('Sanitation Data'!$G$28,0,10*ROW('Sanitation Data'!G138))="","",OFFSET('Sanitation Data'!$G$28,0,10*ROW('Sanitation Data'!G138)))</f>
        <v/>
      </c>
      <c r="DA144" s="306" t="str">
        <f ca="true">+IF(OFFSET('Sanitation Data'!$G$29,0,10*ROW('Sanitation Data'!G138))="","",OFFSET('Sanitation Data'!$G$29,0,10*ROW('Sanitation Data'!G138)))</f>
        <v/>
      </c>
      <c r="DB144" s="306" t="str">
        <f ca="true">+IF(OFFSET('Sanitation Data'!$G$30,0,10*ROW('Sanitation Data'!G138))="","",OFFSET('Sanitation Data'!$G$30,0,10*ROW('Sanitation Data'!G138)))</f>
        <v/>
      </c>
      <c r="DC144" s="306" t="str">
        <f ca="true">+IF(OFFSET('Sanitation Data'!$G$31,0,10*ROW('Sanitation Data'!G138))="","",OFFSET('Sanitation Data'!$G$31,0,10*ROW('Sanitation Data'!G138)))</f>
        <v/>
      </c>
      <c r="DD144" s="306" t="str">
        <f ca="true">+IF(OFFSET('Sanitation Data'!$G$32,0,10*ROW('Sanitation Data'!G138))="","",OFFSET('Sanitation Data'!$G$32,0,10*ROW('Sanitation Data'!G138)))</f>
        <v/>
      </c>
      <c r="DE144" s="306" t="str">
        <f ca="true">+IF(OFFSET('Sanitation Data'!$H$28,0,10*ROW('Sanitation Data'!H138))="","",OFFSET('Sanitation Data'!$H$28,0,10*ROW('Sanitation Data'!H138)))</f>
        <v/>
      </c>
      <c r="DF144" s="306" t="str">
        <f ca="true">+IF(OFFSET('Sanitation Data'!$H$29,0,10*ROW('Sanitation Data'!H138))="","",OFFSET('Sanitation Data'!$H$29,0,10*ROW('Sanitation Data'!H138)))</f>
        <v/>
      </c>
      <c r="DG144" s="306" t="str">
        <f ca="true">+IF(OFFSET('Sanitation Data'!$H$30,0,10*ROW('Sanitation Data'!H138))="","",OFFSET('Sanitation Data'!$H$30,0,10*ROW('Sanitation Data'!H138)))</f>
        <v/>
      </c>
      <c r="DH144" s="306" t="str">
        <f ca="true">+IF(OFFSET('Sanitation Data'!$H$31,0,10*ROW('Sanitation Data'!H138))="","",OFFSET('Sanitation Data'!$H$31,0,10*ROW('Sanitation Data'!H138)))</f>
        <v/>
      </c>
      <c r="DI144" s="306" t="str">
        <f ca="true">+IF(OFFSET('Sanitation Data'!$H$32,0,10*ROW('Sanitation Data'!H138))="","",OFFSET('Sanitation Data'!$H$32,0,10*ROW('Sanitation Data'!H138)))</f>
        <v/>
      </c>
      <c r="DJ144" s="306" t="str">
        <f ca="true">+IF(OFFSET('Sanitation Data'!$I$28,0,10*ROW('Sanitation Data'!I138))="","",OFFSET('Sanitation Data'!$I$28,0,10*ROW('Sanitation Data'!I138)))</f>
        <v/>
      </c>
      <c r="DK144" s="306" t="str">
        <f ca="true">+IF(OFFSET('Sanitation Data'!$I$29,0,10*ROW('Sanitation Data'!I138))="","",OFFSET('Sanitation Data'!$I$29,0,10*ROW('Sanitation Data'!I138)))</f>
        <v/>
      </c>
      <c r="DL144" s="306" t="str">
        <f ca="true">+IF(OFFSET('Sanitation Data'!$I$30,0,10*ROW('Sanitation Data'!I138))="","",OFFSET('Sanitation Data'!$I$30,0,10*ROW('Sanitation Data'!I138)))</f>
        <v/>
      </c>
      <c r="DM144" s="306" t="str">
        <f ca="true">+IF(OFFSET('Sanitation Data'!$I$31,0,10*ROW('Sanitation Data'!I138))="","",OFFSET('Sanitation Data'!$I$31,0,10*ROW('Sanitation Data'!I138)))</f>
        <v/>
      </c>
      <c r="DN144" s="306" t="str">
        <f ca="true">+IF(OFFSET('Sanitation Data'!$I$32,0,10*ROW('Sanitation Data'!I138))="","",OFFSET('Sanitation Data'!$I$32,0,10*ROW('Sanitation Data'!I138)))</f>
        <v/>
      </c>
      <c r="DO144" s="306" t="str">
        <f ca="true">+IF(OFFSET('Hygiene Data'!$D$11,0,10*ROW('Hygiene Data'!D138))="","",OFFSET('Hygiene Data'!$D$11,0,10*ROW('Hygiene Data'!D138)))</f>
        <v/>
      </c>
      <c r="DP144" s="306" t="str">
        <f ca="true">+IF(OFFSET('Hygiene Data'!$D$12,0,10*ROW('Hygiene Data'!D138))="","",OFFSET('Hygiene Data'!$D$12,0,10*ROW('Hygiene Data'!D138)))</f>
        <v/>
      </c>
      <c r="DQ144" s="306" t="str">
        <f ca="true">+IF(OFFSET('Hygiene Data'!$D$13,0,10*ROW('Hygiene Data'!D138))="","",OFFSET('Hygiene Data'!$D$13,0,10*ROW('Hygiene Data'!D138)))</f>
        <v/>
      </c>
      <c r="DR144" s="306" t="str">
        <f ca="true">+IF(OFFSET('Hygiene Data'!$E$11,0,10*ROW('Hygiene Data'!E138))="","",OFFSET('Hygiene Data'!$E$11,0,10*ROW('Hygiene Data'!E138)))</f>
        <v/>
      </c>
      <c r="DS144" s="306" t="str">
        <f ca="true">+IF(OFFSET('Hygiene Data'!$E$12,0,10*ROW('Hygiene Data'!E138))="","",OFFSET('Hygiene Data'!$E$12,0,10*ROW('Hygiene Data'!E138)))</f>
        <v/>
      </c>
      <c r="DT144" s="306" t="str">
        <f ca="true">+IF(OFFSET('Hygiene Data'!$E$13,0,10*ROW('Hygiene Data'!E138))="","",OFFSET('Hygiene Data'!$E$13,0,10*ROW('Hygiene Data'!E138)))</f>
        <v/>
      </c>
      <c r="DU144" s="306" t="str">
        <f ca="true">+IF(OFFSET('Hygiene Data'!$F$11,0,10*ROW('Hygiene Data'!F138))="","",OFFSET('Hygiene Data'!$F$11,0,10*ROW('Hygiene Data'!F138)))</f>
        <v/>
      </c>
      <c r="DV144" s="306" t="str">
        <f ca="true">+IF(OFFSET('Hygiene Data'!$F$12,0,10*ROW('Hygiene Data'!F138))="","",OFFSET('Hygiene Data'!$F$12,0,10*ROW('Hygiene Data'!F138)))</f>
        <v/>
      </c>
      <c r="DW144" s="306" t="str">
        <f ca="true">+IF(OFFSET('Hygiene Data'!$F$13,0,10*ROW('Hygiene Data'!F138))="","",OFFSET('Hygiene Data'!$F$13,0,10*ROW('Hygiene Data'!F138)))</f>
        <v/>
      </c>
      <c r="DX144" s="306" t="str">
        <f ca="true">+IF(OFFSET('Hygiene Data'!$G$11,0,10*ROW('Hygiene Data'!G138))="","",OFFSET('Hygiene Data'!$G$11,0,10*ROW('Hygiene Data'!G138)))</f>
        <v/>
      </c>
      <c r="DY144" s="306" t="str">
        <f ca="true">+IF(OFFSET('Hygiene Data'!$G$12,0,10*ROW('Hygiene Data'!G138))="","",OFFSET('Hygiene Data'!$G$12,0,10*ROW('Hygiene Data'!G138)))</f>
        <v/>
      </c>
      <c r="DZ144" s="306" t="str">
        <f ca="true">+IF(OFFSET('Hygiene Data'!$G$13,0,10*ROW('Hygiene Data'!G138))="","",OFFSET('Hygiene Data'!$G$13,0,10*ROW('Hygiene Data'!G138)))</f>
        <v/>
      </c>
      <c r="EA144" s="306" t="str">
        <f ca="true">+IF(OFFSET('Hygiene Data'!$H$11,0,10*ROW('Hygiene Data'!H138))="","",OFFSET('Hygiene Data'!$H$11,0,10*ROW('Hygiene Data'!H138)))</f>
        <v/>
      </c>
      <c r="EB144" s="306" t="str">
        <f ca="true">+IF(OFFSET('Hygiene Data'!$H$12,0,10*ROW('Hygiene Data'!H138))="","",OFFSET('Hygiene Data'!$H$12,0,10*ROW('Hygiene Data'!H138)))</f>
        <v/>
      </c>
      <c r="EC144" s="306" t="str">
        <f ca="true">+IF(OFFSET('Hygiene Data'!$H$13,0,10*ROW('Hygiene Data'!H138))="","",OFFSET('Hygiene Data'!$H$13,0,10*ROW('Hygiene Data'!H138)))</f>
        <v/>
      </c>
      <c r="ED144" s="306" t="str">
        <f ca="true">+IF(OFFSET('Hygiene Data'!$I$11,0,10*ROW('Hygiene Data'!I138))="","",OFFSET('Hygiene Data'!$I$11,0,10*ROW('Hygiene Data'!I138)))</f>
        <v/>
      </c>
      <c r="EE144" s="306" t="str">
        <f ca="true">+IF(OFFSET('Hygiene Data'!$I$12,0,10*ROW('Hygiene Data'!I138))="","",OFFSET('Hygiene Data'!$I$12,0,10*ROW('Hygiene Data'!I138)))</f>
        <v/>
      </c>
      <c r="EF144" s="306"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62" t="str">
        <f t="shared" ca="true" si="2"/>
        <v/>
      </c>
      <c r="D145" s="98"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8"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8"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8"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8"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8"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8"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8"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8"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8"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8"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8"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8"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8"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8"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8"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8"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8"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9"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9"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9"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9"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9"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9"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9"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9"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9"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9"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9"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9"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9"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9"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9"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9"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9"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9"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9"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9"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9"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9"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9"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9"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9"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9"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9"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9"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9"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9"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0"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0"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0"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0"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0"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0"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0"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0"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0"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0"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0"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0"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0"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0"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0"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0"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0"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0"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6"/>
      <c r="BS145" s="306" t="str">
        <f ca="true">+IF(OFFSET('Water Data'!$D$27,0,10*ROW('Water Data'!D139))="","",OFFSET('Water Data'!$D$27,0,10*ROW('Water Data'!D139)))</f>
        <v/>
      </c>
      <c r="BT145" s="306" t="str">
        <f ca="true">+IF(OFFSET('Water Data'!$D$28,0,10*ROW('Water Data'!D139))="","",OFFSET('Water Data'!$D$28,0,10*ROW('Water Data'!D139)))</f>
        <v/>
      </c>
      <c r="BU145" s="306" t="str">
        <f ca="true">+IF(OFFSET('Water Data'!$D$29,0,10*ROW('Water Data'!D139))="","",OFFSET('Water Data'!$D$29,0,10*ROW('Water Data'!D139)))</f>
        <v/>
      </c>
      <c r="BV145" s="306" t="str">
        <f ca="true">+IF(OFFSET('Water Data'!$E$27,0,10*ROW('Water Data'!E139))="","",OFFSET('Water Data'!$E$27,0,10*ROW('Water Data'!E139)))</f>
        <v/>
      </c>
      <c r="BW145" s="306" t="str">
        <f ca="true">+IF(OFFSET('Water Data'!$E$28,0,10*ROW('Water Data'!E139))="","",OFFSET('Water Data'!$E$28,0,10*ROW('Water Data'!E139)))</f>
        <v/>
      </c>
      <c r="BX145" s="306" t="str">
        <f ca="true">+IF(OFFSET('Water Data'!$E$29,0,10*ROW('Water Data'!E139))="","",OFFSET('Water Data'!$E$29,0,10*ROW('Water Data'!E139)))</f>
        <v/>
      </c>
      <c r="BY145" s="306" t="str">
        <f ca="true">+IF(OFFSET('Water Data'!$F$27,0,10*ROW('Water Data'!F139))="","",OFFSET('Water Data'!$F$27,0,10*ROW('Water Data'!F139)))</f>
        <v/>
      </c>
      <c r="BZ145" s="306" t="str">
        <f ca="true">+IF(OFFSET('Water Data'!$F$28,0,10*ROW('Water Data'!F139))="","",OFFSET('Water Data'!$F$28,0,10*ROW('Water Data'!F139)))</f>
        <v/>
      </c>
      <c r="CA145" s="306" t="str">
        <f ca="true">+IF(OFFSET('Water Data'!$F$29,0,10*ROW('Water Data'!F139))="","",OFFSET('Water Data'!$F$29,0,10*ROW('Water Data'!F139)))</f>
        <v/>
      </c>
      <c r="CB145" s="306" t="str">
        <f ca="true">+IF(OFFSET('Water Data'!$G$27,0,10*ROW('Water Data'!G139))="","",OFFSET('Water Data'!$G$27,0,10*ROW('Water Data'!G139)))</f>
        <v/>
      </c>
      <c r="CC145" s="306" t="str">
        <f ca="true">+IF(OFFSET('Water Data'!$G$28,0,10*ROW('Water Data'!G139))="","",OFFSET('Water Data'!$G$28,0,10*ROW('Water Data'!G139)))</f>
        <v/>
      </c>
      <c r="CD145" s="306" t="str">
        <f ca="true">+IF(OFFSET('Water Data'!$G$29,0,10*ROW('Water Data'!G139))="","",OFFSET('Water Data'!$G$29,0,10*ROW('Water Data'!G139)))</f>
        <v/>
      </c>
      <c r="CE145" s="306" t="str">
        <f ca="true">+IF(OFFSET('Water Data'!$H$27,0,10*ROW('Water Data'!H139))="","",OFFSET('Water Data'!$H$27,0,10*ROW('Water Data'!H139)))</f>
        <v/>
      </c>
      <c r="CF145" s="306" t="str">
        <f ca="true">+IF(OFFSET('Water Data'!$H$28,0,10*ROW('Water Data'!H139))="","",OFFSET('Water Data'!$H$28,0,10*ROW('Water Data'!H139)))</f>
        <v/>
      </c>
      <c r="CG145" s="306" t="str">
        <f ca="true">+IF(OFFSET('Water Data'!$H$29,0,10*ROW('Water Data'!H139))="","",OFFSET('Water Data'!$H$29,0,10*ROW('Water Data'!H139)))</f>
        <v/>
      </c>
      <c r="CH145" s="306" t="str">
        <f ca="true">+IF(OFFSET('Water Data'!$I$27,0,10*ROW('Water Data'!I139))="","",OFFSET('Water Data'!$I$27,0,10*ROW('Water Data'!I139)))</f>
        <v/>
      </c>
      <c r="CI145" s="306" t="str">
        <f ca="true">+IF(OFFSET('Water Data'!$I$28,0,10*ROW('Water Data'!I139))="","",OFFSET('Water Data'!$I$28,0,10*ROW('Water Data'!I139)))</f>
        <v/>
      </c>
      <c r="CJ145" s="306" t="str">
        <f ca="true">+IF(OFFSET('Water Data'!$I$29,0,10*ROW('Water Data'!I139))="","",OFFSET('Water Data'!$I$29,0,10*ROW('Water Data'!I139)))</f>
        <v/>
      </c>
      <c r="CK145" s="306" t="str">
        <f ca="true">+IF(OFFSET('Sanitation Data'!$D$28,0,10*ROW('Sanitation Data'!D139))="","",OFFSET('Sanitation Data'!$D$28,0,10*ROW('Sanitation Data'!D139)))</f>
        <v/>
      </c>
      <c r="CL145" s="306" t="str">
        <f ca="true">+IF(OFFSET('Sanitation Data'!$D$29,0,10*ROW('Sanitation Data'!D139))="","",OFFSET('Sanitation Data'!$D$29,0,10*ROW('Sanitation Data'!D139)))</f>
        <v/>
      </c>
      <c r="CM145" s="306" t="str">
        <f ca="true">+IF(OFFSET('Sanitation Data'!$D$30,0,10*ROW('Sanitation Data'!D139))="","",OFFSET('Sanitation Data'!$D$30,0,10*ROW('Sanitation Data'!D139)))</f>
        <v/>
      </c>
      <c r="CN145" s="306" t="str">
        <f ca="true">+IF(OFFSET('Sanitation Data'!$D$31,0,10*ROW('Sanitation Data'!D139))="","",OFFSET('Sanitation Data'!$D$31,0,10*ROW('Sanitation Data'!D139)))</f>
        <v/>
      </c>
      <c r="CO145" s="306" t="str">
        <f ca="true">+IF(OFFSET('Sanitation Data'!$D$32,0,10*ROW('Sanitation Data'!D139))="","",OFFSET('Sanitation Data'!$D$32,0,10*ROW('Sanitation Data'!D139)))</f>
        <v/>
      </c>
      <c r="CP145" s="306" t="str">
        <f ca="true">+IF(OFFSET('Sanitation Data'!$E$28,0,10*ROW('Sanitation Data'!E139))="","",OFFSET('Sanitation Data'!$E$28,0,10*ROW('Sanitation Data'!E139)))</f>
        <v/>
      </c>
      <c r="CQ145" s="306" t="str">
        <f ca="true">+IF(OFFSET('Sanitation Data'!$E$29,0,10*ROW('Sanitation Data'!E139))="","",OFFSET('Sanitation Data'!$E$29,0,10*ROW('Sanitation Data'!E139)))</f>
        <v/>
      </c>
      <c r="CR145" s="306" t="str">
        <f ca="true">+IF(OFFSET('Sanitation Data'!$E$30,0,10*ROW('Sanitation Data'!E139))="","",OFFSET('Sanitation Data'!$E$30,0,10*ROW('Sanitation Data'!E139)))</f>
        <v/>
      </c>
      <c r="CS145" s="306" t="str">
        <f ca="true">+IF(OFFSET('Sanitation Data'!$E$31,0,10*ROW('Sanitation Data'!E139))="","",OFFSET('Sanitation Data'!$E$31,0,10*ROW('Sanitation Data'!E139)))</f>
        <v/>
      </c>
      <c r="CT145" s="306" t="str">
        <f ca="true">+IF(OFFSET('Sanitation Data'!$E$32,0,10*ROW('Sanitation Data'!E139))="","",OFFSET('Sanitation Data'!$E$32,0,10*ROW('Sanitation Data'!E139)))</f>
        <v/>
      </c>
      <c r="CU145" s="306" t="str">
        <f ca="true">+IF(OFFSET('Sanitation Data'!$F$28,0,10*ROW('Sanitation Data'!F139))="","",OFFSET('Sanitation Data'!$F$28,0,10*ROW('Sanitation Data'!F139)))</f>
        <v/>
      </c>
      <c r="CV145" s="306" t="str">
        <f ca="true">+IF(OFFSET('Sanitation Data'!$F$29,0,10*ROW('Sanitation Data'!F139))="","",OFFSET('Sanitation Data'!$F$29,0,10*ROW('Sanitation Data'!F139)))</f>
        <v/>
      </c>
      <c r="CW145" s="306" t="str">
        <f ca="true">+IF(OFFSET('Sanitation Data'!$F$30,0,10*ROW('Sanitation Data'!F139))="","",OFFSET('Sanitation Data'!$F$30,0,10*ROW('Sanitation Data'!F139)))</f>
        <v/>
      </c>
      <c r="CX145" s="306" t="str">
        <f ca="true">+IF(OFFSET('Sanitation Data'!$F$31,0,10*ROW('Sanitation Data'!F139))="","",OFFSET('Sanitation Data'!$F$31,0,10*ROW('Sanitation Data'!F139)))</f>
        <v/>
      </c>
      <c r="CY145" s="306" t="str">
        <f ca="true">+IF(OFFSET('Sanitation Data'!$F$32,0,10*ROW('Sanitation Data'!F139))="","",OFFSET('Sanitation Data'!$F$32,0,10*ROW('Sanitation Data'!F139)))</f>
        <v/>
      </c>
      <c r="CZ145" s="306" t="str">
        <f ca="true">+IF(OFFSET('Sanitation Data'!$G$28,0,10*ROW('Sanitation Data'!G139))="","",OFFSET('Sanitation Data'!$G$28,0,10*ROW('Sanitation Data'!G139)))</f>
        <v/>
      </c>
      <c r="DA145" s="306" t="str">
        <f ca="true">+IF(OFFSET('Sanitation Data'!$G$29,0,10*ROW('Sanitation Data'!G139))="","",OFFSET('Sanitation Data'!$G$29,0,10*ROW('Sanitation Data'!G139)))</f>
        <v/>
      </c>
      <c r="DB145" s="306" t="str">
        <f ca="true">+IF(OFFSET('Sanitation Data'!$G$30,0,10*ROW('Sanitation Data'!G139))="","",OFFSET('Sanitation Data'!$G$30,0,10*ROW('Sanitation Data'!G139)))</f>
        <v/>
      </c>
      <c r="DC145" s="306" t="str">
        <f ca="true">+IF(OFFSET('Sanitation Data'!$G$31,0,10*ROW('Sanitation Data'!G139))="","",OFFSET('Sanitation Data'!$G$31,0,10*ROW('Sanitation Data'!G139)))</f>
        <v/>
      </c>
      <c r="DD145" s="306" t="str">
        <f ca="true">+IF(OFFSET('Sanitation Data'!$G$32,0,10*ROW('Sanitation Data'!G139))="","",OFFSET('Sanitation Data'!$G$32,0,10*ROW('Sanitation Data'!G139)))</f>
        <v/>
      </c>
      <c r="DE145" s="306" t="str">
        <f ca="true">+IF(OFFSET('Sanitation Data'!$H$28,0,10*ROW('Sanitation Data'!H139))="","",OFFSET('Sanitation Data'!$H$28,0,10*ROW('Sanitation Data'!H139)))</f>
        <v/>
      </c>
      <c r="DF145" s="306" t="str">
        <f ca="true">+IF(OFFSET('Sanitation Data'!$H$29,0,10*ROW('Sanitation Data'!H139))="","",OFFSET('Sanitation Data'!$H$29,0,10*ROW('Sanitation Data'!H139)))</f>
        <v/>
      </c>
      <c r="DG145" s="306" t="str">
        <f ca="true">+IF(OFFSET('Sanitation Data'!$H$30,0,10*ROW('Sanitation Data'!H139))="","",OFFSET('Sanitation Data'!$H$30,0,10*ROW('Sanitation Data'!H139)))</f>
        <v/>
      </c>
      <c r="DH145" s="306" t="str">
        <f ca="true">+IF(OFFSET('Sanitation Data'!$H$31,0,10*ROW('Sanitation Data'!H139))="","",OFFSET('Sanitation Data'!$H$31,0,10*ROW('Sanitation Data'!H139)))</f>
        <v/>
      </c>
      <c r="DI145" s="306" t="str">
        <f ca="true">+IF(OFFSET('Sanitation Data'!$H$32,0,10*ROW('Sanitation Data'!H139))="","",OFFSET('Sanitation Data'!$H$32,0,10*ROW('Sanitation Data'!H139)))</f>
        <v/>
      </c>
      <c r="DJ145" s="306" t="str">
        <f ca="true">+IF(OFFSET('Sanitation Data'!$I$28,0,10*ROW('Sanitation Data'!I139))="","",OFFSET('Sanitation Data'!$I$28,0,10*ROW('Sanitation Data'!I139)))</f>
        <v/>
      </c>
      <c r="DK145" s="306" t="str">
        <f ca="true">+IF(OFFSET('Sanitation Data'!$I$29,0,10*ROW('Sanitation Data'!I139))="","",OFFSET('Sanitation Data'!$I$29,0,10*ROW('Sanitation Data'!I139)))</f>
        <v/>
      </c>
      <c r="DL145" s="306" t="str">
        <f ca="true">+IF(OFFSET('Sanitation Data'!$I$30,0,10*ROW('Sanitation Data'!I139))="","",OFFSET('Sanitation Data'!$I$30,0,10*ROW('Sanitation Data'!I139)))</f>
        <v/>
      </c>
      <c r="DM145" s="306" t="str">
        <f ca="true">+IF(OFFSET('Sanitation Data'!$I$31,0,10*ROW('Sanitation Data'!I139))="","",OFFSET('Sanitation Data'!$I$31,0,10*ROW('Sanitation Data'!I139)))</f>
        <v/>
      </c>
      <c r="DN145" s="306" t="str">
        <f ca="true">+IF(OFFSET('Sanitation Data'!$I$32,0,10*ROW('Sanitation Data'!I139))="","",OFFSET('Sanitation Data'!$I$32,0,10*ROW('Sanitation Data'!I139)))</f>
        <v/>
      </c>
      <c r="DO145" s="306" t="str">
        <f ca="true">+IF(OFFSET('Hygiene Data'!$D$11,0,10*ROW('Hygiene Data'!D139))="","",OFFSET('Hygiene Data'!$D$11,0,10*ROW('Hygiene Data'!D139)))</f>
        <v/>
      </c>
      <c r="DP145" s="306" t="str">
        <f ca="true">+IF(OFFSET('Hygiene Data'!$D$12,0,10*ROW('Hygiene Data'!D139))="","",OFFSET('Hygiene Data'!$D$12,0,10*ROW('Hygiene Data'!D139)))</f>
        <v/>
      </c>
      <c r="DQ145" s="306" t="str">
        <f ca="true">+IF(OFFSET('Hygiene Data'!$D$13,0,10*ROW('Hygiene Data'!D139))="","",OFFSET('Hygiene Data'!$D$13,0,10*ROW('Hygiene Data'!D139)))</f>
        <v/>
      </c>
      <c r="DR145" s="306" t="str">
        <f ca="true">+IF(OFFSET('Hygiene Data'!$E$11,0,10*ROW('Hygiene Data'!E139))="","",OFFSET('Hygiene Data'!$E$11,0,10*ROW('Hygiene Data'!E139)))</f>
        <v/>
      </c>
      <c r="DS145" s="306" t="str">
        <f ca="true">+IF(OFFSET('Hygiene Data'!$E$12,0,10*ROW('Hygiene Data'!E139))="","",OFFSET('Hygiene Data'!$E$12,0,10*ROW('Hygiene Data'!E139)))</f>
        <v/>
      </c>
      <c r="DT145" s="306" t="str">
        <f ca="true">+IF(OFFSET('Hygiene Data'!$E$13,0,10*ROW('Hygiene Data'!E139))="","",OFFSET('Hygiene Data'!$E$13,0,10*ROW('Hygiene Data'!E139)))</f>
        <v/>
      </c>
      <c r="DU145" s="306" t="str">
        <f ca="true">+IF(OFFSET('Hygiene Data'!$F$11,0,10*ROW('Hygiene Data'!F139))="","",OFFSET('Hygiene Data'!$F$11,0,10*ROW('Hygiene Data'!F139)))</f>
        <v/>
      </c>
      <c r="DV145" s="306" t="str">
        <f ca="true">+IF(OFFSET('Hygiene Data'!$F$12,0,10*ROW('Hygiene Data'!F139))="","",OFFSET('Hygiene Data'!$F$12,0,10*ROW('Hygiene Data'!F139)))</f>
        <v/>
      </c>
      <c r="DW145" s="306" t="str">
        <f ca="true">+IF(OFFSET('Hygiene Data'!$F$13,0,10*ROW('Hygiene Data'!F139))="","",OFFSET('Hygiene Data'!$F$13,0,10*ROW('Hygiene Data'!F139)))</f>
        <v/>
      </c>
      <c r="DX145" s="306" t="str">
        <f ca="true">+IF(OFFSET('Hygiene Data'!$G$11,0,10*ROW('Hygiene Data'!G139))="","",OFFSET('Hygiene Data'!$G$11,0,10*ROW('Hygiene Data'!G139)))</f>
        <v/>
      </c>
      <c r="DY145" s="306" t="str">
        <f ca="true">+IF(OFFSET('Hygiene Data'!$G$12,0,10*ROW('Hygiene Data'!G139))="","",OFFSET('Hygiene Data'!$G$12,0,10*ROW('Hygiene Data'!G139)))</f>
        <v/>
      </c>
      <c r="DZ145" s="306" t="str">
        <f ca="true">+IF(OFFSET('Hygiene Data'!$G$13,0,10*ROW('Hygiene Data'!G139))="","",OFFSET('Hygiene Data'!$G$13,0,10*ROW('Hygiene Data'!G139)))</f>
        <v/>
      </c>
      <c r="EA145" s="306" t="str">
        <f ca="true">+IF(OFFSET('Hygiene Data'!$H$11,0,10*ROW('Hygiene Data'!H139))="","",OFFSET('Hygiene Data'!$H$11,0,10*ROW('Hygiene Data'!H139)))</f>
        <v/>
      </c>
      <c r="EB145" s="306" t="str">
        <f ca="true">+IF(OFFSET('Hygiene Data'!$H$12,0,10*ROW('Hygiene Data'!H139))="","",OFFSET('Hygiene Data'!$H$12,0,10*ROW('Hygiene Data'!H139)))</f>
        <v/>
      </c>
      <c r="EC145" s="306" t="str">
        <f ca="true">+IF(OFFSET('Hygiene Data'!$H$13,0,10*ROW('Hygiene Data'!H139))="","",OFFSET('Hygiene Data'!$H$13,0,10*ROW('Hygiene Data'!H139)))</f>
        <v/>
      </c>
      <c r="ED145" s="306" t="str">
        <f ca="true">+IF(OFFSET('Hygiene Data'!$I$11,0,10*ROW('Hygiene Data'!I139))="","",OFFSET('Hygiene Data'!$I$11,0,10*ROW('Hygiene Data'!I139)))</f>
        <v/>
      </c>
      <c r="EE145" s="306" t="str">
        <f ca="true">+IF(OFFSET('Hygiene Data'!$I$12,0,10*ROW('Hygiene Data'!I139))="","",OFFSET('Hygiene Data'!$I$12,0,10*ROW('Hygiene Data'!I139)))</f>
        <v/>
      </c>
      <c r="EF145" s="306"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62" t="str">
        <f t="shared" ca="true" si="2"/>
        <v/>
      </c>
      <c r="D146" s="98"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8"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8"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8"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8"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8"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8"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8"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8"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8"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8"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8"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8"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8"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8"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8"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8"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8"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9"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9"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9"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9"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9"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9"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9"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9"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9"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9"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9"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9"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9"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9"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9"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9"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9"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9"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9"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9"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9"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9"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9"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9"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9"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9"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9"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9"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9"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9"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0"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0"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0"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0"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0"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0"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0"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0"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0"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0"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0"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0"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0"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0"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0"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0"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0"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0"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6"/>
      <c r="BS146" s="306" t="str">
        <f ca="true">+IF(OFFSET('Water Data'!$D$27,0,10*ROW('Water Data'!D140))="","",OFFSET('Water Data'!$D$27,0,10*ROW('Water Data'!D140)))</f>
        <v/>
      </c>
      <c r="BT146" s="306" t="str">
        <f ca="true">+IF(OFFSET('Water Data'!$D$28,0,10*ROW('Water Data'!D140))="","",OFFSET('Water Data'!$D$28,0,10*ROW('Water Data'!D140)))</f>
        <v/>
      </c>
      <c r="BU146" s="306" t="str">
        <f ca="true">+IF(OFFSET('Water Data'!$D$29,0,10*ROW('Water Data'!D140))="","",OFFSET('Water Data'!$D$29,0,10*ROW('Water Data'!D140)))</f>
        <v/>
      </c>
      <c r="BV146" s="306" t="str">
        <f ca="true">+IF(OFFSET('Water Data'!$E$27,0,10*ROW('Water Data'!E140))="","",OFFSET('Water Data'!$E$27,0,10*ROW('Water Data'!E140)))</f>
        <v/>
      </c>
      <c r="BW146" s="306" t="str">
        <f ca="true">+IF(OFFSET('Water Data'!$E$28,0,10*ROW('Water Data'!E140))="","",OFFSET('Water Data'!$E$28,0,10*ROW('Water Data'!E140)))</f>
        <v/>
      </c>
      <c r="BX146" s="306" t="str">
        <f ca="true">+IF(OFFSET('Water Data'!$E$29,0,10*ROW('Water Data'!E140))="","",OFFSET('Water Data'!$E$29,0,10*ROW('Water Data'!E140)))</f>
        <v/>
      </c>
      <c r="BY146" s="306" t="str">
        <f ca="true">+IF(OFFSET('Water Data'!$F$27,0,10*ROW('Water Data'!F140))="","",OFFSET('Water Data'!$F$27,0,10*ROW('Water Data'!F140)))</f>
        <v/>
      </c>
      <c r="BZ146" s="306" t="str">
        <f ca="true">+IF(OFFSET('Water Data'!$F$28,0,10*ROW('Water Data'!F140))="","",OFFSET('Water Data'!$F$28,0,10*ROW('Water Data'!F140)))</f>
        <v/>
      </c>
      <c r="CA146" s="306" t="str">
        <f ca="true">+IF(OFFSET('Water Data'!$F$29,0,10*ROW('Water Data'!F140))="","",OFFSET('Water Data'!$F$29,0,10*ROW('Water Data'!F140)))</f>
        <v/>
      </c>
      <c r="CB146" s="306" t="str">
        <f ca="true">+IF(OFFSET('Water Data'!$G$27,0,10*ROW('Water Data'!G140))="","",OFFSET('Water Data'!$G$27,0,10*ROW('Water Data'!G140)))</f>
        <v/>
      </c>
      <c r="CC146" s="306" t="str">
        <f ca="true">+IF(OFFSET('Water Data'!$G$28,0,10*ROW('Water Data'!G140))="","",OFFSET('Water Data'!$G$28,0,10*ROW('Water Data'!G140)))</f>
        <v/>
      </c>
      <c r="CD146" s="306" t="str">
        <f ca="true">+IF(OFFSET('Water Data'!$G$29,0,10*ROW('Water Data'!G140))="","",OFFSET('Water Data'!$G$29,0,10*ROW('Water Data'!G140)))</f>
        <v/>
      </c>
      <c r="CE146" s="306" t="str">
        <f ca="true">+IF(OFFSET('Water Data'!$H$27,0,10*ROW('Water Data'!H140))="","",OFFSET('Water Data'!$H$27,0,10*ROW('Water Data'!H140)))</f>
        <v/>
      </c>
      <c r="CF146" s="306" t="str">
        <f ca="true">+IF(OFFSET('Water Data'!$H$28,0,10*ROW('Water Data'!H140))="","",OFFSET('Water Data'!$H$28,0,10*ROW('Water Data'!H140)))</f>
        <v/>
      </c>
      <c r="CG146" s="306" t="str">
        <f ca="true">+IF(OFFSET('Water Data'!$H$29,0,10*ROW('Water Data'!H140))="","",OFFSET('Water Data'!$H$29,0,10*ROW('Water Data'!H140)))</f>
        <v/>
      </c>
      <c r="CH146" s="306" t="str">
        <f ca="true">+IF(OFFSET('Water Data'!$I$27,0,10*ROW('Water Data'!I140))="","",OFFSET('Water Data'!$I$27,0,10*ROW('Water Data'!I140)))</f>
        <v/>
      </c>
      <c r="CI146" s="306" t="str">
        <f ca="true">+IF(OFFSET('Water Data'!$I$28,0,10*ROW('Water Data'!I140))="","",OFFSET('Water Data'!$I$28,0,10*ROW('Water Data'!I140)))</f>
        <v/>
      </c>
      <c r="CJ146" s="306" t="str">
        <f ca="true">+IF(OFFSET('Water Data'!$I$29,0,10*ROW('Water Data'!I140))="","",OFFSET('Water Data'!$I$29,0,10*ROW('Water Data'!I140)))</f>
        <v/>
      </c>
      <c r="CK146" s="306" t="str">
        <f ca="true">+IF(OFFSET('Sanitation Data'!$D$28,0,10*ROW('Sanitation Data'!D140))="","",OFFSET('Sanitation Data'!$D$28,0,10*ROW('Sanitation Data'!D140)))</f>
        <v/>
      </c>
      <c r="CL146" s="306" t="str">
        <f ca="true">+IF(OFFSET('Sanitation Data'!$D$29,0,10*ROW('Sanitation Data'!D140))="","",OFFSET('Sanitation Data'!$D$29,0,10*ROW('Sanitation Data'!D140)))</f>
        <v/>
      </c>
      <c r="CM146" s="306" t="str">
        <f ca="true">+IF(OFFSET('Sanitation Data'!$D$30,0,10*ROW('Sanitation Data'!D140))="","",OFFSET('Sanitation Data'!$D$30,0,10*ROW('Sanitation Data'!D140)))</f>
        <v/>
      </c>
      <c r="CN146" s="306" t="str">
        <f ca="true">+IF(OFFSET('Sanitation Data'!$D$31,0,10*ROW('Sanitation Data'!D140))="","",OFFSET('Sanitation Data'!$D$31,0,10*ROW('Sanitation Data'!D140)))</f>
        <v/>
      </c>
      <c r="CO146" s="306" t="str">
        <f ca="true">+IF(OFFSET('Sanitation Data'!$D$32,0,10*ROW('Sanitation Data'!D140))="","",OFFSET('Sanitation Data'!$D$32,0,10*ROW('Sanitation Data'!D140)))</f>
        <v/>
      </c>
      <c r="CP146" s="306" t="str">
        <f ca="true">+IF(OFFSET('Sanitation Data'!$E$28,0,10*ROW('Sanitation Data'!E140))="","",OFFSET('Sanitation Data'!$E$28,0,10*ROW('Sanitation Data'!E140)))</f>
        <v/>
      </c>
      <c r="CQ146" s="306" t="str">
        <f ca="true">+IF(OFFSET('Sanitation Data'!$E$29,0,10*ROW('Sanitation Data'!E140))="","",OFFSET('Sanitation Data'!$E$29,0,10*ROW('Sanitation Data'!E140)))</f>
        <v/>
      </c>
      <c r="CR146" s="306" t="str">
        <f ca="true">+IF(OFFSET('Sanitation Data'!$E$30,0,10*ROW('Sanitation Data'!E140))="","",OFFSET('Sanitation Data'!$E$30,0,10*ROW('Sanitation Data'!E140)))</f>
        <v/>
      </c>
      <c r="CS146" s="306" t="str">
        <f ca="true">+IF(OFFSET('Sanitation Data'!$E$31,0,10*ROW('Sanitation Data'!E140))="","",OFFSET('Sanitation Data'!$E$31,0,10*ROW('Sanitation Data'!E140)))</f>
        <v/>
      </c>
      <c r="CT146" s="306" t="str">
        <f ca="true">+IF(OFFSET('Sanitation Data'!$E$32,0,10*ROW('Sanitation Data'!E140))="","",OFFSET('Sanitation Data'!$E$32,0,10*ROW('Sanitation Data'!E140)))</f>
        <v/>
      </c>
      <c r="CU146" s="306" t="str">
        <f ca="true">+IF(OFFSET('Sanitation Data'!$F$28,0,10*ROW('Sanitation Data'!F140))="","",OFFSET('Sanitation Data'!$F$28,0,10*ROW('Sanitation Data'!F140)))</f>
        <v/>
      </c>
      <c r="CV146" s="306" t="str">
        <f ca="true">+IF(OFFSET('Sanitation Data'!$F$29,0,10*ROW('Sanitation Data'!F140))="","",OFFSET('Sanitation Data'!$F$29,0,10*ROW('Sanitation Data'!F140)))</f>
        <v/>
      </c>
      <c r="CW146" s="306" t="str">
        <f ca="true">+IF(OFFSET('Sanitation Data'!$F$30,0,10*ROW('Sanitation Data'!F140))="","",OFFSET('Sanitation Data'!$F$30,0,10*ROW('Sanitation Data'!F140)))</f>
        <v/>
      </c>
      <c r="CX146" s="306" t="str">
        <f ca="true">+IF(OFFSET('Sanitation Data'!$F$31,0,10*ROW('Sanitation Data'!F140))="","",OFFSET('Sanitation Data'!$F$31,0,10*ROW('Sanitation Data'!F140)))</f>
        <v/>
      </c>
      <c r="CY146" s="306" t="str">
        <f ca="true">+IF(OFFSET('Sanitation Data'!$F$32,0,10*ROW('Sanitation Data'!F140))="","",OFFSET('Sanitation Data'!$F$32,0,10*ROW('Sanitation Data'!F140)))</f>
        <v/>
      </c>
      <c r="CZ146" s="306" t="str">
        <f ca="true">+IF(OFFSET('Sanitation Data'!$G$28,0,10*ROW('Sanitation Data'!G140))="","",OFFSET('Sanitation Data'!$G$28,0,10*ROW('Sanitation Data'!G140)))</f>
        <v/>
      </c>
      <c r="DA146" s="306" t="str">
        <f ca="true">+IF(OFFSET('Sanitation Data'!$G$29,0,10*ROW('Sanitation Data'!G140))="","",OFFSET('Sanitation Data'!$G$29,0,10*ROW('Sanitation Data'!G140)))</f>
        <v/>
      </c>
      <c r="DB146" s="306" t="str">
        <f ca="true">+IF(OFFSET('Sanitation Data'!$G$30,0,10*ROW('Sanitation Data'!G140))="","",OFFSET('Sanitation Data'!$G$30,0,10*ROW('Sanitation Data'!G140)))</f>
        <v/>
      </c>
      <c r="DC146" s="306" t="str">
        <f ca="true">+IF(OFFSET('Sanitation Data'!$G$31,0,10*ROW('Sanitation Data'!G140))="","",OFFSET('Sanitation Data'!$G$31,0,10*ROW('Sanitation Data'!G140)))</f>
        <v/>
      </c>
      <c r="DD146" s="306" t="str">
        <f ca="true">+IF(OFFSET('Sanitation Data'!$G$32,0,10*ROW('Sanitation Data'!G140))="","",OFFSET('Sanitation Data'!$G$32,0,10*ROW('Sanitation Data'!G140)))</f>
        <v/>
      </c>
      <c r="DE146" s="306" t="str">
        <f ca="true">+IF(OFFSET('Sanitation Data'!$H$28,0,10*ROW('Sanitation Data'!H140))="","",OFFSET('Sanitation Data'!$H$28,0,10*ROW('Sanitation Data'!H140)))</f>
        <v/>
      </c>
      <c r="DF146" s="306" t="str">
        <f ca="true">+IF(OFFSET('Sanitation Data'!$H$29,0,10*ROW('Sanitation Data'!H140))="","",OFFSET('Sanitation Data'!$H$29,0,10*ROW('Sanitation Data'!H140)))</f>
        <v/>
      </c>
      <c r="DG146" s="306" t="str">
        <f ca="true">+IF(OFFSET('Sanitation Data'!$H$30,0,10*ROW('Sanitation Data'!H140))="","",OFFSET('Sanitation Data'!$H$30,0,10*ROW('Sanitation Data'!H140)))</f>
        <v/>
      </c>
      <c r="DH146" s="306" t="str">
        <f ca="true">+IF(OFFSET('Sanitation Data'!$H$31,0,10*ROW('Sanitation Data'!H140))="","",OFFSET('Sanitation Data'!$H$31,0,10*ROW('Sanitation Data'!H140)))</f>
        <v/>
      </c>
      <c r="DI146" s="306" t="str">
        <f ca="true">+IF(OFFSET('Sanitation Data'!$H$32,0,10*ROW('Sanitation Data'!H140))="","",OFFSET('Sanitation Data'!$H$32,0,10*ROW('Sanitation Data'!H140)))</f>
        <v/>
      </c>
      <c r="DJ146" s="306" t="str">
        <f ca="true">+IF(OFFSET('Sanitation Data'!$I$28,0,10*ROW('Sanitation Data'!I140))="","",OFFSET('Sanitation Data'!$I$28,0,10*ROW('Sanitation Data'!I140)))</f>
        <v/>
      </c>
      <c r="DK146" s="306" t="str">
        <f ca="true">+IF(OFFSET('Sanitation Data'!$I$29,0,10*ROW('Sanitation Data'!I140))="","",OFFSET('Sanitation Data'!$I$29,0,10*ROW('Sanitation Data'!I140)))</f>
        <v/>
      </c>
      <c r="DL146" s="306" t="str">
        <f ca="true">+IF(OFFSET('Sanitation Data'!$I$30,0,10*ROW('Sanitation Data'!I140))="","",OFFSET('Sanitation Data'!$I$30,0,10*ROW('Sanitation Data'!I140)))</f>
        <v/>
      </c>
      <c r="DM146" s="306" t="str">
        <f ca="true">+IF(OFFSET('Sanitation Data'!$I$31,0,10*ROW('Sanitation Data'!I140))="","",OFFSET('Sanitation Data'!$I$31,0,10*ROW('Sanitation Data'!I140)))</f>
        <v/>
      </c>
      <c r="DN146" s="306" t="str">
        <f ca="true">+IF(OFFSET('Sanitation Data'!$I$32,0,10*ROW('Sanitation Data'!I140))="","",OFFSET('Sanitation Data'!$I$32,0,10*ROW('Sanitation Data'!I140)))</f>
        <v/>
      </c>
      <c r="DO146" s="306" t="str">
        <f ca="true">+IF(OFFSET('Hygiene Data'!$D$11,0,10*ROW('Hygiene Data'!D140))="","",OFFSET('Hygiene Data'!$D$11,0,10*ROW('Hygiene Data'!D140)))</f>
        <v/>
      </c>
      <c r="DP146" s="306" t="str">
        <f ca="true">+IF(OFFSET('Hygiene Data'!$D$12,0,10*ROW('Hygiene Data'!D140))="","",OFFSET('Hygiene Data'!$D$12,0,10*ROW('Hygiene Data'!D140)))</f>
        <v/>
      </c>
      <c r="DQ146" s="306" t="str">
        <f ca="true">+IF(OFFSET('Hygiene Data'!$D$13,0,10*ROW('Hygiene Data'!D140))="","",OFFSET('Hygiene Data'!$D$13,0,10*ROW('Hygiene Data'!D140)))</f>
        <v/>
      </c>
      <c r="DR146" s="306" t="str">
        <f ca="true">+IF(OFFSET('Hygiene Data'!$E$11,0,10*ROW('Hygiene Data'!E140))="","",OFFSET('Hygiene Data'!$E$11,0,10*ROW('Hygiene Data'!E140)))</f>
        <v/>
      </c>
      <c r="DS146" s="306" t="str">
        <f ca="true">+IF(OFFSET('Hygiene Data'!$E$12,0,10*ROW('Hygiene Data'!E140))="","",OFFSET('Hygiene Data'!$E$12,0,10*ROW('Hygiene Data'!E140)))</f>
        <v/>
      </c>
      <c r="DT146" s="306" t="str">
        <f ca="true">+IF(OFFSET('Hygiene Data'!$E$13,0,10*ROW('Hygiene Data'!E140))="","",OFFSET('Hygiene Data'!$E$13,0,10*ROW('Hygiene Data'!E140)))</f>
        <v/>
      </c>
      <c r="DU146" s="306" t="str">
        <f ca="true">+IF(OFFSET('Hygiene Data'!$F$11,0,10*ROW('Hygiene Data'!F140))="","",OFFSET('Hygiene Data'!$F$11,0,10*ROW('Hygiene Data'!F140)))</f>
        <v/>
      </c>
      <c r="DV146" s="306" t="str">
        <f ca="true">+IF(OFFSET('Hygiene Data'!$F$12,0,10*ROW('Hygiene Data'!F140))="","",OFFSET('Hygiene Data'!$F$12,0,10*ROW('Hygiene Data'!F140)))</f>
        <v/>
      </c>
      <c r="DW146" s="306" t="str">
        <f ca="true">+IF(OFFSET('Hygiene Data'!$F$13,0,10*ROW('Hygiene Data'!F140))="","",OFFSET('Hygiene Data'!$F$13,0,10*ROW('Hygiene Data'!F140)))</f>
        <v/>
      </c>
      <c r="DX146" s="306" t="str">
        <f ca="true">+IF(OFFSET('Hygiene Data'!$G$11,0,10*ROW('Hygiene Data'!G140))="","",OFFSET('Hygiene Data'!$G$11,0,10*ROW('Hygiene Data'!G140)))</f>
        <v/>
      </c>
      <c r="DY146" s="306" t="str">
        <f ca="true">+IF(OFFSET('Hygiene Data'!$G$12,0,10*ROW('Hygiene Data'!G140))="","",OFFSET('Hygiene Data'!$G$12,0,10*ROW('Hygiene Data'!G140)))</f>
        <v/>
      </c>
      <c r="DZ146" s="306" t="str">
        <f ca="true">+IF(OFFSET('Hygiene Data'!$G$13,0,10*ROW('Hygiene Data'!G140))="","",OFFSET('Hygiene Data'!$G$13,0,10*ROW('Hygiene Data'!G140)))</f>
        <v/>
      </c>
      <c r="EA146" s="306" t="str">
        <f ca="true">+IF(OFFSET('Hygiene Data'!$H$11,0,10*ROW('Hygiene Data'!H140))="","",OFFSET('Hygiene Data'!$H$11,0,10*ROW('Hygiene Data'!H140)))</f>
        <v/>
      </c>
      <c r="EB146" s="306" t="str">
        <f ca="true">+IF(OFFSET('Hygiene Data'!$H$12,0,10*ROW('Hygiene Data'!H140))="","",OFFSET('Hygiene Data'!$H$12,0,10*ROW('Hygiene Data'!H140)))</f>
        <v/>
      </c>
      <c r="EC146" s="306" t="str">
        <f ca="true">+IF(OFFSET('Hygiene Data'!$H$13,0,10*ROW('Hygiene Data'!H140))="","",OFFSET('Hygiene Data'!$H$13,0,10*ROW('Hygiene Data'!H140)))</f>
        <v/>
      </c>
      <c r="ED146" s="306" t="str">
        <f ca="true">+IF(OFFSET('Hygiene Data'!$I$11,0,10*ROW('Hygiene Data'!I140))="","",OFFSET('Hygiene Data'!$I$11,0,10*ROW('Hygiene Data'!I140)))</f>
        <v/>
      </c>
      <c r="EE146" s="306" t="str">
        <f ca="true">+IF(OFFSET('Hygiene Data'!$I$12,0,10*ROW('Hygiene Data'!I140))="","",OFFSET('Hygiene Data'!$I$12,0,10*ROW('Hygiene Data'!I140)))</f>
        <v/>
      </c>
      <c r="EF146" s="306"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62" t="str">
        <f t="shared" ca="true" si="2"/>
        <v/>
      </c>
      <c r="D147" s="98"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8"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8"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8"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8"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8"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8"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8"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8"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8"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8"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8"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8"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8"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8"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8"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8"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8"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9"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9"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9"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9"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9"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9"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9"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9"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9"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9"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9"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9"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9"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9"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9"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9"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9"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9"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9"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9"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9"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9"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9"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9"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9"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9"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9"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9"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9"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9"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0"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0"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0"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0"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0"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0"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0"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0"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0"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0"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0"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0"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0"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0"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0"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0"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0"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0"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6"/>
      <c r="BS147" s="306" t="str">
        <f ca="true">+IF(OFFSET('Water Data'!$D$27,0,10*ROW('Water Data'!D141))="","",OFFSET('Water Data'!$D$27,0,10*ROW('Water Data'!D141)))</f>
        <v/>
      </c>
      <c r="BT147" s="306" t="str">
        <f ca="true">+IF(OFFSET('Water Data'!$D$28,0,10*ROW('Water Data'!D141))="","",OFFSET('Water Data'!$D$28,0,10*ROW('Water Data'!D141)))</f>
        <v/>
      </c>
      <c r="BU147" s="306" t="str">
        <f ca="true">+IF(OFFSET('Water Data'!$D$29,0,10*ROW('Water Data'!D141))="","",OFFSET('Water Data'!$D$29,0,10*ROW('Water Data'!D141)))</f>
        <v/>
      </c>
      <c r="BV147" s="306" t="str">
        <f ca="true">+IF(OFFSET('Water Data'!$E$27,0,10*ROW('Water Data'!E141))="","",OFFSET('Water Data'!$E$27,0,10*ROW('Water Data'!E141)))</f>
        <v/>
      </c>
      <c r="BW147" s="306" t="str">
        <f ca="true">+IF(OFFSET('Water Data'!$E$28,0,10*ROW('Water Data'!E141))="","",OFFSET('Water Data'!$E$28,0,10*ROW('Water Data'!E141)))</f>
        <v/>
      </c>
      <c r="BX147" s="306" t="str">
        <f ca="true">+IF(OFFSET('Water Data'!$E$29,0,10*ROW('Water Data'!E141))="","",OFFSET('Water Data'!$E$29,0,10*ROW('Water Data'!E141)))</f>
        <v/>
      </c>
      <c r="BY147" s="306" t="str">
        <f ca="true">+IF(OFFSET('Water Data'!$F$27,0,10*ROW('Water Data'!F141))="","",OFFSET('Water Data'!$F$27,0,10*ROW('Water Data'!F141)))</f>
        <v/>
      </c>
      <c r="BZ147" s="306" t="str">
        <f ca="true">+IF(OFFSET('Water Data'!$F$28,0,10*ROW('Water Data'!F141))="","",OFFSET('Water Data'!$F$28,0,10*ROW('Water Data'!F141)))</f>
        <v/>
      </c>
      <c r="CA147" s="306" t="str">
        <f ca="true">+IF(OFFSET('Water Data'!$F$29,0,10*ROW('Water Data'!F141))="","",OFFSET('Water Data'!$F$29,0,10*ROW('Water Data'!F141)))</f>
        <v/>
      </c>
      <c r="CB147" s="306" t="str">
        <f ca="true">+IF(OFFSET('Water Data'!$G$27,0,10*ROW('Water Data'!G141))="","",OFFSET('Water Data'!$G$27,0,10*ROW('Water Data'!G141)))</f>
        <v/>
      </c>
      <c r="CC147" s="306" t="str">
        <f ca="true">+IF(OFFSET('Water Data'!$G$28,0,10*ROW('Water Data'!G141))="","",OFFSET('Water Data'!$G$28,0,10*ROW('Water Data'!G141)))</f>
        <v/>
      </c>
      <c r="CD147" s="306" t="str">
        <f ca="true">+IF(OFFSET('Water Data'!$G$29,0,10*ROW('Water Data'!G141))="","",OFFSET('Water Data'!$G$29,0,10*ROW('Water Data'!G141)))</f>
        <v/>
      </c>
      <c r="CE147" s="306" t="str">
        <f ca="true">+IF(OFFSET('Water Data'!$H$27,0,10*ROW('Water Data'!H141))="","",OFFSET('Water Data'!$H$27,0,10*ROW('Water Data'!H141)))</f>
        <v/>
      </c>
      <c r="CF147" s="306" t="str">
        <f ca="true">+IF(OFFSET('Water Data'!$H$28,0,10*ROW('Water Data'!H141))="","",OFFSET('Water Data'!$H$28,0,10*ROW('Water Data'!H141)))</f>
        <v/>
      </c>
      <c r="CG147" s="306" t="str">
        <f ca="true">+IF(OFFSET('Water Data'!$H$29,0,10*ROW('Water Data'!H141))="","",OFFSET('Water Data'!$H$29,0,10*ROW('Water Data'!H141)))</f>
        <v/>
      </c>
      <c r="CH147" s="306" t="str">
        <f ca="true">+IF(OFFSET('Water Data'!$I$27,0,10*ROW('Water Data'!I141))="","",OFFSET('Water Data'!$I$27,0,10*ROW('Water Data'!I141)))</f>
        <v/>
      </c>
      <c r="CI147" s="306" t="str">
        <f ca="true">+IF(OFFSET('Water Data'!$I$28,0,10*ROW('Water Data'!I141))="","",OFFSET('Water Data'!$I$28,0,10*ROW('Water Data'!I141)))</f>
        <v/>
      </c>
      <c r="CJ147" s="306" t="str">
        <f ca="true">+IF(OFFSET('Water Data'!$I$29,0,10*ROW('Water Data'!I141))="","",OFFSET('Water Data'!$I$29,0,10*ROW('Water Data'!I141)))</f>
        <v/>
      </c>
      <c r="CK147" s="306" t="str">
        <f ca="true">+IF(OFFSET('Sanitation Data'!$D$28,0,10*ROW('Sanitation Data'!D141))="","",OFFSET('Sanitation Data'!$D$28,0,10*ROW('Sanitation Data'!D141)))</f>
        <v/>
      </c>
      <c r="CL147" s="306" t="str">
        <f ca="true">+IF(OFFSET('Sanitation Data'!$D$29,0,10*ROW('Sanitation Data'!D141))="","",OFFSET('Sanitation Data'!$D$29,0,10*ROW('Sanitation Data'!D141)))</f>
        <v/>
      </c>
      <c r="CM147" s="306" t="str">
        <f ca="true">+IF(OFFSET('Sanitation Data'!$D$30,0,10*ROW('Sanitation Data'!D141))="","",OFFSET('Sanitation Data'!$D$30,0,10*ROW('Sanitation Data'!D141)))</f>
        <v/>
      </c>
      <c r="CN147" s="306" t="str">
        <f ca="true">+IF(OFFSET('Sanitation Data'!$D$31,0,10*ROW('Sanitation Data'!D141))="","",OFFSET('Sanitation Data'!$D$31,0,10*ROW('Sanitation Data'!D141)))</f>
        <v/>
      </c>
      <c r="CO147" s="306" t="str">
        <f ca="true">+IF(OFFSET('Sanitation Data'!$D$32,0,10*ROW('Sanitation Data'!D141))="","",OFFSET('Sanitation Data'!$D$32,0,10*ROW('Sanitation Data'!D141)))</f>
        <v/>
      </c>
      <c r="CP147" s="306" t="str">
        <f ca="true">+IF(OFFSET('Sanitation Data'!$E$28,0,10*ROW('Sanitation Data'!E141))="","",OFFSET('Sanitation Data'!$E$28,0,10*ROW('Sanitation Data'!E141)))</f>
        <v/>
      </c>
      <c r="CQ147" s="306" t="str">
        <f ca="true">+IF(OFFSET('Sanitation Data'!$E$29,0,10*ROW('Sanitation Data'!E141))="","",OFFSET('Sanitation Data'!$E$29,0,10*ROW('Sanitation Data'!E141)))</f>
        <v/>
      </c>
      <c r="CR147" s="306" t="str">
        <f ca="true">+IF(OFFSET('Sanitation Data'!$E$30,0,10*ROW('Sanitation Data'!E141))="","",OFFSET('Sanitation Data'!$E$30,0,10*ROW('Sanitation Data'!E141)))</f>
        <v/>
      </c>
      <c r="CS147" s="306" t="str">
        <f ca="true">+IF(OFFSET('Sanitation Data'!$E$31,0,10*ROW('Sanitation Data'!E141))="","",OFFSET('Sanitation Data'!$E$31,0,10*ROW('Sanitation Data'!E141)))</f>
        <v/>
      </c>
      <c r="CT147" s="306" t="str">
        <f ca="true">+IF(OFFSET('Sanitation Data'!$E$32,0,10*ROW('Sanitation Data'!E141))="","",OFFSET('Sanitation Data'!$E$32,0,10*ROW('Sanitation Data'!E141)))</f>
        <v/>
      </c>
      <c r="CU147" s="306" t="str">
        <f ca="true">+IF(OFFSET('Sanitation Data'!$F$28,0,10*ROW('Sanitation Data'!F141))="","",OFFSET('Sanitation Data'!$F$28,0,10*ROW('Sanitation Data'!F141)))</f>
        <v/>
      </c>
      <c r="CV147" s="306" t="str">
        <f ca="true">+IF(OFFSET('Sanitation Data'!$F$29,0,10*ROW('Sanitation Data'!F141))="","",OFFSET('Sanitation Data'!$F$29,0,10*ROW('Sanitation Data'!F141)))</f>
        <v/>
      </c>
      <c r="CW147" s="306" t="str">
        <f ca="true">+IF(OFFSET('Sanitation Data'!$F$30,0,10*ROW('Sanitation Data'!F141))="","",OFFSET('Sanitation Data'!$F$30,0,10*ROW('Sanitation Data'!F141)))</f>
        <v/>
      </c>
      <c r="CX147" s="306" t="str">
        <f ca="true">+IF(OFFSET('Sanitation Data'!$F$31,0,10*ROW('Sanitation Data'!F141))="","",OFFSET('Sanitation Data'!$F$31,0,10*ROW('Sanitation Data'!F141)))</f>
        <v/>
      </c>
      <c r="CY147" s="306" t="str">
        <f ca="true">+IF(OFFSET('Sanitation Data'!$F$32,0,10*ROW('Sanitation Data'!F141))="","",OFFSET('Sanitation Data'!$F$32,0,10*ROW('Sanitation Data'!F141)))</f>
        <v/>
      </c>
      <c r="CZ147" s="306" t="str">
        <f ca="true">+IF(OFFSET('Sanitation Data'!$G$28,0,10*ROW('Sanitation Data'!G141))="","",OFFSET('Sanitation Data'!$G$28,0,10*ROW('Sanitation Data'!G141)))</f>
        <v/>
      </c>
      <c r="DA147" s="306" t="str">
        <f ca="true">+IF(OFFSET('Sanitation Data'!$G$29,0,10*ROW('Sanitation Data'!G141))="","",OFFSET('Sanitation Data'!$G$29,0,10*ROW('Sanitation Data'!G141)))</f>
        <v/>
      </c>
      <c r="DB147" s="306" t="str">
        <f ca="true">+IF(OFFSET('Sanitation Data'!$G$30,0,10*ROW('Sanitation Data'!G141))="","",OFFSET('Sanitation Data'!$G$30,0,10*ROW('Sanitation Data'!G141)))</f>
        <v/>
      </c>
      <c r="DC147" s="306" t="str">
        <f ca="true">+IF(OFFSET('Sanitation Data'!$G$31,0,10*ROW('Sanitation Data'!G141))="","",OFFSET('Sanitation Data'!$G$31,0,10*ROW('Sanitation Data'!G141)))</f>
        <v/>
      </c>
      <c r="DD147" s="306" t="str">
        <f ca="true">+IF(OFFSET('Sanitation Data'!$G$32,0,10*ROW('Sanitation Data'!G141))="","",OFFSET('Sanitation Data'!$G$32,0,10*ROW('Sanitation Data'!G141)))</f>
        <v/>
      </c>
      <c r="DE147" s="306" t="str">
        <f ca="true">+IF(OFFSET('Sanitation Data'!$H$28,0,10*ROW('Sanitation Data'!H141))="","",OFFSET('Sanitation Data'!$H$28,0,10*ROW('Sanitation Data'!H141)))</f>
        <v/>
      </c>
      <c r="DF147" s="306" t="str">
        <f ca="true">+IF(OFFSET('Sanitation Data'!$H$29,0,10*ROW('Sanitation Data'!H141))="","",OFFSET('Sanitation Data'!$H$29,0,10*ROW('Sanitation Data'!H141)))</f>
        <v/>
      </c>
      <c r="DG147" s="306" t="str">
        <f ca="true">+IF(OFFSET('Sanitation Data'!$H$30,0,10*ROW('Sanitation Data'!H141))="","",OFFSET('Sanitation Data'!$H$30,0,10*ROW('Sanitation Data'!H141)))</f>
        <v/>
      </c>
      <c r="DH147" s="306" t="str">
        <f ca="true">+IF(OFFSET('Sanitation Data'!$H$31,0,10*ROW('Sanitation Data'!H141))="","",OFFSET('Sanitation Data'!$H$31,0,10*ROW('Sanitation Data'!H141)))</f>
        <v/>
      </c>
      <c r="DI147" s="306" t="str">
        <f ca="true">+IF(OFFSET('Sanitation Data'!$H$32,0,10*ROW('Sanitation Data'!H141))="","",OFFSET('Sanitation Data'!$H$32,0,10*ROW('Sanitation Data'!H141)))</f>
        <v/>
      </c>
      <c r="DJ147" s="306" t="str">
        <f ca="true">+IF(OFFSET('Sanitation Data'!$I$28,0,10*ROW('Sanitation Data'!I141))="","",OFFSET('Sanitation Data'!$I$28,0,10*ROW('Sanitation Data'!I141)))</f>
        <v/>
      </c>
      <c r="DK147" s="306" t="str">
        <f ca="true">+IF(OFFSET('Sanitation Data'!$I$29,0,10*ROW('Sanitation Data'!I141))="","",OFFSET('Sanitation Data'!$I$29,0,10*ROW('Sanitation Data'!I141)))</f>
        <v/>
      </c>
      <c r="DL147" s="306" t="str">
        <f ca="true">+IF(OFFSET('Sanitation Data'!$I$30,0,10*ROW('Sanitation Data'!I141))="","",OFFSET('Sanitation Data'!$I$30,0,10*ROW('Sanitation Data'!I141)))</f>
        <v/>
      </c>
      <c r="DM147" s="306" t="str">
        <f ca="true">+IF(OFFSET('Sanitation Data'!$I$31,0,10*ROW('Sanitation Data'!I141))="","",OFFSET('Sanitation Data'!$I$31,0,10*ROW('Sanitation Data'!I141)))</f>
        <v/>
      </c>
      <c r="DN147" s="306" t="str">
        <f ca="true">+IF(OFFSET('Sanitation Data'!$I$32,0,10*ROW('Sanitation Data'!I141))="","",OFFSET('Sanitation Data'!$I$32,0,10*ROW('Sanitation Data'!I141)))</f>
        <v/>
      </c>
      <c r="DO147" s="306" t="str">
        <f ca="true">+IF(OFFSET('Hygiene Data'!$D$11,0,10*ROW('Hygiene Data'!D141))="","",OFFSET('Hygiene Data'!$D$11,0,10*ROW('Hygiene Data'!D141)))</f>
        <v/>
      </c>
      <c r="DP147" s="306" t="str">
        <f ca="true">+IF(OFFSET('Hygiene Data'!$D$12,0,10*ROW('Hygiene Data'!D141))="","",OFFSET('Hygiene Data'!$D$12,0,10*ROW('Hygiene Data'!D141)))</f>
        <v/>
      </c>
      <c r="DQ147" s="306" t="str">
        <f ca="true">+IF(OFFSET('Hygiene Data'!$D$13,0,10*ROW('Hygiene Data'!D141))="","",OFFSET('Hygiene Data'!$D$13,0,10*ROW('Hygiene Data'!D141)))</f>
        <v/>
      </c>
      <c r="DR147" s="306" t="str">
        <f ca="true">+IF(OFFSET('Hygiene Data'!$E$11,0,10*ROW('Hygiene Data'!E141))="","",OFFSET('Hygiene Data'!$E$11,0,10*ROW('Hygiene Data'!E141)))</f>
        <v/>
      </c>
      <c r="DS147" s="306" t="str">
        <f ca="true">+IF(OFFSET('Hygiene Data'!$E$12,0,10*ROW('Hygiene Data'!E141))="","",OFFSET('Hygiene Data'!$E$12,0,10*ROW('Hygiene Data'!E141)))</f>
        <v/>
      </c>
      <c r="DT147" s="306" t="str">
        <f ca="true">+IF(OFFSET('Hygiene Data'!$E$13,0,10*ROW('Hygiene Data'!E141))="","",OFFSET('Hygiene Data'!$E$13,0,10*ROW('Hygiene Data'!E141)))</f>
        <v/>
      </c>
      <c r="DU147" s="306" t="str">
        <f ca="true">+IF(OFFSET('Hygiene Data'!$F$11,0,10*ROW('Hygiene Data'!F141))="","",OFFSET('Hygiene Data'!$F$11,0,10*ROW('Hygiene Data'!F141)))</f>
        <v/>
      </c>
      <c r="DV147" s="306" t="str">
        <f ca="true">+IF(OFFSET('Hygiene Data'!$F$12,0,10*ROW('Hygiene Data'!F141))="","",OFFSET('Hygiene Data'!$F$12,0,10*ROW('Hygiene Data'!F141)))</f>
        <v/>
      </c>
      <c r="DW147" s="306" t="str">
        <f ca="true">+IF(OFFSET('Hygiene Data'!$F$13,0,10*ROW('Hygiene Data'!F141))="","",OFFSET('Hygiene Data'!$F$13,0,10*ROW('Hygiene Data'!F141)))</f>
        <v/>
      </c>
      <c r="DX147" s="306" t="str">
        <f ca="true">+IF(OFFSET('Hygiene Data'!$G$11,0,10*ROW('Hygiene Data'!G141))="","",OFFSET('Hygiene Data'!$G$11,0,10*ROW('Hygiene Data'!G141)))</f>
        <v/>
      </c>
      <c r="DY147" s="306" t="str">
        <f ca="true">+IF(OFFSET('Hygiene Data'!$G$12,0,10*ROW('Hygiene Data'!G141))="","",OFFSET('Hygiene Data'!$G$12,0,10*ROW('Hygiene Data'!G141)))</f>
        <v/>
      </c>
      <c r="DZ147" s="306" t="str">
        <f ca="true">+IF(OFFSET('Hygiene Data'!$G$13,0,10*ROW('Hygiene Data'!G141))="","",OFFSET('Hygiene Data'!$G$13,0,10*ROW('Hygiene Data'!G141)))</f>
        <v/>
      </c>
      <c r="EA147" s="306" t="str">
        <f ca="true">+IF(OFFSET('Hygiene Data'!$H$11,0,10*ROW('Hygiene Data'!H141))="","",OFFSET('Hygiene Data'!$H$11,0,10*ROW('Hygiene Data'!H141)))</f>
        <v/>
      </c>
      <c r="EB147" s="306" t="str">
        <f ca="true">+IF(OFFSET('Hygiene Data'!$H$12,0,10*ROW('Hygiene Data'!H141))="","",OFFSET('Hygiene Data'!$H$12,0,10*ROW('Hygiene Data'!H141)))</f>
        <v/>
      </c>
      <c r="EC147" s="306" t="str">
        <f ca="true">+IF(OFFSET('Hygiene Data'!$H$13,0,10*ROW('Hygiene Data'!H141))="","",OFFSET('Hygiene Data'!$H$13,0,10*ROW('Hygiene Data'!H141)))</f>
        <v/>
      </c>
      <c r="ED147" s="306" t="str">
        <f ca="true">+IF(OFFSET('Hygiene Data'!$I$11,0,10*ROW('Hygiene Data'!I141))="","",OFFSET('Hygiene Data'!$I$11,0,10*ROW('Hygiene Data'!I141)))</f>
        <v/>
      </c>
      <c r="EE147" s="306" t="str">
        <f ca="true">+IF(OFFSET('Hygiene Data'!$I$12,0,10*ROW('Hygiene Data'!I141))="","",OFFSET('Hygiene Data'!$I$12,0,10*ROW('Hygiene Data'!I141)))</f>
        <v/>
      </c>
      <c r="EF147" s="306"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62" t="str">
        <f t="shared" ca="true" si="2"/>
        <v/>
      </c>
      <c r="D148" s="98"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8"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8"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8"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8"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8"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8"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8"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8"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8"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8"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8"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8"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8"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8"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8"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8"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8"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9"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9"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9"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9"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9"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9"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9"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9"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9"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9"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9"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9"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9"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9"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9"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9"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9"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9"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9"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9"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9"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9"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9"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9"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9"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9"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9"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9"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9"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9"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0"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0"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0"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0"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0"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0"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0"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0"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0"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0"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0"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0"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0"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0"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0"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0"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0"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0"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6"/>
      <c r="BS148" s="306" t="str">
        <f ca="true">+IF(OFFSET('Water Data'!$D$27,0,10*ROW('Water Data'!D142))="","",OFFSET('Water Data'!$D$27,0,10*ROW('Water Data'!D142)))</f>
        <v/>
      </c>
      <c r="BT148" s="306" t="str">
        <f ca="true">+IF(OFFSET('Water Data'!$D$28,0,10*ROW('Water Data'!D142))="","",OFFSET('Water Data'!$D$28,0,10*ROW('Water Data'!D142)))</f>
        <v/>
      </c>
      <c r="BU148" s="306" t="str">
        <f ca="true">+IF(OFFSET('Water Data'!$D$29,0,10*ROW('Water Data'!D142))="","",OFFSET('Water Data'!$D$29,0,10*ROW('Water Data'!D142)))</f>
        <v/>
      </c>
      <c r="BV148" s="306" t="str">
        <f ca="true">+IF(OFFSET('Water Data'!$E$27,0,10*ROW('Water Data'!E142))="","",OFFSET('Water Data'!$E$27,0,10*ROW('Water Data'!E142)))</f>
        <v/>
      </c>
      <c r="BW148" s="306" t="str">
        <f ca="true">+IF(OFFSET('Water Data'!$E$28,0,10*ROW('Water Data'!E142))="","",OFFSET('Water Data'!$E$28,0,10*ROW('Water Data'!E142)))</f>
        <v/>
      </c>
      <c r="BX148" s="306" t="str">
        <f ca="true">+IF(OFFSET('Water Data'!$E$29,0,10*ROW('Water Data'!E142))="","",OFFSET('Water Data'!$E$29,0,10*ROW('Water Data'!E142)))</f>
        <v/>
      </c>
      <c r="BY148" s="306" t="str">
        <f ca="true">+IF(OFFSET('Water Data'!$F$27,0,10*ROW('Water Data'!F142))="","",OFFSET('Water Data'!$F$27,0,10*ROW('Water Data'!F142)))</f>
        <v/>
      </c>
      <c r="BZ148" s="306" t="str">
        <f ca="true">+IF(OFFSET('Water Data'!$F$28,0,10*ROW('Water Data'!F142))="","",OFFSET('Water Data'!$F$28,0,10*ROW('Water Data'!F142)))</f>
        <v/>
      </c>
      <c r="CA148" s="306" t="str">
        <f ca="true">+IF(OFFSET('Water Data'!$F$29,0,10*ROW('Water Data'!F142))="","",OFFSET('Water Data'!$F$29,0,10*ROW('Water Data'!F142)))</f>
        <v/>
      </c>
      <c r="CB148" s="306" t="str">
        <f ca="true">+IF(OFFSET('Water Data'!$G$27,0,10*ROW('Water Data'!G142))="","",OFFSET('Water Data'!$G$27,0,10*ROW('Water Data'!G142)))</f>
        <v/>
      </c>
      <c r="CC148" s="306" t="str">
        <f ca="true">+IF(OFFSET('Water Data'!$G$28,0,10*ROW('Water Data'!G142))="","",OFFSET('Water Data'!$G$28,0,10*ROW('Water Data'!G142)))</f>
        <v/>
      </c>
      <c r="CD148" s="306" t="str">
        <f ca="true">+IF(OFFSET('Water Data'!$G$29,0,10*ROW('Water Data'!G142))="","",OFFSET('Water Data'!$G$29,0,10*ROW('Water Data'!G142)))</f>
        <v/>
      </c>
      <c r="CE148" s="306" t="str">
        <f ca="true">+IF(OFFSET('Water Data'!$H$27,0,10*ROW('Water Data'!H142))="","",OFFSET('Water Data'!$H$27,0,10*ROW('Water Data'!H142)))</f>
        <v/>
      </c>
      <c r="CF148" s="306" t="str">
        <f ca="true">+IF(OFFSET('Water Data'!$H$28,0,10*ROW('Water Data'!H142))="","",OFFSET('Water Data'!$H$28,0,10*ROW('Water Data'!H142)))</f>
        <v/>
      </c>
      <c r="CG148" s="306" t="str">
        <f ca="true">+IF(OFFSET('Water Data'!$H$29,0,10*ROW('Water Data'!H142))="","",OFFSET('Water Data'!$H$29,0,10*ROW('Water Data'!H142)))</f>
        <v/>
      </c>
      <c r="CH148" s="306" t="str">
        <f ca="true">+IF(OFFSET('Water Data'!$I$27,0,10*ROW('Water Data'!I142))="","",OFFSET('Water Data'!$I$27,0,10*ROW('Water Data'!I142)))</f>
        <v/>
      </c>
      <c r="CI148" s="306" t="str">
        <f ca="true">+IF(OFFSET('Water Data'!$I$28,0,10*ROW('Water Data'!I142))="","",OFFSET('Water Data'!$I$28,0,10*ROW('Water Data'!I142)))</f>
        <v/>
      </c>
      <c r="CJ148" s="306" t="str">
        <f ca="true">+IF(OFFSET('Water Data'!$I$29,0,10*ROW('Water Data'!I142))="","",OFFSET('Water Data'!$I$29,0,10*ROW('Water Data'!I142)))</f>
        <v/>
      </c>
      <c r="CK148" s="306" t="str">
        <f ca="true">+IF(OFFSET('Sanitation Data'!$D$28,0,10*ROW('Sanitation Data'!D142))="","",OFFSET('Sanitation Data'!$D$28,0,10*ROW('Sanitation Data'!D142)))</f>
        <v/>
      </c>
      <c r="CL148" s="306" t="str">
        <f ca="true">+IF(OFFSET('Sanitation Data'!$D$29,0,10*ROW('Sanitation Data'!D142))="","",OFFSET('Sanitation Data'!$D$29,0,10*ROW('Sanitation Data'!D142)))</f>
        <v/>
      </c>
      <c r="CM148" s="306" t="str">
        <f ca="true">+IF(OFFSET('Sanitation Data'!$D$30,0,10*ROW('Sanitation Data'!D142))="","",OFFSET('Sanitation Data'!$D$30,0,10*ROW('Sanitation Data'!D142)))</f>
        <v/>
      </c>
      <c r="CN148" s="306" t="str">
        <f ca="true">+IF(OFFSET('Sanitation Data'!$D$31,0,10*ROW('Sanitation Data'!D142))="","",OFFSET('Sanitation Data'!$D$31,0,10*ROW('Sanitation Data'!D142)))</f>
        <v/>
      </c>
      <c r="CO148" s="306" t="str">
        <f ca="true">+IF(OFFSET('Sanitation Data'!$D$32,0,10*ROW('Sanitation Data'!D142))="","",OFFSET('Sanitation Data'!$D$32,0,10*ROW('Sanitation Data'!D142)))</f>
        <v/>
      </c>
      <c r="CP148" s="306" t="str">
        <f ca="true">+IF(OFFSET('Sanitation Data'!$E$28,0,10*ROW('Sanitation Data'!E142))="","",OFFSET('Sanitation Data'!$E$28,0,10*ROW('Sanitation Data'!E142)))</f>
        <v/>
      </c>
      <c r="CQ148" s="306" t="str">
        <f ca="true">+IF(OFFSET('Sanitation Data'!$E$29,0,10*ROW('Sanitation Data'!E142))="","",OFFSET('Sanitation Data'!$E$29,0,10*ROW('Sanitation Data'!E142)))</f>
        <v/>
      </c>
      <c r="CR148" s="306" t="str">
        <f ca="true">+IF(OFFSET('Sanitation Data'!$E$30,0,10*ROW('Sanitation Data'!E142))="","",OFFSET('Sanitation Data'!$E$30,0,10*ROW('Sanitation Data'!E142)))</f>
        <v/>
      </c>
      <c r="CS148" s="306" t="str">
        <f ca="true">+IF(OFFSET('Sanitation Data'!$E$31,0,10*ROW('Sanitation Data'!E142))="","",OFFSET('Sanitation Data'!$E$31,0,10*ROW('Sanitation Data'!E142)))</f>
        <v/>
      </c>
      <c r="CT148" s="306" t="str">
        <f ca="true">+IF(OFFSET('Sanitation Data'!$E$32,0,10*ROW('Sanitation Data'!E142))="","",OFFSET('Sanitation Data'!$E$32,0,10*ROW('Sanitation Data'!E142)))</f>
        <v/>
      </c>
      <c r="CU148" s="306" t="str">
        <f ca="true">+IF(OFFSET('Sanitation Data'!$F$28,0,10*ROW('Sanitation Data'!F142))="","",OFFSET('Sanitation Data'!$F$28,0,10*ROW('Sanitation Data'!F142)))</f>
        <v/>
      </c>
      <c r="CV148" s="306" t="str">
        <f ca="true">+IF(OFFSET('Sanitation Data'!$F$29,0,10*ROW('Sanitation Data'!F142))="","",OFFSET('Sanitation Data'!$F$29,0,10*ROW('Sanitation Data'!F142)))</f>
        <v/>
      </c>
      <c r="CW148" s="306" t="str">
        <f ca="true">+IF(OFFSET('Sanitation Data'!$F$30,0,10*ROW('Sanitation Data'!F142))="","",OFFSET('Sanitation Data'!$F$30,0,10*ROW('Sanitation Data'!F142)))</f>
        <v/>
      </c>
      <c r="CX148" s="306" t="str">
        <f ca="true">+IF(OFFSET('Sanitation Data'!$F$31,0,10*ROW('Sanitation Data'!F142))="","",OFFSET('Sanitation Data'!$F$31,0,10*ROW('Sanitation Data'!F142)))</f>
        <v/>
      </c>
      <c r="CY148" s="306" t="str">
        <f ca="true">+IF(OFFSET('Sanitation Data'!$F$32,0,10*ROW('Sanitation Data'!F142))="","",OFFSET('Sanitation Data'!$F$32,0,10*ROW('Sanitation Data'!F142)))</f>
        <v/>
      </c>
      <c r="CZ148" s="306" t="str">
        <f ca="true">+IF(OFFSET('Sanitation Data'!$G$28,0,10*ROW('Sanitation Data'!G142))="","",OFFSET('Sanitation Data'!$G$28,0,10*ROW('Sanitation Data'!G142)))</f>
        <v/>
      </c>
      <c r="DA148" s="306" t="str">
        <f ca="true">+IF(OFFSET('Sanitation Data'!$G$29,0,10*ROW('Sanitation Data'!G142))="","",OFFSET('Sanitation Data'!$G$29,0,10*ROW('Sanitation Data'!G142)))</f>
        <v/>
      </c>
      <c r="DB148" s="306" t="str">
        <f ca="true">+IF(OFFSET('Sanitation Data'!$G$30,0,10*ROW('Sanitation Data'!G142))="","",OFFSET('Sanitation Data'!$G$30,0,10*ROW('Sanitation Data'!G142)))</f>
        <v/>
      </c>
      <c r="DC148" s="306" t="str">
        <f ca="true">+IF(OFFSET('Sanitation Data'!$G$31,0,10*ROW('Sanitation Data'!G142))="","",OFFSET('Sanitation Data'!$G$31,0,10*ROW('Sanitation Data'!G142)))</f>
        <v/>
      </c>
      <c r="DD148" s="306" t="str">
        <f ca="true">+IF(OFFSET('Sanitation Data'!$G$32,0,10*ROW('Sanitation Data'!G142))="","",OFFSET('Sanitation Data'!$G$32,0,10*ROW('Sanitation Data'!G142)))</f>
        <v/>
      </c>
      <c r="DE148" s="306" t="str">
        <f ca="true">+IF(OFFSET('Sanitation Data'!$H$28,0,10*ROW('Sanitation Data'!H142))="","",OFFSET('Sanitation Data'!$H$28,0,10*ROW('Sanitation Data'!H142)))</f>
        <v/>
      </c>
      <c r="DF148" s="306" t="str">
        <f ca="true">+IF(OFFSET('Sanitation Data'!$H$29,0,10*ROW('Sanitation Data'!H142))="","",OFFSET('Sanitation Data'!$H$29,0,10*ROW('Sanitation Data'!H142)))</f>
        <v/>
      </c>
      <c r="DG148" s="306" t="str">
        <f ca="true">+IF(OFFSET('Sanitation Data'!$H$30,0,10*ROW('Sanitation Data'!H142))="","",OFFSET('Sanitation Data'!$H$30,0,10*ROW('Sanitation Data'!H142)))</f>
        <v/>
      </c>
      <c r="DH148" s="306" t="str">
        <f ca="true">+IF(OFFSET('Sanitation Data'!$H$31,0,10*ROW('Sanitation Data'!H142))="","",OFFSET('Sanitation Data'!$H$31,0,10*ROW('Sanitation Data'!H142)))</f>
        <v/>
      </c>
      <c r="DI148" s="306" t="str">
        <f ca="true">+IF(OFFSET('Sanitation Data'!$H$32,0,10*ROW('Sanitation Data'!H142))="","",OFFSET('Sanitation Data'!$H$32,0,10*ROW('Sanitation Data'!H142)))</f>
        <v/>
      </c>
      <c r="DJ148" s="306" t="str">
        <f ca="true">+IF(OFFSET('Sanitation Data'!$I$28,0,10*ROW('Sanitation Data'!I142))="","",OFFSET('Sanitation Data'!$I$28,0,10*ROW('Sanitation Data'!I142)))</f>
        <v/>
      </c>
      <c r="DK148" s="306" t="str">
        <f ca="true">+IF(OFFSET('Sanitation Data'!$I$29,0,10*ROW('Sanitation Data'!I142))="","",OFFSET('Sanitation Data'!$I$29,0,10*ROW('Sanitation Data'!I142)))</f>
        <v/>
      </c>
      <c r="DL148" s="306" t="str">
        <f ca="true">+IF(OFFSET('Sanitation Data'!$I$30,0,10*ROW('Sanitation Data'!I142))="","",OFFSET('Sanitation Data'!$I$30,0,10*ROW('Sanitation Data'!I142)))</f>
        <v/>
      </c>
      <c r="DM148" s="306" t="str">
        <f ca="true">+IF(OFFSET('Sanitation Data'!$I$31,0,10*ROW('Sanitation Data'!I142))="","",OFFSET('Sanitation Data'!$I$31,0,10*ROW('Sanitation Data'!I142)))</f>
        <v/>
      </c>
      <c r="DN148" s="306" t="str">
        <f ca="true">+IF(OFFSET('Sanitation Data'!$I$32,0,10*ROW('Sanitation Data'!I142))="","",OFFSET('Sanitation Data'!$I$32,0,10*ROW('Sanitation Data'!I142)))</f>
        <v/>
      </c>
      <c r="DO148" s="306" t="str">
        <f ca="true">+IF(OFFSET('Hygiene Data'!$D$11,0,10*ROW('Hygiene Data'!D142))="","",OFFSET('Hygiene Data'!$D$11,0,10*ROW('Hygiene Data'!D142)))</f>
        <v/>
      </c>
      <c r="DP148" s="306" t="str">
        <f ca="true">+IF(OFFSET('Hygiene Data'!$D$12,0,10*ROW('Hygiene Data'!D142))="","",OFFSET('Hygiene Data'!$D$12,0,10*ROW('Hygiene Data'!D142)))</f>
        <v/>
      </c>
      <c r="DQ148" s="306" t="str">
        <f ca="true">+IF(OFFSET('Hygiene Data'!$D$13,0,10*ROW('Hygiene Data'!D142))="","",OFFSET('Hygiene Data'!$D$13,0,10*ROW('Hygiene Data'!D142)))</f>
        <v/>
      </c>
      <c r="DR148" s="306" t="str">
        <f ca="true">+IF(OFFSET('Hygiene Data'!$E$11,0,10*ROW('Hygiene Data'!E142))="","",OFFSET('Hygiene Data'!$E$11,0,10*ROW('Hygiene Data'!E142)))</f>
        <v/>
      </c>
      <c r="DS148" s="306" t="str">
        <f ca="true">+IF(OFFSET('Hygiene Data'!$E$12,0,10*ROW('Hygiene Data'!E142))="","",OFFSET('Hygiene Data'!$E$12,0,10*ROW('Hygiene Data'!E142)))</f>
        <v/>
      </c>
      <c r="DT148" s="306" t="str">
        <f ca="true">+IF(OFFSET('Hygiene Data'!$E$13,0,10*ROW('Hygiene Data'!E142))="","",OFFSET('Hygiene Data'!$E$13,0,10*ROW('Hygiene Data'!E142)))</f>
        <v/>
      </c>
      <c r="DU148" s="306" t="str">
        <f ca="true">+IF(OFFSET('Hygiene Data'!$F$11,0,10*ROW('Hygiene Data'!F142))="","",OFFSET('Hygiene Data'!$F$11,0,10*ROW('Hygiene Data'!F142)))</f>
        <v/>
      </c>
      <c r="DV148" s="306" t="str">
        <f ca="true">+IF(OFFSET('Hygiene Data'!$F$12,0,10*ROW('Hygiene Data'!F142))="","",OFFSET('Hygiene Data'!$F$12,0,10*ROW('Hygiene Data'!F142)))</f>
        <v/>
      </c>
      <c r="DW148" s="306" t="str">
        <f ca="true">+IF(OFFSET('Hygiene Data'!$F$13,0,10*ROW('Hygiene Data'!F142))="","",OFFSET('Hygiene Data'!$F$13,0,10*ROW('Hygiene Data'!F142)))</f>
        <v/>
      </c>
      <c r="DX148" s="306" t="str">
        <f ca="true">+IF(OFFSET('Hygiene Data'!$G$11,0,10*ROW('Hygiene Data'!G142))="","",OFFSET('Hygiene Data'!$G$11,0,10*ROW('Hygiene Data'!G142)))</f>
        <v/>
      </c>
      <c r="DY148" s="306" t="str">
        <f ca="true">+IF(OFFSET('Hygiene Data'!$G$12,0,10*ROW('Hygiene Data'!G142))="","",OFFSET('Hygiene Data'!$G$12,0,10*ROW('Hygiene Data'!G142)))</f>
        <v/>
      </c>
      <c r="DZ148" s="306" t="str">
        <f ca="true">+IF(OFFSET('Hygiene Data'!$G$13,0,10*ROW('Hygiene Data'!G142))="","",OFFSET('Hygiene Data'!$G$13,0,10*ROW('Hygiene Data'!G142)))</f>
        <v/>
      </c>
      <c r="EA148" s="306" t="str">
        <f ca="true">+IF(OFFSET('Hygiene Data'!$H$11,0,10*ROW('Hygiene Data'!H142))="","",OFFSET('Hygiene Data'!$H$11,0,10*ROW('Hygiene Data'!H142)))</f>
        <v/>
      </c>
      <c r="EB148" s="306" t="str">
        <f ca="true">+IF(OFFSET('Hygiene Data'!$H$12,0,10*ROW('Hygiene Data'!H142))="","",OFFSET('Hygiene Data'!$H$12,0,10*ROW('Hygiene Data'!H142)))</f>
        <v/>
      </c>
      <c r="EC148" s="306" t="str">
        <f ca="true">+IF(OFFSET('Hygiene Data'!$H$13,0,10*ROW('Hygiene Data'!H142))="","",OFFSET('Hygiene Data'!$H$13,0,10*ROW('Hygiene Data'!H142)))</f>
        <v/>
      </c>
      <c r="ED148" s="306" t="str">
        <f ca="true">+IF(OFFSET('Hygiene Data'!$I$11,0,10*ROW('Hygiene Data'!I142))="","",OFFSET('Hygiene Data'!$I$11,0,10*ROW('Hygiene Data'!I142)))</f>
        <v/>
      </c>
      <c r="EE148" s="306" t="str">
        <f ca="true">+IF(OFFSET('Hygiene Data'!$I$12,0,10*ROW('Hygiene Data'!I142))="","",OFFSET('Hygiene Data'!$I$12,0,10*ROW('Hygiene Data'!I142)))</f>
        <v/>
      </c>
      <c r="EF148" s="306"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62" t="str">
        <f t="shared" ca="true" si="2"/>
        <v/>
      </c>
      <c r="D149" s="98"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8"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8"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8"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8"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8"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8"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8"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8"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8"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8"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8"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8"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8"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8"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8"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8"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8"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9"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9"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9"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9"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9"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9"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9"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9"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9"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9"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9"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9"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9"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9"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9"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9"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9"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9"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9"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9"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9"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9"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9"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9"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9"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9"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9"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9"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9"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9"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0"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0"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0"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0"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0"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0"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0"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0"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0"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0"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0"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0"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0"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0"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0"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0"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0"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0"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6"/>
      <c r="BS149" s="306" t="str">
        <f ca="true">+IF(OFFSET('Water Data'!$D$27,0,10*ROW('Water Data'!D143))="","",OFFSET('Water Data'!$D$27,0,10*ROW('Water Data'!D143)))</f>
        <v/>
      </c>
      <c r="BT149" s="306" t="str">
        <f ca="true">+IF(OFFSET('Water Data'!$D$28,0,10*ROW('Water Data'!D143))="","",OFFSET('Water Data'!$D$28,0,10*ROW('Water Data'!D143)))</f>
        <v/>
      </c>
      <c r="BU149" s="306" t="str">
        <f ca="true">+IF(OFFSET('Water Data'!$D$29,0,10*ROW('Water Data'!D143))="","",OFFSET('Water Data'!$D$29,0,10*ROW('Water Data'!D143)))</f>
        <v/>
      </c>
      <c r="BV149" s="306" t="str">
        <f ca="true">+IF(OFFSET('Water Data'!$E$27,0,10*ROW('Water Data'!E143))="","",OFFSET('Water Data'!$E$27,0,10*ROW('Water Data'!E143)))</f>
        <v/>
      </c>
      <c r="BW149" s="306" t="str">
        <f ca="true">+IF(OFFSET('Water Data'!$E$28,0,10*ROW('Water Data'!E143))="","",OFFSET('Water Data'!$E$28,0,10*ROW('Water Data'!E143)))</f>
        <v/>
      </c>
      <c r="BX149" s="306" t="str">
        <f ca="true">+IF(OFFSET('Water Data'!$E$29,0,10*ROW('Water Data'!E143))="","",OFFSET('Water Data'!$E$29,0,10*ROW('Water Data'!E143)))</f>
        <v/>
      </c>
      <c r="BY149" s="306" t="str">
        <f ca="true">+IF(OFFSET('Water Data'!$F$27,0,10*ROW('Water Data'!F143))="","",OFFSET('Water Data'!$F$27,0,10*ROW('Water Data'!F143)))</f>
        <v/>
      </c>
      <c r="BZ149" s="306" t="str">
        <f ca="true">+IF(OFFSET('Water Data'!$F$28,0,10*ROW('Water Data'!F143))="","",OFFSET('Water Data'!$F$28,0,10*ROW('Water Data'!F143)))</f>
        <v/>
      </c>
      <c r="CA149" s="306" t="str">
        <f ca="true">+IF(OFFSET('Water Data'!$F$29,0,10*ROW('Water Data'!F143))="","",OFFSET('Water Data'!$F$29,0,10*ROW('Water Data'!F143)))</f>
        <v/>
      </c>
      <c r="CB149" s="306" t="str">
        <f ca="true">+IF(OFFSET('Water Data'!$G$27,0,10*ROW('Water Data'!G143))="","",OFFSET('Water Data'!$G$27,0,10*ROW('Water Data'!G143)))</f>
        <v/>
      </c>
      <c r="CC149" s="306" t="str">
        <f ca="true">+IF(OFFSET('Water Data'!$G$28,0,10*ROW('Water Data'!G143))="","",OFFSET('Water Data'!$G$28,0,10*ROW('Water Data'!G143)))</f>
        <v/>
      </c>
      <c r="CD149" s="306" t="str">
        <f ca="true">+IF(OFFSET('Water Data'!$G$29,0,10*ROW('Water Data'!G143))="","",OFFSET('Water Data'!$G$29,0,10*ROW('Water Data'!G143)))</f>
        <v/>
      </c>
      <c r="CE149" s="306" t="str">
        <f ca="true">+IF(OFFSET('Water Data'!$H$27,0,10*ROW('Water Data'!H143))="","",OFFSET('Water Data'!$H$27,0,10*ROW('Water Data'!H143)))</f>
        <v/>
      </c>
      <c r="CF149" s="306" t="str">
        <f ca="true">+IF(OFFSET('Water Data'!$H$28,0,10*ROW('Water Data'!H143))="","",OFFSET('Water Data'!$H$28,0,10*ROW('Water Data'!H143)))</f>
        <v/>
      </c>
      <c r="CG149" s="306" t="str">
        <f ca="true">+IF(OFFSET('Water Data'!$H$29,0,10*ROW('Water Data'!H143))="","",OFFSET('Water Data'!$H$29,0,10*ROW('Water Data'!H143)))</f>
        <v/>
      </c>
      <c r="CH149" s="306" t="str">
        <f ca="true">+IF(OFFSET('Water Data'!$I$27,0,10*ROW('Water Data'!I143))="","",OFFSET('Water Data'!$I$27,0,10*ROW('Water Data'!I143)))</f>
        <v/>
      </c>
      <c r="CI149" s="306" t="str">
        <f ca="true">+IF(OFFSET('Water Data'!$I$28,0,10*ROW('Water Data'!I143))="","",OFFSET('Water Data'!$I$28,0,10*ROW('Water Data'!I143)))</f>
        <v/>
      </c>
      <c r="CJ149" s="306" t="str">
        <f ca="true">+IF(OFFSET('Water Data'!$I$29,0,10*ROW('Water Data'!I143))="","",OFFSET('Water Data'!$I$29,0,10*ROW('Water Data'!I143)))</f>
        <v/>
      </c>
      <c r="CK149" s="306" t="str">
        <f ca="true">+IF(OFFSET('Sanitation Data'!$D$28,0,10*ROW('Sanitation Data'!D143))="","",OFFSET('Sanitation Data'!$D$28,0,10*ROW('Sanitation Data'!D143)))</f>
        <v/>
      </c>
      <c r="CL149" s="306" t="str">
        <f ca="true">+IF(OFFSET('Sanitation Data'!$D$29,0,10*ROW('Sanitation Data'!D143))="","",OFFSET('Sanitation Data'!$D$29,0,10*ROW('Sanitation Data'!D143)))</f>
        <v/>
      </c>
      <c r="CM149" s="306" t="str">
        <f ca="true">+IF(OFFSET('Sanitation Data'!$D$30,0,10*ROW('Sanitation Data'!D143))="","",OFFSET('Sanitation Data'!$D$30,0,10*ROW('Sanitation Data'!D143)))</f>
        <v/>
      </c>
      <c r="CN149" s="306" t="str">
        <f ca="true">+IF(OFFSET('Sanitation Data'!$D$31,0,10*ROW('Sanitation Data'!D143))="","",OFFSET('Sanitation Data'!$D$31,0,10*ROW('Sanitation Data'!D143)))</f>
        <v/>
      </c>
      <c r="CO149" s="306" t="str">
        <f ca="true">+IF(OFFSET('Sanitation Data'!$D$32,0,10*ROW('Sanitation Data'!D143))="","",OFFSET('Sanitation Data'!$D$32,0,10*ROW('Sanitation Data'!D143)))</f>
        <v/>
      </c>
      <c r="CP149" s="306" t="str">
        <f ca="true">+IF(OFFSET('Sanitation Data'!$E$28,0,10*ROW('Sanitation Data'!E143))="","",OFFSET('Sanitation Data'!$E$28,0,10*ROW('Sanitation Data'!E143)))</f>
        <v/>
      </c>
      <c r="CQ149" s="306" t="str">
        <f ca="true">+IF(OFFSET('Sanitation Data'!$E$29,0,10*ROW('Sanitation Data'!E143))="","",OFFSET('Sanitation Data'!$E$29,0,10*ROW('Sanitation Data'!E143)))</f>
        <v/>
      </c>
      <c r="CR149" s="306" t="str">
        <f ca="true">+IF(OFFSET('Sanitation Data'!$E$30,0,10*ROW('Sanitation Data'!E143))="","",OFFSET('Sanitation Data'!$E$30,0,10*ROW('Sanitation Data'!E143)))</f>
        <v/>
      </c>
      <c r="CS149" s="306" t="str">
        <f ca="true">+IF(OFFSET('Sanitation Data'!$E$31,0,10*ROW('Sanitation Data'!E143))="","",OFFSET('Sanitation Data'!$E$31,0,10*ROW('Sanitation Data'!E143)))</f>
        <v/>
      </c>
      <c r="CT149" s="306" t="str">
        <f ca="true">+IF(OFFSET('Sanitation Data'!$E$32,0,10*ROW('Sanitation Data'!E143))="","",OFFSET('Sanitation Data'!$E$32,0,10*ROW('Sanitation Data'!E143)))</f>
        <v/>
      </c>
      <c r="CU149" s="306" t="str">
        <f ca="true">+IF(OFFSET('Sanitation Data'!$F$28,0,10*ROW('Sanitation Data'!F143))="","",OFFSET('Sanitation Data'!$F$28,0,10*ROW('Sanitation Data'!F143)))</f>
        <v/>
      </c>
      <c r="CV149" s="306" t="str">
        <f ca="true">+IF(OFFSET('Sanitation Data'!$F$29,0,10*ROW('Sanitation Data'!F143))="","",OFFSET('Sanitation Data'!$F$29,0,10*ROW('Sanitation Data'!F143)))</f>
        <v/>
      </c>
      <c r="CW149" s="306" t="str">
        <f ca="true">+IF(OFFSET('Sanitation Data'!$F$30,0,10*ROW('Sanitation Data'!F143))="","",OFFSET('Sanitation Data'!$F$30,0,10*ROW('Sanitation Data'!F143)))</f>
        <v/>
      </c>
      <c r="CX149" s="306" t="str">
        <f ca="true">+IF(OFFSET('Sanitation Data'!$F$31,0,10*ROW('Sanitation Data'!F143))="","",OFFSET('Sanitation Data'!$F$31,0,10*ROW('Sanitation Data'!F143)))</f>
        <v/>
      </c>
      <c r="CY149" s="306" t="str">
        <f ca="true">+IF(OFFSET('Sanitation Data'!$F$32,0,10*ROW('Sanitation Data'!F143))="","",OFFSET('Sanitation Data'!$F$32,0,10*ROW('Sanitation Data'!F143)))</f>
        <v/>
      </c>
      <c r="CZ149" s="306" t="str">
        <f ca="true">+IF(OFFSET('Sanitation Data'!$G$28,0,10*ROW('Sanitation Data'!G143))="","",OFFSET('Sanitation Data'!$G$28,0,10*ROW('Sanitation Data'!G143)))</f>
        <v/>
      </c>
      <c r="DA149" s="306" t="str">
        <f ca="true">+IF(OFFSET('Sanitation Data'!$G$29,0,10*ROW('Sanitation Data'!G143))="","",OFFSET('Sanitation Data'!$G$29,0,10*ROW('Sanitation Data'!G143)))</f>
        <v/>
      </c>
      <c r="DB149" s="306" t="str">
        <f ca="true">+IF(OFFSET('Sanitation Data'!$G$30,0,10*ROW('Sanitation Data'!G143))="","",OFFSET('Sanitation Data'!$G$30,0,10*ROW('Sanitation Data'!G143)))</f>
        <v/>
      </c>
      <c r="DC149" s="306" t="str">
        <f ca="true">+IF(OFFSET('Sanitation Data'!$G$31,0,10*ROW('Sanitation Data'!G143))="","",OFFSET('Sanitation Data'!$G$31,0,10*ROW('Sanitation Data'!G143)))</f>
        <v/>
      </c>
      <c r="DD149" s="306" t="str">
        <f ca="true">+IF(OFFSET('Sanitation Data'!$G$32,0,10*ROW('Sanitation Data'!G143))="","",OFFSET('Sanitation Data'!$G$32,0,10*ROW('Sanitation Data'!G143)))</f>
        <v/>
      </c>
      <c r="DE149" s="306" t="str">
        <f ca="true">+IF(OFFSET('Sanitation Data'!$H$28,0,10*ROW('Sanitation Data'!H143))="","",OFFSET('Sanitation Data'!$H$28,0,10*ROW('Sanitation Data'!H143)))</f>
        <v/>
      </c>
      <c r="DF149" s="306" t="str">
        <f ca="true">+IF(OFFSET('Sanitation Data'!$H$29,0,10*ROW('Sanitation Data'!H143))="","",OFFSET('Sanitation Data'!$H$29,0,10*ROW('Sanitation Data'!H143)))</f>
        <v/>
      </c>
      <c r="DG149" s="306" t="str">
        <f ca="true">+IF(OFFSET('Sanitation Data'!$H$30,0,10*ROW('Sanitation Data'!H143))="","",OFFSET('Sanitation Data'!$H$30,0,10*ROW('Sanitation Data'!H143)))</f>
        <v/>
      </c>
      <c r="DH149" s="306" t="str">
        <f ca="true">+IF(OFFSET('Sanitation Data'!$H$31,0,10*ROW('Sanitation Data'!H143))="","",OFFSET('Sanitation Data'!$H$31,0,10*ROW('Sanitation Data'!H143)))</f>
        <v/>
      </c>
      <c r="DI149" s="306" t="str">
        <f ca="true">+IF(OFFSET('Sanitation Data'!$H$32,0,10*ROW('Sanitation Data'!H143))="","",OFFSET('Sanitation Data'!$H$32,0,10*ROW('Sanitation Data'!H143)))</f>
        <v/>
      </c>
      <c r="DJ149" s="306" t="str">
        <f ca="true">+IF(OFFSET('Sanitation Data'!$I$28,0,10*ROW('Sanitation Data'!I143))="","",OFFSET('Sanitation Data'!$I$28,0,10*ROW('Sanitation Data'!I143)))</f>
        <v/>
      </c>
      <c r="DK149" s="306" t="str">
        <f ca="true">+IF(OFFSET('Sanitation Data'!$I$29,0,10*ROW('Sanitation Data'!I143))="","",OFFSET('Sanitation Data'!$I$29,0,10*ROW('Sanitation Data'!I143)))</f>
        <v/>
      </c>
      <c r="DL149" s="306" t="str">
        <f ca="true">+IF(OFFSET('Sanitation Data'!$I$30,0,10*ROW('Sanitation Data'!I143))="","",OFFSET('Sanitation Data'!$I$30,0,10*ROW('Sanitation Data'!I143)))</f>
        <v/>
      </c>
      <c r="DM149" s="306" t="str">
        <f ca="true">+IF(OFFSET('Sanitation Data'!$I$31,0,10*ROW('Sanitation Data'!I143))="","",OFFSET('Sanitation Data'!$I$31,0,10*ROW('Sanitation Data'!I143)))</f>
        <v/>
      </c>
      <c r="DN149" s="306" t="str">
        <f ca="true">+IF(OFFSET('Sanitation Data'!$I$32,0,10*ROW('Sanitation Data'!I143))="","",OFFSET('Sanitation Data'!$I$32,0,10*ROW('Sanitation Data'!I143)))</f>
        <v/>
      </c>
      <c r="DO149" s="306" t="str">
        <f ca="true">+IF(OFFSET('Hygiene Data'!$D$11,0,10*ROW('Hygiene Data'!D143))="","",OFFSET('Hygiene Data'!$D$11,0,10*ROW('Hygiene Data'!D143)))</f>
        <v/>
      </c>
      <c r="DP149" s="306" t="str">
        <f ca="true">+IF(OFFSET('Hygiene Data'!$D$12,0,10*ROW('Hygiene Data'!D143))="","",OFFSET('Hygiene Data'!$D$12,0,10*ROW('Hygiene Data'!D143)))</f>
        <v/>
      </c>
      <c r="DQ149" s="306" t="str">
        <f ca="true">+IF(OFFSET('Hygiene Data'!$D$13,0,10*ROW('Hygiene Data'!D143))="","",OFFSET('Hygiene Data'!$D$13,0,10*ROW('Hygiene Data'!D143)))</f>
        <v/>
      </c>
      <c r="DR149" s="306" t="str">
        <f ca="true">+IF(OFFSET('Hygiene Data'!$E$11,0,10*ROW('Hygiene Data'!E143))="","",OFFSET('Hygiene Data'!$E$11,0,10*ROW('Hygiene Data'!E143)))</f>
        <v/>
      </c>
      <c r="DS149" s="306" t="str">
        <f ca="true">+IF(OFFSET('Hygiene Data'!$E$12,0,10*ROW('Hygiene Data'!E143))="","",OFFSET('Hygiene Data'!$E$12,0,10*ROW('Hygiene Data'!E143)))</f>
        <v/>
      </c>
      <c r="DT149" s="306" t="str">
        <f ca="true">+IF(OFFSET('Hygiene Data'!$E$13,0,10*ROW('Hygiene Data'!E143))="","",OFFSET('Hygiene Data'!$E$13,0,10*ROW('Hygiene Data'!E143)))</f>
        <v/>
      </c>
      <c r="DU149" s="306" t="str">
        <f ca="true">+IF(OFFSET('Hygiene Data'!$F$11,0,10*ROW('Hygiene Data'!F143))="","",OFFSET('Hygiene Data'!$F$11,0,10*ROW('Hygiene Data'!F143)))</f>
        <v/>
      </c>
      <c r="DV149" s="306" t="str">
        <f ca="true">+IF(OFFSET('Hygiene Data'!$F$12,0,10*ROW('Hygiene Data'!F143))="","",OFFSET('Hygiene Data'!$F$12,0,10*ROW('Hygiene Data'!F143)))</f>
        <v/>
      </c>
      <c r="DW149" s="306" t="str">
        <f ca="true">+IF(OFFSET('Hygiene Data'!$F$13,0,10*ROW('Hygiene Data'!F143))="","",OFFSET('Hygiene Data'!$F$13,0,10*ROW('Hygiene Data'!F143)))</f>
        <v/>
      </c>
      <c r="DX149" s="306" t="str">
        <f ca="true">+IF(OFFSET('Hygiene Data'!$G$11,0,10*ROW('Hygiene Data'!G143))="","",OFFSET('Hygiene Data'!$G$11,0,10*ROW('Hygiene Data'!G143)))</f>
        <v/>
      </c>
      <c r="DY149" s="306" t="str">
        <f ca="true">+IF(OFFSET('Hygiene Data'!$G$12,0,10*ROW('Hygiene Data'!G143))="","",OFFSET('Hygiene Data'!$G$12,0,10*ROW('Hygiene Data'!G143)))</f>
        <v/>
      </c>
      <c r="DZ149" s="306" t="str">
        <f ca="true">+IF(OFFSET('Hygiene Data'!$G$13,0,10*ROW('Hygiene Data'!G143))="","",OFFSET('Hygiene Data'!$G$13,0,10*ROW('Hygiene Data'!G143)))</f>
        <v/>
      </c>
      <c r="EA149" s="306" t="str">
        <f ca="true">+IF(OFFSET('Hygiene Data'!$H$11,0,10*ROW('Hygiene Data'!H143))="","",OFFSET('Hygiene Data'!$H$11,0,10*ROW('Hygiene Data'!H143)))</f>
        <v/>
      </c>
      <c r="EB149" s="306" t="str">
        <f ca="true">+IF(OFFSET('Hygiene Data'!$H$12,0,10*ROW('Hygiene Data'!H143))="","",OFFSET('Hygiene Data'!$H$12,0,10*ROW('Hygiene Data'!H143)))</f>
        <v/>
      </c>
      <c r="EC149" s="306" t="str">
        <f ca="true">+IF(OFFSET('Hygiene Data'!$H$13,0,10*ROW('Hygiene Data'!H143))="","",OFFSET('Hygiene Data'!$H$13,0,10*ROW('Hygiene Data'!H143)))</f>
        <v/>
      </c>
      <c r="ED149" s="306" t="str">
        <f ca="true">+IF(OFFSET('Hygiene Data'!$I$11,0,10*ROW('Hygiene Data'!I143))="","",OFFSET('Hygiene Data'!$I$11,0,10*ROW('Hygiene Data'!I143)))</f>
        <v/>
      </c>
      <c r="EE149" s="306" t="str">
        <f ca="true">+IF(OFFSET('Hygiene Data'!$I$12,0,10*ROW('Hygiene Data'!I143))="","",OFFSET('Hygiene Data'!$I$12,0,10*ROW('Hygiene Data'!I143)))</f>
        <v/>
      </c>
      <c r="EF149" s="306"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62" t="str">
        <f t="shared" ca="true" si="2"/>
        <v/>
      </c>
      <c r="D150" s="98"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8"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8"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8"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8"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8"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8"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8"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8"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8"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8"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8"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8"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8"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8"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8"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8"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8"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9"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9"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9"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9"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9"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9"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9"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9"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9"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9"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9"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9"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9"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9"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9"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9"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9"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9"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9"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9"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9"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9"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9"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9"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9"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9"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9"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9"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9"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9"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0"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0"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0"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0"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0"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0"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0"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0"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0"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0"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0"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0"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0"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0"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0"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0"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0"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0"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6"/>
      <c r="BS150" s="306" t="str">
        <f ca="true">+IF(OFFSET('Water Data'!$D$27,0,10*ROW('Water Data'!D144))="","",OFFSET('Water Data'!$D$27,0,10*ROW('Water Data'!D144)))</f>
        <v/>
      </c>
      <c r="BT150" s="306" t="str">
        <f ca="true">+IF(OFFSET('Water Data'!$D$28,0,10*ROW('Water Data'!D144))="","",OFFSET('Water Data'!$D$28,0,10*ROW('Water Data'!D144)))</f>
        <v/>
      </c>
      <c r="BU150" s="306" t="str">
        <f ca="true">+IF(OFFSET('Water Data'!$D$29,0,10*ROW('Water Data'!D144))="","",OFFSET('Water Data'!$D$29,0,10*ROW('Water Data'!D144)))</f>
        <v/>
      </c>
      <c r="BV150" s="306" t="str">
        <f ca="true">+IF(OFFSET('Water Data'!$E$27,0,10*ROW('Water Data'!E144))="","",OFFSET('Water Data'!$E$27,0,10*ROW('Water Data'!E144)))</f>
        <v/>
      </c>
      <c r="BW150" s="306" t="str">
        <f ca="true">+IF(OFFSET('Water Data'!$E$28,0,10*ROW('Water Data'!E144))="","",OFFSET('Water Data'!$E$28,0,10*ROW('Water Data'!E144)))</f>
        <v/>
      </c>
      <c r="BX150" s="306" t="str">
        <f ca="true">+IF(OFFSET('Water Data'!$E$29,0,10*ROW('Water Data'!E144))="","",OFFSET('Water Data'!$E$29,0,10*ROW('Water Data'!E144)))</f>
        <v/>
      </c>
      <c r="BY150" s="306" t="str">
        <f ca="true">+IF(OFFSET('Water Data'!$F$27,0,10*ROW('Water Data'!F144))="","",OFFSET('Water Data'!$F$27,0,10*ROW('Water Data'!F144)))</f>
        <v/>
      </c>
      <c r="BZ150" s="306" t="str">
        <f ca="true">+IF(OFFSET('Water Data'!$F$28,0,10*ROW('Water Data'!F144))="","",OFFSET('Water Data'!$F$28,0,10*ROW('Water Data'!F144)))</f>
        <v/>
      </c>
      <c r="CA150" s="306" t="str">
        <f ca="true">+IF(OFFSET('Water Data'!$F$29,0,10*ROW('Water Data'!F144))="","",OFFSET('Water Data'!$F$29,0,10*ROW('Water Data'!F144)))</f>
        <v/>
      </c>
      <c r="CB150" s="306" t="str">
        <f ca="true">+IF(OFFSET('Water Data'!$G$27,0,10*ROW('Water Data'!G144))="","",OFFSET('Water Data'!$G$27,0,10*ROW('Water Data'!G144)))</f>
        <v/>
      </c>
      <c r="CC150" s="306" t="str">
        <f ca="true">+IF(OFFSET('Water Data'!$G$28,0,10*ROW('Water Data'!G144))="","",OFFSET('Water Data'!$G$28,0,10*ROW('Water Data'!G144)))</f>
        <v/>
      </c>
      <c r="CD150" s="306" t="str">
        <f ca="true">+IF(OFFSET('Water Data'!$G$29,0,10*ROW('Water Data'!G144))="","",OFFSET('Water Data'!$G$29,0,10*ROW('Water Data'!G144)))</f>
        <v/>
      </c>
      <c r="CE150" s="306" t="str">
        <f ca="true">+IF(OFFSET('Water Data'!$H$27,0,10*ROW('Water Data'!H144))="","",OFFSET('Water Data'!$H$27,0,10*ROW('Water Data'!H144)))</f>
        <v/>
      </c>
      <c r="CF150" s="306" t="str">
        <f ca="true">+IF(OFFSET('Water Data'!$H$28,0,10*ROW('Water Data'!H144))="","",OFFSET('Water Data'!$H$28,0,10*ROW('Water Data'!H144)))</f>
        <v/>
      </c>
      <c r="CG150" s="306" t="str">
        <f ca="true">+IF(OFFSET('Water Data'!$H$29,0,10*ROW('Water Data'!H144))="","",OFFSET('Water Data'!$H$29,0,10*ROW('Water Data'!H144)))</f>
        <v/>
      </c>
      <c r="CH150" s="306" t="str">
        <f ca="true">+IF(OFFSET('Water Data'!$I$27,0,10*ROW('Water Data'!I144))="","",OFFSET('Water Data'!$I$27,0,10*ROW('Water Data'!I144)))</f>
        <v/>
      </c>
      <c r="CI150" s="306" t="str">
        <f ca="true">+IF(OFFSET('Water Data'!$I$28,0,10*ROW('Water Data'!I144))="","",OFFSET('Water Data'!$I$28,0,10*ROW('Water Data'!I144)))</f>
        <v/>
      </c>
      <c r="CJ150" s="306" t="str">
        <f ca="true">+IF(OFFSET('Water Data'!$I$29,0,10*ROW('Water Data'!I144))="","",OFFSET('Water Data'!$I$29,0,10*ROW('Water Data'!I144)))</f>
        <v/>
      </c>
      <c r="CK150" s="306" t="str">
        <f ca="true">+IF(OFFSET('Sanitation Data'!$D$28,0,10*ROW('Sanitation Data'!D144))="","",OFFSET('Sanitation Data'!$D$28,0,10*ROW('Sanitation Data'!D144)))</f>
        <v/>
      </c>
      <c r="CL150" s="306" t="str">
        <f ca="true">+IF(OFFSET('Sanitation Data'!$D$29,0,10*ROW('Sanitation Data'!D144))="","",OFFSET('Sanitation Data'!$D$29,0,10*ROW('Sanitation Data'!D144)))</f>
        <v/>
      </c>
      <c r="CM150" s="306" t="str">
        <f ca="true">+IF(OFFSET('Sanitation Data'!$D$30,0,10*ROW('Sanitation Data'!D144))="","",OFFSET('Sanitation Data'!$D$30,0,10*ROW('Sanitation Data'!D144)))</f>
        <v/>
      </c>
      <c r="CN150" s="306" t="str">
        <f ca="true">+IF(OFFSET('Sanitation Data'!$D$31,0,10*ROW('Sanitation Data'!D144))="","",OFFSET('Sanitation Data'!$D$31,0,10*ROW('Sanitation Data'!D144)))</f>
        <v/>
      </c>
      <c r="CO150" s="306" t="str">
        <f ca="true">+IF(OFFSET('Sanitation Data'!$D$32,0,10*ROW('Sanitation Data'!D144))="","",OFFSET('Sanitation Data'!$D$32,0,10*ROW('Sanitation Data'!D144)))</f>
        <v/>
      </c>
      <c r="CP150" s="306" t="str">
        <f ca="true">+IF(OFFSET('Sanitation Data'!$E$28,0,10*ROW('Sanitation Data'!E144))="","",OFFSET('Sanitation Data'!$E$28,0,10*ROW('Sanitation Data'!E144)))</f>
        <v/>
      </c>
      <c r="CQ150" s="306" t="str">
        <f ca="true">+IF(OFFSET('Sanitation Data'!$E$29,0,10*ROW('Sanitation Data'!E144))="","",OFFSET('Sanitation Data'!$E$29,0,10*ROW('Sanitation Data'!E144)))</f>
        <v/>
      </c>
      <c r="CR150" s="306" t="str">
        <f ca="true">+IF(OFFSET('Sanitation Data'!$E$30,0,10*ROW('Sanitation Data'!E144))="","",OFFSET('Sanitation Data'!$E$30,0,10*ROW('Sanitation Data'!E144)))</f>
        <v/>
      </c>
      <c r="CS150" s="306" t="str">
        <f ca="true">+IF(OFFSET('Sanitation Data'!$E$31,0,10*ROW('Sanitation Data'!E144))="","",OFFSET('Sanitation Data'!$E$31,0,10*ROW('Sanitation Data'!E144)))</f>
        <v/>
      </c>
      <c r="CT150" s="306" t="str">
        <f ca="true">+IF(OFFSET('Sanitation Data'!$E$32,0,10*ROW('Sanitation Data'!E144))="","",OFFSET('Sanitation Data'!$E$32,0,10*ROW('Sanitation Data'!E144)))</f>
        <v/>
      </c>
      <c r="CU150" s="306" t="str">
        <f ca="true">+IF(OFFSET('Sanitation Data'!$F$28,0,10*ROW('Sanitation Data'!F144))="","",OFFSET('Sanitation Data'!$F$28,0,10*ROW('Sanitation Data'!F144)))</f>
        <v/>
      </c>
      <c r="CV150" s="306" t="str">
        <f ca="true">+IF(OFFSET('Sanitation Data'!$F$29,0,10*ROW('Sanitation Data'!F144))="","",OFFSET('Sanitation Data'!$F$29,0,10*ROW('Sanitation Data'!F144)))</f>
        <v/>
      </c>
      <c r="CW150" s="306" t="str">
        <f ca="true">+IF(OFFSET('Sanitation Data'!$F$30,0,10*ROW('Sanitation Data'!F144))="","",OFFSET('Sanitation Data'!$F$30,0,10*ROW('Sanitation Data'!F144)))</f>
        <v/>
      </c>
      <c r="CX150" s="306" t="str">
        <f ca="true">+IF(OFFSET('Sanitation Data'!$F$31,0,10*ROW('Sanitation Data'!F144))="","",OFFSET('Sanitation Data'!$F$31,0,10*ROW('Sanitation Data'!F144)))</f>
        <v/>
      </c>
      <c r="CY150" s="306" t="str">
        <f ca="true">+IF(OFFSET('Sanitation Data'!$F$32,0,10*ROW('Sanitation Data'!F144))="","",OFFSET('Sanitation Data'!$F$32,0,10*ROW('Sanitation Data'!F144)))</f>
        <v/>
      </c>
      <c r="CZ150" s="306" t="str">
        <f ca="true">+IF(OFFSET('Sanitation Data'!$G$28,0,10*ROW('Sanitation Data'!G144))="","",OFFSET('Sanitation Data'!$G$28,0,10*ROW('Sanitation Data'!G144)))</f>
        <v/>
      </c>
      <c r="DA150" s="306" t="str">
        <f ca="true">+IF(OFFSET('Sanitation Data'!$G$29,0,10*ROW('Sanitation Data'!G144))="","",OFFSET('Sanitation Data'!$G$29,0,10*ROW('Sanitation Data'!G144)))</f>
        <v/>
      </c>
      <c r="DB150" s="306" t="str">
        <f ca="true">+IF(OFFSET('Sanitation Data'!$G$30,0,10*ROW('Sanitation Data'!G144))="","",OFFSET('Sanitation Data'!$G$30,0,10*ROW('Sanitation Data'!G144)))</f>
        <v/>
      </c>
      <c r="DC150" s="306" t="str">
        <f ca="true">+IF(OFFSET('Sanitation Data'!$G$31,0,10*ROW('Sanitation Data'!G144))="","",OFFSET('Sanitation Data'!$G$31,0,10*ROW('Sanitation Data'!G144)))</f>
        <v/>
      </c>
      <c r="DD150" s="306" t="str">
        <f ca="true">+IF(OFFSET('Sanitation Data'!$G$32,0,10*ROW('Sanitation Data'!G144))="","",OFFSET('Sanitation Data'!$G$32,0,10*ROW('Sanitation Data'!G144)))</f>
        <v/>
      </c>
      <c r="DE150" s="306" t="str">
        <f ca="true">+IF(OFFSET('Sanitation Data'!$H$28,0,10*ROW('Sanitation Data'!H144))="","",OFFSET('Sanitation Data'!$H$28,0,10*ROW('Sanitation Data'!H144)))</f>
        <v/>
      </c>
      <c r="DF150" s="306" t="str">
        <f ca="true">+IF(OFFSET('Sanitation Data'!$H$29,0,10*ROW('Sanitation Data'!H144))="","",OFFSET('Sanitation Data'!$H$29,0,10*ROW('Sanitation Data'!H144)))</f>
        <v/>
      </c>
      <c r="DG150" s="306" t="str">
        <f ca="true">+IF(OFFSET('Sanitation Data'!$H$30,0,10*ROW('Sanitation Data'!H144))="","",OFFSET('Sanitation Data'!$H$30,0,10*ROW('Sanitation Data'!H144)))</f>
        <v/>
      </c>
      <c r="DH150" s="306" t="str">
        <f ca="true">+IF(OFFSET('Sanitation Data'!$H$31,0,10*ROW('Sanitation Data'!H144))="","",OFFSET('Sanitation Data'!$H$31,0,10*ROW('Sanitation Data'!H144)))</f>
        <v/>
      </c>
      <c r="DI150" s="306" t="str">
        <f ca="true">+IF(OFFSET('Sanitation Data'!$H$32,0,10*ROW('Sanitation Data'!H144))="","",OFFSET('Sanitation Data'!$H$32,0,10*ROW('Sanitation Data'!H144)))</f>
        <v/>
      </c>
      <c r="DJ150" s="306" t="str">
        <f ca="true">+IF(OFFSET('Sanitation Data'!$I$28,0,10*ROW('Sanitation Data'!I144))="","",OFFSET('Sanitation Data'!$I$28,0,10*ROW('Sanitation Data'!I144)))</f>
        <v/>
      </c>
      <c r="DK150" s="306" t="str">
        <f ca="true">+IF(OFFSET('Sanitation Data'!$I$29,0,10*ROW('Sanitation Data'!I144))="","",OFFSET('Sanitation Data'!$I$29,0,10*ROW('Sanitation Data'!I144)))</f>
        <v/>
      </c>
      <c r="DL150" s="306" t="str">
        <f ca="true">+IF(OFFSET('Sanitation Data'!$I$30,0,10*ROW('Sanitation Data'!I144))="","",OFFSET('Sanitation Data'!$I$30,0,10*ROW('Sanitation Data'!I144)))</f>
        <v/>
      </c>
      <c r="DM150" s="306" t="str">
        <f ca="true">+IF(OFFSET('Sanitation Data'!$I$31,0,10*ROW('Sanitation Data'!I144))="","",OFFSET('Sanitation Data'!$I$31,0,10*ROW('Sanitation Data'!I144)))</f>
        <v/>
      </c>
      <c r="DN150" s="306" t="str">
        <f ca="true">+IF(OFFSET('Sanitation Data'!$I$32,0,10*ROW('Sanitation Data'!I144))="","",OFFSET('Sanitation Data'!$I$32,0,10*ROW('Sanitation Data'!I144)))</f>
        <v/>
      </c>
      <c r="DO150" s="306" t="str">
        <f ca="true">+IF(OFFSET('Hygiene Data'!$D$11,0,10*ROW('Hygiene Data'!D144))="","",OFFSET('Hygiene Data'!$D$11,0,10*ROW('Hygiene Data'!D144)))</f>
        <v/>
      </c>
      <c r="DP150" s="306" t="str">
        <f ca="true">+IF(OFFSET('Hygiene Data'!$D$12,0,10*ROW('Hygiene Data'!D144))="","",OFFSET('Hygiene Data'!$D$12,0,10*ROW('Hygiene Data'!D144)))</f>
        <v/>
      </c>
      <c r="DQ150" s="306" t="str">
        <f ca="true">+IF(OFFSET('Hygiene Data'!$D$13,0,10*ROW('Hygiene Data'!D144))="","",OFFSET('Hygiene Data'!$D$13,0,10*ROW('Hygiene Data'!D144)))</f>
        <v/>
      </c>
      <c r="DR150" s="306" t="str">
        <f ca="true">+IF(OFFSET('Hygiene Data'!$E$11,0,10*ROW('Hygiene Data'!E144))="","",OFFSET('Hygiene Data'!$E$11,0,10*ROW('Hygiene Data'!E144)))</f>
        <v/>
      </c>
      <c r="DS150" s="306" t="str">
        <f ca="true">+IF(OFFSET('Hygiene Data'!$E$12,0,10*ROW('Hygiene Data'!E144))="","",OFFSET('Hygiene Data'!$E$12,0,10*ROW('Hygiene Data'!E144)))</f>
        <v/>
      </c>
      <c r="DT150" s="306" t="str">
        <f ca="true">+IF(OFFSET('Hygiene Data'!$E$13,0,10*ROW('Hygiene Data'!E144))="","",OFFSET('Hygiene Data'!$E$13,0,10*ROW('Hygiene Data'!E144)))</f>
        <v/>
      </c>
      <c r="DU150" s="306" t="str">
        <f ca="true">+IF(OFFSET('Hygiene Data'!$F$11,0,10*ROW('Hygiene Data'!F144))="","",OFFSET('Hygiene Data'!$F$11,0,10*ROW('Hygiene Data'!F144)))</f>
        <v/>
      </c>
      <c r="DV150" s="306" t="str">
        <f ca="true">+IF(OFFSET('Hygiene Data'!$F$12,0,10*ROW('Hygiene Data'!F144))="","",OFFSET('Hygiene Data'!$F$12,0,10*ROW('Hygiene Data'!F144)))</f>
        <v/>
      </c>
      <c r="DW150" s="306" t="str">
        <f ca="true">+IF(OFFSET('Hygiene Data'!$F$13,0,10*ROW('Hygiene Data'!F144))="","",OFFSET('Hygiene Data'!$F$13,0,10*ROW('Hygiene Data'!F144)))</f>
        <v/>
      </c>
      <c r="DX150" s="306" t="str">
        <f ca="true">+IF(OFFSET('Hygiene Data'!$G$11,0,10*ROW('Hygiene Data'!G144))="","",OFFSET('Hygiene Data'!$G$11,0,10*ROW('Hygiene Data'!G144)))</f>
        <v/>
      </c>
      <c r="DY150" s="306" t="str">
        <f ca="true">+IF(OFFSET('Hygiene Data'!$G$12,0,10*ROW('Hygiene Data'!G144))="","",OFFSET('Hygiene Data'!$G$12,0,10*ROW('Hygiene Data'!G144)))</f>
        <v/>
      </c>
      <c r="DZ150" s="306" t="str">
        <f ca="true">+IF(OFFSET('Hygiene Data'!$G$13,0,10*ROW('Hygiene Data'!G144))="","",OFFSET('Hygiene Data'!$G$13,0,10*ROW('Hygiene Data'!G144)))</f>
        <v/>
      </c>
      <c r="EA150" s="306" t="str">
        <f ca="true">+IF(OFFSET('Hygiene Data'!$H$11,0,10*ROW('Hygiene Data'!H144))="","",OFFSET('Hygiene Data'!$H$11,0,10*ROW('Hygiene Data'!H144)))</f>
        <v/>
      </c>
      <c r="EB150" s="306" t="str">
        <f ca="true">+IF(OFFSET('Hygiene Data'!$H$12,0,10*ROW('Hygiene Data'!H144))="","",OFFSET('Hygiene Data'!$H$12,0,10*ROW('Hygiene Data'!H144)))</f>
        <v/>
      </c>
      <c r="EC150" s="306" t="str">
        <f ca="true">+IF(OFFSET('Hygiene Data'!$H$13,0,10*ROW('Hygiene Data'!H144))="","",OFFSET('Hygiene Data'!$H$13,0,10*ROW('Hygiene Data'!H144)))</f>
        <v/>
      </c>
      <c r="ED150" s="306" t="str">
        <f ca="true">+IF(OFFSET('Hygiene Data'!$I$11,0,10*ROW('Hygiene Data'!I144))="","",OFFSET('Hygiene Data'!$I$11,0,10*ROW('Hygiene Data'!I144)))</f>
        <v/>
      </c>
      <c r="EE150" s="306" t="str">
        <f ca="true">+IF(OFFSET('Hygiene Data'!$I$12,0,10*ROW('Hygiene Data'!I144))="","",OFFSET('Hygiene Data'!$I$12,0,10*ROW('Hygiene Data'!I144)))</f>
        <v/>
      </c>
      <c r="EF150" s="306"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62" t="str">
        <f t="shared" ca="true" si="2"/>
        <v/>
      </c>
      <c r="D151" s="98"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8"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8"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8"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8"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8"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8"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8"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8"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8"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8"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8"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8"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8"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8"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8"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8"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8"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9"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9"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9"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9"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9"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9"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9"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9"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9"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9"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9"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9"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9"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9"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9"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9"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9"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9"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9"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9"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9"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9"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9"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9"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9"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9"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9"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9"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9"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9"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0"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0"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0"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0"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0"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0"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0"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0"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0"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0"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0"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0"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0"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0"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0"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0"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0"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0"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6"/>
      <c r="BS151" s="306" t="str">
        <f ca="true">+IF(OFFSET('Water Data'!$D$27,0,10*ROW('Water Data'!D145))="","",OFFSET('Water Data'!$D$27,0,10*ROW('Water Data'!D145)))</f>
        <v/>
      </c>
      <c r="BT151" s="306" t="str">
        <f ca="true">+IF(OFFSET('Water Data'!$D$28,0,10*ROW('Water Data'!D145))="","",OFFSET('Water Data'!$D$28,0,10*ROW('Water Data'!D145)))</f>
        <v/>
      </c>
      <c r="BU151" s="306" t="str">
        <f ca="true">+IF(OFFSET('Water Data'!$D$29,0,10*ROW('Water Data'!D145))="","",OFFSET('Water Data'!$D$29,0,10*ROW('Water Data'!D145)))</f>
        <v/>
      </c>
      <c r="BV151" s="306" t="str">
        <f ca="true">+IF(OFFSET('Water Data'!$E$27,0,10*ROW('Water Data'!E145))="","",OFFSET('Water Data'!$E$27,0,10*ROW('Water Data'!E145)))</f>
        <v/>
      </c>
      <c r="BW151" s="306" t="str">
        <f ca="true">+IF(OFFSET('Water Data'!$E$28,0,10*ROW('Water Data'!E145))="","",OFFSET('Water Data'!$E$28,0,10*ROW('Water Data'!E145)))</f>
        <v/>
      </c>
      <c r="BX151" s="306" t="str">
        <f ca="true">+IF(OFFSET('Water Data'!$E$29,0,10*ROW('Water Data'!E145))="","",OFFSET('Water Data'!$E$29,0,10*ROW('Water Data'!E145)))</f>
        <v/>
      </c>
      <c r="BY151" s="306" t="str">
        <f ca="true">+IF(OFFSET('Water Data'!$F$27,0,10*ROW('Water Data'!F145))="","",OFFSET('Water Data'!$F$27,0,10*ROW('Water Data'!F145)))</f>
        <v/>
      </c>
      <c r="BZ151" s="306" t="str">
        <f ca="true">+IF(OFFSET('Water Data'!$F$28,0,10*ROW('Water Data'!F145))="","",OFFSET('Water Data'!$F$28,0,10*ROW('Water Data'!F145)))</f>
        <v/>
      </c>
      <c r="CA151" s="306" t="str">
        <f ca="true">+IF(OFFSET('Water Data'!$F$29,0,10*ROW('Water Data'!F145))="","",OFFSET('Water Data'!$F$29,0,10*ROW('Water Data'!F145)))</f>
        <v/>
      </c>
      <c r="CB151" s="306" t="str">
        <f ca="true">+IF(OFFSET('Water Data'!$G$27,0,10*ROW('Water Data'!G145))="","",OFFSET('Water Data'!$G$27,0,10*ROW('Water Data'!G145)))</f>
        <v/>
      </c>
      <c r="CC151" s="306" t="str">
        <f ca="true">+IF(OFFSET('Water Data'!$G$28,0,10*ROW('Water Data'!G145))="","",OFFSET('Water Data'!$G$28,0,10*ROW('Water Data'!G145)))</f>
        <v/>
      </c>
      <c r="CD151" s="306" t="str">
        <f ca="true">+IF(OFFSET('Water Data'!$G$29,0,10*ROW('Water Data'!G145))="","",OFFSET('Water Data'!$G$29,0,10*ROW('Water Data'!G145)))</f>
        <v/>
      </c>
      <c r="CE151" s="306" t="str">
        <f ca="true">+IF(OFFSET('Water Data'!$H$27,0,10*ROW('Water Data'!H145))="","",OFFSET('Water Data'!$H$27,0,10*ROW('Water Data'!H145)))</f>
        <v/>
      </c>
      <c r="CF151" s="306" t="str">
        <f ca="true">+IF(OFFSET('Water Data'!$H$28,0,10*ROW('Water Data'!H145))="","",OFFSET('Water Data'!$H$28,0,10*ROW('Water Data'!H145)))</f>
        <v/>
      </c>
      <c r="CG151" s="306" t="str">
        <f ca="true">+IF(OFFSET('Water Data'!$H$29,0,10*ROW('Water Data'!H145))="","",OFFSET('Water Data'!$H$29,0,10*ROW('Water Data'!H145)))</f>
        <v/>
      </c>
      <c r="CH151" s="306" t="str">
        <f ca="true">+IF(OFFSET('Water Data'!$I$27,0,10*ROW('Water Data'!I145))="","",OFFSET('Water Data'!$I$27,0,10*ROW('Water Data'!I145)))</f>
        <v/>
      </c>
      <c r="CI151" s="306" t="str">
        <f ca="true">+IF(OFFSET('Water Data'!$I$28,0,10*ROW('Water Data'!I145))="","",OFFSET('Water Data'!$I$28,0,10*ROW('Water Data'!I145)))</f>
        <v/>
      </c>
      <c r="CJ151" s="306" t="str">
        <f ca="true">+IF(OFFSET('Water Data'!$I$29,0,10*ROW('Water Data'!I145))="","",OFFSET('Water Data'!$I$29,0,10*ROW('Water Data'!I145)))</f>
        <v/>
      </c>
      <c r="CK151" s="306" t="str">
        <f ca="true">+IF(OFFSET('Sanitation Data'!$D$28,0,10*ROW('Sanitation Data'!D145))="","",OFFSET('Sanitation Data'!$D$28,0,10*ROW('Sanitation Data'!D145)))</f>
        <v/>
      </c>
      <c r="CL151" s="306" t="str">
        <f ca="true">+IF(OFFSET('Sanitation Data'!$D$29,0,10*ROW('Sanitation Data'!D145))="","",OFFSET('Sanitation Data'!$D$29,0,10*ROW('Sanitation Data'!D145)))</f>
        <v/>
      </c>
      <c r="CM151" s="306" t="str">
        <f ca="true">+IF(OFFSET('Sanitation Data'!$D$30,0,10*ROW('Sanitation Data'!D145))="","",OFFSET('Sanitation Data'!$D$30,0,10*ROW('Sanitation Data'!D145)))</f>
        <v/>
      </c>
      <c r="CN151" s="306" t="str">
        <f ca="true">+IF(OFFSET('Sanitation Data'!$D$31,0,10*ROW('Sanitation Data'!D145))="","",OFFSET('Sanitation Data'!$D$31,0,10*ROW('Sanitation Data'!D145)))</f>
        <v/>
      </c>
      <c r="CO151" s="306" t="str">
        <f ca="true">+IF(OFFSET('Sanitation Data'!$D$32,0,10*ROW('Sanitation Data'!D145))="","",OFFSET('Sanitation Data'!$D$32,0,10*ROW('Sanitation Data'!D145)))</f>
        <v/>
      </c>
      <c r="CP151" s="306" t="str">
        <f ca="true">+IF(OFFSET('Sanitation Data'!$E$28,0,10*ROW('Sanitation Data'!E145))="","",OFFSET('Sanitation Data'!$E$28,0,10*ROW('Sanitation Data'!E145)))</f>
        <v/>
      </c>
      <c r="CQ151" s="306" t="str">
        <f ca="true">+IF(OFFSET('Sanitation Data'!$E$29,0,10*ROW('Sanitation Data'!E145))="","",OFFSET('Sanitation Data'!$E$29,0,10*ROW('Sanitation Data'!E145)))</f>
        <v/>
      </c>
      <c r="CR151" s="306" t="str">
        <f ca="true">+IF(OFFSET('Sanitation Data'!$E$30,0,10*ROW('Sanitation Data'!E145))="","",OFFSET('Sanitation Data'!$E$30,0,10*ROW('Sanitation Data'!E145)))</f>
        <v/>
      </c>
      <c r="CS151" s="306" t="str">
        <f ca="true">+IF(OFFSET('Sanitation Data'!$E$31,0,10*ROW('Sanitation Data'!E145))="","",OFFSET('Sanitation Data'!$E$31,0,10*ROW('Sanitation Data'!E145)))</f>
        <v/>
      </c>
      <c r="CT151" s="306" t="str">
        <f ca="true">+IF(OFFSET('Sanitation Data'!$E$32,0,10*ROW('Sanitation Data'!E145))="","",OFFSET('Sanitation Data'!$E$32,0,10*ROW('Sanitation Data'!E145)))</f>
        <v/>
      </c>
      <c r="CU151" s="306" t="str">
        <f ca="true">+IF(OFFSET('Sanitation Data'!$F$28,0,10*ROW('Sanitation Data'!F145))="","",OFFSET('Sanitation Data'!$F$28,0,10*ROW('Sanitation Data'!F145)))</f>
        <v/>
      </c>
      <c r="CV151" s="306" t="str">
        <f ca="true">+IF(OFFSET('Sanitation Data'!$F$29,0,10*ROW('Sanitation Data'!F145))="","",OFFSET('Sanitation Data'!$F$29,0,10*ROW('Sanitation Data'!F145)))</f>
        <v/>
      </c>
      <c r="CW151" s="306" t="str">
        <f ca="true">+IF(OFFSET('Sanitation Data'!$F$30,0,10*ROW('Sanitation Data'!F145))="","",OFFSET('Sanitation Data'!$F$30,0,10*ROW('Sanitation Data'!F145)))</f>
        <v/>
      </c>
      <c r="CX151" s="306" t="str">
        <f ca="true">+IF(OFFSET('Sanitation Data'!$F$31,0,10*ROW('Sanitation Data'!F145))="","",OFFSET('Sanitation Data'!$F$31,0,10*ROW('Sanitation Data'!F145)))</f>
        <v/>
      </c>
      <c r="CY151" s="306" t="str">
        <f ca="true">+IF(OFFSET('Sanitation Data'!$F$32,0,10*ROW('Sanitation Data'!F145))="","",OFFSET('Sanitation Data'!$F$32,0,10*ROW('Sanitation Data'!F145)))</f>
        <v/>
      </c>
      <c r="CZ151" s="306" t="str">
        <f ca="true">+IF(OFFSET('Sanitation Data'!$G$28,0,10*ROW('Sanitation Data'!G145))="","",OFFSET('Sanitation Data'!$G$28,0,10*ROW('Sanitation Data'!G145)))</f>
        <v/>
      </c>
      <c r="DA151" s="306" t="str">
        <f ca="true">+IF(OFFSET('Sanitation Data'!$G$29,0,10*ROW('Sanitation Data'!G145))="","",OFFSET('Sanitation Data'!$G$29,0,10*ROW('Sanitation Data'!G145)))</f>
        <v/>
      </c>
      <c r="DB151" s="306" t="str">
        <f ca="true">+IF(OFFSET('Sanitation Data'!$G$30,0,10*ROW('Sanitation Data'!G145))="","",OFFSET('Sanitation Data'!$G$30,0,10*ROW('Sanitation Data'!G145)))</f>
        <v/>
      </c>
      <c r="DC151" s="306" t="str">
        <f ca="true">+IF(OFFSET('Sanitation Data'!$G$31,0,10*ROW('Sanitation Data'!G145))="","",OFFSET('Sanitation Data'!$G$31,0,10*ROW('Sanitation Data'!G145)))</f>
        <v/>
      </c>
      <c r="DD151" s="306" t="str">
        <f ca="true">+IF(OFFSET('Sanitation Data'!$G$32,0,10*ROW('Sanitation Data'!G145))="","",OFFSET('Sanitation Data'!$G$32,0,10*ROW('Sanitation Data'!G145)))</f>
        <v/>
      </c>
      <c r="DE151" s="306" t="str">
        <f ca="true">+IF(OFFSET('Sanitation Data'!$H$28,0,10*ROW('Sanitation Data'!H145))="","",OFFSET('Sanitation Data'!$H$28,0,10*ROW('Sanitation Data'!H145)))</f>
        <v/>
      </c>
      <c r="DF151" s="306" t="str">
        <f ca="true">+IF(OFFSET('Sanitation Data'!$H$29,0,10*ROW('Sanitation Data'!H145))="","",OFFSET('Sanitation Data'!$H$29,0,10*ROW('Sanitation Data'!H145)))</f>
        <v/>
      </c>
      <c r="DG151" s="306" t="str">
        <f ca="true">+IF(OFFSET('Sanitation Data'!$H$30,0,10*ROW('Sanitation Data'!H145))="","",OFFSET('Sanitation Data'!$H$30,0,10*ROW('Sanitation Data'!H145)))</f>
        <v/>
      </c>
      <c r="DH151" s="306" t="str">
        <f ca="true">+IF(OFFSET('Sanitation Data'!$H$31,0,10*ROW('Sanitation Data'!H145))="","",OFFSET('Sanitation Data'!$H$31,0,10*ROW('Sanitation Data'!H145)))</f>
        <v/>
      </c>
      <c r="DI151" s="306" t="str">
        <f ca="true">+IF(OFFSET('Sanitation Data'!$H$32,0,10*ROW('Sanitation Data'!H145))="","",OFFSET('Sanitation Data'!$H$32,0,10*ROW('Sanitation Data'!H145)))</f>
        <v/>
      </c>
      <c r="DJ151" s="306" t="str">
        <f ca="true">+IF(OFFSET('Sanitation Data'!$I$28,0,10*ROW('Sanitation Data'!I145))="","",OFFSET('Sanitation Data'!$I$28,0,10*ROW('Sanitation Data'!I145)))</f>
        <v/>
      </c>
      <c r="DK151" s="306" t="str">
        <f ca="true">+IF(OFFSET('Sanitation Data'!$I$29,0,10*ROW('Sanitation Data'!I145))="","",OFFSET('Sanitation Data'!$I$29,0,10*ROW('Sanitation Data'!I145)))</f>
        <v/>
      </c>
      <c r="DL151" s="306" t="str">
        <f ca="true">+IF(OFFSET('Sanitation Data'!$I$30,0,10*ROW('Sanitation Data'!I145))="","",OFFSET('Sanitation Data'!$I$30,0,10*ROW('Sanitation Data'!I145)))</f>
        <v/>
      </c>
      <c r="DM151" s="306" t="str">
        <f ca="true">+IF(OFFSET('Sanitation Data'!$I$31,0,10*ROW('Sanitation Data'!I145))="","",OFFSET('Sanitation Data'!$I$31,0,10*ROW('Sanitation Data'!I145)))</f>
        <v/>
      </c>
      <c r="DN151" s="306" t="str">
        <f ca="true">+IF(OFFSET('Sanitation Data'!$I$32,0,10*ROW('Sanitation Data'!I145))="","",OFFSET('Sanitation Data'!$I$32,0,10*ROW('Sanitation Data'!I145)))</f>
        <v/>
      </c>
      <c r="DO151" s="306" t="str">
        <f ca="true">+IF(OFFSET('Hygiene Data'!$D$11,0,10*ROW('Hygiene Data'!D145))="","",OFFSET('Hygiene Data'!$D$11,0,10*ROW('Hygiene Data'!D145)))</f>
        <v/>
      </c>
      <c r="DP151" s="306" t="str">
        <f ca="true">+IF(OFFSET('Hygiene Data'!$D$12,0,10*ROW('Hygiene Data'!D145))="","",OFFSET('Hygiene Data'!$D$12,0,10*ROW('Hygiene Data'!D145)))</f>
        <v/>
      </c>
      <c r="DQ151" s="306" t="str">
        <f ca="true">+IF(OFFSET('Hygiene Data'!$D$13,0,10*ROW('Hygiene Data'!D145))="","",OFFSET('Hygiene Data'!$D$13,0,10*ROW('Hygiene Data'!D145)))</f>
        <v/>
      </c>
      <c r="DR151" s="306" t="str">
        <f ca="true">+IF(OFFSET('Hygiene Data'!$E$11,0,10*ROW('Hygiene Data'!E145))="","",OFFSET('Hygiene Data'!$E$11,0,10*ROW('Hygiene Data'!E145)))</f>
        <v/>
      </c>
      <c r="DS151" s="306" t="str">
        <f ca="true">+IF(OFFSET('Hygiene Data'!$E$12,0,10*ROW('Hygiene Data'!E145))="","",OFFSET('Hygiene Data'!$E$12,0,10*ROW('Hygiene Data'!E145)))</f>
        <v/>
      </c>
      <c r="DT151" s="306" t="str">
        <f ca="true">+IF(OFFSET('Hygiene Data'!$E$13,0,10*ROW('Hygiene Data'!E145))="","",OFFSET('Hygiene Data'!$E$13,0,10*ROW('Hygiene Data'!E145)))</f>
        <v/>
      </c>
      <c r="DU151" s="306" t="str">
        <f ca="true">+IF(OFFSET('Hygiene Data'!$F$11,0,10*ROW('Hygiene Data'!F145))="","",OFFSET('Hygiene Data'!$F$11,0,10*ROW('Hygiene Data'!F145)))</f>
        <v/>
      </c>
      <c r="DV151" s="306" t="str">
        <f ca="true">+IF(OFFSET('Hygiene Data'!$F$12,0,10*ROW('Hygiene Data'!F145))="","",OFFSET('Hygiene Data'!$F$12,0,10*ROW('Hygiene Data'!F145)))</f>
        <v/>
      </c>
      <c r="DW151" s="306" t="str">
        <f ca="true">+IF(OFFSET('Hygiene Data'!$F$13,0,10*ROW('Hygiene Data'!F145))="","",OFFSET('Hygiene Data'!$F$13,0,10*ROW('Hygiene Data'!F145)))</f>
        <v/>
      </c>
      <c r="DX151" s="306" t="str">
        <f ca="true">+IF(OFFSET('Hygiene Data'!$G$11,0,10*ROW('Hygiene Data'!G145))="","",OFFSET('Hygiene Data'!$G$11,0,10*ROW('Hygiene Data'!G145)))</f>
        <v/>
      </c>
      <c r="DY151" s="306" t="str">
        <f ca="true">+IF(OFFSET('Hygiene Data'!$G$12,0,10*ROW('Hygiene Data'!G145))="","",OFFSET('Hygiene Data'!$G$12,0,10*ROW('Hygiene Data'!G145)))</f>
        <v/>
      </c>
      <c r="DZ151" s="306" t="str">
        <f ca="true">+IF(OFFSET('Hygiene Data'!$G$13,0,10*ROW('Hygiene Data'!G145))="","",OFFSET('Hygiene Data'!$G$13,0,10*ROW('Hygiene Data'!G145)))</f>
        <v/>
      </c>
      <c r="EA151" s="306" t="str">
        <f ca="true">+IF(OFFSET('Hygiene Data'!$H$11,0,10*ROW('Hygiene Data'!H145))="","",OFFSET('Hygiene Data'!$H$11,0,10*ROW('Hygiene Data'!H145)))</f>
        <v/>
      </c>
      <c r="EB151" s="306" t="str">
        <f ca="true">+IF(OFFSET('Hygiene Data'!$H$12,0,10*ROW('Hygiene Data'!H145))="","",OFFSET('Hygiene Data'!$H$12,0,10*ROW('Hygiene Data'!H145)))</f>
        <v/>
      </c>
      <c r="EC151" s="306" t="str">
        <f ca="true">+IF(OFFSET('Hygiene Data'!$H$13,0,10*ROW('Hygiene Data'!H145))="","",OFFSET('Hygiene Data'!$H$13,0,10*ROW('Hygiene Data'!H145)))</f>
        <v/>
      </c>
      <c r="ED151" s="306" t="str">
        <f ca="true">+IF(OFFSET('Hygiene Data'!$I$11,0,10*ROW('Hygiene Data'!I145))="","",OFFSET('Hygiene Data'!$I$11,0,10*ROW('Hygiene Data'!I145)))</f>
        <v/>
      </c>
      <c r="EE151" s="306" t="str">
        <f ca="true">+IF(OFFSET('Hygiene Data'!$I$12,0,10*ROW('Hygiene Data'!I145))="","",OFFSET('Hygiene Data'!$I$12,0,10*ROW('Hygiene Data'!I145)))</f>
        <v/>
      </c>
      <c r="EF151" s="306"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62" t="str">
        <f t="shared" ca="true" si="2"/>
        <v/>
      </c>
      <c r="D152" s="98"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8"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8"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8"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8"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8"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8"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8"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8"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8"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8"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8"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8"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8"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8"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8"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8"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8"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9"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9"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9"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9"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9"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9"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9"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9"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9"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9"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9"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9"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9"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9"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9"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9"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9"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9"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9"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9"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9"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9"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9"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9"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9"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9"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9"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9"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9"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9"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0"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0"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0"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0"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0"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0"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0"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0"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0"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0"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0"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0"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0"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0"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0"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0"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0"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0"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6"/>
      <c r="BS152" s="306" t="str">
        <f ca="true">+IF(OFFSET('Water Data'!$D$27,0,10*ROW('Water Data'!D146))="","",OFFSET('Water Data'!$D$27,0,10*ROW('Water Data'!D146)))</f>
        <v/>
      </c>
      <c r="BT152" s="306" t="str">
        <f ca="true">+IF(OFFSET('Water Data'!$D$28,0,10*ROW('Water Data'!D146))="","",OFFSET('Water Data'!$D$28,0,10*ROW('Water Data'!D146)))</f>
        <v/>
      </c>
      <c r="BU152" s="306" t="str">
        <f ca="true">+IF(OFFSET('Water Data'!$D$29,0,10*ROW('Water Data'!D146))="","",OFFSET('Water Data'!$D$29,0,10*ROW('Water Data'!D146)))</f>
        <v/>
      </c>
      <c r="BV152" s="306" t="str">
        <f ca="true">+IF(OFFSET('Water Data'!$E$27,0,10*ROW('Water Data'!E146))="","",OFFSET('Water Data'!$E$27,0,10*ROW('Water Data'!E146)))</f>
        <v/>
      </c>
      <c r="BW152" s="306" t="str">
        <f ca="true">+IF(OFFSET('Water Data'!$E$28,0,10*ROW('Water Data'!E146))="","",OFFSET('Water Data'!$E$28,0,10*ROW('Water Data'!E146)))</f>
        <v/>
      </c>
      <c r="BX152" s="306" t="str">
        <f ca="true">+IF(OFFSET('Water Data'!$E$29,0,10*ROW('Water Data'!E146))="","",OFFSET('Water Data'!$E$29,0,10*ROW('Water Data'!E146)))</f>
        <v/>
      </c>
      <c r="BY152" s="306" t="str">
        <f ca="true">+IF(OFFSET('Water Data'!$F$27,0,10*ROW('Water Data'!F146))="","",OFFSET('Water Data'!$F$27,0,10*ROW('Water Data'!F146)))</f>
        <v/>
      </c>
      <c r="BZ152" s="306" t="str">
        <f ca="true">+IF(OFFSET('Water Data'!$F$28,0,10*ROW('Water Data'!F146))="","",OFFSET('Water Data'!$F$28,0,10*ROW('Water Data'!F146)))</f>
        <v/>
      </c>
      <c r="CA152" s="306" t="str">
        <f ca="true">+IF(OFFSET('Water Data'!$F$29,0,10*ROW('Water Data'!F146))="","",OFFSET('Water Data'!$F$29,0,10*ROW('Water Data'!F146)))</f>
        <v/>
      </c>
      <c r="CB152" s="306" t="str">
        <f ca="true">+IF(OFFSET('Water Data'!$G$27,0,10*ROW('Water Data'!G146))="","",OFFSET('Water Data'!$G$27,0,10*ROW('Water Data'!G146)))</f>
        <v/>
      </c>
      <c r="CC152" s="306" t="str">
        <f ca="true">+IF(OFFSET('Water Data'!$G$28,0,10*ROW('Water Data'!G146))="","",OFFSET('Water Data'!$G$28,0,10*ROW('Water Data'!G146)))</f>
        <v/>
      </c>
      <c r="CD152" s="306" t="str">
        <f ca="true">+IF(OFFSET('Water Data'!$G$29,0,10*ROW('Water Data'!G146))="","",OFFSET('Water Data'!$G$29,0,10*ROW('Water Data'!G146)))</f>
        <v/>
      </c>
      <c r="CE152" s="306" t="str">
        <f ca="true">+IF(OFFSET('Water Data'!$H$27,0,10*ROW('Water Data'!H146))="","",OFFSET('Water Data'!$H$27,0,10*ROW('Water Data'!H146)))</f>
        <v/>
      </c>
      <c r="CF152" s="306" t="str">
        <f ca="true">+IF(OFFSET('Water Data'!$H$28,0,10*ROW('Water Data'!H146))="","",OFFSET('Water Data'!$H$28,0,10*ROW('Water Data'!H146)))</f>
        <v/>
      </c>
      <c r="CG152" s="306" t="str">
        <f ca="true">+IF(OFFSET('Water Data'!$H$29,0,10*ROW('Water Data'!H146))="","",OFFSET('Water Data'!$H$29,0,10*ROW('Water Data'!H146)))</f>
        <v/>
      </c>
      <c r="CH152" s="306" t="str">
        <f ca="true">+IF(OFFSET('Water Data'!$I$27,0,10*ROW('Water Data'!I146))="","",OFFSET('Water Data'!$I$27,0,10*ROW('Water Data'!I146)))</f>
        <v/>
      </c>
      <c r="CI152" s="306" t="str">
        <f ca="true">+IF(OFFSET('Water Data'!$I$28,0,10*ROW('Water Data'!I146))="","",OFFSET('Water Data'!$I$28,0,10*ROW('Water Data'!I146)))</f>
        <v/>
      </c>
      <c r="CJ152" s="306" t="str">
        <f ca="true">+IF(OFFSET('Water Data'!$I$29,0,10*ROW('Water Data'!I146))="","",OFFSET('Water Data'!$I$29,0,10*ROW('Water Data'!I146)))</f>
        <v/>
      </c>
      <c r="CK152" s="306" t="str">
        <f ca="true">+IF(OFFSET('Sanitation Data'!$D$28,0,10*ROW('Sanitation Data'!D146))="","",OFFSET('Sanitation Data'!$D$28,0,10*ROW('Sanitation Data'!D146)))</f>
        <v/>
      </c>
      <c r="CL152" s="306" t="str">
        <f ca="true">+IF(OFFSET('Sanitation Data'!$D$29,0,10*ROW('Sanitation Data'!D146))="","",OFFSET('Sanitation Data'!$D$29,0,10*ROW('Sanitation Data'!D146)))</f>
        <v/>
      </c>
      <c r="CM152" s="306" t="str">
        <f ca="true">+IF(OFFSET('Sanitation Data'!$D$30,0,10*ROW('Sanitation Data'!D146))="","",OFFSET('Sanitation Data'!$D$30,0,10*ROW('Sanitation Data'!D146)))</f>
        <v/>
      </c>
      <c r="CN152" s="306" t="str">
        <f ca="true">+IF(OFFSET('Sanitation Data'!$D$31,0,10*ROW('Sanitation Data'!D146))="","",OFFSET('Sanitation Data'!$D$31,0,10*ROW('Sanitation Data'!D146)))</f>
        <v/>
      </c>
      <c r="CO152" s="306" t="str">
        <f ca="true">+IF(OFFSET('Sanitation Data'!$D$32,0,10*ROW('Sanitation Data'!D146))="","",OFFSET('Sanitation Data'!$D$32,0,10*ROW('Sanitation Data'!D146)))</f>
        <v/>
      </c>
      <c r="CP152" s="306" t="str">
        <f ca="true">+IF(OFFSET('Sanitation Data'!$E$28,0,10*ROW('Sanitation Data'!E146))="","",OFFSET('Sanitation Data'!$E$28,0,10*ROW('Sanitation Data'!E146)))</f>
        <v/>
      </c>
      <c r="CQ152" s="306" t="str">
        <f ca="true">+IF(OFFSET('Sanitation Data'!$E$29,0,10*ROW('Sanitation Data'!E146))="","",OFFSET('Sanitation Data'!$E$29,0,10*ROW('Sanitation Data'!E146)))</f>
        <v/>
      </c>
      <c r="CR152" s="306" t="str">
        <f ca="true">+IF(OFFSET('Sanitation Data'!$E$30,0,10*ROW('Sanitation Data'!E146))="","",OFFSET('Sanitation Data'!$E$30,0,10*ROW('Sanitation Data'!E146)))</f>
        <v/>
      </c>
      <c r="CS152" s="306" t="str">
        <f ca="true">+IF(OFFSET('Sanitation Data'!$E$31,0,10*ROW('Sanitation Data'!E146))="","",OFFSET('Sanitation Data'!$E$31,0,10*ROW('Sanitation Data'!E146)))</f>
        <v/>
      </c>
      <c r="CT152" s="306" t="str">
        <f ca="true">+IF(OFFSET('Sanitation Data'!$E$32,0,10*ROW('Sanitation Data'!E146))="","",OFFSET('Sanitation Data'!$E$32,0,10*ROW('Sanitation Data'!E146)))</f>
        <v/>
      </c>
      <c r="CU152" s="306" t="str">
        <f ca="true">+IF(OFFSET('Sanitation Data'!$F$28,0,10*ROW('Sanitation Data'!F146))="","",OFFSET('Sanitation Data'!$F$28,0,10*ROW('Sanitation Data'!F146)))</f>
        <v/>
      </c>
      <c r="CV152" s="306" t="str">
        <f ca="true">+IF(OFFSET('Sanitation Data'!$F$29,0,10*ROW('Sanitation Data'!F146))="","",OFFSET('Sanitation Data'!$F$29,0,10*ROW('Sanitation Data'!F146)))</f>
        <v/>
      </c>
      <c r="CW152" s="306" t="str">
        <f ca="true">+IF(OFFSET('Sanitation Data'!$F$30,0,10*ROW('Sanitation Data'!F146))="","",OFFSET('Sanitation Data'!$F$30,0,10*ROW('Sanitation Data'!F146)))</f>
        <v/>
      </c>
      <c r="CX152" s="306" t="str">
        <f ca="true">+IF(OFFSET('Sanitation Data'!$F$31,0,10*ROW('Sanitation Data'!F146))="","",OFFSET('Sanitation Data'!$F$31,0,10*ROW('Sanitation Data'!F146)))</f>
        <v/>
      </c>
      <c r="CY152" s="306" t="str">
        <f ca="true">+IF(OFFSET('Sanitation Data'!$F$32,0,10*ROW('Sanitation Data'!F146))="","",OFFSET('Sanitation Data'!$F$32,0,10*ROW('Sanitation Data'!F146)))</f>
        <v/>
      </c>
      <c r="CZ152" s="306" t="str">
        <f ca="true">+IF(OFFSET('Sanitation Data'!$G$28,0,10*ROW('Sanitation Data'!G146))="","",OFFSET('Sanitation Data'!$G$28,0,10*ROW('Sanitation Data'!G146)))</f>
        <v/>
      </c>
      <c r="DA152" s="306" t="str">
        <f ca="true">+IF(OFFSET('Sanitation Data'!$G$29,0,10*ROW('Sanitation Data'!G146))="","",OFFSET('Sanitation Data'!$G$29,0,10*ROW('Sanitation Data'!G146)))</f>
        <v/>
      </c>
      <c r="DB152" s="306" t="str">
        <f ca="true">+IF(OFFSET('Sanitation Data'!$G$30,0,10*ROW('Sanitation Data'!G146))="","",OFFSET('Sanitation Data'!$G$30,0,10*ROW('Sanitation Data'!G146)))</f>
        <v/>
      </c>
      <c r="DC152" s="306" t="str">
        <f ca="true">+IF(OFFSET('Sanitation Data'!$G$31,0,10*ROW('Sanitation Data'!G146))="","",OFFSET('Sanitation Data'!$G$31,0,10*ROW('Sanitation Data'!G146)))</f>
        <v/>
      </c>
      <c r="DD152" s="306" t="str">
        <f ca="true">+IF(OFFSET('Sanitation Data'!$G$32,0,10*ROW('Sanitation Data'!G146))="","",OFFSET('Sanitation Data'!$G$32,0,10*ROW('Sanitation Data'!G146)))</f>
        <v/>
      </c>
      <c r="DE152" s="306" t="str">
        <f ca="true">+IF(OFFSET('Sanitation Data'!$H$28,0,10*ROW('Sanitation Data'!H146))="","",OFFSET('Sanitation Data'!$H$28,0,10*ROW('Sanitation Data'!H146)))</f>
        <v/>
      </c>
      <c r="DF152" s="306" t="str">
        <f ca="true">+IF(OFFSET('Sanitation Data'!$H$29,0,10*ROW('Sanitation Data'!H146))="","",OFFSET('Sanitation Data'!$H$29,0,10*ROW('Sanitation Data'!H146)))</f>
        <v/>
      </c>
      <c r="DG152" s="306" t="str">
        <f ca="true">+IF(OFFSET('Sanitation Data'!$H$30,0,10*ROW('Sanitation Data'!H146))="","",OFFSET('Sanitation Data'!$H$30,0,10*ROW('Sanitation Data'!H146)))</f>
        <v/>
      </c>
      <c r="DH152" s="306" t="str">
        <f ca="true">+IF(OFFSET('Sanitation Data'!$H$31,0,10*ROW('Sanitation Data'!H146))="","",OFFSET('Sanitation Data'!$H$31,0,10*ROW('Sanitation Data'!H146)))</f>
        <v/>
      </c>
      <c r="DI152" s="306" t="str">
        <f ca="true">+IF(OFFSET('Sanitation Data'!$H$32,0,10*ROW('Sanitation Data'!H146))="","",OFFSET('Sanitation Data'!$H$32,0,10*ROW('Sanitation Data'!H146)))</f>
        <v/>
      </c>
      <c r="DJ152" s="306" t="str">
        <f ca="true">+IF(OFFSET('Sanitation Data'!$I$28,0,10*ROW('Sanitation Data'!I146))="","",OFFSET('Sanitation Data'!$I$28,0,10*ROW('Sanitation Data'!I146)))</f>
        <v/>
      </c>
      <c r="DK152" s="306" t="str">
        <f ca="true">+IF(OFFSET('Sanitation Data'!$I$29,0,10*ROW('Sanitation Data'!I146))="","",OFFSET('Sanitation Data'!$I$29,0,10*ROW('Sanitation Data'!I146)))</f>
        <v/>
      </c>
      <c r="DL152" s="306" t="str">
        <f ca="true">+IF(OFFSET('Sanitation Data'!$I$30,0,10*ROW('Sanitation Data'!I146))="","",OFFSET('Sanitation Data'!$I$30,0,10*ROW('Sanitation Data'!I146)))</f>
        <v/>
      </c>
      <c r="DM152" s="306" t="str">
        <f ca="true">+IF(OFFSET('Sanitation Data'!$I$31,0,10*ROW('Sanitation Data'!I146))="","",OFFSET('Sanitation Data'!$I$31,0,10*ROW('Sanitation Data'!I146)))</f>
        <v/>
      </c>
      <c r="DN152" s="306" t="str">
        <f ca="true">+IF(OFFSET('Sanitation Data'!$I$32,0,10*ROW('Sanitation Data'!I146))="","",OFFSET('Sanitation Data'!$I$32,0,10*ROW('Sanitation Data'!I146)))</f>
        <v/>
      </c>
      <c r="DO152" s="306" t="str">
        <f ca="true">+IF(OFFSET('Hygiene Data'!$D$11,0,10*ROW('Hygiene Data'!D146))="","",OFFSET('Hygiene Data'!$D$11,0,10*ROW('Hygiene Data'!D146)))</f>
        <v/>
      </c>
      <c r="DP152" s="306" t="str">
        <f ca="true">+IF(OFFSET('Hygiene Data'!$D$12,0,10*ROW('Hygiene Data'!D146))="","",OFFSET('Hygiene Data'!$D$12,0,10*ROW('Hygiene Data'!D146)))</f>
        <v/>
      </c>
      <c r="DQ152" s="306" t="str">
        <f ca="true">+IF(OFFSET('Hygiene Data'!$D$13,0,10*ROW('Hygiene Data'!D146))="","",OFFSET('Hygiene Data'!$D$13,0,10*ROW('Hygiene Data'!D146)))</f>
        <v/>
      </c>
      <c r="DR152" s="306" t="str">
        <f ca="true">+IF(OFFSET('Hygiene Data'!$E$11,0,10*ROW('Hygiene Data'!E146))="","",OFFSET('Hygiene Data'!$E$11,0,10*ROW('Hygiene Data'!E146)))</f>
        <v/>
      </c>
      <c r="DS152" s="306" t="str">
        <f ca="true">+IF(OFFSET('Hygiene Data'!$E$12,0,10*ROW('Hygiene Data'!E146))="","",OFFSET('Hygiene Data'!$E$12,0,10*ROW('Hygiene Data'!E146)))</f>
        <v/>
      </c>
      <c r="DT152" s="306" t="str">
        <f ca="true">+IF(OFFSET('Hygiene Data'!$E$13,0,10*ROW('Hygiene Data'!E146))="","",OFFSET('Hygiene Data'!$E$13,0,10*ROW('Hygiene Data'!E146)))</f>
        <v/>
      </c>
      <c r="DU152" s="306" t="str">
        <f ca="true">+IF(OFFSET('Hygiene Data'!$F$11,0,10*ROW('Hygiene Data'!F146))="","",OFFSET('Hygiene Data'!$F$11,0,10*ROW('Hygiene Data'!F146)))</f>
        <v/>
      </c>
      <c r="DV152" s="306" t="str">
        <f ca="true">+IF(OFFSET('Hygiene Data'!$F$12,0,10*ROW('Hygiene Data'!F146))="","",OFFSET('Hygiene Data'!$F$12,0,10*ROW('Hygiene Data'!F146)))</f>
        <v/>
      </c>
      <c r="DW152" s="306" t="str">
        <f ca="true">+IF(OFFSET('Hygiene Data'!$F$13,0,10*ROW('Hygiene Data'!F146))="","",OFFSET('Hygiene Data'!$F$13,0,10*ROW('Hygiene Data'!F146)))</f>
        <v/>
      </c>
      <c r="DX152" s="306" t="str">
        <f ca="true">+IF(OFFSET('Hygiene Data'!$G$11,0,10*ROW('Hygiene Data'!G146))="","",OFFSET('Hygiene Data'!$G$11,0,10*ROW('Hygiene Data'!G146)))</f>
        <v/>
      </c>
      <c r="DY152" s="306" t="str">
        <f ca="true">+IF(OFFSET('Hygiene Data'!$G$12,0,10*ROW('Hygiene Data'!G146))="","",OFFSET('Hygiene Data'!$G$12,0,10*ROW('Hygiene Data'!G146)))</f>
        <v/>
      </c>
      <c r="DZ152" s="306" t="str">
        <f ca="true">+IF(OFFSET('Hygiene Data'!$G$13,0,10*ROW('Hygiene Data'!G146))="","",OFFSET('Hygiene Data'!$G$13,0,10*ROW('Hygiene Data'!G146)))</f>
        <v/>
      </c>
      <c r="EA152" s="306" t="str">
        <f ca="true">+IF(OFFSET('Hygiene Data'!$H$11,0,10*ROW('Hygiene Data'!H146))="","",OFFSET('Hygiene Data'!$H$11,0,10*ROW('Hygiene Data'!H146)))</f>
        <v/>
      </c>
      <c r="EB152" s="306" t="str">
        <f ca="true">+IF(OFFSET('Hygiene Data'!$H$12,0,10*ROW('Hygiene Data'!H146))="","",OFFSET('Hygiene Data'!$H$12,0,10*ROW('Hygiene Data'!H146)))</f>
        <v/>
      </c>
      <c r="EC152" s="306" t="str">
        <f ca="true">+IF(OFFSET('Hygiene Data'!$H$13,0,10*ROW('Hygiene Data'!H146))="","",OFFSET('Hygiene Data'!$H$13,0,10*ROW('Hygiene Data'!H146)))</f>
        <v/>
      </c>
      <c r="ED152" s="306" t="str">
        <f ca="true">+IF(OFFSET('Hygiene Data'!$I$11,0,10*ROW('Hygiene Data'!I146))="","",OFFSET('Hygiene Data'!$I$11,0,10*ROW('Hygiene Data'!I146)))</f>
        <v/>
      </c>
      <c r="EE152" s="306" t="str">
        <f ca="true">+IF(OFFSET('Hygiene Data'!$I$12,0,10*ROW('Hygiene Data'!I146))="","",OFFSET('Hygiene Data'!$I$12,0,10*ROW('Hygiene Data'!I146)))</f>
        <v/>
      </c>
      <c r="EF152" s="306"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62" t="str">
        <f t="shared" ca="true" si="2"/>
        <v/>
      </c>
      <c r="D153" s="98"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8"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8"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8"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8"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8"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8"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8"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8"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8"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8"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8"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8"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8"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8"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8"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8"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8"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9"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9"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9"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9"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9"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9"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9"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9"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9"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9"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9"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9"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9"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9"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9"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9"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9"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9"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9"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9"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9"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9"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9"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9"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9"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9"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9"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9"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9"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9"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0"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0"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0"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0"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0"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0"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0"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0"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0"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0"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0"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0"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0"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0"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0"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0"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0"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0"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6"/>
      <c r="BS153" s="306" t="str">
        <f ca="true">+IF(OFFSET('Water Data'!$D$27,0,10*ROW('Water Data'!D147))="","",OFFSET('Water Data'!$D$27,0,10*ROW('Water Data'!D147)))</f>
        <v/>
      </c>
      <c r="BT153" s="306" t="str">
        <f ca="true">+IF(OFFSET('Water Data'!$D$28,0,10*ROW('Water Data'!D147))="","",OFFSET('Water Data'!$D$28,0,10*ROW('Water Data'!D147)))</f>
        <v/>
      </c>
      <c r="BU153" s="306" t="str">
        <f ca="true">+IF(OFFSET('Water Data'!$D$29,0,10*ROW('Water Data'!D147))="","",OFFSET('Water Data'!$D$29,0,10*ROW('Water Data'!D147)))</f>
        <v/>
      </c>
      <c r="BV153" s="306" t="str">
        <f ca="true">+IF(OFFSET('Water Data'!$E$27,0,10*ROW('Water Data'!E147))="","",OFFSET('Water Data'!$E$27,0,10*ROW('Water Data'!E147)))</f>
        <v/>
      </c>
      <c r="BW153" s="306" t="str">
        <f ca="true">+IF(OFFSET('Water Data'!$E$28,0,10*ROW('Water Data'!E147))="","",OFFSET('Water Data'!$E$28,0,10*ROW('Water Data'!E147)))</f>
        <v/>
      </c>
      <c r="BX153" s="306" t="str">
        <f ca="true">+IF(OFFSET('Water Data'!$E$29,0,10*ROW('Water Data'!E147))="","",OFFSET('Water Data'!$E$29,0,10*ROW('Water Data'!E147)))</f>
        <v/>
      </c>
      <c r="BY153" s="306" t="str">
        <f ca="true">+IF(OFFSET('Water Data'!$F$27,0,10*ROW('Water Data'!F147))="","",OFFSET('Water Data'!$F$27,0,10*ROW('Water Data'!F147)))</f>
        <v/>
      </c>
      <c r="BZ153" s="306" t="str">
        <f ca="true">+IF(OFFSET('Water Data'!$F$28,0,10*ROW('Water Data'!F147))="","",OFFSET('Water Data'!$F$28,0,10*ROW('Water Data'!F147)))</f>
        <v/>
      </c>
      <c r="CA153" s="306" t="str">
        <f ca="true">+IF(OFFSET('Water Data'!$F$29,0,10*ROW('Water Data'!F147))="","",OFFSET('Water Data'!$F$29,0,10*ROW('Water Data'!F147)))</f>
        <v/>
      </c>
      <c r="CB153" s="306" t="str">
        <f ca="true">+IF(OFFSET('Water Data'!$G$27,0,10*ROW('Water Data'!G147))="","",OFFSET('Water Data'!$G$27,0,10*ROW('Water Data'!G147)))</f>
        <v/>
      </c>
      <c r="CC153" s="306" t="str">
        <f ca="true">+IF(OFFSET('Water Data'!$G$28,0,10*ROW('Water Data'!G147))="","",OFFSET('Water Data'!$G$28,0,10*ROW('Water Data'!G147)))</f>
        <v/>
      </c>
      <c r="CD153" s="306" t="str">
        <f ca="true">+IF(OFFSET('Water Data'!$G$29,0,10*ROW('Water Data'!G147))="","",OFFSET('Water Data'!$G$29,0,10*ROW('Water Data'!G147)))</f>
        <v/>
      </c>
      <c r="CE153" s="306" t="str">
        <f ca="true">+IF(OFFSET('Water Data'!$H$27,0,10*ROW('Water Data'!H147))="","",OFFSET('Water Data'!$H$27,0,10*ROW('Water Data'!H147)))</f>
        <v/>
      </c>
      <c r="CF153" s="306" t="str">
        <f ca="true">+IF(OFFSET('Water Data'!$H$28,0,10*ROW('Water Data'!H147))="","",OFFSET('Water Data'!$H$28,0,10*ROW('Water Data'!H147)))</f>
        <v/>
      </c>
      <c r="CG153" s="306" t="str">
        <f ca="true">+IF(OFFSET('Water Data'!$H$29,0,10*ROW('Water Data'!H147))="","",OFFSET('Water Data'!$H$29,0,10*ROW('Water Data'!H147)))</f>
        <v/>
      </c>
      <c r="CH153" s="306" t="str">
        <f ca="true">+IF(OFFSET('Water Data'!$I$27,0,10*ROW('Water Data'!I147))="","",OFFSET('Water Data'!$I$27,0,10*ROW('Water Data'!I147)))</f>
        <v/>
      </c>
      <c r="CI153" s="306" t="str">
        <f ca="true">+IF(OFFSET('Water Data'!$I$28,0,10*ROW('Water Data'!I147))="","",OFFSET('Water Data'!$I$28,0,10*ROW('Water Data'!I147)))</f>
        <v/>
      </c>
      <c r="CJ153" s="306" t="str">
        <f ca="true">+IF(OFFSET('Water Data'!$I$29,0,10*ROW('Water Data'!I147))="","",OFFSET('Water Data'!$I$29,0,10*ROW('Water Data'!I147)))</f>
        <v/>
      </c>
      <c r="CK153" s="306" t="str">
        <f ca="true">+IF(OFFSET('Sanitation Data'!$D$28,0,10*ROW('Sanitation Data'!D147))="","",OFFSET('Sanitation Data'!$D$28,0,10*ROW('Sanitation Data'!D147)))</f>
        <v/>
      </c>
      <c r="CL153" s="306" t="str">
        <f ca="true">+IF(OFFSET('Sanitation Data'!$D$29,0,10*ROW('Sanitation Data'!D147))="","",OFFSET('Sanitation Data'!$D$29,0,10*ROW('Sanitation Data'!D147)))</f>
        <v/>
      </c>
      <c r="CM153" s="306" t="str">
        <f ca="true">+IF(OFFSET('Sanitation Data'!$D$30,0,10*ROW('Sanitation Data'!D147))="","",OFFSET('Sanitation Data'!$D$30,0,10*ROW('Sanitation Data'!D147)))</f>
        <v/>
      </c>
      <c r="CN153" s="306" t="str">
        <f ca="true">+IF(OFFSET('Sanitation Data'!$D$31,0,10*ROW('Sanitation Data'!D147))="","",OFFSET('Sanitation Data'!$D$31,0,10*ROW('Sanitation Data'!D147)))</f>
        <v/>
      </c>
      <c r="CO153" s="306" t="str">
        <f ca="true">+IF(OFFSET('Sanitation Data'!$D$32,0,10*ROW('Sanitation Data'!D147))="","",OFFSET('Sanitation Data'!$D$32,0,10*ROW('Sanitation Data'!D147)))</f>
        <v/>
      </c>
      <c r="CP153" s="306" t="str">
        <f ca="true">+IF(OFFSET('Sanitation Data'!$E$28,0,10*ROW('Sanitation Data'!E147))="","",OFFSET('Sanitation Data'!$E$28,0,10*ROW('Sanitation Data'!E147)))</f>
        <v/>
      </c>
      <c r="CQ153" s="306" t="str">
        <f ca="true">+IF(OFFSET('Sanitation Data'!$E$29,0,10*ROW('Sanitation Data'!E147))="","",OFFSET('Sanitation Data'!$E$29,0,10*ROW('Sanitation Data'!E147)))</f>
        <v/>
      </c>
      <c r="CR153" s="306" t="str">
        <f ca="true">+IF(OFFSET('Sanitation Data'!$E$30,0,10*ROW('Sanitation Data'!E147))="","",OFFSET('Sanitation Data'!$E$30,0,10*ROW('Sanitation Data'!E147)))</f>
        <v/>
      </c>
      <c r="CS153" s="306" t="str">
        <f ca="true">+IF(OFFSET('Sanitation Data'!$E$31,0,10*ROW('Sanitation Data'!E147))="","",OFFSET('Sanitation Data'!$E$31,0,10*ROW('Sanitation Data'!E147)))</f>
        <v/>
      </c>
      <c r="CT153" s="306" t="str">
        <f ca="true">+IF(OFFSET('Sanitation Data'!$E$32,0,10*ROW('Sanitation Data'!E147))="","",OFFSET('Sanitation Data'!$E$32,0,10*ROW('Sanitation Data'!E147)))</f>
        <v/>
      </c>
      <c r="CU153" s="306" t="str">
        <f ca="true">+IF(OFFSET('Sanitation Data'!$F$28,0,10*ROW('Sanitation Data'!F147))="","",OFFSET('Sanitation Data'!$F$28,0,10*ROW('Sanitation Data'!F147)))</f>
        <v/>
      </c>
      <c r="CV153" s="306" t="str">
        <f ca="true">+IF(OFFSET('Sanitation Data'!$F$29,0,10*ROW('Sanitation Data'!F147))="","",OFFSET('Sanitation Data'!$F$29,0,10*ROW('Sanitation Data'!F147)))</f>
        <v/>
      </c>
      <c r="CW153" s="306" t="str">
        <f ca="true">+IF(OFFSET('Sanitation Data'!$F$30,0,10*ROW('Sanitation Data'!F147))="","",OFFSET('Sanitation Data'!$F$30,0,10*ROW('Sanitation Data'!F147)))</f>
        <v/>
      </c>
      <c r="CX153" s="306" t="str">
        <f ca="true">+IF(OFFSET('Sanitation Data'!$F$31,0,10*ROW('Sanitation Data'!F147))="","",OFFSET('Sanitation Data'!$F$31,0,10*ROW('Sanitation Data'!F147)))</f>
        <v/>
      </c>
      <c r="CY153" s="306" t="str">
        <f ca="true">+IF(OFFSET('Sanitation Data'!$F$32,0,10*ROW('Sanitation Data'!F147))="","",OFFSET('Sanitation Data'!$F$32,0,10*ROW('Sanitation Data'!F147)))</f>
        <v/>
      </c>
      <c r="CZ153" s="306" t="str">
        <f ca="true">+IF(OFFSET('Sanitation Data'!$G$28,0,10*ROW('Sanitation Data'!G147))="","",OFFSET('Sanitation Data'!$G$28,0,10*ROW('Sanitation Data'!G147)))</f>
        <v/>
      </c>
      <c r="DA153" s="306" t="str">
        <f ca="true">+IF(OFFSET('Sanitation Data'!$G$29,0,10*ROW('Sanitation Data'!G147))="","",OFFSET('Sanitation Data'!$G$29,0,10*ROW('Sanitation Data'!G147)))</f>
        <v/>
      </c>
      <c r="DB153" s="306" t="str">
        <f ca="true">+IF(OFFSET('Sanitation Data'!$G$30,0,10*ROW('Sanitation Data'!G147))="","",OFFSET('Sanitation Data'!$G$30,0,10*ROW('Sanitation Data'!G147)))</f>
        <v/>
      </c>
      <c r="DC153" s="306" t="str">
        <f ca="true">+IF(OFFSET('Sanitation Data'!$G$31,0,10*ROW('Sanitation Data'!G147))="","",OFFSET('Sanitation Data'!$G$31,0,10*ROW('Sanitation Data'!G147)))</f>
        <v/>
      </c>
      <c r="DD153" s="306" t="str">
        <f ca="true">+IF(OFFSET('Sanitation Data'!$G$32,0,10*ROW('Sanitation Data'!G147))="","",OFFSET('Sanitation Data'!$G$32,0,10*ROW('Sanitation Data'!G147)))</f>
        <v/>
      </c>
      <c r="DE153" s="306" t="str">
        <f ca="true">+IF(OFFSET('Sanitation Data'!$H$28,0,10*ROW('Sanitation Data'!H147))="","",OFFSET('Sanitation Data'!$H$28,0,10*ROW('Sanitation Data'!H147)))</f>
        <v/>
      </c>
      <c r="DF153" s="306" t="str">
        <f ca="true">+IF(OFFSET('Sanitation Data'!$H$29,0,10*ROW('Sanitation Data'!H147))="","",OFFSET('Sanitation Data'!$H$29,0,10*ROW('Sanitation Data'!H147)))</f>
        <v/>
      </c>
      <c r="DG153" s="306" t="str">
        <f ca="true">+IF(OFFSET('Sanitation Data'!$H$30,0,10*ROW('Sanitation Data'!H147))="","",OFFSET('Sanitation Data'!$H$30,0,10*ROW('Sanitation Data'!H147)))</f>
        <v/>
      </c>
      <c r="DH153" s="306" t="str">
        <f ca="true">+IF(OFFSET('Sanitation Data'!$H$31,0,10*ROW('Sanitation Data'!H147))="","",OFFSET('Sanitation Data'!$H$31,0,10*ROW('Sanitation Data'!H147)))</f>
        <v/>
      </c>
      <c r="DI153" s="306" t="str">
        <f ca="true">+IF(OFFSET('Sanitation Data'!$H$32,0,10*ROW('Sanitation Data'!H147))="","",OFFSET('Sanitation Data'!$H$32,0,10*ROW('Sanitation Data'!H147)))</f>
        <v/>
      </c>
      <c r="DJ153" s="306" t="str">
        <f ca="true">+IF(OFFSET('Sanitation Data'!$I$28,0,10*ROW('Sanitation Data'!I147))="","",OFFSET('Sanitation Data'!$I$28,0,10*ROW('Sanitation Data'!I147)))</f>
        <v/>
      </c>
      <c r="DK153" s="306" t="str">
        <f ca="true">+IF(OFFSET('Sanitation Data'!$I$29,0,10*ROW('Sanitation Data'!I147))="","",OFFSET('Sanitation Data'!$I$29,0,10*ROW('Sanitation Data'!I147)))</f>
        <v/>
      </c>
      <c r="DL153" s="306" t="str">
        <f ca="true">+IF(OFFSET('Sanitation Data'!$I$30,0,10*ROW('Sanitation Data'!I147))="","",OFFSET('Sanitation Data'!$I$30,0,10*ROW('Sanitation Data'!I147)))</f>
        <v/>
      </c>
      <c r="DM153" s="306" t="str">
        <f ca="true">+IF(OFFSET('Sanitation Data'!$I$31,0,10*ROW('Sanitation Data'!I147))="","",OFFSET('Sanitation Data'!$I$31,0,10*ROW('Sanitation Data'!I147)))</f>
        <v/>
      </c>
      <c r="DN153" s="306" t="str">
        <f ca="true">+IF(OFFSET('Sanitation Data'!$I$32,0,10*ROW('Sanitation Data'!I147))="","",OFFSET('Sanitation Data'!$I$32,0,10*ROW('Sanitation Data'!I147)))</f>
        <v/>
      </c>
      <c r="DO153" s="306" t="str">
        <f ca="true">+IF(OFFSET('Hygiene Data'!$D$11,0,10*ROW('Hygiene Data'!D147))="","",OFFSET('Hygiene Data'!$D$11,0,10*ROW('Hygiene Data'!D147)))</f>
        <v/>
      </c>
      <c r="DP153" s="306" t="str">
        <f ca="true">+IF(OFFSET('Hygiene Data'!$D$12,0,10*ROW('Hygiene Data'!D147))="","",OFFSET('Hygiene Data'!$D$12,0,10*ROW('Hygiene Data'!D147)))</f>
        <v/>
      </c>
      <c r="DQ153" s="306" t="str">
        <f ca="true">+IF(OFFSET('Hygiene Data'!$D$13,0,10*ROW('Hygiene Data'!D147))="","",OFFSET('Hygiene Data'!$D$13,0,10*ROW('Hygiene Data'!D147)))</f>
        <v/>
      </c>
      <c r="DR153" s="306" t="str">
        <f ca="true">+IF(OFFSET('Hygiene Data'!$E$11,0,10*ROW('Hygiene Data'!E147))="","",OFFSET('Hygiene Data'!$E$11,0,10*ROW('Hygiene Data'!E147)))</f>
        <v/>
      </c>
      <c r="DS153" s="306" t="str">
        <f ca="true">+IF(OFFSET('Hygiene Data'!$E$12,0,10*ROW('Hygiene Data'!E147))="","",OFFSET('Hygiene Data'!$E$12,0,10*ROW('Hygiene Data'!E147)))</f>
        <v/>
      </c>
      <c r="DT153" s="306" t="str">
        <f ca="true">+IF(OFFSET('Hygiene Data'!$E$13,0,10*ROW('Hygiene Data'!E147))="","",OFFSET('Hygiene Data'!$E$13,0,10*ROW('Hygiene Data'!E147)))</f>
        <v/>
      </c>
      <c r="DU153" s="306" t="str">
        <f ca="true">+IF(OFFSET('Hygiene Data'!$F$11,0,10*ROW('Hygiene Data'!F147))="","",OFFSET('Hygiene Data'!$F$11,0,10*ROW('Hygiene Data'!F147)))</f>
        <v/>
      </c>
      <c r="DV153" s="306" t="str">
        <f ca="true">+IF(OFFSET('Hygiene Data'!$F$12,0,10*ROW('Hygiene Data'!F147))="","",OFFSET('Hygiene Data'!$F$12,0,10*ROW('Hygiene Data'!F147)))</f>
        <v/>
      </c>
      <c r="DW153" s="306" t="str">
        <f ca="true">+IF(OFFSET('Hygiene Data'!$F$13,0,10*ROW('Hygiene Data'!F147))="","",OFFSET('Hygiene Data'!$F$13,0,10*ROW('Hygiene Data'!F147)))</f>
        <v/>
      </c>
      <c r="DX153" s="306" t="str">
        <f ca="true">+IF(OFFSET('Hygiene Data'!$G$11,0,10*ROW('Hygiene Data'!G147))="","",OFFSET('Hygiene Data'!$G$11,0,10*ROW('Hygiene Data'!G147)))</f>
        <v/>
      </c>
      <c r="DY153" s="306" t="str">
        <f ca="true">+IF(OFFSET('Hygiene Data'!$G$12,0,10*ROW('Hygiene Data'!G147))="","",OFFSET('Hygiene Data'!$G$12,0,10*ROW('Hygiene Data'!G147)))</f>
        <v/>
      </c>
      <c r="DZ153" s="306" t="str">
        <f ca="true">+IF(OFFSET('Hygiene Data'!$G$13,0,10*ROW('Hygiene Data'!G147))="","",OFFSET('Hygiene Data'!$G$13,0,10*ROW('Hygiene Data'!G147)))</f>
        <v/>
      </c>
      <c r="EA153" s="306" t="str">
        <f ca="true">+IF(OFFSET('Hygiene Data'!$H$11,0,10*ROW('Hygiene Data'!H147))="","",OFFSET('Hygiene Data'!$H$11,0,10*ROW('Hygiene Data'!H147)))</f>
        <v/>
      </c>
      <c r="EB153" s="306" t="str">
        <f ca="true">+IF(OFFSET('Hygiene Data'!$H$12,0,10*ROW('Hygiene Data'!H147))="","",OFFSET('Hygiene Data'!$H$12,0,10*ROW('Hygiene Data'!H147)))</f>
        <v/>
      </c>
      <c r="EC153" s="306" t="str">
        <f ca="true">+IF(OFFSET('Hygiene Data'!$H$13,0,10*ROW('Hygiene Data'!H147))="","",OFFSET('Hygiene Data'!$H$13,0,10*ROW('Hygiene Data'!H147)))</f>
        <v/>
      </c>
      <c r="ED153" s="306" t="str">
        <f ca="true">+IF(OFFSET('Hygiene Data'!$I$11,0,10*ROW('Hygiene Data'!I147))="","",OFFSET('Hygiene Data'!$I$11,0,10*ROW('Hygiene Data'!I147)))</f>
        <v/>
      </c>
      <c r="EE153" s="306" t="str">
        <f ca="true">+IF(OFFSET('Hygiene Data'!$I$12,0,10*ROW('Hygiene Data'!I147))="","",OFFSET('Hygiene Data'!$I$12,0,10*ROW('Hygiene Data'!I147)))</f>
        <v/>
      </c>
      <c r="EF153" s="306"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62" t="str">
        <f t="shared" ca="true" si="2"/>
        <v/>
      </c>
      <c r="D154" s="98"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8"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8"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8"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8"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8"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8"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8"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8"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8"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8"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8"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8"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8"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8"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8"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8"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8"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9"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9"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9"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9"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9"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9"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9"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9"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9"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9"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9"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9"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9"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9"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9"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9"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9"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9"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9"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9"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9"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9"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9"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9"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9"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9"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9"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9"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9"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9"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0"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0"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0"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0"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0"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0"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0"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0"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0"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0"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0"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0"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0"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0"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0"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0"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0"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0"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6"/>
      <c r="BS154" s="306" t="str">
        <f ca="true">+IF(OFFSET('Water Data'!$D$27,0,10*ROW('Water Data'!D148))="","",OFFSET('Water Data'!$D$27,0,10*ROW('Water Data'!D148)))</f>
        <v/>
      </c>
      <c r="BT154" s="306" t="str">
        <f ca="true">+IF(OFFSET('Water Data'!$D$28,0,10*ROW('Water Data'!D148))="","",OFFSET('Water Data'!$D$28,0,10*ROW('Water Data'!D148)))</f>
        <v/>
      </c>
      <c r="BU154" s="306" t="str">
        <f ca="true">+IF(OFFSET('Water Data'!$D$29,0,10*ROW('Water Data'!D148))="","",OFFSET('Water Data'!$D$29,0,10*ROW('Water Data'!D148)))</f>
        <v/>
      </c>
      <c r="BV154" s="306" t="str">
        <f ca="true">+IF(OFFSET('Water Data'!$E$27,0,10*ROW('Water Data'!E148))="","",OFFSET('Water Data'!$E$27,0,10*ROW('Water Data'!E148)))</f>
        <v/>
      </c>
      <c r="BW154" s="306" t="str">
        <f ca="true">+IF(OFFSET('Water Data'!$E$28,0,10*ROW('Water Data'!E148))="","",OFFSET('Water Data'!$E$28,0,10*ROW('Water Data'!E148)))</f>
        <v/>
      </c>
      <c r="BX154" s="306" t="str">
        <f ca="true">+IF(OFFSET('Water Data'!$E$29,0,10*ROW('Water Data'!E148))="","",OFFSET('Water Data'!$E$29,0,10*ROW('Water Data'!E148)))</f>
        <v/>
      </c>
      <c r="BY154" s="306" t="str">
        <f ca="true">+IF(OFFSET('Water Data'!$F$27,0,10*ROW('Water Data'!F148))="","",OFFSET('Water Data'!$F$27,0,10*ROW('Water Data'!F148)))</f>
        <v/>
      </c>
      <c r="BZ154" s="306" t="str">
        <f ca="true">+IF(OFFSET('Water Data'!$F$28,0,10*ROW('Water Data'!F148))="","",OFFSET('Water Data'!$F$28,0,10*ROW('Water Data'!F148)))</f>
        <v/>
      </c>
      <c r="CA154" s="306" t="str">
        <f ca="true">+IF(OFFSET('Water Data'!$F$29,0,10*ROW('Water Data'!F148))="","",OFFSET('Water Data'!$F$29,0,10*ROW('Water Data'!F148)))</f>
        <v/>
      </c>
      <c r="CB154" s="306" t="str">
        <f ca="true">+IF(OFFSET('Water Data'!$G$27,0,10*ROW('Water Data'!G148))="","",OFFSET('Water Data'!$G$27,0,10*ROW('Water Data'!G148)))</f>
        <v/>
      </c>
      <c r="CC154" s="306" t="str">
        <f ca="true">+IF(OFFSET('Water Data'!$G$28,0,10*ROW('Water Data'!G148))="","",OFFSET('Water Data'!$G$28,0,10*ROW('Water Data'!G148)))</f>
        <v/>
      </c>
      <c r="CD154" s="306" t="str">
        <f ca="true">+IF(OFFSET('Water Data'!$G$29,0,10*ROW('Water Data'!G148))="","",OFFSET('Water Data'!$G$29,0,10*ROW('Water Data'!G148)))</f>
        <v/>
      </c>
      <c r="CE154" s="306" t="str">
        <f ca="true">+IF(OFFSET('Water Data'!$H$27,0,10*ROW('Water Data'!H148))="","",OFFSET('Water Data'!$H$27,0,10*ROW('Water Data'!H148)))</f>
        <v/>
      </c>
      <c r="CF154" s="306" t="str">
        <f ca="true">+IF(OFFSET('Water Data'!$H$28,0,10*ROW('Water Data'!H148))="","",OFFSET('Water Data'!$H$28,0,10*ROW('Water Data'!H148)))</f>
        <v/>
      </c>
      <c r="CG154" s="306" t="str">
        <f ca="true">+IF(OFFSET('Water Data'!$H$29,0,10*ROW('Water Data'!H148))="","",OFFSET('Water Data'!$H$29,0,10*ROW('Water Data'!H148)))</f>
        <v/>
      </c>
      <c r="CH154" s="306" t="str">
        <f ca="true">+IF(OFFSET('Water Data'!$I$27,0,10*ROW('Water Data'!I148))="","",OFFSET('Water Data'!$I$27,0,10*ROW('Water Data'!I148)))</f>
        <v/>
      </c>
      <c r="CI154" s="306" t="str">
        <f ca="true">+IF(OFFSET('Water Data'!$I$28,0,10*ROW('Water Data'!I148))="","",OFFSET('Water Data'!$I$28,0,10*ROW('Water Data'!I148)))</f>
        <v/>
      </c>
      <c r="CJ154" s="306" t="str">
        <f ca="true">+IF(OFFSET('Water Data'!$I$29,0,10*ROW('Water Data'!I148))="","",OFFSET('Water Data'!$I$29,0,10*ROW('Water Data'!I148)))</f>
        <v/>
      </c>
      <c r="CK154" s="306" t="str">
        <f ca="true">+IF(OFFSET('Sanitation Data'!$D$28,0,10*ROW('Sanitation Data'!D148))="","",OFFSET('Sanitation Data'!$D$28,0,10*ROW('Sanitation Data'!D148)))</f>
        <v/>
      </c>
      <c r="CL154" s="306" t="str">
        <f ca="true">+IF(OFFSET('Sanitation Data'!$D$29,0,10*ROW('Sanitation Data'!D148))="","",OFFSET('Sanitation Data'!$D$29,0,10*ROW('Sanitation Data'!D148)))</f>
        <v/>
      </c>
      <c r="CM154" s="306" t="str">
        <f ca="true">+IF(OFFSET('Sanitation Data'!$D$30,0,10*ROW('Sanitation Data'!D148))="","",OFFSET('Sanitation Data'!$D$30,0,10*ROW('Sanitation Data'!D148)))</f>
        <v/>
      </c>
      <c r="CN154" s="306" t="str">
        <f ca="true">+IF(OFFSET('Sanitation Data'!$D$31,0,10*ROW('Sanitation Data'!D148))="","",OFFSET('Sanitation Data'!$D$31,0,10*ROW('Sanitation Data'!D148)))</f>
        <v/>
      </c>
      <c r="CO154" s="306" t="str">
        <f ca="true">+IF(OFFSET('Sanitation Data'!$D$32,0,10*ROW('Sanitation Data'!D148))="","",OFFSET('Sanitation Data'!$D$32,0,10*ROW('Sanitation Data'!D148)))</f>
        <v/>
      </c>
      <c r="CP154" s="306" t="str">
        <f ca="true">+IF(OFFSET('Sanitation Data'!$E$28,0,10*ROW('Sanitation Data'!E148))="","",OFFSET('Sanitation Data'!$E$28,0,10*ROW('Sanitation Data'!E148)))</f>
        <v/>
      </c>
      <c r="CQ154" s="306" t="str">
        <f ca="true">+IF(OFFSET('Sanitation Data'!$E$29,0,10*ROW('Sanitation Data'!E148))="","",OFFSET('Sanitation Data'!$E$29,0,10*ROW('Sanitation Data'!E148)))</f>
        <v/>
      </c>
      <c r="CR154" s="306" t="str">
        <f ca="true">+IF(OFFSET('Sanitation Data'!$E$30,0,10*ROW('Sanitation Data'!E148))="","",OFFSET('Sanitation Data'!$E$30,0,10*ROW('Sanitation Data'!E148)))</f>
        <v/>
      </c>
      <c r="CS154" s="306" t="str">
        <f ca="true">+IF(OFFSET('Sanitation Data'!$E$31,0,10*ROW('Sanitation Data'!E148))="","",OFFSET('Sanitation Data'!$E$31,0,10*ROW('Sanitation Data'!E148)))</f>
        <v/>
      </c>
      <c r="CT154" s="306" t="str">
        <f ca="true">+IF(OFFSET('Sanitation Data'!$E$32,0,10*ROW('Sanitation Data'!E148))="","",OFFSET('Sanitation Data'!$E$32,0,10*ROW('Sanitation Data'!E148)))</f>
        <v/>
      </c>
      <c r="CU154" s="306" t="str">
        <f ca="true">+IF(OFFSET('Sanitation Data'!$F$28,0,10*ROW('Sanitation Data'!F148))="","",OFFSET('Sanitation Data'!$F$28,0,10*ROW('Sanitation Data'!F148)))</f>
        <v/>
      </c>
      <c r="CV154" s="306" t="str">
        <f ca="true">+IF(OFFSET('Sanitation Data'!$F$29,0,10*ROW('Sanitation Data'!F148))="","",OFFSET('Sanitation Data'!$F$29,0,10*ROW('Sanitation Data'!F148)))</f>
        <v/>
      </c>
      <c r="CW154" s="306" t="str">
        <f ca="true">+IF(OFFSET('Sanitation Data'!$F$30,0,10*ROW('Sanitation Data'!F148))="","",OFFSET('Sanitation Data'!$F$30,0,10*ROW('Sanitation Data'!F148)))</f>
        <v/>
      </c>
      <c r="CX154" s="306" t="str">
        <f ca="true">+IF(OFFSET('Sanitation Data'!$F$31,0,10*ROW('Sanitation Data'!F148))="","",OFFSET('Sanitation Data'!$F$31,0,10*ROW('Sanitation Data'!F148)))</f>
        <v/>
      </c>
      <c r="CY154" s="306" t="str">
        <f ca="true">+IF(OFFSET('Sanitation Data'!$F$32,0,10*ROW('Sanitation Data'!F148))="","",OFFSET('Sanitation Data'!$F$32,0,10*ROW('Sanitation Data'!F148)))</f>
        <v/>
      </c>
      <c r="CZ154" s="306" t="str">
        <f ca="true">+IF(OFFSET('Sanitation Data'!$G$28,0,10*ROW('Sanitation Data'!G148))="","",OFFSET('Sanitation Data'!$G$28,0,10*ROW('Sanitation Data'!G148)))</f>
        <v/>
      </c>
      <c r="DA154" s="306" t="str">
        <f ca="true">+IF(OFFSET('Sanitation Data'!$G$29,0,10*ROW('Sanitation Data'!G148))="","",OFFSET('Sanitation Data'!$G$29,0,10*ROW('Sanitation Data'!G148)))</f>
        <v/>
      </c>
      <c r="DB154" s="306" t="str">
        <f ca="true">+IF(OFFSET('Sanitation Data'!$G$30,0,10*ROW('Sanitation Data'!G148))="","",OFFSET('Sanitation Data'!$G$30,0,10*ROW('Sanitation Data'!G148)))</f>
        <v/>
      </c>
      <c r="DC154" s="306" t="str">
        <f ca="true">+IF(OFFSET('Sanitation Data'!$G$31,0,10*ROW('Sanitation Data'!G148))="","",OFFSET('Sanitation Data'!$G$31,0,10*ROW('Sanitation Data'!G148)))</f>
        <v/>
      </c>
      <c r="DD154" s="306" t="str">
        <f ca="true">+IF(OFFSET('Sanitation Data'!$G$32,0,10*ROW('Sanitation Data'!G148))="","",OFFSET('Sanitation Data'!$G$32,0,10*ROW('Sanitation Data'!G148)))</f>
        <v/>
      </c>
      <c r="DE154" s="306" t="str">
        <f ca="true">+IF(OFFSET('Sanitation Data'!$H$28,0,10*ROW('Sanitation Data'!H148))="","",OFFSET('Sanitation Data'!$H$28,0,10*ROW('Sanitation Data'!H148)))</f>
        <v/>
      </c>
      <c r="DF154" s="306" t="str">
        <f ca="true">+IF(OFFSET('Sanitation Data'!$H$29,0,10*ROW('Sanitation Data'!H148))="","",OFFSET('Sanitation Data'!$H$29,0,10*ROW('Sanitation Data'!H148)))</f>
        <v/>
      </c>
      <c r="DG154" s="306" t="str">
        <f ca="true">+IF(OFFSET('Sanitation Data'!$H$30,0,10*ROW('Sanitation Data'!H148))="","",OFFSET('Sanitation Data'!$H$30,0,10*ROW('Sanitation Data'!H148)))</f>
        <v/>
      </c>
      <c r="DH154" s="306" t="str">
        <f ca="true">+IF(OFFSET('Sanitation Data'!$H$31,0,10*ROW('Sanitation Data'!H148))="","",OFFSET('Sanitation Data'!$H$31,0,10*ROW('Sanitation Data'!H148)))</f>
        <v/>
      </c>
      <c r="DI154" s="306" t="str">
        <f ca="true">+IF(OFFSET('Sanitation Data'!$H$32,0,10*ROW('Sanitation Data'!H148))="","",OFFSET('Sanitation Data'!$H$32,0,10*ROW('Sanitation Data'!H148)))</f>
        <v/>
      </c>
      <c r="DJ154" s="306" t="str">
        <f ca="true">+IF(OFFSET('Sanitation Data'!$I$28,0,10*ROW('Sanitation Data'!I148))="","",OFFSET('Sanitation Data'!$I$28,0,10*ROW('Sanitation Data'!I148)))</f>
        <v/>
      </c>
      <c r="DK154" s="306" t="str">
        <f ca="true">+IF(OFFSET('Sanitation Data'!$I$29,0,10*ROW('Sanitation Data'!I148))="","",OFFSET('Sanitation Data'!$I$29,0,10*ROW('Sanitation Data'!I148)))</f>
        <v/>
      </c>
      <c r="DL154" s="306" t="str">
        <f ca="true">+IF(OFFSET('Sanitation Data'!$I$30,0,10*ROW('Sanitation Data'!I148))="","",OFFSET('Sanitation Data'!$I$30,0,10*ROW('Sanitation Data'!I148)))</f>
        <v/>
      </c>
      <c r="DM154" s="306" t="str">
        <f ca="true">+IF(OFFSET('Sanitation Data'!$I$31,0,10*ROW('Sanitation Data'!I148))="","",OFFSET('Sanitation Data'!$I$31,0,10*ROW('Sanitation Data'!I148)))</f>
        <v/>
      </c>
      <c r="DN154" s="306" t="str">
        <f ca="true">+IF(OFFSET('Sanitation Data'!$I$32,0,10*ROW('Sanitation Data'!I148))="","",OFFSET('Sanitation Data'!$I$32,0,10*ROW('Sanitation Data'!I148)))</f>
        <v/>
      </c>
      <c r="DO154" s="306" t="str">
        <f ca="true">+IF(OFFSET('Hygiene Data'!$D$11,0,10*ROW('Hygiene Data'!D148))="","",OFFSET('Hygiene Data'!$D$11,0,10*ROW('Hygiene Data'!D148)))</f>
        <v/>
      </c>
      <c r="DP154" s="306" t="str">
        <f ca="true">+IF(OFFSET('Hygiene Data'!$D$12,0,10*ROW('Hygiene Data'!D148))="","",OFFSET('Hygiene Data'!$D$12,0,10*ROW('Hygiene Data'!D148)))</f>
        <v/>
      </c>
      <c r="DQ154" s="306" t="str">
        <f ca="true">+IF(OFFSET('Hygiene Data'!$D$13,0,10*ROW('Hygiene Data'!D148))="","",OFFSET('Hygiene Data'!$D$13,0,10*ROW('Hygiene Data'!D148)))</f>
        <v/>
      </c>
      <c r="DR154" s="306" t="str">
        <f ca="true">+IF(OFFSET('Hygiene Data'!$E$11,0,10*ROW('Hygiene Data'!E148))="","",OFFSET('Hygiene Data'!$E$11,0,10*ROW('Hygiene Data'!E148)))</f>
        <v/>
      </c>
      <c r="DS154" s="306" t="str">
        <f ca="true">+IF(OFFSET('Hygiene Data'!$E$12,0,10*ROW('Hygiene Data'!E148))="","",OFFSET('Hygiene Data'!$E$12,0,10*ROW('Hygiene Data'!E148)))</f>
        <v/>
      </c>
      <c r="DT154" s="306" t="str">
        <f ca="true">+IF(OFFSET('Hygiene Data'!$E$13,0,10*ROW('Hygiene Data'!E148))="","",OFFSET('Hygiene Data'!$E$13,0,10*ROW('Hygiene Data'!E148)))</f>
        <v/>
      </c>
      <c r="DU154" s="306" t="str">
        <f ca="true">+IF(OFFSET('Hygiene Data'!$F$11,0,10*ROW('Hygiene Data'!F148))="","",OFFSET('Hygiene Data'!$F$11,0,10*ROW('Hygiene Data'!F148)))</f>
        <v/>
      </c>
      <c r="DV154" s="306" t="str">
        <f ca="true">+IF(OFFSET('Hygiene Data'!$F$12,0,10*ROW('Hygiene Data'!F148))="","",OFFSET('Hygiene Data'!$F$12,0,10*ROW('Hygiene Data'!F148)))</f>
        <v/>
      </c>
      <c r="DW154" s="306" t="str">
        <f ca="true">+IF(OFFSET('Hygiene Data'!$F$13,0,10*ROW('Hygiene Data'!F148))="","",OFFSET('Hygiene Data'!$F$13,0,10*ROW('Hygiene Data'!F148)))</f>
        <v/>
      </c>
      <c r="DX154" s="306" t="str">
        <f ca="true">+IF(OFFSET('Hygiene Data'!$G$11,0,10*ROW('Hygiene Data'!G148))="","",OFFSET('Hygiene Data'!$G$11,0,10*ROW('Hygiene Data'!G148)))</f>
        <v/>
      </c>
      <c r="DY154" s="306" t="str">
        <f ca="true">+IF(OFFSET('Hygiene Data'!$G$12,0,10*ROW('Hygiene Data'!G148))="","",OFFSET('Hygiene Data'!$G$12,0,10*ROW('Hygiene Data'!G148)))</f>
        <v/>
      </c>
      <c r="DZ154" s="306" t="str">
        <f ca="true">+IF(OFFSET('Hygiene Data'!$G$13,0,10*ROW('Hygiene Data'!G148))="","",OFFSET('Hygiene Data'!$G$13,0,10*ROW('Hygiene Data'!G148)))</f>
        <v/>
      </c>
      <c r="EA154" s="306" t="str">
        <f ca="true">+IF(OFFSET('Hygiene Data'!$H$11,0,10*ROW('Hygiene Data'!H148))="","",OFFSET('Hygiene Data'!$H$11,0,10*ROW('Hygiene Data'!H148)))</f>
        <v/>
      </c>
      <c r="EB154" s="306" t="str">
        <f ca="true">+IF(OFFSET('Hygiene Data'!$H$12,0,10*ROW('Hygiene Data'!H148))="","",OFFSET('Hygiene Data'!$H$12,0,10*ROW('Hygiene Data'!H148)))</f>
        <v/>
      </c>
      <c r="EC154" s="306" t="str">
        <f ca="true">+IF(OFFSET('Hygiene Data'!$H$13,0,10*ROW('Hygiene Data'!H148))="","",OFFSET('Hygiene Data'!$H$13,0,10*ROW('Hygiene Data'!H148)))</f>
        <v/>
      </c>
      <c r="ED154" s="306" t="str">
        <f ca="true">+IF(OFFSET('Hygiene Data'!$I$11,0,10*ROW('Hygiene Data'!I148))="","",OFFSET('Hygiene Data'!$I$11,0,10*ROW('Hygiene Data'!I148)))</f>
        <v/>
      </c>
      <c r="EE154" s="306" t="str">
        <f ca="true">+IF(OFFSET('Hygiene Data'!$I$12,0,10*ROW('Hygiene Data'!I148))="","",OFFSET('Hygiene Data'!$I$12,0,10*ROW('Hygiene Data'!I148)))</f>
        <v/>
      </c>
      <c r="EF154" s="306"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62" t="str">
        <f t="shared" ca="true" si="2"/>
        <v/>
      </c>
      <c r="D155" s="98"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8"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8"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8"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8"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8"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8"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8"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8"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8"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8"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8"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8"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8"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8"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8"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8"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8"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9"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9"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9"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9"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9"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9"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9"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9"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9"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9"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9"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9"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9"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9"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9"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9"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9"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9"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9"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9"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9"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9"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9"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9"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9"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9"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9"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9"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9"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9"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0"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0"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0"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0"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0"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0"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0"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0"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0"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0"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0"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0"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0"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0"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0"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0"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0"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0"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6"/>
      <c r="BS155" s="306" t="str">
        <f ca="true">+IF(OFFSET('Water Data'!$D$27,0,10*ROW('Water Data'!D149))="","",OFFSET('Water Data'!$D$27,0,10*ROW('Water Data'!D149)))</f>
        <v/>
      </c>
      <c r="BT155" s="306" t="str">
        <f ca="true">+IF(OFFSET('Water Data'!$D$28,0,10*ROW('Water Data'!D149))="","",OFFSET('Water Data'!$D$28,0,10*ROW('Water Data'!D149)))</f>
        <v/>
      </c>
      <c r="BU155" s="306" t="str">
        <f ca="true">+IF(OFFSET('Water Data'!$D$29,0,10*ROW('Water Data'!D149))="","",OFFSET('Water Data'!$D$29,0,10*ROW('Water Data'!D149)))</f>
        <v/>
      </c>
      <c r="BV155" s="306" t="str">
        <f ca="true">+IF(OFFSET('Water Data'!$E$27,0,10*ROW('Water Data'!E149))="","",OFFSET('Water Data'!$E$27,0,10*ROW('Water Data'!E149)))</f>
        <v/>
      </c>
      <c r="BW155" s="306" t="str">
        <f ca="true">+IF(OFFSET('Water Data'!$E$28,0,10*ROW('Water Data'!E149))="","",OFFSET('Water Data'!$E$28,0,10*ROW('Water Data'!E149)))</f>
        <v/>
      </c>
      <c r="BX155" s="306" t="str">
        <f ca="true">+IF(OFFSET('Water Data'!$E$29,0,10*ROW('Water Data'!E149))="","",OFFSET('Water Data'!$E$29,0,10*ROW('Water Data'!E149)))</f>
        <v/>
      </c>
      <c r="BY155" s="306" t="str">
        <f ca="true">+IF(OFFSET('Water Data'!$F$27,0,10*ROW('Water Data'!F149))="","",OFFSET('Water Data'!$F$27,0,10*ROW('Water Data'!F149)))</f>
        <v/>
      </c>
      <c r="BZ155" s="306" t="str">
        <f ca="true">+IF(OFFSET('Water Data'!$F$28,0,10*ROW('Water Data'!F149))="","",OFFSET('Water Data'!$F$28,0,10*ROW('Water Data'!F149)))</f>
        <v/>
      </c>
      <c r="CA155" s="306" t="str">
        <f ca="true">+IF(OFFSET('Water Data'!$F$29,0,10*ROW('Water Data'!F149))="","",OFFSET('Water Data'!$F$29,0,10*ROW('Water Data'!F149)))</f>
        <v/>
      </c>
      <c r="CB155" s="306" t="str">
        <f ca="true">+IF(OFFSET('Water Data'!$G$27,0,10*ROW('Water Data'!G149))="","",OFFSET('Water Data'!$G$27,0,10*ROW('Water Data'!G149)))</f>
        <v/>
      </c>
      <c r="CC155" s="306" t="str">
        <f ca="true">+IF(OFFSET('Water Data'!$G$28,0,10*ROW('Water Data'!G149))="","",OFFSET('Water Data'!$G$28,0,10*ROW('Water Data'!G149)))</f>
        <v/>
      </c>
      <c r="CD155" s="306" t="str">
        <f ca="true">+IF(OFFSET('Water Data'!$G$29,0,10*ROW('Water Data'!G149))="","",OFFSET('Water Data'!$G$29,0,10*ROW('Water Data'!G149)))</f>
        <v/>
      </c>
      <c r="CE155" s="306" t="str">
        <f ca="true">+IF(OFFSET('Water Data'!$H$27,0,10*ROW('Water Data'!H149))="","",OFFSET('Water Data'!$H$27,0,10*ROW('Water Data'!H149)))</f>
        <v/>
      </c>
      <c r="CF155" s="306" t="str">
        <f ca="true">+IF(OFFSET('Water Data'!$H$28,0,10*ROW('Water Data'!H149))="","",OFFSET('Water Data'!$H$28,0,10*ROW('Water Data'!H149)))</f>
        <v/>
      </c>
      <c r="CG155" s="306" t="str">
        <f ca="true">+IF(OFFSET('Water Data'!$H$29,0,10*ROW('Water Data'!H149))="","",OFFSET('Water Data'!$H$29,0,10*ROW('Water Data'!H149)))</f>
        <v/>
      </c>
      <c r="CH155" s="306" t="str">
        <f ca="true">+IF(OFFSET('Water Data'!$I$27,0,10*ROW('Water Data'!I149))="","",OFFSET('Water Data'!$I$27,0,10*ROW('Water Data'!I149)))</f>
        <v/>
      </c>
      <c r="CI155" s="306" t="str">
        <f ca="true">+IF(OFFSET('Water Data'!$I$28,0,10*ROW('Water Data'!I149))="","",OFFSET('Water Data'!$I$28,0,10*ROW('Water Data'!I149)))</f>
        <v/>
      </c>
      <c r="CJ155" s="306" t="str">
        <f ca="true">+IF(OFFSET('Water Data'!$I$29,0,10*ROW('Water Data'!I149))="","",OFFSET('Water Data'!$I$29,0,10*ROW('Water Data'!I149)))</f>
        <v/>
      </c>
      <c r="CK155" s="306" t="str">
        <f ca="true">+IF(OFFSET('Sanitation Data'!$D$28,0,10*ROW('Sanitation Data'!D149))="","",OFFSET('Sanitation Data'!$D$28,0,10*ROW('Sanitation Data'!D149)))</f>
        <v/>
      </c>
      <c r="CL155" s="306" t="str">
        <f ca="true">+IF(OFFSET('Sanitation Data'!$D$29,0,10*ROW('Sanitation Data'!D149))="","",OFFSET('Sanitation Data'!$D$29,0,10*ROW('Sanitation Data'!D149)))</f>
        <v/>
      </c>
      <c r="CM155" s="306" t="str">
        <f ca="true">+IF(OFFSET('Sanitation Data'!$D$30,0,10*ROW('Sanitation Data'!D149))="","",OFFSET('Sanitation Data'!$D$30,0,10*ROW('Sanitation Data'!D149)))</f>
        <v/>
      </c>
      <c r="CN155" s="306" t="str">
        <f ca="true">+IF(OFFSET('Sanitation Data'!$D$31,0,10*ROW('Sanitation Data'!D149))="","",OFFSET('Sanitation Data'!$D$31,0,10*ROW('Sanitation Data'!D149)))</f>
        <v/>
      </c>
      <c r="CO155" s="306" t="str">
        <f ca="true">+IF(OFFSET('Sanitation Data'!$D$32,0,10*ROW('Sanitation Data'!D149))="","",OFFSET('Sanitation Data'!$D$32,0,10*ROW('Sanitation Data'!D149)))</f>
        <v/>
      </c>
      <c r="CP155" s="306" t="str">
        <f ca="true">+IF(OFFSET('Sanitation Data'!$E$28,0,10*ROW('Sanitation Data'!E149))="","",OFFSET('Sanitation Data'!$E$28,0,10*ROW('Sanitation Data'!E149)))</f>
        <v/>
      </c>
      <c r="CQ155" s="306" t="str">
        <f ca="true">+IF(OFFSET('Sanitation Data'!$E$29,0,10*ROW('Sanitation Data'!E149))="","",OFFSET('Sanitation Data'!$E$29,0,10*ROW('Sanitation Data'!E149)))</f>
        <v/>
      </c>
      <c r="CR155" s="306" t="str">
        <f ca="true">+IF(OFFSET('Sanitation Data'!$E$30,0,10*ROW('Sanitation Data'!E149))="","",OFFSET('Sanitation Data'!$E$30,0,10*ROW('Sanitation Data'!E149)))</f>
        <v/>
      </c>
      <c r="CS155" s="306" t="str">
        <f ca="true">+IF(OFFSET('Sanitation Data'!$E$31,0,10*ROW('Sanitation Data'!E149))="","",OFFSET('Sanitation Data'!$E$31,0,10*ROW('Sanitation Data'!E149)))</f>
        <v/>
      </c>
      <c r="CT155" s="306" t="str">
        <f ca="true">+IF(OFFSET('Sanitation Data'!$E$32,0,10*ROW('Sanitation Data'!E149))="","",OFFSET('Sanitation Data'!$E$32,0,10*ROW('Sanitation Data'!E149)))</f>
        <v/>
      </c>
      <c r="CU155" s="306" t="str">
        <f ca="true">+IF(OFFSET('Sanitation Data'!$F$28,0,10*ROW('Sanitation Data'!F149))="","",OFFSET('Sanitation Data'!$F$28,0,10*ROW('Sanitation Data'!F149)))</f>
        <v/>
      </c>
      <c r="CV155" s="306" t="str">
        <f ca="true">+IF(OFFSET('Sanitation Data'!$F$29,0,10*ROW('Sanitation Data'!F149))="","",OFFSET('Sanitation Data'!$F$29,0,10*ROW('Sanitation Data'!F149)))</f>
        <v/>
      </c>
      <c r="CW155" s="306" t="str">
        <f ca="true">+IF(OFFSET('Sanitation Data'!$F$30,0,10*ROW('Sanitation Data'!F149))="","",OFFSET('Sanitation Data'!$F$30,0,10*ROW('Sanitation Data'!F149)))</f>
        <v/>
      </c>
      <c r="CX155" s="306" t="str">
        <f ca="true">+IF(OFFSET('Sanitation Data'!$F$31,0,10*ROW('Sanitation Data'!F149))="","",OFFSET('Sanitation Data'!$F$31,0,10*ROW('Sanitation Data'!F149)))</f>
        <v/>
      </c>
      <c r="CY155" s="306" t="str">
        <f ca="true">+IF(OFFSET('Sanitation Data'!$F$32,0,10*ROW('Sanitation Data'!F149))="","",OFFSET('Sanitation Data'!$F$32,0,10*ROW('Sanitation Data'!F149)))</f>
        <v/>
      </c>
      <c r="CZ155" s="306" t="str">
        <f ca="true">+IF(OFFSET('Sanitation Data'!$G$28,0,10*ROW('Sanitation Data'!G149))="","",OFFSET('Sanitation Data'!$G$28,0,10*ROW('Sanitation Data'!G149)))</f>
        <v/>
      </c>
      <c r="DA155" s="306" t="str">
        <f ca="true">+IF(OFFSET('Sanitation Data'!$G$29,0,10*ROW('Sanitation Data'!G149))="","",OFFSET('Sanitation Data'!$G$29,0,10*ROW('Sanitation Data'!G149)))</f>
        <v/>
      </c>
      <c r="DB155" s="306" t="str">
        <f ca="true">+IF(OFFSET('Sanitation Data'!$G$30,0,10*ROW('Sanitation Data'!G149))="","",OFFSET('Sanitation Data'!$G$30,0,10*ROW('Sanitation Data'!G149)))</f>
        <v/>
      </c>
      <c r="DC155" s="306" t="str">
        <f ca="true">+IF(OFFSET('Sanitation Data'!$G$31,0,10*ROW('Sanitation Data'!G149))="","",OFFSET('Sanitation Data'!$G$31,0,10*ROW('Sanitation Data'!G149)))</f>
        <v/>
      </c>
      <c r="DD155" s="306" t="str">
        <f ca="true">+IF(OFFSET('Sanitation Data'!$G$32,0,10*ROW('Sanitation Data'!G149))="","",OFFSET('Sanitation Data'!$G$32,0,10*ROW('Sanitation Data'!G149)))</f>
        <v/>
      </c>
      <c r="DE155" s="306" t="str">
        <f ca="true">+IF(OFFSET('Sanitation Data'!$H$28,0,10*ROW('Sanitation Data'!H149))="","",OFFSET('Sanitation Data'!$H$28,0,10*ROW('Sanitation Data'!H149)))</f>
        <v/>
      </c>
      <c r="DF155" s="306" t="str">
        <f ca="true">+IF(OFFSET('Sanitation Data'!$H$29,0,10*ROW('Sanitation Data'!H149))="","",OFFSET('Sanitation Data'!$H$29,0,10*ROW('Sanitation Data'!H149)))</f>
        <v/>
      </c>
      <c r="DG155" s="306" t="str">
        <f ca="true">+IF(OFFSET('Sanitation Data'!$H$30,0,10*ROW('Sanitation Data'!H149))="","",OFFSET('Sanitation Data'!$H$30,0,10*ROW('Sanitation Data'!H149)))</f>
        <v/>
      </c>
      <c r="DH155" s="306" t="str">
        <f ca="true">+IF(OFFSET('Sanitation Data'!$H$31,0,10*ROW('Sanitation Data'!H149))="","",OFFSET('Sanitation Data'!$H$31,0,10*ROW('Sanitation Data'!H149)))</f>
        <v/>
      </c>
      <c r="DI155" s="306" t="str">
        <f ca="true">+IF(OFFSET('Sanitation Data'!$H$32,0,10*ROW('Sanitation Data'!H149))="","",OFFSET('Sanitation Data'!$H$32,0,10*ROW('Sanitation Data'!H149)))</f>
        <v/>
      </c>
      <c r="DJ155" s="306" t="str">
        <f ca="true">+IF(OFFSET('Sanitation Data'!$I$28,0,10*ROW('Sanitation Data'!I149))="","",OFFSET('Sanitation Data'!$I$28,0,10*ROW('Sanitation Data'!I149)))</f>
        <v/>
      </c>
      <c r="DK155" s="306" t="str">
        <f ca="true">+IF(OFFSET('Sanitation Data'!$I$29,0,10*ROW('Sanitation Data'!I149))="","",OFFSET('Sanitation Data'!$I$29,0,10*ROW('Sanitation Data'!I149)))</f>
        <v/>
      </c>
      <c r="DL155" s="306" t="str">
        <f ca="true">+IF(OFFSET('Sanitation Data'!$I$30,0,10*ROW('Sanitation Data'!I149))="","",OFFSET('Sanitation Data'!$I$30,0,10*ROW('Sanitation Data'!I149)))</f>
        <v/>
      </c>
      <c r="DM155" s="306" t="str">
        <f ca="true">+IF(OFFSET('Sanitation Data'!$I$31,0,10*ROW('Sanitation Data'!I149))="","",OFFSET('Sanitation Data'!$I$31,0,10*ROW('Sanitation Data'!I149)))</f>
        <v/>
      </c>
      <c r="DN155" s="306" t="str">
        <f ca="true">+IF(OFFSET('Sanitation Data'!$I$32,0,10*ROW('Sanitation Data'!I149))="","",OFFSET('Sanitation Data'!$I$32,0,10*ROW('Sanitation Data'!I149)))</f>
        <v/>
      </c>
      <c r="DO155" s="306" t="str">
        <f ca="true">+IF(OFFSET('Hygiene Data'!$D$11,0,10*ROW('Hygiene Data'!D149))="","",OFFSET('Hygiene Data'!$D$11,0,10*ROW('Hygiene Data'!D149)))</f>
        <v/>
      </c>
      <c r="DP155" s="306" t="str">
        <f ca="true">+IF(OFFSET('Hygiene Data'!$D$12,0,10*ROW('Hygiene Data'!D149))="","",OFFSET('Hygiene Data'!$D$12,0,10*ROW('Hygiene Data'!D149)))</f>
        <v/>
      </c>
      <c r="DQ155" s="306" t="str">
        <f ca="true">+IF(OFFSET('Hygiene Data'!$D$13,0,10*ROW('Hygiene Data'!D149))="","",OFFSET('Hygiene Data'!$D$13,0,10*ROW('Hygiene Data'!D149)))</f>
        <v/>
      </c>
      <c r="DR155" s="306" t="str">
        <f ca="true">+IF(OFFSET('Hygiene Data'!$E$11,0,10*ROW('Hygiene Data'!E149))="","",OFFSET('Hygiene Data'!$E$11,0,10*ROW('Hygiene Data'!E149)))</f>
        <v/>
      </c>
      <c r="DS155" s="306" t="str">
        <f ca="true">+IF(OFFSET('Hygiene Data'!$E$12,0,10*ROW('Hygiene Data'!E149))="","",OFFSET('Hygiene Data'!$E$12,0,10*ROW('Hygiene Data'!E149)))</f>
        <v/>
      </c>
      <c r="DT155" s="306" t="str">
        <f ca="true">+IF(OFFSET('Hygiene Data'!$E$13,0,10*ROW('Hygiene Data'!E149))="","",OFFSET('Hygiene Data'!$E$13,0,10*ROW('Hygiene Data'!E149)))</f>
        <v/>
      </c>
      <c r="DU155" s="306" t="str">
        <f ca="true">+IF(OFFSET('Hygiene Data'!$F$11,0,10*ROW('Hygiene Data'!F149))="","",OFFSET('Hygiene Data'!$F$11,0,10*ROW('Hygiene Data'!F149)))</f>
        <v/>
      </c>
      <c r="DV155" s="306" t="str">
        <f ca="true">+IF(OFFSET('Hygiene Data'!$F$12,0,10*ROW('Hygiene Data'!F149))="","",OFFSET('Hygiene Data'!$F$12,0,10*ROW('Hygiene Data'!F149)))</f>
        <v/>
      </c>
      <c r="DW155" s="306" t="str">
        <f ca="true">+IF(OFFSET('Hygiene Data'!$F$13,0,10*ROW('Hygiene Data'!F149))="","",OFFSET('Hygiene Data'!$F$13,0,10*ROW('Hygiene Data'!F149)))</f>
        <v/>
      </c>
      <c r="DX155" s="306" t="str">
        <f ca="true">+IF(OFFSET('Hygiene Data'!$G$11,0,10*ROW('Hygiene Data'!G149))="","",OFFSET('Hygiene Data'!$G$11,0,10*ROW('Hygiene Data'!G149)))</f>
        <v/>
      </c>
      <c r="DY155" s="306" t="str">
        <f ca="true">+IF(OFFSET('Hygiene Data'!$G$12,0,10*ROW('Hygiene Data'!G149))="","",OFFSET('Hygiene Data'!$G$12,0,10*ROW('Hygiene Data'!G149)))</f>
        <v/>
      </c>
      <c r="DZ155" s="306" t="str">
        <f ca="true">+IF(OFFSET('Hygiene Data'!$G$13,0,10*ROW('Hygiene Data'!G149))="","",OFFSET('Hygiene Data'!$G$13,0,10*ROW('Hygiene Data'!G149)))</f>
        <v/>
      </c>
      <c r="EA155" s="306" t="str">
        <f ca="true">+IF(OFFSET('Hygiene Data'!$H$11,0,10*ROW('Hygiene Data'!H149))="","",OFFSET('Hygiene Data'!$H$11,0,10*ROW('Hygiene Data'!H149)))</f>
        <v/>
      </c>
      <c r="EB155" s="306" t="str">
        <f ca="true">+IF(OFFSET('Hygiene Data'!$H$12,0,10*ROW('Hygiene Data'!H149))="","",OFFSET('Hygiene Data'!$H$12,0,10*ROW('Hygiene Data'!H149)))</f>
        <v/>
      </c>
      <c r="EC155" s="306" t="str">
        <f ca="true">+IF(OFFSET('Hygiene Data'!$H$13,0,10*ROW('Hygiene Data'!H149))="","",OFFSET('Hygiene Data'!$H$13,0,10*ROW('Hygiene Data'!H149)))</f>
        <v/>
      </c>
      <c r="ED155" s="306" t="str">
        <f ca="true">+IF(OFFSET('Hygiene Data'!$I$11,0,10*ROW('Hygiene Data'!I149))="","",OFFSET('Hygiene Data'!$I$11,0,10*ROW('Hygiene Data'!I149)))</f>
        <v/>
      </c>
      <c r="EE155" s="306" t="str">
        <f ca="true">+IF(OFFSET('Hygiene Data'!$I$12,0,10*ROW('Hygiene Data'!I149))="","",OFFSET('Hygiene Data'!$I$12,0,10*ROW('Hygiene Data'!I149)))</f>
        <v/>
      </c>
      <c r="EF155" s="306"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62" t="str">
        <f t="shared" ca="true" si="2"/>
        <v/>
      </c>
      <c r="D156" s="98"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8"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8"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8"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8"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8"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8"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8"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8"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8"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8"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8"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8"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8"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8"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8"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8"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8"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9"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9"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9"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9"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9"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9"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9"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9"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9"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9"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9"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9"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9"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9"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9"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9"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9"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9"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9"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9"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9"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9"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9"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9"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9"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9"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9"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9"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9"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9"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0"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0"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0"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0"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0"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0"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0"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0"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0"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0"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0"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0"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0"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0"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0"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0"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0"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0"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6"/>
      <c r="BS156" s="306" t="str">
        <f ca="true">+IF(OFFSET('Water Data'!$D$27,0,10*ROW('Water Data'!D150))="","",OFFSET('Water Data'!$D$27,0,10*ROW('Water Data'!D150)))</f>
        <v/>
      </c>
      <c r="BT156" s="306" t="str">
        <f ca="true">+IF(OFFSET('Water Data'!$D$28,0,10*ROW('Water Data'!D150))="","",OFFSET('Water Data'!$D$28,0,10*ROW('Water Data'!D150)))</f>
        <v/>
      </c>
      <c r="BU156" s="306" t="str">
        <f ca="true">+IF(OFFSET('Water Data'!$D$29,0,10*ROW('Water Data'!D150))="","",OFFSET('Water Data'!$D$29,0,10*ROW('Water Data'!D150)))</f>
        <v/>
      </c>
      <c r="BV156" s="306" t="str">
        <f ca="true">+IF(OFFSET('Water Data'!$E$27,0,10*ROW('Water Data'!E150))="","",OFFSET('Water Data'!$E$27,0,10*ROW('Water Data'!E150)))</f>
        <v/>
      </c>
      <c r="BW156" s="306" t="str">
        <f ca="true">+IF(OFFSET('Water Data'!$E$28,0,10*ROW('Water Data'!E150))="","",OFFSET('Water Data'!$E$28,0,10*ROW('Water Data'!E150)))</f>
        <v/>
      </c>
      <c r="BX156" s="306" t="str">
        <f ca="true">+IF(OFFSET('Water Data'!$E$29,0,10*ROW('Water Data'!E150))="","",OFFSET('Water Data'!$E$29,0,10*ROW('Water Data'!E150)))</f>
        <v/>
      </c>
      <c r="BY156" s="306" t="str">
        <f ca="true">+IF(OFFSET('Water Data'!$F$27,0,10*ROW('Water Data'!F150))="","",OFFSET('Water Data'!$F$27,0,10*ROW('Water Data'!F150)))</f>
        <v/>
      </c>
      <c r="BZ156" s="306" t="str">
        <f ca="true">+IF(OFFSET('Water Data'!$F$28,0,10*ROW('Water Data'!F150))="","",OFFSET('Water Data'!$F$28,0,10*ROW('Water Data'!F150)))</f>
        <v/>
      </c>
      <c r="CA156" s="306" t="str">
        <f ca="true">+IF(OFFSET('Water Data'!$F$29,0,10*ROW('Water Data'!F150))="","",OFFSET('Water Data'!$F$29,0,10*ROW('Water Data'!F150)))</f>
        <v/>
      </c>
      <c r="CB156" s="306" t="str">
        <f ca="true">+IF(OFFSET('Water Data'!$G$27,0,10*ROW('Water Data'!G150))="","",OFFSET('Water Data'!$G$27,0,10*ROW('Water Data'!G150)))</f>
        <v/>
      </c>
      <c r="CC156" s="306" t="str">
        <f ca="true">+IF(OFFSET('Water Data'!$G$28,0,10*ROW('Water Data'!G150))="","",OFFSET('Water Data'!$G$28,0,10*ROW('Water Data'!G150)))</f>
        <v/>
      </c>
      <c r="CD156" s="306" t="str">
        <f ca="true">+IF(OFFSET('Water Data'!$G$29,0,10*ROW('Water Data'!G150))="","",OFFSET('Water Data'!$G$29,0,10*ROW('Water Data'!G150)))</f>
        <v/>
      </c>
      <c r="CE156" s="306" t="str">
        <f ca="true">+IF(OFFSET('Water Data'!$H$27,0,10*ROW('Water Data'!H150))="","",OFFSET('Water Data'!$H$27,0,10*ROW('Water Data'!H150)))</f>
        <v/>
      </c>
      <c r="CF156" s="306" t="str">
        <f ca="true">+IF(OFFSET('Water Data'!$H$28,0,10*ROW('Water Data'!H150))="","",OFFSET('Water Data'!$H$28,0,10*ROW('Water Data'!H150)))</f>
        <v/>
      </c>
      <c r="CG156" s="306" t="str">
        <f ca="true">+IF(OFFSET('Water Data'!$H$29,0,10*ROW('Water Data'!H150))="","",OFFSET('Water Data'!$H$29,0,10*ROW('Water Data'!H150)))</f>
        <v/>
      </c>
      <c r="CH156" s="306" t="str">
        <f ca="true">+IF(OFFSET('Water Data'!$I$27,0,10*ROW('Water Data'!I150))="","",OFFSET('Water Data'!$I$27,0,10*ROW('Water Data'!I150)))</f>
        <v/>
      </c>
      <c r="CI156" s="306" t="str">
        <f ca="true">+IF(OFFSET('Water Data'!$I$28,0,10*ROW('Water Data'!I150))="","",OFFSET('Water Data'!$I$28,0,10*ROW('Water Data'!I150)))</f>
        <v/>
      </c>
      <c r="CJ156" s="306" t="str">
        <f ca="true">+IF(OFFSET('Water Data'!$I$29,0,10*ROW('Water Data'!I150))="","",OFFSET('Water Data'!$I$29,0,10*ROW('Water Data'!I150)))</f>
        <v/>
      </c>
      <c r="CK156" s="306" t="str">
        <f ca="true">+IF(OFFSET('Sanitation Data'!$D$28,0,10*ROW('Sanitation Data'!D150))="","",OFFSET('Sanitation Data'!$D$28,0,10*ROW('Sanitation Data'!D150)))</f>
        <v/>
      </c>
      <c r="CL156" s="306" t="str">
        <f ca="true">+IF(OFFSET('Sanitation Data'!$D$29,0,10*ROW('Sanitation Data'!D150))="","",OFFSET('Sanitation Data'!$D$29,0,10*ROW('Sanitation Data'!D150)))</f>
        <v/>
      </c>
      <c r="CM156" s="306" t="str">
        <f ca="true">+IF(OFFSET('Sanitation Data'!$D$30,0,10*ROW('Sanitation Data'!D150))="","",OFFSET('Sanitation Data'!$D$30,0,10*ROW('Sanitation Data'!D150)))</f>
        <v/>
      </c>
      <c r="CN156" s="306" t="str">
        <f ca="true">+IF(OFFSET('Sanitation Data'!$D$31,0,10*ROW('Sanitation Data'!D150))="","",OFFSET('Sanitation Data'!$D$31,0,10*ROW('Sanitation Data'!D150)))</f>
        <v/>
      </c>
      <c r="CO156" s="306" t="str">
        <f ca="true">+IF(OFFSET('Sanitation Data'!$D$32,0,10*ROW('Sanitation Data'!D150))="","",OFFSET('Sanitation Data'!$D$32,0,10*ROW('Sanitation Data'!D150)))</f>
        <v/>
      </c>
      <c r="CP156" s="306" t="str">
        <f ca="true">+IF(OFFSET('Sanitation Data'!$E$28,0,10*ROW('Sanitation Data'!E150))="","",OFFSET('Sanitation Data'!$E$28,0,10*ROW('Sanitation Data'!E150)))</f>
        <v/>
      </c>
      <c r="CQ156" s="306" t="str">
        <f ca="true">+IF(OFFSET('Sanitation Data'!$E$29,0,10*ROW('Sanitation Data'!E150))="","",OFFSET('Sanitation Data'!$E$29,0,10*ROW('Sanitation Data'!E150)))</f>
        <v/>
      </c>
      <c r="CR156" s="306" t="str">
        <f ca="true">+IF(OFFSET('Sanitation Data'!$E$30,0,10*ROW('Sanitation Data'!E150))="","",OFFSET('Sanitation Data'!$E$30,0,10*ROW('Sanitation Data'!E150)))</f>
        <v/>
      </c>
      <c r="CS156" s="306" t="str">
        <f ca="true">+IF(OFFSET('Sanitation Data'!$E$31,0,10*ROW('Sanitation Data'!E150))="","",OFFSET('Sanitation Data'!$E$31,0,10*ROW('Sanitation Data'!E150)))</f>
        <v/>
      </c>
      <c r="CT156" s="306" t="str">
        <f ca="true">+IF(OFFSET('Sanitation Data'!$E$32,0,10*ROW('Sanitation Data'!E150))="","",OFFSET('Sanitation Data'!$E$32,0,10*ROW('Sanitation Data'!E150)))</f>
        <v/>
      </c>
      <c r="CU156" s="306" t="str">
        <f ca="true">+IF(OFFSET('Sanitation Data'!$F$28,0,10*ROW('Sanitation Data'!F150))="","",OFFSET('Sanitation Data'!$F$28,0,10*ROW('Sanitation Data'!F150)))</f>
        <v/>
      </c>
      <c r="CV156" s="306" t="str">
        <f ca="true">+IF(OFFSET('Sanitation Data'!$F$29,0,10*ROW('Sanitation Data'!F150))="","",OFFSET('Sanitation Data'!$F$29,0,10*ROW('Sanitation Data'!F150)))</f>
        <v/>
      </c>
      <c r="CW156" s="306" t="str">
        <f ca="true">+IF(OFFSET('Sanitation Data'!$F$30,0,10*ROW('Sanitation Data'!F150))="","",OFFSET('Sanitation Data'!$F$30,0,10*ROW('Sanitation Data'!F150)))</f>
        <v/>
      </c>
      <c r="CX156" s="306" t="str">
        <f ca="true">+IF(OFFSET('Sanitation Data'!$F$31,0,10*ROW('Sanitation Data'!F150))="","",OFFSET('Sanitation Data'!$F$31,0,10*ROW('Sanitation Data'!F150)))</f>
        <v/>
      </c>
      <c r="CY156" s="306" t="str">
        <f ca="true">+IF(OFFSET('Sanitation Data'!$F$32,0,10*ROW('Sanitation Data'!F150))="","",OFFSET('Sanitation Data'!$F$32,0,10*ROW('Sanitation Data'!F150)))</f>
        <v/>
      </c>
      <c r="CZ156" s="306" t="str">
        <f ca="true">+IF(OFFSET('Sanitation Data'!$G$28,0,10*ROW('Sanitation Data'!G150))="","",OFFSET('Sanitation Data'!$G$28,0,10*ROW('Sanitation Data'!G150)))</f>
        <v/>
      </c>
      <c r="DA156" s="306" t="str">
        <f ca="true">+IF(OFFSET('Sanitation Data'!$G$29,0,10*ROW('Sanitation Data'!G150))="","",OFFSET('Sanitation Data'!$G$29,0,10*ROW('Sanitation Data'!G150)))</f>
        <v/>
      </c>
      <c r="DB156" s="306" t="str">
        <f ca="true">+IF(OFFSET('Sanitation Data'!$G$30,0,10*ROW('Sanitation Data'!G150))="","",OFFSET('Sanitation Data'!$G$30,0,10*ROW('Sanitation Data'!G150)))</f>
        <v/>
      </c>
      <c r="DC156" s="306" t="str">
        <f ca="true">+IF(OFFSET('Sanitation Data'!$G$31,0,10*ROW('Sanitation Data'!G150))="","",OFFSET('Sanitation Data'!$G$31,0,10*ROW('Sanitation Data'!G150)))</f>
        <v/>
      </c>
      <c r="DD156" s="306" t="str">
        <f ca="true">+IF(OFFSET('Sanitation Data'!$G$32,0,10*ROW('Sanitation Data'!G150))="","",OFFSET('Sanitation Data'!$G$32,0,10*ROW('Sanitation Data'!G150)))</f>
        <v/>
      </c>
      <c r="DE156" s="306" t="str">
        <f ca="true">+IF(OFFSET('Sanitation Data'!$H$28,0,10*ROW('Sanitation Data'!H150))="","",OFFSET('Sanitation Data'!$H$28,0,10*ROW('Sanitation Data'!H150)))</f>
        <v/>
      </c>
      <c r="DF156" s="306" t="str">
        <f ca="true">+IF(OFFSET('Sanitation Data'!$H$29,0,10*ROW('Sanitation Data'!H150))="","",OFFSET('Sanitation Data'!$H$29,0,10*ROW('Sanitation Data'!H150)))</f>
        <v/>
      </c>
      <c r="DG156" s="306" t="str">
        <f ca="true">+IF(OFFSET('Sanitation Data'!$H$30,0,10*ROW('Sanitation Data'!H150))="","",OFFSET('Sanitation Data'!$H$30,0,10*ROW('Sanitation Data'!H150)))</f>
        <v/>
      </c>
      <c r="DH156" s="306" t="str">
        <f ca="true">+IF(OFFSET('Sanitation Data'!$H$31,0,10*ROW('Sanitation Data'!H150))="","",OFFSET('Sanitation Data'!$H$31,0,10*ROW('Sanitation Data'!H150)))</f>
        <v/>
      </c>
      <c r="DI156" s="306" t="str">
        <f ca="true">+IF(OFFSET('Sanitation Data'!$H$32,0,10*ROW('Sanitation Data'!H150))="","",OFFSET('Sanitation Data'!$H$32,0,10*ROW('Sanitation Data'!H150)))</f>
        <v/>
      </c>
      <c r="DJ156" s="306" t="str">
        <f ca="true">+IF(OFFSET('Sanitation Data'!$I$28,0,10*ROW('Sanitation Data'!I150))="","",OFFSET('Sanitation Data'!$I$28,0,10*ROW('Sanitation Data'!I150)))</f>
        <v/>
      </c>
      <c r="DK156" s="306" t="str">
        <f ca="true">+IF(OFFSET('Sanitation Data'!$I$29,0,10*ROW('Sanitation Data'!I150))="","",OFFSET('Sanitation Data'!$I$29,0,10*ROW('Sanitation Data'!I150)))</f>
        <v/>
      </c>
      <c r="DL156" s="306" t="str">
        <f ca="true">+IF(OFFSET('Sanitation Data'!$I$30,0,10*ROW('Sanitation Data'!I150))="","",OFFSET('Sanitation Data'!$I$30,0,10*ROW('Sanitation Data'!I150)))</f>
        <v/>
      </c>
      <c r="DM156" s="306" t="str">
        <f ca="true">+IF(OFFSET('Sanitation Data'!$I$31,0,10*ROW('Sanitation Data'!I150))="","",OFFSET('Sanitation Data'!$I$31,0,10*ROW('Sanitation Data'!I150)))</f>
        <v/>
      </c>
      <c r="DN156" s="306" t="str">
        <f ca="true">+IF(OFFSET('Sanitation Data'!$I$32,0,10*ROW('Sanitation Data'!I150))="","",OFFSET('Sanitation Data'!$I$32,0,10*ROW('Sanitation Data'!I150)))</f>
        <v/>
      </c>
      <c r="DO156" s="306" t="str">
        <f ca="true">+IF(OFFSET('Hygiene Data'!$D$11,0,10*ROW('Hygiene Data'!D150))="","",OFFSET('Hygiene Data'!$D$11,0,10*ROW('Hygiene Data'!D150)))</f>
        <v/>
      </c>
      <c r="DP156" s="306" t="str">
        <f ca="true">+IF(OFFSET('Hygiene Data'!$D$12,0,10*ROW('Hygiene Data'!D150))="","",OFFSET('Hygiene Data'!$D$12,0,10*ROW('Hygiene Data'!D150)))</f>
        <v/>
      </c>
      <c r="DQ156" s="306" t="str">
        <f ca="true">+IF(OFFSET('Hygiene Data'!$D$13,0,10*ROW('Hygiene Data'!D150))="","",OFFSET('Hygiene Data'!$D$13,0,10*ROW('Hygiene Data'!D150)))</f>
        <v/>
      </c>
      <c r="DR156" s="306" t="str">
        <f ca="true">+IF(OFFSET('Hygiene Data'!$E$11,0,10*ROW('Hygiene Data'!E150))="","",OFFSET('Hygiene Data'!$E$11,0,10*ROW('Hygiene Data'!E150)))</f>
        <v/>
      </c>
      <c r="DS156" s="306" t="str">
        <f ca="true">+IF(OFFSET('Hygiene Data'!$E$12,0,10*ROW('Hygiene Data'!E150))="","",OFFSET('Hygiene Data'!$E$12,0,10*ROW('Hygiene Data'!E150)))</f>
        <v/>
      </c>
      <c r="DT156" s="306" t="str">
        <f ca="true">+IF(OFFSET('Hygiene Data'!$E$13,0,10*ROW('Hygiene Data'!E150))="","",OFFSET('Hygiene Data'!$E$13,0,10*ROW('Hygiene Data'!E150)))</f>
        <v/>
      </c>
      <c r="DU156" s="306" t="str">
        <f ca="true">+IF(OFFSET('Hygiene Data'!$F$11,0,10*ROW('Hygiene Data'!F150))="","",OFFSET('Hygiene Data'!$F$11,0,10*ROW('Hygiene Data'!F150)))</f>
        <v/>
      </c>
      <c r="DV156" s="306" t="str">
        <f ca="true">+IF(OFFSET('Hygiene Data'!$F$12,0,10*ROW('Hygiene Data'!F150))="","",OFFSET('Hygiene Data'!$F$12,0,10*ROW('Hygiene Data'!F150)))</f>
        <v/>
      </c>
      <c r="DW156" s="306" t="str">
        <f ca="true">+IF(OFFSET('Hygiene Data'!$F$13,0,10*ROW('Hygiene Data'!F150))="","",OFFSET('Hygiene Data'!$F$13,0,10*ROW('Hygiene Data'!F150)))</f>
        <v/>
      </c>
      <c r="DX156" s="306" t="str">
        <f ca="true">+IF(OFFSET('Hygiene Data'!$G$11,0,10*ROW('Hygiene Data'!G150))="","",OFFSET('Hygiene Data'!$G$11,0,10*ROW('Hygiene Data'!G150)))</f>
        <v/>
      </c>
      <c r="DY156" s="306" t="str">
        <f ca="true">+IF(OFFSET('Hygiene Data'!$G$12,0,10*ROW('Hygiene Data'!G150))="","",OFFSET('Hygiene Data'!$G$12,0,10*ROW('Hygiene Data'!G150)))</f>
        <v/>
      </c>
      <c r="DZ156" s="306" t="str">
        <f ca="true">+IF(OFFSET('Hygiene Data'!$G$13,0,10*ROW('Hygiene Data'!G150))="","",OFFSET('Hygiene Data'!$G$13,0,10*ROW('Hygiene Data'!G150)))</f>
        <v/>
      </c>
      <c r="EA156" s="306" t="str">
        <f ca="true">+IF(OFFSET('Hygiene Data'!$H$11,0,10*ROW('Hygiene Data'!H150))="","",OFFSET('Hygiene Data'!$H$11,0,10*ROW('Hygiene Data'!H150)))</f>
        <v/>
      </c>
      <c r="EB156" s="306" t="str">
        <f ca="true">+IF(OFFSET('Hygiene Data'!$H$12,0,10*ROW('Hygiene Data'!H150))="","",OFFSET('Hygiene Data'!$H$12,0,10*ROW('Hygiene Data'!H150)))</f>
        <v/>
      </c>
      <c r="EC156" s="306" t="str">
        <f ca="true">+IF(OFFSET('Hygiene Data'!$H$13,0,10*ROW('Hygiene Data'!H150))="","",OFFSET('Hygiene Data'!$H$13,0,10*ROW('Hygiene Data'!H150)))</f>
        <v/>
      </c>
      <c r="ED156" s="306" t="str">
        <f ca="true">+IF(OFFSET('Hygiene Data'!$I$11,0,10*ROW('Hygiene Data'!I150))="","",OFFSET('Hygiene Data'!$I$11,0,10*ROW('Hygiene Data'!I150)))</f>
        <v/>
      </c>
      <c r="EE156" s="306" t="str">
        <f ca="true">+IF(OFFSET('Hygiene Data'!$I$12,0,10*ROW('Hygiene Data'!I150))="","",OFFSET('Hygiene Data'!$I$12,0,10*ROW('Hygiene Data'!I150)))</f>
        <v/>
      </c>
      <c r="EF156" s="306"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62" t="str">
        <f t="shared" ca="true" si="2"/>
        <v/>
      </c>
      <c r="D157" s="98"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8"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8"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8"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8"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8"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8"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8"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8"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8"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8"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8"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8"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8"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8"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8"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8"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8"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9"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9"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9"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9"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9"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9"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9"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9"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9"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9"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9"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9"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9"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9"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9"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9"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9"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9"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9"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9"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9"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9"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9"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9"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9"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9"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9"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9"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9"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9"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0"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0"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0"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0"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0"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0"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0"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0"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0"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0"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0"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0"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0"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0"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0"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0"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0"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0"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6"/>
      <c r="BS157" s="306" t="str">
        <f ca="true">+IF(OFFSET('Water Data'!$D$27,0,10*ROW('Water Data'!D151))="","",OFFSET('Water Data'!$D$27,0,10*ROW('Water Data'!D151)))</f>
        <v/>
      </c>
      <c r="BT157" s="306" t="str">
        <f ca="true">+IF(OFFSET('Water Data'!$D$28,0,10*ROW('Water Data'!D151))="","",OFFSET('Water Data'!$D$28,0,10*ROW('Water Data'!D151)))</f>
        <v/>
      </c>
      <c r="BU157" s="306" t="str">
        <f ca="true">+IF(OFFSET('Water Data'!$D$29,0,10*ROW('Water Data'!D151))="","",OFFSET('Water Data'!$D$29,0,10*ROW('Water Data'!D151)))</f>
        <v/>
      </c>
      <c r="BV157" s="306" t="str">
        <f ca="true">+IF(OFFSET('Water Data'!$E$27,0,10*ROW('Water Data'!E151))="","",OFFSET('Water Data'!$E$27,0,10*ROW('Water Data'!E151)))</f>
        <v/>
      </c>
      <c r="BW157" s="306" t="str">
        <f ca="true">+IF(OFFSET('Water Data'!$E$28,0,10*ROW('Water Data'!E151))="","",OFFSET('Water Data'!$E$28,0,10*ROW('Water Data'!E151)))</f>
        <v/>
      </c>
      <c r="BX157" s="306" t="str">
        <f ca="true">+IF(OFFSET('Water Data'!$E$29,0,10*ROW('Water Data'!E151))="","",OFFSET('Water Data'!$E$29,0,10*ROW('Water Data'!E151)))</f>
        <v/>
      </c>
      <c r="BY157" s="306" t="str">
        <f ca="true">+IF(OFFSET('Water Data'!$F$27,0,10*ROW('Water Data'!F151))="","",OFFSET('Water Data'!$F$27,0,10*ROW('Water Data'!F151)))</f>
        <v/>
      </c>
      <c r="BZ157" s="306" t="str">
        <f ca="true">+IF(OFFSET('Water Data'!$F$28,0,10*ROW('Water Data'!F151))="","",OFFSET('Water Data'!$F$28,0,10*ROW('Water Data'!F151)))</f>
        <v/>
      </c>
      <c r="CA157" s="306" t="str">
        <f ca="true">+IF(OFFSET('Water Data'!$F$29,0,10*ROW('Water Data'!F151))="","",OFFSET('Water Data'!$F$29,0,10*ROW('Water Data'!F151)))</f>
        <v/>
      </c>
      <c r="CB157" s="306" t="str">
        <f ca="true">+IF(OFFSET('Water Data'!$G$27,0,10*ROW('Water Data'!G151))="","",OFFSET('Water Data'!$G$27,0,10*ROW('Water Data'!G151)))</f>
        <v/>
      </c>
      <c r="CC157" s="306" t="str">
        <f ca="true">+IF(OFFSET('Water Data'!$G$28,0,10*ROW('Water Data'!G151))="","",OFFSET('Water Data'!$G$28,0,10*ROW('Water Data'!G151)))</f>
        <v/>
      </c>
      <c r="CD157" s="306" t="str">
        <f ca="true">+IF(OFFSET('Water Data'!$G$29,0,10*ROW('Water Data'!G151))="","",OFFSET('Water Data'!$G$29,0,10*ROW('Water Data'!G151)))</f>
        <v/>
      </c>
      <c r="CE157" s="306" t="str">
        <f ca="true">+IF(OFFSET('Water Data'!$H$27,0,10*ROW('Water Data'!H151))="","",OFFSET('Water Data'!$H$27,0,10*ROW('Water Data'!H151)))</f>
        <v/>
      </c>
      <c r="CF157" s="306" t="str">
        <f ca="true">+IF(OFFSET('Water Data'!$H$28,0,10*ROW('Water Data'!H151))="","",OFFSET('Water Data'!$H$28,0,10*ROW('Water Data'!H151)))</f>
        <v/>
      </c>
      <c r="CG157" s="306" t="str">
        <f ca="true">+IF(OFFSET('Water Data'!$H$29,0,10*ROW('Water Data'!H151))="","",OFFSET('Water Data'!$H$29,0,10*ROW('Water Data'!H151)))</f>
        <v/>
      </c>
      <c r="CH157" s="306" t="str">
        <f ca="true">+IF(OFFSET('Water Data'!$I$27,0,10*ROW('Water Data'!I151))="","",OFFSET('Water Data'!$I$27,0,10*ROW('Water Data'!I151)))</f>
        <v/>
      </c>
      <c r="CI157" s="306" t="str">
        <f ca="true">+IF(OFFSET('Water Data'!$I$28,0,10*ROW('Water Data'!I151))="","",OFFSET('Water Data'!$I$28,0,10*ROW('Water Data'!I151)))</f>
        <v/>
      </c>
      <c r="CJ157" s="306" t="str">
        <f ca="true">+IF(OFFSET('Water Data'!$I$29,0,10*ROW('Water Data'!I151))="","",OFFSET('Water Data'!$I$29,0,10*ROW('Water Data'!I151)))</f>
        <v/>
      </c>
      <c r="CK157" s="306" t="str">
        <f ca="true">+IF(OFFSET('Sanitation Data'!$D$28,0,10*ROW('Sanitation Data'!D151))="","",OFFSET('Sanitation Data'!$D$28,0,10*ROW('Sanitation Data'!D151)))</f>
        <v/>
      </c>
      <c r="CL157" s="306" t="str">
        <f ca="true">+IF(OFFSET('Sanitation Data'!$D$29,0,10*ROW('Sanitation Data'!D151))="","",OFFSET('Sanitation Data'!$D$29,0,10*ROW('Sanitation Data'!D151)))</f>
        <v/>
      </c>
      <c r="CM157" s="306" t="str">
        <f ca="true">+IF(OFFSET('Sanitation Data'!$D$30,0,10*ROW('Sanitation Data'!D151))="","",OFFSET('Sanitation Data'!$D$30,0,10*ROW('Sanitation Data'!D151)))</f>
        <v/>
      </c>
      <c r="CN157" s="306" t="str">
        <f ca="true">+IF(OFFSET('Sanitation Data'!$D$31,0,10*ROW('Sanitation Data'!D151))="","",OFFSET('Sanitation Data'!$D$31,0,10*ROW('Sanitation Data'!D151)))</f>
        <v/>
      </c>
      <c r="CO157" s="306" t="str">
        <f ca="true">+IF(OFFSET('Sanitation Data'!$D$32,0,10*ROW('Sanitation Data'!D151))="","",OFFSET('Sanitation Data'!$D$32,0,10*ROW('Sanitation Data'!D151)))</f>
        <v/>
      </c>
      <c r="CP157" s="306" t="str">
        <f ca="true">+IF(OFFSET('Sanitation Data'!$E$28,0,10*ROW('Sanitation Data'!E151))="","",OFFSET('Sanitation Data'!$E$28,0,10*ROW('Sanitation Data'!E151)))</f>
        <v/>
      </c>
      <c r="CQ157" s="306" t="str">
        <f ca="true">+IF(OFFSET('Sanitation Data'!$E$29,0,10*ROW('Sanitation Data'!E151))="","",OFFSET('Sanitation Data'!$E$29,0,10*ROW('Sanitation Data'!E151)))</f>
        <v/>
      </c>
      <c r="CR157" s="306" t="str">
        <f ca="true">+IF(OFFSET('Sanitation Data'!$E$30,0,10*ROW('Sanitation Data'!E151))="","",OFFSET('Sanitation Data'!$E$30,0,10*ROW('Sanitation Data'!E151)))</f>
        <v/>
      </c>
      <c r="CS157" s="306" t="str">
        <f ca="true">+IF(OFFSET('Sanitation Data'!$E$31,0,10*ROW('Sanitation Data'!E151))="","",OFFSET('Sanitation Data'!$E$31,0,10*ROW('Sanitation Data'!E151)))</f>
        <v/>
      </c>
      <c r="CT157" s="306" t="str">
        <f ca="true">+IF(OFFSET('Sanitation Data'!$E$32,0,10*ROW('Sanitation Data'!E151))="","",OFFSET('Sanitation Data'!$E$32,0,10*ROW('Sanitation Data'!E151)))</f>
        <v/>
      </c>
      <c r="CU157" s="306" t="str">
        <f ca="true">+IF(OFFSET('Sanitation Data'!$F$28,0,10*ROW('Sanitation Data'!F151))="","",OFFSET('Sanitation Data'!$F$28,0,10*ROW('Sanitation Data'!F151)))</f>
        <v/>
      </c>
      <c r="CV157" s="306" t="str">
        <f ca="true">+IF(OFFSET('Sanitation Data'!$F$29,0,10*ROW('Sanitation Data'!F151))="","",OFFSET('Sanitation Data'!$F$29,0,10*ROW('Sanitation Data'!F151)))</f>
        <v/>
      </c>
      <c r="CW157" s="306" t="str">
        <f ca="true">+IF(OFFSET('Sanitation Data'!$F$30,0,10*ROW('Sanitation Data'!F151))="","",OFFSET('Sanitation Data'!$F$30,0,10*ROW('Sanitation Data'!F151)))</f>
        <v/>
      </c>
      <c r="CX157" s="306" t="str">
        <f ca="true">+IF(OFFSET('Sanitation Data'!$F$31,0,10*ROW('Sanitation Data'!F151))="","",OFFSET('Sanitation Data'!$F$31,0,10*ROW('Sanitation Data'!F151)))</f>
        <v/>
      </c>
      <c r="CY157" s="306" t="str">
        <f ca="true">+IF(OFFSET('Sanitation Data'!$F$32,0,10*ROW('Sanitation Data'!F151))="","",OFFSET('Sanitation Data'!$F$32,0,10*ROW('Sanitation Data'!F151)))</f>
        <v/>
      </c>
      <c r="CZ157" s="306" t="str">
        <f ca="true">+IF(OFFSET('Sanitation Data'!$G$28,0,10*ROW('Sanitation Data'!G151))="","",OFFSET('Sanitation Data'!$G$28,0,10*ROW('Sanitation Data'!G151)))</f>
        <v/>
      </c>
      <c r="DA157" s="306" t="str">
        <f ca="true">+IF(OFFSET('Sanitation Data'!$G$29,0,10*ROW('Sanitation Data'!G151))="","",OFFSET('Sanitation Data'!$G$29,0,10*ROW('Sanitation Data'!G151)))</f>
        <v/>
      </c>
      <c r="DB157" s="306" t="str">
        <f ca="true">+IF(OFFSET('Sanitation Data'!$G$30,0,10*ROW('Sanitation Data'!G151))="","",OFFSET('Sanitation Data'!$G$30,0,10*ROW('Sanitation Data'!G151)))</f>
        <v/>
      </c>
      <c r="DC157" s="306" t="str">
        <f ca="true">+IF(OFFSET('Sanitation Data'!$G$31,0,10*ROW('Sanitation Data'!G151))="","",OFFSET('Sanitation Data'!$G$31,0,10*ROW('Sanitation Data'!G151)))</f>
        <v/>
      </c>
      <c r="DD157" s="306" t="str">
        <f ca="true">+IF(OFFSET('Sanitation Data'!$G$32,0,10*ROW('Sanitation Data'!G151))="","",OFFSET('Sanitation Data'!$G$32,0,10*ROW('Sanitation Data'!G151)))</f>
        <v/>
      </c>
      <c r="DE157" s="306" t="str">
        <f ca="true">+IF(OFFSET('Sanitation Data'!$H$28,0,10*ROW('Sanitation Data'!H151))="","",OFFSET('Sanitation Data'!$H$28,0,10*ROW('Sanitation Data'!H151)))</f>
        <v/>
      </c>
      <c r="DF157" s="306" t="str">
        <f ca="true">+IF(OFFSET('Sanitation Data'!$H$29,0,10*ROW('Sanitation Data'!H151))="","",OFFSET('Sanitation Data'!$H$29,0,10*ROW('Sanitation Data'!H151)))</f>
        <v/>
      </c>
      <c r="DG157" s="306" t="str">
        <f ca="true">+IF(OFFSET('Sanitation Data'!$H$30,0,10*ROW('Sanitation Data'!H151))="","",OFFSET('Sanitation Data'!$H$30,0,10*ROW('Sanitation Data'!H151)))</f>
        <v/>
      </c>
      <c r="DH157" s="306" t="str">
        <f ca="true">+IF(OFFSET('Sanitation Data'!$H$31,0,10*ROW('Sanitation Data'!H151))="","",OFFSET('Sanitation Data'!$H$31,0,10*ROW('Sanitation Data'!H151)))</f>
        <v/>
      </c>
      <c r="DI157" s="306" t="str">
        <f ca="true">+IF(OFFSET('Sanitation Data'!$H$32,0,10*ROW('Sanitation Data'!H151))="","",OFFSET('Sanitation Data'!$H$32,0,10*ROW('Sanitation Data'!H151)))</f>
        <v/>
      </c>
      <c r="DJ157" s="306" t="str">
        <f ca="true">+IF(OFFSET('Sanitation Data'!$I$28,0,10*ROW('Sanitation Data'!I151))="","",OFFSET('Sanitation Data'!$I$28,0,10*ROW('Sanitation Data'!I151)))</f>
        <v/>
      </c>
      <c r="DK157" s="306" t="str">
        <f ca="true">+IF(OFFSET('Sanitation Data'!$I$29,0,10*ROW('Sanitation Data'!I151))="","",OFFSET('Sanitation Data'!$I$29,0,10*ROW('Sanitation Data'!I151)))</f>
        <v/>
      </c>
      <c r="DL157" s="306" t="str">
        <f ca="true">+IF(OFFSET('Sanitation Data'!$I$30,0,10*ROW('Sanitation Data'!I151))="","",OFFSET('Sanitation Data'!$I$30,0,10*ROW('Sanitation Data'!I151)))</f>
        <v/>
      </c>
      <c r="DM157" s="306" t="str">
        <f ca="true">+IF(OFFSET('Sanitation Data'!$I$31,0,10*ROW('Sanitation Data'!I151))="","",OFFSET('Sanitation Data'!$I$31,0,10*ROW('Sanitation Data'!I151)))</f>
        <v/>
      </c>
      <c r="DN157" s="306" t="str">
        <f ca="true">+IF(OFFSET('Sanitation Data'!$I$32,0,10*ROW('Sanitation Data'!I151))="","",OFFSET('Sanitation Data'!$I$32,0,10*ROW('Sanitation Data'!I151)))</f>
        <v/>
      </c>
      <c r="DO157" s="306" t="str">
        <f ca="true">+IF(OFFSET('Hygiene Data'!$D$11,0,10*ROW('Hygiene Data'!D151))="","",OFFSET('Hygiene Data'!$D$11,0,10*ROW('Hygiene Data'!D151)))</f>
        <v/>
      </c>
      <c r="DP157" s="306" t="str">
        <f ca="true">+IF(OFFSET('Hygiene Data'!$D$12,0,10*ROW('Hygiene Data'!D151))="","",OFFSET('Hygiene Data'!$D$12,0,10*ROW('Hygiene Data'!D151)))</f>
        <v/>
      </c>
      <c r="DQ157" s="306" t="str">
        <f ca="true">+IF(OFFSET('Hygiene Data'!$D$13,0,10*ROW('Hygiene Data'!D151))="","",OFFSET('Hygiene Data'!$D$13,0,10*ROW('Hygiene Data'!D151)))</f>
        <v/>
      </c>
      <c r="DR157" s="306" t="str">
        <f ca="true">+IF(OFFSET('Hygiene Data'!$E$11,0,10*ROW('Hygiene Data'!E151))="","",OFFSET('Hygiene Data'!$E$11,0,10*ROW('Hygiene Data'!E151)))</f>
        <v/>
      </c>
      <c r="DS157" s="306" t="str">
        <f ca="true">+IF(OFFSET('Hygiene Data'!$E$12,0,10*ROW('Hygiene Data'!E151))="","",OFFSET('Hygiene Data'!$E$12,0,10*ROW('Hygiene Data'!E151)))</f>
        <v/>
      </c>
      <c r="DT157" s="306" t="str">
        <f ca="true">+IF(OFFSET('Hygiene Data'!$E$13,0,10*ROW('Hygiene Data'!E151))="","",OFFSET('Hygiene Data'!$E$13,0,10*ROW('Hygiene Data'!E151)))</f>
        <v/>
      </c>
      <c r="DU157" s="306" t="str">
        <f ca="true">+IF(OFFSET('Hygiene Data'!$F$11,0,10*ROW('Hygiene Data'!F151))="","",OFFSET('Hygiene Data'!$F$11,0,10*ROW('Hygiene Data'!F151)))</f>
        <v/>
      </c>
      <c r="DV157" s="306" t="str">
        <f ca="true">+IF(OFFSET('Hygiene Data'!$F$12,0,10*ROW('Hygiene Data'!F151))="","",OFFSET('Hygiene Data'!$F$12,0,10*ROW('Hygiene Data'!F151)))</f>
        <v/>
      </c>
      <c r="DW157" s="306" t="str">
        <f ca="true">+IF(OFFSET('Hygiene Data'!$F$13,0,10*ROW('Hygiene Data'!F151))="","",OFFSET('Hygiene Data'!$F$13,0,10*ROW('Hygiene Data'!F151)))</f>
        <v/>
      </c>
      <c r="DX157" s="306" t="str">
        <f ca="true">+IF(OFFSET('Hygiene Data'!$G$11,0,10*ROW('Hygiene Data'!G151))="","",OFFSET('Hygiene Data'!$G$11,0,10*ROW('Hygiene Data'!G151)))</f>
        <v/>
      </c>
      <c r="DY157" s="306" t="str">
        <f ca="true">+IF(OFFSET('Hygiene Data'!$G$12,0,10*ROW('Hygiene Data'!G151))="","",OFFSET('Hygiene Data'!$G$12,0,10*ROW('Hygiene Data'!G151)))</f>
        <v/>
      </c>
      <c r="DZ157" s="306" t="str">
        <f ca="true">+IF(OFFSET('Hygiene Data'!$G$13,0,10*ROW('Hygiene Data'!G151))="","",OFFSET('Hygiene Data'!$G$13,0,10*ROW('Hygiene Data'!G151)))</f>
        <v/>
      </c>
      <c r="EA157" s="306" t="str">
        <f ca="true">+IF(OFFSET('Hygiene Data'!$H$11,0,10*ROW('Hygiene Data'!H151))="","",OFFSET('Hygiene Data'!$H$11,0,10*ROW('Hygiene Data'!H151)))</f>
        <v/>
      </c>
      <c r="EB157" s="306" t="str">
        <f ca="true">+IF(OFFSET('Hygiene Data'!$H$12,0,10*ROW('Hygiene Data'!H151))="","",OFFSET('Hygiene Data'!$H$12,0,10*ROW('Hygiene Data'!H151)))</f>
        <v/>
      </c>
      <c r="EC157" s="306" t="str">
        <f ca="true">+IF(OFFSET('Hygiene Data'!$H$13,0,10*ROW('Hygiene Data'!H151))="","",OFFSET('Hygiene Data'!$H$13,0,10*ROW('Hygiene Data'!H151)))</f>
        <v/>
      </c>
      <c r="ED157" s="306" t="str">
        <f ca="true">+IF(OFFSET('Hygiene Data'!$I$11,0,10*ROW('Hygiene Data'!I151))="","",OFFSET('Hygiene Data'!$I$11,0,10*ROW('Hygiene Data'!I151)))</f>
        <v/>
      </c>
      <c r="EE157" s="306" t="str">
        <f ca="true">+IF(OFFSET('Hygiene Data'!$I$12,0,10*ROW('Hygiene Data'!I151))="","",OFFSET('Hygiene Data'!$I$12,0,10*ROW('Hygiene Data'!I151)))</f>
        <v/>
      </c>
      <c r="EF157" s="306"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62" t="str">
        <f t="shared" ca="true" si="2"/>
        <v/>
      </c>
      <c r="D158" s="98"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8"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8"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8"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8"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8"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8"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8"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8"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8"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8"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8"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8"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8"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8"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8"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8"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8"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9"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9"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9"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9"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9"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9"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9"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9"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9"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9"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9"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9"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9"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9"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9"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9"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9"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9"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9"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9"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9"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9"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9"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9"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9"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9"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9"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9"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9"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9"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0"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0"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0"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0"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0"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0"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0"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0"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0"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0"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0"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0"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0"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0"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0"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0"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0"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0"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6"/>
      <c r="BS158" s="306" t="str">
        <f ca="true">+IF(OFFSET('Water Data'!$D$27,0,10*ROW('Water Data'!D152))="","",OFFSET('Water Data'!$D$27,0,10*ROW('Water Data'!D152)))</f>
        <v/>
      </c>
      <c r="BT158" s="306" t="str">
        <f ca="true">+IF(OFFSET('Water Data'!$D$28,0,10*ROW('Water Data'!D152))="","",OFFSET('Water Data'!$D$28,0,10*ROW('Water Data'!D152)))</f>
        <v/>
      </c>
      <c r="BU158" s="306" t="str">
        <f ca="true">+IF(OFFSET('Water Data'!$D$29,0,10*ROW('Water Data'!D152))="","",OFFSET('Water Data'!$D$29,0,10*ROW('Water Data'!D152)))</f>
        <v/>
      </c>
      <c r="BV158" s="306" t="str">
        <f ca="true">+IF(OFFSET('Water Data'!$E$27,0,10*ROW('Water Data'!E152))="","",OFFSET('Water Data'!$E$27,0,10*ROW('Water Data'!E152)))</f>
        <v/>
      </c>
      <c r="BW158" s="306" t="str">
        <f ca="true">+IF(OFFSET('Water Data'!$E$28,0,10*ROW('Water Data'!E152))="","",OFFSET('Water Data'!$E$28,0,10*ROW('Water Data'!E152)))</f>
        <v/>
      </c>
      <c r="BX158" s="306" t="str">
        <f ca="true">+IF(OFFSET('Water Data'!$E$29,0,10*ROW('Water Data'!E152))="","",OFFSET('Water Data'!$E$29,0,10*ROW('Water Data'!E152)))</f>
        <v/>
      </c>
      <c r="BY158" s="306" t="str">
        <f ca="true">+IF(OFFSET('Water Data'!$F$27,0,10*ROW('Water Data'!F152))="","",OFFSET('Water Data'!$F$27,0,10*ROW('Water Data'!F152)))</f>
        <v/>
      </c>
      <c r="BZ158" s="306" t="str">
        <f ca="true">+IF(OFFSET('Water Data'!$F$28,0,10*ROW('Water Data'!F152))="","",OFFSET('Water Data'!$F$28,0,10*ROW('Water Data'!F152)))</f>
        <v/>
      </c>
      <c r="CA158" s="306" t="str">
        <f ca="true">+IF(OFFSET('Water Data'!$F$29,0,10*ROW('Water Data'!F152))="","",OFFSET('Water Data'!$F$29,0,10*ROW('Water Data'!F152)))</f>
        <v/>
      </c>
      <c r="CB158" s="306" t="str">
        <f ca="true">+IF(OFFSET('Water Data'!$G$27,0,10*ROW('Water Data'!G152))="","",OFFSET('Water Data'!$G$27,0,10*ROW('Water Data'!G152)))</f>
        <v/>
      </c>
      <c r="CC158" s="306" t="str">
        <f ca="true">+IF(OFFSET('Water Data'!$G$28,0,10*ROW('Water Data'!G152))="","",OFFSET('Water Data'!$G$28,0,10*ROW('Water Data'!G152)))</f>
        <v/>
      </c>
      <c r="CD158" s="306" t="str">
        <f ca="true">+IF(OFFSET('Water Data'!$G$29,0,10*ROW('Water Data'!G152))="","",OFFSET('Water Data'!$G$29,0,10*ROW('Water Data'!G152)))</f>
        <v/>
      </c>
      <c r="CE158" s="306" t="str">
        <f ca="true">+IF(OFFSET('Water Data'!$H$27,0,10*ROW('Water Data'!H152))="","",OFFSET('Water Data'!$H$27,0,10*ROW('Water Data'!H152)))</f>
        <v/>
      </c>
      <c r="CF158" s="306" t="str">
        <f ca="true">+IF(OFFSET('Water Data'!$H$28,0,10*ROW('Water Data'!H152))="","",OFFSET('Water Data'!$H$28,0,10*ROW('Water Data'!H152)))</f>
        <v/>
      </c>
      <c r="CG158" s="306" t="str">
        <f ca="true">+IF(OFFSET('Water Data'!$H$29,0,10*ROW('Water Data'!H152))="","",OFFSET('Water Data'!$H$29,0,10*ROW('Water Data'!H152)))</f>
        <v/>
      </c>
      <c r="CH158" s="306" t="str">
        <f ca="true">+IF(OFFSET('Water Data'!$I$27,0,10*ROW('Water Data'!I152))="","",OFFSET('Water Data'!$I$27,0,10*ROW('Water Data'!I152)))</f>
        <v/>
      </c>
      <c r="CI158" s="306" t="str">
        <f ca="true">+IF(OFFSET('Water Data'!$I$28,0,10*ROW('Water Data'!I152))="","",OFFSET('Water Data'!$I$28,0,10*ROW('Water Data'!I152)))</f>
        <v/>
      </c>
      <c r="CJ158" s="306" t="str">
        <f ca="true">+IF(OFFSET('Water Data'!$I$29,0,10*ROW('Water Data'!I152))="","",OFFSET('Water Data'!$I$29,0,10*ROW('Water Data'!I152)))</f>
        <v/>
      </c>
      <c r="CK158" s="306" t="str">
        <f ca="true">+IF(OFFSET('Sanitation Data'!$D$28,0,10*ROW('Sanitation Data'!D152))="","",OFFSET('Sanitation Data'!$D$28,0,10*ROW('Sanitation Data'!D152)))</f>
        <v/>
      </c>
      <c r="CL158" s="306" t="str">
        <f ca="true">+IF(OFFSET('Sanitation Data'!$D$29,0,10*ROW('Sanitation Data'!D152))="","",OFFSET('Sanitation Data'!$D$29,0,10*ROW('Sanitation Data'!D152)))</f>
        <v/>
      </c>
      <c r="CM158" s="306" t="str">
        <f ca="true">+IF(OFFSET('Sanitation Data'!$D$30,0,10*ROW('Sanitation Data'!D152))="","",OFFSET('Sanitation Data'!$D$30,0,10*ROW('Sanitation Data'!D152)))</f>
        <v/>
      </c>
      <c r="CN158" s="306" t="str">
        <f ca="true">+IF(OFFSET('Sanitation Data'!$D$31,0,10*ROW('Sanitation Data'!D152))="","",OFFSET('Sanitation Data'!$D$31,0,10*ROW('Sanitation Data'!D152)))</f>
        <v/>
      </c>
      <c r="CO158" s="306" t="str">
        <f ca="true">+IF(OFFSET('Sanitation Data'!$D$32,0,10*ROW('Sanitation Data'!D152))="","",OFFSET('Sanitation Data'!$D$32,0,10*ROW('Sanitation Data'!D152)))</f>
        <v/>
      </c>
      <c r="CP158" s="306" t="str">
        <f ca="true">+IF(OFFSET('Sanitation Data'!$E$28,0,10*ROW('Sanitation Data'!E152))="","",OFFSET('Sanitation Data'!$E$28,0,10*ROW('Sanitation Data'!E152)))</f>
        <v/>
      </c>
      <c r="CQ158" s="306" t="str">
        <f ca="true">+IF(OFFSET('Sanitation Data'!$E$29,0,10*ROW('Sanitation Data'!E152))="","",OFFSET('Sanitation Data'!$E$29,0,10*ROW('Sanitation Data'!E152)))</f>
        <v/>
      </c>
      <c r="CR158" s="306" t="str">
        <f ca="true">+IF(OFFSET('Sanitation Data'!$E$30,0,10*ROW('Sanitation Data'!E152))="","",OFFSET('Sanitation Data'!$E$30,0,10*ROW('Sanitation Data'!E152)))</f>
        <v/>
      </c>
      <c r="CS158" s="306" t="str">
        <f ca="true">+IF(OFFSET('Sanitation Data'!$E$31,0,10*ROW('Sanitation Data'!E152))="","",OFFSET('Sanitation Data'!$E$31,0,10*ROW('Sanitation Data'!E152)))</f>
        <v/>
      </c>
      <c r="CT158" s="306" t="str">
        <f ca="true">+IF(OFFSET('Sanitation Data'!$E$32,0,10*ROW('Sanitation Data'!E152))="","",OFFSET('Sanitation Data'!$E$32,0,10*ROW('Sanitation Data'!E152)))</f>
        <v/>
      </c>
      <c r="CU158" s="306" t="str">
        <f ca="true">+IF(OFFSET('Sanitation Data'!$F$28,0,10*ROW('Sanitation Data'!F152))="","",OFFSET('Sanitation Data'!$F$28,0,10*ROW('Sanitation Data'!F152)))</f>
        <v/>
      </c>
      <c r="CV158" s="306" t="str">
        <f ca="true">+IF(OFFSET('Sanitation Data'!$F$29,0,10*ROW('Sanitation Data'!F152))="","",OFFSET('Sanitation Data'!$F$29,0,10*ROW('Sanitation Data'!F152)))</f>
        <v/>
      </c>
      <c r="CW158" s="306" t="str">
        <f ca="true">+IF(OFFSET('Sanitation Data'!$F$30,0,10*ROW('Sanitation Data'!F152))="","",OFFSET('Sanitation Data'!$F$30,0,10*ROW('Sanitation Data'!F152)))</f>
        <v/>
      </c>
      <c r="CX158" s="306" t="str">
        <f ca="true">+IF(OFFSET('Sanitation Data'!$F$31,0,10*ROW('Sanitation Data'!F152))="","",OFFSET('Sanitation Data'!$F$31,0,10*ROW('Sanitation Data'!F152)))</f>
        <v/>
      </c>
      <c r="CY158" s="306" t="str">
        <f ca="true">+IF(OFFSET('Sanitation Data'!$F$32,0,10*ROW('Sanitation Data'!F152))="","",OFFSET('Sanitation Data'!$F$32,0,10*ROW('Sanitation Data'!F152)))</f>
        <v/>
      </c>
      <c r="CZ158" s="306" t="str">
        <f ca="true">+IF(OFFSET('Sanitation Data'!$G$28,0,10*ROW('Sanitation Data'!G152))="","",OFFSET('Sanitation Data'!$G$28,0,10*ROW('Sanitation Data'!G152)))</f>
        <v/>
      </c>
      <c r="DA158" s="306" t="str">
        <f ca="true">+IF(OFFSET('Sanitation Data'!$G$29,0,10*ROW('Sanitation Data'!G152))="","",OFFSET('Sanitation Data'!$G$29,0,10*ROW('Sanitation Data'!G152)))</f>
        <v/>
      </c>
      <c r="DB158" s="306" t="str">
        <f ca="true">+IF(OFFSET('Sanitation Data'!$G$30,0,10*ROW('Sanitation Data'!G152))="","",OFFSET('Sanitation Data'!$G$30,0,10*ROW('Sanitation Data'!G152)))</f>
        <v/>
      </c>
      <c r="DC158" s="306" t="str">
        <f ca="true">+IF(OFFSET('Sanitation Data'!$G$31,0,10*ROW('Sanitation Data'!G152))="","",OFFSET('Sanitation Data'!$G$31,0,10*ROW('Sanitation Data'!G152)))</f>
        <v/>
      </c>
      <c r="DD158" s="306" t="str">
        <f ca="true">+IF(OFFSET('Sanitation Data'!$G$32,0,10*ROW('Sanitation Data'!G152))="","",OFFSET('Sanitation Data'!$G$32,0,10*ROW('Sanitation Data'!G152)))</f>
        <v/>
      </c>
      <c r="DE158" s="306" t="str">
        <f ca="true">+IF(OFFSET('Sanitation Data'!$H$28,0,10*ROW('Sanitation Data'!H152))="","",OFFSET('Sanitation Data'!$H$28,0,10*ROW('Sanitation Data'!H152)))</f>
        <v/>
      </c>
      <c r="DF158" s="306" t="str">
        <f ca="true">+IF(OFFSET('Sanitation Data'!$H$29,0,10*ROW('Sanitation Data'!H152))="","",OFFSET('Sanitation Data'!$H$29,0,10*ROW('Sanitation Data'!H152)))</f>
        <v/>
      </c>
      <c r="DG158" s="306" t="str">
        <f ca="true">+IF(OFFSET('Sanitation Data'!$H$30,0,10*ROW('Sanitation Data'!H152))="","",OFFSET('Sanitation Data'!$H$30,0,10*ROW('Sanitation Data'!H152)))</f>
        <v/>
      </c>
      <c r="DH158" s="306" t="str">
        <f ca="true">+IF(OFFSET('Sanitation Data'!$H$31,0,10*ROW('Sanitation Data'!H152))="","",OFFSET('Sanitation Data'!$H$31,0,10*ROW('Sanitation Data'!H152)))</f>
        <v/>
      </c>
      <c r="DI158" s="306" t="str">
        <f ca="true">+IF(OFFSET('Sanitation Data'!$H$32,0,10*ROW('Sanitation Data'!H152))="","",OFFSET('Sanitation Data'!$H$32,0,10*ROW('Sanitation Data'!H152)))</f>
        <v/>
      </c>
      <c r="DJ158" s="306" t="str">
        <f ca="true">+IF(OFFSET('Sanitation Data'!$I$28,0,10*ROW('Sanitation Data'!I152))="","",OFFSET('Sanitation Data'!$I$28,0,10*ROW('Sanitation Data'!I152)))</f>
        <v/>
      </c>
      <c r="DK158" s="306" t="str">
        <f ca="true">+IF(OFFSET('Sanitation Data'!$I$29,0,10*ROW('Sanitation Data'!I152))="","",OFFSET('Sanitation Data'!$I$29,0,10*ROW('Sanitation Data'!I152)))</f>
        <v/>
      </c>
      <c r="DL158" s="306" t="str">
        <f ca="true">+IF(OFFSET('Sanitation Data'!$I$30,0,10*ROW('Sanitation Data'!I152))="","",OFFSET('Sanitation Data'!$I$30,0,10*ROW('Sanitation Data'!I152)))</f>
        <v/>
      </c>
      <c r="DM158" s="306" t="str">
        <f ca="true">+IF(OFFSET('Sanitation Data'!$I$31,0,10*ROW('Sanitation Data'!I152))="","",OFFSET('Sanitation Data'!$I$31,0,10*ROW('Sanitation Data'!I152)))</f>
        <v/>
      </c>
      <c r="DN158" s="306" t="str">
        <f ca="true">+IF(OFFSET('Sanitation Data'!$I$32,0,10*ROW('Sanitation Data'!I152))="","",OFFSET('Sanitation Data'!$I$32,0,10*ROW('Sanitation Data'!I152)))</f>
        <v/>
      </c>
      <c r="DO158" s="306" t="str">
        <f ca="true">+IF(OFFSET('Hygiene Data'!$D$11,0,10*ROW('Hygiene Data'!D152))="","",OFFSET('Hygiene Data'!$D$11,0,10*ROW('Hygiene Data'!D152)))</f>
        <v/>
      </c>
      <c r="DP158" s="306" t="str">
        <f ca="true">+IF(OFFSET('Hygiene Data'!$D$12,0,10*ROW('Hygiene Data'!D152))="","",OFFSET('Hygiene Data'!$D$12,0,10*ROW('Hygiene Data'!D152)))</f>
        <v/>
      </c>
      <c r="DQ158" s="306" t="str">
        <f ca="true">+IF(OFFSET('Hygiene Data'!$D$13,0,10*ROW('Hygiene Data'!D152))="","",OFFSET('Hygiene Data'!$D$13,0,10*ROW('Hygiene Data'!D152)))</f>
        <v/>
      </c>
      <c r="DR158" s="306" t="str">
        <f ca="true">+IF(OFFSET('Hygiene Data'!$E$11,0,10*ROW('Hygiene Data'!E152))="","",OFFSET('Hygiene Data'!$E$11,0,10*ROW('Hygiene Data'!E152)))</f>
        <v/>
      </c>
      <c r="DS158" s="306" t="str">
        <f ca="true">+IF(OFFSET('Hygiene Data'!$E$12,0,10*ROW('Hygiene Data'!E152))="","",OFFSET('Hygiene Data'!$E$12,0,10*ROW('Hygiene Data'!E152)))</f>
        <v/>
      </c>
      <c r="DT158" s="306" t="str">
        <f ca="true">+IF(OFFSET('Hygiene Data'!$E$13,0,10*ROW('Hygiene Data'!E152))="","",OFFSET('Hygiene Data'!$E$13,0,10*ROW('Hygiene Data'!E152)))</f>
        <v/>
      </c>
      <c r="DU158" s="306" t="str">
        <f ca="true">+IF(OFFSET('Hygiene Data'!$F$11,0,10*ROW('Hygiene Data'!F152))="","",OFFSET('Hygiene Data'!$F$11,0,10*ROW('Hygiene Data'!F152)))</f>
        <v/>
      </c>
      <c r="DV158" s="306" t="str">
        <f ca="true">+IF(OFFSET('Hygiene Data'!$F$12,0,10*ROW('Hygiene Data'!F152))="","",OFFSET('Hygiene Data'!$F$12,0,10*ROW('Hygiene Data'!F152)))</f>
        <v/>
      </c>
      <c r="DW158" s="306" t="str">
        <f ca="true">+IF(OFFSET('Hygiene Data'!$F$13,0,10*ROW('Hygiene Data'!F152))="","",OFFSET('Hygiene Data'!$F$13,0,10*ROW('Hygiene Data'!F152)))</f>
        <v/>
      </c>
      <c r="DX158" s="306" t="str">
        <f ca="true">+IF(OFFSET('Hygiene Data'!$G$11,0,10*ROW('Hygiene Data'!G152))="","",OFFSET('Hygiene Data'!$G$11,0,10*ROW('Hygiene Data'!G152)))</f>
        <v/>
      </c>
      <c r="DY158" s="306" t="str">
        <f ca="true">+IF(OFFSET('Hygiene Data'!$G$12,0,10*ROW('Hygiene Data'!G152))="","",OFFSET('Hygiene Data'!$G$12,0,10*ROW('Hygiene Data'!G152)))</f>
        <v/>
      </c>
      <c r="DZ158" s="306" t="str">
        <f ca="true">+IF(OFFSET('Hygiene Data'!$G$13,0,10*ROW('Hygiene Data'!G152))="","",OFFSET('Hygiene Data'!$G$13,0,10*ROW('Hygiene Data'!G152)))</f>
        <v/>
      </c>
      <c r="EA158" s="306" t="str">
        <f ca="true">+IF(OFFSET('Hygiene Data'!$H$11,0,10*ROW('Hygiene Data'!H152))="","",OFFSET('Hygiene Data'!$H$11,0,10*ROW('Hygiene Data'!H152)))</f>
        <v/>
      </c>
      <c r="EB158" s="306" t="str">
        <f ca="true">+IF(OFFSET('Hygiene Data'!$H$12,0,10*ROW('Hygiene Data'!H152))="","",OFFSET('Hygiene Data'!$H$12,0,10*ROW('Hygiene Data'!H152)))</f>
        <v/>
      </c>
      <c r="EC158" s="306" t="str">
        <f ca="true">+IF(OFFSET('Hygiene Data'!$H$13,0,10*ROW('Hygiene Data'!H152))="","",OFFSET('Hygiene Data'!$H$13,0,10*ROW('Hygiene Data'!H152)))</f>
        <v/>
      </c>
      <c r="ED158" s="306" t="str">
        <f ca="true">+IF(OFFSET('Hygiene Data'!$I$11,0,10*ROW('Hygiene Data'!I152))="","",OFFSET('Hygiene Data'!$I$11,0,10*ROW('Hygiene Data'!I152)))</f>
        <v/>
      </c>
      <c r="EE158" s="306" t="str">
        <f ca="true">+IF(OFFSET('Hygiene Data'!$I$12,0,10*ROW('Hygiene Data'!I152))="","",OFFSET('Hygiene Data'!$I$12,0,10*ROW('Hygiene Data'!I152)))</f>
        <v/>
      </c>
      <c r="EF158" s="306"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62" t="str">
        <f t="shared" ca="true" si="2"/>
        <v/>
      </c>
      <c r="D159" s="98"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8"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8"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8"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8"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8"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8"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8"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8"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8"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8"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8"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8"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8"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8"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8"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8"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8"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9"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9"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9"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9"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9"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9"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9"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9"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9"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9"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9"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9"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9"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9"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9"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9"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9"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9"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9"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9"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9"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9"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9"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9"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9"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9"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9"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9"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9"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9"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0"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0"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0"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0"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0"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0"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0"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0"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0"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0"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0"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0"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0"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0"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0"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0"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0"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0"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6"/>
      <c r="BS159" s="306" t="str">
        <f ca="true">+IF(OFFSET('Water Data'!$D$27,0,10*ROW('Water Data'!D153))="","",OFFSET('Water Data'!$D$27,0,10*ROW('Water Data'!D153)))</f>
        <v/>
      </c>
      <c r="BT159" s="306" t="str">
        <f ca="true">+IF(OFFSET('Water Data'!$D$28,0,10*ROW('Water Data'!D153))="","",OFFSET('Water Data'!$D$28,0,10*ROW('Water Data'!D153)))</f>
        <v/>
      </c>
      <c r="BU159" s="306" t="str">
        <f ca="true">+IF(OFFSET('Water Data'!$D$29,0,10*ROW('Water Data'!D153))="","",OFFSET('Water Data'!$D$29,0,10*ROW('Water Data'!D153)))</f>
        <v/>
      </c>
      <c r="BV159" s="306" t="str">
        <f ca="true">+IF(OFFSET('Water Data'!$E$27,0,10*ROW('Water Data'!E153))="","",OFFSET('Water Data'!$E$27,0,10*ROW('Water Data'!E153)))</f>
        <v/>
      </c>
      <c r="BW159" s="306" t="str">
        <f ca="true">+IF(OFFSET('Water Data'!$E$28,0,10*ROW('Water Data'!E153))="","",OFFSET('Water Data'!$E$28,0,10*ROW('Water Data'!E153)))</f>
        <v/>
      </c>
      <c r="BX159" s="306" t="str">
        <f ca="true">+IF(OFFSET('Water Data'!$E$29,0,10*ROW('Water Data'!E153))="","",OFFSET('Water Data'!$E$29,0,10*ROW('Water Data'!E153)))</f>
        <v/>
      </c>
      <c r="BY159" s="306" t="str">
        <f ca="true">+IF(OFFSET('Water Data'!$F$27,0,10*ROW('Water Data'!F153))="","",OFFSET('Water Data'!$F$27,0,10*ROW('Water Data'!F153)))</f>
        <v/>
      </c>
      <c r="BZ159" s="306" t="str">
        <f ca="true">+IF(OFFSET('Water Data'!$F$28,0,10*ROW('Water Data'!F153))="","",OFFSET('Water Data'!$F$28,0,10*ROW('Water Data'!F153)))</f>
        <v/>
      </c>
      <c r="CA159" s="306" t="str">
        <f ca="true">+IF(OFFSET('Water Data'!$F$29,0,10*ROW('Water Data'!F153))="","",OFFSET('Water Data'!$F$29,0,10*ROW('Water Data'!F153)))</f>
        <v/>
      </c>
      <c r="CB159" s="306" t="str">
        <f ca="true">+IF(OFFSET('Water Data'!$G$27,0,10*ROW('Water Data'!G153))="","",OFFSET('Water Data'!$G$27,0,10*ROW('Water Data'!G153)))</f>
        <v/>
      </c>
      <c r="CC159" s="306" t="str">
        <f ca="true">+IF(OFFSET('Water Data'!$G$28,0,10*ROW('Water Data'!G153))="","",OFFSET('Water Data'!$G$28,0,10*ROW('Water Data'!G153)))</f>
        <v/>
      </c>
      <c r="CD159" s="306" t="str">
        <f ca="true">+IF(OFFSET('Water Data'!$G$29,0,10*ROW('Water Data'!G153))="","",OFFSET('Water Data'!$G$29,0,10*ROW('Water Data'!G153)))</f>
        <v/>
      </c>
      <c r="CE159" s="306" t="str">
        <f ca="true">+IF(OFFSET('Water Data'!$H$27,0,10*ROW('Water Data'!H153))="","",OFFSET('Water Data'!$H$27,0,10*ROW('Water Data'!H153)))</f>
        <v/>
      </c>
      <c r="CF159" s="306" t="str">
        <f ca="true">+IF(OFFSET('Water Data'!$H$28,0,10*ROW('Water Data'!H153))="","",OFFSET('Water Data'!$H$28,0,10*ROW('Water Data'!H153)))</f>
        <v/>
      </c>
      <c r="CG159" s="306" t="str">
        <f ca="true">+IF(OFFSET('Water Data'!$H$29,0,10*ROW('Water Data'!H153))="","",OFFSET('Water Data'!$H$29,0,10*ROW('Water Data'!H153)))</f>
        <v/>
      </c>
      <c r="CH159" s="306" t="str">
        <f ca="true">+IF(OFFSET('Water Data'!$I$27,0,10*ROW('Water Data'!I153))="","",OFFSET('Water Data'!$I$27,0,10*ROW('Water Data'!I153)))</f>
        <v/>
      </c>
      <c r="CI159" s="306" t="str">
        <f ca="true">+IF(OFFSET('Water Data'!$I$28,0,10*ROW('Water Data'!I153))="","",OFFSET('Water Data'!$I$28,0,10*ROW('Water Data'!I153)))</f>
        <v/>
      </c>
      <c r="CJ159" s="306" t="str">
        <f ca="true">+IF(OFFSET('Water Data'!$I$29,0,10*ROW('Water Data'!I153))="","",OFFSET('Water Data'!$I$29,0,10*ROW('Water Data'!I153)))</f>
        <v/>
      </c>
      <c r="CK159" s="306" t="str">
        <f ca="true">+IF(OFFSET('Sanitation Data'!$D$28,0,10*ROW('Sanitation Data'!D153))="","",OFFSET('Sanitation Data'!$D$28,0,10*ROW('Sanitation Data'!D153)))</f>
        <v/>
      </c>
      <c r="CL159" s="306" t="str">
        <f ca="true">+IF(OFFSET('Sanitation Data'!$D$29,0,10*ROW('Sanitation Data'!D153))="","",OFFSET('Sanitation Data'!$D$29,0,10*ROW('Sanitation Data'!D153)))</f>
        <v/>
      </c>
      <c r="CM159" s="306" t="str">
        <f ca="true">+IF(OFFSET('Sanitation Data'!$D$30,0,10*ROW('Sanitation Data'!D153))="","",OFFSET('Sanitation Data'!$D$30,0,10*ROW('Sanitation Data'!D153)))</f>
        <v/>
      </c>
      <c r="CN159" s="306" t="str">
        <f ca="true">+IF(OFFSET('Sanitation Data'!$D$31,0,10*ROW('Sanitation Data'!D153))="","",OFFSET('Sanitation Data'!$D$31,0,10*ROW('Sanitation Data'!D153)))</f>
        <v/>
      </c>
      <c r="CO159" s="306" t="str">
        <f ca="true">+IF(OFFSET('Sanitation Data'!$D$32,0,10*ROW('Sanitation Data'!D153))="","",OFFSET('Sanitation Data'!$D$32,0,10*ROW('Sanitation Data'!D153)))</f>
        <v/>
      </c>
      <c r="CP159" s="306" t="str">
        <f ca="true">+IF(OFFSET('Sanitation Data'!$E$28,0,10*ROW('Sanitation Data'!E153))="","",OFFSET('Sanitation Data'!$E$28,0,10*ROW('Sanitation Data'!E153)))</f>
        <v/>
      </c>
      <c r="CQ159" s="306" t="str">
        <f ca="true">+IF(OFFSET('Sanitation Data'!$E$29,0,10*ROW('Sanitation Data'!E153))="","",OFFSET('Sanitation Data'!$E$29,0,10*ROW('Sanitation Data'!E153)))</f>
        <v/>
      </c>
      <c r="CR159" s="306" t="str">
        <f ca="true">+IF(OFFSET('Sanitation Data'!$E$30,0,10*ROW('Sanitation Data'!E153))="","",OFFSET('Sanitation Data'!$E$30,0,10*ROW('Sanitation Data'!E153)))</f>
        <v/>
      </c>
      <c r="CS159" s="306" t="str">
        <f ca="true">+IF(OFFSET('Sanitation Data'!$E$31,0,10*ROW('Sanitation Data'!E153))="","",OFFSET('Sanitation Data'!$E$31,0,10*ROW('Sanitation Data'!E153)))</f>
        <v/>
      </c>
      <c r="CT159" s="306" t="str">
        <f ca="true">+IF(OFFSET('Sanitation Data'!$E$32,0,10*ROW('Sanitation Data'!E153))="","",OFFSET('Sanitation Data'!$E$32,0,10*ROW('Sanitation Data'!E153)))</f>
        <v/>
      </c>
      <c r="CU159" s="306" t="str">
        <f ca="true">+IF(OFFSET('Sanitation Data'!$F$28,0,10*ROW('Sanitation Data'!F153))="","",OFFSET('Sanitation Data'!$F$28,0,10*ROW('Sanitation Data'!F153)))</f>
        <v/>
      </c>
      <c r="CV159" s="306" t="str">
        <f ca="true">+IF(OFFSET('Sanitation Data'!$F$29,0,10*ROW('Sanitation Data'!F153))="","",OFFSET('Sanitation Data'!$F$29,0,10*ROW('Sanitation Data'!F153)))</f>
        <v/>
      </c>
      <c r="CW159" s="306" t="str">
        <f ca="true">+IF(OFFSET('Sanitation Data'!$F$30,0,10*ROW('Sanitation Data'!F153))="","",OFFSET('Sanitation Data'!$F$30,0,10*ROW('Sanitation Data'!F153)))</f>
        <v/>
      </c>
      <c r="CX159" s="306" t="str">
        <f ca="true">+IF(OFFSET('Sanitation Data'!$F$31,0,10*ROW('Sanitation Data'!F153))="","",OFFSET('Sanitation Data'!$F$31,0,10*ROW('Sanitation Data'!F153)))</f>
        <v/>
      </c>
      <c r="CY159" s="306" t="str">
        <f ca="true">+IF(OFFSET('Sanitation Data'!$F$32,0,10*ROW('Sanitation Data'!F153))="","",OFFSET('Sanitation Data'!$F$32,0,10*ROW('Sanitation Data'!F153)))</f>
        <v/>
      </c>
      <c r="CZ159" s="306" t="str">
        <f ca="true">+IF(OFFSET('Sanitation Data'!$G$28,0,10*ROW('Sanitation Data'!G153))="","",OFFSET('Sanitation Data'!$G$28,0,10*ROW('Sanitation Data'!G153)))</f>
        <v/>
      </c>
      <c r="DA159" s="306" t="str">
        <f ca="true">+IF(OFFSET('Sanitation Data'!$G$29,0,10*ROW('Sanitation Data'!G153))="","",OFFSET('Sanitation Data'!$G$29,0,10*ROW('Sanitation Data'!G153)))</f>
        <v/>
      </c>
      <c r="DB159" s="306" t="str">
        <f ca="true">+IF(OFFSET('Sanitation Data'!$G$30,0,10*ROW('Sanitation Data'!G153))="","",OFFSET('Sanitation Data'!$G$30,0,10*ROW('Sanitation Data'!G153)))</f>
        <v/>
      </c>
      <c r="DC159" s="306" t="str">
        <f ca="true">+IF(OFFSET('Sanitation Data'!$G$31,0,10*ROW('Sanitation Data'!G153))="","",OFFSET('Sanitation Data'!$G$31,0,10*ROW('Sanitation Data'!G153)))</f>
        <v/>
      </c>
      <c r="DD159" s="306" t="str">
        <f ca="true">+IF(OFFSET('Sanitation Data'!$G$32,0,10*ROW('Sanitation Data'!G153))="","",OFFSET('Sanitation Data'!$G$32,0,10*ROW('Sanitation Data'!G153)))</f>
        <v/>
      </c>
      <c r="DE159" s="306" t="str">
        <f ca="true">+IF(OFFSET('Sanitation Data'!$H$28,0,10*ROW('Sanitation Data'!H153))="","",OFFSET('Sanitation Data'!$H$28,0,10*ROW('Sanitation Data'!H153)))</f>
        <v/>
      </c>
      <c r="DF159" s="306" t="str">
        <f ca="true">+IF(OFFSET('Sanitation Data'!$H$29,0,10*ROW('Sanitation Data'!H153))="","",OFFSET('Sanitation Data'!$H$29,0,10*ROW('Sanitation Data'!H153)))</f>
        <v/>
      </c>
      <c r="DG159" s="306" t="str">
        <f ca="true">+IF(OFFSET('Sanitation Data'!$H$30,0,10*ROW('Sanitation Data'!H153))="","",OFFSET('Sanitation Data'!$H$30,0,10*ROW('Sanitation Data'!H153)))</f>
        <v/>
      </c>
      <c r="DH159" s="306" t="str">
        <f ca="true">+IF(OFFSET('Sanitation Data'!$H$31,0,10*ROW('Sanitation Data'!H153))="","",OFFSET('Sanitation Data'!$H$31,0,10*ROW('Sanitation Data'!H153)))</f>
        <v/>
      </c>
      <c r="DI159" s="306" t="str">
        <f ca="true">+IF(OFFSET('Sanitation Data'!$H$32,0,10*ROW('Sanitation Data'!H153))="","",OFFSET('Sanitation Data'!$H$32,0,10*ROW('Sanitation Data'!H153)))</f>
        <v/>
      </c>
      <c r="DJ159" s="306" t="str">
        <f ca="true">+IF(OFFSET('Sanitation Data'!$I$28,0,10*ROW('Sanitation Data'!I153))="","",OFFSET('Sanitation Data'!$I$28,0,10*ROW('Sanitation Data'!I153)))</f>
        <v/>
      </c>
      <c r="DK159" s="306" t="str">
        <f ca="true">+IF(OFFSET('Sanitation Data'!$I$29,0,10*ROW('Sanitation Data'!I153))="","",OFFSET('Sanitation Data'!$I$29,0,10*ROW('Sanitation Data'!I153)))</f>
        <v/>
      </c>
      <c r="DL159" s="306" t="str">
        <f ca="true">+IF(OFFSET('Sanitation Data'!$I$30,0,10*ROW('Sanitation Data'!I153))="","",OFFSET('Sanitation Data'!$I$30,0,10*ROW('Sanitation Data'!I153)))</f>
        <v/>
      </c>
      <c r="DM159" s="306" t="str">
        <f ca="true">+IF(OFFSET('Sanitation Data'!$I$31,0,10*ROW('Sanitation Data'!I153))="","",OFFSET('Sanitation Data'!$I$31,0,10*ROW('Sanitation Data'!I153)))</f>
        <v/>
      </c>
      <c r="DN159" s="306" t="str">
        <f ca="true">+IF(OFFSET('Sanitation Data'!$I$32,0,10*ROW('Sanitation Data'!I153))="","",OFFSET('Sanitation Data'!$I$32,0,10*ROW('Sanitation Data'!I153)))</f>
        <v/>
      </c>
      <c r="DO159" s="306" t="str">
        <f ca="true">+IF(OFFSET('Hygiene Data'!$D$11,0,10*ROW('Hygiene Data'!D153))="","",OFFSET('Hygiene Data'!$D$11,0,10*ROW('Hygiene Data'!D153)))</f>
        <v/>
      </c>
      <c r="DP159" s="306" t="str">
        <f ca="true">+IF(OFFSET('Hygiene Data'!$D$12,0,10*ROW('Hygiene Data'!D153))="","",OFFSET('Hygiene Data'!$D$12,0,10*ROW('Hygiene Data'!D153)))</f>
        <v/>
      </c>
      <c r="DQ159" s="306" t="str">
        <f ca="true">+IF(OFFSET('Hygiene Data'!$D$13,0,10*ROW('Hygiene Data'!D153))="","",OFFSET('Hygiene Data'!$D$13,0,10*ROW('Hygiene Data'!D153)))</f>
        <v/>
      </c>
      <c r="DR159" s="306" t="str">
        <f ca="true">+IF(OFFSET('Hygiene Data'!$E$11,0,10*ROW('Hygiene Data'!E153))="","",OFFSET('Hygiene Data'!$E$11,0,10*ROW('Hygiene Data'!E153)))</f>
        <v/>
      </c>
      <c r="DS159" s="306" t="str">
        <f ca="true">+IF(OFFSET('Hygiene Data'!$E$12,0,10*ROW('Hygiene Data'!E153))="","",OFFSET('Hygiene Data'!$E$12,0,10*ROW('Hygiene Data'!E153)))</f>
        <v/>
      </c>
      <c r="DT159" s="306" t="str">
        <f ca="true">+IF(OFFSET('Hygiene Data'!$E$13,0,10*ROW('Hygiene Data'!E153))="","",OFFSET('Hygiene Data'!$E$13,0,10*ROW('Hygiene Data'!E153)))</f>
        <v/>
      </c>
      <c r="DU159" s="306" t="str">
        <f ca="true">+IF(OFFSET('Hygiene Data'!$F$11,0,10*ROW('Hygiene Data'!F153))="","",OFFSET('Hygiene Data'!$F$11,0,10*ROW('Hygiene Data'!F153)))</f>
        <v/>
      </c>
      <c r="DV159" s="306" t="str">
        <f ca="true">+IF(OFFSET('Hygiene Data'!$F$12,0,10*ROW('Hygiene Data'!F153))="","",OFFSET('Hygiene Data'!$F$12,0,10*ROW('Hygiene Data'!F153)))</f>
        <v/>
      </c>
      <c r="DW159" s="306" t="str">
        <f ca="true">+IF(OFFSET('Hygiene Data'!$F$13,0,10*ROW('Hygiene Data'!F153))="","",OFFSET('Hygiene Data'!$F$13,0,10*ROW('Hygiene Data'!F153)))</f>
        <v/>
      </c>
      <c r="DX159" s="306" t="str">
        <f ca="true">+IF(OFFSET('Hygiene Data'!$G$11,0,10*ROW('Hygiene Data'!G153))="","",OFFSET('Hygiene Data'!$G$11,0,10*ROW('Hygiene Data'!G153)))</f>
        <v/>
      </c>
      <c r="DY159" s="306" t="str">
        <f ca="true">+IF(OFFSET('Hygiene Data'!$G$12,0,10*ROW('Hygiene Data'!G153))="","",OFFSET('Hygiene Data'!$G$12,0,10*ROW('Hygiene Data'!G153)))</f>
        <v/>
      </c>
      <c r="DZ159" s="306" t="str">
        <f ca="true">+IF(OFFSET('Hygiene Data'!$G$13,0,10*ROW('Hygiene Data'!G153))="","",OFFSET('Hygiene Data'!$G$13,0,10*ROW('Hygiene Data'!G153)))</f>
        <v/>
      </c>
      <c r="EA159" s="306" t="str">
        <f ca="true">+IF(OFFSET('Hygiene Data'!$H$11,0,10*ROW('Hygiene Data'!H153))="","",OFFSET('Hygiene Data'!$H$11,0,10*ROW('Hygiene Data'!H153)))</f>
        <v/>
      </c>
      <c r="EB159" s="306" t="str">
        <f ca="true">+IF(OFFSET('Hygiene Data'!$H$12,0,10*ROW('Hygiene Data'!H153))="","",OFFSET('Hygiene Data'!$H$12,0,10*ROW('Hygiene Data'!H153)))</f>
        <v/>
      </c>
      <c r="EC159" s="306" t="str">
        <f ca="true">+IF(OFFSET('Hygiene Data'!$H$13,0,10*ROW('Hygiene Data'!H153))="","",OFFSET('Hygiene Data'!$H$13,0,10*ROW('Hygiene Data'!H153)))</f>
        <v/>
      </c>
      <c r="ED159" s="306" t="str">
        <f ca="true">+IF(OFFSET('Hygiene Data'!$I$11,0,10*ROW('Hygiene Data'!I153))="","",OFFSET('Hygiene Data'!$I$11,0,10*ROW('Hygiene Data'!I153)))</f>
        <v/>
      </c>
      <c r="EE159" s="306" t="str">
        <f ca="true">+IF(OFFSET('Hygiene Data'!$I$12,0,10*ROW('Hygiene Data'!I153))="","",OFFSET('Hygiene Data'!$I$12,0,10*ROW('Hygiene Data'!I153)))</f>
        <v/>
      </c>
      <c r="EF159" s="306"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62" t="str">
        <f t="shared" ca="true" si="2"/>
        <v/>
      </c>
      <c r="D160" s="98"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8"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8"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8"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8"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8"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8"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8"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8"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8"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8"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8"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8"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8"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8"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8"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8"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8"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9"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9"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9"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9"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9"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9"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9"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9"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9"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9"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9"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9"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9"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9"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9"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9"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9"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9"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9"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9"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9"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9"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9"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9"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9"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9"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9"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9"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9"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9"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0"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0"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0"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0"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0"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0"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0"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0"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0"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0"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0"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0"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0"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0"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0"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0"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0"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0"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6"/>
      <c r="BS160" s="306" t="str">
        <f ca="true">+IF(OFFSET('Water Data'!$D$27,0,10*ROW('Water Data'!D154))="","",OFFSET('Water Data'!$D$27,0,10*ROW('Water Data'!D154)))</f>
        <v/>
      </c>
      <c r="BT160" s="306" t="str">
        <f ca="true">+IF(OFFSET('Water Data'!$D$28,0,10*ROW('Water Data'!D154))="","",OFFSET('Water Data'!$D$28,0,10*ROW('Water Data'!D154)))</f>
        <v/>
      </c>
      <c r="BU160" s="306" t="str">
        <f ca="true">+IF(OFFSET('Water Data'!$D$29,0,10*ROW('Water Data'!D154))="","",OFFSET('Water Data'!$D$29,0,10*ROW('Water Data'!D154)))</f>
        <v/>
      </c>
      <c r="BV160" s="306" t="str">
        <f ca="true">+IF(OFFSET('Water Data'!$E$27,0,10*ROW('Water Data'!E154))="","",OFFSET('Water Data'!$E$27,0,10*ROW('Water Data'!E154)))</f>
        <v/>
      </c>
      <c r="BW160" s="306" t="str">
        <f ca="true">+IF(OFFSET('Water Data'!$E$28,0,10*ROW('Water Data'!E154))="","",OFFSET('Water Data'!$E$28,0,10*ROW('Water Data'!E154)))</f>
        <v/>
      </c>
      <c r="BX160" s="306" t="str">
        <f ca="true">+IF(OFFSET('Water Data'!$E$29,0,10*ROW('Water Data'!E154))="","",OFFSET('Water Data'!$E$29,0,10*ROW('Water Data'!E154)))</f>
        <v/>
      </c>
      <c r="BY160" s="306" t="str">
        <f ca="true">+IF(OFFSET('Water Data'!$F$27,0,10*ROW('Water Data'!F154))="","",OFFSET('Water Data'!$F$27,0,10*ROW('Water Data'!F154)))</f>
        <v/>
      </c>
      <c r="BZ160" s="306" t="str">
        <f ca="true">+IF(OFFSET('Water Data'!$F$28,0,10*ROW('Water Data'!F154))="","",OFFSET('Water Data'!$F$28,0,10*ROW('Water Data'!F154)))</f>
        <v/>
      </c>
      <c r="CA160" s="306" t="str">
        <f ca="true">+IF(OFFSET('Water Data'!$F$29,0,10*ROW('Water Data'!F154))="","",OFFSET('Water Data'!$F$29,0,10*ROW('Water Data'!F154)))</f>
        <v/>
      </c>
      <c r="CB160" s="306" t="str">
        <f ca="true">+IF(OFFSET('Water Data'!$G$27,0,10*ROW('Water Data'!G154))="","",OFFSET('Water Data'!$G$27,0,10*ROW('Water Data'!G154)))</f>
        <v/>
      </c>
      <c r="CC160" s="306" t="str">
        <f ca="true">+IF(OFFSET('Water Data'!$G$28,0,10*ROW('Water Data'!G154))="","",OFFSET('Water Data'!$G$28,0,10*ROW('Water Data'!G154)))</f>
        <v/>
      </c>
      <c r="CD160" s="306" t="str">
        <f ca="true">+IF(OFFSET('Water Data'!$G$29,0,10*ROW('Water Data'!G154))="","",OFFSET('Water Data'!$G$29,0,10*ROW('Water Data'!G154)))</f>
        <v/>
      </c>
      <c r="CE160" s="306" t="str">
        <f ca="true">+IF(OFFSET('Water Data'!$H$27,0,10*ROW('Water Data'!H154))="","",OFFSET('Water Data'!$H$27,0,10*ROW('Water Data'!H154)))</f>
        <v/>
      </c>
      <c r="CF160" s="306" t="str">
        <f ca="true">+IF(OFFSET('Water Data'!$H$28,0,10*ROW('Water Data'!H154))="","",OFFSET('Water Data'!$H$28,0,10*ROW('Water Data'!H154)))</f>
        <v/>
      </c>
      <c r="CG160" s="306" t="str">
        <f ca="true">+IF(OFFSET('Water Data'!$H$29,0,10*ROW('Water Data'!H154))="","",OFFSET('Water Data'!$H$29,0,10*ROW('Water Data'!H154)))</f>
        <v/>
      </c>
      <c r="CH160" s="306" t="str">
        <f ca="true">+IF(OFFSET('Water Data'!$I$27,0,10*ROW('Water Data'!I154))="","",OFFSET('Water Data'!$I$27,0,10*ROW('Water Data'!I154)))</f>
        <v/>
      </c>
      <c r="CI160" s="306" t="str">
        <f ca="true">+IF(OFFSET('Water Data'!$I$28,0,10*ROW('Water Data'!I154))="","",OFFSET('Water Data'!$I$28,0,10*ROW('Water Data'!I154)))</f>
        <v/>
      </c>
      <c r="CJ160" s="306" t="str">
        <f ca="true">+IF(OFFSET('Water Data'!$I$29,0,10*ROW('Water Data'!I154))="","",OFFSET('Water Data'!$I$29,0,10*ROW('Water Data'!I154)))</f>
        <v/>
      </c>
      <c r="CK160" s="306" t="str">
        <f ca="true">+IF(OFFSET('Sanitation Data'!$D$28,0,10*ROW('Sanitation Data'!D154))="","",OFFSET('Sanitation Data'!$D$28,0,10*ROW('Sanitation Data'!D154)))</f>
        <v/>
      </c>
      <c r="CL160" s="306" t="str">
        <f ca="true">+IF(OFFSET('Sanitation Data'!$D$29,0,10*ROW('Sanitation Data'!D154))="","",OFFSET('Sanitation Data'!$D$29,0,10*ROW('Sanitation Data'!D154)))</f>
        <v/>
      </c>
      <c r="CM160" s="306" t="str">
        <f ca="true">+IF(OFFSET('Sanitation Data'!$D$30,0,10*ROW('Sanitation Data'!D154))="","",OFFSET('Sanitation Data'!$D$30,0,10*ROW('Sanitation Data'!D154)))</f>
        <v/>
      </c>
      <c r="CN160" s="306" t="str">
        <f ca="true">+IF(OFFSET('Sanitation Data'!$D$31,0,10*ROW('Sanitation Data'!D154))="","",OFFSET('Sanitation Data'!$D$31,0,10*ROW('Sanitation Data'!D154)))</f>
        <v/>
      </c>
      <c r="CO160" s="306" t="str">
        <f ca="true">+IF(OFFSET('Sanitation Data'!$D$32,0,10*ROW('Sanitation Data'!D154))="","",OFFSET('Sanitation Data'!$D$32,0,10*ROW('Sanitation Data'!D154)))</f>
        <v/>
      </c>
      <c r="CP160" s="306" t="str">
        <f ca="true">+IF(OFFSET('Sanitation Data'!$E$28,0,10*ROW('Sanitation Data'!E154))="","",OFFSET('Sanitation Data'!$E$28,0,10*ROW('Sanitation Data'!E154)))</f>
        <v/>
      </c>
      <c r="CQ160" s="306" t="str">
        <f ca="true">+IF(OFFSET('Sanitation Data'!$E$29,0,10*ROW('Sanitation Data'!E154))="","",OFFSET('Sanitation Data'!$E$29,0,10*ROW('Sanitation Data'!E154)))</f>
        <v/>
      </c>
      <c r="CR160" s="306" t="str">
        <f ca="true">+IF(OFFSET('Sanitation Data'!$E$30,0,10*ROW('Sanitation Data'!E154))="","",OFFSET('Sanitation Data'!$E$30,0,10*ROW('Sanitation Data'!E154)))</f>
        <v/>
      </c>
      <c r="CS160" s="306" t="str">
        <f ca="true">+IF(OFFSET('Sanitation Data'!$E$31,0,10*ROW('Sanitation Data'!E154))="","",OFFSET('Sanitation Data'!$E$31,0,10*ROW('Sanitation Data'!E154)))</f>
        <v/>
      </c>
      <c r="CT160" s="306" t="str">
        <f ca="true">+IF(OFFSET('Sanitation Data'!$E$32,0,10*ROW('Sanitation Data'!E154))="","",OFFSET('Sanitation Data'!$E$32,0,10*ROW('Sanitation Data'!E154)))</f>
        <v/>
      </c>
      <c r="CU160" s="306" t="str">
        <f ca="true">+IF(OFFSET('Sanitation Data'!$F$28,0,10*ROW('Sanitation Data'!F154))="","",OFFSET('Sanitation Data'!$F$28,0,10*ROW('Sanitation Data'!F154)))</f>
        <v/>
      </c>
      <c r="CV160" s="306" t="str">
        <f ca="true">+IF(OFFSET('Sanitation Data'!$F$29,0,10*ROW('Sanitation Data'!F154))="","",OFFSET('Sanitation Data'!$F$29,0,10*ROW('Sanitation Data'!F154)))</f>
        <v/>
      </c>
      <c r="CW160" s="306" t="str">
        <f ca="true">+IF(OFFSET('Sanitation Data'!$F$30,0,10*ROW('Sanitation Data'!F154))="","",OFFSET('Sanitation Data'!$F$30,0,10*ROW('Sanitation Data'!F154)))</f>
        <v/>
      </c>
      <c r="CX160" s="306" t="str">
        <f ca="true">+IF(OFFSET('Sanitation Data'!$F$31,0,10*ROW('Sanitation Data'!F154))="","",OFFSET('Sanitation Data'!$F$31,0,10*ROW('Sanitation Data'!F154)))</f>
        <v/>
      </c>
      <c r="CY160" s="306" t="str">
        <f ca="true">+IF(OFFSET('Sanitation Data'!$F$32,0,10*ROW('Sanitation Data'!F154))="","",OFFSET('Sanitation Data'!$F$32,0,10*ROW('Sanitation Data'!F154)))</f>
        <v/>
      </c>
      <c r="CZ160" s="306" t="str">
        <f ca="true">+IF(OFFSET('Sanitation Data'!$G$28,0,10*ROW('Sanitation Data'!G154))="","",OFFSET('Sanitation Data'!$G$28,0,10*ROW('Sanitation Data'!G154)))</f>
        <v/>
      </c>
      <c r="DA160" s="306" t="str">
        <f ca="true">+IF(OFFSET('Sanitation Data'!$G$29,0,10*ROW('Sanitation Data'!G154))="","",OFFSET('Sanitation Data'!$G$29,0,10*ROW('Sanitation Data'!G154)))</f>
        <v/>
      </c>
      <c r="DB160" s="306" t="str">
        <f ca="true">+IF(OFFSET('Sanitation Data'!$G$30,0,10*ROW('Sanitation Data'!G154))="","",OFFSET('Sanitation Data'!$G$30,0,10*ROW('Sanitation Data'!G154)))</f>
        <v/>
      </c>
      <c r="DC160" s="306" t="str">
        <f ca="true">+IF(OFFSET('Sanitation Data'!$G$31,0,10*ROW('Sanitation Data'!G154))="","",OFFSET('Sanitation Data'!$G$31,0,10*ROW('Sanitation Data'!G154)))</f>
        <v/>
      </c>
      <c r="DD160" s="306" t="str">
        <f ca="true">+IF(OFFSET('Sanitation Data'!$G$32,0,10*ROW('Sanitation Data'!G154))="","",OFFSET('Sanitation Data'!$G$32,0,10*ROW('Sanitation Data'!G154)))</f>
        <v/>
      </c>
      <c r="DE160" s="306" t="str">
        <f ca="true">+IF(OFFSET('Sanitation Data'!$H$28,0,10*ROW('Sanitation Data'!H154))="","",OFFSET('Sanitation Data'!$H$28,0,10*ROW('Sanitation Data'!H154)))</f>
        <v/>
      </c>
      <c r="DF160" s="306" t="str">
        <f ca="true">+IF(OFFSET('Sanitation Data'!$H$29,0,10*ROW('Sanitation Data'!H154))="","",OFFSET('Sanitation Data'!$H$29,0,10*ROW('Sanitation Data'!H154)))</f>
        <v/>
      </c>
      <c r="DG160" s="306" t="str">
        <f ca="true">+IF(OFFSET('Sanitation Data'!$H$30,0,10*ROW('Sanitation Data'!H154))="","",OFFSET('Sanitation Data'!$H$30,0,10*ROW('Sanitation Data'!H154)))</f>
        <v/>
      </c>
      <c r="DH160" s="306" t="str">
        <f ca="true">+IF(OFFSET('Sanitation Data'!$H$31,0,10*ROW('Sanitation Data'!H154))="","",OFFSET('Sanitation Data'!$H$31,0,10*ROW('Sanitation Data'!H154)))</f>
        <v/>
      </c>
      <c r="DI160" s="306" t="str">
        <f ca="true">+IF(OFFSET('Sanitation Data'!$H$32,0,10*ROW('Sanitation Data'!H154))="","",OFFSET('Sanitation Data'!$H$32,0,10*ROW('Sanitation Data'!H154)))</f>
        <v/>
      </c>
      <c r="DJ160" s="306" t="str">
        <f ca="true">+IF(OFFSET('Sanitation Data'!$I$28,0,10*ROW('Sanitation Data'!I154))="","",OFFSET('Sanitation Data'!$I$28,0,10*ROW('Sanitation Data'!I154)))</f>
        <v/>
      </c>
      <c r="DK160" s="306" t="str">
        <f ca="true">+IF(OFFSET('Sanitation Data'!$I$29,0,10*ROW('Sanitation Data'!I154))="","",OFFSET('Sanitation Data'!$I$29,0,10*ROW('Sanitation Data'!I154)))</f>
        <v/>
      </c>
      <c r="DL160" s="306" t="str">
        <f ca="true">+IF(OFFSET('Sanitation Data'!$I$30,0,10*ROW('Sanitation Data'!I154))="","",OFFSET('Sanitation Data'!$I$30,0,10*ROW('Sanitation Data'!I154)))</f>
        <v/>
      </c>
      <c r="DM160" s="306" t="str">
        <f ca="true">+IF(OFFSET('Sanitation Data'!$I$31,0,10*ROW('Sanitation Data'!I154))="","",OFFSET('Sanitation Data'!$I$31,0,10*ROW('Sanitation Data'!I154)))</f>
        <v/>
      </c>
      <c r="DN160" s="306" t="str">
        <f ca="true">+IF(OFFSET('Sanitation Data'!$I$32,0,10*ROW('Sanitation Data'!I154))="","",OFFSET('Sanitation Data'!$I$32,0,10*ROW('Sanitation Data'!I154)))</f>
        <v/>
      </c>
      <c r="DO160" s="306" t="str">
        <f ca="true">+IF(OFFSET('Hygiene Data'!$D$11,0,10*ROW('Hygiene Data'!D154))="","",OFFSET('Hygiene Data'!$D$11,0,10*ROW('Hygiene Data'!D154)))</f>
        <v/>
      </c>
      <c r="DP160" s="306" t="str">
        <f ca="true">+IF(OFFSET('Hygiene Data'!$D$12,0,10*ROW('Hygiene Data'!D154))="","",OFFSET('Hygiene Data'!$D$12,0,10*ROW('Hygiene Data'!D154)))</f>
        <v/>
      </c>
      <c r="DQ160" s="306" t="str">
        <f ca="true">+IF(OFFSET('Hygiene Data'!$D$13,0,10*ROW('Hygiene Data'!D154))="","",OFFSET('Hygiene Data'!$D$13,0,10*ROW('Hygiene Data'!D154)))</f>
        <v/>
      </c>
      <c r="DR160" s="306" t="str">
        <f ca="true">+IF(OFFSET('Hygiene Data'!$E$11,0,10*ROW('Hygiene Data'!E154))="","",OFFSET('Hygiene Data'!$E$11,0,10*ROW('Hygiene Data'!E154)))</f>
        <v/>
      </c>
      <c r="DS160" s="306" t="str">
        <f ca="true">+IF(OFFSET('Hygiene Data'!$E$12,0,10*ROW('Hygiene Data'!E154))="","",OFFSET('Hygiene Data'!$E$12,0,10*ROW('Hygiene Data'!E154)))</f>
        <v/>
      </c>
      <c r="DT160" s="306" t="str">
        <f ca="true">+IF(OFFSET('Hygiene Data'!$E$13,0,10*ROW('Hygiene Data'!E154))="","",OFFSET('Hygiene Data'!$E$13,0,10*ROW('Hygiene Data'!E154)))</f>
        <v/>
      </c>
      <c r="DU160" s="306" t="str">
        <f ca="true">+IF(OFFSET('Hygiene Data'!$F$11,0,10*ROW('Hygiene Data'!F154))="","",OFFSET('Hygiene Data'!$F$11,0,10*ROW('Hygiene Data'!F154)))</f>
        <v/>
      </c>
      <c r="DV160" s="306" t="str">
        <f ca="true">+IF(OFFSET('Hygiene Data'!$F$12,0,10*ROW('Hygiene Data'!F154))="","",OFFSET('Hygiene Data'!$F$12,0,10*ROW('Hygiene Data'!F154)))</f>
        <v/>
      </c>
      <c r="DW160" s="306" t="str">
        <f ca="true">+IF(OFFSET('Hygiene Data'!$F$13,0,10*ROW('Hygiene Data'!F154))="","",OFFSET('Hygiene Data'!$F$13,0,10*ROW('Hygiene Data'!F154)))</f>
        <v/>
      </c>
      <c r="DX160" s="306" t="str">
        <f ca="true">+IF(OFFSET('Hygiene Data'!$G$11,0,10*ROW('Hygiene Data'!G154))="","",OFFSET('Hygiene Data'!$G$11,0,10*ROW('Hygiene Data'!G154)))</f>
        <v/>
      </c>
      <c r="DY160" s="306" t="str">
        <f ca="true">+IF(OFFSET('Hygiene Data'!$G$12,0,10*ROW('Hygiene Data'!G154))="","",OFFSET('Hygiene Data'!$G$12,0,10*ROW('Hygiene Data'!G154)))</f>
        <v/>
      </c>
      <c r="DZ160" s="306" t="str">
        <f ca="true">+IF(OFFSET('Hygiene Data'!$G$13,0,10*ROW('Hygiene Data'!G154))="","",OFFSET('Hygiene Data'!$G$13,0,10*ROW('Hygiene Data'!G154)))</f>
        <v/>
      </c>
      <c r="EA160" s="306" t="str">
        <f ca="true">+IF(OFFSET('Hygiene Data'!$H$11,0,10*ROW('Hygiene Data'!H154))="","",OFFSET('Hygiene Data'!$H$11,0,10*ROW('Hygiene Data'!H154)))</f>
        <v/>
      </c>
      <c r="EB160" s="306" t="str">
        <f ca="true">+IF(OFFSET('Hygiene Data'!$H$12,0,10*ROW('Hygiene Data'!H154))="","",OFFSET('Hygiene Data'!$H$12,0,10*ROW('Hygiene Data'!H154)))</f>
        <v/>
      </c>
      <c r="EC160" s="306" t="str">
        <f ca="true">+IF(OFFSET('Hygiene Data'!$H$13,0,10*ROW('Hygiene Data'!H154))="","",OFFSET('Hygiene Data'!$H$13,0,10*ROW('Hygiene Data'!H154)))</f>
        <v/>
      </c>
      <c r="ED160" s="306" t="str">
        <f ca="true">+IF(OFFSET('Hygiene Data'!$I$11,0,10*ROW('Hygiene Data'!I154))="","",OFFSET('Hygiene Data'!$I$11,0,10*ROW('Hygiene Data'!I154)))</f>
        <v/>
      </c>
      <c r="EE160" s="306" t="str">
        <f ca="true">+IF(OFFSET('Hygiene Data'!$I$12,0,10*ROW('Hygiene Data'!I154))="","",OFFSET('Hygiene Data'!$I$12,0,10*ROW('Hygiene Data'!I154)))</f>
        <v/>
      </c>
      <c r="EF160" s="306"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62" t="str">
        <f t="shared" ca="true" si="2"/>
        <v/>
      </c>
      <c r="D161" s="98"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8"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8"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8"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8"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8"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8"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8"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8"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8"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8"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8"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8"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8"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8"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8"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8"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8"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9"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9"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9"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9"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9"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9"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9"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9"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9"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9"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9"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9"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9"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9"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9"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9"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9"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9"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9"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9"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9"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9"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9"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9"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9"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9"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9"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9"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9"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9"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0"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0"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0"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0"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0"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0"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0"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0"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0"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0"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0"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0"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0"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0"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0"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0"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0"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0"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6"/>
      <c r="BS161" s="306" t="str">
        <f ca="true">+IF(OFFSET('Water Data'!$D$27,0,10*ROW('Water Data'!D155))="","",OFFSET('Water Data'!$D$27,0,10*ROW('Water Data'!D155)))</f>
        <v/>
      </c>
      <c r="BT161" s="306" t="str">
        <f ca="true">+IF(OFFSET('Water Data'!$D$28,0,10*ROW('Water Data'!D155))="","",OFFSET('Water Data'!$D$28,0,10*ROW('Water Data'!D155)))</f>
        <v/>
      </c>
      <c r="BU161" s="306" t="str">
        <f ca="true">+IF(OFFSET('Water Data'!$D$29,0,10*ROW('Water Data'!D155))="","",OFFSET('Water Data'!$D$29,0,10*ROW('Water Data'!D155)))</f>
        <v/>
      </c>
      <c r="BV161" s="306" t="str">
        <f ca="true">+IF(OFFSET('Water Data'!$E$27,0,10*ROW('Water Data'!E155))="","",OFFSET('Water Data'!$E$27,0,10*ROW('Water Data'!E155)))</f>
        <v/>
      </c>
      <c r="BW161" s="306" t="str">
        <f ca="true">+IF(OFFSET('Water Data'!$E$28,0,10*ROW('Water Data'!E155))="","",OFFSET('Water Data'!$E$28,0,10*ROW('Water Data'!E155)))</f>
        <v/>
      </c>
      <c r="BX161" s="306" t="str">
        <f ca="true">+IF(OFFSET('Water Data'!$E$29,0,10*ROW('Water Data'!E155))="","",OFFSET('Water Data'!$E$29,0,10*ROW('Water Data'!E155)))</f>
        <v/>
      </c>
      <c r="BY161" s="306" t="str">
        <f ca="true">+IF(OFFSET('Water Data'!$F$27,0,10*ROW('Water Data'!F155))="","",OFFSET('Water Data'!$F$27,0,10*ROW('Water Data'!F155)))</f>
        <v/>
      </c>
      <c r="BZ161" s="306" t="str">
        <f ca="true">+IF(OFFSET('Water Data'!$F$28,0,10*ROW('Water Data'!F155))="","",OFFSET('Water Data'!$F$28,0,10*ROW('Water Data'!F155)))</f>
        <v/>
      </c>
      <c r="CA161" s="306" t="str">
        <f ca="true">+IF(OFFSET('Water Data'!$F$29,0,10*ROW('Water Data'!F155))="","",OFFSET('Water Data'!$F$29,0,10*ROW('Water Data'!F155)))</f>
        <v/>
      </c>
      <c r="CB161" s="306" t="str">
        <f ca="true">+IF(OFFSET('Water Data'!$G$27,0,10*ROW('Water Data'!G155))="","",OFFSET('Water Data'!$G$27,0,10*ROW('Water Data'!G155)))</f>
        <v/>
      </c>
      <c r="CC161" s="306" t="str">
        <f ca="true">+IF(OFFSET('Water Data'!$G$28,0,10*ROW('Water Data'!G155))="","",OFFSET('Water Data'!$G$28,0,10*ROW('Water Data'!G155)))</f>
        <v/>
      </c>
      <c r="CD161" s="306" t="str">
        <f ca="true">+IF(OFFSET('Water Data'!$G$29,0,10*ROW('Water Data'!G155))="","",OFFSET('Water Data'!$G$29,0,10*ROW('Water Data'!G155)))</f>
        <v/>
      </c>
      <c r="CE161" s="306" t="str">
        <f ca="true">+IF(OFFSET('Water Data'!$H$27,0,10*ROW('Water Data'!H155))="","",OFFSET('Water Data'!$H$27,0,10*ROW('Water Data'!H155)))</f>
        <v/>
      </c>
      <c r="CF161" s="306" t="str">
        <f ca="true">+IF(OFFSET('Water Data'!$H$28,0,10*ROW('Water Data'!H155))="","",OFFSET('Water Data'!$H$28,0,10*ROW('Water Data'!H155)))</f>
        <v/>
      </c>
      <c r="CG161" s="306" t="str">
        <f ca="true">+IF(OFFSET('Water Data'!$H$29,0,10*ROW('Water Data'!H155))="","",OFFSET('Water Data'!$H$29,0,10*ROW('Water Data'!H155)))</f>
        <v/>
      </c>
      <c r="CH161" s="306" t="str">
        <f ca="true">+IF(OFFSET('Water Data'!$I$27,0,10*ROW('Water Data'!I155))="","",OFFSET('Water Data'!$I$27,0,10*ROW('Water Data'!I155)))</f>
        <v/>
      </c>
      <c r="CI161" s="306" t="str">
        <f ca="true">+IF(OFFSET('Water Data'!$I$28,0,10*ROW('Water Data'!I155))="","",OFFSET('Water Data'!$I$28,0,10*ROW('Water Data'!I155)))</f>
        <v/>
      </c>
      <c r="CJ161" s="306" t="str">
        <f ca="true">+IF(OFFSET('Water Data'!$I$29,0,10*ROW('Water Data'!I155))="","",OFFSET('Water Data'!$I$29,0,10*ROW('Water Data'!I155)))</f>
        <v/>
      </c>
      <c r="CK161" s="306" t="str">
        <f ca="true">+IF(OFFSET('Sanitation Data'!$D$28,0,10*ROW('Sanitation Data'!D155))="","",OFFSET('Sanitation Data'!$D$28,0,10*ROW('Sanitation Data'!D155)))</f>
        <v/>
      </c>
      <c r="CL161" s="306" t="str">
        <f ca="true">+IF(OFFSET('Sanitation Data'!$D$29,0,10*ROW('Sanitation Data'!D155))="","",OFFSET('Sanitation Data'!$D$29,0,10*ROW('Sanitation Data'!D155)))</f>
        <v/>
      </c>
      <c r="CM161" s="306" t="str">
        <f ca="true">+IF(OFFSET('Sanitation Data'!$D$30,0,10*ROW('Sanitation Data'!D155))="","",OFFSET('Sanitation Data'!$D$30,0,10*ROW('Sanitation Data'!D155)))</f>
        <v/>
      </c>
      <c r="CN161" s="306" t="str">
        <f ca="true">+IF(OFFSET('Sanitation Data'!$D$31,0,10*ROW('Sanitation Data'!D155))="","",OFFSET('Sanitation Data'!$D$31,0,10*ROW('Sanitation Data'!D155)))</f>
        <v/>
      </c>
      <c r="CO161" s="306" t="str">
        <f ca="true">+IF(OFFSET('Sanitation Data'!$D$32,0,10*ROW('Sanitation Data'!D155))="","",OFFSET('Sanitation Data'!$D$32,0,10*ROW('Sanitation Data'!D155)))</f>
        <v/>
      </c>
      <c r="CP161" s="306" t="str">
        <f ca="true">+IF(OFFSET('Sanitation Data'!$E$28,0,10*ROW('Sanitation Data'!E155))="","",OFFSET('Sanitation Data'!$E$28,0,10*ROW('Sanitation Data'!E155)))</f>
        <v/>
      </c>
      <c r="CQ161" s="306" t="str">
        <f ca="true">+IF(OFFSET('Sanitation Data'!$E$29,0,10*ROW('Sanitation Data'!E155))="","",OFFSET('Sanitation Data'!$E$29,0,10*ROW('Sanitation Data'!E155)))</f>
        <v/>
      </c>
      <c r="CR161" s="306" t="str">
        <f ca="true">+IF(OFFSET('Sanitation Data'!$E$30,0,10*ROW('Sanitation Data'!E155))="","",OFFSET('Sanitation Data'!$E$30,0,10*ROW('Sanitation Data'!E155)))</f>
        <v/>
      </c>
      <c r="CS161" s="306" t="str">
        <f ca="true">+IF(OFFSET('Sanitation Data'!$E$31,0,10*ROW('Sanitation Data'!E155))="","",OFFSET('Sanitation Data'!$E$31,0,10*ROW('Sanitation Data'!E155)))</f>
        <v/>
      </c>
      <c r="CT161" s="306" t="str">
        <f ca="true">+IF(OFFSET('Sanitation Data'!$E$32,0,10*ROW('Sanitation Data'!E155))="","",OFFSET('Sanitation Data'!$E$32,0,10*ROW('Sanitation Data'!E155)))</f>
        <v/>
      </c>
      <c r="CU161" s="306" t="str">
        <f ca="true">+IF(OFFSET('Sanitation Data'!$F$28,0,10*ROW('Sanitation Data'!F155))="","",OFFSET('Sanitation Data'!$F$28,0,10*ROW('Sanitation Data'!F155)))</f>
        <v/>
      </c>
      <c r="CV161" s="306" t="str">
        <f ca="true">+IF(OFFSET('Sanitation Data'!$F$29,0,10*ROW('Sanitation Data'!F155))="","",OFFSET('Sanitation Data'!$F$29,0,10*ROW('Sanitation Data'!F155)))</f>
        <v/>
      </c>
      <c r="CW161" s="306" t="str">
        <f ca="true">+IF(OFFSET('Sanitation Data'!$F$30,0,10*ROW('Sanitation Data'!F155))="","",OFFSET('Sanitation Data'!$F$30,0,10*ROW('Sanitation Data'!F155)))</f>
        <v/>
      </c>
      <c r="CX161" s="306" t="str">
        <f ca="true">+IF(OFFSET('Sanitation Data'!$F$31,0,10*ROW('Sanitation Data'!F155))="","",OFFSET('Sanitation Data'!$F$31,0,10*ROW('Sanitation Data'!F155)))</f>
        <v/>
      </c>
      <c r="CY161" s="306" t="str">
        <f ca="true">+IF(OFFSET('Sanitation Data'!$F$32,0,10*ROW('Sanitation Data'!F155))="","",OFFSET('Sanitation Data'!$F$32,0,10*ROW('Sanitation Data'!F155)))</f>
        <v/>
      </c>
      <c r="CZ161" s="306" t="str">
        <f ca="true">+IF(OFFSET('Sanitation Data'!$G$28,0,10*ROW('Sanitation Data'!G155))="","",OFFSET('Sanitation Data'!$G$28,0,10*ROW('Sanitation Data'!G155)))</f>
        <v/>
      </c>
      <c r="DA161" s="306" t="str">
        <f ca="true">+IF(OFFSET('Sanitation Data'!$G$29,0,10*ROW('Sanitation Data'!G155))="","",OFFSET('Sanitation Data'!$G$29,0,10*ROW('Sanitation Data'!G155)))</f>
        <v/>
      </c>
      <c r="DB161" s="306" t="str">
        <f ca="true">+IF(OFFSET('Sanitation Data'!$G$30,0,10*ROW('Sanitation Data'!G155))="","",OFFSET('Sanitation Data'!$G$30,0,10*ROW('Sanitation Data'!G155)))</f>
        <v/>
      </c>
      <c r="DC161" s="306" t="str">
        <f ca="true">+IF(OFFSET('Sanitation Data'!$G$31,0,10*ROW('Sanitation Data'!G155))="","",OFFSET('Sanitation Data'!$G$31,0,10*ROW('Sanitation Data'!G155)))</f>
        <v/>
      </c>
      <c r="DD161" s="306" t="str">
        <f ca="true">+IF(OFFSET('Sanitation Data'!$G$32,0,10*ROW('Sanitation Data'!G155))="","",OFFSET('Sanitation Data'!$G$32,0,10*ROW('Sanitation Data'!G155)))</f>
        <v/>
      </c>
      <c r="DE161" s="306" t="str">
        <f ca="true">+IF(OFFSET('Sanitation Data'!$H$28,0,10*ROW('Sanitation Data'!H155))="","",OFFSET('Sanitation Data'!$H$28,0,10*ROW('Sanitation Data'!H155)))</f>
        <v/>
      </c>
      <c r="DF161" s="306" t="str">
        <f ca="true">+IF(OFFSET('Sanitation Data'!$H$29,0,10*ROW('Sanitation Data'!H155))="","",OFFSET('Sanitation Data'!$H$29,0,10*ROW('Sanitation Data'!H155)))</f>
        <v/>
      </c>
      <c r="DG161" s="306" t="str">
        <f ca="true">+IF(OFFSET('Sanitation Data'!$H$30,0,10*ROW('Sanitation Data'!H155))="","",OFFSET('Sanitation Data'!$H$30,0,10*ROW('Sanitation Data'!H155)))</f>
        <v/>
      </c>
      <c r="DH161" s="306" t="str">
        <f ca="true">+IF(OFFSET('Sanitation Data'!$H$31,0,10*ROW('Sanitation Data'!H155))="","",OFFSET('Sanitation Data'!$H$31,0,10*ROW('Sanitation Data'!H155)))</f>
        <v/>
      </c>
      <c r="DI161" s="306" t="str">
        <f ca="true">+IF(OFFSET('Sanitation Data'!$H$32,0,10*ROW('Sanitation Data'!H155))="","",OFFSET('Sanitation Data'!$H$32,0,10*ROW('Sanitation Data'!H155)))</f>
        <v/>
      </c>
      <c r="DJ161" s="306" t="str">
        <f ca="true">+IF(OFFSET('Sanitation Data'!$I$28,0,10*ROW('Sanitation Data'!I155))="","",OFFSET('Sanitation Data'!$I$28,0,10*ROW('Sanitation Data'!I155)))</f>
        <v/>
      </c>
      <c r="DK161" s="306" t="str">
        <f ca="true">+IF(OFFSET('Sanitation Data'!$I$29,0,10*ROW('Sanitation Data'!I155))="","",OFFSET('Sanitation Data'!$I$29,0,10*ROW('Sanitation Data'!I155)))</f>
        <v/>
      </c>
      <c r="DL161" s="306" t="str">
        <f ca="true">+IF(OFFSET('Sanitation Data'!$I$30,0,10*ROW('Sanitation Data'!I155))="","",OFFSET('Sanitation Data'!$I$30,0,10*ROW('Sanitation Data'!I155)))</f>
        <v/>
      </c>
      <c r="DM161" s="306" t="str">
        <f ca="true">+IF(OFFSET('Sanitation Data'!$I$31,0,10*ROW('Sanitation Data'!I155))="","",OFFSET('Sanitation Data'!$I$31,0,10*ROW('Sanitation Data'!I155)))</f>
        <v/>
      </c>
      <c r="DN161" s="306" t="str">
        <f ca="true">+IF(OFFSET('Sanitation Data'!$I$32,0,10*ROW('Sanitation Data'!I155))="","",OFFSET('Sanitation Data'!$I$32,0,10*ROW('Sanitation Data'!I155)))</f>
        <v/>
      </c>
      <c r="DO161" s="306" t="str">
        <f ca="true">+IF(OFFSET('Hygiene Data'!$D$11,0,10*ROW('Hygiene Data'!D155))="","",OFFSET('Hygiene Data'!$D$11,0,10*ROW('Hygiene Data'!D155)))</f>
        <v/>
      </c>
      <c r="DP161" s="306" t="str">
        <f ca="true">+IF(OFFSET('Hygiene Data'!$D$12,0,10*ROW('Hygiene Data'!D155))="","",OFFSET('Hygiene Data'!$D$12,0,10*ROW('Hygiene Data'!D155)))</f>
        <v/>
      </c>
      <c r="DQ161" s="306" t="str">
        <f ca="true">+IF(OFFSET('Hygiene Data'!$D$13,0,10*ROW('Hygiene Data'!D155))="","",OFFSET('Hygiene Data'!$D$13,0,10*ROW('Hygiene Data'!D155)))</f>
        <v/>
      </c>
      <c r="DR161" s="306" t="str">
        <f ca="true">+IF(OFFSET('Hygiene Data'!$E$11,0,10*ROW('Hygiene Data'!E155))="","",OFFSET('Hygiene Data'!$E$11,0,10*ROW('Hygiene Data'!E155)))</f>
        <v/>
      </c>
      <c r="DS161" s="306" t="str">
        <f ca="true">+IF(OFFSET('Hygiene Data'!$E$12,0,10*ROW('Hygiene Data'!E155))="","",OFFSET('Hygiene Data'!$E$12,0,10*ROW('Hygiene Data'!E155)))</f>
        <v/>
      </c>
      <c r="DT161" s="306" t="str">
        <f ca="true">+IF(OFFSET('Hygiene Data'!$E$13,0,10*ROW('Hygiene Data'!E155))="","",OFFSET('Hygiene Data'!$E$13,0,10*ROW('Hygiene Data'!E155)))</f>
        <v/>
      </c>
      <c r="DU161" s="306" t="str">
        <f ca="true">+IF(OFFSET('Hygiene Data'!$F$11,0,10*ROW('Hygiene Data'!F155))="","",OFFSET('Hygiene Data'!$F$11,0,10*ROW('Hygiene Data'!F155)))</f>
        <v/>
      </c>
      <c r="DV161" s="306" t="str">
        <f ca="true">+IF(OFFSET('Hygiene Data'!$F$12,0,10*ROW('Hygiene Data'!F155))="","",OFFSET('Hygiene Data'!$F$12,0,10*ROW('Hygiene Data'!F155)))</f>
        <v/>
      </c>
      <c r="DW161" s="306" t="str">
        <f ca="true">+IF(OFFSET('Hygiene Data'!$F$13,0,10*ROW('Hygiene Data'!F155))="","",OFFSET('Hygiene Data'!$F$13,0,10*ROW('Hygiene Data'!F155)))</f>
        <v/>
      </c>
      <c r="DX161" s="306" t="str">
        <f ca="true">+IF(OFFSET('Hygiene Data'!$G$11,0,10*ROW('Hygiene Data'!G155))="","",OFFSET('Hygiene Data'!$G$11,0,10*ROW('Hygiene Data'!G155)))</f>
        <v/>
      </c>
      <c r="DY161" s="306" t="str">
        <f ca="true">+IF(OFFSET('Hygiene Data'!$G$12,0,10*ROW('Hygiene Data'!G155))="","",OFFSET('Hygiene Data'!$G$12,0,10*ROW('Hygiene Data'!G155)))</f>
        <v/>
      </c>
      <c r="DZ161" s="306" t="str">
        <f ca="true">+IF(OFFSET('Hygiene Data'!$G$13,0,10*ROW('Hygiene Data'!G155))="","",OFFSET('Hygiene Data'!$G$13,0,10*ROW('Hygiene Data'!G155)))</f>
        <v/>
      </c>
      <c r="EA161" s="306" t="str">
        <f ca="true">+IF(OFFSET('Hygiene Data'!$H$11,0,10*ROW('Hygiene Data'!H155))="","",OFFSET('Hygiene Data'!$H$11,0,10*ROW('Hygiene Data'!H155)))</f>
        <v/>
      </c>
      <c r="EB161" s="306" t="str">
        <f ca="true">+IF(OFFSET('Hygiene Data'!$H$12,0,10*ROW('Hygiene Data'!H155))="","",OFFSET('Hygiene Data'!$H$12,0,10*ROW('Hygiene Data'!H155)))</f>
        <v/>
      </c>
      <c r="EC161" s="306" t="str">
        <f ca="true">+IF(OFFSET('Hygiene Data'!$H$13,0,10*ROW('Hygiene Data'!H155))="","",OFFSET('Hygiene Data'!$H$13,0,10*ROW('Hygiene Data'!H155)))</f>
        <v/>
      </c>
      <c r="ED161" s="306" t="str">
        <f ca="true">+IF(OFFSET('Hygiene Data'!$I$11,0,10*ROW('Hygiene Data'!I155))="","",OFFSET('Hygiene Data'!$I$11,0,10*ROW('Hygiene Data'!I155)))</f>
        <v/>
      </c>
      <c r="EE161" s="306" t="str">
        <f ca="true">+IF(OFFSET('Hygiene Data'!$I$12,0,10*ROW('Hygiene Data'!I155))="","",OFFSET('Hygiene Data'!$I$12,0,10*ROW('Hygiene Data'!I155)))</f>
        <v/>
      </c>
      <c r="EF161" s="306"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62" t="str">
        <f t="shared" ca="true" si="2"/>
        <v/>
      </c>
      <c r="D162" s="98"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8"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8"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8"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8"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8"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8"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8"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8"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8"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8"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8"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8"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8"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8"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8"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8"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8"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9"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9"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9"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9"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9"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9"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9"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9"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9"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9"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9"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9"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9"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9"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9"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9"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9"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9"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9"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9"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9"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9"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9"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9"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9"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9"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9"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9"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9"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9"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0"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0"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0"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0"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0"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0"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0"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0"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0"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0"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0"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0"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0"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0"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0"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0"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0"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0"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6"/>
      <c r="BS162" s="306" t="str">
        <f ca="true">+IF(OFFSET('Water Data'!$D$27,0,10*ROW('Water Data'!D156))="","",OFFSET('Water Data'!$D$27,0,10*ROW('Water Data'!D156)))</f>
        <v/>
      </c>
      <c r="BT162" s="306" t="str">
        <f ca="true">+IF(OFFSET('Water Data'!$D$28,0,10*ROW('Water Data'!D156))="","",OFFSET('Water Data'!$D$28,0,10*ROW('Water Data'!D156)))</f>
        <v/>
      </c>
      <c r="BU162" s="306" t="str">
        <f ca="true">+IF(OFFSET('Water Data'!$D$29,0,10*ROW('Water Data'!D156))="","",OFFSET('Water Data'!$D$29,0,10*ROW('Water Data'!D156)))</f>
        <v/>
      </c>
      <c r="BV162" s="306" t="str">
        <f ca="true">+IF(OFFSET('Water Data'!$E$27,0,10*ROW('Water Data'!E156))="","",OFFSET('Water Data'!$E$27,0,10*ROW('Water Data'!E156)))</f>
        <v/>
      </c>
      <c r="BW162" s="306" t="str">
        <f ca="true">+IF(OFFSET('Water Data'!$E$28,0,10*ROW('Water Data'!E156))="","",OFFSET('Water Data'!$E$28,0,10*ROW('Water Data'!E156)))</f>
        <v/>
      </c>
      <c r="BX162" s="306" t="str">
        <f ca="true">+IF(OFFSET('Water Data'!$E$29,0,10*ROW('Water Data'!E156))="","",OFFSET('Water Data'!$E$29,0,10*ROW('Water Data'!E156)))</f>
        <v/>
      </c>
      <c r="BY162" s="306" t="str">
        <f ca="true">+IF(OFFSET('Water Data'!$F$27,0,10*ROW('Water Data'!F156))="","",OFFSET('Water Data'!$F$27,0,10*ROW('Water Data'!F156)))</f>
        <v/>
      </c>
      <c r="BZ162" s="306" t="str">
        <f ca="true">+IF(OFFSET('Water Data'!$F$28,0,10*ROW('Water Data'!F156))="","",OFFSET('Water Data'!$F$28,0,10*ROW('Water Data'!F156)))</f>
        <v/>
      </c>
      <c r="CA162" s="306" t="str">
        <f ca="true">+IF(OFFSET('Water Data'!$F$29,0,10*ROW('Water Data'!F156))="","",OFFSET('Water Data'!$F$29,0,10*ROW('Water Data'!F156)))</f>
        <v/>
      </c>
      <c r="CB162" s="306" t="str">
        <f ca="true">+IF(OFFSET('Water Data'!$G$27,0,10*ROW('Water Data'!G156))="","",OFFSET('Water Data'!$G$27,0,10*ROW('Water Data'!G156)))</f>
        <v/>
      </c>
      <c r="CC162" s="306" t="str">
        <f ca="true">+IF(OFFSET('Water Data'!$G$28,0,10*ROW('Water Data'!G156))="","",OFFSET('Water Data'!$G$28,0,10*ROW('Water Data'!G156)))</f>
        <v/>
      </c>
      <c r="CD162" s="306" t="str">
        <f ca="true">+IF(OFFSET('Water Data'!$G$29,0,10*ROW('Water Data'!G156))="","",OFFSET('Water Data'!$G$29,0,10*ROW('Water Data'!G156)))</f>
        <v/>
      </c>
      <c r="CE162" s="306" t="str">
        <f ca="true">+IF(OFFSET('Water Data'!$H$27,0,10*ROW('Water Data'!H156))="","",OFFSET('Water Data'!$H$27,0,10*ROW('Water Data'!H156)))</f>
        <v/>
      </c>
      <c r="CF162" s="306" t="str">
        <f ca="true">+IF(OFFSET('Water Data'!$H$28,0,10*ROW('Water Data'!H156))="","",OFFSET('Water Data'!$H$28,0,10*ROW('Water Data'!H156)))</f>
        <v/>
      </c>
      <c r="CG162" s="306" t="str">
        <f ca="true">+IF(OFFSET('Water Data'!$H$29,0,10*ROW('Water Data'!H156))="","",OFFSET('Water Data'!$H$29,0,10*ROW('Water Data'!H156)))</f>
        <v/>
      </c>
      <c r="CH162" s="306" t="str">
        <f ca="true">+IF(OFFSET('Water Data'!$I$27,0,10*ROW('Water Data'!I156))="","",OFFSET('Water Data'!$I$27,0,10*ROW('Water Data'!I156)))</f>
        <v/>
      </c>
      <c r="CI162" s="306" t="str">
        <f ca="true">+IF(OFFSET('Water Data'!$I$28,0,10*ROW('Water Data'!I156))="","",OFFSET('Water Data'!$I$28,0,10*ROW('Water Data'!I156)))</f>
        <v/>
      </c>
      <c r="CJ162" s="306" t="str">
        <f ca="true">+IF(OFFSET('Water Data'!$I$29,0,10*ROW('Water Data'!I156))="","",OFFSET('Water Data'!$I$29,0,10*ROW('Water Data'!I156)))</f>
        <v/>
      </c>
      <c r="CK162" s="306" t="str">
        <f ca="true">+IF(OFFSET('Sanitation Data'!$D$28,0,10*ROW('Sanitation Data'!D156))="","",OFFSET('Sanitation Data'!$D$28,0,10*ROW('Sanitation Data'!D156)))</f>
        <v/>
      </c>
      <c r="CL162" s="306" t="str">
        <f ca="true">+IF(OFFSET('Sanitation Data'!$D$29,0,10*ROW('Sanitation Data'!D156))="","",OFFSET('Sanitation Data'!$D$29,0,10*ROW('Sanitation Data'!D156)))</f>
        <v/>
      </c>
      <c r="CM162" s="306" t="str">
        <f ca="true">+IF(OFFSET('Sanitation Data'!$D$30,0,10*ROW('Sanitation Data'!D156))="","",OFFSET('Sanitation Data'!$D$30,0,10*ROW('Sanitation Data'!D156)))</f>
        <v/>
      </c>
      <c r="CN162" s="306" t="str">
        <f ca="true">+IF(OFFSET('Sanitation Data'!$D$31,0,10*ROW('Sanitation Data'!D156))="","",OFFSET('Sanitation Data'!$D$31,0,10*ROW('Sanitation Data'!D156)))</f>
        <v/>
      </c>
      <c r="CO162" s="306" t="str">
        <f ca="true">+IF(OFFSET('Sanitation Data'!$D$32,0,10*ROW('Sanitation Data'!D156))="","",OFFSET('Sanitation Data'!$D$32,0,10*ROW('Sanitation Data'!D156)))</f>
        <v/>
      </c>
      <c r="CP162" s="306" t="str">
        <f ca="true">+IF(OFFSET('Sanitation Data'!$E$28,0,10*ROW('Sanitation Data'!E156))="","",OFFSET('Sanitation Data'!$E$28,0,10*ROW('Sanitation Data'!E156)))</f>
        <v/>
      </c>
      <c r="CQ162" s="306" t="str">
        <f ca="true">+IF(OFFSET('Sanitation Data'!$E$29,0,10*ROW('Sanitation Data'!E156))="","",OFFSET('Sanitation Data'!$E$29,0,10*ROW('Sanitation Data'!E156)))</f>
        <v/>
      </c>
      <c r="CR162" s="306" t="str">
        <f ca="true">+IF(OFFSET('Sanitation Data'!$E$30,0,10*ROW('Sanitation Data'!E156))="","",OFFSET('Sanitation Data'!$E$30,0,10*ROW('Sanitation Data'!E156)))</f>
        <v/>
      </c>
      <c r="CS162" s="306" t="str">
        <f ca="true">+IF(OFFSET('Sanitation Data'!$E$31,0,10*ROW('Sanitation Data'!E156))="","",OFFSET('Sanitation Data'!$E$31,0,10*ROW('Sanitation Data'!E156)))</f>
        <v/>
      </c>
      <c r="CT162" s="306" t="str">
        <f ca="true">+IF(OFFSET('Sanitation Data'!$E$32,0,10*ROW('Sanitation Data'!E156))="","",OFFSET('Sanitation Data'!$E$32,0,10*ROW('Sanitation Data'!E156)))</f>
        <v/>
      </c>
      <c r="CU162" s="306" t="str">
        <f ca="true">+IF(OFFSET('Sanitation Data'!$F$28,0,10*ROW('Sanitation Data'!F156))="","",OFFSET('Sanitation Data'!$F$28,0,10*ROW('Sanitation Data'!F156)))</f>
        <v/>
      </c>
      <c r="CV162" s="306" t="str">
        <f ca="true">+IF(OFFSET('Sanitation Data'!$F$29,0,10*ROW('Sanitation Data'!F156))="","",OFFSET('Sanitation Data'!$F$29,0,10*ROW('Sanitation Data'!F156)))</f>
        <v/>
      </c>
      <c r="CW162" s="306" t="str">
        <f ca="true">+IF(OFFSET('Sanitation Data'!$F$30,0,10*ROW('Sanitation Data'!F156))="","",OFFSET('Sanitation Data'!$F$30,0,10*ROW('Sanitation Data'!F156)))</f>
        <v/>
      </c>
      <c r="CX162" s="306" t="str">
        <f ca="true">+IF(OFFSET('Sanitation Data'!$F$31,0,10*ROW('Sanitation Data'!F156))="","",OFFSET('Sanitation Data'!$F$31,0,10*ROW('Sanitation Data'!F156)))</f>
        <v/>
      </c>
      <c r="CY162" s="306" t="str">
        <f ca="true">+IF(OFFSET('Sanitation Data'!$F$32,0,10*ROW('Sanitation Data'!F156))="","",OFFSET('Sanitation Data'!$F$32,0,10*ROW('Sanitation Data'!F156)))</f>
        <v/>
      </c>
      <c r="CZ162" s="306" t="str">
        <f ca="true">+IF(OFFSET('Sanitation Data'!$G$28,0,10*ROW('Sanitation Data'!G156))="","",OFFSET('Sanitation Data'!$G$28,0,10*ROW('Sanitation Data'!G156)))</f>
        <v/>
      </c>
      <c r="DA162" s="306" t="str">
        <f ca="true">+IF(OFFSET('Sanitation Data'!$G$29,0,10*ROW('Sanitation Data'!G156))="","",OFFSET('Sanitation Data'!$G$29,0,10*ROW('Sanitation Data'!G156)))</f>
        <v/>
      </c>
      <c r="DB162" s="306" t="str">
        <f ca="true">+IF(OFFSET('Sanitation Data'!$G$30,0,10*ROW('Sanitation Data'!G156))="","",OFFSET('Sanitation Data'!$G$30,0,10*ROW('Sanitation Data'!G156)))</f>
        <v/>
      </c>
      <c r="DC162" s="306" t="str">
        <f ca="true">+IF(OFFSET('Sanitation Data'!$G$31,0,10*ROW('Sanitation Data'!G156))="","",OFFSET('Sanitation Data'!$G$31,0,10*ROW('Sanitation Data'!G156)))</f>
        <v/>
      </c>
      <c r="DD162" s="306" t="str">
        <f ca="true">+IF(OFFSET('Sanitation Data'!$G$32,0,10*ROW('Sanitation Data'!G156))="","",OFFSET('Sanitation Data'!$G$32,0,10*ROW('Sanitation Data'!G156)))</f>
        <v/>
      </c>
      <c r="DE162" s="306" t="str">
        <f ca="true">+IF(OFFSET('Sanitation Data'!$H$28,0,10*ROW('Sanitation Data'!H156))="","",OFFSET('Sanitation Data'!$H$28,0,10*ROW('Sanitation Data'!H156)))</f>
        <v/>
      </c>
      <c r="DF162" s="306" t="str">
        <f ca="true">+IF(OFFSET('Sanitation Data'!$H$29,0,10*ROW('Sanitation Data'!H156))="","",OFFSET('Sanitation Data'!$H$29,0,10*ROW('Sanitation Data'!H156)))</f>
        <v/>
      </c>
      <c r="DG162" s="306" t="str">
        <f ca="true">+IF(OFFSET('Sanitation Data'!$H$30,0,10*ROW('Sanitation Data'!H156))="","",OFFSET('Sanitation Data'!$H$30,0,10*ROW('Sanitation Data'!H156)))</f>
        <v/>
      </c>
      <c r="DH162" s="306" t="str">
        <f ca="true">+IF(OFFSET('Sanitation Data'!$H$31,0,10*ROW('Sanitation Data'!H156))="","",OFFSET('Sanitation Data'!$H$31,0,10*ROW('Sanitation Data'!H156)))</f>
        <v/>
      </c>
      <c r="DI162" s="306" t="str">
        <f ca="true">+IF(OFFSET('Sanitation Data'!$H$32,0,10*ROW('Sanitation Data'!H156))="","",OFFSET('Sanitation Data'!$H$32,0,10*ROW('Sanitation Data'!H156)))</f>
        <v/>
      </c>
      <c r="DJ162" s="306" t="str">
        <f ca="true">+IF(OFFSET('Sanitation Data'!$I$28,0,10*ROW('Sanitation Data'!I156))="","",OFFSET('Sanitation Data'!$I$28,0,10*ROW('Sanitation Data'!I156)))</f>
        <v/>
      </c>
      <c r="DK162" s="306" t="str">
        <f ca="true">+IF(OFFSET('Sanitation Data'!$I$29,0,10*ROW('Sanitation Data'!I156))="","",OFFSET('Sanitation Data'!$I$29,0,10*ROW('Sanitation Data'!I156)))</f>
        <v/>
      </c>
      <c r="DL162" s="306" t="str">
        <f ca="true">+IF(OFFSET('Sanitation Data'!$I$30,0,10*ROW('Sanitation Data'!I156))="","",OFFSET('Sanitation Data'!$I$30,0,10*ROW('Sanitation Data'!I156)))</f>
        <v/>
      </c>
      <c r="DM162" s="306" t="str">
        <f ca="true">+IF(OFFSET('Sanitation Data'!$I$31,0,10*ROW('Sanitation Data'!I156))="","",OFFSET('Sanitation Data'!$I$31,0,10*ROW('Sanitation Data'!I156)))</f>
        <v/>
      </c>
      <c r="DN162" s="306" t="str">
        <f ca="true">+IF(OFFSET('Sanitation Data'!$I$32,0,10*ROW('Sanitation Data'!I156))="","",OFFSET('Sanitation Data'!$I$32,0,10*ROW('Sanitation Data'!I156)))</f>
        <v/>
      </c>
      <c r="DO162" s="306" t="str">
        <f ca="true">+IF(OFFSET('Hygiene Data'!$D$11,0,10*ROW('Hygiene Data'!D156))="","",OFFSET('Hygiene Data'!$D$11,0,10*ROW('Hygiene Data'!D156)))</f>
        <v/>
      </c>
      <c r="DP162" s="306" t="str">
        <f ca="true">+IF(OFFSET('Hygiene Data'!$D$12,0,10*ROW('Hygiene Data'!D156))="","",OFFSET('Hygiene Data'!$D$12,0,10*ROW('Hygiene Data'!D156)))</f>
        <v/>
      </c>
      <c r="DQ162" s="306" t="str">
        <f ca="true">+IF(OFFSET('Hygiene Data'!$D$13,0,10*ROW('Hygiene Data'!D156))="","",OFFSET('Hygiene Data'!$D$13,0,10*ROW('Hygiene Data'!D156)))</f>
        <v/>
      </c>
      <c r="DR162" s="306" t="str">
        <f ca="true">+IF(OFFSET('Hygiene Data'!$E$11,0,10*ROW('Hygiene Data'!E156))="","",OFFSET('Hygiene Data'!$E$11,0,10*ROW('Hygiene Data'!E156)))</f>
        <v/>
      </c>
      <c r="DS162" s="306" t="str">
        <f ca="true">+IF(OFFSET('Hygiene Data'!$E$12,0,10*ROW('Hygiene Data'!E156))="","",OFFSET('Hygiene Data'!$E$12,0,10*ROW('Hygiene Data'!E156)))</f>
        <v/>
      </c>
      <c r="DT162" s="306" t="str">
        <f ca="true">+IF(OFFSET('Hygiene Data'!$E$13,0,10*ROW('Hygiene Data'!E156))="","",OFFSET('Hygiene Data'!$E$13,0,10*ROW('Hygiene Data'!E156)))</f>
        <v/>
      </c>
      <c r="DU162" s="306" t="str">
        <f ca="true">+IF(OFFSET('Hygiene Data'!$F$11,0,10*ROW('Hygiene Data'!F156))="","",OFFSET('Hygiene Data'!$F$11,0,10*ROW('Hygiene Data'!F156)))</f>
        <v/>
      </c>
      <c r="DV162" s="306" t="str">
        <f ca="true">+IF(OFFSET('Hygiene Data'!$F$12,0,10*ROW('Hygiene Data'!F156))="","",OFFSET('Hygiene Data'!$F$12,0,10*ROW('Hygiene Data'!F156)))</f>
        <v/>
      </c>
      <c r="DW162" s="306" t="str">
        <f ca="true">+IF(OFFSET('Hygiene Data'!$F$13,0,10*ROW('Hygiene Data'!F156))="","",OFFSET('Hygiene Data'!$F$13,0,10*ROW('Hygiene Data'!F156)))</f>
        <v/>
      </c>
      <c r="DX162" s="306" t="str">
        <f ca="true">+IF(OFFSET('Hygiene Data'!$G$11,0,10*ROW('Hygiene Data'!G156))="","",OFFSET('Hygiene Data'!$G$11,0,10*ROW('Hygiene Data'!G156)))</f>
        <v/>
      </c>
      <c r="DY162" s="306" t="str">
        <f ca="true">+IF(OFFSET('Hygiene Data'!$G$12,0,10*ROW('Hygiene Data'!G156))="","",OFFSET('Hygiene Data'!$G$12,0,10*ROW('Hygiene Data'!G156)))</f>
        <v/>
      </c>
      <c r="DZ162" s="306" t="str">
        <f ca="true">+IF(OFFSET('Hygiene Data'!$G$13,0,10*ROW('Hygiene Data'!G156))="","",OFFSET('Hygiene Data'!$G$13,0,10*ROW('Hygiene Data'!G156)))</f>
        <v/>
      </c>
      <c r="EA162" s="306" t="str">
        <f ca="true">+IF(OFFSET('Hygiene Data'!$H$11,0,10*ROW('Hygiene Data'!H156))="","",OFFSET('Hygiene Data'!$H$11,0,10*ROW('Hygiene Data'!H156)))</f>
        <v/>
      </c>
      <c r="EB162" s="306" t="str">
        <f ca="true">+IF(OFFSET('Hygiene Data'!$H$12,0,10*ROW('Hygiene Data'!H156))="","",OFFSET('Hygiene Data'!$H$12,0,10*ROW('Hygiene Data'!H156)))</f>
        <v/>
      </c>
      <c r="EC162" s="306" t="str">
        <f ca="true">+IF(OFFSET('Hygiene Data'!$H$13,0,10*ROW('Hygiene Data'!H156))="","",OFFSET('Hygiene Data'!$H$13,0,10*ROW('Hygiene Data'!H156)))</f>
        <v/>
      </c>
      <c r="ED162" s="306" t="str">
        <f ca="true">+IF(OFFSET('Hygiene Data'!$I$11,0,10*ROW('Hygiene Data'!I156))="","",OFFSET('Hygiene Data'!$I$11,0,10*ROW('Hygiene Data'!I156)))</f>
        <v/>
      </c>
      <c r="EE162" s="306" t="str">
        <f ca="true">+IF(OFFSET('Hygiene Data'!$I$12,0,10*ROW('Hygiene Data'!I156))="","",OFFSET('Hygiene Data'!$I$12,0,10*ROW('Hygiene Data'!I156)))</f>
        <v/>
      </c>
      <c r="EF162" s="306"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62" t="str">
        <f t="shared" ca="true" si="2"/>
        <v/>
      </c>
      <c r="D163" s="98"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8"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8"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8"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8"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8"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8"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8"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8"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8"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8"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8"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8"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8"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8"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8"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8"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8"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9"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9"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9"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9"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9"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9"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9"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9"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9"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9"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9"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9"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9"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9"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9"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9"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9"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9"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9"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9"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9"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9"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9"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9"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9"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9"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9"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9"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9"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9"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0"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0"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0"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0"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0"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0"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0"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0"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0"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0"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0"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0"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0"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0"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0"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0"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0"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0"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6"/>
      <c r="BS163" s="306" t="str">
        <f ca="true">+IF(OFFSET('Water Data'!$D$27,0,10*ROW('Water Data'!D157))="","",OFFSET('Water Data'!$D$27,0,10*ROW('Water Data'!D157)))</f>
        <v/>
      </c>
      <c r="BT163" s="306" t="str">
        <f ca="true">+IF(OFFSET('Water Data'!$D$28,0,10*ROW('Water Data'!D157))="","",OFFSET('Water Data'!$D$28,0,10*ROW('Water Data'!D157)))</f>
        <v/>
      </c>
      <c r="BU163" s="306" t="str">
        <f ca="true">+IF(OFFSET('Water Data'!$D$29,0,10*ROW('Water Data'!D157))="","",OFFSET('Water Data'!$D$29,0,10*ROW('Water Data'!D157)))</f>
        <v/>
      </c>
      <c r="BV163" s="306" t="str">
        <f ca="true">+IF(OFFSET('Water Data'!$E$27,0,10*ROW('Water Data'!E157))="","",OFFSET('Water Data'!$E$27,0,10*ROW('Water Data'!E157)))</f>
        <v/>
      </c>
      <c r="BW163" s="306" t="str">
        <f ca="true">+IF(OFFSET('Water Data'!$E$28,0,10*ROW('Water Data'!E157))="","",OFFSET('Water Data'!$E$28,0,10*ROW('Water Data'!E157)))</f>
        <v/>
      </c>
      <c r="BX163" s="306" t="str">
        <f ca="true">+IF(OFFSET('Water Data'!$E$29,0,10*ROW('Water Data'!E157))="","",OFFSET('Water Data'!$E$29,0,10*ROW('Water Data'!E157)))</f>
        <v/>
      </c>
      <c r="BY163" s="306" t="str">
        <f ca="true">+IF(OFFSET('Water Data'!$F$27,0,10*ROW('Water Data'!F157))="","",OFFSET('Water Data'!$F$27,0,10*ROW('Water Data'!F157)))</f>
        <v/>
      </c>
      <c r="BZ163" s="306" t="str">
        <f ca="true">+IF(OFFSET('Water Data'!$F$28,0,10*ROW('Water Data'!F157))="","",OFFSET('Water Data'!$F$28,0,10*ROW('Water Data'!F157)))</f>
        <v/>
      </c>
      <c r="CA163" s="306" t="str">
        <f ca="true">+IF(OFFSET('Water Data'!$F$29,0,10*ROW('Water Data'!F157))="","",OFFSET('Water Data'!$F$29,0,10*ROW('Water Data'!F157)))</f>
        <v/>
      </c>
      <c r="CB163" s="306" t="str">
        <f ca="true">+IF(OFFSET('Water Data'!$G$27,0,10*ROW('Water Data'!G157))="","",OFFSET('Water Data'!$G$27,0,10*ROW('Water Data'!G157)))</f>
        <v/>
      </c>
      <c r="CC163" s="306" t="str">
        <f ca="true">+IF(OFFSET('Water Data'!$G$28,0,10*ROW('Water Data'!G157))="","",OFFSET('Water Data'!$G$28,0,10*ROW('Water Data'!G157)))</f>
        <v/>
      </c>
      <c r="CD163" s="306" t="str">
        <f ca="true">+IF(OFFSET('Water Data'!$G$29,0,10*ROW('Water Data'!G157))="","",OFFSET('Water Data'!$G$29,0,10*ROW('Water Data'!G157)))</f>
        <v/>
      </c>
      <c r="CE163" s="306" t="str">
        <f ca="true">+IF(OFFSET('Water Data'!$H$27,0,10*ROW('Water Data'!H157))="","",OFFSET('Water Data'!$H$27,0,10*ROW('Water Data'!H157)))</f>
        <v/>
      </c>
      <c r="CF163" s="306" t="str">
        <f ca="true">+IF(OFFSET('Water Data'!$H$28,0,10*ROW('Water Data'!H157))="","",OFFSET('Water Data'!$H$28,0,10*ROW('Water Data'!H157)))</f>
        <v/>
      </c>
      <c r="CG163" s="306" t="str">
        <f ca="true">+IF(OFFSET('Water Data'!$H$29,0,10*ROW('Water Data'!H157))="","",OFFSET('Water Data'!$H$29,0,10*ROW('Water Data'!H157)))</f>
        <v/>
      </c>
      <c r="CH163" s="306" t="str">
        <f ca="true">+IF(OFFSET('Water Data'!$I$27,0,10*ROW('Water Data'!I157))="","",OFFSET('Water Data'!$I$27,0,10*ROW('Water Data'!I157)))</f>
        <v/>
      </c>
      <c r="CI163" s="306" t="str">
        <f ca="true">+IF(OFFSET('Water Data'!$I$28,0,10*ROW('Water Data'!I157))="","",OFFSET('Water Data'!$I$28,0,10*ROW('Water Data'!I157)))</f>
        <v/>
      </c>
      <c r="CJ163" s="306" t="str">
        <f ca="true">+IF(OFFSET('Water Data'!$I$29,0,10*ROW('Water Data'!I157))="","",OFFSET('Water Data'!$I$29,0,10*ROW('Water Data'!I157)))</f>
        <v/>
      </c>
      <c r="CK163" s="306" t="str">
        <f ca="true">+IF(OFFSET('Sanitation Data'!$D$28,0,10*ROW('Sanitation Data'!D157))="","",OFFSET('Sanitation Data'!$D$28,0,10*ROW('Sanitation Data'!D157)))</f>
        <v/>
      </c>
      <c r="CL163" s="306" t="str">
        <f ca="true">+IF(OFFSET('Sanitation Data'!$D$29,0,10*ROW('Sanitation Data'!D157))="","",OFFSET('Sanitation Data'!$D$29,0,10*ROW('Sanitation Data'!D157)))</f>
        <v/>
      </c>
      <c r="CM163" s="306" t="str">
        <f ca="true">+IF(OFFSET('Sanitation Data'!$D$30,0,10*ROW('Sanitation Data'!D157))="","",OFFSET('Sanitation Data'!$D$30,0,10*ROW('Sanitation Data'!D157)))</f>
        <v/>
      </c>
      <c r="CN163" s="306" t="str">
        <f ca="true">+IF(OFFSET('Sanitation Data'!$D$31,0,10*ROW('Sanitation Data'!D157))="","",OFFSET('Sanitation Data'!$D$31,0,10*ROW('Sanitation Data'!D157)))</f>
        <v/>
      </c>
      <c r="CO163" s="306" t="str">
        <f ca="true">+IF(OFFSET('Sanitation Data'!$D$32,0,10*ROW('Sanitation Data'!D157))="","",OFFSET('Sanitation Data'!$D$32,0,10*ROW('Sanitation Data'!D157)))</f>
        <v/>
      </c>
      <c r="CP163" s="306" t="str">
        <f ca="true">+IF(OFFSET('Sanitation Data'!$E$28,0,10*ROW('Sanitation Data'!E157))="","",OFFSET('Sanitation Data'!$E$28,0,10*ROW('Sanitation Data'!E157)))</f>
        <v/>
      </c>
      <c r="CQ163" s="306" t="str">
        <f ca="true">+IF(OFFSET('Sanitation Data'!$E$29,0,10*ROW('Sanitation Data'!E157))="","",OFFSET('Sanitation Data'!$E$29,0,10*ROW('Sanitation Data'!E157)))</f>
        <v/>
      </c>
      <c r="CR163" s="306" t="str">
        <f ca="true">+IF(OFFSET('Sanitation Data'!$E$30,0,10*ROW('Sanitation Data'!E157))="","",OFFSET('Sanitation Data'!$E$30,0,10*ROW('Sanitation Data'!E157)))</f>
        <v/>
      </c>
      <c r="CS163" s="306" t="str">
        <f ca="true">+IF(OFFSET('Sanitation Data'!$E$31,0,10*ROW('Sanitation Data'!E157))="","",OFFSET('Sanitation Data'!$E$31,0,10*ROW('Sanitation Data'!E157)))</f>
        <v/>
      </c>
      <c r="CT163" s="306" t="str">
        <f ca="true">+IF(OFFSET('Sanitation Data'!$E$32,0,10*ROW('Sanitation Data'!E157))="","",OFFSET('Sanitation Data'!$E$32,0,10*ROW('Sanitation Data'!E157)))</f>
        <v/>
      </c>
      <c r="CU163" s="306" t="str">
        <f ca="true">+IF(OFFSET('Sanitation Data'!$F$28,0,10*ROW('Sanitation Data'!F157))="","",OFFSET('Sanitation Data'!$F$28,0,10*ROW('Sanitation Data'!F157)))</f>
        <v/>
      </c>
      <c r="CV163" s="306" t="str">
        <f ca="true">+IF(OFFSET('Sanitation Data'!$F$29,0,10*ROW('Sanitation Data'!F157))="","",OFFSET('Sanitation Data'!$F$29,0,10*ROW('Sanitation Data'!F157)))</f>
        <v/>
      </c>
      <c r="CW163" s="306" t="str">
        <f ca="true">+IF(OFFSET('Sanitation Data'!$F$30,0,10*ROW('Sanitation Data'!F157))="","",OFFSET('Sanitation Data'!$F$30,0,10*ROW('Sanitation Data'!F157)))</f>
        <v/>
      </c>
      <c r="CX163" s="306" t="str">
        <f ca="true">+IF(OFFSET('Sanitation Data'!$F$31,0,10*ROW('Sanitation Data'!F157))="","",OFFSET('Sanitation Data'!$F$31,0,10*ROW('Sanitation Data'!F157)))</f>
        <v/>
      </c>
      <c r="CY163" s="306" t="str">
        <f ca="true">+IF(OFFSET('Sanitation Data'!$F$32,0,10*ROW('Sanitation Data'!F157))="","",OFFSET('Sanitation Data'!$F$32,0,10*ROW('Sanitation Data'!F157)))</f>
        <v/>
      </c>
      <c r="CZ163" s="306" t="str">
        <f ca="true">+IF(OFFSET('Sanitation Data'!$G$28,0,10*ROW('Sanitation Data'!G157))="","",OFFSET('Sanitation Data'!$G$28,0,10*ROW('Sanitation Data'!G157)))</f>
        <v/>
      </c>
      <c r="DA163" s="306" t="str">
        <f ca="true">+IF(OFFSET('Sanitation Data'!$G$29,0,10*ROW('Sanitation Data'!G157))="","",OFFSET('Sanitation Data'!$G$29,0,10*ROW('Sanitation Data'!G157)))</f>
        <v/>
      </c>
      <c r="DB163" s="306" t="str">
        <f ca="true">+IF(OFFSET('Sanitation Data'!$G$30,0,10*ROW('Sanitation Data'!G157))="","",OFFSET('Sanitation Data'!$G$30,0,10*ROW('Sanitation Data'!G157)))</f>
        <v/>
      </c>
      <c r="DC163" s="306" t="str">
        <f ca="true">+IF(OFFSET('Sanitation Data'!$G$31,0,10*ROW('Sanitation Data'!G157))="","",OFFSET('Sanitation Data'!$G$31,0,10*ROW('Sanitation Data'!G157)))</f>
        <v/>
      </c>
      <c r="DD163" s="306" t="str">
        <f ca="true">+IF(OFFSET('Sanitation Data'!$G$32,0,10*ROW('Sanitation Data'!G157))="","",OFFSET('Sanitation Data'!$G$32,0,10*ROW('Sanitation Data'!G157)))</f>
        <v/>
      </c>
      <c r="DE163" s="306" t="str">
        <f ca="true">+IF(OFFSET('Sanitation Data'!$H$28,0,10*ROW('Sanitation Data'!H157))="","",OFFSET('Sanitation Data'!$H$28,0,10*ROW('Sanitation Data'!H157)))</f>
        <v/>
      </c>
      <c r="DF163" s="306" t="str">
        <f ca="true">+IF(OFFSET('Sanitation Data'!$H$29,0,10*ROW('Sanitation Data'!H157))="","",OFFSET('Sanitation Data'!$H$29,0,10*ROW('Sanitation Data'!H157)))</f>
        <v/>
      </c>
      <c r="DG163" s="306" t="str">
        <f ca="true">+IF(OFFSET('Sanitation Data'!$H$30,0,10*ROW('Sanitation Data'!H157))="","",OFFSET('Sanitation Data'!$H$30,0,10*ROW('Sanitation Data'!H157)))</f>
        <v/>
      </c>
      <c r="DH163" s="306" t="str">
        <f ca="true">+IF(OFFSET('Sanitation Data'!$H$31,0,10*ROW('Sanitation Data'!H157))="","",OFFSET('Sanitation Data'!$H$31,0,10*ROW('Sanitation Data'!H157)))</f>
        <v/>
      </c>
      <c r="DI163" s="306" t="str">
        <f ca="true">+IF(OFFSET('Sanitation Data'!$H$32,0,10*ROW('Sanitation Data'!H157))="","",OFFSET('Sanitation Data'!$H$32,0,10*ROW('Sanitation Data'!H157)))</f>
        <v/>
      </c>
      <c r="DJ163" s="306" t="str">
        <f ca="true">+IF(OFFSET('Sanitation Data'!$I$28,0,10*ROW('Sanitation Data'!I157))="","",OFFSET('Sanitation Data'!$I$28,0,10*ROW('Sanitation Data'!I157)))</f>
        <v/>
      </c>
      <c r="DK163" s="306" t="str">
        <f ca="true">+IF(OFFSET('Sanitation Data'!$I$29,0,10*ROW('Sanitation Data'!I157))="","",OFFSET('Sanitation Data'!$I$29,0,10*ROW('Sanitation Data'!I157)))</f>
        <v/>
      </c>
      <c r="DL163" s="306" t="str">
        <f ca="true">+IF(OFFSET('Sanitation Data'!$I$30,0,10*ROW('Sanitation Data'!I157))="","",OFFSET('Sanitation Data'!$I$30,0,10*ROW('Sanitation Data'!I157)))</f>
        <v/>
      </c>
      <c r="DM163" s="306" t="str">
        <f ca="true">+IF(OFFSET('Sanitation Data'!$I$31,0,10*ROW('Sanitation Data'!I157))="","",OFFSET('Sanitation Data'!$I$31,0,10*ROW('Sanitation Data'!I157)))</f>
        <v/>
      </c>
      <c r="DN163" s="306" t="str">
        <f ca="true">+IF(OFFSET('Sanitation Data'!$I$32,0,10*ROW('Sanitation Data'!I157))="","",OFFSET('Sanitation Data'!$I$32,0,10*ROW('Sanitation Data'!I157)))</f>
        <v/>
      </c>
      <c r="DO163" s="306" t="str">
        <f ca="true">+IF(OFFSET('Hygiene Data'!$D$11,0,10*ROW('Hygiene Data'!D157))="","",OFFSET('Hygiene Data'!$D$11,0,10*ROW('Hygiene Data'!D157)))</f>
        <v/>
      </c>
      <c r="DP163" s="306" t="str">
        <f ca="true">+IF(OFFSET('Hygiene Data'!$D$12,0,10*ROW('Hygiene Data'!D157))="","",OFFSET('Hygiene Data'!$D$12,0,10*ROW('Hygiene Data'!D157)))</f>
        <v/>
      </c>
      <c r="DQ163" s="306" t="str">
        <f ca="true">+IF(OFFSET('Hygiene Data'!$D$13,0,10*ROW('Hygiene Data'!D157))="","",OFFSET('Hygiene Data'!$D$13,0,10*ROW('Hygiene Data'!D157)))</f>
        <v/>
      </c>
      <c r="DR163" s="306" t="str">
        <f ca="true">+IF(OFFSET('Hygiene Data'!$E$11,0,10*ROW('Hygiene Data'!E157))="","",OFFSET('Hygiene Data'!$E$11,0,10*ROW('Hygiene Data'!E157)))</f>
        <v/>
      </c>
      <c r="DS163" s="306" t="str">
        <f ca="true">+IF(OFFSET('Hygiene Data'!$E$12,0,10*ROW('Hygiene Data'!E157))="","",OFFSET('Hygiene Data'!$E$12,0,10*ROW('Hygiene Data'!E157)))</f>
        <v/>
      </c>
      <c r="DT163" s="306" t="str">
        <f ca="true">+IF(OFFSET('Hygiene Data'!$E$13,0,10*ROW('Hygiene Data'!E157))="","",OFFSET('Hygiene Data'!$E$13,0,10*ROW('Hygiene Data'!E157)))</f>
        <v/>
      </c>
      <c r="DU163" s="306" t="str">
        <f ca="true">+IF(OFFSET('Hygiene Data'!$F$11,0,10*ROW('Hygiene Data'!F157))="","",OFFSET('Hygiene Data'!$F$11,0,10*ROW('Hygiene Data'!F157)))</f>
        <v/>
      </c>
      <c r="DV163" s="306" t="str">
        <f ca="true">+IF(OFFSET('Hygiene Data'!$F$12,0,10*ROW('Hygiene Data'!F157))="","",OFFSET('Hygiene Data'!$F$12,0,10*ROW('Hygiene Data'!F157)))</f>
        <v/>
      </c>
      <c r="DW163" s="306" t="str">
        <f ca="true">+IF(OFFSET('Hygiene Data'!$F$13,0,10*ROW('Hygiene Data'!F157))="","",OFFSET('Hygiene Data'!$F$13,0,10*ROW('Hygiene Data'!F157)))</f>
        <v/>
      </c>
      <c r="DX163" s="306" t="str">
        <f ca="true">+IF(OFFSET('Hygiene Data'!$G$11,0,10*ROW('Hygiene Data'!G157))="","",OFFSET('Hygiene Data'!$G$11,0,10*ROW('Hygiene Data'!G157)))</f>
        <v/>
      </c>
      <c r="DY163" s="306" t="str">
        <f ca="true">+IF(OFFSET('Hygiene Data'!$G$12,0,10*ROW('Hygiene Data'!G157))="","",OFFSET('Hygiene Data'!$G$12,0,10*ROW('Hygiene Data'!G157)))</f>
        <v/>
      </c>
      <c r="DZ163" s="306" t="str">
        <f ca="true">+IF(OFFSET('Hygiene Data'!$G$13,0,10*ROW('Hygiene Data'!G157))="","",OFFSET('Hygiene Data'!$G$13,0,10*ROW('Hygiene Data'!G157)))</f>
        <v/>
      </c>
      <c r="EA163" s="306" t="str">
        <f ca="true">+IF(OFFSET('Hygiene Data'!$H$11,0,10*ROW('Hygiene Data'!H157))="","",OFFSET('Hygiene Data'!$H$11,0,10*ROW('Hygiene Data'!H157)))</f>
        <v/>
      </c>
      <c r="EB163" s="306" t="str">
        <f ca="true">+IF(OFFSET('Hygiene Data'!$H$12,0,10*ROW('Hygiene Data'!H157))="","",OFFSET('Hygiene Data'!$H$12,0,10*ROW('Hygiene Data'!H157)))</f>
        <v/>
      </c>
      <c r="EC163" s="306" t="str">
        <f ca="true">+IF(OFFSET('Hygiene Data'!$H$13,0,10*ROW('Hygiene Data'!H157))="","",OFFSET('Hygiene Data'!$H$13,0,10*ROW('Hygiene Data'!H157)))</f>
        <v/>
      </c>
      <c r="ED163" s="306" t="str">
        <f ca="true">+IF(OFFSET('Hygiene Data'!$I$11,0,10*ROW('Hygiene Data'!I157))="","",OFFSET('Hygiene Data'!$I$11,0,10*ROW('Hygiene Data'!I157)))</f>
        <v/>
      </c>
      <c r="EE163" s="306" t="str">
        <f ca="true">+IF(OFFSET('Hygiene Data'!$I$12,0,10*ROW('Hygiene Data'!I157))="","",OFFSET('Hygiene Data'!$I$12,0,10*ROW('Hygiene Data'!I157)))</f>
        <v/>
      </c>
      <c r="EF163" s="306"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62" t="str">
        <f t="shared" ca="true" si="2"/>
        <v/>
      </c>
      <c r="D164" s="98"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8"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8"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8"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8"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8"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8"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8"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8"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8"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8"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8"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8"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8"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8"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8"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8"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8"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9"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9"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9"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9"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9"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9"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9"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9"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9"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9"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9"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9"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9"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9"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9"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9"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9"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9"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9"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9"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9"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9"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9"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9"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9"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9"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9"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9"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9"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9"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0"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0"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0"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0"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0"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0"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0"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0"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0"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0"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0"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0"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0"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0"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0"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0"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0"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0"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6"/>
      <c r="BS164" s="306" t="str">
        <f ca="true">+IF(OFFSET('Water Data'!$D$27,0,10*ROW('Water Data'!D158))="","",OFFSET('Water Data'!$D$27,0,10*ROW('Water Data'!D158)))</f>
        <v/>
      </c>
      <c r="BT164" s="306" t="str">
        <f ca="true">+IF(OFFSET('Water Data'!$D$28,0,10*ROW('Water Data'!D158))="","",OFFSET('Water Data'!$D$28,0,10*ROW('Water Data'!D158)))</f>
        <v/>
      </c>
      <c r="BU164" s="306" t="str">
        <f ca="true">+IF(OFFSET('Water Data'!$D$29,0,10*ROW('Water Data'!D158))="","",OFFSET('Water Data'!$D$29,0,10*ROW('Water Data'!D158)))</f>
        <v/>
      </c>
      <c r="BV164" s="306" t="str">
        <f ca="true">+IF(OFFSET('Water Data'!$E$27,0,10*ROW('Water Data'!E158))="","",OFFSET('Water Data'!$E$27,0,10*ROW('Water Data'!E158)))</f>
        <v/>
      </c>
      <c r="BW164" s="306" t="str">
        <f ca="true">+IF(OFFSET('Water Data'!$E$28,0,10*ROW('Water Data'!E158))="","",OFFSET('Water Data'!$E$28,0,10*ROW('Water Data'!E158)))</f>
        <v/>
      </c>
      <c r="BX164" s="306" t="str">
        <f ca="true">+IF(OFFSET('Water Data'!$E$29,0,10*ROW('Water Data'!E158))="","",OFFSET('Water Data'!$E$29,0,10*ROW('Water Data'!E158)))</f>
        <v/>
      </c>
      <c r="BY164" s="306" t="str">
        <f ca="true">+IF(OFFSET('Water Data'!$F$27,0,10*ROW('Water Data'!F158))="","",OFFSET('Water Data'!$F$27,0,10*ROW('Water Data'!F158)))</f>
        <v/>
      </c>
      <c r="BZ164" s="306" t="str">
        <f ca="true">+IF(OFFSET('Water Data'!$F$28,0,10*ROW('Water Data'!F158))="","",OFFSET('Water Data'!$F$28,0,10*ROW('Water Data'!F158)))</f>
        <v/>
      </c>
      <c r="CA164" s="306" t="str">
        <f ca="true">+IF(OFFSET('Water Data'!$F$29,0,10*ROW('Water Data'!F158))="","",OFFSET('Water Data'!$F$29,0,10*ROW('Water Data'!F158)))</f>
        <v/>
      </c>
      <c r="CB164" s="306" t="str">
        <f ca="true">+IF(OFFSET('Water Data'!$G$27,0,10*ROW('Water Data'!G158))="","",OFFSET('Water Data'!$G$27,0,10*ROW('Water Data'!G158)))</f>
        <v/>
      </c>
      <c r="CC164" s="306" t="str">
        <f ca="true">+IF(OFFSET('Water Data'!$G$28,0,10*ROW('Water Data'!G158))="","",OFFSET('Water Data'!$G$28,0,10*ROW('Water Data'!G158)))</f>
        <v/>
      </c>
      <c r="CD164" s="306" t="str">
        <f ca="true">+IF(OFFSET('Water Data'!$G$29,0,10*ROW('Water Data'!G158))="","",OFFSET('Water Data'!$G$29,0,10*ROW('Water Data'!G158)))</f>
        <v/>
      </c>
      <c r="CE164" s="306" t="str">
        <f ca="true">+IF(OFFSET('Water Data'!$H$27,0,10*ROW('Water Data'!H158))="","",OFFSET('Water Data'!$H$27,0,10*ROW('Water Data'!H158)))</f>
        <v/>
      </c>
      <c r="CF164" s="306" t="str">
        <f ca="true">+IF(OFFSET('Water Data'!$H$28,0,10*ROW('Water Data'!H158))="","",OFFSET('Water Data'!$H$28,0,10*ROW('Water Data'!H158)))</f>
        <v/>
      </c>
      <c r="CG164" s="306" t="str">
        <f ca="true">+IF(OFFSET('Water Data'!$H$29,0,10*ROW('Water Data'!H158))="","",OFFSET('Water Data'!$H$29,0,10*ROW('Water Data'!H158)))</f>
        <v/>
      </c>
      <c r="CH164" s="306" t="str">
        <f ca="true">+IF(OFFSET('Water Data'!$I$27,0,10*ROW('Water Data'!I158))="","",OFFSET('Water Data'!$I$27,0,10*ROW('Water Data'!I158)))</f>
        <v/>
      </c>
      <c r="CI164" s="306" t="str">
        <f ca="true">+IF(OFFSET('Water Data'!$I$28,0,10*ROW('Water Data'!I158))="","",OFFSET('Water Data'!$I$28,0,10*ROW('Water Data'!I158)))</f>
        <v/>
      </c>
      <c r="CJ164" s="306" t="str">
        <f ca="true">+IF(OFFSET('Water Data'!$I$29,0,10*ROW('Water Data'!I158))="","",OFFSET('Water Data'!$I$29,0,10*ROW('Water Data'!I158)))</f>
        <v/>
      </c>
      <c r="CK164" s="306" t="str">
        <f ca="true">+IF(OFFSET('Sanitation Data'!$D$28,0,10*ROW('Sanitation Data'!D158))="","",OFFSET('Sanitation Data'!$D$28,0,10*ROW('Sanitation Data'!D158)))</f>
        <v/>
      </c>
      <c r="CL164" s="306" t="str">
        <f ca="true">+IF(OFFSET('Sanitation Data'!$D$29,0,10*ROW('Sanitation Data'!D158))="","",OFFSET('Sanitation Data'!$D$29,0,10*ROW('Sanitation Data'!D158)))</f>
        <v/>
      </c>
      <c r="CM164" s="306" t="str">
        <f ca="true">+IF(OFFSET('Sanitation Data'!$D$30,0,10*ROW('Sanitation Data'!D158))="","",OFFSET('Sanitation Data'!$D$30,0,10*ROW('Sanitation Data'!D158)))</f>
        <v/>
      </c>
      <c r="CN164" s="306" t="str">
        <f ca="true">+IF(OFFSET('Sanitation Data'!$D$31,0,10*ROW('Sanitation Data'!D158))="","",OFFSET('Sanitation Data'!$D$31,0,10*ROW('Sanitation Data'!D158)))</f>
        <v/>
      </c>
      <c r="CO164" s="306" t="str">
        <f ca="true">+IF(OFFSET('Sanitation Data'!$D$32,0,10*ROW('Sanitation Data'!D158))="","",OFFSET('Sanitation Data'!$D$32,0,10*ROW('Sanitation Data'!D158)))</f>
        <v/>
      </c>
      <c r="CP164" s="306" t="str">
        <f ca="true">+IF(OFFSET('Sanitation Data'!$E$28,0,10*ROW('Sanitation Data'!E158))="","",OFFSET('Sanitation Data'!$E$28,0,10*ROW('Sanitation Data'!E158)))</f>
        <v/>
      </c>
      <c r="CQ164" s="306" t="str">
        <f ca="true">+IF(OFFSET('Sanitation Data'!$E$29,0,10*ROW('Sanitation Data'!E158))="","",OFFSET('Sanitation Data'!$E$29,0,10*ROW('Sanitation Data'!E158)))</f>
        <v/>
      </c>
      <c r="CR164" s="306" t="str">
        <f ca="true">+IF(OFFSET('Sanitation Data'!$E$30,0,10*ROW('Sanitation Data'!E158))="","",OFFSET('Sanitation Data'!$E$30,0,10*ROW('Sanitation Data'!E158)))</f>
        <v/>
      </c>
      <c r="CS164" s="306" t="str">
        <f ca="true">+IF(OFFSET('Sanitation Data'!$E$31,0,10*ROW('Sanitation Data'!E158))="","",OFFSET('Sanitation Data'!$E$31,0,10*ROW('Sanitation Data'!E158)))</f>
        <v/>
      </c>
      <c r="CT164" s="306" t="str">
        <f ca="true">+IF(OFFSET('Sanitation Data'!$E$32,0,10*ROW('Sanitation Data'!E158))="","",OFFSET('Sanitation Data'!$E$32,0,10*ROW('Sanitation Data'!E158)))</f>
        <v/>
      </c>
      <c r="CU164" s="306" t="str">
        <f ca="true">+IF(OFFSET('Sanitation Data'!$F$28,0,10*ROW('Sanitation Data'!F158))="","",OFFSET('Sanitation Data'!$F$28,0,10*ROW('Sanitation Data'!F158)))</f>
        <v/>
      </c>
      <c r="CV164" s="306" t="str">
        <f ca="true">+IF(OFFSET('Sanitation Data'!$F$29,0,10*ROW('Sanitation Data'!F158))="","",OFFSET('Sanitation Data'!$F$29,0,10*ROW('Sanitation Data'!F158)))</f>
        <v/>
      </c>
      <c r="CW164" s="306" t="str">
        <f ca="true">+IF(OFFSET('Sanitation Data'!$F$30,0,10*ROW('Sanitation Data'!F158))="","",OFFSET('Sanitation Data'!$F$30,0,10*ROW('Sanitation Data'!F158)))</f>
        <v/>
      </c>
      <c r="CX164" s="306" t="str">
        <f ca="true">+IF(OFFSET('Sanitation Data'!$F$31,0,10*ROW('Sanitation Data'!F158))="","",OFFSET('Sanitation Data'!$F$31,0,10*ROW('Sanitation Data'!F158)))</f>
        <v/>
      </c>
      <c r="CY164" s="306" t="str">
        <f ca="true">+IF(OFFSET('Sanitation Data'!$F$32,0,10*ROW('Sanitation Data'!F158))="","",OFFSET('Sanitation Data'!$F$32,0,10*ROW('Sanitation Data'!F158)))</f>
        <v/>
      </c>
      <c r="CZ164" s="306" t="str">
        <f ca="true">+IF(OFFSET('Sanitation Data'!$G$28,0,10*ROW('Sanitation Data'!G158))="","",OFFSET('Sanitation Data'!$G$28,0,10*ROW('Sanitation Data'!G158)))</f>
        <v/>
      </c>
      <c r="DA164" s="306" t="str">
        <f ca="true">+IF(OFFSET('Sanitation Data'!$G$29,0,10*ROW('Sanitation Data'!G158))="","",OFFSET('Sanitation Data'!$G$29,0,10*ROW('Sanitation Data'!G158)))</f>
        <v/>
      </c>
      <c r="DB164" s="306" t="str">
        <f ca="true">+IF(OFFSET('Sanitation Data'!$G$30,0,10*ROW('Sanitation Data'!G158))="","",OFFSET('Sanitation Data'!$G$30,0,10*ROW('Sanitation Data'!G158)))</f>
        <v/>
      </c>
      <c r="DC164" s="306" t="str">
        <f ca="true">+IF(OFFSET('Sanitation Data'!$G$31,0,10*ROW('Sanitation Data'!G158))="","",OFFSET('Sanitation Data'!$G$31,0,10*ROW('Sanitation Data'!G158)))</f>
        <v/>
      </c>
      <c r="DD164" s="306" t="str">
        <f ca="true">+IF(OFFSET('Sanitation Data'!$G$32,0,10*ROW('Sanitation Data'!G158))="","",OFFSET('Sanitation Data'!$G$32,0,10*ROW('Sanitation Data'!G158)))</f>
        <v/>
      </c>
      <c r="DE164" s="306" t="str">
        <f ca="true">+IF(OFFSET('Sanitation Data'!$H$28,0,10*ROW('Sanitation Data'!H158))="","",OFFSET('Sanitation Data'!$H$28,0,10*ROW('Sanitation Data'!H158)))</f>
        <v/>
      </c>
      <c r="DF164" s="306" t="str">
        <f ca="true">+IF(OFFSET('Sanitation Data'!$H$29,0,10*ROW('Sanitation Data'!H158))="","",OFFSET('Sanitation Data'!$H$29,0,10*ROW('Sanitation Data'!H158)))</f>
        <v/>
      </c>
      <c r="DG164" s="306" t="str">
        <f ca="true">+IF(OFFSET('Sanitation Data'!$H$30,0,10*ROW('Sanitation Data'!H158))="","",OFFSET('Sanitation Data'!$H$30,0,10*ROW('Sanitation Data'!H158)))</f>
        <v/>
      </c>
      <c r="DH164" s="306" t="str">
        <f ca="true">+IF(OFFSET('Sanitation Data'!$H$31,0,10*ROW('Sanitation Data'!H158))="","",OFFSET('Sanitation Data'!$H$31,0,10*ROW('Sanitation Data'!H158)))</f>
        <v/>
      </c>
      <c r="DI164" s="306" t="str">
        <f ca="true">+IF(OFFSET('Sanitation Data'!$H$32,0,10*ROW('Sanitation Data'!H158))="","",OFFSET('Sanitation Data'!$H$32,0,10*ROW('Sanitation Data'!H158)))</f>
        <v/>
      </c>
      <c r="DJ164" s="306" t="str">
        <f ca="true">+IF(OFFSET('Sanitation Data'!$I$28,0,10*ROW('Sanitation Data'!I158))="","",OFFSET('Sanitation Data'!$I$28,0,10*ROW('Sanitation Data'!I158)))</f>
        <v/>
      </c>
      <c r="DK164" s="306" t="str">
        <f ca="true">+IF(OFFSET('Sanitation Data'!$I$29,0,10*ROW('Sanitation Data'!I158))="","",OFFSET('Sanitation Data'!$I$29,0,10*ROW('Sanitation Data'!I158)))</f>
        <v/>
      </c>
      <c r="DL164" s="306" t="str">
        <f ca="true">+IF(OFFSET('Sanitation Data'!$I$30,0,10*ROW('Sanitation Data'!I158))="","",OFFSET('Sanitation Data'!$I$30,0,10*ROW('Sanitation Data'!I158)))</f>
        <v/>
      </c>
      <c r="DM164" s="306" t="str">
        <f ca="true">+IF(OFFSET('Sanitation Data'!$I$31,0,10*ROW('Sanitation Data'!I158))="","",OFFSET('Sanitation Data'!$I$31,0,10*ROW('Sanitation Data'!I158)))</f>
        <v/>
      </c>
      <c r="DN164" s="306" t="str">
        <f ca="true">+IF(OFFSET('Sanitation Data'!$I$32,0,10*ROW('Sanitation Data'!I158))="","",OFFSET('Sanitation Data'!$I$32,0,10*ROW('Sanitation Data'!I158)))</f>
        <v/>
      </c>
      <c r="DO164" s="306" t="str">
        <f ca="true">+IF(OFFSET('Hygiene Data'!$D$11,0,10*ROW('Hygiene Data'!D158))="","",OFFSET('Hygiene Data'!$D$11,0,10*ROW('Hygiene Data'!D158)))</f>
        <v/>
      </c>
      <c r="DP164" s="306" t="str">
        <f ca="true">+IF(OFFSET('Hygiene Data'!$D$12,0,10*ROW('Hygiene Data'!D158))="","",OFFSET('Hygiene Data'!$D$12,0,10*ROW('Hygiene Data'!D158)))</f>
        <v/>
      </c>
      <c r="DQ164" s="306" t="str">
        <f ca="true">+IF(OFFSET('Hygiene Data'!$D$13,0,10*ROW('Hygiene Data'!D158))="","",OFFSET('Hygiene Data'!$D$13,0,10*ROW('Hygiene Data'!D158)))</f>
        <v/>
      </c>
      <c r="DR164" s="306" t="str">
        <f ca="true">+IF(OFFSET('Hygiene Data'!$E$11,0,10*ROW('Hygiene Data'!E158))="","",OFFSET('Hygiene Data'!$E$11,0,10*ROW('Hygiene Data'!E158)))</f>
        <v/>
      </c>
      <c r="DS164" s="306" t="str">
        <f ca="true">+IF(OFFSET('Hygiene Data'!$E$12,0,10*ROW('Hygiene Data'!E158))="","",OFFSET('Hygiene Data'!$E$12,0,10*ROW('Hygiene Data'!E158)))</f>
        <v/>
      </c>
      <c r="DT164" s="306" t="str">
        <f ca="true">+IF(OFFSET('Hygiene Data'!$E$13,0,10*ROW('Hygiene Data'!E158))="","",OFFSET('Hygiene Data'!$E$13,0,10*ROW('Hygiene Data'!E158)))</f>
        <v/>
      </c>
      <c r="DU164" s="306" t="str">
        <f ca="true">+IF(OFFSET('Hygiene Data'!$F$11,0,10*ROW('Hygiene Data'!F158))="","",OFFSET('Hygiene Data'!$F$11,0,10*ROW('Hygiene Data'!F158)))</f>
        <v/>
      </c>
      <c r="DV164" s="306" t="str">
        <f ca="true">+IF(OFFSET('Hygiene Data'!$F$12,0,10*ROW('Hygiene Data'!F158))="","",OFFSET('Hygiene Data'!$F$12,0,10*ROW('Hygiene Data'!F158)))</f>
        <v/>
      </c>
      <c r="DW164" s="306" t="str">
        <f ca="true">+IF(OFFSET('Hygiene Data'!$F$13,0,10*ROW('Hygiene Data'!F158))="","",OFFSET('Hygiene Data'!$F$13,0,10*ROW('Hygiene Data'!F158)))</f>
        <v/>
      </c>
      <c r="DX164" s="306" t="str">
        <f ca="true">+IF(OFFSET('Hygiene Data'!$G$11,0,10*ROW('Hygiene Data'!G158))="","",OFFSET('Hygiene Data'!$G$11,0,10*ROW('Hygiene Data'!G158)))</f>
        <v/>
      </c>
      <c r="DY164" s="306" t="str">
        <f ca="true">+IF(OFFSET('Hygiene Data'!$G$12,0,10*ROW('Hygiene Data'!G158))="","",OFFSET('Hygiene Data'!$G$12,0,10*ROW('Hygiene Data'!G158)))</f>
        <v/>
      </c>
      <c r="DZ164" s="306" t="str">
        <f ca="true">+IF(OFFSET('Hygiene Data'!$G$13,0,10*ROW('Hygiene Data'!G158))="","",OFFSET('Hygiene Data'!$G$13,0,10*ROW('Hygiene Data'!G158)))</f>
        <v/>
      </c>
      <c r="EA164" s="306" t="str">
        <f ca="true">+IF(OFFSET('Hygiene Data'!$H$11,0,10*ROW('Hygiene Data'!H158))="","",OFFSET('Hygiene Data'!$H$11,0,10*ROW('Hygiene Data'!H158)))</f>
        <v/>
      </c>
      <c r="EB164" s="306" t="str">
        <f ca="true">+IF(OFFSET('Hygiene Data'!$H$12,0,10*ROW('Hygiene Data'!H158))="","",OFFSET('Hygiene Data'!$H$12,0,10*ROW('Hygiene Data'!H158)))</f>
        <v/>
      </c>
      <c r="EC164" s="306" t="str">
        <f ca="true">+IF(OFFSET('Hygiene Data'!$H$13,0,10*ROW('Hygiene Data'!H158))="","",OFFSET('Hygiene Data'!$H$13,0,10*ROW('Hygiene Data'!H158)))</f>
        <v/>
      </c>
      <c r="ED164" s="306" t="str">
        <f ca="true">+IF(OFFSET('Hygiene Data'!$I$11,0,10*ROW('Hygiene Data'!I158))="","",OFFSET('Hygiene Data'!$I$11,0,10*ROW('Hygiene Data'!I158)))</f>
        <v/>
      </c>
      <c r="EE164" s="306" t="str">
        <f ca="true">+IF(OFFSET('Hygiene Data'!$I$12,0,10*ROW('Hygiene Data'!I158))="","",OFFSET('Hygiene Data'!$I$12,0,10*ROW('Hygiene Data'!I158)))</f>
        <v/>
      </c>
      <c r="EF164" s="306"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62" t="str">
        <f t="shared" ca="true" si="2"/>
        <v/>
      </c>
      <c r="D165" s="98"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8"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8"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8"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8"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8"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8"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8"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8"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8"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8"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8"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8"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8"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8"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8"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8"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8"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9"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9"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9"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9"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9"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9"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9"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9"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9"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9"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9"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9"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9"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9"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9"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9"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9"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9"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9"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9"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9"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9"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9"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9"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9"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9"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9"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9"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9"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9"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0"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0"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0"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0"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0"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0"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0"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0"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0"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0"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0"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0"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0"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0"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0"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0"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0"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0"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6"/>
      <c r="BS165" s="306" t="str">
        <f ca="true">+IF(OFFSET('Water Data'!$D$27,0,10*ROW('Water Data'!D159))="","",OFFSET('Water Data'!$D$27,0,10*ROW('Water Data'!D159)))</f>
        <v/>
      </c>
      <c r="BT165" s="306" t="str">
        <f ca="true">+IF(OFFSET('Water Data'!$D$28,0,10*ROW('Water Data'!D159))="","",OFFSET('Water Data'!$D$28,0,10*ROW('Water Data'!D159)))</f>
        <v/>
      </c>
      <c r="BU165" s="306" t="str">
        <f ca="true">+IF(OFFSET('Water Data'!$D$29,0,10*ROW('Water Data'!D159))="","",OFFSET('Water Data'!$D$29,0,10*ROW('Water Data'!D159)))</f>
        <v/>
      </c>
      <c r="BV165" s="306" t="str">
        <f ca="true">+IF(OFFSET('Water Data'!$E$27,0,10*ROW('Water Data'!E159))="","",OFFSET('Water Data'!$E$27,0,10*ROW('Water Data'!E159)))</f>
        <v/>
      </c>
      <c r="BW165" s="306" t="str">
        <f ca="true">+IF(OFFSET('Water Data'!$E$28,0,10*ROW('Water Data'!E159))="","",OFFSET('Water Data'!$E$28,0,10*ROW('Water Data'!E159)))</f>
        <v/>
      </c>
      <c r="BX165" s="306" t="str">
        <f ca="true">+IF(OFFSET('Water Data'!$E$29,0,10*ROW('Water Data'!E159))="","",OFFSET('Water Data'!$E$29,0,10*ROW('Water Data'!E159)))</f>
        <v/>
      </c>
      <c r="BY165" s="306" t="str">
        <f ca="true">+IF(OFFSET('Water Data'!$F$27,0,10*ROW('Water Data'!F159))="","",OFFSET('Water Data'!$F$27,0,10*ROW('Water Data'!F159)))</f>
        <v/>
      </c>
      <c r="BZ165" s="306" t="str">
        <f ca="true">+IF(OFFSET('Water Data'!$F$28,0,10*ROW('Water Data'!F159))="","",OFFSET('Water Data'!$F$28,0,10*ROW('Water Data'!F159)))</f>
        <v/>
      </c>
      <c r="CA165" s="306" t="str">
        <f ca="true">+IF(OFFSET('Water Data'!$F$29,0,10*ROW('Water Data'!F159))="","",OFFSET('Water Data'!$F$29,0,10*ROW('Water Data'!F159)))</f>
        <v/>
      </c>
      <c r="CB165" s="306" t="str">
        <f ca="true">+IF(OFFSET('Water Data'!$G$27,0,10*ROW('Water Data'!G159))="","",OFFSET('Water Data'!$G$27,0,10*ROW('Water Data'!G159)))</f>
        <v/>
      </c>
      <c r="CC165" s="306" t="str">
        <f ca="true">+IF(OFFSET('Water Data'!$G$28,0,10*ROW('Water Data'!G159))="","",OFFSET('Water Data'!$G$28,0,10*ROW('Water Data'!G159)))</f>
        <v/>
      </c>
      <c r="CD165" s="306" t="str">
        <f ca="true">+IF(OFFSET('Water Data'!$G$29,0,10*ROW('Water Data'!G159))="","",OFFSET('Water Data'!$G$29,0,10*ROW('Water Data'!G159)))</f>
        <v/>
      </c>
      <c r="CE165" s="306" t="str">
        <f ca="true">+IF(OFFSET('Water Data'!$H$27,0,10*ROW('Water Data'!H159))="","",OFFSET('Water Data'!$H$27,0,10*ROW('Water Data'!H159)))</f>
        <v/>
      </c>
      <c r="CF165" s="306" t="str">
        <f ca="true">+IF(OFFSET('Water Data'!$H$28,0,10*ROW('Water Data'!H159))="","",OFFSET('Water Data'!$H$28,0,10*ROW('Water Data'!H159)))</f>
        <v/>
      </c>
      <c r="CG165" s="306" t="str">
        <f ca="true">+IF(OFFSET('Water Data'!$H$29,0,10*ROW('Water Data'!H159))="","",OFFSET('Water Data'!$H$29,0,10*ROW('Water Data'!H159)))</f>
        <v/>
      </c>
      <c r="CH165" s="306" t="str">
        <f ca="true">+IF(OFFSET('Water Data'!$I$27,0,10*ROW('Water Data'!I159))="","",OFFSET('Water Data'!$I$27,0,10*ROW('Water Data'!I159)))</f>
        <v/>
      </c>
      <c r="CI165" s="306" t="str">
        <f ca="true">+IF(OFFSET('Water Data'!$I$28,0,10*ROW('Water Data'!I159))="","",OFFSET('Water Data'!$I$28,0,10*ROW('Water Data'!I159)))</f>
        <v/>
      </c>
      <c r="CJ165" s="306" t="str">
        <f ca="true">+IF(OFFSET('Water Data'!$I$29,0,10*ROW('Water Data'!I159))="","",OFFSET('Water Data'!$I$29,0,10*ROW('Water Data'!I159)))</f>
        <v/>
      </c>
      <c r="CK165" s="306" t="str">
        <f ca="true">+IF(OFFSET('Sanitation Data'!$D$28,0,10*ROW('Sanitation Data'!D159))="","",OFFSET('Sanitation Data'!$D$28,0,10*ROW('Sanitation Data'!D159)))</f>
        <v/>
      </c>
      <c r="CL165" s="306" t="str">
        <f ca="true">+IF(OFFSET('Sanitation Data'!$D$29,0,10*ROW('Sanitation Data'!D159))="","",OFFSET('Sanitation Data'!$D$29,0,10*ROW('Sanitation Data'!D159)))</f>
        <v/>
      </c>
      <c r="CM165" s="306" t="str">
        <f ca="true">+IF(OFFSET('Sanitation Data'!$D$30,0,10*ROW('Sanitation Data'!D159))="","",OFFSET('Sanitation Data'!$D$30,0,10*ROW('Sanitation Data'!D159)))</f>
        <v/>
      </c>
      <c r="CN165" s="306" t="str">
        <f ca="true">+IF(OFFSET('Sanitation Data'!$D$31,0,10*ROW('Sanitation Data'!D159))="","",OFFSET('Sanitation Data'!$D$31,0,10*ROW('Sanitation Data'!D159)))</f>
        <v/>
      </c>
      <c r="CO165" s="306" t="str">
        <f ca="true">+IF(OFFSET('Sanitation Data'!$D$32,0,10*ROW('Sanitation Data'!D159))="","",OFFSET('Sanitation Data'!$D$32,0,10*ROW('Sanitation Data'!D159)))</f>
        <v/>
      </c>
      <c r="CP165" s="306" t="str">
        <f ca="true">+IF(OFFSET('Sanitation Data'!$E$28,0,10*ROW('Sanitation Data'!E159))="","",OFFSET('Sanitation Data'!$E$28,0,10*ROW('Sanitation Data'!E159)))</f>
        <v/>
      </c>
      <c r="CQ165" s="306" t="str">
        <f ca="true">+IF(OFFSET('Sanitation Data'!$E$29,0,10*ROW('Sanitation Data'!E159))="","",OFFSET('Sanitation Data'!$E$29,0,10*ROW('Sanitation Data'!E159)))</f>
        <v/>
      </c>
      <c r="CR165" s="306" t="str">
        <f ca="true">+IF(OFFSET('Sanitation Data'!$E$30,0,10*ROW('Sanitation Data'!E159))="","",OFFSET('Sanitation Data'!$E$30,0,10*ROW('Sanitation Data'!E159)))</f>
        <v/>
      </c>
      <c r="CS165" s="306" t="str">
        <f ca="true">+IF(OFFSET('Sanitation Data'!$E$31,0,10*ROW('Sanitation Data'!E159))="","",OFFSET('Sanitation Data'!$E$31,0,10*ROW('Sanitation Data'!E159)))</f>
        <v/>
      </c>
      <c r="CT165" s="306" t="str">
        <f ca="true">+IF(OFFSET('Sanitation Data'!$E$32,0,10*ROW('Sanitation Data'!E159))="","",OFFSET('Sanitation Data'!$E$32,0,10*ROW('Sanitation Data'!E159)))</f>
        <v/>
      </c>
      <c r="CU165" s="306" t="str">
        <f ca="true">+IF(OFFSET('Sanitation Data'!$F$28,0,10*ROW('Sanitation Data'!F159))="","",OFFSET('Sanitation Data'!$F$28,0,10*ROW('Sanitation Data'!F159)))</f>
        <v/>
      </c>
      <c r="CV165" s="306" t="str">
        <f ca="true">+IF(OFFSET('Sanitation Data'!$F$29,0,10*ROW('Sanitation Data'!F159))="","",OFFSET('Sanitation Data'!$F$29,0,10*ROW('Sanitation Data'!F159)))</f>
        <v/>
      </c>
      <c r="CW165" s="306" t="str">
        <f ca="true">+IF(OFFSET('Sanitation Data'!$F$30,0,10*ROW('Sanitation Data'!F159))="","",OFFSET('Sanitation Data'!$F$30,0,10*ROW('Sanitation Data'!F159)))</f>
        <v/>
      </c>
      <c r="CX165" s="306" t="str">
        <f ca="true">+IF(OFFSET('Sanitation Data'!$F$31,0,10*ROW('Sanitation Data'!F159))="","",OFFSET('Sanitation Data'!$F$31,0,10*ROW('Sanitation Data'!F159)))</f>
        <v/>
      </c>
      <c r="CY165" s="306" t="str">
        <f ca="true">+IF(OFFSET('Sanitation Data'!$F$32,0,10*ROW('Sanitation Data'!F159))="","",OFFSET('Sanitation Data'!$F$32,0,10*ROW('Sanitation Data'!F159)))</f>
        <v/>
      </c>
      <c r="CZ165" s="306" t="str">
        <f ca="true">+IF(OFFSET('Sanitation Data'!$G$28,0,10*ROW('Sanitation Data'!G159))="","",OFFSET('Sanitation Data'!$G$28,0,10*ROW('Sanitation Data'!G159)))</f>
        <v/>
      </c>
      <c r="DA165" s="306" t="str">
        <f ca="true">+IF(OFFSET('Sanitation Data'!$G$29,0,10*ROW('Sanitation Data'!G159))="","",OFFSET('Sanitation Data'!$G$29,0,10*ROW('Sanitation Data'!G159)))</f>
        <v/>
      </c>
      <c r="DB165" s="306" t="str">
        <f ca="true">+IF(OFFSET('Sanitation Data'!$G$30,0,10*ROW('Sanitation Data'!G159))="","",OFFSET('Sanitation Data'!$G$30,0,10*ROW('Sanitation Data'!G159)))</f>
        <v/>
      </c>
      <c r="DC165" s="306" t="str">
        <f ca="true">+IF(OFFSET('Sanitation Data'!$G$31,0,10*ROW('Sanitation Data'!G159))="","",OFFSET('Sanitation Data'!$G$31,0,10*ROW('Sanitation Data'!G159)))</f>
        <v/>
      </c>
      <c r="DD165" s="306" t="str">
        <f ca="true">+IF(OFFSET('Sanitation Data'!$G$32,0,10*ROW('Sanitation Data'!G159))="","",OFFSET('Sanitation Data'!$G$32,0,10*ROW('Sanitation Data'!G159)))</f>
        <v/>
      </c>
      <c r="DE165" s="306" t="str">
        <f ca="true">+IF(OFFSET('Sanitation Data'!$H$28,0,10*ROW('Sanitation Data'!H159))="","",OFFSET('Sanitation Data'!$H$28,0,10*ROW('Sanitation Data'!H159)))</f>
        <v/>
      </c>
      <c r="DF165" s="306" t="str">
        <f ca="true">+IF(OFFSET('Sanitation Data'!$H$29,0,10*ROW('Sanitation Data'!H159))="","",OFFSET('Sanitation Data'!$H$29,0,10*ROW('Sanitation Data'!H159)))</f>
        <v/>
      </c>
      <c r="DG165" s="306" t="str">
        <f ca="true">+IF(OFFSET('Sanitation Data'!$H$30,0,10*ROW('Sanitation Data'!H159))="","",OFFSET('Sanitation Data'!$H$30,0,10*ROW('Sanitation Data'!H159)))</f>
        <v/>
      </c>
      <c r="DH165" s="306" t="str">
        <f ca="true">+IF(OFFSET('Sanitation Data'!$H$31,0,10*ROW('Sanitation Data'!H159))="","",OFFSET('Sanitation Data'!$H$31,0,10*ROW('Sanitation Data'!H159)))</f>
        <v/>
      </c>
      <c r="DI165" s="306" t="str">
        <f ca="true">+IF(OFFSET('Sanitation Data'!$H$32,0,10*ROW('Sanitation Data'!H159))="","",OFFSET('Sanitation Data'!$H$32,0,10*ROW('Sanitation Data'!H159)))</f>
        <v/>
      </c>
      <c r="DJ165" s="306" t="str">
        <f ca="true">+IF(OFFSET('Sanitation Data'!$I$28,0,10*ROW('Sanitation Data'!I159))="","",OFFSET('Sanitation Data'!$I$28,0,10*ROW('Sanitation Data'!I159)))</f>
        <v/>
      </c>
      <c r="DK165" s="306" t="str">
        <f ca="true">+IF(OFFSET('Sanitation Data'!$I$29,0,10*ROW('Sanitation Data'!I159))="","",OFFSET('Sanitation Data'!$I$29,0,10*ROW('Sanitation Data'!I159)))</f>
        <v/>
      </c>
      <c r="DL165" s="306" t="str">
        <f ca="true">+IF(OFFSET('Sanitation Data'!$I$30,0,10*ROW('Sanitation Data'!I159))="","",OFFSET('Sanitation Data'!$I$30,0,10*ROW('Sanitation Data'!I159)))</f>
        <v/>
      </c>
      <c r="DM165" s="306" t="str">
        <f ca="true">+IF(OFFSET('Sanitation Data'!$I$31,0,10*ROW('Sanitation Data'!I159))="","",OFFSET('Sanitation Data'!$I$31,0,10*ROW('Sanitation Data'!I159)))</f>
        <v/>
      </c>
      <c r="DN165" s="306" t="str">
        <f ca="true">+IF(OFFSET('Sanitation Data'!$I$32,0,10*ROW('Sanitation Data'!I159))="","",OFFSET('Sanitation Data'!$I$32,0,10*ROW('Sanitation Data'!I159)))</f>
        <v/>
      </c>
      <c r="DO165" s="306" t="str">
        <f ca="true">+IF(OFFSET('Hygiene Data'!$D$11,0,10*ROW('Hygiene Data'!D159))="","",OFFSET('Hygiene Data'!$D$11,0,10*ROW('Hygiene Data'!D159)))</f>
        <v/>
      </c>
      <c r="DP165" s="306" t="str">
        <f ca="true">+IF(OFFSET('Hygiene Data'!$D$12,0,10*ROW('Hygiene Data'!D159))="","",OFFSET('Hygiene Data'!$D$12,0,10*ROW('Hygiene Data'!D159)))</f>
        <v/>
      </c>
      <c r="DQ165" s="306" t="str">
        <f ca="true">+IF(OFFSET('Hygiene Data'!$D$13,0,10*ROW('Hygiene Data'!D159))="","",OFFSET('Hygiene Data'!$D$13,0,10*ROW('Hygiene Data'!D159)))</f>
        <v/>
      </c>
      <c r="DR165" s="306" t="str">
        <f ca="true">+IF(OFFSET('Hygiene Data'!$E$11,0,10*ROW('Hygiene Data'!E159))="","",OFFSET('Hygiene Data'!$E$11,0,10*ROW('Hygiene Data'!E159)))</f>
        <v/>
      </c>
      <c r="DS165" s="306" t="str">
        <f ca="true">+IF(OFFSET('Hygiene Data'!$E$12,0,10*ROW('Hygiene Data'!E159))="","",OFFSET('Hygiene Data'!$E$12,0,10*ROW('Hygiene Data'!E159)))</f>
        <v/>
      </c>
      <c r="DT165" s="306" t="str">
        <f ca="true">+IF(OFFSET('Hygiene Data'!$E$13,0,10*ROW('Hygiene Data'!E159))="","",OFFSET('Hygiene Data'!$E$13,0,10*ROW('Hygiene Data'!E159)))</f>
        <v/>
      </c>
      <c r="DU165" s="306" t="str">
        <f ca="true">+IF(OFFSET('Hygiene Data'!$F$11,0,10*ROW('Hygiene Data'!F159))="","",OFFSET('Hygiene Data'!$F$11,0,10*ROW('Hygiene Data'!F159)))</f>
        <v/>
      </c>
      <c r="DV165" s="306" t="str">
        <f ca="true">+IF(OFFSET('Hygiene Data'!$F$12,0,10*ROW('Hygiene Data'!F159))="","",OFFSET('Hygiene Data'!$F$12,0,10*ROW('Hygiene Data'!F159)))</f>
        <v/>
      </c>
      <c r="DW165" s="306" t="str">
        <f ca="true">+IF(OFFSET('Hygiene Data'!$F$13,0,10*ROW('Hygiene Data'!F159))="","",OFFSET('Hygiene Data'!$F$13,0,10*ROW('Hygiene Data'!F159)))</f>
        <v/>
      </c>
      <c r="DX165" s="306" t="str">
        <f ca="true">+IF(OFFSET('Hygiene Data'!$G$11,0,10*ROW('Hygiene Data'!G159))="","",OFFSET('Hygiene Data'!$G$11,0,10*ROW('Hygiene Data'!G159)))</f>
        <v/>
      </c>
      <c r="DY165" s="306" t="str">
        <f ca="true">+IF(OFFSET('Hygiene Data'!$G$12,0,10*ROW('Hygiene Data'!G159))="","",OFFSET('Hygiene Data'!$G$12,0,10*ROW('Hygiene Data'!G159)))</f>
        <v/>
      </c>
      <c r="DZ165" s="306" t="str">
        <f ca="true">+IF(OFFSET('Hygiene Data'!$G$13,0,10*ROW('Hygiene Data'!G159))="","",OFFSET('Hygiene Data'!$G$13,0,10*ROW('Hygiene Data'!G159)))</f>
        <v/>
      </c>
      <c r="EA165" s="306" t="str">
        <f ca="true">+IF(OFFSET('Hygiene Data'!$H$11,0,10*ROW('Hygiene Data'!H159))="","",OFFSET('Hygiene Data'!$H$11,0,10*ROW('Hygiene Data'!H159)))</f>
        <v/>
      </c>
      <c r="EB165" s="306" t="str">
        <f ca="true">+IF(OFFSET('Hygiene Data'!$H$12,0,10*ROW('Hygiene Data'!H159))="","",OFFSET('Hygiene Data'!$H$12,0,10*ROW('Hygiene Data'!H159)))</f>
        <v/>
      </c>
      <c r="EC165" s="306" t="str">
        <f ca="true">+IF(OFFSET('Hygiene Data'!$H$13,0,10*ROW('Hygiene Data'!H159))="","",OFFSET('Hygiene Data'!$H$13,0,10*ROW('Hygiene Data'!H159)))</f>
        <v/>
      </c>
      <c r="ED165" s="306" t="str">
        <f ca="true">+IF(OFFSET('Hygiene Data'!$I$11,0,10*ROW('Hygiene Data'!I159))="","",OFFSET('Hygiene Data'!$I$11,0,10*ROW('Hygiene Data'!I159)))</f>
        <v/>
      </c>
      <c r="EE165" s="306" t="str">
        <f ca="true">+IF(OFFSET('Hygiene Data'!$I$12,0,10*ROW('Hygiene Data'!I159))="","",OFFSET('Hygiene Data'!$I$12,0,10*ROW('Hygiene Data'!I159)))</f>
        <v/>
      </c>
      <c r="EF165" s="306"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62" t="str">
        <f t="shared" ca="true" si="2"/>
        <v/>
      </c>
      <c r="D166" s="98"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8"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8"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8"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8"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8"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8"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8"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8"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8"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8"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8"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8"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8"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8"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8"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8"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8"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9"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9"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9"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9"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9"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9"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9"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9"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9"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9"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9"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9"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9"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9"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9"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9"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9"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9"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9"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9"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9"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9"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9"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9"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9"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9"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9"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9"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9"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9"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0"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0"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0"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0"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0"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0"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0"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0"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0"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0"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0"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0"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0"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0"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0"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0"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0"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0"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6"/>
      <c r="BS166" s="306" t="str">
        <f ca="true">+IF(OFFSET('Water Data'!$D$27,0,10*ROW('Water Data'!D160))="","",OFFSET('Water Data'!$D$27,0,10*ROW('Water Data'!D160)))</f>
        <v/>
      </c>
      <c r="BT166" s="306" t="str">
        <f ca="true">+IF(OFFSET('Water Data'!$D$28,0,10*ROW('Water Data'!D160))="","",OFFSET('Water Data'!$D$28,0,10*ROW('Water Data'!D160)))</f>
        <v/>
      </c>
      <c r="BU166" s="306" t="str">
        <f ca="true">+IF(OFFSET('Water Data'!$D$29,0,10*ROW('Water Data'!D160))="","",OFFSET('Water Data'!$D$29,0,10*ROW('Water Data'!D160)))</f>
        <v/>
      </c>
      <c r="BV166" s="306" t="str">
        <f ca="true">+IF(OFFSET('Water Data'!$E$27,0,10*ROW('Water Data'!E160))="","",OFFSET('Water Data'!$E$27,0,10*ROW('Water Data'!E160)))</f>
        <v/>
      </c>
      <c r="BW166" s="306" t="str">
        <f ca="true">+IF(OFFSET('Water Data'!$E$28,0,10*ROW('Water Data'!E160))="","",OFFSET('Water Data'!$E$28,0,10*ROW('Water Data'!E160)))</f>
        <v/>
      </c>
      <c r="BX166" s="306" t="str">
        <f ca="true">+IF(OFFSET('Water Data'!$E$29,0,10*ROW('Water Data'!E160))="","",OFFSET('Water Data'!$E$29,0,10*ROW('Water Data'!E160)))</f>
        <v/>
      </c>
      <c r="BY166" s="306" t="str">
        <f ca="true">+IF(OFFSET('Water Data'!$F$27,0,10*ROW('Water Data'!F160))="","",OFFSET('Water Data'!$F$27,0,10*ROW('Water Data'!F160)))</f>
        <v/>
      </c>
      <c r="BZ166" s="306" t="str">
        <f ca="true">+IF(OFFSET('Water Data'!$F$28,0,10*ROW('Water Data'!F160))="","",OFFSET('Water Data'!$F$28,0,10*ROW('Water Data'!F160)))</f>
        <v/>
      </c>
      <c r="CA166" s="306" t="str">
        <f ca="true">+IF(OFFSET('Water Data'!$F$29,0,10*ROW('Water Data'!F160))="","",OFFSET('Water Data'!$F$29,0,10*ROW('Water Data'!F160)))</f>
        <v/>
      </c>
      <c r="CB166" s="306" t="str">
        <f ca="true">+IF(OFFSET('Water Data'!$G$27,0,10*ROW('Water Data'!G160))="","",OFFSET('Water Data'!$G$27,0,10*ROW('Water Data'!G160)))</f>
        <v/>
      </c>
      <c r="CC166" s="306" t="str">
        <f ca="true">+IF(OFFSET('Water Data'!$G$28,0,10*ROW('Water Data'!G160))="","",OFFSET('Water Data'!$G$28,0,10*ROW('Water Data'!G160)))</f>
        <v/>
      </c>
      <c r="CD166" s="306" t="str">
        <f ca="true">+IF(OFFSET('Water Data'!$G$29,0,10*ROW('Water Data'!G160))="","",OFFSET('Water Data'!$G$29,0,10*ROW('Water Data'!G160)))</f>
        <v/>
      </c>
      <c r="CE166" s="306" t="str">
        <f ca="true">+IF(OFFSET('Water Data'!$H$27,0,10*ROW('Water Data'!H160))="","",OFFSET('Water Data'!$H$27,0,10*ROW('Water Data'!H160)))</f>
        <v/>
      </c>
      <c r="CF166" s="306" t="str">
        <f ca="true">+IF(OFFSET('Water Data'!$H$28,0,10*ROW('Water Data'!H160))="","",OFFSET('Water Data'!$H$28,0,10*ROW('Water Data'!H160)))</f>
        <v/>
      </c>
      <c r="CG166" s="306" t="str">
        <f ca="true">+IF(OFFSET('Water Data'!$H$29,0,10*ROW('Water Data'!H160))="","",OFFSET('Water Data'!$H$29,0,10*ROW('Water Data'!H160)))</f>
        <v/>
      </c>
      <c r="CH166" s="306" t="str">
        <f ca="true">+IF(OFFSET('Water Data'!$I$27,0,10*ROW('Water Data'!I160))="","",OFFSET('Water Data'!$I$27,0,10*ROW('Water Data'!I160)))</f>
        <v/>
      </c>
      <c r="CI166" s="306" t="str">
        <f ca="true">+IF(OFFSET('Water Data'!$I$28,0,10*ROW('Water Data'!I160))="","",OFFSET('Water Data'!$I$28,0,10*ROW('Water Data'!I160)))</f>
        <v/>
      </c>
      <c r="CJ166" s="306" t="str">
        <f ca="true">+IF(OFFSET('Water Data'!$I$29,0,10*ROW('Water Data'!I160))="","",OFFSET('Water Data'!$I$29,0,10*ROW('Water Data'!I160)))</f>
        <v/>
      </c>
      <c r="CK166" s="306" t="str">
        <f ca="true">+IF(OFFSET('Sanitation Data'!$D$28,0,10*ROW('Sanitation Data'!D160))="","",OFFSET('Sanitation Data'!$D$28,0,10*ROW('Sanitation Data'!D160)))</f>
        <v/>
      </c>
      <c r="CL166" s="306" t="str">
        <f ca="true">+IF(OFFSET('Sanitation Data'!$D$29,0,10*ROW('Sanitation Data'!D160))="","",OFFSET('Sanitation Data'!$D$29,0,10*ROW('Sanitation Data'!D160)))</f>
        <v/>
      </c>
      <c r="CM166" s="306" t="str">
        <f ca="true">+IF(OFFSET('Sanitation Data'!$D$30,0,10*ROW('Sanitation Data'!D160))="","",OFFSET('Sanitation Data'!$D$30,0,10*ROW('Sanitation Data'!D160)))</f>
        <v/>
      </c>
      <c r="CN166" s="306" t="str">
        <f ca="true">+IF(OFFSET('Sanitation Data'!$D$31,0,10*ROW('Sanitation Data'!D160))="","",OFFSET('Sanitation Data'!$D$31,0,10*ROW('Sanitation Data'!D160)))</f>
        <v/>
      </c>
      <c r="CO166" s="306" t="str">
        <f ca="true">+IF(OFFSET('Sanitation Data'!$D$32,0,10*ROW('Sanitation Data'!D160))="","",OFFSET('Sanitation Data'!$D$32,0,10*ROW('Sanitation Data'!D160)))</f>
        <v/>
      </c>
      <c r="CP166" s="306" t="str">
        <f ca="true">+IF(OFFSET('Sanitation Data'!$E$28,0,10*ROW('Sanitation Data'!E160))="","",OFFSET('Sanitation Data'!$E$28,0,10*ROW('Sanitation Data'!E160)))</f>
        <v/>
      </c>
      <c r="CQ166" s="306" t="str">
        <f ca="true">+IF(OFFSET('Sanitation Data'!$E$29,0,10*ROW('Sanitation Data'!E160))="","",OFFSET('Sanitation Data'!$E$29,0,10*ROW('Sanitation Data'!E160)))</f>
        <v/>
      </c>
      <c r="CR166" s="306" t="str">
        <f ca="true">+IF(OFFSET('Sanitation Data'!$E$30,0,10*ROW('Sanitation Data'!E160))="","",OFFSET('Sanitation Data'!$E$30,0,10*ROW('Sanitation Data'!E160)))</f>
        <v/>
      </c>
      <c r="CS166" s="306" t="str">
        <f ca="true">+IF(OFFSET('Sanitation Data'!$E$31,0,10*ROW('Sanitation Data'!E160))="","",OFFSET('Sanitation Data'!$E$31,0,10*ROW('Sanitation Data'!E160)))</f>
        <v/>
      </c>
      <c r="CT166" s="306" t="str">
        <f ca="true">+IF(OFFSET('Sanitation Data'!$E$32,0,10*ROW('Sanitation Data'!E160))="","",OFFSET('Sanitation Data'!$E$32,0,10*ROW('Sanitation Data'!E160)))</f>
        <v/>
      </c>
      <c r="CU166" s="306" t="str">
        <f ca="true">+IF(OFFSET('Sanitation Data'!$F$28,0,10*ROW('Sanitation Data'!F160))="","",OFFSET('Sanitation Data'!$F$28,0,10*ROW('Sanitation Data'!F160)))</f>
        <v/>
      </c>
      <c r="CV166" s="306" t="str">
        <f ca="true">+IF(OFFSET('Sanitation Data'!$F$29,0,10*ROW('Sanitation Data'!F160))="","",OFFSET('Sanitation Data'!$F$29,0,10*ROW('Sanitation Data'!F160)))</f>
        <v/>
      </c>
      <c r="CW166" s="306" t="str">
        <f ca="true">+IF(OFFSET('Sanitation Data'!$F$30,0,10*ROW('Sanitation Data'!F160))="","",OFFSET('Sanitation Data'!$F$30,0,10*ROW('Sanitation Data'!F160)))</f>
        <v/>
      </c>
      <c r="CX166" s="306" t="str">
        <f ca="true">+IF(OFFSET('Sanitation Data'!$F$31,0,10*ROW('Sanitation Data'!F160))="","",OFFSET('Sanitation Data'!$F$31,0,10*ROW('Sanitation Data'!F160)))</f>
        <v/>
      </c>
      <c r="CY166" s="306" t="str">
        <f ca="true">+IF(OFFSET('Sanitation Data'!$F$32,0,10*ROW('Sanitation Data'!F160))="","",OFFSET('Sanitation Data'!$F$32,0,10*ROW('Sanitation Data'!F160)))</f>
        <v/>
      </c>
      <c r="CZ166" s="306" t="str">
        <f ca="true">+IF(OFFSET('Sanitation Data'!$G$28,0,10*ROW('Sanitation Data'!G160))="","",OFFSET('Sanitation Data'!$G$28,0,10*ROW('Sanitation Data'!G160)))</f>
        <v/>
      </c>
      <c r="DA166" s="306" t="str">
        <f ca="true">+IF(OFFSET('Sanitation Data'!$G$29,0,10*ROW('Sanitation Data'!G160))="","",OFFSET('Sanitation Data'!$G$29,0,10*ROW('Sanitation Data'!G160)))</f>
        <v/>
      </c>
      <c r="DB166" s="306" t="str">
        <f ca="true">+IF(OFFSET('Sanitation Data'!$G$30,0,10*ROW('Sanitation Data'!G160))="","",OFFSET('Sanitation Data'!$G$30,0,10*ROW('Sanitation Data'!G160)))</f>
        <v/>
      </c>
      <c r="DC166" s="306" t="str">
        <f ca="true">+IF(OFFSET('Sanitation Data'!$G$31,0,10*ROW('Sanitation Data'!G160))="","",OFFSET('Sanitation Data'!$G$31,0,10*ROW('Sanitation Data'!G160)))</f>
        <v/>
      </c>
      <c r="DD166" s="306" t="str">
        <f ca="true">+IF(OFFSET('Sanitation Data'!$G$32,0,10*ROW('Sanitation Data'!G160))="","",OFFSET('Sanitation Data'!$G$32,0,10*ROW('Sanitation Data'!G160)))</f>
        <v/>
      </c>
      <c r="DE166" s="306" t="str">
        <f ca="true">+IF(OFFSET('Sanitation Data'!$H$28,0,10*ROW('Sanitation Data'!H160))="","",OFFSET('Sanitation Data'!$H$28,0,10*ROW('Sanitation Data'!H160)))</f>
        <v/>
      </c>
      <c r="DF166" s="306" t="str">
        <f ca="true">+IF(OFFSET('Sanitation Data'!$H$29,0,10*ROW('Sanitation Data'!H160))="","",OFFSET('Sanitation Data'!$H$29,0,10*ROW('Sanitation Data'!H160)))</f>
        <v/>
      </c>
      <c r="DG166" s="306" t="str">
        <f ca="true">+IF(OFFSET('Sanitation Data'!$H$30,0,10*ROW('Sanitation Data'!H160))="","",OFFSET('Sanitation Data'!$H$30,0,10*ROW('Sanitation Data'!H160)))</f>
        <v/>
      </c>
      <c r="DH166" s="306" t="str">
        <f ca="true">+IF(OFFSET('Sanitation Data'!$H$31,0,10*ROW('Sanitation Data'!H160))="","",OFFSET('Sanitation Data'!$H$31,0,10*ROW('Sanitation Data'!H160)))</f>
        <v/>
      </c>
      <c r="DI166" s="306" t="str">
        <f ca="true">+IF(OFFSET('Sanitation Data'!$H$32,0,10*ROW('Sanitation Data'!H160))="","",OFFSET('Sanitation Data'!$H$32,0,10*ROW('Sanitation Data'!H160)))</f>
        <v/>
      </c>
      <c r="DJ166" s="306" t="str">
        <f ca="true">+IF(OFFSET('Sanitation Data'!$I$28,0,10*ROW('Sanitation Data'!I160))="","",OFFSET('Sanitation Data'!$I$28,0,10*ROW('Sanitation Data'!I160)))</f>
        <v/>
      </c>
      <c r="DK166" s="306" t="str">
        <f ca="true">+IF(OFFSET('Sanitation Data'!$I$29,0,10*ROW('Sanitation Data'!I160))="","",OFFSET('Sanitation Data'!$I$29,0,10*ROW('Sanitation Data'!I160)))</f>
        <v/>
      </c>
      <c r="DL166" s="306" t="str">
        <f ca="true">+IF(OFFSET('Sanitation Data'!$I$30,0,10*ROW('Sanitation Data'!I160))="","",OFFSET('Sanitation Data'!$I$30,0,10*ROW('Sanitation Data'!I160)))</f>
        <v/>
      </c>
      <c r="DM166" s="306" t="str">
        <f ca="true">+IF(OFFSET('Sanitation Data'!$I$31,0,10*ROW('Sanitation Data'!I160))="","",OFFSET('Sanitation Data'!$I$31,0,10*ROW('Sanitation Data'!I160)))</f>
        <v/>
      </c>
      <c r="DN166" s="306" t="str">
        <f ca="true">+IF(OFFSET('Sanitation Data'!$I$32,0,10*ROW('Sanitation Data'!I160))="","",OFFSET('Sanitation Data'!$I$32,0,10*ROW('Sanitation Data'!I160)))</f>
        <v/>
      </c>
      <c r="DO166" s="306" t="str">
        <f ca="true">+IF(OFFSET('Hygiene Data'!$D$11,0,10*ROW('Hygiene Data'!D160))="","",OFFSET('Hygiene Data'!$D$11,0,10*ROW('Hygiene Data'!D160)))</f>
        <v/>
      </c>
      <c r="DP166" s="306" t="str">
        <f ca="true">+IF(OFFSET('Hygiene Data'!$D$12,0,10*ROW('Hygiene Data'!D160))="","",OFFSET('Hygiene Data'!$D$12,0,10*ROW('Hygiene Data'!D160)))</f>
        <v/>
      </c>
      <c r="DQ166" s="306" t="str">
        <f ca="true">+IF(OFFSET('Hygiene Data'!$D$13,0,10*ROW('Hygiene Data'!D160))="","",OFFSET('Hygiene Data'!$D$13,0,10*ROW('Hygiene Data'!D160)))</f>
        <v/>
      </c>
      <c r="DR166" s="306" t="str">
        <f ca="true">+IF(OFFSET('Hygiene Data'!$E$11,0,10*ROW('Hygiene Data'!E160))="","",OFFSET('Hygiene Data'!$E$11,0,10*ROW('Hygiene Data'!E160)))</f>
        <v/>
      </c>
      <c r="DS166" s="306" t="str">
        <f ca="true">+IF(OFFSET('Hygiene Data'!$E$12,0,10*ROW('Hygiene Data'!E160))="","",OFFSET('Hygiene Data'!$E$12,0,10*ROW('Hygiene Data'!E160)))</f>
        <v/>
      </c>
      <c r="DT166" s="306" t="str">
        <f ca="true">+IF(OFFSET('Hygiene Data'!$E$13,0,10*ROW('Hygiene Data'!E160))="","",OFFSET('Hygiene Data'!$E$13,0,10*ROW('Hygiene Data'!E160)))</f>
        <v/>
      </c>
      <c r="DU166" s="306" t="str">
        <f ca="true">+IF(OFFSET('Hygiene Data'!$F$11,0,10*ROW('Hygiene Data'!F160))="","",OFFSET('Hygiene Data'!$F$11,0,10*ROW('Hygiene Data'!F160)))</f>
        <v/>
      </c>
      <c r="DV166" s="306" t="str">
        <f ca="true">+IF(OFFSET('Hygiene Data'!$F$12,0,10*ROW('Hygiene Data'!F160))="","",OFFSET('Hygiene Data'!$F$12,0,10*ROW('Hygiene Data'!F160)))</f>
        <v/>
      </c>
      <c r="DW166" s="306" t="str">
        <f ca="true">+IF(OFFSET('Hygiene Data'!$F$13,0,10*ROW('Hygiene Data'!F160))="","",OFFSET('Hygiene Data'!$F$13,0,10*ROW('Hygiene Data'!F160)))</f>
        <v/>
      </c>
      <c r="DX166" s="306" t="str">
        <f ca="true">+IF(OFFSET('Hygiene Data'!$G$11,0,10*ROW('Hygiene Data'!G160))="","",OFFSET('Hygiene Data'!$G$11,0,10*ROW('Hygiene Data'!G160)))</f>
        <v/>
      </c>
      <c r="DY166" s="306" t="str">
        <f ca="true">+IF(OFFSET('Hygiene Data'!$G$12,0,10*ROW('Hygiene Data'!G160))="","",OFFSET('Hygiene Data'!$G$12,0,10*ROW('Hygiene Data'!G160)))</f>
        <v/>
      </c>
      <c r="DZ166" s="306" t="str">
        <f ca="true">+IF(OFFSET('Hygiene Data'!$G$13,0,10*ROW('Hygiene Data'!G160))="","",OFFSET('Hygiene Data'!$G$13,0,10*ROW('Hygiene Data'!G160)))</f>
        <v/>
      </c>
      <c r="EA166" s="306" t="str">
        <f ca="true">+IF(OFFSET('Hygiene Data'!$H$11,0,10*ROW('Hygiene Data'!H160))="","",OFFSET('Hygiene Data'!$H$11,0,10*ROW('Hygiene Data'!H160)))</f>
        <v/>
      </c>
      <c r="EB166" s="306" t="str">
        <f ca="true">+IF(OFFSET('Hygiene Data'!$H$12,0,10*ROW('Hygiene Data'!H160))="","",OFFSET('Hygiene Data'!$H$12,0,10*ROW('Hygiene Data'!H160)))</f>
        <v/>
      </c>
      <c r="EC166" s="306" t="str">
        <f ca="true">+IF(OFFSET('Hygiene Data'!$H$13,0,10*ROW('Hygiene Data'!H160))="","",OFFSET('Hygiene Data'!$H$13,0,10*ROW('Hygiene Data'!H160)))</f>
        <v/>
      </c>
      <c r="ED166" s="306" t="str">
        <f ca="true">+IF(OFFSET('Hygiene Data'!$I$11,0,10*ROW('Hygiene Data'!I160))="","",OFFSET('Hygiene Data'!$I$11,0,10*ROW('Hygiene Data'!I160)))</f>
        <v/>
      </c>
      <c r="EE166" s="306" t="str">
        <f ca="true">+IF(OFFSET('Hygiene Data'!$I$12,0,10*ROW('Hygiene Data'!I160))="","",OFFSET('Hygiene Data'!$I$12,0,10*ROW('Hygiene Data'!I160)))</f>
        <v/>
      </c>
      <c r="EF166" s="306"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62" t="str">
        <f t="shared" ca="true" si="2"/>
        <v/>
      </c>
      <c r="D167" s="98"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8"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8"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8"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8"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8"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8"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8"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8"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8"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8"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8"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8"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8"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8"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8"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8"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8"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9"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9"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9"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9"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9"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9"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9"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9"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9"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9"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9"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9"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9"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9"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9"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9"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9"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9"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9"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9"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9"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9"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9"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9"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9"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9"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9"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9"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9"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9"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0"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0"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0"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0"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0"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0"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0"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0"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0"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0"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0"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0"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0"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0"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0"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0"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0"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0"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6"/>
      <c r="BS167" s="306" t="str">
        <f ca="true">+IF(OFFSET('Water Data'!$D$27,0,10*ROW('Water Data'!D161))="","",OFFSET('Water Data'!$D$27,0,10*ROW('Water Data'!D161)))</f>
        <v/>
      </c>
      <c r="BT167" s="306" t="str">
        <f ca="true">+IF(OFFSET('Water Data'!$D$28,0,10*ROW('Water Data'!D161))="","",OFFSET('Water Data'!$D$28,0,10*ROW('Water Data'!D161)))</f>
        <v/>
      </c>
      <c r="BU167" s="306" t="str">
        <f ca="true">+IF(OFFSET('Water Data'!$D$29,0,10*ROW('Water Data'!D161))="","",OFFSET('Water Data'!$D$29,0,10*ROW('Water Data'!D161)))</f>
        <v/>
      </c>
      <c r="BV167" s="306" t="str">
        <f ca="true">+IF(OFFSET('Water Data'!$E$27,0,10*ROW('Water Data'!E161))="","",OFFSET('Water Data'!$E$27,0,10*ROW('Water Data'!E161)))</f>
        <v/>
      </c>
      <c r="BW167" s="306" t="str">
        <f ca="true">+IF(OFFSET('Water Data'!$E$28,0,10*ROW('Water Data'!E161))="","",OFFSET('Water Data'!$E$28,0,10*ROW('Water Data'!E161)))</f>
        <v/>
      </c>
      <c r="BX167" s="306" t="str">
        <f ca="true">+IF(OFFSET('Water Data'!$E$29,0,10*ROW('Water Data'!E161))="","",OFFSET('Water Data'!$E$29,0,10*ROW('Water Data'!E161)))</f>
        <v/>
      </c>
      <c r="BY167" s="306" t="str">
        <f ca="true">+IF(OFFSET('Water Data'!$F$27,0,10*ROW('Water Data'!F161))="","",OFFSET('Water Data'!$F$27,0,10*ROW('Water Data'!F161)))</f>
        <v/>
      </c>
      <c r="BZ167" s="306" t="str">
        <f ca="true">+IF(OFFSET('Water Data'!$F$28,0,10*ROW('Water Data'!F161))="","",OFFSET('Water Data'!$F$28,0,10*ROW('Water Data'!F161)))</f>
        <v/>
      </c>
      <c r="CA167" s="306" t="str">
        <f ca="true">+IF(OFFSET('Water Data'!$F$29,0,10*ROW('Water Data'!F161))="","",OFFSET('Water Data'!$F$29,0,10*ROW('Water Data'!F161)))</f>
        <v/>
      </c>
      <c r="CB167" s="306" t="str">
        <f ca="true">+IF(OFFSET('Water Data'!$G$27,0,10*ROW('Water Data'!G161))="","",OFFSET('Water Data'!$G$27,0,10*ROW('Water Data'!G161)))</f>
        <v/>
      </c>
      <c r="CC167" s="306" t="str">
        <f ca="true">+IF(OFFSET('Water Data'!$G$28,0,10*ROW('Water Data'!G161))="","",OFFSET('Water Data'!$G$28,0,10*ROW('Water Data'!G161)))</f>
        <v/>
      </c>
      <c r="CD167" s="306" t="str">
        <f ca="true">+IF(OFFSET('Water Data'!$G$29,0,10*ROW('Water Data'!G161))="","",OFFSET('Water Data'!$G$29,0,10*ROW('Water Data'!G161)))</f>
        <v/>
      </c>
      <c r="CE167" s="306" t="str">
        <f ca="true">+IF(OFFSET('Water Data'!$H$27,0,10*ROW('Water Data'!H161))="","",OFFSET('Water Data'!$H$27,0,10*ROW('Water Data'!H161)))</f>
        <v/>
      </c>
      <c r="CF167" s="306" t="str">
        <f ca="true">+IF(OFFSET('Water Data'!$H$28,0,10*ROW('Water Data'!H161))="","",OFFSET('Water Data'!$H$28,0,10*ROW('Water Data'!H161)))</f>
        <v/>
      </c>
      <c r="CG167" s="306" t="str">
        <f ca="true">+IF(OFFSET('Water Data'!$H$29,0,10*ROW('Water Data'!H161))="","",OFFSET('Water Data'!$H$29,0,10*ROW('Water Data'!H161)))</f>
        <v/>
      </c>
      <c r="CH167" s="306" t="str">
        <f ca="true">+IF(OFFSET('Water Data'!$I$27,0,10*ROW('Water Data'!I161))="","",OFFSET('Water Data'!$I$27,0,10*ROW('Water Data'!I161)))</f>
        <v/>
      </c>
      <c r="CI167" s="306" t="str">
        <f ca="true">+IF(OFFSET('Water Data'!$I$28,0,10*ROW('Water Data'!I161))="","",OFFSET('Water Data'!$I$28,0,10*ROW('Water Data'!I161)))</f>
        <v/>
      </c>
      <c r="CJ167" s="306" t="str">
        <f ca="true">+IF(OFFSET('Water Data'!$I$29,0,10*ROW('Water Data'!I161))="","",OFFSET('Water Data'!$I$29,0,10*ROW('Water Data'!I161)))</f>
        <v/>
      </c>
      <c r="CK167" s="306" t="str">
        <f ca="true">+IF(OFFSET('Sanitation Data'!$D$28,0,10*ROW('Sanitation Data'!D161))="","",OFFSET('Sanitation Data'!$D$28,0,10*ROW('Sanitation Data'!D161)))</f>
        <v/>
      </c>
      <c r="CL167" s="306" t="str">
        <f ca="true">+IF(OFFSET('Sanitation Data'!$D$29,0,10*ROW('Sanitation Data'!D161))="","",OFFSET('Sanitation Data'!$D$29,0,10*ROW('Sanitation Data'!D161)))</f>
        <v/>
      </c>
      <c r="CM167" s="306" t="str">
        <f ca="true">+IF(OFFSET('Sanitation Data'!$D$30,0,10*ROW('Sanitation Data'!D161))="","",OFFSET('Sanitation Data'!$D$30,0,10*ROW('Sanitation Data'!D161)))</f>
        <v/>
      </c>
      <c r="CN167" s="306" t="str">
        <f ca="true">+IF(OFFSET('Sanitation Data'!$D$31,0,10*ROW('Sanitation Data'!D161))="","",OFFSET('Sanitation Data'!$D$31,0,10*ROW('Sanitation Data'!D161)))</f>
        <v/>
      </c>
      <c r="CO167" s="306" t="str">
        <f ca="true">+IF(OFFSET('Sanitation Data'!$D$32,0,10*ROW('Sanitation Data'!D161))="","",OFFSET('Sanitation Data'!$D$32,0,10*ROW('Sanitation Data'!D161)))</f>
        <v/>
      </c>
      <c r="CP167" s="306" t="str">
        <f ca="true">+IF(OFFSET('Sanitation Data'!$E$28,0,10*ROW('Sanitation Data'!E161))="","",OFFSET('Sanitation Data'!$E$28,0,10*ROW('Sanitation Data'!E161)))</f>
        <v/>
      </c>
      <c r="CQ167" s="306" t="str">
        <f ca="true">+IF(OFFSET('Sanitation Data'!$E$29,0,10*ROW('Sanitation Data'!E161))="","",OFFSET('Sanitation Data'!$E$29,0,10*ROW('Sanitation Data'!E161)))</f>
        <v/>
      </c>
      <c r="CR167" s="306" t="str">
        <f ca="true">+IF(OFFSET('Sanitation Data'!$E$30,0,10*ROW('Sanitation Data'!E161))="","",OFFSET('Sanitation Data'!$E$30,0,10*ROW('Sanitation Data'!E161)))</f>
        <v/>
      </c>
      <c r="CS167" s="306" t="str">
        <f ca="true">+IF(OFFSET('Sanitation Data'!$E$31,0,10*ROW('Sanitation Data'!E161))="","",OFFSET('Sanitation Data'!$E$31,0,10*ROW('Sanitation Data'!E161)))</f>
        <v/>
      </c>
      <c r="CT167" s="306" t="str">
        <f ca="true">+IF(OFFSET('Sanitation Data'!$E$32,0,10*ROW('Sanitation Data'!E161))="","",OFFSET('Sanitation Data'!$E$32,0,10*ROW('Sanitation Data'!E161)))</f>
        <v/>
      </c>
      <c r="CU167" s="306" t="str">
        <f ca="true">+IF(OFFSET('Sanitation Data'!$F$28,0,10*ROW('Sanitation Data'!F161))="","",OFFSET('Sanitation Data'!$F$28,0,10*ROW('Sanitation Data'!F161)))</f>
        <v/>
      </c>
      <c r="CV167" s="306" t="str">
        <f ca="true">+IF(OFFSET('Sanitation Data'!$F$29,0,10*ROW('Sanitation Data'!F161))="","",OFFSET('Sanitation Data'!$F$29,0,10*ROW('Sanitation Data'!F161)))</f>
        <v/>
      </c>
      <c r="CW167" s="306" t="str">
        <f ca="true">+IF(OFFSET('Sanitation Data'!$F$30,0,10*ROW('Sanitation Data'!F161))="","",OFFSET('Sanitation Data'!$F$30,0,10*ROW('Sanitation Data'!F161)))</f>
        <v/>
      </c>
      <c r="CX167" s="306" t="str">
        <f ca="true">+IF(OFFSET('Sanitation Data'!$F$31,0,10*ROW('Sanitation Data'!F161))="","",OFFSET('Sanitation Data'!$F$31,0,10*ROW('Sanitation Data'!F161)))</f>
        <v/>
      </c>
      <c r="CY167" s="306" t="str">
        <f ca="true">+IF(OFFSET('Sanitation Data'!$F$32,0,10*ROW('Sanitation Data'!F161))="","",OFFSET('Sanitation Data'!$F$32,0,10*ROW('Sanitation Data'!F161)))</f>
        <v/>
      </c>
      <c r="CZ167" s="306" t="str">
        <f ca="true">+IF(OFFSET('Sanitation Data'!$G$28,0,10*ROW('Sanitation Data'!G161))="","",OFFSET('Sanitation Data'!$G$28,0,10*ROW('Sanitation Data'!G161)))</f>
        <v/>
      </c>
      <c r="DA167" s="306" t="str">
        <f ca="true">+IF(OFFSET('Sanitation Data'!$G$29,0,10*ROW('Sanitation Data'!G161))="","",OFFSET('Sanitation Data'!$G$29,0,10*ROW('Sanitation Data'!G161)))</f>
        <v/>
      </c>
      <c r="DB167" s="306" t="str">
        <f ca="true">+IF(OFFSET('Sanitation Data'!$G$30,0,10*ROW('Sanitation Data'!G161))="","",OFFSET('Sanitation Data'!$G$30,0,10*ROW('Sanitation Data'!G161)))</f>
        <v/>
      </c>
      <c r="DC167" s="306" t="str">
        <f ca="true">+IF(OFFSET('Sanitation Data'!$G$31,0,10*ROW('Sanitation Data'!G161))="","",OFFSET('Sanitation Data'!$G$31,0,10*ROW('Sanitation Data'!G161)))</f>
        <v/>
      </c>
      <c r="DD167" s="306" t="str">
        <f ca="true">+IF(OFFSET('Sanitation Data'!$G$32,0,10*ROW('Sanitation Data'!G161))="","",OFFSET('Sanitation Data'!$G$32,0,10*ROW('Sanitation Data'!G161)))</f>
        <v/>
      </c>
      <c r="DE167" s="306" t="str">
        <f ca="true">+IF(OFFSET('Sanitation Data'!$H$28,0,10*ROW('Sanitation Data'!H161))="","",OFFSET('Sanitation Data'!$H$28,0,10*ROW('Sanitation Data'!H161)))</f>
        <v/>
      </c>
      <c r="DF167" s="306" t="str">
        <f ca="true">+IF(OFFSET('Sanitation Data'!$H$29,0,10*ROW('Sanitation Data'!H161))="","",OFFSET('Sanitation Data'!$H$29,0,10*ROW('Sanitation Data'!H161)))</f>
        <v/>
      </c>
      <c r="DG167" s="306" t="str">
        <f ca="true">+IF(OFFSET('Sanitation Data'!$H$30,0,10*ROW('Sanitation Data'!H161))="","",OFFSET('Sanitation Data'!$H$30,0,10*ROW('Sanitation Data'!H161)))</f>
        <v/>
      </c>
      <c r="DH167" s="306" t="str">
        <f ca="true">+IF(OFFSET('Sanitation Data'!$H$31,0,10*ROW('Sanitation Data'!H161))="","",OFFSET('Sanitation Data'!$H$31,0,10*ROW('Sanitation Data'!H161)))</f>
        <v/>
      </c>
      <c r="DI167" s="306" t="str">
        <f ca="true">+IF(OFFSET('Sanitation Data'!$H$32,0,10*ROW('Sanitation Data'!H161))="","",OFFSET('Sanitation Data'!$H$32,0,10*ROW('Sanitation Data'!H161)))</f>
        <v/>
      </c>
      <c r="DJ167" s="306" t="str">
        <f ca="true">+IF(OFFSET('Sanitation Data'!$I$28,0,10*ROW('Sanitation Data'!I161))="","",OFFSET('Sanitation Data'!$I$28,0,10*ROW('Sanitation Data'!I161)))</f>
        <v/>
      </c>
      <c r="DK167" s="306" t="str">
        <f ca="true">+IF(OFFSET('Sanitation Data'!$I$29,0,10*ROW('Sanitation Data'!I161))="","",OFFSET('Sanitation Data'!$I$29,0,10*ROW('Sanitation Data'!I161)))</f>
        <v/>
      </c>
      <c r="DL167" s="306" t="str">
        <f ca="true">+IF(OFFSET('Sanitation Data'!$I$30,0,10*ROW('Sanitation Data'!I161))="","",OFFSET('Sanitation Data'!$I$30,0,10*ROW('Sanitation Data'!I161)))</f>
        <v/>
      </c>
      <c r="DM167" s="306" t="str">
        <f ca="true">+IF(OFFSET('Sanitation Data'!$I$31,0,10*ROW('Sanitation Data'!I161))="","",OFFSET('Sanitation Data'!$I$31,0,10*ROW('Sanitation Data'!I161)))</f>
        <v/>
      </c>
      <c r="DN167" s="306" t="str">
        <f ca="true">+IF(OFFSET('Sanitation Data'!$I$32,0,10*ROW('Sanitation Data'!I161))="","",OFFSET('Sanitation Data'!$I$32,0,10*ROW('Sanitation Data'!I161)))</f>
        <v/>
      </c>
      <c r="DO167" s="306" t="str">
        <f ca="true">+IF(OFFSET('Hygiene Data'!$D$11,0,10*ROW('Hygiene Data'!D161))="","",OFFSET('Hygiene Data'!$D$11,0,10*ROW('Hygiene Data'!D161)))</f>
        <v/>
      </c>
      <c r="DP167" s="306" t="str">
        <f ca="true">+IF(OFFSET('Hygiene Data'!$D$12,0,10*ROW('Hygiene Data'!D161))="","",OFFSET('Hygiene Data'!$D$12,0,10*ROW('Hygiene Data'!D161)))</f>
        <v/>
      </c>
      <c r="DQ167" s="306" t="str">
        <f ca="true">+IF(OFFSET('Hygiene Data'!$D$13,0,10*ROW('Hygiene Data'!D161))="","",OFFSET('Hygiene Data'!$D$13,0,10*ROW('Hygiene Data'!D161)))</f>
        <v/>
      </c>
      <c r="DR167" s="306" t="str">
        <f ca="true">+IF(OFFSET('Hygiene Data'!$E$11,0,10*ROW('Hygiene Data'!E161))="","",OFFSET('Hygiene Data'!$E$11,0,10*ROW('Hygiene Data'!E161)))</f>
        <v/>
      </c>
      <c r="DS167" s="306" t="str">
        <f ca="true">+IF(OFFSET('Hygiene Data'!$E$12,0,10*ROW('Hygiene Data'!E161))="","",OFFSET('Hygiene Data'!$E$12,0,10*ROW('Hygiene Data'!E161)))</f>
        <v/>
      </c>
      <c r="DT167" s="306" t="str">
        <f ca="true">+IF(OFFSET('Hygiene Data'!$E$13,0,10*ROW('Hygiene Data'!E161))="","",OFFSET('Hygiene Data'!$E$13,0,10*ROW('Hygiene Data'!E161)))</f>
        <v/>
      </c>
      <c r="DU167" s="306" t="str">
        <f ca="true">+IF(OFFSET('Hygiene Data'!$F$11,0,10*ROW('Hygiene Data'!F161))="","",OFFSET('Hygiene Data'!$F$11,0,10*ROW('Hygiene Data'!F161)))</f>
        <v/>
      </c>
      <c r="DV167" s="306" t="str">
        <f ca="true">+IF(OFFSET('Hygiene Data'!$F$12,0,10*ROW('Hygiene Data'!F161))="","",OFFSET('Hygiene Data'!$F$12,0,10*ROW('Hygiene Data'!F161)))</f>
        <v/>
      </c>
      <c r="DW167" s="306" t="str">
        <f ca="true">+IF(OFFSET('Hygiene Data'!$F$13,0,10*ROW('Hygiene Data'!F161))="","",OFFSET('Hygiene Data'!$F$13,0,10*ROW('Hygiene Data'!F161)))</f>
        <v/>
      </c>
      <c r="DX167" s="306" t="str">
        <f ca="true">+IF(OFFSET('Hygiene Data'!$G$11,0,10*ROW('Hygiene Data'!G161))="","",OFFSET('Hygiene Data'!$G$11,0,10*ROW('Hygiene Data'!G161)))</f>
        <v/>
      </c>
      <c r="DY167" s="306" t="str">
        <f ca="true">+IF(OFFSET('Hygiene Data'!$G$12,0,10*ROW('Hygiene Data'!G161))="","",OFFSET('Hygiene Data'!$G$12,0,10*ROW('Hygiene Data'!G161)))</f>
        <v/>
      </c>
      <c r="DZ167" s="306" t="str">
        <f ca="true">+IF(OFFSET('Hygiene Data'!$G$13,0,10*ROW('Hygiene Data'!G161))="","",OFFSET('Hygiene Data'!$G$13,0,10*ROW('Hygiene Data'!G161)))</f>
        <v/>
      </c>
      <c r="EA167" s="306" t="str">
        <f ca="true">+IF(OFFSET('Hygiene Data'!$H$11,0,10*ROW('Hygiene Data'!H161))="","",OFFSET('Hygiene Data'!$H$11,0,10*ROW('Hygiene Data'!H161)))</f>
        <v/>
      </c>
      <c r="EB167" s="306" t="str">
        <f ca="true">+IF(OFFSET('Hygiene Data'!$H$12,0,10*ROW('Hygiene Data'!H161))="","",OFFSET('Hygiene Data'!$H$12,0,10*ROW('Hygiene Data'!H161)))</f>
        <v/>
      </c>
      <c r="EC167" s="306" t="str">
        <f ca="true">+IF(OFFSET('Hygiene Data'!$H$13,0,10*ROW('Hygiene Data'!H161))="","",OFFSET('Hygiene Data'!$H$13,0,10*ROW('Hygiene Data'!H161)))</f>
        <v/>
      </c>
      <c r="ED167" s="306" t="str">
        <f ca="true">+IF(OFFSET('Hygiene Data'!$I$11,0,10*ROW('Hygiene Data'!I161))="","",OFFSET('Hygiene Data'!$I$11,0,10*ROW('Hygiene Data'!I161)))</f>
        <v/>
      </c>
      <c r="EE167" s="306" t="str">
        <f ca="true">+IF(OFFSET('Hygiene Data'!$I$12,0,10*ROW('Hygiene Data'!I161))="","",OFFSET('Hygiene Data'!$I$12,0,10*ROW('Hygiene Data'!I161)))</f>
        <v/>
      </c>
      <c r="EF167" s="306"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62" t="str">
        <f t="shared" ca="true" si="2"/>
        <v/>
      </c>
      <c r="D168" s="98"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8"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8"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8"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8"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8"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8"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8"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8"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8"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8"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8"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8"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8"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8"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8"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8"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8"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9"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9"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9"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9"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9"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9"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9"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9"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9"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9"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9"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9"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9"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9"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9"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9"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9"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9"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9"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9"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9"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9"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9"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9"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9"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9"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9"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9"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9"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9"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0"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0"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0"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0"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0"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0"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0"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0"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0"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0"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0"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0"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0"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0"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0"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0"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0"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0"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6"/>
      <c r="BS168" s="306" t="str">
        <f ca="true">+IF(OFFSET('Water Data'!$D$27,0,10*ROW('Water Data'!D162))="","",OFFSET('Water Data'!$D$27,0,10*ROW('Water Data'!D162)))</f>
        <v/>
      </c>
      <c r="BT168" s="306" t="str">
        <f ca="true">+IF(OFFSET('Water Data'!$D$28,0,10*ROW('Water Data'!D162))="","",OFFSET('Water Data'!$D$28,0,10*ROW('Water Data'!D162)))</f>
        <v/>
      </c>
      <c r="BU168" s="306" t="str">
        <f ca="true">+IF(OFFSET('Water Data'!$D$29,0,10*ROW('Water Data'!D162))="","",OFFSET('Water Data'!$D$29,0,10*ROW('Water Data'!D162)))</f>
        <v/>
      </c>
      <c r="BV168" s="306" t="str">
        <f ca="true">+IF(OFFSET('Water Data'!$E$27,0,10*ROW('Water Data'!E162))="","",OFFSET('Water Data'!$E$27,0,10*ROW('Water Data'!E162)))</f>
        <v/>
      </c>
      <c r="BW168" s="306" t="str">
        <f ca="true">+IF(OFFSET('Water Data'!$E$28,0,10*ROW('Water Data'!E162))="","",OFFSET('Water Data'!$E$28,0,10*ROW('Water Data'!E162)))</f>
        <v/>
      </c>
      <c r="BX168" s="306" t="str">
        <f ca="true">+IF(OFFSET('Water Data'!$E$29,0,10*ROW('Water Data'!E162))="","",OFFSET('Water Data'!$E$29,0,10*ROW('Water Data'!E162)))</f>
        <v/>
      </c>
      <c r="BY168" s="306" t="str">
        <f ca="true">+IF(OFFSET('Water Data'!$F$27,0,10*ROW('Water Data'!F162))="","",OFFSET('Water Data'!$F$27,0,10*ROW('Water Data'!F162)))</f>
        <v/>
      </c>
      <c r="BZ168" s="306" t="str">
        <f ca="true">+IF(OFFSET('Water Data'!$F$28,0,10*ROW('Water Data'!F162))="","",OFFSET('Water Data'!$F$28,0,10*ROW('Water Data'!F162)))</f>
        <v/>
      </c>
      <c r="CA168" s="306" t="str">
        <f ca="true">+IF(OFFSET('Water Data'!$F$29,0,10*ROW('Water Data'!F162))="","",OFFSET('Water Data'!$F$29,0,10*ROW('Water Data'!F162)))</f>
        <v/>
      </c>
      <c r="CB168" s="306" t="str">
        <f ca="true">+IF(OFFSET('Water Data'!$G$27,0,10*ROW('Water Data'!G162))="","",OFFSET('Water Data'!$G$27,0,10*ROW('Water Data'!G162)))</f>
        <v/>
      </c>
      <c r="CC168" s="306" t="str">
        <f ca="true">+IF(OFFSET('Water Data'!$G$28,0,10*ROW('Water Data'!G162))="","",OFFSET('Water Data'!$G$28,0,10*ROW('Water Data'!G162)))</f>
        <v/>
      </c>
      <c r="CD168" s="306" t="str">
        <f ca="true">+IF(OFFSET('Water Data'!$G$29,0,10*ROW('Water Data'!G162))="","",OFFSET('Water Data'!$G$29,0,10*ROW('Water Data'!G162)))</f>
        <v/>
      </c>
      <c r="CE168" s="306" t="str">
        <f ca="true">+IF(OFFSET('Water Data'!$H$27,0,10*ROW('Water Data'!H162))="","",OFFSET('Water Data'!$H$27,0,10*ROW('Water Data'!H162)))</f>
        <v/>
      </c>
      <c r="CF168" s="306" t="str">
        <f ca="true">+IF(OFFSET('Water Data'!$H$28,0,10*ROW('Water Data'!H162))="","",OFFSET('Water Data'!$H$28,0,10*ROW('Water Data'!H162)))</f>
        <v/>
      </c>
      <c r="CG168" s="306" t="str">
        <f ca="true">+IF(OFFSET('Water Data'!$H$29,0,10*ROW('Water Data'!H162))="","",OFFSET('Water Data'!$H$29,0,10*ROW('Water Data'!H162)))</f>
        <v/>
      </c>
      <c r="CH168" s="306" t="str">
        <f ca="true">+IF(OFFSET('Water Data'!$I$27,0,10*ROW('Water Data'!I162))="","",OFFSET('Water Data'!$I$27,0,10*ROW('Water Data'!I162)))</f>
        <v/>
      </c>
      <c r="CI168" s="306" t="str">
        <f ca="true">+IF(OFFSET('Water Data'!$I$28,0,10*ROW('Water Data'!I162))="","",OFFSET('Water Data'!$I$28,0,10*ROW('Water Data'!I162)))</f>
        <v/>
      </c>
      <c r="CJ168" s="306" t="str">
        <f ca="true">+IF(OFFSET('Water Data'!$I$29,0,10*ROW('Water Data'!I162))="","",OFFSET('Water Data'!$I$29,0,10*ROW('Water Data'!I162)))</f>
        <v/>
      </c>
      <c r="CK168" s="306" t="str">
        <f ca="true">+IF(OFFSET('Sanitation Data'!$D$28,0,10*ROW('Sanitation Data'!D162))="","",OFFSET('Sanitation Data'!$D$28,0,10*ROW('Sanitation Data'!D162)))</f>
        <v/>
      </c>
      <c r="CL168" s="306" t="str">
        <f ca="true">+IF(OFFSET('Sanitation Data'!$D$29,0,10*ROW('Sanitation Data'!D162))="","",OFFSET('Sanitation Data'!$D$29,0,10*ROW('Sanitation Data'!D162)))</f>
        <v/>
      </c>
      <c r="CM168" s="306" t="str">
        <f ca="true">+IF(OFFSET('Sanitation Data'!$D$30,0,10*ROW('Sanitation Data'!D162))="","",OFFSET('Sanitation Data'!$D$30,0,10*ROW('Sanitation Data'!D162)))</f>
        <v/>
      </c>
      <c r="CN168" s="306" t="str">
        <f ca="true">+IF(OFFSET('Sanitation Data'!$D$31,0,10*ROW('Sanitation Data'!D162))="","",OFFSET('Sanitation Data'!$D$31,0,10*ROW('Sanitation Data'!D162)))</f>
        <v/>
      </c>
      <c r="CO168" s="306" t="str">
        <f ca="true">+IF(OFFSET('Sanitation Data'!$D$32,0,10*ROW('Sanitation Data'!D162))="","",OFFSET('Sanitation Data'!$D$32,0,10*ROW('Sanitation Data'!D162)))</f>
        <v/>
      </c>
      <c r="CP168" s="306" t="str">
        <f ca="true">+IF(OFFSET('Sanitation Data'!$E$28,0,10*ROW('Sanitation Data'!E162))="","",OFFSET('Sanitation Data'!$E$28,0,10*ROW('Sanitation Data'!E162)))</f>
        <v/>
      </c>
      <c r="CQ168" s="306" t="str">
        <f ca="true">+IF(OFFSET('Sanitation Data'!$E$29,0,10*ROW('Sanitation Data'!E162))="","",OFFSET('Sanitation Data'!$E$29,0,10*ROW('Sanitation Data'!E162)))</f>
        <v/>
      </c>
      <c r="CR168" s="306" t="str">
        <f ca="true">+IF(OFFSET('Sanitation Data'!$E$30,0,10*ROW('Sanitation Data'!E162))="","",OFFSET('Sanitation Data'!$E$30,0,10*ROW('Sanitation Data'!E162)))</f>
        <v/>
      </c>
      <c r="CS168" s="306" t="str">
        <f ca="true">+IF(OFFSET('Sanitation Data'!$E$31,0,10*ROW('Sanitation Data'!E162))="","",OFFSET('Sanitation Data'!$E$31,0,10*ROW('Sanitation Data'!E162)))</f>
        <v/>
      </c>
      <c r="CT168" s="306" t="str">
        <f ca="true">+IF(OFFSET('Sanitation Data'!$E$32,0,10*ROW('Sanitation Data'!E162))="","",OFFSET('Sanitation Data'!$E$32,0,10*ROW('Sanitation Data'!E162)))</f>
        <v/>
      </c>
      <c r="CU168" s="306" t="str">
        <f ca="true">+IF(OFFSET('Sanitation Data'!$F$28,0,10*ROW('Sanitation Data'!F162))="","",OFFSET('Sanitation Data'!$F$28,0,10*ROW('Sanitation Data'!F162)))</f>
        <v/>
      </c>
      <c r="CV168" s="306" t="str">
        <f ca="true">+IF(OFFSET('Sanitation Data'!$F$29,0,10*ROW('Sanitation Data'!F162))="","",OFFSET('Sanitation Data'!$F$29,0,10*ROW('Sanitation Data'!F162)))</f>
        <v/>
      </c>
      <c r="CW168" s="306" t="str">
        <f ca="true">+IF(OFFSET('Sanitation Data'!$F$30,0,10*ROW('Sanitation Data'!F162))="","",OFFSET('Sanitation Data'!$F$30,0,10*ROW('Sanitation Data'!F162)))</f>
        <v/>
      </c>
      <c r="CX168" s="306" t="str">
        <f ca="true">+IF(OFFSET('Sanitation Data'!$F$31,0,10*ROW('Sanitation Data'!F162))="","",OFFSET('Sanitation Data'!$F$31,0,10*ROW('Sanitation Data'!F162)))</f>
        <v/>
      </c>
      <c r="CY168" s="306" t="str">
        <f ca="true">+IF(OFFSET('Sanitation Data'!$F$32,0,10*ROW('Sanitation Data'!F162))="","",OFFSET('Sanitation Data'!$F$32,0,10*ROW('Sanitation Data'!F162)))</f>
        <v/>
      </c>
      <c r="CZ168" s="306" t="str">
        <f ca="true">+IF(OFFSET('Sanitation Data'!$G$28,0,10*ROW('Sanitation Data'!G162))="","",OFFSET('Sanitation Data'!$G$28,0,10*ROW('Sanitation Data'!G162)))</f>
        <v/>
      </c>
      <c r="DA168" s="306" t="str">
        <f ca="true">+IF(OFFSET('Sanitation Data'!$G$29,0,10*ROW('Sanitation Data'!G162))="","",OFFSET('Sanitation Data'!$G$29,0,10*ROW('Sanitation Data'!G162)))</f>
        <v/>
      </c>
      <c r="DB168" s="306" t="str">
        <f ca="true">+IF(OFFSET('Sanitation Data'!$G$30,0,10*ROW('Sanitation Data'!G162))="","",OFFSET('Sanitation Data'!$G$30,0,10*ROW('Sanitation Data'!G162)))</f>
        <v/>
      </c>
      <c r="DC168" s="306" t="str">
        <f ca="true">+IF(OFFSET('Sanitation Data'!$G$31,0,10*ROW('Sanitation Data'!G162))="","",OFFSET('Sanitation Data'!$G$31,0,10*ROW('Sanitation Data'!G162)))</f>
        <v/>
      </c>
      <c r="DD168" s="306" t="str">
        <f ca="true">+IF(OFFSET('Sanitation Data'!$G$32,0,10*ROW('Sanitation Data'!G162))="","",OFFSET('Sanitation Data'!$G$32,0,10*ROW('Sanitation Data'!G162)))</f>
        <v/>
      </c>
      <c r="DE168" s="306" t="str">
        <f ca="true">+IF(OFFSET('Sanitation Data'!$H$28,0,10*ROW('Sanitation Data'!H162))="","",OFFSET('Sanitation Data'!$H$28,0,10*ROW('Sanitation Data'!H162)))</f>
        <v/>
      </c>
      <c r="DF168" s="306" t="str">
        <f ca="true">+IF(OFFSET('Sanitation Data'!$H$29,0,10*ROW('Sanitation Data'!H162))="","",OFFSET('Sanitation Data'!$H$29,0,10*ROW('Sanitation Data'!H162)))</f>
        <v/>
      </c>
      <c r="DG168" s="306" t="str">
        <f ca="true">+IF(OFFSET('Sanitation Data'!$H$30,0,10*ROW('Sanitation Data'!H162))="","",OFFSET('Sanitation Data'!$H$30,0,10*ROW('Sanitation Data'!H162)))</f>
        <v/>
      </c>
      <c r="DH168" s="306" t="str">
        <f ca="true">+IF(OFFSET('Sanitation Data'!$H$31,0,10*ROW('Sanitation Data'!H162))="","",OFFSET('Sanitation Data'!$H$31,0,10*ROW('Sanitation Data'!H162)))</f>
        <v/>
      </c>
      <c r="DI168" s="306" t="str">
        <f ca="true">+IF(OFFSET('Sanitation Data'!$H$32,0,10*ROW('Sanitation Data'!H162))="","",OFFSET('Sanitation Data'!$H$32,0,10*ROW('Sanitation Data'!H162)))</f>
        <v/>
      </c>
      <c r="DJ168" s="306" t="str">
        <f ca="true">+IF(OFFSET('Sanitation Data'!$I$28,0,10*ROW('Sanitation Data'!I162))="","",OFFSET('Sanitation Data'!$I$28,0,10*ROW('Sanitation Data'!I162)))</f>
        <v/>
      </c>
      <c r="DK168" s="306" t="str">
        <f ca="true">+IF(OFFSET('Sanitation Data'!$I$29,0,10*ROW('Sanitation Data'!I162))="","",OFFSET('Sanitation Data'!$I$29,0,10*ROW('Sanitation Data'!I162)))</f>
        <v/>
      </c>
      <c r="DL168" s="306" t="str">
        <f ca="true">+IF(OFFSET('Sanitation Data'!$I$30,0,10*ROW('Sanitation Data'!I162))="","",OFFSET('Sanitation Data'!$I$30,0,10*ROW('Sanitation Data'!I162)))</f>
        <v/>
      </c>
      <c r="DM168" s="306" t="str">
        <f ca="true">+IF(OFFSET('Sanitation Data'!$I$31,0,10*ROW('Sanitation Data'!I162))="","",OFFSET('Sanitation Data'!$I$31,0,10*ROW('Sanitation Data'!I162)))</f>
        <v/>
      </c>
      <c r="DN168" s="306" t="str">
        <f ca="true">+IF(OFFSET('Sanitation Data'!$I$32,0,10*ROW('Sanitation Data'!I162))="","",OFFSET('Sanitation Data'!$I$32,0,10*ROW('Sanitation Data'!I162)))</f>
        <v/>
      </c>
      <c r="DO168" s="306" t="str">
        <f ca="true">+IF(OFFSET('Hygiene Data'!$D$11,0,10*ROW('Hygiene Data'!D162))="","",OFFSET('Hygiene Data'!$D$11,0,10*ROW('Hygiene Data'!D162)))</f>
        <v/>
      </c>
      <c r="DP168" s="306" t="str">
        <f ca="true">+IF(OFFSET('Hygiene Data'!$D$12,0,10*ROW('Hygiene Data'!D162))="","",OFFSET('Hygiene Data'!$D$12,0,10*ROW('Hygiene Data'!D162)))</f>
        <v/>
      </c>
      <c r="DQ168" s="306" t="str">
        <f ca="true">+IF(OFFSET('Hygiene Data'!$D$13,0,10*ROW('Hygiene Data'!D162))="","",OFFSET('Hygiene Data'!$D$13,0,10*ROW('Hygiene Data'!D162)))</f>
        <v/>
      </c>
      <c r="DR168" s="306" t="str">
        <f ca="true">+IF(OFFSET('Hygiene Data'!$E$11,0,10*ROW('Hygiene Data'!E162))="","",OFFSET('Hygiene Data'!$E$11,0,10*ROW('Hygiene Data'!E162)))</f>
        <v/>
      </c>
      <c r="DS168" s="306" t="str">
        <f ca="true">+IF(OFFSET('Hygiene Data'!$E$12,0,10*ROW('Hygiene Data'!E162))="","",OFFSET('Hygiene Data'!$E$12,0,10*ROW('Hygiene Data'!E162)))</f>
        <v/>
      </c>
      <c r="DT168" s="306" t="str">
        <f ca="true">+IF(OFFSET('Hygiene Data'!$E$13,0,10*ROW('Hygiene Data'!E162))="","",OFFSET('Hygiene Data'!$E$13,0,10*ROW('Hygiene Data'!E162)))</f>
        <v/>
      </c>
      <c r="DU168" s="306" t="str">
        <f ca="true">+IF(OFFSET('Hygiene Data'!$F$11,0,10*ROW('Hygiene Data'!F162))="","",OFFSET('Hygiene Data'!$F$11,0,10*ROW('Hygiene Data'!F162)))</f>
        <v/>
      </c>
      <c r="DV168" s="306" t="str">
        <f ca="true">+IF(OFFSET('Hygiene Data'!$F$12,0,10*ROW('Hygiene Data'!F162))="","",OFFSET('Hygiene Data'!$F$12,0,10*ROW('Hygiene Data'!F162)))</f>
        <v/>
      </c>
      <c r="DW168" s="306" t="str">
        <f ca="true">+IF(OFFSET('Hygiene Data'!$F$13,0,10*ROW('Hygiene Data'!F162))="","",OFFSET('Hygiene Data'!$F$13,0,10*ROW('Hygiene Data'!F162)))</f>
        <v/>
      </c>
      <c r="DX168" s="306" t="str">
        <f ca="true">+IF(OFFSET('Hygiene Data'!$G$11,0,10*ROW('Hygiene Data'!G162))="","",OFFSET('Hygiene Data'!$G$11,0,10*ROW('Hygiene Data'!G162)))</f>
        <v/>
      </c>
      <c r="DY168" s="306" t="str">
        <f ca="true">+IF(OFFSET('Hygiene Data'!$G$12,0,10*ROW('Hygiene Data'!G162))="","",OFFSET('Hygiene Data'!$G$12,0,10*ROW('Hygiene Data'!G162)))</f>
        <v/>
      </c>
      <c r="DZ168" s="306" t="str">
        <f ca="true">+IF(OFFSET('Hygiene Data'!$G$13,0,10*ROW('Hygiene Data'!G162))="","",OFFSET('Hygiene Data'!$G$13,0,10*ROW('Hygiene Data'!G162)))</f>
        <v/>
      </c>
      <c r="EA168" s="306" t="str">
        <f ca="true">+IF(OFFSET('Hygiene Data'!$H$11,0,10*ROW('Hygiene Data'!H162))="","",OFFSET('Hygiene Data'!$H$11,0,10*ROW('Hygiene Data'!H162)))</f>
        <v/>
      </c>
      <c r="EB168" s="306" t="str">
        <f ca="true">+IF(OFFSET('Hygiene Data'!$H$12,0,10*ROW('Hygiene Data'!H162))="","",OFFSET('Hygiene Data'!$H$12,0,10*ROW('Hygiene Data'!H162)))</f>
        <v/>
      </c>
      <c r="EC168" s="306" t="str">
        <f ca="true">+IF(OFFSET('Hygiene Data'!$H$13,0,10*ROW('Hygiene Data'!H162))="","",OFFSET('Hygiene Data'!$H$13,0,10*ROW('Hygiene Data'!H162)))</f>
        <v/>
      </c>
      <c r="ED168" s="306" t="str">
        <f ca="true">+IF(OFFSET('Hygiene Data'!$I$11,0,10*ROW('Hygiene Data'!I162))="","",OFFSET('Hygiene Data'!$I$11,0,10*ROW('Hygiene Data'!I162)))</f>
        <v/>
      </c>
      <c r="EE168" s="306" t="str">
        <f ca="true">+IF(OFFSET('Hygiene Data'!$I$12,0,10*ROW('Hygiene Data'!I162))="","",OFFSET('Hygiene Data'!$I$12,0,10*ROW('Hygiene Data'!I162)))</f>
        <v/>
      </c>
      <c r="EF168" s="306"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62" t="str">
        <f t="shared" ca="true" si="2"/>
        <v/>
      </c>
      <c r="D169" s="98"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8"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8"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8"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8"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8"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8"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8"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8"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8"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8"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8"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8"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8"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8"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8"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8"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8"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9"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9"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9"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9"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9"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9"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9"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9"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9"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9"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9"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9"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9"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9"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9"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9"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9"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9"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9"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9"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9"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9"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9"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9"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9"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9"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9"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9"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9"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9"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0"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0"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0"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0"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0"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0"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0"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0"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0"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0"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0"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0"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0"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0"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0"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0"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0"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0"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6"/>
      <c r="BS169" s="306" t="str">
        <f ca="true">+IF(OFFSET('Water Data'!$D$27,0,10*ROW('Water Data'!D163))="","",OFFSET('Water Data'!$D$27,0,10*ROW('Water Data'!D163)))</f>
        <v/>
      </c>
      <c r="BT169" s="306" t="str">
        <f ca="true">+IF(OFFSET('Water Data'!$D$28,0,10*ROW('Water Data'!D163))="","",OFFSET('Water Data'!$D$28,0,10*ROW('Water Data'!D163)))</f>
        <v/>
      </c>
      <c r="BU169" s="306" t="str">
        <f ca="true">+IF(OFFSET('Water Data'!$D$29,0,10*ROW('Water Data'!D163))="","",OFFSET('Water Data'!$D$29,0,10*ROW('Water Data'!D163)))</f>
        <v/>
      </c>
      <c r="BV169" s="306" t="str">
        <f ca="true">+IF(OFFSET('Water Data'!$E$27,0,10*ROW('Water Data'!E163))="","",OFFSET('Water Data'!$E$27,0,10*ROW('Water Data'!E163)))</f>
        <v/>
      </c>
      <c r="BW169" s="306" t="str">
        <f ca="true">+IF(OFFSET('Water Data'!$E$28,0,10*ROW('Water Data'!E163))="","",OFFSET('Water Data'!$E$28,0,10*ROW('Water Data'!E163)))</f>
        <v/>
      </c>
      <c r="BX169" s="306" t="str">
        <f ca="true">+IF(OFFSET('Water Data'!$E$29,0,10*ROW('Water Data'!E163))="","",OFFSET('Water Data'!$E$29,0,10*ROW('Water Data'!E163)))</f>
        <v/>
      </c>
      <c r="BY169" s="306" t="str">
        <f ca="true">+IF(OFFSET('Water Data'!$F$27,0,10*ROW('Water Data'!F163))="","",OFFSET('Water Data'!$F$27,0,10*ROW('Water Data'!F163)))</f>
        <v/>
      </c>
      <c r="BZ169" s="306" t="str">
        <f ca="true">+IF(OFFSET('Water Data'!$F$28,0,10*ROW('Water Data'!F163))="","",OFFSET('Water Data'!$F$28,0,10*ROW('Water Data'!F163)))</f>
        <v/>
      </c>
      <c r="CA169" s="306" t="str">
        <f ca="true">+IF(OFFSET('Water Data'!$F$29,0,10*ROW('Water Data'!F163))="","",OFFSET('Water Data'!$F$29,0,10*ROW('Water Data'!F163)))</f>
        <v/>
      </c>
      <c r="CB169" s="306" t="str">
        <f ca="true">+IF(OFFSET('Water Data'!$G$27,0,10*ROW('Water Data'!G163))="","",OFFSET('Water Data'!$G$27,0,10*ROW('Water Data'!G163)))</f>
        <v/>
      </c>
      <c r="CC169" s="306" t="str">
        <f ca="true">+IF(OFFSET('Water Data'!$G$28,0,10*ROW('Water Data'!G163))="","",OFFSET('Water Data'!$G$28,0,10*ROW('Water Data'!G163)))</f>
        <v/>
      </c>
      <c r="CD169" s="306" t="str">
        <f ca="true">+IF(OFFSET('Water Data'!$G$29,0,10*ROW('Water Data'!G163))="","",OFFSET('Water Data'!$G$29,0,10*ROW('Water Data'!G163)))</f>
        <v/>
      </c>
      <c r="CE169" s="306" t="str">
        <f ca="true">+IF(OFFSET('Water Data'!$H$27,0,10*ROW('Water Data'!H163))="","",OFFSET('Water Data'!$H$27,0,10*ROW('Water Data'!H163)))</f>
        <v/>
      </c>
      <c r="CF169" s="306" t="str">
        <f ca="true">+IF(OFFSET('Water Data'!$H$28,0,10*ROW('Water Data'!H163))="","",OFFSET('Water Data'!$H$28,0,10*ROW('Water Data'!H163)))</f>
        <v/>
      </c>
      <c r="CG169" s="306" t="str">
        <f ca="true">+IF(OFFSET('Water Data'!$H$29,0,10*ROW('Water Data'!H163))="","",OFFSET('Water Data'!$H$29,0,10*ROW('Water Data'!H163)))</f>
        <v/>
      </c>
      <c r="CH169" s="306" t="str">
        <f ca="true">+IF(OFFSET('Water Data'!$I$27,0,10*ROW('Water Data'!I163))="","",OFFSET('Water Data'!$I$27,0,10*ROW('Water Data'!I163)))</f>
        <v/>
      </c>
      <c r="CI169" s="306" t="str">
        <f ca="true">+IF(OFFSET('Water Data'!$I$28,0,10*ROW('Water Data'!I163))="","",OFFSET('Water Data'!$I$28,0,10*ROW('Water Data'!I163)))</f>
        <v/>
      </c>
      <c r="CJ169" s="306" t="str">
        <f ca="true">+IF(OFFSET('Water Data'!$I$29,0,10*ROW('Water Data'!I163))="","",OFFSET('Water Data'!$I$29,0,10*ROW('Water Data'!I163)))</f>
        <v/>
      </c>
      <c r="CK169" s="306" t="str">
        <f ca="true">+IF(OFFSET('Sanitation Data'!$D$28,0,10*ROW('Sanitation Data'!D163))="","",OFFSET('Sanitation Data'!$D$28,0,10*ROW('Sanitation Data'!D163)))</f>
        <v/>
      </c>
      <c r="CL169" s="306" t="str">
        <f ca="true">+IF(OFFSET('Sanitation Data'!$D$29,0,10*ROW('Sanitation Data'!D163))="","",OFFSET('Sanitation Data'!$D$29,0,10*ROW('Sanitation Data'!D163)))</f>
        <v/>
      </c>
      <c r="CM169" s="306" t="str">
        <f ca="true">+IF(OFFSET('Sanitation Data'!$D$30,0,10*ROW('Sanitation Data'!D163))="","",OFFSET('Sanitation Data'!$D$30,0,10*ROW('Sanitation Data'!D163)))</f>
        <v/>
      </c>
      <c r="CN169" s="306" t="str">
        <f ca="true">+IF(OFFSET('Sanitation Data'!$D$31,0,10*ROW('Sanitation Data'!D163))="","",OFFSET('Sanitation Data'!$D$31,0,10*ROW('Sanitation Data'!D163)))</f>
        <v/>
      </c>
      <c r="CO169" s="306" t="str">
        <f ca="true">+IF(OFFSET('Sanitation Data'!$D$32,0,10*ROW('Sanitation Data'!D163))="","",OFFSET('Sanitation Data'!$D$32,0,10*ROW('Sanitation Data'!D163)))</f>
        <v/>
      </c>
      <c r="CP169" s="306" t="str">
        <f ca="true">+IF(OFFSET('Sanitation Data'!$E$28,0,10*ROW('Sanitation Data'!E163))="","",OFFSET('Sanitation Data'!$E$28,0,10*ROW('Sanitation Data'!E163)))</f>
        <v/>
      </c>
      <c r="CQ169" s="306" t="str">
        <f ca="true">+IF(OFFSET('Sanitation Data'!$E$29,0,10*ROW('Sanitation Data'!E163))="","",OFFSET('Sanitation Data'!$E$29,0,10*ROW('Sanitation Data'!E163)))</f>
        <v/>
      </c>
      <c r="CR169" s="306" t="str">
        <f ca="true">+IF(OFFSET('Sanitation Data'!$E$30,0,10*ROW('Sanitation Data'!E163))="","",OFFSET('Sanitation Data'!$E$30,0,10*ROW('Sanitation Data'!E163)))</f>
        <v/>
      </c>
      <c r="CS169" s="306" t="str">
        <f ca="true">+IF(OFFSET('Sanitation Data'!$E$31,0,10*ROW('Sanitation Data'!E163))="","",OFFSET('Sanitation Data'!$E$31,0,10*ROW('Sanitation Data'!E163)))</f>
        <v/>
      </c>
      <c r="CT169" s="306" t="str">
        <f ca="true">+IF(OFFSET('Sanitation Data'!$E$32,0,10*ROW('Sanitation Data'!E163))="","",OFFSET('Sanitation Data'!$E$32,0,10*ROW('Sanitation Data'!E163)))</f>
        <v/>
      </c>
      <c r="CU169" s="306" t="str">
        <f ca="true">+IF(OFFSET('Sanitation Data'!$F$28,0,10*ROW('Sanitation Data'!F163))="","",OFFSET('Sanitation Data'!$F$28,0,10*ROW('Sanitation Data'!F163)))</f>
        <v/>
      </c>
      <c r="CV169" s="306" t="str">
        <f ca="true">+IF(OFFSET('Sanitation Data'!$F$29,0,10*ROW('Sanitation Data'!F163))="","",OFFSET('Sanitation Data'!$F$29,0,10*ROW('Sanitation Data'!F163)))</f>
        <v/>
      </c>
      <c r="CW169" s="306" t="str">
        <f ca="true">+IF(OFFSET('Sanitation Data'!$F$30,0,10*ROW('Sanitation Data'!F163))="","",OFFSET('Sanitation Data'!$F$30,0,10*ROW('Sanitation Data'!F163)))</f>
        <v/>
      </c>
      <c r="CX169" s="306" t="str">
        <f ca="true">+IF(OFFSET('Sanitation Data'!$F$31,0,10*ROW('Sanitation Data'!F163))="","",OFFSET('Sanitation Data'!$F$31,0,10*ROW('Sanitation Data'!F163)))</f>
        <v/>
      </c>
      <c r="CY169" s="306" t="str">
        <f ca="true">+IF(OFFSET('Sanitation Data'!$F$32,0,10*ROW('Sanitation Data'!F163))="","",OFFSET('Sanitation Data'!$F$32,0,10*ROW('Sanitation Data'!F163)))</f>
        <v/>
      </c>
      <c r="CZ169" s="306" t="str">
        <f ca="true">+IF(OFFSET('Sanitation Data'!$G$28,0,10*ROW('Sanitation Data'!G163))="","",OFFSET('Sanitation Data'!$G$28,0,10*ROW('Sanitation Data'!G163)))</f>
        <v/>
      </c>
      <c r="DA169" s="306" t="str">
        <f ca="true">+IF(OFFSET('Sanitation Data'!$G$29,0,10*ROW('Sanitation Data'!G163))="","",OFFSET('Sanitation Data'!$G$29,0,10*ROW('Sanitation Data'!G163)))</f>
        <v/>
      </c>
      <c r="DB169" s="306" t="str">
        <f ca="true">+IF(OFFSET('Sanitation Data'!$G$30,0,10*ROW('Sanitation Data'!G163))="","",OFFSET('Sanitation Data'!$G$30,0,10*ROW('Sanitation Data'!G163)))</f>
        <v/>
      </c>
      <c r="DC169" s="306" t="str">
        <f ca="true">+IF(OFFSET('Sanitation Data'!$G$31,0,10*ROW('Sanitation Data'!G163))="","",OFFSET('Sanitation Data'!$G$31,0,10*ROW('Sanitation Data'!G163)))</f>
        <v/>
      </c>
      <c r="DD169" s="306" t="str">
        <f ca="true">+IF(OFFSET('Sanitation Data'!$G$32,0,10*ROW('Sanitation Data'!G163))="","",OFFSET('Sanitation Data'!$G$32,0,10*ROW('Sanitation Data'!G163)))</f>
        <v/>
      </c>
      <c r="DE169" s="306" t="str">
        <f ca="true">+IF(OFFSET('Sanitation Data'!$H$28,0,10*ROW('Sanitation Data'!H163))="","",OFFSET('Sanitation Data'!$H$28,0,10*ROW('Sanitation Data'!H163)))</f>
        <v/>
      </c>
      <c r="DF169" s="306" t="str">
        <f ca="true">+IF(OFFSET('Sanitation Data'!$H$29,0,10*ROW('Sanitation Data'!H163))="","",OFFSET('Sanitation Data'!$H$29,0,10*ROW('Sanitation Data'!H163)))</f>
        <v/>
      </c>
      <c r="DG169" s="306" t="str">
        <f ca="true">+IF(OFFSET('Sanitation Data'!$H$30,0,10*ROW('Sanitation Data'!H163))="","",OFFSET('Sanitation Data'!$H$30,0,10*ROW('Sanitation Data'!H163)))</f>
        <v/>
      </c>
      <c r="DH169" s="306" t="str">
        <f ca="true">+IF(OFFSET('Sanitation Data'!$H$31,0,10*ROW('Sanitation Data'!H163))="","",OFFSET('Sanitation Data'!$H$31,0,10*ROW('Sanitation Data'!H163)))</f>
        <v/>
      </c>
      <c r="DI169" s="306" t="str">
        <f ca="true">+IF(OFFSET('Sanitation Data'!$H$32,0,10*ROW('Sanitation Data'!H163))="","",OFFSET('Sanitation Data'!$H$32,0,10*ROW('Sanitation Data'!H163)))</f>
        <v/>
      </c>
      <c r="DJ169" s="306" t="str">
        <f ca="true">+IF(OFFSET('Sanitation Data'!$I$28,0,10*ROW('Sanitation Data'!I163))="","",OFFSET('Sanitation Data'!$I$28,0,10*ROW('Sanitation Data'!I163)))</f>
        <v/>
      </c>
      <c r="DK169" s="306" t="str">
        <f ca="true">+IF(OFFSET('Sanitation Data'!$I$29,0,10*ROW('Sanitation Data'!I163))="","",OFFSET('Sanitation Data'!$I$29,0,10*ROW('Sanitation Data'!I163)))</f>
        <v/>
      </c>
      <c r="DL169" s="306" t="str">
        <f ca="true">+IF(OFFSET('Sanitation Data'!$I$30,0,10*ROW('Sanitation Data'!I163))="","",OFFSET('Sanitation Data'!$I$30,0,10*ROW('Sanitation Data'!I163)))</f>
        <v/>
      </c>
      <c r="DM169" s="306" t="str">
        <f ca="true">+IF(OFFSET('Sanitation Data'!$I$31,0,10*ROW('Sanitation Data'!I163))="","",OFFSET('Sanitation Data'!$I$31,0,10*ROW('Sanitation Data'!I163)))</f>
        <v/>
      </c>
      <c r="DN169" s="306" t="str">
        <f ca="true">+IF(OFFSET('Sanitation Data'!$I$32,0,10*ROW('Sanitation Data'!I163))="","",OFFSET('Sanitation Data'!$I$32,0,10*ROW('Sanitation Data'!I163)))</f>
        <v/>
      </c>
      <c r="DO169" s="306" t="str">
        <f ca="true">+IF(OFFSET('Hygiene Data'!$D$11,0,10*ROW('Hygiene Data'!D163))="","",OFFSET('Hygiene Data'!$D$11,0,10*ROW('Hygiene Data'!D163)))</f>
        <v/>
      </c>
      <c r="DP169" s="306" t="str">
        <f ca="true">+IF(OFFSET('Hygiene Data'!$D$12,0,10*ROW('Hygiene Data'!D163))="","",OFFSET('Hygiene Data'!$D$12,0,10*ROW('Hygiene Data'!D163)))</f>
        <v/>
      </c>
      <c r="DQ169" s="306" t="str">
        <f ca="true">+IF(OFFSET('Hygiene Data'!$D$13,0,10*ROW('Hygiene Data'!D163))="","",OFFSET('Hygiene Data'!$D$13,0,10*ROW('Hygiene Data'!D163)))</f>
        <v/>
      </c>
      <c r="DR169" s="306" t="str">
        <f ca="true">+IF(OFFSET('Hygiene Data'!$E$11,0,10*ROW('Hygiene Data'!E163))="","",OFFSET('Hygiene Data'!$E$11,0,10*ROW('Hygiene Data'!E163)))</f>
        <v/>
      </c>
      <c r="DS169" s="306" t="str">
        <f ca="true">+IF(OFFSET('Hygiene Data'!$E$12,0,10*ROW('Hygiene Data'!E163))="","",OFFSET('Hygiene Data'!$E$12,0,10*ROW('Hygiene Data'!E163)))</f>
        <v/>
      </c>
      <c r="DT169" s="306" t="str">
        <f ca="true">+IF(OFFSET('Hygiene Data'!$E$13,0,10*ROW('Hygiene Data'!E163))="","",OFFSET('Hygiene Data'!$E$13,0,10*ROW('Hygiene Data'!E163)))</f>
        <v/>
      </c>
      <c r="DU169" s="306" t="str">
        <f ca="true">+IF(OFFSET('Hygiene Data'!$F$11,0,10*ROW('Hygiene Data'!F163))="","",OFFSET('Hygiene Data'!$F$11,0,10*ROW('Hygiene Data'!F163)))</f>
        <v/>
      </c>
      <c r="DV169" s="306" t="str">
        <f ca="true">+IF(OFFSET('Hygiene Data'!$F$12,0,10*ROW('Hygiene Data'!F163))="","",OFFSET('Hygiene Data'!$F$12,0,10*ROW('Hygiene Data'!F163)))</f>
        <v/>
      </c>
      <c r="DW169" s="306" t="str">
        <f ca="true">+IF(OFFSET('Hygiene Data'!$F$13,0,10*ROW('Hygiene Data'!F163))="","",OFFSET('Hygiene Data'!$F$13,0,10*ROW('Hygiene Data'!F163)))</f>
        <v/>
      </c>
      <c r="DX169" s="306" t="str">
        <f ca="true">+IF(OFFSET('Hygiene Data'!$G$11,0,10*ROW('Hygiene Data'!G163))="","",OFFSET('Hygiene Data'!$G$11,0,10*ROW('Hygiene Data'!G163)))</f>
        <v/>
      </c>
      <c r="DY169" s="306" t="str">
        <f ca="true">+IF(OFFSET('Hygiene Data'!$G$12,0,10*ROW('Hygiene Data'!G163))="","",OFFSET('Hygiene Data'!$G$12,0,10*ROW('Hygiene Data'!G163)))</f>
        <v/>
      </c>
      <c r="DZ169" s="306" t="str">
        <f ca="true">+IF(OFFSET('Hygiene Data'!$G$13,0,10*ROW('Hygiene Data'!G163))="","",OFFSET('Hygiene Data'!$G$13,0,10*ROW('Hygiene Data'!G163)))</f>
        <v/>
      </c>
      <c r="EA169" s="306" t="str">
        <f ca="true">+IF(OFFSET('Hygiene Data'!$H$11,0,10*ROW('Hygiene Data'!H163))="","",OFFSET('Hygiene Data'!$H$11,0,10*ROW('Hygiene Data'!H163)))</f>
        <v/>
      </c>
      <c r="EB169" s="306" t="str">
        <f ca="true">+IF(OFFSET('Hygiene Data'!$H$12,0,10*ROW('Hygiene Data'!H163))="","",OFFSET('Hygiene Data'!$H$12,0,10*ROW('Hygiene Data'!H163)))</f>
        <v/>
      </c>
      <c r="EC169" s="306" t="str">
        <f ca="true">+IF(OFFSET('Hygiene Data'!$H$13,0,10*ROW('Hygiene Data'!H163))="","",OFFSET('Hygiene Data'!$H$13,0,10*ROW('Hygiene Data'!H163)))</f>
        <v/>
      </c>
      <c r="ED169" s="306" t="str">
        <f ca="true">+IF(OFFSET('Hygiene Data'!$I$11,0,10*ROW('Hygiene Data'!I163))="","",OFFSET('Hygiene Data'!$I$11,0,10*ROW('Hygiene Data'!I163)))</f>
        <v/>
      </c>
      <c r="EE169" s="306" t="str">
        <f ca="true">+IF(OFFSET('Hygiene Data'!$I$12,0,10*ROW('Hygiene Data'!I163))="","",OFFSET('Hygiene Data'!$I$12,0,10*ROW('Hygiene Data'!I163)))</f>
        <v/>
      </c>
      <c r="EF169" s="306"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62" t="str">
        <f t="shared" ca="true" si="2"/>
        <v/>
      </c>
      <c r="D170" s="98"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8"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8"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8"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8"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8"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8"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8"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8"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8"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8"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8"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8"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8"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8"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8"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8"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8"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9"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9"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9"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9"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9"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9"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9"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9"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9"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9"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9"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9"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9"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9"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9"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9"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9"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9"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9"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9"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9"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9"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9"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9"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9"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9"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9"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9"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9"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9"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0"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0"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0"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0"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0"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0"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0"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0"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0"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0"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0"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0"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0"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0"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0"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0"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0"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0"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6"/>
      <c r="BS170" s="306" t="str">
        <f ca="true">+IF(OFFSET('Water Data'!$D$27,0,10*ROW('Water Data'!D164))="","",OFFSET('Water Data'!$D$27,0,10*ROW('Water Data'!D164)))</f>
        <v/>
      </c>
      <c r="BT170" s="306" t="str">
        <f ca="true">+IF(OFFSET('Water Data'!$D$28,0,10*ROW('Water Data'!D164))="","",OFFSET('Water Data'!$D$28,0,10*ROW('Water Data'!D164)))</f>
        <v/>
      </c>
      <c r="BU170" s="306" t="str">
        <f ca="true">+IF(OFFSET('Water Data'!$D$29,0,10*ROW('Water Data'!D164))="","",OFFSET('Water Data'!$D$29,0,10*ROW('Water Data'!D164)))</f>
        <v/>
      </c>
      <c r="BV170" s="306" t="str">
        <f ca="true">+IF(OFFSET('Water Data'!$E$27,0,10*ROW('Water Data'!E164))="","",OFFSET('Water Data'!$E$27,0,10*ROW('Water Data'!E164)))</f>
        <v/>
      </c>
      <c r="BW170" s="306" t="str">
        <f ca="true">+IF(OFFSET('Water Data'!$E$28,0,10*ROW('Water Data'!E164))="","",OFFSET('Water Data'!$E$28,0,10*ROW('Water Data'!E164)))</f>
        <v/>
      </c>
      <c r="BX170" s="306" t="str">
        <f ca="true">+IF(OFFSET('Water Data'!$E$29,0,10*ROW('Water Data'!E164))="","",OFFSET('Water Data'!$E$29,0,10*ROW('Water Data'!E164)))</f>
        <v/>
      </c>
      <c r="BY170" s="306" t="str">
        <f ca="true">+IF(OFFSET('Water Data'!$F$27,0,10*ROW('Water Data'!F164))="","",OFFSET('Water Data'!$F$27,0,10*ROW('Water Data'!F164)))</f>
        <v/>
      </c>
      <c r="BZ170" s="306" t="str">
        <f ca="true">+IF(OFFSET('Water Data'!$F$28,0,10*ROW('Water Data'!F164))="","",OFFSET('Water Data'!$F$28,0,10*ROW('Water Data'!F164)))</f>
        <v/>
      </c>
      <c r="CA170" s="306" t="str">
        <f ca="true">+IF(OFFSET('Water Data'!$F$29,0,10*ROW('Water Data'!F164))="","",OFFSET('Water Data'!$F$29,0,10*ROW('Water Data'!F164)))</f>
        <v/>
      </c>
      <c r="CB170" s="306" t="str">
        <f ca="true">+IF(OFFSET('Water Data'!$G$27,0,10*ROW('Water Data'!G164))="","",OFFSET('Water Data'!$G$27,0,10*ROW('Water Data'!G164)))</f>
        <v/>
      </c>
      <c r="CC170" s="306" t="str">
        <f ca="true">+IF(OFFSET('Water Data'!$G$28,0,10*ROW('Water Data'!G164))="","",OFFSET('Water Data'!$G$28,0,10*ROW('Water Data'!G164)))</f>
        <v/>
      </c>
      <c r="CD170" s="306" t="str">
        <f ca="true">+IF(OFFSET('Water Data'!$G$29,0,10*ROW('Water Data'!G164))="","",OFFSET('Water Data'!$G$29,0,10*ROW('Water Data'!G164)))</f>
        <v/>
      </c>
      <c r="CE170" s="306" t="str">
        <f ca="true">+IF(OFFSET('Water Data'!$H$27,0,10*ROW('Water Data'!H164))="","",OFFSET('Water Data'!$H$27,0,10*ROW('Water Data'!H164)))</f>
        <v/>
      </c>
      <c r="CF170" s="306" t="str">
        <f ca="true">+IF(OFFSET('Water Data'!$H$28,0,10*ROW('Water Data'!H164))="","",OFFSET('Water Data'!$H$28,0,10*ROW('Water Data'!H164)))</f>
        <v/>
      </c>
      <c r="CG170" s="306" t="str">
        <f ca="true">+IF(OFFSET('Water Data'!$H$29,0,10*ROW('Water Data'!H164))="","",OFFSET('Water Data'!$H$29,0,10*ROW('Water Data'!H164)))</f>
        <v/>
      </c>
      <c r="CH170" s="306" t="str">
        <f ca="true">+IF(OFFSET('Water Data'!$I$27,0,10*ROW('Water Data'!I164))="","",OFFSET('Water Data'!$I$27,0,10*ROW('Water Data'!I164)))</f>
        <v/>
      </c>
      <c r="CI170" s="306" t="str">
        <f ca="true">+IF(OFFSET('Water Data'!$I$28,0,10*ROW('Water Data'!I164))="","",OFFSET('Water Data'!$I$28,0,10*ROW('Water Data'!I164)))</f>
        <v/>
      </c>
      <c r="CJ170" s="306" t="str">
        <f ca="true">+IF(OFFSET('Water Data'!$I$29,0,10*ROW('Water Data'!I164))="","",OFFSET('Water Data'!$I$29,0,10*ROW('Water Data'!I164)))</f>
        <v/>
      </c>
      <c r="CK170" s="306" t="str">
        <f ca="true">+IF(OFFSET('Sanitation Data'!$D$28,0,10*ROW('Sanitation Data'!D164))="","",OFFSET('Sanitation Data'!$D$28,0,10*ROW('Sanitation Data'!D164)))</f>
        <v/>
      </c>
      <c r="CL170" s="306" t="str">
        <f ca="true">+IF(OFFSET('Sanitation Data'!$D$29,0,10*ROW('Sanitation Data'!D164))="","",OFFSET('Sanitation Data'!$D$29,0,10*ROW('Sanitation Data'!D164)))</f>
        <v/>
      </c>
      <c r="CM170" s="306" t="str">
        <f ca="true">+IF(OFFSET('Sanitation Data'!$D$30,0,10*ROW('Sanitation Data'!D164))="","",OFFSET('Sanitation Data'!$D$30,0,10*ROW('Sanitation Data'!D164)))</f>
        <v/>
      </c>
      <c r="CN170" s="306" t="str">
        <f ca="true">+IF(OFFSET('Sanitation Data'!$D$31,0,10*ROW('Sanitation Data'!D164))="","",OFFSET('Sanitation Data'!$D$31,0,10*ROW('Sanitation Data'!D164)))</f>
        <v/>
      </c>
      <c r="CO170" s="306" t="str">
        <f ca="true">+IF(OFFSET('Sanitation Data'!$D$32,0,10*ROW('Sanitation Data'!D164))="","",OFFSET('Sanitation Data'!$D$32,0,10*ROW('Sanitation Data'!D164)))</f>
        <v/>
      </c>
      <c r="CP170" s="306" t="str">
        <f ca="true">+IF(OFFSET('Sanitation Data'!$E$28,0,10*ROW('Sanitation Data'!E164))="","",OFFSET('Sanitation Data'!$E$28,0,10*ROW('Sanitation Data'!E164)))</f>
        <v/>
      </c>
      <c r="CQ170" s="306" t="str">
        <f ca="true">+IF(OFFSET('Sanitation Data'!$E$29,0,10*ROW('Sanitation Data'!E164))="","",OFFSET('Sanitation Data'!$E$29,0,10*ROW('Sanitation Data'!E164)))</f>
        <v/>
      </c>
      <c r="CR170" s="306" t="str">
        <f ca="true">+IF(OFFSET('Sanitation Data'!$E$30,0,10*ROW('Sanitation Data'!E164))="","",OFFSET('Sanitation Data'!$E$30,0,10*ROW('Sanitation Data'!E164)))</f>
        <v/>
      </c>
      <c r="CS170" s="306" t="str">
        <f ca="true">+IF(OFFSET('Sanitation Data'!$E$31,0,10*ROW('Sanitation Data'!E164))="","",OFFSET('Sanitation Data'!$E$31,0,10*ROW('Sanitation Data'!E164)))</f>
        <v/>
      </c>
      <c r="CT170" s="306" t="str">
        <f ca="true">+IF(OFFSET('Sanitation Data'!$E$32,0,10*ROW('Sanitation Data'!E164))="","",OFFSET('Sanitation Data'!$E$32,0,10*ROW('Sanitation Data'!E164)))</f>
        <v/>
      </c>
      <c r="CU170" s="306" t="str">
        <f ca="true">+IF(OFFSET('Sanitation Data'!$F$28,0,10*ROW('Sanitation Data'!F164))="","",OFFSET('Sanitation Data'!$F$28,0,10*ROW('Sanitation Data'!F164)))</f>
        <v/>
      </c>
      <c r="CV170" s="306" t="str">
        <f ca="true">+IF(OFFSET('Sanitation Data'!$F$29,0,10*ROW('Sanitation Data'!F164))="","",OFFSET('Sanitation Data'!$F$29,0,10*ROW('Sanitation Data'!F164)))</f>
        <v/>
      </c>
      <c r="CW170" s="306" t="str">
        <f ca="true">+IF(OFFSET('Sanitation Data'!$F$30,0,10*ROW('Sanitation Data'!F164))="","",OFFSET('Sanitation Data'!$F$30,0,10*ROW('Sanitation Data'!F164)))</f>
        <v/>
      </c>
      <c r="CX170" s="306" t="str">
        <f ca="true">+IF(OFFSET('Sanitation Data'!$F$31,0,10*ROW('Sanitation Data'!F164))="","",OFFSET('Sanitation Data'!$F$31,0,10*ROW('Sanitation Data'!F164)))</f>
        <v/>
      </c>
      <c r="CY170" s="306" t="str">
        <f ca="true">+IF(OFFSET('Sanitation Data'!$F$32,0,10*ROW('Sanitation Data'!F164))="","",OFFSET('Sanitation Data'!$F$32,0,10*ROW('Sanitation Data'!F164)))</f>
        <v/>
      </c>
      <c r="CZ170" s="306" t="str">
        <f ca="true">+IF(OFFSET('Sanitation Data'!$G$28,0,10*ROW('Sanitation Data'!G164))="","",OFFSET('Sanitation Data'!$G$28,0,10*ROW('Sanitation Data'!G164)))</f>
        <v/>
      </c>
      <c r="DA170" s="306" t="str">
        <f ca="true">+IF(OFFSET('Sanitation Data'!$G$29,0,10*ROW('Sanitation Data'!G164))="","",OFFSET('Sanitation Data'!$G$29,0,10*ROW('Sanitation Data'!G164)))</f>
        <v/>
      </c>
      <c r="DB170" s="306" t="str">
        <f ca="true">+IF(OFFSET('Sanitation Data'!$G$30,0,10*ROW('Sanitation Data'!G164))="","",OFFSET('Sanitation Data'!$G$30,0,10*ROW('Sanitation Data'!G164)))</f>
        <v/>
      </c>
      <c r="DC170" s="306" t="str">
        <f ca="true">+IF(OFFSET('Sanitation Data'!$G$31,0,10*ROW('Sanitation Data'!G164))="","",OFFSET('Sanitation Data'!$G$31,0,10*ROW('Sanitation Data'!G164)))</f>
        <v/>
      </c>
      <c r="DD170" s="306" t="str">
        <f ca="true">+IF(OFFSET('Sanitation Data'!$G$32,0,10*ROW('Sanitation Data'!G164))="","",OFFSET('Sanitation Data'!$G$32,0,10*ROW('Sanitation Data'!G164)))</f>
        <v/>
      </c>
      <c r="DE170" s="306" t="str">
        <f ca="true">+IF(OFFSET('Sanitation Data'!$H$28,0,10*ROW('Sanitation Data'!H164))="","",OFFSET('Sanitation Data'!$H$28,0,10*ROW('Sanitation Data'!H164)))</f>
        <v/>
      </c>
      <c r="DF170" s="306" t="str">
        <f ca="true">+IF(OFFSET('Sanitation Data'!$H$29,0,10*ROW('Sanitation Data'!H164))="","",OFFSET('Sanitation Data'!$H$29,0,10*ROW('Sanitation Data'!H164)))</f>
        <v/>
      </c>
      <c r="DG170" s="306" t="str">
        <f ca="true">+IF(OFFSET('Sanitation Data'!$H$30,0,10*ROW('Sanitation Data'!H164))="","",OFFSET('Sanitation Data'!$H$30,0,10*ROW('Sanitation Data'!H164)))</f>
        <v/>
      </c>
      <c r="DH170" s="306" t="str">
        <f ca="true">+IF(OFFSET('Sanitation Data'!$H$31,0,10*ROW('Sanitation Data'!H164))="","",OFFSET('Sanitation Data'!$H$31,0,10*ROW('Sanitation Data'!H164)))</f>
        <v/>
      </c>
      <c r="DI170" s="306" t="str">
        <f ca="true">+IF(OFFSET('Sanitation Data'!$H$32,0,10*ROW('Sanitation Data'!H164))="","",OFFSET('Sanitation Data'!$H$32,0,10*ROW('Sanitation Data'!H164)))</f>
        <v/>
      </c>
      <c r="DJ170" s="306" t="str">
        <f ca="true">+IF(OFFSET('Sanitation Data'!$I$28,0,10*ROW('Sanitation Data'!I164))="","",OFFSET('Sanitation Data'!$I$28,0,10*ROW('Sanitation Data'!I164)))</f>
        <v/>
      </c>
      <c r="DK170" s="306" t="str">
        <f ca="true">+IF(OFFSET('Sanitation Data'!$I$29,0,10*ROW('Sanitation Data'!I164))="","",OFFSET('Sanitation Data'!$I$29,0,10*ROW('Sanitation Data'!I164)))</f>
        <v/>
      </c>
      <c r="DL170" s="306" t="str">
        <f ca="true">+IF(OFFSET('Sanitation Data'!$I$30,0,10*ROW('Sanitation Data'!I164))="","",OFFSET('Sanitation Data'!$I$30,0,10*ROW('Sanitation Data'!I164)))</f>
        <v/>
      </c>
      <c r="DM170" s="306" t="str">
        <f ca="true">+IF(OFFSET('Sanitation Data'!$I$31,0,10*ROW('Sanitation Data'!I164))="","",OFFSET('Sanitation Data'!$I$31,0,10*ROW('Sanitation Data'!I164)))</f>
        <v/>
      </c>
      <c r="DN170" s="306" t="str">
        <f ca="true">+IF(OFFSET('Sanitation Data'!$I$32,0,10*ROW('Sanitation Data'!I164))="","",OFFSET('Sanitation Data'!$I$32,0,10*ROW('Sanitation Data'!I164)))</f>
        <v/>
      </c>
      <c r="DO170" s="306" t="str">
        <f ca="true">+IF(OFFSET('Hygiene Data'!$D$11,0,10*ROW('Hygiene Data'!D164))="","",OFFSET('Hygiene Data'!$D$11,0,10*ROW('Hygiene Data'!D164)))</f>
        <v/>
      </c>
      <c r="DP170" s="306" t="str">
        <f ca="true">+IF(OFFSET('Hygiene Data'!$D$12,0,10*ROW('Hygiene Data'!D164))="","",OFFSET('Hygiene Data'!$D$12,0,10*ROW('Hygiene Data'!D164)))</f>
        <v/>
      </c>
      <c r="DQ170" s="306" t="str">
        <f ca="true">+IF(OFFSET('Hygiene Data'!$D$13,0,10*ROW('Hygiene Data'!D164))="","",OFFSET('Hygiene Data'!$D$13,0,10*ROW('Hygiene Data'!D164)))</f>
        <v/>
      </c>
      <c r="DR170" s="306" t="str">
        <f ca="true">+IF(OFFSET('Hygiene Data'!$E$11,0,10*ROW('Hygiene Data'!E164))="","",OFFSET('Hygiene Data'!$E$11,0,10*ROW('Hygiene Data'!E164)))</f>
        <v/>
      </c>
      <c r="DS170" s="306" t="str">
        <f ca="true">+IF(OFFSET('Hygiene Data'!$E$12,0,10*ROW('Hygiene Data'!E164))="","",OFFSET('Hygiene Data'!$E$12,0,10*ROW('Hygiene Data'!E164)))</f>
        <v/>
      </c>
      <c r="DT170" s="306" t="str">
        <f ca="true">+IF(OFFSET('Hygiene Data'!$E$13,0,10*ROW('Hygiene Data'!E164))="","",OFFSET('Hygiene Data'!$E$13,0,10*ROW('Hygiene Data'!E164)))</f>
        <v/>
      </c>
      <c r="DU170" s="306" t="str">
        <f ca="true">+IF(OFFSET('Hygiene Data'!$F$11,0,10*ROW('Hygiene Data'!F164))="","",OFFSET('Hygiene Data'!$F$11,0,10*ROW('Hygiene Data'!F164)))</f>
        <v/>
      </c>
      <c r="DV170" s="306" t="str">
        <f ca="true">+IF(OFFSET('Hygiene Data'!$F$12,0,10*ROW('Hygiene Data'!F164))="","",OFFSET('Hygiene Data'!$F$12,0,10*ROW('Hygiene Data'!F164)))</f>
        <v/>
      </c>
      <c r="DW170" s="306" t="str">
        <f ca="true">+IF(OFFSET('Hygiene Data'!$F$13,0,10*ROW('Hygiene Data'!F164))="","",OFFSET('Hygiene Data'!$F$13,0,10*ROW('Hygiene Data'!F164)))</f>
        <v/>
      </c>
      <c r="DX170" s="306" t="str">
        <f ca="true">+IF(OFFSET('Hygiene Data'!$G$11,0,10*ROW('Hygiene Data'!G164))="","",OFFSET('Hygiene Data'!$G$11,0,10*ROW('Hygiene Data'!G164)))</f>
        <v/>
      </c>
      <c r="DY170" s="306" t="str">
        <f ca="true">+IF(OFFSET('Hygiene Data'!$G$12,0,10*ROW('Hygiene Data'!G164))="","",OFFSET('Hygiene Data'!$G$12,0,10*ROW('Hygiene Data'!G164)))</f>
        <v/>
      </c>
      <c r="DZ170" s="306" t="str">
        <f ca="true">+IF(OFFSET('Hygiene Data'!$G$13,0,10*ROW('Hygiene Data'!G164))="","",OFFSET('Hygiene Data'!$G$13,0,10*ROW('Hygiene Data'!G164)))</f>
        <v/>
      </c>
      <c r="EA170" s="306" t="str">
        <f ca="true">+IF(OFFSET('Hygiene Data'!$H$11,0,10*ROW('Hygiene Data'!H164))="","",OFFSET('Hygiene Data'!$H$11,0,10*ROW('Hygiene Data'!H164)))</f>
        <v/>
      </c>
      <c r="EB170" s="306" t="str">
        <f ca="true">+IF(OFFSET('Hygiene Data'!$H$12,0,10*ROW('Hygiene Data'!H164))="","",OFFSET('Hygiene Data'!$H$12,0,10*ROW('Hygiene Data'!H164)))</f>
        <v/>
      </c>
      <c r="EC170" s="306" t="str">
        <f ca="true">+IF(OFFSET('Hygiene Data'!$H$13,0,10*ROW('Hygiene Data'!H164))="","",OFFSET('Hygiene Data'!$H$13,0,10*ROW('Hygiene Data'!H164)))</f>
        <v/>
      </c>
      <c r="ED170" s="306" t="str">
        <f ca="true">+IF(OFFSET('Hygiene Data'!$I$11,0,10*ROW('Hygiene Data'!I164))="","",OFFSET('Hygiene Data'!$I$11,0,10*ROW('Hygiene Data'!I164)))</f>
        <v/>
      </c>
      <c r="EE170" s="306" t="str">
        <f ca="true">+IF(OFFSET('Hygiene Data'!$I$12,0,10*ROW('Hygiene Data'!I164))="","",OFFSET('Hygiene Data'!$I$12,0,10*ROW('Hygiene Data'!I164)))</f>
        <v/>
      </c>
      <c r="EF170" s="306"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62" t="str">
        <f t="shared" ca="true" si="2"/>
        <v/>
      </c>
      <c r="D171" s="98"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8"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8"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8"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8"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8"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8"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8"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8"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8"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8"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8"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8"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8"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8"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8"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8"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8"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9"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9"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9"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9"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9"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9"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9"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9"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9"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9"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9"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9"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9"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9"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9"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9"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9"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9"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9"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9"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9"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9"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9"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9"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9"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9"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9"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9"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9"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9"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0"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0"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0"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0"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0"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0"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0"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0"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0"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0"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0"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0"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0"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0"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0"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0"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0"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0"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6"/>
      <c r="BS171" s="306" t="str">
        <f ca="true">+IF(OFFSET('Water Data'!$D$27,0,10*ROW('Water Data'!D165))="","",OFFSET('Water Data'!$D$27,0,10*ROW('Water Data'!D165)))</f>
        <v/>
      </c>
      <c r="BT171" s="306" t="str">
        <f ca="true">+IF(OFFSET('Water Data'!$D$28,0,10*ROW('Water Data'!D165))="","",OFFSET('Water Data'!$D$28,0,10*ROW('Water Data'!D165)))</f>
        <v/>
      </c>
      <c r="BU171" s="306" t="str">
        <f ca="true">+IF(OFFSET('Water Data'!$D$29,0,10*ROW('Water Data'!D165))="","",OFFSET('Water Data'!$D$29,0,10*ROW('Water Data'!D165)))</f>
        <v/>
      </c>
      <c r="BV171" s="306" t="str">
        <f ca="true">+IF(OFFSET('Water Data'!$E$27,0,10*ROW('Water Data'!E165))="","",OFFSET('Water Data'!$E$27,0,10*ROW('Water Data'!E165)))</f>
        <v/>
      </c>
      <c r="BW171" s="306" t="str">
        <f ca="true">+IF(OFFSET('Water Data'!$E$28,0,10*ROW('Water Data'!E165))="","",OFFSET('Water Data'!$E$28,0,10*ROW('Water Data'!E165)))</f>
        <v/>
      </c>
      <c r="BX171" s="306" t="str">
        <f ca="true">+IF(OFFSET('Water Data'!$E$29,0,10*ROW('Water Data'!E165))="","",OFFSET('Water Data'!$E$29,0,10*ROW('Water Data'!E165)))</f>
        <v/>
      </c>
      <c r="BY171" s="306" t="str">
        <f ca="true">+IF(OFFSET('Water Data'!$F$27,0,10*ROW('Water Data'!F165))="","",OFFSET('Water Data'!$F$27,0,10*ROW('Water Data'!F165)))</f>
        <v/>
      </c>
      <c r="BZ171" s="306" t="str">
        <f ca="true">+IF(OFFSET('Water Data'!$F$28,0,10*ROW('Water Data'!F165))="","",OFFSET('Water Data'!$F$28,0,10*ROW('Water Data'!F165)))</f>
        <v/>
      </c>
      <c r="CA171" s="306" t="str">
        <f ca="true">+IF(OFFSET('Water Data'!$F$29,0,10*ROW('Water Data'!F165))="","",OFFSET('Water Data'!$F$29,0,10*ROW('Water Data'!F165)))</f>
        <v/>
      </c>
      <c r="CB171" s="306" t="str">
        <f ca="true">+IF(OFFSET('Water Data'!$G$27,0,10*ROW('Water Data'!G165))="","",OFFSET('Water Data'!$G$27,0,10*ROW('Water Data'!G165)))</f>
        <v/>
      </c>
      <c r="CC171" s="306" t="str">
        <f ca="true">+IF(OFFSET('Water Data'!$G$28,0,10*ROW('Water Data'!G165))="","",OFFSET('Water Data'!$G$28,0,10*ROW('Water Data'!G165)))</f>
        <v/>
      </c>
      <c r="CD171" s="306" t="str">
        <f ca="true">+IF(OFFSET('Water Data'!$G$29,0,10*ROW('Water Data'!G165))="","",OFFSET('Water Data'!$G$29,0,10*ROW('Water Data'!G165)))</f>
        <v/>
      </c>
      <c r="CE171" s="306" t="str">
        <f ca="true">+IF(OFFSET('Water Data'!$H$27,0,10*ROW('Water Data'!H165))="","",OFFSET('Water Data'!$H$27,0,10*ROW('Water Data'!H165)))</f>
        <v/>
      </c>
      <c r="CF171" s="306" t="str">
        <f ca="true">+IF(OFFSET('Water Data'!$H$28,0,10*ROW('Water Data'!H165))="","",OFFSET('Water Data'!$H$28,0,10*ROW('Water Data'!H165)))</f>
        <v/>
      </c>
      <c r="CG171" s="306" t="str">
        <f ca="true">+IF(OFFSET('Water Data'!$H$29,0,10*ROW('Water Data'!H165))="","",OFFSET('Water Data'!$H$29,0,10*ROW('Water Data'!H165)))</f>
        <v/>
      </c>
      <c r="CH171" s="306" t="str">
        <f ca="true">+IF(OFFSET('Water Data'!$I$27,0,10*ROW('Water Data'!I165))="","",OFFSET('Water Data'!$I$27,0,10*ROW('Water Data'!I165)))</f>
        <v/>
      </c>
      <c r="CI171" s="306" t="str">
        <f ca="true">+IF(OFFSET('Water Data'!$I$28,0,10*ROW('Water Data'!I165))="","",OFFSET('Water Data'!$I$28,0,10*ROW('Water Data'!I165)))</f>
        <v/>
      </c>
      <c r="CJ171" s="306" t="str">
        <f ca="true">+IF(OFFSET('Water Data'!$I$29,0,10*ROW('Water Data'!I165))="","",OFFSET('Water Data'!$I$29,0,10*ROW('Water Data'!I165)))</f>
        <v/>
      </c>
      <c r="CK171" s="306" t="str">
        <f ca="true">+IF(OFFSET('Sanitation Data'!$D$28,0,10*ROW('Sanitation Data'!D165))="","",OFFSET('Sanitation Data'!$D$28,0,10*ROW('Sanitation Data'!D165)))</f>
        <v/>
      </c>
      <c r="CL171" s="306" t="str">
        <f ca="true">+IF(OFFSET('Sanitation Data'!$D$29,0,10*ROW('Sanitation Data'!D165))="","",OFFSET('Sanitation Data'!$D$29,0,10*ROW('Sanitation Data'!D165)))</f>
        <v/>
      </c>
      <c r="CM171" s="306" t="str">
        <f ca="true">+IF(OFFSET('Sanitation Data'!$D$30,0,10*ROW('Sanitation Data'!D165))="","",OFFSET('Sanitation Data'!$D$30,0,10*ROW('Sanitation Data'!D165)))</f>
        <v/>
      </c>
      <c r="CN171" s="306" t="str">
        <f ca="true">+IF(OFFSET('Sanitation Data'!$D$31,0,10*ROW('Sanitation Data'!D165))="","",OFFSET('Sanitation Data'!$D$31,0,10*ROW('Sanitation Data'!D165)))</f>
        <v/>
      </c>
      <c r="CO171" s="306" t="str">
        <f ca="true">+IF(OFFSET('Sanitation Data'!$D$32,0,10*ROW('Sanitation Data'!D165))="","",OFFSET('Sanitation Data'!$D$32,0,10*ROW('Sanitation Data'!D165)))</f>
        <v/>
      </c>
      <c r="CP171" s="306" t="str">
        <f ca="true">+IF(OFFSET('Sanitation Data'!$E$28,0,10*ROW('Sanitation Data'!E165))="","",OFFSET('Sanitation Data'!$E$28,0,10*ROW('Sanitation Data'!E165)))</f>
        <v/>
      </c>
      <c r="CQ171" s="306" t="str">
        <f ca="true">+IF(OFFSET('Sanitation Data'!$E$29,0,10*ROW('Sanitation Data'!E165))="","",OFFSET('Sanitation Data'!$E$29,0,10*ROW('Sanitation Data'!E165)))</f>
        <v/>
      </c>
      <c r="CR171" s="306" t="str">
        <f ca="true">+IF(OFFSET('Sanitation Data'!$E$30,0,10*ROW('Sanitation Data'!E165))="","",OFFSET('Sanitation Data'!$E$30,0,10*ROW('Sanitation Data'!E165)))</f>
        <v/>
      </c>
      <c r="CS171" s="306" t="str">
        <f ca="true">+IF(OFFSET('Sanitation Data'!$E$31,0,10*ROW('Sanitation Data'!E165))="","",OFFSET('Sanitation Data'!$E$31,0,10*ROW('Sanitation Data'!E165)))</f>
        <v/>
      </c>
      <c r="CT171" s="306" t="str">
        <f ca="true">+IF(OFFSET('Sanitation Data'!$E$32,0,10*ROW('Sanitation Data'!E165))="","",OFFSET('Sanitation Data'!$E$32,0,10*ROW('Sanitation Data'!E165)))</f>
        <v/>
      </c>
      <c r="CU171" s="306" t="str">
        <f ca="true">+IF(OFFSET('Sanitation Data'!$F$28,0,10*ROW('Sanitation Data'!F165))="","",OFFSET('Sanitation Data'!$F$28,0,10*ROW('Sanitation Data'!F165)))</f>
        <v/>
      </c>
      <c r="CV171" s="306" t="str">
        <f ca="true">+IF(OFFSET('Sanitation Data'!$F$29,0,10*ROW('Sanitation Data'!F165))="","",OFFSET('Sanitation Data'!$F$29,0,10*ROW('Sanitation Data'!F165)))</f>
        <v/>
      </c>
      <c r="CW171" s="306" t="str">
        <f ca="true">+IF(OFFSET('Sanitation Data'!$F$30,0,10*ROW('Sanitation Data'!F165))="","",OFFSET('Sanitation Data'!$F$30,0,10*ROW('Sanitation Data'!F165)))</f>
        <v/>
      </c>
      <c r="CX171" s="306" t="str">
        <f ca="true">+IF(OFFSET('Sanitation Data'!$F$31,0,10*ROW('Sanitation Data'!F165))="","",OFFSET('Sanitation Data'!$F$31,0,10*ROW('Sanitation Data'!F165)))</f>
        <v/>
      </c>
      <c r="CY171" s="306" t="str">
        <f ca="true">+IF(OFFSET('Sanitation Data'!$F$32,0,10*ROW('Sanitation Data'!F165))="","",OFFSET('Sanitation Data'!$F$32,0,10*ROW('Sanitation Data'!F165)))</f>
        <v/>
      </c>
      <c r="CZ171" s="306" t="str">
        <f ca="true">+IF(OFFSET('Sanitation Data'!$G$28,0,10*ROW('Sanitation Data'!G165))="","",OFFSET('Sanitation Data'!$G$28,0,10*ROW('Sanitation Data'!G165)))</f>
        <v/>
      </c>
      <c r="DA171" s="306" t="str">
        <f ca="true">+IF(OFFSET('Sanitation Data'!$G$29,0,10*ROW('Sanitation Data'!G165))="","",OFFSET('Sanitation Data'!$G$29,0,10*ROW('Sanitation Data'!G165)))</f>
        <v/>
      </c>
      <c r="DB171" s="306" t="str">
        <f ca="true">+IF(OFFSET('Sanitation Data'!$G$30,0,10*ROW('Sanitation Data'!G165))="","",OFFSET('Sanitation Data'!$G$30,0,10*ROW('Sanitation Data'!G165)))</f>
        <v/>
      </c>
      <c r="DC171" s="306" t="str">
        <f ca="true">+IF(OFFSET('Sanitation Data'!$G$31,0,10*ROW('Sanitation Data'!G165))="","",OFFSET('Sanitation Data'!$G$31,0,10*ROW('Sanitation Data'!G165)))</f>
        <v/>
      </c>
      <c r="DD171" s="306" t="str">
        <f ca="true">+IF(OFFSET('Sanitation Data'!$G$32,0,10*ROW('Sanitation Data'!G165))="","",OFFSET('Sanitation Data'!$G$32,0,10*ROW('Sanitation Data'!G165)))</f>
        <v/>
      </c>
      <c r="DE171" s="306" t="str">
        <f ca="true">+IF(OFFSET('Sanitation Data'!$H$28,0,10*ROW('Sanitation Data'!H165))="","",OFFSET('Sanitation Data'!$H$28,0,10*ROW('Sanitation Data'!H165)))</f>
        <v/>
      </c>
      <c r="DF171" s="306" t="str">
        <f ca="true">+IF(OFFSET('Sanitation Data'!$H$29,0,10*ROW('Sanitation Data'!H165))="","",OFFSET('Sanitation Data'!$H$29,0,10*ROW('Sanitation Data'!H165)))</f>
        <v/>
      </c>
      <c r="DG171" s="306" t="str">
        <f ca="true">+IF(OFFSET('Sanitation Data'!$H$30,0,10*ROW('Sanitation Data'!H165))="","",OFFSET('Sanitation Data'!$H$30,0,10*ROW('Sanitation Data'!H165)))</f>
        <v/>
      </c>
      <c r="DH171" s="306" t="str">
        <f ca="true">+IF(OFFSET('Sanitation Data'!$H$31,0,10*ROW('Sanitation Data'!H165))="","",OFFSET('Sanitation Data'!$H$31,0,10*ROW('Sanitation Data'!H165)))</f>
        <v/>
      </c>
      <c r="DI171" s="306" t="str">
        <f ca="true">+IF(OFFSET('Sanitation Data'!$H$32,0,10*ROW('Sanitation Data'!H165))="","",OFFSET('Sanitation Data'!$H$32,0,10*ROW('Sanitation Data'!H165)))</f>
        <v/>
      </c>
      <c r="DJ171" s="306" t="str">
        <f ca="true">+IF(OFFSET('Sanitation Data'!$I$28,0,10*ROW('Sanitation Data'!I165))="","",OFFSET('Sanitation Data'!$I$28,0,10*ROW('Sanitation Data'!I165)))</f>
        <v/>
      </c>
      <c r="DK171" s="306" t="str">
        <f ca="true">+IF(OFFSET('Sanitation Data'!$I$29,0,10*ROW('Sanitation Data'!I165))="","",OFFSET('Sanitation Data'!$I$29,0,10*ROW('Sanitation Data'!I165)))</f>
        <v/>
      </c>
      <c r="DL171" s="306" t="str">
        <f ca="true">+IF(OFFSET('Sanitation Data'!$I$30,0,10*ROW('Sanitation Data'!I165))="","",OFFSET('Sanitation Data'!$I$30,0,10*ROW('Sanitation Data'!I165)))</f>
        <v/>
      </c>
      <c r="DM171" s="306" t="str">
        <f ca="true">+IF(OFFSET('Sanitation Data'!$I$31,0,10*ROW('Sanitation Data'!I165))="","",OFFSET('Sanitation Data'!$I$31,0,10*ROW('Sanitation Data'!I165)))</f>
        <v/>
      </c>
      <c r="DN171" s="306" t="str">
        <f ca="true">+IF(OFFSET('Sanitation Data'!$I$32,0,10*ROW('Sanitation Data'!I165))="","",OFFSET('Sanitation Data'!$I$32,0,10*ROW('Sanitation Data'!I165)))</f>
        <v/>
      </c>
      <c r="DO171" s="306" t="str">
        <f ca="true">+IF(OFFSET('Hygiene Data'!$D$11,0,10*ROW('Hygiene Data'!D165))="","",OFFSET('Hygiene Data'!$D$11,0,10*ROW('Hygiene Data'!D165)))</f>
        <v/>
      </c>
      <c r="DP171" s="306" t="str">
        <f ca="true">+IF(OFFSET('Hygiene Data'!$D$12,0,10*ROW('Hygiene Data'!D165))="","",OFFSET('Hygiene Data'!$D$12,0,10*ROW('Hygiene Data'!D165)))</f>
        <v/>
      </c>
      <c r="DQ171" s="306" t="str">
        <f ca="true">+IF(OFFSET('Hygiene Data'!$D$13,0,10*ROW('Hygiene Data'!D165))="","",OFFSET('Hygiene Data'!$D$13,0,10*ROW('Hygiene Data'!D165)))</f>
        <v/>
      </c>
      <c r="DR171" s="306" t="str">
        <f ca="true">+IF(OFFSET('Hygiene Data'!$E$11,0,10*ROW('Hygiene Data'!E165))="","",OFFSET('Hygiene Data'!$E$11,0,10*ROW('Hygiene Data'!E165)))</f>
        <v/>
      </c>
      <c r="DS171" s="306" t="str">
        <f ca="true">+IF(OFFSET('Hygiene Data'!$E$12,0,10*ROW('Hygiene Data'!E165))="","",OFFSET('Hygiene Data'!$E$12,0,10*ROW('Hygiene Data'!E165)))</f>
        <v/>
      </c>
      <c r="DT171" s="306" t="str">
        <f ca="true">+IF(OFFSET('Hygiene Data'!$E$13,0,10*ROW('Hygiene Data'!E165))="","",OFFSET('Hygiene Data'!$E$13,0,10*ROW('Hygiene Data'!E165)))</f>
        <v/>
      </c>
      <c r="DU171" s="306" t="str">
        <f ca="true">+IF(OFFSET('Hygiene Data'!$F$11,0,10*ROW('Hygiene Data'!F165))="","",OFFSET('Hygiene Data'!$F$11,0,10*ROW('Hygiene Data'!F165)))</f>
        <v/>
      </c>
      <c r="DV171" s="306" t="str">
        <f ca="true">+IF(OFFSET('Hygiene Data'!$F$12,0,10*ROW('Hygiene Data'!F165))="","",OFFSET('Hygiene Data'!$F$12,0,10*ROW('Hygiene Data'!F165)))</f>
        <v/>
      </c>
      <c r="DW171" s="306" t="str">
        <f ca="true">+IF(OFFSET('Hygiene Data'!$F$13,0,10*ROW('Hygiene Data'!F165))="","",OFFSET('Hygiene Data'!$F$13,0,10*ROW('Hygiene Data'!F165)))</f>
        <v/>
      </c>
      <c r="DX171" s="306" t="str">
        <f ca="true">+IF(OFFSET('Hygiene Data'!$G$11,0,10*ROW('Hygiene Data'!G165))="","",OFFSET('Hygiene Data'!$G$11,0,10*ROW('Hygiene Data'!G165)))</f>
        <v/>
      </c>
      <c r="DY171" s="306" t="str">
        <f ca="true">+IF(OFFSET('Hygiene Data'!$G$12,0,10*ROW('Hygiene Data'!G165))="","",OFFSET('Hygiene Data'!$G$12,0,10*ROW('Hygiene Data'!G165)))</f>
        <v/>
      </c>
      <c r="DZ171" s="306" t="str">
        <f ca="true">+IF(OFFSET('Hygiene Data'!$G$13,0,10*ROW('Hygiene Data'!G165))="","",OFFSET('Hygiene Data'!$G$13,0,10*ROW('Hygiene Data'!G165)))</f>
        <v/>
      </c>
      <c r="EA171" s="306" t="str">
        <f ca="true">+IF(OFFSET('Hygiene Data'!$H$11,0,10*ROW('Hygiene Data'!H165))="","",OFFSET('Hygiene Data'!$H$11,0,10*ROW('Hygiene Data'!H165)))</f>
        <v/>
      </c>
      <c r="EB171" s="306" t="str">
        <f ca="true">+IF(OFFSET('Hygiene Data'!$H$12,0,10*ROW('Hygiene Data'!H165))="","",OFFSET('Hygiene Data'!$H$12,0,10*ROW('Hygiene Data'!H165)))</f>
        <v/>
      </c>
      <c r="EC171" s="306" t="str">
        <f ca="true">+IF(OFFSET('Hygiene Data'!$H$13,0,10*ROW('Hygiene Data'!H165))="","",OFFSET('Hygiene Data'!$H$13,0,10*ROW('Hygiene Data'!H165)))</f>
        <v/>
      </c>
      <c r="ED171" s="306" t="str">
        <f ca="true">+IF(OFFSET('Hygiene Data'!$I$11,0,10*ROW('Hygiene Data'!I165))="","",OFFSET('Hygiene Data'!$I$11,0,10*ROW('Hygiene Data'!I165)))</f>
        <v/>
      </c>
      <c r="EE171" s="306" t="str">
        <f ca="true">+IF(OFFSET('Hygiene Data'!$I$12,0,10*ROW('Hygiene Data'!I165))="","",OFFSET('Hygiene Data'!$I$12,0,10*ROW('Hygiene Data'!I165)))</f>
        <v/>
      </c>
      <c r="EF171" s="306"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62" t="str">
        <f t="shared" ca="true" si="2"/>
        <v/>
      </c>
      <c r="D172" s="98"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8"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8"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8"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8"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8"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8"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8"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8"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8"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8"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8"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8"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8"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8"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8"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8"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8"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9"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9"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9"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9"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9"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9"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9"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9"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9"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9"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9"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9"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9"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9"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9"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9"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9"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9"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9"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9"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9"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9"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9"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9"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9"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9"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9"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9"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9"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9"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0"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0"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0"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0"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0"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0"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0"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0"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0"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0"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0"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0"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0"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0"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0"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0"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0"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0"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6"/>
      <c r="BS172" s="306" t="str">
        <f ca="true">+IF(OFFSET('Water Data'!$D$27,0,10*ROW('Water Data'!D166))="","",OFFSET('Water Data'!$D$27,0,10*ROW('Water Data'!D166)))</f>
        <v/>
      </c>
      <c r="BT172" s="306" t="str">
        <f ca="true">+IF(OFFSET('Water Data'!$D$28,0,10*ROW('Water Data'!D166))="","",OFFSET('Water Data'!$D$28,0,10*ROW('Water Data'!D166)))</f>
        <v/>
      </c>
      <c r="BU172" s="306" t="str">
        <f ca="true">+IF(OFFSET('Water Data'!$D$29,0,10*ROW('Water Data'!D166))="","",OFFSET('Water Data'!$D$29,0,10*ROW('Water Data'!D166)))</f>
        <v/>
      </c>
      <c r="BV172" s="306" t="str">
        <f ca="true">+IF(OFFSET('Water Data'!$E$27,0,10*ROW('Water Data'!E166))="","",OFFSET('Water Data'!$E$27,0,10*ROW('Water Data'!E166)))</f>
        <v/>
      </c>
      <c r="BW172" s="306" t="str">
        <f ca="true">+IF(OFFSET('Water Data'!$E$28,0,10*ROW('Water Data'!E166))="","",OFFSET('Water Data'!$E$28,0,10*ROW('Water Data'!E166)))</f>
        <v/>
      </c>
      <c r="BX172" s="306" t="str">
        <f ca="true">+IF(OFFSET('Water Data'!$E$29,0,10*ROW('Water Data'!E166))="","",OFFSET('Water Data'!$E$29,0,10*ROW('Water Data'!E166)))</f>
        <v/>
      </c>
      <c r="BY172" s="306" t="str">
        <f ca="true">+IF(OFFSET('Water Data'!$F$27,0,10*ROW('Water Data'!F166))="","",OFFSET('Water Data'!$F$27,0,10*ROW('Water Data'!F166)))</f>
        <v/>
      </c>
      <c r="BZ172" s="306" t="str">
        <f ca="true">+IF(OFFSET('Water Data'!$F$28,0,10*ROW('Water Data'!F166))="","",OFFSET('Water Data'!$F$28,0,10*ROW('Water Data'!F166)))</f>
        <v/>
      </c>
      <c r="CA172" s="306" t="str">
        <f ca="true">+IF(OFFSET('Water Data'!$F$29,0,10*ROW('Water Data'!F166))="","",OFFSET('Water Data'!$F$29,0,10*ROW('Water Data'!F166)))</f>
        <v/>
      </c>
      <c r="CB172" s="306" t="str">
        <f ca="true">+IF(OFFSET('Water Data'!$G$27,0,10*ROW('Water Data'!G166))="","",OFFSET('Water Data'!$G$27,0,10*ROW('Water Data'!G166)))</f>
        <v/>
      </c>
      <c r="CC172" s="306" t="str">
        <f ca="true">+IF(OFFSET('Water Data'!$G$28,0,10*ROW('Water Data'!G166))="","",OFFSET('Water Data'!$G$28,0,10*ROW('Water Data'!G166)))</f>
        <v/>
      </c>
      <c r="CD172" s="306" t="str">
        <f ca="true">+IF(OFFSET('Water Data'!$G$29,0,10*ROW('Water Data'!G166))="","",OFFSET('Water Data'!$G$29,0,10*ROW('Water Data'!G166)))</f>
        <v/>
      </c>
      <c r="CE172" s="306" t="str">
        <f ca="true">+IF(OFFSET('Water Data'!$H$27,0,10*ROW('Water Data'!H166))="","",OFFSET('Water Data'!$H$27,0,10*ROW('Water Data'!H166)))</f>
        <v/>
      </c>
      <c r="CF172" s="306" t="str">
        <f ca="true">+IF(OFFSET('Water Data'!$H$28,0,10*ROW('Water Data'!H166))="","",OFFSET('Water Data'!$H$28,0,10*ROW('Water Data'!H166)))</f>
        <v/>
      </c>
      <c r="CG172" s="306" t="str">
        <f ca="true">+IF(OFFSET('Water Data'!$H$29,0,10*ROW('Water Data'!H166))="","",OFFSET('Water Data'!$H$29,0,10*ROW('Water Data'!H166)))</f>
        <v/>
      </c>
      <c r="CH172" s="306" t="str">
        <f ca="true">+IF(OFFSET('Water Data'!$I$27,0,10*ROW('Water Data'!I166))="","",OFFSET('Water Data'!$I$27,0,10*ROW('Water Data'!I166)))</f>
        <v/>
      </c>
      <c r="CI172" s="306" t="str">
        <f ca="true">+IF(OFFSET('Water Data'!$I$28,0,10*ROW('Water Data'!I166))="","",OFFSET('Water Data'!$I$28,0,10*ROW('Water Data'!I166)))</f>
        <v/>
      </c>
      <c r="CJ172" s="306" t="str">
        <f ca="true">+IF(OFFSET('Water Data'!$I$29,0,10*ROW('Water Data'!I166))="","",OFFSET('Water Data'!$I$29,0,10*ROW('Water Data'!I166)))</f>
        <v/>
      </c>
      <c r="CK172" s="306" t="str">
        <f ca="true">+IF(OFFSET('Sanitation Data'!$D$28,0,10*ROW('Sanitation Data'!D166))="","",OFFSET('Sanitation Data'!$D$28,0,10*ROW('Sanitation Data'!D166)))</f>
        <v/>
      </c>
      <c r="CL172" s="306" t="str">
        <f ca="true">+IF(OFFSET('Sanitation Data'!$D$29,0,10*ROW('Sanitation Data'!D166))="","",OFFSET('Sanitation Data'!$D$29,0,10*ROW('Sanitation Data'!D166)))</f>
        <v/>
      </c>
      <c r="CM172" s="306" t="str">
        <f ca="true">+IF(OFFSET('Sanitation Data'!$D$30,0,10*ROW('Sanitation Data'!D166))="","",OFFSET('Sanitation Data'!$D$30,0,10*ROW('Sanitation Data'!D166)))</f>
        <v/>
      </c>
      <c r="CN172" s="306" t="str">
        <f ca="true">+IF(OFFSET('Sanitation Data'!$D$31,0,10*ROW('Sanitation Data'!D166))="","",OFFSET('Sanitation Data'!$D$31,0,10*ROW('Sanitation Data'!D166)))</f>
        <v/>
      </c>
      <c r="CO172" s="306" t="str">
        <f ca="true">+IF(OFFSET('Sanitation Data'!$D$32,0,10*ROW('Sanitation Data'!D166))="","",OFFSET('Sanitation Data'!$D$32,0,10*ROW('Sanitation Data'!D166)))</f>
        <v/>
      </c>
      <c r="CP172" s="306" t="str">
        <f ca="true">+IF(OFFSET('Sanitation Data'!$E$28,0,10*ROW('Sanitation Data'!E166))="","",OFFSET('Sanitation Data'!$E$28,0,10*ROW('Sanitation Data'!E166)))</f>
        <v/>
      </c>
      <c r="CQ172" s="306" t="str">
        <f ca="true">+IF(OFFSET('Sanitation Data'!$E$29,0,10*ROW('Sanitation Data'!E166))="","",OFFSET('Sanitation Data'!$E$29,0,10*ROW('Sanitation Data'!E166)))</f>
        <v/>
      </c>
      <c r="CR172" s="306" t="str">
        <f ca="true">+IF(OFFSET('Sanitation Data'!$E$30,0,10*ROW('Sanitation Data'!E166))="","",OFFSET('Sanitation Data'!$E$30,0,10*ROW('Sanitation Data'!E166)))</f>
        <v/>
      </c>
      <c r="CS172" s="306" t="str">
        <f ca="true">+IF(OFFSET('Sanitation Data'!$E$31,0,10*ROW('Sanitation Data'!E166))="","",OFFSET('Sanitation Data'!$E$31,0,10*ROW('Sanitation Data'!E166)))</f>
        <v/>
      </c>
      <c r="CT172" s="306" t="str">
        <f ca="true">+IF(OFFSET('Sanitation Data'!$E$32,0,10*ROW('Sanitation Data'!E166))="","",OFFSET('Sanitation Data'!$E$32,0,10*ROW('Sanitation Data'!E166)))</f>
        <v/>
      </c>
      <c r="CU172" s="306" t="str">
        <f ca="true">+IF(OFFSET('Sanitation Data'!$F$28,0,10*ROW('Sanitation Data'!F166))="","",OFFSET('Sanitation Data'!$F$28,0,10*ROW('Sanitation Data'!F166)))</f>
        <v/>
      </c>
      <c r="CV172" s="306" t="str">
        <f ca="true">+IF(OFFSET('Sanitation Data'!$F$29,0,10*ROW('Sanitation Data'!F166))="","",OFFSET('Sanitation Data'!$F$29,0,10*ROW('Sanitation Data'!F166)))</f>
        <v/>
      </c>
      <c r="CW172" s="306" t="str">
        <f ca="true">+IF(OFFSET('Sanitation Data'!$F$30,0,10*ROW('Sanitation Data'!F166))="","",OFFSET('Sanitation Data'!$F$30,0,10*ROW('Sanitation Data'!F166)))</f>
        <v/>
      </c>
      <c r="CX172" s="306" t="str">
        <f ca="true">+IF(OFFSET('Sanitation Data'!$F$31,0,10*ROW('Sanitation Data'!F166))="","",OFFSET('Sanitation Data'!$F$31,0,10*ROW('Sanitation Data'!F166)))</f>
        <v/>
      </c>
      <c r="CY172" s="306" t="str">
        <f ca="true">+IF(OFFSET('Sanitation Data'!$F$32,0,10*ROW('Sanitation Data'!F166))="","",OFFSET('Sanitation Data'!$F$32,0,10*ROW('Sanitation Data'!F166)))</f>
        <v/>
      </c>
      <c r="CZ172" s="306" t="str">
        <f ca="true">+IF(OFFSET('Sanitation Data'!$G$28,0,10*ROW('Sanitation Data'!G166))="","",OFFSET('Sanitation Data'!$G$28,0,10*ROW('Sanitation Data'!G166)))</f>
        <v/>
      </c>
      <c r="DA172" s="306" t="str">
        <f ca="true">+IF(OFFSET('Sanitation Data'!$G$29,0,10*ROW('Sanitation Data'!G166))="","",OFFSET('Sanitation Data'!$G$29,0,10*ROW('Sanitation Data'!G166)))</f>
        <v/>
      </c>
      <c r="DB172" s="306" t="str">
        <f ca="true">+IF(OFFSET('Sanitation Data'!$G$30,0,10*ROW('Sanitation Data'!G166))="","",OFFSET('Sanitation Data'!$G$30,0,10*ROW('Sanitation Data'!G166)))</f>
        <v/>
      </c>
      <c r="DC172" s="306" t="str">
        <f ca="true">+IF(OFFSET('Sanitation Data'!$G$31,0,10*ROW('Sanitation Data'!G166))="","",OFFSET('Sanitation Data'!$G$31,0,10*ROW('Sanitation Data'!G166)))</f>
        <v/>
      </c>
      <c r="DD172" s="306" t="str">
        <f ca="true">+IF(OFFSET('Sanitation Data'!$G$32,0,10*ROW('Sanitation Data'!G166))="","",OFFSET('Sanitation Data'!$G$32,0,10*ROW('Sanitation Data'!G166)))</f>
        <v/>
      </c>
      <c r="DE172" s="306" t="str">
        <f ca="true">+IF(OFFSET('Sanitation Data'!$H$28,0,10*ROW('Sanitation Data'!H166))="","",OFFSET('Sanitation Data'!$H$28,0,10*ROW('Sanitation Data'!H166)))</f>
        <v/>
      </c>
      <c r="DF172" s="306" t="str">
        <f ca="true">+IF(OFFSET('Sanitation Data'!$H$29,0,10*ROW('Sanitation Data'!H166))="","",OFFSET('Sanitation Data'!$H$29,0,10*ROW('Sanitation Data'!H166)))</f>
        <v/>
      </c>
      <c r="DG172" s="306" t="str">
        <f ca="true">+IF(OFFSET('Sanitation Data'!$H$30,0,10*ROW('Sanitation Data'!H166))="","",OFFSET('Sanitation Data'!$H$30,0,10*ROW('Sanitation Data'!H166)))</f>
        <v/>
      </c>
      <c r="DH172" s="306" t="str">
        <f ca="true">+IF(OFFSET('Sanitation Data'!$H$31,0,10*ROW('Sanitation Data'!H166))="","",OFFSET('Sanitation Data'!$H$31,0,10*ROW('Sanitation Data'!H166)))</f>
        <v/>
      </c>
      <c r="DI172" s="306" t="str">
        <f ca="true">+IF(OFFSET('Sanitation Data'!$H$32,0,10*ROW('Sanitation Data'!H166))="","",OFFSET('Sanitation Data'!$H$32,0,10*ROW('Sanitation Data'!H166)))</f>
        <v/>
      </c>
      <c r="DJ172" s="306" t="str">
        <f ca="true">+IF(OFFSET('Sanitation Data'!$I$28,0,10*ROW('Sanitation Data'!I166))="","",OFFSET('Sanitation Data'!$I$28,0,10*ROW('Sanitation Data'!I166)))</f>
        <v/>
      </c>
      <c r="DK172" s="306" t="str">
        <f ca="true">+IF(OFFSET('Sanitation Data'!$I$29,0,10*ROW('Sanitation Data'!I166))="","",OFFSET('Sanitation Data'!$I$29,0,10*ROW('Sanitation Data'!I166)))</f>
        <v/>
      </c>
      <c r="DL172" s="306" t="str">
        <f ca="true">+IF(OFFSET('Sanitation Data'!$I$30,0,10*ROW('Sanitation Data'!I166))="","",OFFSET('Sanitation Data'!$I$30,0,10*ROW('Sanitation Data'!I166)))</f>
        <v/>
      </c>
      <c r="DM172" s="306" t="str">
        <f ca="true">+IF(OFFSET('Sanitation Data'!$I$31,0,10*ROW('Sanitation Data'!I166))="","",OFFSET('Sanitation Data'!$I$31,0,10*ROW('Sanitation Data'!I166)))</f>
        <v/>
      </c>
      <c r="DN172" s="306" t="str">
        <f ca="true">+IF(OFFSET('Sanitation Data'!$I$32,0,10*ROW('Sanitation Data'!I166))="","",OFFSET('Sanitation Data'!$I$32,0,10*ROW('Sanitation Data'!I166)))</f>
        <v/>
      </c>
      <c r="DO172" s="306" t="str">
        <f ca="true">+IF(OFFSET('Hygiene Data'!$D$11,0,10*ROW('Hygiene Data'!D166))="","",OFFSET('Hygiene Data'!$D$11,0,10*ROW('Hygiene Data'!D166)))</f>
        <v/>
      </c>
      <c r="DP172" s="306" t="str">
        <f ca="true">+IF(OFFSET('Hygiene Data'!$D$12,0,10*ROW('Hygiene Data'!D166))="","",OFFSET('Hygiene Data'!$D$12,0,10*ROW('Hygiene Data'!D166)))</f>
        <v/>
      </c>
      <c r="DQ172" s="306" t="str">
        <f ca="true">+IF(OFFSET('Hygiene Data'!$D$13,0,10*ROW('Hygiene Data'!D166))="","",OFFSET('Hygiene Data'!$D$13,0,10*ROW('Hygiene Data'!D166)))</f>
        <v/>
      </c>
      <c r="DR172" s="306" t="str">
        <f ca="true">+IF(OFFSET('Hygiene Data'!$E$11,0,10*ROW('Hygiene Data'!E166))="","",OFFSET('Hygiene Data'!$E$11,0,10*ROW('Hygiene Data'!E166)))</f>
        <v/>
      </c>
      <c r="DS172" s="306" t="str">
        <f ca="true">+IF(OFFSET('Hygiene Data'!$E$12,0,10*ROW('Hygiene Data'!E166))="","",OFFSET('Hygiene Data'!$E$12,0,10*ROW('Hygiene Data'!E166)))</f>
        <v/>
      </c>
      <c r="DT172" s="306" t="str">
        <f ca="true">+IF(OFFSET('Hygiene Data'!$E$13,0,10*ROW('Hygiene Data'!E166))="","",OFFSET('Hygiene Data'!$E$13,0,10*ROW('Hygiene Data'!E166)))</f>
        <v/>
      </c>
      <c r="DU172" s="306" t="str">
        <f ca="true">+IF(OFFSET('Hygiene Data'!$F$11,0,10*ROW('Hygiene Data'!F166))="","",OFFSET('Hygiene Data'!$F$11,0,10*ROW('Hygiene Data'!F166)))</f>
        <v/>
      </c>
      <c r="DV172" s="306" t="str">
        <f ca="true">+IF(OFFSET('Hygiene Data'!$F$12,0,10*ROW('Hygiene Data'!F166))="","",OFFSET('Hygiene Data'!$F$12,0,10*ROW('Hygiene Data'!F166)))</f>
        <v/>
      </c>
      <c r="DW172" s="306" t="str">
        <f ca="true">+IF(OFFSET('Hygiene Data'!$F$13,0,10*ROW('Hygiene Data'!F166))="","",OFFSET('Hygiene Data'!$F$13,0,10*ROW('Hygiene Data'!F166)))</f>
        <v/>
      </c>
      <c r="DX172" s="306" t="str">
        <f ca="true">+IF(OFFSET('Hygiene Data'!$G$11,0,10*ROW('Hygiene Data'!G166))="","",OFFSET('Hygiene Data'!$G$11,0,10*ROW('Hygiene Data'!G166)))</f>
        <v/>
      </c>
      <c r="DY172" s="306" t="str">
        <f ca="true">+IF(OFFSET('Hygiene Data'!$G$12,0,10*ROW('Hygiene Data'!G166))="","",OFFSET('Hygiene Data'!$G$12,0,10*ROW('Hygiene Data'!G166)))</f>
        <v/>
      </c>
      <c r="DZ172" s="306" t="str">
        <f ca="true">+IF(OFFSET('Hygiene Data'!$G$13,0,10*ROW('Hygiene Data'!G166))="","",OFFSET('Hygiene Data'!$G$13,0,10*ROW('Hygiene Data'!G166)))</f>
        <v/>
      </c>
      <c r="EA172" s="306" t="str">
        <f ca="true">+IF(OFFSET('Hygiene Data'!$H$11,0,10*ROW('Hygiene Data'!H166))="","",OFFSET('Hygiene Data'!$H$11,0,10*ROW('Hygiene Data'!H166)))</f>
        <v/>
      </c>
      <c r="EB172" s="306" t="str">
        <f ca="true">+IF(OFFSET('Hygiene Data'!$H$12,0,10*ROW('Hygiene Data'!H166))="","",OFFSET('Hygiene Data'!$H$12,0,10*ROW('Hygiene Data'!H166)))</f>
        <v/>
      </c>
      <c r="EC172" s="306" t="str">
        <f ca="true">+IF(OFFSET('Hygiene Data'!$H$13,0,10*ROW('Hygiene Data'!H166))="","",OFFSET('Hygiene Data'!$H$13,0,10*ROW('Hygiene Data'!H166)))</f>
        <v/>
      </c>
      <c r="ED172" s="306" t="str">
        <f ca="true">+IF(OFFSET('Hygiene Data'!$I$11,0,10*ROW('Hygiene Data'!I166))="","",OFFSET('Hygiene Data'!$I$11,0,10*ROW('Hygiene Data'!I166)))</f>
        <v/>
      </c>
      <c r="EE172" s="306" t="str">
        <f ca="true">+IF(OFFSET('Hygiene Data'!$I$12,0,10*ROW('Hygiene Data'!I166))="","",OFFSET('Hygiene Data'!$I$12,0,10*ROW('Hygiene Data'!I166)))</f>
        <v/>
      </c>
      <c r="EF172" s="306"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62" t="str">
        <f t="shared" ca="true" si="2"/>
        <v/>
      </c>
      <c r="D173" s="98"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8"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8"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8"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8"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8"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8"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8"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8"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8"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8"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8"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8"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8"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8"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8"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8"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8"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9"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9"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9"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9"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9"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9"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9"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9"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9"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9"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9"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9"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9"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9"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9"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9"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9"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9"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9"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9"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9"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9"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9"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9"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9"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9"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9"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9"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9"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9"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0"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0"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0"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0"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0"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0"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0"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0"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0"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0"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0"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0"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0"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0"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0"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0"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0"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0"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6"/>
      <c r="BS173" s="306" t="str">
        <f ca="true">+IF(OFFSET('Water Data'!$D$27,0,10*ROW('Water Data'!D167))="","",OFFSET('Water Data'!$D$27,0,10*ROW('Water Data'!D167)))</f>
        <v/>
      </c>
      <c r="BT173" s="306" t="str">
        <f ca="true">+IF(OFFSET('Water Data'!$D$28,0,10*ROW('Water Data'!D167))="","",OFFSET('Water Data'!$D$28,0,10*ROW('Water Data'!D167)))</f>
        <v/>
      </c>
      <c r="BU173" s="306" t="str">
        <f ca="true">+IF(OFFSET('Water Data'!$D$29,0,10*ROW('Water Data'!D167))="","",OFFSET('Water Data'!$D$29,0,10*ROW('Water Data'!D167)))</f>
        <v/>
      </c>
      <c r="BV173" s="306" t="str">
        <f ca="true">+IF(OFFSET('Water Data'!$E$27,0,10*ROW('Water Data'!E167))="","",OFFSET('Water Data'!$E$27,0,10*ROW('Water Data'!E167)))</f>
        <v/>
      </c>
      <c r="BW173" s="306" t="str">
        <f ca="true">+IF(OFFSET('Water Data'!$E$28,0,10*ROW('Water Data'!E167))="","",OFFSET('Water Data'!$E$28,0,10*ROW('Water Data'!E167)))</f>
        <v/>
      </c>
      <c r="BX173" s="306" t="str">
        <f ca="true">+IF(OFFSET('Water Data'!$E$29,0,10*ROW('Water Data'!E167))="","",OFFSET('Water Data'!$E$29,0,10*ROW('Water Data'!E167)))</f>
        <v/>
      </c>
      <c r="BY173" s="306" t="str">
        <f ca="true">+IF(OFFSET('Water Data'!$F$27,0,10*ROW('Water Data'!F167))="","",OFFSET('Water Data'!$F$27,0,10*ROW('Water Data'!F167)))</f>
        <v/>
      </c>
      <c r="BZ173" s="306" t="str">
        <f ca="true">+IF(OFFSET('Water Data'!$F$28,0,10*ROW('Water Data'!F167))="","",OFFSET('Water Data'!$F$28,0,10*ROW('Water Data'!F167)))</f>
        <v/>
      </c>
      <c r="CA173" s="306" t="str">
        <f ca="true">+IF(OFFSET('Water Data'!$F$29,0,10*ROW('Water Data'!F167))="","",OFFSET('Water Data'!$F$29,0,10*ROW('Water Data'!F167)))</f>
        <v/>
      </c>
      <c r="CB173" s="306" t="str">
        <f ca="true">+IF(OFFSET('Water Data'!$G$27,0,10*ROW('Water Data'!G167))="","",OFFSET('Water Data'!$G$27,0,10*ROW('Water Data'!G167)))</f>
        <v/>
      </c>
      <c r="CC173" s="306" t="str">
        <f ca="true">+IF(OFFSET('Water Data'!$G$28,0,10*ROW('Water Data'!G167))="","",OFFSET('Water Data'!$G$28,0,10*ROW('Water Data'!G167)))</f>
        <v/>
      </c>
      <c r="CD173" s="306" t="str">
        <f ca="true">+IF(OFFSET('Water Data'!$G$29,0,10*ROW('Water Data'!G167))="","",OFFSET('Water Data'!$G$29,0,10*ROW('Water Data'!G167)))</f>
        <v/>
      </c>
      <c r="CE173" s="306" t="str">
        <f ca="true">+IF(OFFSET('Water Data'!$H$27,0,10*ROW('Water Data'!H167))="","",OFFSET('Water Data'!$H$27,0,10*ROW('Water Data'!H167)))</f>
        <v/>
      </c>
      <c r="CF173" s="306" t="str">
        <f ca="true">+IF(OFFSET('Water Data'!$H$28,0,10*ROW('Water Data'!H167))="","",OFFSET('Water Data'!$H$28,0,10*ROW('Water Data'!H167)))</f>
        <v/>
      </c>
      <c r="CG173" s="306" t="str">
        <f ca="true">+IF(OFFSET('Water Data'!$H$29,0,10*ROW('Water Data'!H167))="","",OFFSET('Water Data'!$H$29,0,10*ROW('Water Data'!H167)))</f>
        <v/>
      </c>
      <c r="CH173" s="306" t="str">
        <f ca="true">+IF(OFFSET('Water Data'!$I$27,0,10*ROW('Water Data'!I167))="","",OFFSET('Water Data'!$I$27,0,10*ROW('Water Data'!I167)))</f>
        <v/>
      </c>
      <c r="CI173" s="306" t="str">
        <f ca="true">+IF(OFFSET('Water Data'!$I$28,0,10*ROW('Water Data'!I167))="","",OFFSET('Water Data'!$I$28,0,10*ROW('Water Data'!I167)))</f>
        <v/>
      </c>
      <c r="CJ173" s="306" t="str">
        <f ca="true">+IF(OFFSET('Water Data'!$I$29,0,10*ROW('Water Data'!I167))="","",OFFSET('Water Data'!$I$29,0,10*ROW('Water Data'!I167)))</f>
        <v/>
      </c>
      <c r="CK173" s="306" t="str">
        <f ca="true">+IF(OFFSET('Sanitation Data'!$D$28,0,10*ROW('Sanitation Data'!D167))="","",OFFSET('Sanitation Data'!$D$28,0,10*ROW('Sanitation Data'!D167)))</f>
        <v/>
      </c>
      <c r="CL173" s="306" t="str">
        <f ca="true">+IF(OFFSET('Sanitation Data'!$D$29,0,10*ROW('Sanitation Data'!D167))="","",OFFSET('Sanitation Data'!$D$29,0,10*ROW('Sanitation Data'!D167)))</f>
        <v/>
      </c>
      <c r="CM173" s="306" t="str">
        <f ca="true">+IF(OFFSET('Sanitation Data'!$D$30,0,10*ROW('Sanitation Data'!D167))="","",OFFSET('Sanitation Data'!$D$30,0,10*ROW('Sanitation Data'!D167)))</f>
        <v/>
      </c>
      <c r="CN173" s="306" t="str">
        <f ca="true">+IF(OFFSET('Sanitation Data'!$D$31,0,10*ROW('Sanitation Data'!D167))="","",OFFSET('Sanitation Data'!$D$31,0,10*ROW('Sanitation Data'!D167)))</f>
        <v/>
      </c>
      <c r="CO173" s="306" t="str">
        <f ca="true">+IF(OFFSET('Sanitation Data'!$D$32,0,10*ROW('Sanitation Data'!D167))="","",OFFSET('Sanitation Data'!$D$32,0,10*ROW('Sanitation Data'!D167)))</f>
        <v/>
      </c>
      <c r="CP173" s="306" t="str">
        <f ca="true">+IF(OFFSET('Sanitation Data'!$E$28,0,10*ROW('Sanitation Data'!E167))="","",OFFSET('Sanitation Data'!$E$28,0,10*ROW('Sanitation Data'!E167)))</f>
        <v/>
      </c>
      <c r="CQ173" s="306" t="str">
        <f ca="true">+IF(OFFSET('Sanitation Data'!$E$29,0,10*ROW('Sanitation Data'!E167))="","",OFFSET('Sanitation Data'!$E$29,0,10*ROW('Sanitation Data'!E167)))</f>
        <v/>
      </c>
      <c r="CR173" s="306" t="str">
        <f ca="true">+IF(OFFSET('Sanitation Data'!$E$30,0,10*ROW('Sanitation Data'!E167))="","",OFFSET('Sanitation Data'!$E$30,0,10*ROW('Sanitation Data'!E167)))</f>
        <v/>
      </c>
      <c r="CS173" s="306" t="str">
        <f ca="true">+IF(OFFSET('Sanitation Data'!$E$31,0,10*ROW('Sanitation Data'!E167))="","",OFFSET('Sanitation Data'!$E$31,0,10*ROW('Sanitation Data'!E167)))</f>
        <v/>
      </c>
      <c r="CT173" s="306" t="str">
        <f ca="true">+IF(OFFSET('Sanitation Data'!$E$32,0,10*ROW('Sanitation Data'!E167))="","",OFFSET('Sanitation Data'!$E$32,0,10*ROW('Sanitation Data'!E167)))</f>
        <v/>
      </c>
      <c r="CU173" s="306" t="str">
        <f ca="true">+IF(OFFSET('Sanitation Data'!$F$28,0,10*ROW('Sanitation Data'!F167))="","",OFFSET('Sanitation Data'!$F$28,0,10*ROW('Sanitation Data'!F167)))</f>
        <v/>
      </c>
      <c r="CV173" s="306" t="str">
        <f ca="true">+IF(OFFSET('Sanitation Data'!$F$29,0,10*ROW('Sanitation Data'!F167))="","",OFFSET('Sanitation Data'!$F$29,0,10*ROW('Sanitation Data'!F167)))</f>
        <v/>
      </c>
      <c r="CW173" s="306" t="str">
        <f ca="true">+IF(OFFSET('Sanitation Data'!$F$30,0,10*ROW('Sanitation Data'!F167))="","",OFFSET('Sanitation Data'!$F$30,0,10*ROW('Sanitation Data'!F167)))</f>
        <v/>
      </c>
      <c r="CX173" s="306" t="str">
        <f ca="true">+IF(OFFSET('Sanitation Data'!$F$31,0,10*ROW('Sanitation Data'!F167))="","",OFFSET('Sanitation Data'!$F$31,0,10*ROW('Sanitation Data'!F167)))</f>
        <v/>
      </c>
      <c r="CY173" s="306" t="str">
        <f ca="true">+IF(OFFSET('Sanitation Data'!$F$32,0,10*ROW('Sanitation Data'!F167))="","",OFFSET('Sanitation Data'!$F$32,0,10*ROW('Sanitation Data'!F167)))</f>
        <v/>
      </c>
      <c r="CZ173" s="306" t="str">
        <f ca="true">+IF(OFFSET('Sanitation Data'!$G$28,0,10*ROW('Sanitation Data'!G167))="","",OFFSET('Sanitation Data'!$G$28,0,10*ROW('Sanitation Data'!G167)))</f>
        <v/>
      </c>
      <c r="DA173" s="306" t="str">
        <f ca="true">+IF(OFFSET('Sanitation Data'!$G$29,0,10*ROW('Sanitation Data'!G167))="","",OFFSET('Sanitation Data'!$G$29,0,10*ROW('Sanitation Data'!G167)))</f>
        <v/>
      </c>
      <c r="DB173" s="306" t="str">
        <f ca="true">+IF(OFFSET('Sanitation Data'!$G$30,0,10*ROW('Sanitation Data'!G167))="","",OFFSET('Sanitation Data'!$G$30,0,10*ROW('Sanitation Data'!G167)))</f>
        <v/>
      </c>
      <c r="DC173" s="306" t="str">
        <f ca="true">+IF(OFFSET('Sanitation Data'!$G$31,0,10*ROW('Sanitation Data'!G167))="","",OFFSET('Sanitation Data'!$G$31,0,10*ROW('Sanitation Data'!G167)))</f>
        <v/>
      </c>
      <c r="DD173" s="306" t="str">
        <f ca="true">+IF(OFFSET('Sanitation Data'!$G$32,0,10*ROW('Sanitation Data'!G167))="","",OFFSET('Sanitation Data'!$G$32,0,10*ROW('Sanitation Data'!G167)))</f>
        <v/>
      </c>
      <c r="DE173" s="306" t="str">
        <f ca="true">+IF(OFFSET('Sanitation Data'!$H$28,0,10*ROW('Sanitation Data'!H167))="","",OFFSET('Sanitation Data'!$H$28,0,10*ROW('Sanitation Data'!H167)))</f>
        <v/>
      </c>
      <c r="DF173" s="306" t="str">
        <f ca="true">+IF(OFFSET('Sanitation Data'!$H$29,0,10*ROW('Sanitation Data'!H167))="","",OFFSET('Sanitation Data'!$H$29,0,10*ROW('Sanitation Data'!H167)))</f>
        <v/>
      </c>
      <c r="DG173" s="306" t="str">
        <f ca="true">+IF(OFFSET('Sanitation Data'!$H$30,0,10*ROW('Sanitation Data'!H167))="","",OFFSET('Sanitation Data'!$H$30,0,10*ROW('Sanitation Data'!H167)))</f>
        <v/>
      </c>
      <c r="DH173" s="306" t="str">
        <f ca="true">+IF(OFFSET('Sanitation Data'!$H$31,0,10*ROW('Sanitation Data'!H167))="","",OFFSET('Sanitation Data'!$H$31,0,10*ROW('Sanitation Data'!H167)))</f>
        <v/>
      </c>
      <c r="DI173" s="306" t="str">
        <f ca="true">+IF(OFFSET('Sanitation Data'!$H$32,0,10*ROW('Sanitation Data'!H167))="","",OFFSET('Sanitation Data'!$H$32,0,10*ROW('Sanitation Data'!H167)))</f>
        <v/>
      </c>
      <c r="DJ173" s="306" t="str">
        <f ca="true">+IF(OFFSET('Sanitation Data'!$I$28,0,10*ROW('Sanitation Data'!I167))="","",OFFSET('Sanitation Data'!$I$28,0,10*ROW('Sanitation Data'!I167)))</f>
        <v/>
      </c>
      <c r="DK173" s="306" t="str">
        <f ca="true">+IF(OFFSET('Sanitation Data'!$I$29,0,10*ROW('Sanitation Data'!I167))="","",OFFSET('Sanitation Data'!$I$29,0,10*ROW('Sanitation Data'!I167)))</f>
        <v/>
      </c>
      <c r="DL173" s="306" t="str">
        <f ca="true">+IF(OFFSET('Sanitation Data'!$I$30,0,10*ROW('Sanitation Data'!I167))="","",OFFSET('Sanitation Data'!$I$30,0,10*ROW('Sanitation Data'!I167)))</f>
        <v/>
      </c>
      <c r="DM173" s="306" t="str">
        <f ca="true">+IF(OFFSET('Sanitation Data'!$I$31,0,10*ROW('Sanitation Data'!I167))="","",OFFSET('Sanitation Data'!$I$31,0,10*ROW('Sanitation Data'!I167)))</f>
        <v/>
      </c>
      <c r="DN173" s="306" t="str">
        <f ca="true">+IF(OFFSET('Sanitation Data'!$I$32,0,10*ROW('Sanitation Data'!I167))="","",OFFSET('Sanitation Data'!$I$32,0,10*ROW('Sanitation Data'!I167)))</f>
        <v/>
      </c>
      <c r="DO173" s="306" t="str">
        <f ca="true">+IF(OFFSET('Hygiene Data'!$D$11,0,10*ROW('Hygiene Data'!D167))="","",OFFSET('Hygiene Data'!$D$11,0,10*ROW('Hygiene Data'!D167)))</f>
        <v/>
      </c>
      <c r="DP173" s="306" t="str">
        <f ca="true">+IF(OFFSET('Hygiene Data'!$D$12,0,10*ROW('Hygiene Data'!D167))="","",OFFSET('Hygiene Data'!$D$12,0,10*ROW('Hygiene Data'!D167)))</f>
        <v/>
      </c>
      <c r="DQ173" s="306" t="str">
        <f ca="true">+IF(OFFSET('Hygiene Data'!$D$13,0,10*ROW('Hygiene Data'!D167))="","",OFFSET('Hygiene Data'!$D$13,0,10*ROW('Hygiene Data'!D167)))</f>
        <v/>
      </c>
      <c r="DR173" s="306" t="str">
        <f ca="true">+IF(OFFSET('Hygiene Data'!$E$11,0,10*ROW('Hygiene Data'!E167))="","",OFFSET('Hygiene Data'!$E$11,0,10*ROW('Hygiene Data'!E167)))</f>
        <v/>
      </c>
      <c r="DS173" s="306" t="str">
        <f ca="true">+IF(OFFSET('Hygiene Data'!$E$12,0,10*ROW('Hygiene Data'!E167))="","",OFFSET('Hygiene Data'!$E$12,0,10*ROW('Hygiene Data'!E167)))</f>
        <v/>
      </c>
      <c r="DT173" s="306" t="str">
        <f ca="true">+IF(OFFSET('Hygiene Data'!$E$13,0,10*ROW('Hygiene Data'!E167))="","",OFFSET('Hygiene Data'!$E$13,0,10*ROW('Hygiene Data'!E167)))</f>
        <v/>
      </c>
      <c r="DU173" s="306" t="str">
        <f ca="true">+IF(OFFSET('Hygiene Data'!$F$11,0,10*ROW('Hygiene Data'!F167))="","",OFFSET('Hygiene Data'!$F$11,0,10*ROW('Hygiene Data'!F167)))</f>
        <v/>
      </c>
      <c r="DV173" s="306" t="str">
        <f ca="true">+IF(OFFSET('Hygiene Data'!$F$12,0,10*ROW('Hygiene Data'!F167))="","",OFFSET('Hygiene Data'!$F$12,0,10*ROW('Hygiene Data'!F167)))</f>
        <v/>
      </c>
      <c r="DW173" s="306" t="str">
        <f ca="true">+IF(OFFSET('Hygiene Data'!$F$13,0,10*ROW('Hygiene Data'!F167))="","",OFFSET('Hygiene Data'!$F$13,0,10*ROW('Hygiene Data'!F167)))</f>
        <v/>
      </c>
      <c r="DX173" s="306" t="str">
        <f ca="true">+IF(OFFSET('Hygiene Data'!$G$11,0,10*ROW('Hygiene Data'!G167))="","",OFFSET('Hygiene Data'!$G$11,0,10*ROW('Hygiene Data'!G167)))</f>
        <v/>
      </c>
      <c r="DY173" s="306" t="str">
        <f ca="true">+IF(OFFSET('Hygiene Data'!$G$12,0,10*ROW('Hygiene Data'!G167))="","",OFFSET('Hygiene Data'!$G$12,0,10*ROW('Hygiene Data'!G167)))</f>
        <v/>
      </c>
      <c r="DZ173" s="306" t="str">
        <f ca="true">+IF(OFFSET('Hygiene Data'!$G$13,0,10*ROW('Hygiene Data'!G167))="","",OFFSET('Hygiene Data'!$G$13,0,10*ROW('Hygiene Data'!G167)))</f>
        <v/>
      </c>
      <c r="EA173" s="306" t="str">
        <f ca="true">+IF(OFFSET('Hygiene Data'!$H$11,0,10*ROW('Hygiene Data'!H167))="","",OFFSET('Hygiene Data'!$H$11,0,10*ROW('Hygiene Data'!H167)))</f>
        <v/>
      </c>
      <c r="EB173" s="306" t="str">
        <f ca="true">+IF(OFFSET('Hygiene Data'!$H$12,0,10*ROW('Hygiene Data'!H167))="","",OFFSET('Hygiene Data'!$H$12,0,10*ROW('Hygiene Data'!H167)))</f>
        <v/>
      </c>
      <c r="EC173" s="306" t="str">
        <f ca="true">+IF(OFFSET('Hygiene Data'!$H$13,0,10*ROW('Hygiene Data'!H167))="","",OFFSET('Hygiene Data'!$H$13,0,10*ROW('Hygiene Data'!H167)))</f>
        <v/>
      </c>
      <c r="ED173" s="306" t="str">
        <f ca="true">+IF(OFFSET('Hygiene Data'!$I$11,0,10*ROW('Hygiene Data'!I167))="","",OFFSET('Hygiene Data'!$I$11,0,10*ROW('Hygiene Data'!I167)))</f>
        <v/>
      </c>
      <c r="EE173" s="306" t="str">
        <f ca="true">+IF(OFFSET('Hygiene Data'!$I$12,0,10*ROW('Hygiene Data'!I167))="","",OFFSET('Hygiene Data'!$I$12,0,10*ROW('Hygiene Data'!I167)))</f>
        <v/>
      </c>
      <c r="EF173" s="306"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62" t="str">
        <f t="shared" ca="true" si="2"/>
        <v/>
      </c>
      <c r="D174" s="98"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8"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8"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8"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8"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8"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8"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8"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8"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8"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8"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8"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8"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8"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8"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8"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8"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8"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9"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9"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9"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9"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9"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9"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9"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9"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9"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9"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9"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9"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9"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9"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9"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9"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9"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9"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9"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9"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9"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9"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9"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9"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9"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9"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9"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9"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9"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9"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0"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0"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0"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0"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0"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0"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0"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0"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0"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0"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0"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0"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0"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0"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0"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0"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0"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0"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6"/>
      <c r="BS174" s="306" t="str">
        <f ca="true">+IF(OFFSET('Water Data'!$D$27,0,10*ROW('Water Data'!D168))="","",OFFSET('Water Data'!$D$27,0,10*ROW('Water Data'!D168)))</f>
        <v/>
      </c>
      <c r="BT174" s="306" t="str">
        <f ca="true">+IF(OFFSET('Water Data'!$D$28,0,10*ROW('Water Data'!D168))="","",OFFSET('Water Data'!$D$28,0,10*ROW('Water Data'!D168)))</f>
        <v/>
      </c>
      <c r="BU174" s="306" t="str">
        <f ca="true">+IF(OFFSET('Water Data'!$D$29,0,10*ROW('Water Data'!D168))="","",OFFSET('Water Data'!$D$29,0,10*ROW('Water Data'!D168)))</f>
        <v/>
      </c>
      <c r="BV174" s="306" t="str">
        <f ca="true">+IF(OFFSET('Water Data'!$E$27,0,10*ROW('Water Data'!E168))="","",OFFSET('Water Data'!$E$27,0,10*ROW('Water Data'!E168)))</f>
        <v/>
      </c>
      <c r="BW174" s="306" t="str">
        <f ca="true">+IF(OFFSET('Water Data'!$E$28,0,10*ROW('Water Data'!E168))="","",OFFSET('Water Data'!$E$28,0,10*ROW('Water Data'!E168)))</f>
        <v/>
      </c>
      <c r="BX174" s="306" t="str">
        <f ca="true">+IF(OFFSET('Water Data'!$E$29,0,10*ROW('Water Data'!E168))="","",OFFSET('Water Data'!$E$29,0,10*ROW('Water Data'!E168)))</f>
        <v/>
      </c>
      <c r="BY174" s="306" t="str">
        <f ca="true">+IF(OFFSET('Water Data'!$F$27,0,10*ROW('Water Data'!F168))="","",OFFSET('Water Data'!$F$27,0,10*ROW('Water Data'!F168)))</f>
        <v/>
      </c>
      <c r="BZ174" s="306" t="str">
        <f ca="true">+IF(OFFSET('Water Data'!$F$28,0,10*ROW('Water Data'!F168))="","",OFFSET('Water Data'!$F$28,0,10*ROW('Water Data'!F168)))</f>
        <v/>
      </c>
      <c r="CA174" s="306" t="str">
        <f ca="true">+IF(OFFSET('Water Data'!$F$29,0,10*ROW('Water Data'!F168))="","",OFFSET('Water Data'!$F$29,0,10*ROW('Water Data'!F168)))</f>
        <v/>
      </c>
      <c r="CB174" s="306" t="str">
        <f ca="true">+IF(OFFSET('Water Data'!$G$27,0,10*ROW('Water Data'!G168))="","",OFFSET('Water Data'!$G$27,0,10*ROW('Water Data'!G168)))</f>
        <v/>
      </c>
      <c r="CC174" s="306" t="str">
        <f ca="true">+IF(OFFSET('Water Data'!$G$28,0,10*ROW('Water Data'!G168))="","",OFFSET('Water Data'!$G$28,0,10*ROW('Water Data'!G168)))</f>
        <v/>
      </c>
      <c r="CD174" s="306" t="str">
        <f ca="true">+IF(OFFSET('Water Data'!$G$29,0,10*ROW('Water Data'!G168))="","",OFFSET('Water Data'!$G$29,0,10*ROW('Water Data'!G168)))</f>
        <v/>
      </c>
      <c r="CE174" s="306" t="str">
        <f ca="true">+IF(OFFSET('Water Data'!$H$27,0,10*ROW('Water Data'!H168))="","",OFFSET('Water Data'!$H$27,0,10*ROW('Water Data'!H168)))</f>
        <v/>
      </c>
      <c r="CF174" s="306" t="str">
        <f ca="true">+IF(OFFSET('Water Data'!$H$28,0,10*ROW('Water Data'!H168))="","",OFFSET('Water Data'!$H$28,0,10*ROW('Water Data'!H168)))</f>
        <v/>
      </c>
      <c r="CG174" s="306" t="str">
        <f ca="true">+IF(OFFSET('Water Data'!$H$29,0,10*ROW('Water Data'!H168))="","",OFFSET('Water Data'!$H$29,0,10*ROW('Water Data'!H168)))</f>
        <v/>
      </c>
      <c r="CH174" s="306" t="str">
        <f ca="true">+IF(OFFSET('Water Data'!$I$27,0,10*ROW('Water Data'!I168))="","",OFFSET('Water Data'!$I$27,0,10*ROW('Water Data'!I168)))</f>
        <v/>
      </c>
      <c r="CI174" s="306" t="str">
        <f ca="true">+IF(OFFSET('Water Data'!$I$28,0,10*ROW('Water Data'!I168))="","",OFFSET('Water Data'!$I$28,0,10*ROW('Water Data'!I168)))</f>
        <v/>
      </c>
      <c r="CJ174" s="306" t="str">
        <f ca="true">+IF(OFFSET('Water Data'!$I$29,0,10*ROW('Water Data'!I168))="","",OFFSET('Water Data'!$I$29,0,10*ROW('Water Data'!I168)))</f>
        <v/>
      </c>
      <c r="CK174" s="306" t="str">
        <f ca="true">+IF(OFFSET('Sanitation Data'!$D$28,0,10*ROW('Sanitation Data'!D168))="","",OFFSET('Sanitation Data'!$D$28,0,10*ROW('Sanitation Data'!D168)))</f>
        <v/>
      </c>
      <c r="CL174" s="306" t="str">
        <f ca="true">+IF(OFFSET('Sanitation Data'!$D$29,0,10*ROW('Sanitation Data'!D168))="","",OFFSET('Sanitation Data'!$D$29,0,10*ROW('Sanitation Data'!D168)))</f>
        <v/>
      </c>
      <c r="CM174" s="306" t="str">
        <f ca="true">+IF(OFFSET('Sanitation Data'!$D$30,0,10*ROW('Sanitation Data'!D168))="","",OFFSET('Sanitation Data'!$D$30,0,10*ROW('Sanitation Data'!D168)))</f>
        <v/>
      </c>
      <c r="CN174" s="306" t="str">
        <f ca="true">+IF(OFFSET('Sanitation Data'!$D$31,0,10*ROW('Sanitation Data'!D168))="","",OFFSET('Sanitation Data'!$D$31,0,10*ROW('Sanitation Data'!D168)))</f>
        <v/>
      </c>
      <c r="CO174" s="306" t="str">
        <f ca="true">+IF(OFFSET('Sanitation Data'!$D$32,0,10*ROW('Sanitation Data'!D168))="","",OFFSET('Sanitation Data'!$D$32,0,10*ROW('Sanitation Data'!D168)))</f>
        <v/>
      </c>
      <c r="CP174" s="306" t="str">
        <f ca="true">+IF(OFFSET('Sanitation Data'!$E$28,0,10*ROW('Sanitation Data'!E168))="","",OFFSET('Sanitation Data'!$E$28,0,10*ROW('Sanitation Data'!E168)))</f>
        <v/>
      </c>
      <c r="CQ174" s="306" t="str">
        <f ca="true">+IF(OFFSET('Sanitation Data'!$E$29,0,10*ROW('Sanitation Data'!E168))="","",OFFSET('Sanitation Data'!$E$29,0,10*ROW('Sanitation Data'!E168)))</f>
        <v/>
      </c>
      <c r="CR174" s="306" t="str">
        <f ca="true">+IF(OFFSET('Sanitation Data'!$E$30,0,10*ROW('Sanitation Data'!E168))="","",OFFSET('Sanitation Data'!$E$30,0,10*ROW('Sanitation Data'!E168)))</f>
        <v/>
      </c>
      <c r="CS174" s="306" t="str">
        <f ca="true">+IF(OFFSET('Sanitation Data'!$E$31,0,10*ROW('Sanitation Data'!E168))="","",OFFSET('Sanitation Data'!$E$31,0,10*ROW('Sanitation Data'!E168)))</f>
        <v/>
      </c>
      <c r="CT174" s="306" t="str">
        <f ca="true">+IF(OFFSET('Sanitation Data'!$E$32,0,10*ROW('Sanitation Data'!E168))="","",OFFSET('Sanitation Data'!$E$32,0,10*ROW('Sanitation Data'!E168)))</f>
        <v/>
      </c>
      <c r="CU174" s="306" t="str">
        <f ca="true">+IF(OFFSET('Sanitation Data'!$F$28,0,10*ROW('Sanitation Data'!F168))="","",OFFSET('Sanitation Data'!$F$28,0,10*ROW('Sanitation Data'!F168)))</f>
        <v/>
      </c>
      <c r="CV174" s="306" t="str">
        <f ca="true">+IF(OFFSET('Sanitation Data'!$F$29,0,10*ROW('Sanitation Data'!F168))="","",OFFSET('Sanitation Data'!$F$29,0,10*ROW('Sanitation Data'!F168)))</f>
        <v/>
      </c>
      <c r="CW174" s="306" t="str">
        <f ca="true">+IF(OFFSET('Sanitation Data'!$F$30,0,10*ROW('Sanitation Data'!F168))="","",OFFSET('Sanitation Data'!$F$30,0,10*ROW('Sanitation Data'!F168)))</f>
        <v/>
      </c>
      <c r="CX174" s="306" t="str">
        <f ca="true">+IF(OFFSET('Sanitation Data'!$F$31,0,10*ROW('Sanitation Data'!F168))="","",OFFSET('Sanitation Data'!$F$31,0,10*ROW('Sanitation Data'!F168)))</f>
        <v/>
      </c>
      <c r="CY174" s="306" t="str">
        <f ca="true">+IF(OFFSET('Sanitation Data'!$F$32,0,10*ROW('Sanitation Data'!F168))="","",OFFSET('Sanitation Data'!$F$32,0,10*ROW('Sanitation Data'!F168)))</f>
        <v/>
      </c>
      <c r="CZ174" s="306" t="str">
        <f ca="true">+IF(OFFSET('Sanitation Data'!$G$28,0,10*ROW('Sanitation Data'!G168))="","",OFFSET('Sanitation Data'!$G$28,0,10*ROW('Sanitation Data'!G168)))</f>
        <v/>
      </c>
      <c r="DA174" s="306" t="str">
        <f ca="true">+IF(OFFSET('Sanitation Data'!$G$29,0,10*ROW('Sanitation Data'!G168))="","",OFFSET('Sanitation Data'!$G$29,0,10*ROW('Sanitation Data'!G168)))</f>
        <v/>
      </c>
      <c r="DB174" s="306" t="str">
        <f ca="true">+IF(OFFSET('Sanitation Data'!$G$30,0,10*ROW('Sanitation Data'!G168))="","",OFFSET('Sanitation Data'!$G$30,0,10*ROW('Sanitation Data'!G168)))</f>
        <v/>
      </c>
      <c r="DC174" s="306" t="str">
        <f ca="true">+IF(OFFSET('Sanitation Data'!$G$31,0,10*ROW('Sanitation Data'!G168))="","",OFFSET('Sanitation Data'!$G$31,0,10*ROW('Sanitation Data'!G168)))</f>
        <v/>
      </c>
      <c r="DD174" s="306" t="str">
        <f ca="true">+IF(OFFSET('Sanitation Data'!$G$32,0,10*ROW('Sanitation Data'!G168))="","",OFFSET('Sanitation Data'!$G$32,0,10*ROW('Sanitation Data'!G168)))</f>
        <v/>
      </c>
      <c r="DE174" s="306" t="str">
        <f ca="true">+IF(OFFSET('Sanitation Data'!$H$28,0,10*ROW('Sanitation Data'!H168))="","",OFFSET('Sanitation Data'!$H$28,0,10*ROW('Sanitation Data'!H168)))</f>
        <v/>
      </c>
      <c r="DF174" s="306" t="str">
        <f ca="true">+IF(OFFSET('Sanitation Data'!$H$29,0,10*ROW('Sanitation Data'!H168))="","",OFFSET('Sanitation Data'!$H$29,0,10*ROW('Sanitation Data'!H168)))</f>
        <v/>
      </c>
      <c r="DG174" s="306" t="str">
        <f ca="true">+IF(OFFSET('Sanitation Data'!$H$30,0,10*ROW('Sanitation Data'!H168))="","",OFFSET('Sanitation Data'!$H$30,0,10*ROW('Sanitation Data'!H168)))</f>
        <v/>
      </c>
      <c r="DH174" s="306" t="str">
        <f ca="true">+IF(OFFSET('Sanitation Data'!$H$31,0,10*ROW('Sanitation Data'!H168))="","",OFFSET('Sanitation Data'!$H$31,0,10*ROW('Sanitation Data'!H168)))</f>
        <v/>
      </c>
      <c r="DI174" s="306" t="str">
        <f ca="true">+IF(OFFSET('Sanitation Data'!$H$32,0,10*ROW('Sanitation Data'!H168))="","",OFFSET('Sanitation Data'!$H$32,0,10*ROW('Sanitation Data'!H168)))</f>
        <v/>
      </c>
      <c r="DJ174" s="306" t="str">
        <f ca="true">+IF(OFFSET('Sanitation Data'!$I$28,0,10*ROW('Sanitation Data'!I168))="","",OFFSET('Sanitation Data'!$I$28,0,10*ROW('Sanitation Data'!I168)))</f>
        <v/>
      </c>
      <c r="DK174" s="306" t="str">
        <f ca="true">+IF(OFFSET('Sanitation Data'!$I$29,0,10*ROW('Sanitation Data'!I168))="","",OFFSET('Sanitation Data'!$I$29,0,10*ROW('Sanitation Data'!I168)))</f>
        <v/>
      </c>
      <c r="DL174" s="306" t="str">
        <f ca="true">+IF(OFFSET('Sanitation Data'!$I$30,0,10*ROW('Sanitation Data'!I168))="","",OFFSET('Sanitation Data'!$I$30,0,10*ROW('Sanitation Data'!I168)))</f>
        <v/>
      </c>
      <c r="DM174" s="306" t="str">
        <f ca="true">+IF(OFFSET('Sanitation Data'!$I$31,0,10*ROW('Sanitation Data'!I168))="","",OFFSET('Sanitation Data'!$I$31,0,10*ROW('Sanitation Data'!I168)))</f>
        <v/>
      </c>
      <c r="DN174" s="306" t="str">
        <f ca="true">+IF(OFFSET('Sanitation Data'!$I$32,0,10*ROW('Sanitation Data'!I168))="","",OFFSET('Sanitation Data'!$I$32,0,10*ROW('Sanitation Data'!I168)))</f>
        <v/>
      </c>
      <c r="DO174" s="306" t="str">
        <f ca="true">+IF(OFFSET('Hygiene Data'!$D$11,0,10*ROW('Hygiene Data'!D168))="","",OFFSET('Hygiene Data'!$D$11,0,10*ROW('Hygiene Data'!D168)))</f>
        <v/>
      </c>
      <c r="DP174" s="306" t="str">
        <f ca="true">+IF(OFFSET('Hygiene Data'!$D$12,0,10*ROW('Hygiene Data'!D168))="","",OFFSET('Hygiene Data'!$D$12,0,10*ROW('Hygiene Data'!D168)))</f>
        <v/>
      </c>
      <c r="DQ174" s="306" t="str">
        <f ca="true">+IF(OFFSET('Hygiene Data'!$D$13,0,10*ROW('Hygiene Data'!D168))="","",OFFSET('Hygiene Data'!$D$13,0,10*ROW('Hygiene Data'!D168)))</f>
        <v/>
      </c>
      <c r="DR174" s="306" t="str">
        <f ca="true">+IF(OFFSET('Hygiene Data'!$E$11,0,10*ROW('Hygiene Data'!E168))="","",OFFSET('Hygiene Data'!$E$11,0,10*ROW('Hygiene Data'!E168)))</f>
        <v/>
      </c>
      <c r="DS174" s="306" t="str">
        <f ca="true">+IF(OFFSET('Hygiene Data'!$E$12,0,10*ROW('Hygiene Data'!E168))="","",OFFSET('Hygiene Data'!$E$12,0,10*ROW('Hygiene Data'!E168)))</f>
        <v/>
      </c>
      <c r="DT174" s="306" t="str">
        <f ca="true">+IF(OFFSET('Hygiene Data'!$E$13,0,10*ROW('Hygiene Data'!E168))="","",OFFSET('Hygiene Data'!$E$13,0,10*ROW('Hygiene Data'!E168)))</f>
        <v/>
      </c>
      <c r="DU174" s="306" t="str">
        <f ca="true">+IF(OFFSET('Hygiene Data'!$F$11,0,10*ROW('Hygiene Data'!F168))="","",OFFSET('Hygiene Data'!$F$11,0,10*ROW('Hygiene Data'!F168)))</f>
        <v/>
      </c>
      <c r="DV174" s="306" t="str">
        <f ca="true">+IF(OFFSET('Hygiene Data'!$F$12,0,10*ROW('Hygiene Data'!F168))="","",OFFSET('Hygiene Data'!$F$12,0,10*ROW('Hygiene Data'!F168)))</f>
        <v/>
      </c>
      <c r="DW174" s="306" t="str">
        <f ca="true">+IF(OFFSET('Hygiene Data'!$F$13,0,10*ROW('Hygiene Data'!F168))="","",OFFSET('Hygiene Data'!$F$13,0,10*ROW('Hygiene Data'!F168)))</f>
        <v/>
      </c>
      <c r="DX174" s="306" t="str">
        <f ca="true">+IF(OFFSET('Hygiene Data'!$G$11,0,10*ROW('Hygiene Data'!G168))="","",OFFSET('Hygiene Data'!$G$11,0,10*ROW('Hygiene Data'!G168)))</f>
        <v/>
      </c>
      <c r="DY174" s="306" t="str">
        <f ca="true">+IF(OFFSET('Hygiene Data'!$G$12,0,10*ROW('Hygiene Data'!G168))="","",OFFSET('Hygiene Data'!$G$12,0,10*ROW('Hygiene Data'!G168)))</f>
        <v/>
      </c>
      <c r="DZ174" s="306" t="str">
        <f ca="true">+IF(OFFSET('Hygiene Data'!$G$13,0,10*ROW('Hygiene Data'!G168))="","",OFFSET('Hygiene Data'!$G$13,0,10*ROW('Hygiene Data'!G168)))</f>
        <v/>
      </c>
      <c r="EA174" s="306" t="str">
        <f ca="true">+IF(OFFSET('Hygiene Data'!$H$11,0,10*ROW('Hygiene Data'!H168))="","",OFFSET('Hygiene Data'!$H$11,0,10*ROW('Hygiene Data'!H168)))</f>
        <v/>
      </c>
      <c r="EB174" s="306" t="str">
        <f ca="true">+IF(OFFSET('Hygiene Data'!$H$12,0,10*ROW('Hygiene Data'!H168))="","",OFFSET('Hygiene Data'!$H$12,0,10*ROW('Hygiene Data'!H168)))</f>
        <v/>
      </c>
      <c r="EC174" s="306" t="str">
        <f ca="true">+IF(OFFSET('Hygiene Data'!$H$13,0,10*ROW('Hygiene Data'!H168))="","",OFFSET('Hygiene Data'!$H$13,0,10*ROW('Hygiene Data'!H168)))</f>
        <v/>
      </c>
      <c r="ED174" s="306" t="str">
        <f ca="true">+IF(OFFSET('Hygiene Data'!$I$11,0,10*ROW('Hygiene Data'!I168))="","",OFFSET('Hygiene Data'!$I$11,0,10*ROW('Hygiene Data'!I168)))</f>
        <v/>
      </c>
      <c r="EE174" s="306" t="str">
        <f ca="true">+IF(OFFSET('Hygiene Data'!$I$12,0,10*ROW('Hygiene Data'!I168))="","",OFFSET('Hygiene Data'!$I$12,0,10*ROW('Hygiene Data'!I168)))</f>
        <v/>
      </c>
      <c r="EF174" s="306"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62" t="str">
        <f t="shared" ca="true" si="2"/>
        <v/>
      </c>
      <c r="D175" s="98"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8"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8"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8"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8"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8"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8"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8"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8"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8"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8"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8"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8"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8"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8"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8"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8"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8"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9"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9"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9"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9"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9"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9"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9"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9"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9"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9"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9"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9"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9"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9"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9"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9"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9"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9"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9"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9"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9"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9"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9"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9"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9"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9"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9"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9"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9"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9"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0"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0"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0"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0"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0"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0"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0"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0"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0"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0"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0"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0"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0"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0"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0"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0"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0"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0"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6"/>
      <c r="BS175" s="306" t="str">
        <f ca="true">+IF(OFFSET('Water Data'!$D$27,0,10*ROW('Water Data'!D169))="","",OFFSET('Water Data'!$D$27,0,10*ROW('Water Data'!D169)))</f>
        <v/>
      </c>
      <c r="BT175" s="306" t="str">
        <f ca="true">+IF(OFFSET('Water Data'!$D$28,0,10*ROW('Water Data'!D169))="","",OFFSET('Water Data'!$D$28,0,10*ROW('Water Data'!D169)))</f>
        <v/>
      </c>
      <c r="BU175" s="306" t="str">
        <f ca="true">+IF(OFFSET('Water Data'!$D$29,0,10*ROW('Water Data'!D169))="","",OFFSET('Water Data'!$D$29,0,10*ROW('Water Data'!D169)))</f>
        <v/>
      </c>
      <c r="BV175" s="306" t="str">
        <f ca="true">+IF(OFFSET('Water Data'!$E$27,0,10*ROW('Water Data'!E169))="","",OFFSET('Water Data'!$E$27,0,10*ROW('Water Data'!E169)))</f>
        <v/>
      </c>
      <c r="BW175" s="306" t="str">
        <f ca="true">+IF(OFFSET('Water Data'!$E$28,0,10*ROW('Water Data'!E169))="","",OFFSET('Water Data'!$E$28,0,10*ROW('Water Data'!E169)))</f>
        <v/>
      </c>
      <c r="BX175" s="306" t="str">
        <f ca="true">+IF(OFFSET('Water Data'!$E$29,0,10*ROW('Water Data'!E169))="","",OFFSET('Water Data'!$E$29,0,10*ROW('Water Data'!E169)))</f>
        <v/>
      </c>
      <c r="BY175" s="306" t="str">
        <f ca="true">+IF(OFFSET('Water Data'!$F$27,0,10*ROW('Water Data'!F169))="","",OFFSET('Water Data'!$F$27,0,10*ROW('Water Data'!F169)))</f>
        <v/>
      </c>
      <c r="BZ175" s="306" t="str">
        <f ca="true">+IF(OFFSET('Water Data'!$F$28,0,10*ROW('Water Data'!F169))="","",OFFSET('Water Data'!$F$28,0,10*ROW('Water Data'!F169)))</f>
        <v/>
      </c>
      <c r="CA175" s="306" t="str">
        <f ca="true">+IF(OFFSET('Water Data'!$F$29,0,10*ROW('Water Data'!F169))="","",OFFSET('Water Data'!$F$29,0,10*ROW('Water Data'!F169)))</f>
        <v/>
      </c>
      <c r="CB175" s="306" t="str">
        <f ca="true">+IF(OFFSET('Water Data'!$G$27,0,10*ROW('Water Data'!G169))="","",OFFSET('Water Data'!$G$27,0,10*ROW('Water Data'!G169)))</f>
        <v/>
      </c>
      <c r="CC175" s="306" t="str">
        <f ca="true">+IF(OFFSET('Water Data'!$G$28,0,10*ROW('Water Data'!G169))="","",OFFSET('Water Data'!$G$28,0,10*ROW('Water Data'!G169)))</f>
        <v/>
      </c>
      <c r="CD175" s="306" t="str">
        <f ca="true">+IF(OFFSET('Water Data'!$G$29,0,10*ROW('Water Data'!G169))="","",OFFSET('Water Data'!$G$29,0,10*ROW('Water Data'!G169)))</f>
        <v/>
      </c>
      <c r="CE175" s="306" t="str">
        <f ca="true">+IF(OFFSET('Water Data'!$H$27,0,10*ROW('Water Data'!H169))="","",OFFSET('Water Data'!$H$27,0,10*ROW('Water Data'!H169)))</f>
        <v/>
      </c>
      <c r="CF175" s="306" t="str">
        <f ca="true">+IF(OFFSET('Water Data'!$H$28,0,10*ROW('Water Data'!H169))="","",OFFSET('Water Data'!$H$28,0,10*ROW('Water Data'!H169)))</f>
        <v/>
      </c>
      <c r="CG175" s="306" t="str">
        <f ca="true">+IF(OFFSET('Water Data'!$H$29,0,10*ROW('Water Data'!H169))="","",OFFSET('Water Data'!$H$29,0,10*ROW('Water Data'!H169)))</f>
        <v/>
      </c>
      <c r="CH175" s="306" t="str">
        <f ca="true">+IF(OFFSET('Water Data'!$I$27,0,10*ROW('Water Data'!I169))="","",OFFSET('Water Data'!$I$27,0,10*ROW('Water Data'!I169)))</f>
        <v/>
      </c>
      <c r="CI175" s="306" t="str">
        <f ca="true">+IF(OFFSET('Water Data'!$I$28,0,10*ROW('Water Data'!I169))="","",OFFSET('Water Data'!$I$28,0,10*ROW('Water Data'!I169)))</f>
        <v/>
      </c>
      <c r="CJ175" s="306" t="str">
        <f ca="true">+IF(OFFSET('Water Data'!$I$29,0,10*ROW('Water Data'!I169))="","",OFFSET('Water Data'!$I$29,0,10*ROW('Water Data'!I169)))</f>
        <v/>
      </c>
      <c r="CK175" s="306" t="str">
        <f ca="true">+IF(OFFSET('Sanitation Data'!$D$28,0,10*ROW('Sanitation Data'!D169))="","",OFFSET('Sanitation Data'!$D$28,0,10*ROW('Sanitation Data'!D169)))</f>
        <v/>
      </c>
      <c r="CL175" s="306" t="str">
        <f ca="true">+IF(OFFSET('Sanitation Data'!$D$29,0,10*ROW('Sanitation Data'!D169))="","",OFFSET('Sanitation Data'!$D$29,0,10*ROW('Sanitation Data'!D169)))</f>
        <v/>
      </c>
      <c r="CM175" s="306" t="str">
        <f ca="true">+IF(OFFSET('Sanitation Data'!$D$30,0,10*ROW('Sanitation Data'!D169))="","",OFFSET('Sanitation Data'!$D$30,0,10*ROW('Sanitation Data'!D169)))</f>
        <v/>
      </c>
      <c r="CN175" s="306" t="str">
        <f ca="true">+IF(OFFSET('Sanitation Data'!$D$31,0,10*ROW('Sanitation Data'!D169))="","",OFFSET('Sanitation Data'!$D$31,0,10*ROW('Sanitation Data'!D169)))</f>
        <v/>
      </c>
      <c r="CO175" s="306" t="str">
        <f ca="true">+IF(OFFSET('Sanitation Data'!$D$32,0,10*ROW('Sanitation Data'!D169))="","",OFFSET('Sanitation Data'!$D$32,0,10*ROW('Sanitation Data'!D169)))</f>
        <v/>
      </c>
      <c r="CP175" s="306" t="str">
        <f ca="true">+IF(OFFSET('Sanitation Data'!$E$28,0,10*ROW('Sanitation Data'!E169))="","",OFFSET('Sanitation Data'!$E$28,0,10*ROW('Sanitation Data'!E169)))</f>
        <v/>
      </c>
      <c r="CQ175" s="306" t="str">
        <f ca="true">+IF(OFFSET('Sanitation Data'!$E$29,0,10*ROW('Sanitation Data'!E169))="","",OFFSET('Sanitation Data'!$E$29,0,10*ROW('Sanitation Data'!E169)))</f>
        <v/>
      </c>
      <c r="CR175" s="306" t="str">
        <f ca="true">+IF(OFFSET('Sanitation Data'!$E$30,0,10*ROW('Sanitation Data'!E169))="","",OFFSET('Sanitation Data'!$E$30,0,10*ROW('Sanitation Data'!E169)))</f>
        <v/>
      </c>
      <c r="CS175" s="306" t="str">
        <f ca="true">+IF(OFFSET('Sanitation Data'!$E$31,0,10*ROW('Sanitation Data'!E169))="","",OFFSET('Sanitation Data'!$E$31,0,10*ROW('Sanitation Data'!E169)))</f>
        <v/>
      </c>
      <c r="CT175" s="306" t="str">
        <f ca="true">+IF(OFFSET('Sanitation Data'!$E$32,0,10*ROW('Sanitation Data'!E169))="","",OFFSET('Sanitation Data'!$E$32,0,10*ROW('Sanitation Data'!E169)))</f>
        <v/>
      </c>
      <c r="CU175" s="306" t="str">
        <f ca="true">+IF(OFFSET('Sanitation Data'!$F$28,0,10*ROW('Sanitation Data'!F169))="","",OFFSET('Sanitation Data'!$F$28,0,10*ROW('Sanitation Data'!F169)))</f>
        <v/>
      </c>
      <c r="CV175" s="306" t="str">
        <f ca="true">+IF(OFFSET('Sanitation Data'!$F$29,0,10*ROW('Sanitation Data'!F169))="","",OFFSET('Sanitation Data'!$F$29,0,10*ROW('Sanitation Data'!F169)))</f>
        <v/>
      </c>
      <c r="CW175" s="306" t="str">
        <f ca="true">+IF(OFFSET('Sanitation Data'!$F$30,0,10*ROW('Sanitation Data'!F169))="","",OFFSET('Sanitation Data'!$F$30,0,10*ROW('Sanitation Data'!F169)))</f>
        <v/>
      </c>
      <c r="CX175" s="306" t="str">
        <f ca="true">+IF(OFFSET('Sanitation Data'!$F$31,0,10*ROW('Sanitation Data'!F169))="","",OFFSET('Sanitation Data'!$F$31,0,10*ROW('Sanitation Data'!F169)))</f>
        <v/>
      </c>
      <c r="CY175" s="306" t="str">
        <f ca="true">+IF(OFFSET('Sanitation Data'!$F$32,0,10*ROW('Sanitation Data'!F169))="","",OFFSET('Sanitation Data'!$F$32,0,10*ROW('Sanitation Data'!F169)))</f>
        <v/>
      </c>
      <c r="CZ175" s="306" t="str">
        <f ca="true">+IF(OFFSET('Sanitation Data'!$G$28,0,10*ROW('Sanitation Data'!G169))="","",OFFSET('Sanitation Data'!$G$28,0,10*ROW('Sanitation Data'!G169)))</f>
        <v/>
      </c>
      <c r="DA175" s="306" t="str">
        <f ca="true">+IF(OFFSET('Sanitation Data'!$G$29,0,10*ROW('Sanitation Data'!G169))="","",OFFSET('Sanitation Data'!$G$29,0,10*ROW('Sanitation Data'!G169)))</f>
        <v/>
      </c>
      <c r="DB175" s="306" t="str">
        <f ca="true">+IF(OFFSET('Sanitation Data'!$G$30,0,10*ROW('Sanitation Data'!G169))="","",OFFSET('Sanitation Data'!$G$30,0,10*ROW('Sanitation Data'!G169)))</f>
        <v/>
      </c>
      <c r="DC175" s="306" t="str">
        <f ca="true">+IF(OFFSET('Sanitation Data'!$G$31,0,10*ROW('Sanitation Data'!G169))="","",OFFSET('Sanitation Data'!$G$31,0,10*ROW('Sanitation Data'!G169)))</f>
        <v/>
      </c>
      <c r="DD175" s="306" t="str">
        <f ca="true">+IF(OFFSET('Sanitation Data'!$G$32,0,10*ROW('Sanitation Data'!G169))="","",OFFSET('Sanitation Data'!$G$32,0,10*ROW('Sanitation Data'!G169)))</f>
        <v/>
      </c>
      <c r="DE175" s="306" t="str">
        <f ca="true">+IF(OFFSET('Sanitation Data'!$H$28,0,10*ROW('Sanitation Data'!H169))="","",OFFSET('Sanitation Data'!$H$28,0,10*ROW('Sanitation Data'!H169)))</f>
        <v/>
      </c>
      <c r="DF175" s="306" t="str">
        <f ca="true">+IF(OFFSET('Sanitation Data'!$H$29,0,10*ROW('Sanitation Data'!H169))="","",OFFSET('Sanitation Data'!$H$29,0,10*ROW('Sanitation Data'!H169)))</f>
        <v/>
      </c>
      <c r="DG175" s="306" t="str">
        <f ca="true">+IF(OFFSET('Sanitation Data'!$H$30,0,10*ROW('Sanitation Data'!H169))="","",OFFSET('Sanitation Data'!$H$30,0,10*ROW('Sanitation Data'!H169)))</f>
        <v/>
      </c>
      <c r="DH175" s="306" t="str">
        <f ca="true">+IF(OFFSET('Sanitation Data'!$H$31,0,10*ROW('Sanitation Data'!H169))="","",OFFSET('Sanitation Data'!$H$31,0,10*ROW('Sanitation Data'!H169)))</f>
        <v/>
      </c>
      <c r="DI175" s="306" t="str">
        <f ca="true">+IF(OFFSET('Sanitation Data'!$H$32,0,10*ROW('Sanitation Data'!H169))="","",OFFSET('Sanitation Data'!$H$32,0,10*ROW('Sanitation Data'!H169)))</f>
        <v/>
      </c>
      <c r="DJ175" s="306" t="str">
        <f ca="true">+IF(OFFSET('Sanitation Data'!$I$28,0,10*ROW('Sanitation Data'!I169))="","",OFFSET('Sanitation Data'!$I$28,0,10*ROW('Sanitation Data'!I169)))</f>
        <v/>
      </c>
      <c r="DK175" s="306" t="str">
        <f ca="true">+IF(OFFSET('Sanitation Data'!$I$29,0,10*ROW('Sanitation Data'!I169))="","",OFFSET('Sanitation Data'!$I$29,0,10*ROW('Sanitation Data'!I169)))</f>
        <v/>
      </c>
      <c r="DL175" s="306" t="str">
        <f ca="true">+IF(OFFSET('Sanitation Data'!$I$30,0,10*ROW('Sanitation Data'!I169))="","",OFFSET('Sanitation Data'!$I$30,0,10*ROW('Sanitation Data'!I169)))</f>
        <v/>
      </c>
      <c r="DM175" s="306" t="str">
        <f ca="true">+IF(OFFSET('Sanitation Data'!$I$31,0,10*ROW('Sanitation Data'!I169))="","",OFFSET('Sanitation Data'!$I$31,0,10*ROW('Sanitation Data'!I169)))</f>
        <v/>
      </c>
      <c r="DN175" s="306" t="str">
        <f ca="true">+IF(OFFSET('Sanitation Data'!$I$32,0,10*ROW('Sanitation Data'!I169))="","",OFFSET('Sanitation Data'!$I$32,0,10*ROW('Sanitation Data'!I169)))</f>
        <v/>
      </c>
      <c r="DO175" s="306" t="str">
        <f ca="true">+IF(OFFSET('Hygiene Data'!$D$11,0,10*ROW('Hygiene Data'!D169))="","",OFFSET('Hygiene Data'!$D$11,0,10*ROW('Hygiene Data'!D169)))</f>
        <v/>
      </c>
      <c r="DP175" s="306" t="str">
        <f ca="true">+IF(OFFSET('Hygiene Data'!$D$12,0,10*ROW('Hygiene Data'!D169))="","",OFFSET('Hygiene Data'!$D$12,0,10*ROW('Hygiene Data'!D169)))</f>
        <v/>
      </c>
      <c r="DQ175" s="306" t="str">
        <f ca="true">+IF(OFFSET('Hygiene Data'!$D$13,0,10*ROW('Hygiene Data'!D169))="","",OFFSET('Hygiene Data'!$D$13,0,10*ROW('Hygiene Data'!D169)))</f>
        <v/>
      </c>
      <c r="DR175" s="306" t="str">
        <f ca="true">+IF(OFFSET('Hygiene Data'!$E$11,0,10*ROW('Hygiene Data'!E169))="","",OFFSET('Hygiene Data'!$E$11,0,10*ROW('Hygiene Data'!E169)))</f>
        <v/>
      </c>
      <c r="DS175" s="306" t="str">
        <f ca="true">+IF(OFFSET('Hygiene Data'!$E$12,0,10*ROW('Hygiene Data'!E169))="","",OFFSET('Hygiene Data'!$E$12,0,10*ROW('Hygiene Data'!E169)))</f>
        <v/>
      </c>
      <c r="DT175" s="306" t="str">
        <f ca="true">+IF(OFFSET('Hygiene Data'!$E$13,0,10*ROW('Hygiene Data'!E169))="","",OFFSET('Hygiene Data'!$E$13,0,10*ROW('Hygiene Data'!E169)))</f>
        <v/>
      </c>
      <c r="DU175" s="306" t="str">
        <f ca="true">+IF(OFFSET('Hygiene Data'!$F$11,0,10*ROW('Hygiene Data'!F169))="","",OFFSET('Hygiene Data'!$F$11,0,10*ROW('Hygiene Data'!F169)))</f>
        <v/>
      </c>
      <c r="DV175" s="306" t="str">
        <f ca="true">+IF(OFFSET('Hygiene Data'!$F$12,0,10*ROW('Hygiene Data'!F169))="","",OFFSET('Hygiene Data'!$F$12,0,10*ROW('Hygiene Data'!F169)))</f>
        <v/>
      </c>
      <c r="DW175" s="306" t="str">
        <f ca="true">+IF(OFFSET('Hygiene Data'!$F$13,0,10*ROW('Hygiene Data'!F169))="","",OFFSET('Hygiene Data'!$F$13,0,10*ROW('Hygiene Data'!F169)))</f>
        <v/>
      </c>
      <c r="DX175" s="306" t="str">
        <f ca="true">+IF(OFFSET('Hygiene Data'!$G$11,0,10*ROW('Hygiene Data'!G169))="","",OFFSET('Hygiene Data'!$G$11,0,10*ROW('Hygiene Data'!G169)))</f>
        <v/>
      </c>
      <c r="DY175" s="306" t="str">
        <f ca="true">+IF(OFFSET('Hygiene Data'!$G$12,0,10*ROW('Hygiene Data'!G169))="","",OFFSET('Hygiene Data'!$G$12,0,10*ROW('Hygiene Data'!G169)))</f>
        <v/>
      </c>
      <c r="DZ175" s="306" t="str">
        <f ca="true">+IF(OFFSET('Hygiene Data'!$G$13,0,10*ROW('Hygiene Data'!G169))="","",OFFSET('Hygiene Data'!$G$13,0,10*ROW('Hygiene Data'!G169)))</f>
        <v/>
      </c>
      <c r="EA175" s="306" t="str">
        <f ca="true">+IF(OFFSET('Hygiene Data'!$H$11,0,10*ROW('Hygiene Data'!H169))="","",OFFSET('Hygiene Data'!$H$11,0,10*ROW('Hygiene Data'!H169)))</f>
        <v/>
      </c>
      <c r="EB175" s="306" t="str">
        <f ca="true">+IF(OFFSET('Hygiene Data'!$H$12,0,10*ROW('Hygiene Data'!H169))="","",OFFSET('Hygiene Data'!$H$12,0,10*ROW('Hygiene Data'!H169)))</f>
        <v/>
      </c>
      <c r="EC175" s="306" t="str">
        <f ca="true">+IF(OFFSET('Hygiene Data'!$H$13,0,10*ROW('Hygiene Data'!H169))="","",OFFSET('Hygiene Data'!$H$13,0,10*ROW('Hygiene Data'!H169)))</f>
        <v/>
      </c>
      <c r="ED175" s="306" t="str">
        <f ca="true">+IF(OFFSET('Hygiene Data'!$I$11,0,10*ROW('Hygiene Data'!I169))="","",OFFSET('Hygiene Data'!$I$11,0,10*ROW('Hygiene Data'!I169)))</f>
        <v/>
      </c>
      <c r="EE175" s="306" t="str">
        <f ca="true">+IF(OFFSET('Hygiene Data'!$I$12,0,10*ROW('Hygiene Data'!I169))="","",OFFSET('Hygiene Data'!$I$12,0,10*ROW('Hygiene Data'!I169)))</f>
        <v/>
      </c>
      <c r="EF175" s="306"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62" t="str">
        <f t="shared" ca="true" si="2"/>
        <v/>
      </c>
      <c r="D176" s="98"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8"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8"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8"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8"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8"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8"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8"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8"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8"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8"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8"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8"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8"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8"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8"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8"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8"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9"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9"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9"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9"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9"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9"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9"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9"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9"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9"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9"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9"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9"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9"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9"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9"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9"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9"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9"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9"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9"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9"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9"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9"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9"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9"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9"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9"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9"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9"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0"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0"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0"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0"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0"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0"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0"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0"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0"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0"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0"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0"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0"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0"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0"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0"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0"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0"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6"/>
      <c r="BS176" s="306" t="str">
        <f ca="true">+IF(OFFSET('Water Data'!$D$27,0,10*ROW('Water Data'!D170))="","",OFFSET('Water Data'!$D$27,0,10*ROW('Water Data'!D170)))</f>
        <v/>
      </c>
      <c r="BT176" s="306" t="str">
        <f ca="true">+IF(OFFSET('Water Data'!$D$28,0,10*ROW('Water Data'!D170))="","",OFFSET('Water Data'!$D$28,0,10*ROW('Water Data'!D170)))</f>
        <v/>
      </c>
      <c r="BU176" s="306" t="str">
        <f ca="true">+IF(OFFSET('Water Data'!$D$29,0,10*ROW('Water Data'!D170))="","",OFFSET('Water Data'!$D$29,0,10*ROW('Water Data'!D170)))</f>
        <v/>
      </c>
      <c r="BV176" s="306" t="str">
        <f ca="true">+IF(OFFSET('Water Data'!$E$27,0,10*ROW('Water Data'!E170))="","",OFFSET('Water Data'!$E$27,0,10*ROW('Water Data'!E170)))</f>
        <v/>
      </c>
      <c r="BW176" s="306" t="str">
        <f ca="true">+IF(OFFSET('Water Data'!$E$28,0,10*ROW('Water Data'!E170))="","",OFFSET('Water Data'!$E$28,0,10*ROW('Water Data'!E170)))</f>
        <v/>
      </c>
      <c r="BX176" s="306" t="str">
        <f ca="true">+IF(OFFSET('Water Data'!$E$29,0,10*ROW('Water Data'!E170))="","",OFFSET('Water Data'!$E$29,0,10*ROW('Water Data'!E170)))</f>
        <v/>
      </c>
      <c r="BY176" s="306" t="str">
        <f ca="true">+IF(OFFSET('Water Data'!$F$27,0,10*ROW('Water Data'!F170))="","",OFFSET('Water Data'!$F$27,0,10*ROW('Water Data'!F170)))</f>
        <v/>
      </c>
      <c r="BZ176" s="306" t="str">
        <f ca="true">+IF(OFFSET('Water Data'!$F$28,0,10*ROW('Water Data'!F170))="","",OFFSET('Water Data'!$F$28,0,10*ROW('Water Data'!F170)))</f>
        <v/>
      </c>
      <c r="CA176" s="306" t="str">
        <f ca="true">+IF(OFFSET('Water Data'!$F$29,0,10*ROW('Water Data'!F170))="","",OFFSET('Water Data'!$F$29,0,10*ROW('Water Data'!F170)))</f>
        <v/>
      </c>
      <c r="CB176" s="306" t="str">
        <f ca="true">+IF(OFFSET('Water Data'!$G$27,0,10*ROW('Water Data'!G170))="","",OFFSET('Water Data'!$G$27,0,10*ROW('Water Data'!G170)))</f>
        <v/>
      </c>
      <c r="CC176" s="306" t="str">
        <f ca="true">+IF(OFFSET('Water Data'!$G$28,0,10*ROW('Water Data'!G170))="","",OFFSET('Water Data'!$G$28,0,10*ROW('Water Data'!G170)))</f>
        <v/>
      </c>
      <c r="CD176" s="306" t="str">
        <f ca="true">+IF(OFFSET('Water Data'!$G$29,0,10*ROW('Water Data'!G170))="","",OFFSET('Water Data'!$G$29,0,10*ROW('Water Data'!G170)))</f>
        <v/>
      </c>
      <c r="CE176" s="306" t="str">
        <f ca="true">+IF(OFFSET('Water Data'!$H$27,0,10*ROW('Water Data'!H170))="","",OFFSET('Water Data'!$H$27,0,10*ROW('Water Data'!H170)))</f>
        <v/>
      </c>
      <c r="CF176" s="306" t="str">
        <f ca="true">+IF(OFFSET('Water Data'!$H$28,0,10*ROW('Water Data'!H170))="","",OFFSET('Water Data'!$H$28,0,10*ROW('Water Data'!H170)))</f>
        <v/>
      </c>
      <c r="CG176" s="306" t="str">
        <f ca="true">+IF(OFFSET('Water Data'!$H$29,0,10*ROW('Water Data'!H170))="","",OFFSET('Water Data'!$H$29,0,10*ROW('Water Data'!H170)))</f>
        <v/>
      </c>
      <c r="CH176" s="306" t="str">
        <f ca="true">+IF(OFFSET('Water Data'!$I$27,0,10*ROW('Water Data'!I170))="","",OFFSET('Water Data'!$I$27,0,10*ROW('Water Data'!I170)))</f>
        <v/>
      </c>
      <c r="CI176" s="306" t="str">
        <f ca="true">+IF(OFFSET('Water Data'!$I$28,0,10*ROW('Water Data'!I170))="","",OFFSET('Water Data'!$I$28,0,10*ROW('Water Data'!I170)))</f>
        <v/>
      </c>
      <c r="CJ176" s="306" t="str">
        <f ca="true">+IF(OFFSET('Water Data'!$I$29,0,10*ROW('Water Data'!I170))="","",OFFSET('Water Data'!$I$29,0,10*ROW('Water Data'!I170)))</f>
        <v/>
      </c>
      <c r="CK176" s="306" t="str">
        <f ca="true">+IF(OFFSET('Sanitation Data'!$D$28,0,10*ROW('Sanitation Data'!D170))="","",OFFSET('Sanitation Data'!$D$28,0,10*ROW('Sanitation Data'!D170)))</f>
        <v/>
      </c>
      <c r="CL176" s="306" t="str">
        <f ca="true">+IF(OFFSET('Sanitation Data'!$D$29,0,10*ROW('Sanitation Data'!D170))="","",OFFSET('Sanitation Data'!$D$29,0,10*ROW('Sanitation Data'!D170)))</f>
        <v/>
      </c>
      <c r="CM176" s="306" t="str">
        <f ca="true">+IF(OFFSET('Sanitation Data'!$D$30,0,10*ROW('Sanitation Data'!D170))="","",OFFSET('Sanitation Data'!$D$30,0,10*ROW('Sanitation Data'!D170)))</f>
        <v/>
      </c>
      <c r="CN176" s="306" t="str">
        <f ca="true">+IF(OFFSET('Sanitation Data'!$D$31,0,10*ROW('Sanitation Data'!D170))="","",OFFSET('Sanitation Data'!$D$31,0,10*ROW('Sanitation Data'!D170)))</f>
        <v/>
      </c>
      <c r="CO176" s="306" t="str">
        <f ca="true">+IF(OFFSET('Sanitation Data'!$D$32,0,10*ROW('Sanitation Data'!D170))="","",OFFSET('Sanitation Data'!$D$32,0,10*ROW('Sanitation Data'!D170)))</f>
        <v/>
      </c>
      <c r="CP176" s="306" t="str">
        <f ca="true">+IF(OFFSET('Sanitation Data'!$E$28,0,10*ROW('Sanitation Data'!E170))="","",OFFSET('Sanitation Data'!$E$28,0,10*ROW('Sanitation Data'!E170)))</f>
        <v/>
      </c>
      <c r="CQ176" s="306" t="str">
        <f ca="true">+IF(OFFSET('Sanitation Data'!$E$29,0,10*ROW('Sanitation Data'!E170))="","",OFFSET('Sanitation Data'!$E$29,0,10*ROW('Sanitation Data'!E170)))</f>
        <v/>
      </c>
      <c r="CR176" s="306" t="str">
        <f ca="true">+IF(OFFSET('Sanitation Data'!$E$30,0,10*ROW('Sanitation Data'!E170))="","",OFFSET('Sanitation Data'!$E$30,0,10*ROW('Sanitation Data'!E170)))</f>
        <v/>
      </c>
      <c r="CS176" s="306" t="str">
        <f ca="true">+IF(OFFSET('Sanitation Data'!$E$31,0,10*ROW('Sanitation Data'!E170))="","",OFFSET('Sanitation Data'!$E$31,0,10*ROW('Sanitation Data'!E170)))</f>
        <v/>
      </c>
      <c r="CT176" s="306" t="str">
        <f ca="true">+IF(OFFSET('Sanitation Data'!$E$32,0,10*ROW('Sanitation Data'!E170))="","",OFFSET('Sanitation Data'!$E$32,0,10*ROW('Sanitation Data'!E170)))</f>
        <v/>
      </c>
      <c r="CU176" s="306" t="str">
        <f ca="true">+IF(OFFSET('Sanitation Data'!$F$28,0,10*ROW('Sanitation Data'!F170))="","",OFFSET('Sanitation Data'!$F$28,0,10*ROW('Sanitation Data'!F170)))</f>
        <v/>
      </c>
      <c r="CV176" s="306" t="str">
        <f ca="true">+IF(OFFSET('Sanitation Data'!$F$29,0,10*ROW('Sanitation Data'!F170))="","",OFFSET('Sanitation Data'!$F$29,0,10*ROW('Sanitation Data'!F170)))</f>
        <v/>
      </c>
      <c r="CW176" s="306" t="str">
        <f ca="true">+IF(OFFSET('Sanitation Data'!$F$30,0,10*ROW('Sanitation Data'!F170))="","",OFFSET('Sanitation Data'!$F$30,0,10*ROW('Sanitation Data'!F170)))</f>
        <v/>
      </c>
      <c r="CX176" s="306" t="str">
        <f ca="true">+IF(OFFSET('Sanitation Data'!$F$31,0,10*ROW('Sanitation Data'!F170))="","",OFFSET('Sanitation Data'!$F$31,0,10*ROW('Sanitation Data'!F170)))</f>
        <v/>
      </c>
      <c r="CY176" s="306" t="str">
        <f ca="true">+IF(OFFSET('Sanitation Data'!$F$32,0,10*ROW('Sanitation Data'!F170))="","",OFFSET('Sanitation Data'!$F$32,0,10*ROW('Sanitation Data'!F170)))</f>
        <v/>
      </c>
      <c r="CZ176" s="306" t="str">
        <f ca="true">+IF(OFFSET('Sanitation Data'!$G$28,0,10*ROW('Sanitation Data'!G170))="","",OFFSET('Sanitation Data'!$G$28,0,10*ROW('Sanitation Data'!G170)))</f>
        <v/>
      </c>
      <c r="DA176" s="306" t="str">
        <f ca="true">+IF(OFFSET('Sanitation Data'!$G$29,0,10*ROW('Sanitation Data'!G170))="","",OFFSET('Sanitation Data'!$G$29,0,10*ROW('Sanitation Data'!G170)))</f>
        <v/>
      </c>
      <c r="DB176" s="306" t="str">
        <f ca="true">+IF(OFFSET('Sanitation Data'!$G$30,0,10*ROW('Sanitation Data'!G170))="","",OFFSET('Sanitation Data'!$G$30,0,10*ROW('Sanitation Data'!G170)))</f>
        <v/>
      </c>
      <c r="DC176" s="306" t="str">
        <f ca="true">+IF(OFFSET('Sanitation Data'!$G$31,0,10*ROW('Sanitation Data'!G170))="","",OFFSET('Sanitation Data'!$G$31,0,10*ROW('Sanitation Data'!G170)))</f>
        <v/>
      </c>
      <c r="DD176" s="306" t="str">
        <f ca="true">+IF(OFFSET('Sanitation Data'!$G$32,0,10*ROW('Sanitation Data'!G170))="","",OFFSET('Sanitation Data'!$G$32,0,10*ROW('Sanitation Data'!G170)))</f>
        <v/>
      </c>
      <c r="DE176" s="306" t="str">
        <f ca="true">+IF(OFFSET('Sanitation Data'!$H$28,0,10*ROW('Sanitation Data'!H170))="","",OFFSET('Sanitation Data'!$H$28,0,10*ROW('Sanitation Data'!H170)))</f>
        <v/>
      </c>
      <c r="DF176" s="306" t="str">
        <f ca="true">+IF(OFFSET('Sanitation Data'!$H$29,0,10*ROW('Sanitation Data'!H170))="","",OFFSET('Sanitation Data'!$H$29,0,10*ROW('Sanitation Data'!H170)))</f>
        <v/>
      </c>
      <c r="DG176" s="306" t="str">
        <f ca="true">+IF(OFFSET('Sanitation Data'!$H$30,0,10*ROW('Sanitation Data'!H170))="","",OFFSET('Sanitation Data'!$H$30,0,10*ROW('Sanitation Data'!H170)))</f>
        <v/>
      </c>
      <c r="DH176" s="306" t="str">
        <f ca="true">+IF(OFFSET('Sanitation Data'!$H$31,0,10*ROW('Sanitation Data'!H170))="","",OFFSET('Sanitation Data'!$H$31,0,10*ROW('Sanitation Data'!H170)))</f>
        <v/>
      </c>
      <c r="DI176" s="306" t="str">
        <f ca="true">+IF(OFFSET('Sanitation Data'!$H$32,0,10*ROW('Sanitation Data'!H170))="","",OFFSET('Sanitation Data'!$H$32,0,10*ROW('Sanitation Data'!H170)))</f>
        <v/>
      </c>
      <c r="DJ176" s="306" t="str">
        <f ca="true">+IF(OFFSET('Sanitation Data'!$I$28,0,10*ROW('Sanitation Data'!I170))="","",OFFSET('Sanitation Data'!$I$28,0,10*ROW('Sanitation Data'!I170)))</f>
        <v/>
      </c>
      <c r="DK176" s="306" t="str">
        <f ca="true">+IF(OFFSET('Sanitation Data'!$I$29,0,10*ROW('Sanitation Data'!I170))="","",OFFSET('Sanitation Data'!$I$29,0,10*ROW('Sanitation Data'!I170)))</f>
        <v/>
      </c>
      <c r="DL176" s="306" t="str">
        <f ca="true">+IF(OFFSET('Sanitation Data'!$I$30,0,10*ROW('Sanitation Data'!I170))="","",OFFSET('Sanitation Data'!$I$30,0,10*ROW('Sanitation Data'!I170)))</f>
        <v/>
      </c>
      <c r="DM176" s="306" t="str">
        <f ca="true">+IF(OFFSET('Sanitation Data'!$I$31,0,10*ROW('Sanitation Data'!I170))="","",OFFSET('Sanitation Data'!$I$31,0,10*ROW('Sanitation Data'!I170)))</f>
        <v/>
      </c>
      <c r="DN176" s="306" t="str">
        <f ca="true">+IF(OFFSET('Sanitation Data'!$I$32,0,10*ROW('Sanitation Data'!I170))="","",OFFSET('Sanitation Data'!$I$32,0,10*ROW('Sanitation Data'!I170)))</f>
        <v/>
      </c>
      <c r="DO176" s="306" t="str">
        <f ca="true">+IF(OFFSET('Hygiene Data'!$D$11,0,10*ROW('Hygiene Data'!D170))="","",OFFSET('Hygiene Data'!$D$11,0,10*ROW('Hygiene Data'!D170)))</f>
        <v/>
      </c>
      <c r="DP176" s="306" t="str">
        <f ca="true">+IF(OFFSET('Hygiene Data'!$D$12,0,10*ROW('Hygiene Data'!D170))="","",OFFSET('Hygiene Data'!$D$12,0,10*ROW('Hygiene Data'!D170)))</f>
        <v/>
      </c>
      <c r="DQ176" s="306" t="str">
        <f ca="true">+IF(OFFSET('Hygiene Data'!$D$13,0,10*ROW('Hygiene Data'!D170))="","",OFFSET('Hygiene Data'!$D$13,0,10*ROW('Hygiene Data'!D170)))</f>
        <v/>
      </c>
      <c r="DR176" s="306" t="str">
        <f ca="true">+IF(OFFSET('Hygiene Data'!$E$11,0,10*ROW('Hygiene Data'!E170))="","",OFFSET('Hygiene Data'!$E$11,0,10*ROW('Hygiene Data'!E170)))</f>
        <v/>
      </c>
      <c r="DS176" s="306" t="str">
        <f ca="true">+IF(OFFSET('Hygiene Data'!$E$12,0,10*ROW('Hygiene Data'!E170))="","",OFFSET('Hygiene Data'!$E$12,0,10*ROW('Hygiene Data'!E170)))</f>
        <v/>
      </c>
      <c r="DT176" s="306" t="str">
        <f ca="true">+IF(OFFSET('Hygiene Data'!$E$13,0,10*ROW('Hygiene Data'!E170))="","",OFFSET('Hygiene Data'!$E$13,0,10*ROW('Hygiene Data'!E170)))</f>
        <v/>
      </c>
      <c r="DU176" s="306" t="str">
        <f ca="true">+IF(OFFSET('Hygiene Data'!$F$11,0,10*ROW('Hygiene Data'!F170))="","",OFFSET('Hygiene Data'!$F$11,0,10*ROW('Hygiene Data'!F170)))</f>
        <v/>
      </c>
      <c r="DV176" s="306" t="str">
        <f ca="true">+IF(OFFSET('Hygiene Data'!$F$12,0,10*ROW('Hygiene Data'!F170))="","",OFFSET('Hygiene Data'!$F$12,0,10*ROW('Hygiene Data'!F170)))</f>
        <v/>
      </c>
      <c r="DW176" s="306" t="str">
        <f ca="true">+IF(OFFSET('Hygiene Data'!$F$13,0,10*ROW('Hygiene Data'!F170))="","",OFFSET('Hygiene Data'!$F$13,0,10*ROW('Hygiene Data'!F170)))</f>
        <v/>
      </c>
      <c r="DX176" s="306" t="str">
        <f ca="true">+IF(OFFSET('Hygiene Data'!$G$11,0,10*ROW('Hygiene Data'!G170))="","",OFFSET('Hygiene Data'!$G$11,0,10*ROW('Hygiene Data'!G170)))</f>
        <v/>
      </c>
      <c r="DY176" s="306" t="str">
        <f ca="true">+IF(OFFSET('Hygiene Data'!$G$12,0,10*ROW('Hygiene Data'!G170))="","",OFFSET('Hygiene Data'!$G$12,0,10*ROW('Hygiene Data'!G170)))</f>
        <v/>
      </c>
      <c r="DZ176" s="306" t="str">
        <f ca="true">+IF(OFFSET('Hygiene Data'!$G$13,0,10*ROW('Hygiene Data'!G170))="","",OFFSET('Hygiene Data'!$G$13,0,10*ROW('Hygiene Data'!G170)))</f>
        <v/>
      </c>
      <c r="EA176" s="306" t="str">
        <f ca="true">+IF(OFFSET('Hygiene Data'!$H$11,0,10*ROW('Hygiene Data'!H170))="","",OFFSET('Hygiene Data'!$H$11,0,10*ROW('Hygiene Data'!H170)))</f>
        <v/>
      </c>
      <c r="EB176" s="306" t="str">
        <f ca="true">+IF(OFFSET('Hygiene Data'!$H$12,0,10*ROW('Hygiene Data'!H170))="","",OFFSET('Hygiene Data'!$H$12,0,10*ROW('Hygiene Data'!H170)))</f>
        <v/>
      </c>
      <c r="EC176" s="306" t="str">
        <f ca="true">+IF(OFFSET('Hygiene Data'!$H$13,0,10*ROW('Hygiene Data'!H170))="","",OFFSET('Hygiene Data'!$H$13,0,10*ROW('Hygiene Data'!H170)))</f>
        <v/>
      </c>
      <c r="ED176" s="306" t="str">
        <f ca="true">+IF(OFFSET('Hygiene Data'!$I$11,0,10*ROW('Hygiene Data'!I170))="","",OFFSET('Hygiene Data'!$I$11,0,10*ROW('Hygiene Data'!I170)))</f>
        <v/>
      </c>
      <c r="EE176" s="306" t="str">
        <f ca="true">+IF(OFFSET('Hygiene Data'!$I$12,0,10*ROW('Hygiene Data'!I170))="","",OFFSET('Hygiene Data'!$I$12,0,10*ROW('Hygiene Data'!I170)))</f>
        <v/>
      </c>
      <c r="EF176" s="306"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62" t="str">
        <f t="shared" ca="true" si="2"/>
        <v/>
      </c>
      <c r="D177" s="98"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8"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8"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8"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8"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8"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8"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8"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8"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8"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8"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8"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8"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8"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8"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8"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8"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8"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9"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9"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9"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9"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9"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9"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9"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9"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9"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9"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9"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9"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9"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9"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9"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9"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9"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9"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9"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9"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9"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9"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9"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9"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9"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9"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9"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9"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9"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9"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0"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0"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0"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0"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0"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0"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0"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0"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0"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0"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0"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0"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0"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0"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0"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0"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0"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0"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6"/>
      <c r="BS177" s="306" t="str">
        <f ca="true">+IF(OFFSET('Water Data'!$D$27,0,10*ROW('Water Data'!D171))="","",OFFSET('Water Data'!$D$27,0,10*ROW('Water Data'!D171)))</f>
        <v/>
      </c>
      <c r="BT177" s="306" t="str">
        <f ca="true">+IF(OFFSET('Water Data'!$D$28,0,10*ROW('Water Data'!D171))="","",OFFSET('Water Data'!$D$28,0,10*ROW('Water Data'!D171)))</f>
        <v/>
      </c>
      <c r="BU177" s="306" t="str">
        <f ca="true">+IF(OFFSET('Water Data'!$D$29,0,10*ROW('Water Data'!D171))="","",OFFSET('Water Data'!$D$29,0,10*ROW('Water Data'!D171)))</f>
        <v/>
      </c>
      <c r="BV177" s="306" t="str">
        <f ca="true">+IF(OFFSET('Water Data'!$E$27,0,10*ROW('Water Data'!E171))="","",OFFSET('Water Data'!$E$27,0,10*ROW('Water Data'!E171)))</f>
        <v/>
      </c>
      <c r="BW177" s="306" t="str">
        <f ca="true">+IF(OFFSET('Water Data'!$E$28,0,10*ROW('Water Data'!E171))="","",OFFSET('Water Data'!$E$28,0,10*ROW('Water Data'!E171)))</f>
        <v/>
      </c>
      <c r="BX177" s="306" t="str">
        <f ca="true">+IF(OFFSET('Water Data'!$E$29,0,10*ROW('Water Data'!E171))="","",OFFSET('Water Data'!$E$29,0,10*ROW('Water Data'!E171)))</f>
        <v/>
      </c>
      <c r="BY177" s="306" t="str">
        <f ca="true">+IF(OFFSET('Water Data'!$F$27,0,10*ROW('Water Data'!F171))="","",OFFSET('Water Data'!$F$27,0,10*ROW('Water Data'!F171)))</f>
        <v/>
      </c>
      <c r="BZ177" s="306" t="str">
        <f ca="true">+IF(OFFSET('Water Data'!$F$28,0,10*ROW('Water Data'!F171))="","",OFFSET('Water Data'!$F$28,0,10*ROW('Water Data'!F171)))</f>
        <v/>
      </c>
      <c r="CA177" s="306" t="str">
        <f ca="true">+IF(OFFSET('Water Data'!$F$29,0,10*ROW('Water Data'!F171))="","",OFFSET('Water Data'!$F$29,0,10*ROW('Water Data'!F171)))</f>
        <v/>
      </c>
      <c r="CB177" s="306" t="str">
        <f ca="true">+IF(OFFSET('Water Data'!$G$27,0,10*ROW('Water Data'!G171))="","",OFFSET('Water Data'!$G$27,0,10*ROW('Water Data'!G171)))</f>
        <v/>
      </c>
      <c r="CC177" s="306" t="str">
        <f ca="true">+IF(OFFSET('Water Data'!$G$28,0,10*ROW('Water Data'!G171))="","",OFFSET('Water Data'!$G$28,0,10*ROW('Water Data'!G171)))</f>
        <v/>
      </c>
      <c r="CD177" s="306" t="str">
        <f ca="true">+IF(OFFSET('Water Data'!$G$29,0,10*ROW('Water Data'!G171))="","",OFFSET('Water Data'!$G$29,0,10*ROW('Water Data'!G171)))</f>
        <v/>
      </c>
      <c r="CE177" s="306" t="str">
        <f ca="true">+IF(OFFSET('Water Data'!$H$27,0,10*ROW('Water Data'!H171))="","",OFFSET('Water Data'!$H$27,0,10*ROW('Water Data'!H171)))</f>
        <v/>
      </c>
      <c r="CF177" s="306" t="str">
        <f ca="true">+IF(OFFSET('Water Data'!$H$28,0,10*ROW('Water Data'!H171))="","",OFFSET('Water Data'!$H$28,0,10*ROW('Water Data'!H171)))</f>
        <v/>
      </c>
      <c r="CG177" s="306" t="str">
        <f ca="true">+IF(OFFSET('Water Data'!$H$29,0,10*ROW('Water Data'!H171))="","",OFFSET('Water Data'!$H$29,0,10*ROW('Water Data'!H171)))</f>
        <v/>
      </c>
      <c r="CH177" s="306" t="str">
        <f ca="true">+IF(OFFSET('Water Data'!$I$27,0,10*ROW('Water Data'!I171))="","",OFFSET('Water Data'!$I$27,0,10*ROW('Water Data'!I171)))</f>
        <v/>
      </c>
      <c r="CI177" s="306" t="str">
        <f ca="true">+IF(OFFSET('Water Data'!$I$28,0,10*ROW('Water Data'!I171))="","",OFFSET('Water Data'!$I$28,0,10*ROW('Water Data'!I171)))</f>
        <v/>
      </c>
      <c r="CJ177" s="306" t="str">
        <f ca="true">+IF(OFFSET('Water Data'!$I$29,0,10*ROW('Water Data'!I171))="","",OFFSET('Water Data'!$I$29,0,10*ROW('Water Data'!I171)))</f>
        <v/>
      </c>
      <c r="CK177" s="306" t="str">
        <f ca="true">+IF(OFFSET('Sanitation Data'!$D$28,0,10*ROW('Sanitation Data'!D171))="","",OFFSET('Sanitation Data'!$D$28,0,10*ROW('Sanitation Data'!D171)))</f>
        <v/>
      </c>
      <c r="CL177" s="306" t="str">
        <f ca="true">+IF(OFFSET('Sanitation Data'!$D$29,0,10*ROW('Sanitation Data'!D171))="","",OFFSET('Sanitation Data'!$D$29,0,10*ROW('Sanitation Data'!D171)))</f>
        <v/>
      </c>
      <c r="CM177" s="306" t="str">
        <f ca="true">+IF(OFFSET('Sanitation Data'!$D$30,0,10*ROW('Sanitation Data'!D171))="","",OFFSET('Sanitation Data'!$D$30,0,10*ROW('Sanitation Data'!D171)))</f>
        <v/>
      </c>
      <c r="CN177" s="306" t="str">
        <f ca="true">+IF(OFFSET('Sanitation Data'!$D$31,0,10*ROW('Sanitation Data'!D171))="","",OFFSET('Sanitation Data'!$D$31,0,10*ROW('Sanitation Data'!D171)))</f>
        <v/>
      </c>
      <c r="CO177" s="306" t="str">
        <f ca="true">+IF(OFFSET('Sanitation Data'!$D$32,0,10*ROW('Sanitation Data'!D171))="","",OFFSET('Sanitation Data'!$D$32,0,10*ROW('Sanitation Data'!D171)))</f>
        <v/>
      </c>
      <c r="CP177" s="306" t="str">
        <f ca="true">+IF(OFFSET('Sanitation Data'!$E$28,0,10*ROW('Sanitation Data'!E171))="","",OFFSET('Sanitation Data'!$E$28,0,10*ROW('Sanitation Data'!E171)))</f>
        <v/>
      </c>
      <c r="CQ177" s="306" t="str">
        <f ca="true">+IF(OFFSET('Sanitation Data'!$E$29,0,10*ROW('Sanitation Data'!E171))="","",OFFSET('Sanitation Data'!$E$29,0,10*ROW('Sanitation Data'!E171)))</f>
        <v/>
      </c>
      <c r="CR177" s="306" t="str">
        <f ca="true">+IF(OFFSET('Sanitation Data'!$E$30,0,10*ROW('Sanitation Data'!E171))="","",OFFSET('Sanitation Data'!$E$30,0,10*ROW('Sanitation Data'!E171)))</f>
        <v/>
      </c>
      <c r="CS177" s="306" t="str">
        <f ca="true">+IF(OFFSET('Sanitation Data'!$E$31,0,10*ROW('Sanitation Data'!E171))="","",OFFSET('Sanitation Data'!$E$31,0,10*ROW('Sanitation Data'!E171)))</f>
        <v/>
      </c>
      <c r="CT177" s="306" t="str">
        <f ca="true">+IF(OFFSET('Sanitation Data'!$E$32,0,10*ROW('Sanitation Data'!E171))="","",OFFSET('Sanitation Data'!$E$32,0,10*ROW('Sanitation Data'!E171)))</f>
        <v/>
      </c>
      <c r="CU177" s="306" t="str">
        <f ca="true">+IF(OFFSET('Sanitation Data'!$F$28,0,10*ROW('Sanitation Data'!F171))="","",OFFSET('Sanitation Data'!$F$28,0,10*ROW('Sanitation Data'!F171)))</f>
        <v/>
      </c>
      <c r="CV177" s="306" t="str">
        <f ca="true">+IF(OFFSET('Sanitation Data'!$F$29,0,10*ROW('Sanitation Data'!F171))="","",OFFSET('Sanitation Data'!$F$29,0,10*ROW('Sanitation Data'!F171)))</f>
        <v/>
      </c>
      <c r="CW177" s="306" t="str">
        <f ca="true">+IF(OFFSET('Sanitation Data'!$F$30,0,10*ROW('Sanitation Data'!F171))="","",OFFSET('Sanitation Data'!$F$30,0,10*ROW('Sanitation Data'!F171)))</f>
        <v/>
      </c>
      <c r="CX177" s="306" t="str">
        <f ca="true">+IF(OFFSET('Sanitation Data'!$F$31,0,10*ROW('Sanitation Data'!F171))="","",OFFSET('Sanitation Data'!$F$31,0,10*ROW('Sanitation Data'!F171)))</f>
        <v/>
      </c>
      <c r="CY177" s="306" t="str">
        <f ca="true">+IF(OFFSET('Sanitation Data'!$F$32,0,10*ROW('Sanitation Data'!F171))="","",OFFSET('Sanitation Data'!$F$32,0,10*ROW('Sanitation Data'!F171)))</f>
        <v/>
      </c>
      <c r="CZ177" s="306" t="str">
        <f ca="true">+IF(OFFSET('Sanitation Data'!$G$28,0,10*ROW('Sanitation Data'!G171))="","",OFFSET('Sanitation Data'!$G$28,0,10*ROW('Sanitation Data'!G171)))</f>
        <v/>
      </c>
      <c r="DA177" s="306" t="str">
        <f ca="true">+IF(OFFSET('Sanitation Data'!$G$29,0,10*ROW('Sanitation Data'!G171))="","",OFFSET('Sanitation Data'!$G$29,0,10*ROW('Sanitation Data'!G171)))</f>
        <v/>
      </c>
      <c r="DB177" s="306" t="str">
        <f ca="true">+IF(OFFSET('Sanitation Data'!$G$30,0,10*ROW('Sanitation Data'!G171))="","",OFFSET('Sanitation Data'!$G$30,0,10*ROW('Sanitation Data'!G171)))</f>
        <v/>
      </c>
      <c r="DC177" s="306" t="str">
        <f ca="true">+IF(OFFSET('Sanitation Data'!$G$31,0,10*ROW('Sanitation Data'!G171))="","",OFFSET('Sanitation Data'!$G$31,0,10*ROW('Sanitation Data'!G171)))</f>
        <v/>
      </c>
      <c r="DD177" s="306" t="str">
        <f ca="true">+IF(OFFSET('Sanitation Data'!$G$32,0,10*ROW('Sanitation Data'!G171))="","",OFFSET('Sanitation Data'!$G$32,0,10*ROW('Sanitation Data'!G171)))</f>
        <v/>
      </c>
      <c r="DE177" s="306" t="str">
        <f ca="true">+IF(OFFSET('Sanitation Data'!$H$28,0,10*ROW('Sanitation Data'!H171))="","",OFFSET('Sanitation Data'!$H$28,0,10*ROW('Sanitation Data'!H171)))</f>
        <v/>
      </c>
      <c r="DF177" s="306" t="str">
        <f ca="true">+IF(OFFSET('Sanitation Data'!$H$29,0,10*ROW('Sanitation Data'!H171))="","",OFFSET('Sanitation Data'!$H$29,0,10*ROW('Sanitation Data'!H171)))</f>
        <v/>
      </c>
      <c r="DG177" s="306" t="str">
        <f ca="true">+IF(OFFSET('Sanitation Data'!$H$30,0,10*ROW('Sanitation Data'!H171))="","",OFFSET('Sanitation Data'!$H$30,0,10*ROW('Sanitation Data'!H171)))</f>
        <v/>
      </c>
      <c r="DH177" s="306" t="str">
        <f ca="true">+IF(OFFSET('Sanitation Data'!$H$31,0,10*ROW('Sanitation Data'!H171))="","",OFFSET('Sanitation Data'!$H$31,0,10*ROW('Sanitation Data'!H171)))</f>
        <v/>
      </c>
      <c r="DI177" s="306" t="str">
        <f ca="true">+IF(OFFSET('Sanitation Data'!$H$32,0,10*ROW('Sanitation Data'!H171))="","",OFFSET('Sanitation Data'!$H$32,0,10*ROW('Sanitation Data'!H171)))</f>
        <v/>
      </c>
      <c r="DJ177" s="306" t="str">
        <f ca="true">+IF(OFFSET('Sanitation Data'!$I$28,0,10*ROW('Sanitation Data'!I171))="","",OFFSET('Sanitation Data'!$I$28,0,10*ROW('Sanitation Data'!I171)))</f>
        <v/>
      </c>
      <c r="DK177" s="306" t="str">
        <f ca="true">+IF(OFFSET('Sanitation Data'!$I$29,0,10*ROW('Sanitation Data'!I171))="","",OFFSET('Sanitation Data'!$I$29,0,10*ROW('Sanitation Data'!I171)))</f>
        <v/>
      </c>
      <c r="DL177" s="306" t="str">
        <f ca="true">+IF(OFFSET('Sanitation Data'!$I$30,0,10*ROW('Sanitation Data'!I171))="","",OFFSET('Sanitation Data'!$I$30,0,10*ROW('Sanitation Data'!I171)))</f>
        <v/>
      </c>
      <c r="DM177" s="306" t="str">
        <f ca="true">+IF(OFFSET('Sanitation Data'!$I$31,0,10*ROW('Sanitation Data'!I171))="","",OFFSET('Sanitation Data'!$I$31,0,10*ROW('Sanitation Data'!I171)))</f>
        <v/>
      </c>
      <c r="DN177" s="306" t="str">
        <f ca="true">+IF(OFFSET('Sanitation Data'!$I$32,0,10*ROW('Sanitation Data'!I171))="","",OFFSET('Sanitation Data'!$I$32,0,10*ROW('Sanitation Data'!I171)))</f>
        <v/>
      </c>
      <c r="DO177" s="306" t="str">
        <f ca="true">+IF(OFFSET('Hygiene Data'!$D$11,0,10*ROW('Hygiene Data'!D171))="","",OFFSET('Hygiene Data'!$D$11,0,10*ROW('Hygiene Data'!D171)))</f>
        <v/>
      </c>
      <c r="DP177" s="306" t="str">
        <f ca="true">+IF(OFFSET('Hygiene Data'!$D$12,0,10*ROW('Hygiene Data'!D171))="","",OFFSET('Hygiene Data'!$D$12,0,10*ROW('Hygiene Data'!D171)))</f>
        <v/>
      </c>
      <c r="DQ177" s="306" t="str">
        <f ca="true">+IF(OFFSET('Hygiene Data'!$D$13,0,10*ROW('Hygiene Data'!D171))="","",OFFSET('Hygiene Data'!$D$13,0,10*ROW('Hygiene Data'!D171)))</f>
        <v/>
      </c>
      <c r="DR177" s="306" t="str">
        <f ca="true">+IF(OFFSET('Hygiene Data'!$E$11,0,10*ROW('Hygiene Data'!E171))="","",OFFSET('Hygiene Data'!$E$11,0,10*ROW('Hygiene Data'!E171)))</f>
        <v/>
      </c>
      <c r="DS177" s="306" t="str">
        <f ca="true">+IF(OFFSET('Hygiene Data'!$E$12,0,10*ROW('Hygiene Data'!E171))="","",OFFSET('Hygiene Data'!$E$12,0,10*ROW('Hygiene Data'!E171)))</f>
        <v/>
      </c>
      <c r="DT177" s="306" t="str">
        <f ca="true">+IF(OFFSET('Hygiene Data'!$E$13,0,10*ROW('Hygiene Data'!E171))="","",OFFSET('Hygiene Data'!$E$13,0,10*ROW('Hygiene Data'!E171)))</f>
        <v/>
      </c>
      <c r="DU177" s="306" t="str">
        <f ca="true">+IF(OFFSET('Hygiene Data'!$F$11,0,10*ROW('Hygiene Data'!F171))="","",OFFSET('Hygiene Data'!$F$11,0,10*ROW('Hygiene Data'!F171)))</f>
        <v/>
      </c>
      <c r="DV177" s="306" t="str">
        <f ca="true">+IF(OFFSET('Hygiene Data'!$F$12,0,10*ROW('Hygiene Data'!F171))="","",OFFSET('Hygiene Data'!$F$12,0,10*ROW('Hygiene Data'!F171)))</f>
        <v/>
      </c>
      <c r="DW177" s="306" t="str">
        <f ca="true">+IF(OFFSET('Hygiene Data'!$F$13,0,10*ROW('Hygiene Data'!F171))="","",OFFSET('Hygiene Data'!$F$13,0,10*ROW('Hygiene Data'!F171)))</f>
        <v/>
      </c>
      <c r="DX177" s="306" t="str">
        <f ca="true">+IF(OFFSET('Hygiene Data'!$G$11,0,10*ROW('Hygiene Data'!G171))="","",OFFSET('Hygiene Data'!$G$11,0,10*ROW('Hygiene Data'!G171)))</f>
        <v/>
      </c>
      <c r="DY177" s="306" t="str">
        <f ca="true">+IF(OFFSET('Hygiene Data'!$G$12,0,10*ROW('Hygiene Data'!G171))="","",OFFSET('Hygiene Data'!$G$12,0,10*ROW('Hygiene Data'!G171)))</f>
        <v/>
      </c>
      <c r="DZ177" s="306" t="str">
        <f ca="true">+IF(OFFSET('Hygiene Data'!$G$13,0,10*ROW('Hygiene Data'!G171))="","",OFFSET('Hygiene Data'!$G$13,0,10*ROW('Hygiene Data'!G171)))</f>
        <v/>
      </c>
      <c r="EA177" s="306" t="str">
        <f ca="true">+IF(OFFSET('Hygiene Data'!$H$11,0,10*ROW('Hygiene Data'!H171))="","",OFFSET('Hygiene Data'!$H$11,0,10*ROW('Hygiene Data'!H171)))</f>
        <v/>
      </c>
      <c r="EB177" s="306" t="str">
        <f ca="true">+IF(OFFSET('Hygiene Data'!$H$12,0,10*ROW('Hygiene Data'!H171))="","",OFFSET('Hygiene Data'!$H$12,0,10*ROW('Hygiene Data'!H171)))</f>
        <v/>
      </c>
      <c r="EC177" s="306" t="str">
        <f ca="true">+IF(OFFSET('Hygiene Data'!$H$13,0,10*ROW('Hygiene Data'!H171))="","",OFFSET('Hygiene Data'!$H$13,0,10*ROW('Hygiene Data'!H171)))</f>
        <v/>
      </c>
      <c r="ED177" s="306" t="str">
        <f ca="true">+IF(OFFSET('Hygiene Data'!$I$11,0,10*ROW('Hygiene Data'!I171))="","",OFFSET('Hygiene Data'!$I$11,0,10*ROW('Hygiene Data'!I171)))</f>
        <v/>
      </c>
      <c r="EE177" s="306" t="str">
        <f ca="true">+IF(OFFSET('Hygiene Data'!$I$12,0,10*ROW('Hygiene Data'!I171))="","",OFFSET('Hygiene Data'!$I$12,0,10*ROW('Hygiene Data'!I171)))</f>
        <v/>
      </c>
      <c r="EF177" s="306"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62" t="str">
        <f t="shared" ca="true" si="2"/>
        <v/>
      </c>
      <c r="D178" s="98"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8"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8"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8"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8"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8"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8"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8"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8"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8"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8"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8"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8"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8"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8"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8"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8"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8"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9"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9"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9"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9"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9"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9"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9"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9"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9"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9"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9"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9"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9"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9"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9"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9"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9"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9"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9"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9"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9"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9"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9"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9"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9"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9"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9"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9"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9"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9"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0"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0"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0"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0"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0"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0"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0"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0"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0"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0"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0"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0"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0"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0"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0"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0"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0"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0"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6"/>
      <c r="BS178" s="306" t="str">
        <f ca="true">+IF(OFFSET('Water Data'!$D$27,0,10*ROW('Water Data'!D172))="","",OFFSET('Water Data'!$D$27,0,10*ROW('Water Data'!D172)))</f>
        <v/>
      </c>
      <c r="BT178" s="306" t="str">
        <f ca="true">+IF(OFFSET('Water Data'!$D$28,0,10*ROW('Water Data'!D172))="","",OFFSET('Water Data'!$D$28,0,10*ROW('Water Data'!D172)))</f>
        <v/>
      </c>
      <c r="BU178" s="306" t="str">
        <f ca="true">+IF(OFFSET('Water Data'!$D$29,0,10*ROW('Water Data'!D172))="","",OFFSET('Water Data'!$D$29,0,10*ROW('Water Data'!D172)))</f>
        <v/>
      </c>
      <c r="BV178" s="306" t="str">
        <f ca="true">+IF(OFFSET('Water Data'!$E$27,0,10*ROW('Water Data'!E172))="","",OFFSET('Water Data'!$E$27,0,10*ROW('Water Data'!E172)))</f>
        <v/>
      </c>
      <c r="BW178" s="306" t="str">
        <f ca="true">+IF(OFFSET('Water Data'!$E$28,0,10*ROW('Water Data'!E172))="","",OFFSET('Water Data'!$E$28,0,10*ROW('Water Data'!E172)))</f>
        <v/>
      </c>
      <c r="BX178" s="306" t="str">
        <f ca="true">+IF(OFFSET('Water Data'!$E$29,0,10*ROW('Water Data'!E172))="","",OFFSET('Water Data'!$E$29,0,10*ROW('Water Data'!E172)))</f>
        <v/>
      </c>
      <c r="BY178" s="306" t="str">
        <f ca="true">+IF(OFFSET('Water Data'!$F$27,0,10*ROW('Water Data'!F172))="","",OFFSET('Water Data'!$F$27,0,10*ROW('Water Data'!F172)))</f>
        <v/>
      </c>
      <c r="BZ178" s="306" t="str">
        <f ca="true">+IF(OFFSET('Water Data'!$F$28,0,10*ROW('Water Data'!F172))="","",OFFSET('Water Data'!$F$28,0,10*ROW('Water Data'!F172)))</f>
        <v/>
      </c>
      <c r="CA178" s="306" t="str">
        <f ca="true">+IF(OFFSET('Water Data'!$F$29,0,10*ROW('Water Data'!F172))="","",OFFSET('Water Data'!$F$29,0,10*ROW('Water Data'!F172)))</f>
        <v/>
      </c>
      <c r="CB178" s="306" t="str">
        <f ca="true">+IF(OFFSET('Water Data'!$G$27,0,10*ROW('Water Data'!G172))="","",OFFSET('Water Data'!$G$27,0,10*ROW('Water Data'!G172)))</f>
        <v/>
      </c>
      <c r="CC178" s="306" t="str">
        <f ca="true">+IF(OFFSET('Water Data'!$G$28,0,10*ROW('Water Data'!G172))="","",OFFSET('Water Data'!$G$28,0,10*ROW('Water Data'!G172)))</f>
        <v/>
      </c>
      <c r="CD178" s="306" t="str">
        <f ca="true">+IF(OFFSET('Water Data'!$G$29,0,10*ROW('Water Data'!G172))="","",OFFSET('Water Data'!$G$29,0,10*ROW('Water Data'!G172)))</f>
        <v/>
      </c>
      <c r="CE178" s="306" t="str">
        <f ca="true">+IF(OFFSET('Water Data'!$H$27,0,10*ROW('Water Data'!H172))="","",OFFSET('Water Data'!$H$27,0,10*ROW('Water Data'!H172)))</f>
        <v/>
      </c>
      <c r="CF178" s="306" t="str">
        <f ca="true">+IF(OFFSET('Water Data'!$H$28,0,10*ROW('Water Data'!H172))="","",OFFSET('Water Data'!$H$28,0,10*ROW('Water Data'!H172)))</f>
        <v/>
      </c>
      <c r="CG178" s="306" t="str">
        <f ca="true">+IF(OFFSET('Water Data'!$H$29,0,10*ROW('Water Data'!H172))="","",OFFSET('Water Data'!$H$29,0,10*ROW('Water Data'!H172)))</f>
        <v/>
      </c>
      <c r="CH178" s="306" t="str">
        <f ca="true">+IF(OFFSET('Water Data'!$I$27,0,10*ROW('Water Data'!I172))="","",OFFSET('Water Data'!$I$27,0,10*ROW('Water Data'!I172)))</f>
        <v/>
      </c>
      <c r="CI178" s="306" t="str">
        <f ca="true">+IF(OFFSET('Water Data'!$I$28,0,10*ROW('Water Data'!I172))="","",OFFSET('Water Data'!$I$28,0,10*ROW('Water Data'!I172)))</f>
        <v/>
      </c>
      <c r="CJ178" s="306" t="str">
        <f ca="true">+IF(OFFSET('Water Data'!$I$29,0,10*ROW('Water Data'!I172))="","",OFFSET('Water Data'!$I$29,0,10*ROW('Water Data'!I172)))</f>
        <v/>
      </c>
      <c r="CK178" s="306" t="str">
        <f ca="true">+IF(OFFSET('Sanitation Data'!$D$28,0,10*ROW('Sanitation Data'!D172))="","",OFFSET('Sanitation Data'!$D$28,0,10*ROW('Sanitation Data'!D172)))</f>
        <v/>
      </c>
      <c r="CL178" s="306" t="str">
        <f ca="true">+IF(OFFSET('Sanitation Data'!$D$29,0,10*ROW('Sanitation Data'!D172))="","",OFFSET('Sanitation Data'!$D$29,0,10*ROW('Sanitation Data'!D172)))</f>
        <v/>
      </c>
      <c r="CM178" s="306" t="str">
        <f ca="true">+IF(OFFSET('Sanitation Data'!$D$30,0,10*ROW('Sanitation Data'!D172))="","",OFFSET('Sanitation Data'!$D$30,0,10*ROW('Sanitation Data'!D172)))</f>
        <v/>
      </c>
      <c r="CN178" s="306" t="str">
        <f ca="true">+IF(OFFSET('Sanitation Data'!$D$31,0,10*ROW('Sanitation Data'!D172))="","",OFFSET('Sanitation Data'!$D$31,0,10*ROW('Sanitation Data'!D172)))</f>
        <v/>
      </c>
      <c r="CO178" s="306" t="str">
        <f ca="true">+IF(OFFSET('Sanitation Data'!$D$32,0,10*ROW('Sanitation Data'!D172))="","",OFFSET('Sanitation Data'!$D$32,0,10*ROW('Sanitation Data'!D172)))</f>
        <v/>
      </c>
      <c r="CP178" s="306" t="str">
        <f ca="true">+IF(OFFSET('Sanitation Data'!$E$28,0,10*ROW('Sanitation Data'!E172))="","",OFFSET('Sanitation Data'!$E$28,0,10*ROW('Sanitation Data'!E172)))</f>
        <v/>
      </c>
      <c r="CQ178" s="306" t="str">
        <f ca="true">+IF(OFFSET('Sanitation Data'!$E$29,0,10*ROW('Sanitation Data'!E172))="","",OFFSET('Sanitation Data'!$E$29,0,10*ROW('Sanitation Data'!E172)))</f>
        <v/>
      </c>
      <c r="CR178" s="306" t="str">
        <f ca="true">+IF(OFFSET('Sanitation Data'!$E$30,0,10*ROW('Sanitation Data'!E172))="","",OFFSET('Sanitation Data'!$E$30,0,10*ROW('Sanitation Data'!E172)))</f>
        <v/>
      </c>
      <c r="CS178" s="306" t="str">
        <f ca="true">+IF(OFFSET('Sanitation Data'!$E$31,0,10*ROW('Sanitation Data'!E172))="","",OFFSET('Sanitation Data'!$E$31,0,10*ROW('Sanitation Data'!E172)))</f>
        <v/>
      </c>
      <c r="CT178" s="306" t="str">
        <f ca="true">+IF(OFFSET('Sanitation Data'!$E$32,0,10*ROW('Sanitation Data'!E172))="","",OFFSET('Sanitation Data'!$E$32,0,10*ROW('Sanitation Data'!E172)))</f>
        <v/>
      </c>
      <c r="CU178" s="306" t="str">
        <f ca="true">+IF(OFFSET('Sanitation Data'!$F$28,0,10*ROW('Sanitation Data'!F172))="","",OFFSET('Sanitation Data'!$F$28,0,10*ROW('Sanitation Data'!F172)))</f>
        <v/>
      </c>
      <c r="CV178" s="306" t="str">
        <f ca="true">+IF(OFFSET('Sanitation Data'!$F$29,0,10*ROW('Sanitation Data'!F172))="","",OFFSET('Sanitation Data'!$F$29,0,10*ROW('Sanitation Data'!F172)))</f>
        <v/>
      </c>
      <c r="CW178" s="306" t="str">
        <f ca="true">+IF(OFFSET('Sanitation Data'!$F$30,0,10*ROW('Sanitation Data'!F172))="","",OFFSET('Sanitation Data'!$F$30,0,10*ROW('Sanitation Data'!F172)))</f>
        <v/>
      </c>
      <c r="CX178" s="306" t="str">
        <f ca="true">+IF(OFFSET('Sanitation Data'!$F$31,0,10*ROW('Sanitation Data'!F172))="","",OFFSET('Sanitation Data'!$F$31,0,10*ROW('Sanitation Data'!F172)))</f>
        <v/>
      </c>
      <c r="CY178" s="306" t="str">
        <f ca="true">+IF(OFFSET('Sanitation Data'!$F$32,0,10*ROW('Sanitation Data'!F172))="","",OFFSET('Sanitation Data'!$F$32,0,10*ROW('Sanitation Data'!F172)))</f>
        <v/>
      </c>
      <c r="CZ178" s="306" t="str">
        <f ca="true">+IF(OFFSET('Sanitation Data'!$G$28,0,10*ROW('Sanitation Data'!G172))="","",OFFSET('Sanitation Data'!$G$28,0,10*ROW('Sanitation Data'!G172)))</f>
        <v/>
      </c>
      <c r="DA178" s="306" t="str">
        <f ca="true">+IF(OFFSET('Sanitation Data'!$G$29,0,10*ROW('Sanitation Data'!G172))="","",OFFSET('Sanitation Data'!$G$29,0,10*ROW('Sanitation Data'!G172)))</f>
        <v/>
      </c>
      <c r="DB178" s="306" t="str">
        <f ca="true">+IF(OFFSET('Sanitation Data'!$G$30,0,10*ROW('Sanitation Data'!G172))="","",OFFSET('Sanitation Data'!$G$30,0,10*ROW('Sanitation Data'!G172)))</f>
        <v/>
      </c>
      <c r="DC178" s="306" t="str">
        <f ca="true">+IF(OFFSET('Sanitation Data'!$G$31,0,10*ROW('Sanitation Data'!G172))="","",OFFSET('Sanitation Data'!$G$31,0,10*ROW('Sanitation Data'!G172)))</f>
        <v/>
      </c>
      <c r="DD178" s="306" t="str">
        <f ca="true">+IF(OFFSET('Sanitation Data'!$G$32,0,10*ROW('Sanitation Data'!G172))="","",OFFSET('Sanitation Data'!$G$32,0,10*ROW('Sanitation Data'!G172)))</f>
        <v/>
      </c>
      <c r="DE178" s="306" t="str">
        <f ca="true">+IF(OFFSET('Sanitation Data'!$H$28,0,10*ROW('Sanitation Data'!H172))="","",OFFSET('Sanitation Data'!$H$28,0,10*ROW('Sanitation Data'!H172)))</f>
        <v/>
      </c>
      <c r="DF178" s="306" t="str">
        <f ca="true">+IF(OFFSET('Sanitation Data'!$H$29,0,10*ROW('Sanitation Data'!H172))="","",OFFSET('Sanitation Data'!$H$29,0,10*ROW('Sanitation Data'!H172)))</f>
        <v/>
      </c>
      <c r="DG178" s="306" t="str">
        <f ca="true">+IF(OFFSET('Sanitation Data'!$H$30,0,10*ROW('Sanitation Data'!H172))="","",OFFSET('Sanitation Data'!$H$30,0,10*ROW('Sanitation Data'!H172)))</f>
        <v/>
      </c>
      <c r="DH178" s="306" t="str">
        <f ca="true">+IF(OFFSET('Sanitation Data'!$H$31,0,10*ROW('Sanitation Data'!H172))="","",OFFSET('Sanitation Data'!$H$31,0,10*ROW('Sanitation Data'!H172)))</f>
        <v/>
      </c>
      <c r="DI178" s="306" t="str">
        <f ca="true">+IF(OFFSET('Sanitation Data'!$H$32,0,10*ROW('Sanitation Data'!H172))="","",OFFSET('Sanitation Data'!$H$32,0,10*ROW('Sanitation Data'!H172)))</f>
        <v/>
      </c>
      <c r="DJ178" s="306" t="str">
        <f ca="true">+IF(OFFSET('Sanitation Data'!$I$28,0,10*ROW('Sanitation Data'!I172))="","",OFFSET('Sanitation Data'!$I$28,0,10*ROW('Sanitation Data'!I172)))</f>
        <v/>
      </c>
      <c r="DK178" s="306" t="str">
        <f ca="true">+IF(OFFSET('Sanitation Data'!$I$29,0,10*ROW('Sanitation Data'!I172))="","",OFFSET('Sanitation Data'!$I$29,0,10*ROW('Sanitation Data'!I172)))</f>
        <v/>
      </c>
      <c r="DL178" s="306" t="str">
        <f ca="true">+IF(OFFSET('Sanitation Data'!$I$30,0,10*ROW('Sanitation Data'!I172))="","",OFFSET('Sanitation Data'!$I$30,0,10*ROW('Sanitation Data'!I172)))</f>
        <v/>
      </c>
      <c r="DM178" s="306" t="str">
        <f ca="true">+IF(OFFSET('Sanitation Data'!$I$31,0,10*ROW('Sanitation Data'!I172))="","",OFFSET('Sanitation Data'!$I$31,0,10*ROW('Sanitation Data'!I172)))</f>
        <v/>
      </c>
      <c r="DN178" s="306" t="str">
        <f ca="true">+IF(OFFSET('Sanitation Data'!$I$32,0,10*ROW('Sanitation Data'!I172))="","",OFFSET('Sanitation Data'!$I$32,0,10*ROW('Sanitation Data'!I172)))</f>
        <v/>
      </c>
      <c r="DO178" s="306" t="str">
        <f ca="true">+IF(OFFSET('Hygiene Data'!$D$11,0,10*ROW('Hygiene Data'!D172))="","",OFFSET('Hygiene Data'!$D$11,0,10*ROW('Hygiene Data'!D172)))</f>
        <v/>
      </c>
      <c r="DP178" s="306" t="str">
        <f ca="true">+IF(OFFSET('Hygiene Data'!$D$12,0,10*ROW('Hygiene Data'!D172))="","",OFFSET('Hygiene Data'!$D$12,0,10*ROW('Hygiene Data'!D172)))</f>
        <v/>
      </c>
      <c r="DQ178" s="306" t="str">
        <f ca="true">+IF(OFFSET('Hygiene Data'!$D$13,0,10*ROW('Hygiene Data'!D172))="","",OFFSET('Hygiene Data'!$D$13,0,10*ROW('Hygiene Data'!D172)))</f>
        <v/>
      </c>
      <c r="DR178" s="306" t="str">
        <f ca="true">+IF(OFFSET('Hygiene Data'!$E$11,0,10*ROW('Hygiene Data'!E172))="","",OFFSET('Hygiene Data'!$E$11,0,10*ROW('Hygiene Data'!E172)))</f>
        <v/>
      </c>
      <c r="DS178" s="306" t="str">
        <f ca="true">+IF(OFFSET('Hygiene Data'!$E$12,0,10*ROW('Hygiene Data'!E172))="","",OFFSET('Hygiene Data'!$E$12,0,10*ROW('Hygiene Data'!E172)))</f>
        <v/>
      </c>
      <c r="DT178" s="306" t="str">
        <f ca="true">+IF(OFFSET('Hygiene Data'!$E$13,0,10*ROW('Hygiene Data'!E172))="","",OFFSET('Hygiene Data'!$E$13,0,10*ROW('Hygiene Data'!E172)))</f>
        <v/>
      </c>
      <c r="DU178" s="306" t="str">
        <f ca="true">+IF(OFFSET('Hygiene Data'!$F$11,0,10*ROW('Hygiene Data'!F172))="","",OFFSET('Hygiene Data'!$F$11,0,10*ROW('Hygiene Data'!F172)))</f>
        <v/>
      </c>
      <c r="DV178" s="306" t="str">
        <f ca="true">+IF(OFFSET('Hygiene Data'!$F$12,0,10*ROW('Hygiene Data'!F172))="","",OFFSET('Hygiene Data'!$F$12,0,10*ROW('Hygiene Data'!F172)))</f>
        <v/>
      </c>
      <c r="DW178" s="306" t="str">
        <f ca="true">+IF(OFFSET('Hygiene Data'!$F$13,0,10*ROW('Hygiene Data'!F172))="","",OFFSET('Hygiene Data'!$F$13,0,10*ROW('Hygiene Data'!F172)))</f>
        <v/>
      </c>
      <c r="DX178" s="306" t="str">
        <f ca="true">+IF(OFFSET('Hygiene Data'!$G$11,0,10*ROW('Hygiene Data'!G172))="","",OFFSET('Hygiene Data'!$G$11,0,10*ROW('Hygiene Data'!G172)))</f>
        <v/>
      </c>
      <c r="DY178" s="306" t="str">
        <f ca="true">+IF(OFFSET('Hygiene Data'!$G$12,0,10*ROW('Hygiene Data'!G172))="","",OFFSET('Hygiene Data'!$G$12,0,10*ROW('Hygiene Data'!G172)))</f>
        <v/>
      </c>
      <c r="DZ178" s="306" t="str">
        <f ca="true">+IF(OFFSET('Hygiene Data'!$G$13,0,10*ROW('Hygiene Data'!G172))="","",OFFSET('Hygiene Data'!$G$13,0,10*ROW('Hygiene Data'!G172)))</f>
        <v/>
      </c>
      <c r="EA178" s="306" t="str">
        <f ca="true">+IF(OFFSET('Hygiene Data'!$H$11,0,10*ROW('Hygiene Data'!H172))="","",OFFSET('Hygiene Data'!$H$11,0,10*ROW('Hygiene Data'!H172)))</f>
        <v/>
      </c>
      <c r="EB178" s="306" t="str">
        <f ca="true">+IF(OFFSET('Hygiene Data'!$H$12,0,10*ROW('Hygiene Data'!H172))="","",OFFSET('Hygiene Data'!$H$12,0,10*ROW('Hygiene Data'!H172)))</f>
        <v/>
      </c>
      <c r="EC178" s="306" t="str">
        <f ca="true">+IF(OFFSET('Hygiene Data'!$H$13,0,10*ROW('Hygiene Data'!H172))="","",OFFSET('Hygiene Data'!$H$13,0,10*ROW('Hygiene Data'!H172)))</f>
        <v/>
      </c>
      <c r="ED178" s="306" t="str">
        <f ca="true">+IF(OFFSET('Hygiene Data'!$I$11,0,10*ROW('Hygiene Data'!I172))="","",OFFSET('Hygiene Data'!$I$11,0,10*ROW('Hygiene Data'!I172)))</f>
        <v/>
      </c>
      <c r="EE178" s="306" t="str">
        <f ca="true">+IF(OFFSET('Hygiene Data'!$I$12,0,10*ROW('Hygiene Data'!I172))="","",OFFSET('Hygiene Data'!$I$12,0,10*ROW('Hygiene Data'!I172)))</f>
        <v/>
      </c>
      <c r="EF178" s="306"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62" t="str">
        <f t="shared" ca="true" si="2"/>
        <v/>
      </c>
      <c r="D179" s="98"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8"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8"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8"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8"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8"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8"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8"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8"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8"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8"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8"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8"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8"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8"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8"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8"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8"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9"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9"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9"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9"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9"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9"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9"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9"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9"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9"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9"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9"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9"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9"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9"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9"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9"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9"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9"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9"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9"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9"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9"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9"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9"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9"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9"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9"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9"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9"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0"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0"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0"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0"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0"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0"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0"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0"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0"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0"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0"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0"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0"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0"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0"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0"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0"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0"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6"/>
      <c r="BS179" s="306" t="str">
        <f ca="true">+IF(OFFSET('Water Data'!$D$27,0,10*ROW('Water Data'!D173))="","",OFFSET('Water Data'!$D$27,0,10*ROW('Water Data'!D173)))</f>
        <v/>
      </c>
      <c r="BT179" s="306" t="str">
        <f ca="true">+IF(OFFSET('Water Data'!$D$28,0,10*ROW('Water Data'!D173))="","",OFFSET('Water Data'!$D$28,0,10*ROW('Water Data'!D173)))</f>
        <v/>
      </c>
      <c r="BU179" s="306" t="str">
        <f ca="true">+IF(OFFSET('Water Data'!$D$29,0,10*ROW('Water Data'!D173))="","",OFFSET('Water Data'!$D$29,0,10*ROW('Water Data'!D173)))</f>
        <v/>
      </c>
      <c r="BV179" s="306" t="str">
        <f ca="true">+IF(OFFSET('Water Data'!$E$27,0,10*ROW('Water Data'!E173))="","",OFFSET('Water Data'!$E$27,0,10*ROW('Water Data'!E173)))</f>
        <v/>
      </c>
      <c r="BW179" s="306" t="str">
        <f ca="true">+IF(OFFSET('Water Data'!$E$28,0,10*ROW('Water Data'!E173))="","",OFFSET('Water Data'!$E$28,0,10*ROW('Water Data'!E173)))</f>
        <v/>
      </c>
      <c r="BX179" s="306" t="str">
        <f ca="true">+IF(OFFSET('Water Data'!$E$29,0,10*ROW('Water Data'!E173))="","",OFFSET('Water Data'!$E$29,0,10*ROW('Water Data'!E173)))</f>
        <v/>
      </c>
      <c r="BY179" s="306" t="str">
        <f ca="true">+IF(OFFSET('Water Data'!$F$27,0,10*ROW('Water Data'!F173))="","",OFFSET('Water Data'!$F$27,0,10*ROW('Water Data'!F173)))</f>
        <v/>
      </c>
      <c r="BZ179" s="306" t="str">
        <f ca="true">+IF(OFFSET('Water Data'!$F$28,0,10*ROW('Water Data'!F173))="","",OFFSET('Water Data'!$F$28,0,10*ROW('Water Data'!F173)))</f>
        <v/>
      </c>
      <c r="CA179" s="306" t="str">
        <f ca="true">+IF(OFFSET('Water Data'!$F$29,0,10*ROW('Water Data'!F173))="","",OFFSET('Water Data'!$F$29,0,10*ROW('Water Data'!F173)))</f>
        <v/>
      </c>
      <c r="CB179" s="306" t="str">
        <f ca="true">+IF(OFFSET('Water Data'!$G$27,0,10*ROW('Water Data'!G173))="","",OFFSET('Water Data'!$G$27,0,10*ROW('Water Data'!G173)))</f>
        <v/>
      </c>
      <c r="CC179" s="306" t="str">
        <f ca="true">+IF(OFFSET('Water Data'!$G$28,0,10*ROW('Water Data'!G173))="","",OFFSET('Water Data'!$G$28,0,10*ROW('Water Data'!G173)))</f>
        <v/>
      </c>
      <c r="CD179" s="306" t="str">
        <f ca="true">+IF(OFFSET('Water Data'!$G$29,0,10*ROW('Water Data'!G173))="","",OFFSET('Water Data'!$G$29,0,10*ROW('Water Data'!G173)))</f>
        <v/>
      </c>
      <c r="CE179" s="306" t="str">
        <f ca="true">+IF(OFFSET('Water Data'!$H$27,0,10*ROW('Water Data'!H173))="","",OFFSET('Water Data'!$H$27,0,10*ROW('Water Data'!H173)))</f>
        <v/>
      </c>
      <c r="CF179" s="306" t="str">
        <f ca="true">+IF(OFFSET('Water Data'!$H$28,0,10*ROW('Water Data'!H173))="","",OFFSET('Water Data'!$H$28,0,10*ROW('Water Data'!H173)))</f>
        <v/>
      </c>
      <c r="CG179" s="306" t="str">
        <f ca="true">+IF(OFFSET('Water Data'!$H$29,0,10*ROW('Water Data'!H173))="","",OFFSET('Water Data'!$H$29,0,10*ROW('Water Data'!H173)))</f>
        <v/>
      </c>
      <c r="CH179" s="306" t="str">
        <f ca="true">+IF(OFFSET('Water Data'!$I$27,0,10*ROW('Water Data'!I173))="","",OFFSET('Water Data'!$I$27,0,10*ROW('Water Data'!I173)))</f>
        <v/>
      </c>
      <c r="CI179" s="306" t="str">
        <f ca="true">+IF(OFFSET('Water Data'!$I$28,0,10*ROW('Water Data'!I173))="","",OFFSET('Water Data'!$I$28,0,10*ROW('Water Data'!I173)))</f>
        <v/>
      </c>
      <c r="CJ179" s="306" t="str">
        <f ca="true">+IF(OFFSET('Water Data'!$I$29,0,10*ROW('Water Data'!I173))="","",OFFSET('Water Data'!$I$29,0,10*ROW('Water Data'!I173)))</f>
        <v/>
      </c>
      <c r="CK179" s="306" t="str">
        <f ca="true">+IF(OFFSET('Sanitation Data'!$D$28,0,10*ROW('Sanitation Data'!D173))="","",OFFSET('Sanitation Data'!$D$28,0,10*ROW('Sanitation Data'!D173)))</f>
        <v/>
      </c>
      <c r="CL179" s="306" t="str">
        <f ca="true">+IF(OFFSET('Sanitation Data'!$D$29,0,10*ROW('Sanitation Data'!D173))="","",OFFSET('Sanitation Data'!$D$29,0,10*ROW('Sanitation Data'!D173)))</f>
        <v/>
      </c>
      <c r="CM179" s="306" t="str">
        <f ca="true">+IF(OFFSET('Sanitation Data'!$D$30,0,10*ROW('Sanitation Data'!D173))="","",OFFSET('Sanitation Data'!$D$30,0,10*ROW('Sanitation Data'!D173)))</f>
        <v/>
      </c>
      <c r="CN179" s="306" t="str">
        <f ca="true">+IF(OFFSET('Sanitation Data'!$D$31,0,10*ROW('Sanitation Data'!D173))="","",OFFSET('Sanitation Data'!$D$31,0,10*ROW('Sanitation Data'!D173)))</f>
        <v/>
      </c>
      <c r="CO179" s="306" t="str">
        <f ca="true">+IF(OFFSET('Sanitation Data'!$D$32,0,10*ROW('Sanitation Data'!D173))="","",OFFSET('Sanitation Data'!$D$32,0,10*ROW('Sanitation Data'!D173)))</f>
        <v/>
      </c>
      <c r="CP179" s="306" t="str">
        <f ca="true">+IF(OFFSET('Sanitation Data'!$E$28,0,10*ROW('Sanitation Data'!E173))="","",OFFSET('Sanitation Data'!$E$28,0,10*ROW('Sanitation Data'!E173)))</f>
        <v/>
      </c>
      <c r="CQ179" s="306" t="str">
        <f ca="true">+IF(OFFSET('Sanitation Data'!$E$29,0,10*ROW('Sanitation Data'!E173))="","",OFFSET('Sanitation Data'!$E$29,0,10*ROW('Sanitation Data'!E173)))</f>
        <v/>
      </c>
      <c r="CR179" s="306" t="str">
        <f ca="true">+IF(OFFSET('Sanitation Data'!$E$30,0,10*ROW('Sanitation Data'!E173))="","",OFFSET('Sanitation Data'!$E$30,0,10*ROW('Sanitation Data'!E173)))</f>
        <v/>
      </c>
      <c r="CS179" s="306" t="str">
        <f ca="true">+IF(OFFSET('Sanitation Data'!$E$31,0,10*ROW('Sanitation Data'!E173))="","",OFFSET('Sanitation Data'!$E$31,0,10*ROW('Sanitation Data'!E173)))</f>
        <v/>
      </c>
      <c r="CT179" s="306" t="str">
        <f ca="true">+IF(OFFSET('Sanitation Data'!$E$32,0,10*ROW('Sanitation Data'!E173))="","",OFFSET('Sanitation Data'!$E$32,0,10*ROW('Sanitation Data'!E173)))</f>
        <v/>
      </c>
      <c r="CU179" s="306" t="str">
        <f ca="true">+IF(OFFSET('Sanitation Data'!$F$28,0,10*ROW('Sanitation Data'!F173))="","",OFFSET('Sanitation Data'!$F$28,0,10*ROW('Sanitation Data'!F173)))</f>
        <v/>
      </c>
      <c r="CV179" s="306" t="str">
        <f ca="true">+IF(OFFSET('Sanitation Data'!$F$29,0,10*ROW('Sanitation Data'!F173))="","",OFFSET('Sanitation Data'!$F$29,0,10*ROW('Sanitation Data'!F173)))</f>
        <v/>
      </c>
      <c r="CW179" s="306" t="str">
        <f ca="true">+IF(OFFSET('Sanitation Data'!$F$30,0,10*ROW('Sanitation Data'!F173))="","",OFFSET('Sanitation Data'!$F$30,0,10*ROW('Sanitation Data'!F173)))</f>
        <v/>
      </c>
      <c r="CX179" s="306" t="str">
        <f ca="true">+IF(OFFSET('Sanitation Data'!$F$31,0,10*ROW('Sanitation Data'!F173))="","",OFFSET('Sanitation Data'!$F$31,0,10*ROW('Sanitation Data'!F173)))</f>
        <v/>
      </c>
      <c r="CY179" s="306" t="str">
        <f ca="true">+IF(OFFSET('Sanitation Data'!$F$32,0,10*ROW('Sanitation Data'!F173))="","",OFFSET('Sanitation Data'!$F$32,0,10*ROW('Sanitation Data'!F173)))</f>
        <v/>
      </c>
      <c r="CZ179" s="306" t="str">
        <f ca="true">+IF(OFFSET('Sanitation Data'!$G$28,0,10*ROW('Sanitation Data'!G173))="","",OFFSET('Sanitation Data'!$G$28,0,10*ROW('Sanitation Data'!G173)))</f>
        <v/>
      </c>
      <c r="DA179" s="306" t="str">
        <f ca="true">+IF(OFFSET('Sanitation Data'!$G$29,0,10*ROW('Sanitation Data'!G173))="","",OFFSET('Sanitation Data'!$G$29,0,10*ROW('Sanitation Data'!G173)))</f>
        <v/>
      </c>
      <c r="DB179" s="306" t="str">
        <f ca="true">+IF(OFFSET('Sanitation Data'!$G$30,0,10*ROW('Sanitation Data'!G173))="","",OFFSET('Sanitation Data'!$G$30,0,10*ROW('Sanitation Data'!G173)))</f>
        <v/>
      </c>
      <c r="DC179" s="306" t="str">
        <f ca="true">+IF(OFFSET('Sanitation Data'!$G$31,0,10*ROW('Sanitation Data'!G173))="","",OFFSET('Sanitation Data'!$G$31,0,10*ROW('Sanitation Data'!G173)))</f>
        <v/>
      </c>
      <c r="DD179" s="306" t="str">
        <f ca="true">+IF(OFFSET('Sanitation Data'!$G$32,0,10*ROW('Sanitation Data'!G173))="","",OFFSET('Sanitation Data'!$G$32,0,10*ROW('Sanitation Data'!G173)))</f>
        <v/>
      </c>
      <c r="DE179" s="306" t="str">
        <f ca="true">+IF(OFFSET('Sanitation Data'!$H$28,0,10*ROW('Sanitation Data'!H173))="","",OFFSET('Sanitation Data'!$H$28,0,10*ROW('Sanitation Data'!H173)))</f>
        <v/>
      </c>
      <c r="DF179" s="306" t="str">
        <f ca="true">+IF(OFFSET('Sanitation Data'!$H$29,0,10*ROW('Sanitation Data'!H173))="","",OFFSET('Sanitation Data'!$H$29,0,10*ROW('Sanitation Data'!H173)))</f>
        <v/>
      </c>
      <c r="DG179" s="306" t="str">
        <f ca="true">+IF(OFFSET('Sanitation Data'!$H$30,0,10*ROW('Sanitation Data'!H173))="","",OFFSET('Sanitation Data'!$H$30,0,10*ROW('Sanitation Data'!H173)))</f>
        <v/>
      </c>
      <c r="DH179" s="306" t="str">
        <f ca="true">+IF(OFFSET('Sanitation Data'!$H$31,0,10*ROW('Sanitation Data'!H173))="","",OFFSET('Sanitation Data'!$H$31,0,10*ROW('Sanitation Data'!H173)))</f>
        <v/>
      </c>
      <c r="DI179" s="306" t="str">
        <f ca="true">+IF(OFFSET('Sanitation Data'!$H$32,0,10*ROW('Sanitation Data'!H173))="","",OFFSET('Sanitation Data'!$H$32,0,10*ROW('Sanitation Data'!H173)))</f>
        <v/>
      </c>
      <c r="DJ179" s="306" t="str">
        <f ca="true">+IF(OFFSET('Sanitation Data'!$I$28,0,10*ROW('Sanitation Data'!I173))="","",OFFSET('Sanitation Data'!$I$28,0,10*ROW('Sanitation Data'!I173)))</f>
        <v/>
      </c>
      <c r="DK179" s="306" t="str">
        <f ca="true">+IF(OFFSET('Sanitation Data'!$I$29,0,10*ROW('Sanitation Data'!I173))="","",OFFSET('Sanitation Data'!$I$29,0,10*ROW('Sanitation Data'!I173)))</f>
        <v/>
      </c>
      <c r="DL179" s="306" t="str">
        <f ca="true">+IF(OFFSET('Sanitation Data'!$I$30,0,10*ROW('Sanitation Data'!I173))="","",OFFSET('Sanitation Data'!$I$30,0,10*ROW('Sanitation Data'!I173)))</f>
        <v/>
      </c>
      <c r="DM179" s="306" t="str">
        <f ca="true">+IF(OFFSET('Sanitation Data'!$I$31,0,10*ROW('Sanitation Data'!I173))="","",OFFSET('Sanitation Data'!$I$31,0,10*ROW('Sanitation Data'!I173)))</f>
        <v/>
      </c>
      <c r="DN179" s="306" t="str">
        <f ca="true">+IF(OFFSET('Sanitation Data'!$I$32,0,10*ROW('Sanitation Data'!I173))="","",OFFSET('Sanitation Data'!$I$32,0,10*ROW('Sanitation Data'!I173)))</f>
        <v/>
      </c>
      <c r="DO179" s="306" t="str">
        <f ca="true">+IF(OFFSET('Hygiene Data'!$D$11,0,10*ROW('Hygiene Data'!D173))="","",OFFSET('Hygiene Data'!$D$11,0,10*ROW('Hygiene Data'!D173)))</f>
        <v/>
      </c>
      <c r="DP179" s="306" t="str">
        <f ca="true">+IF(OFFSET('Hygiene Data'!$D$12,0,10*ROW('Hygiene Data'!D173))="","",OFFSET('Hygiene Data'!$D$12,0,10*ROW('Hygiene Data'!D173)))</f>
        <v/>
      </c>
      <c r="DQ179" s="306" t="str">
        <f ca="true">+IF(OFFSET('Hygiene Data'!$D$13,0,10*ROW('Hygiene Data'!D173))="","",OFFSET('Hygiene Data'!$D$13,0,10*ROW('Hygiene Data'!D173)))</f>
        <v/>
      </c>
      <c r="DR179" s="306" t="str">
        <f ca="true">+IF(OFFSET('Hygiene Data'!$E$11,0,10*ROW('Hygiene Data'!E173))="","",OFFSET('Hygiene Data'!$E$11,0,10*ROW('Hygiene Data'!E173)))</f>
        <v/>
      </c>
      <c r="DS179" s="306" t="str">
        <f ca="true">+IF(OFFSET('Hygiene Data'!$E$12,0,10*ROW('Hygiene Data'!E173))="","",OFFSET('Hygiene Data'!$E$12,0,10*ROW('Hygiene Data'!E173)))</f>
        <v/>
      </c>
      <c r="DT179" s="306" t="str">
        <f ca="true">+IF(OFFSET('Hygiene Data'!$E$13,0,10*ROW('Hygiene Data'!E173))="","",OFFSET('Hygiene Data'!$E$13,0,10*ROW('Hygiene Data'!E173)))</f>
        <v/>
      </c>
      <c r="DU179" s="306" t="str">
        <f ca="true">+IF(OFFSET('Hygiene Data'!$F$11,0,10*ROW('Hygiene Data'!F173))="","",OFFSET('Hygiene Data'!$F$11,0,10*ROW('Hygiene Data'!F173)))</f>
        <v/>
      </c>
      <c r="DV179" s="306" t="str">
        <f ca="true">+IF(OFFSET('Hygiene Data'!$F$12,0,10*ROW('Hygiene Data'!F173))="","",OFFSET('Hygiene Data'!$F$12,0,10*ROW('Hygiene Data'!F173)))</f>
        <v/>
      </c>
      <c r="DW179" s="306" t="str">
        <f ca="true">+IF(OFFSET('Hygiene Data'!$F$13,0,10*ROW('Hygiene Data'!F173))="","",OFFSET('Hygiene Data'!$F$13,0,10*ROW('Hygiene Data'!F173)))</f>
        <v/>
      </c>
      <c r="DX179" s="306" t="str">
        <f ca="true">+IF(OFFSET('Hygiene Data'!$G$11,0,10*ROW('Hygiene Data'!G173))="","",OFFSET('Hygiene Data'!$G$11,0,10*ROW('Hygiene Data'!G173)))</f>
        <v/>
      </c>
      <c r="DY179" s="306" t="str">
        <f ca="true">+IF(OFFSET('Hygiene Data'!$G$12,0,10*ROW('Hygiene Data'!G173))="","",OFFSET('Hygiene Data'!$G$12,0,10*ROW('Hygiene Data'!G173)))</f>
        <v/>
      </c>
      <c r="DZ179" s="306" t="str">
        <f ca="true">+IF(OFFSET('Hygiene Data'!$G$13,0,10*ROW('Hygiene Data'!G173))="","",OFFSET('Hygiene Data'!$G$13,0,10*ROW('Hygiene Data'!G173)))</f>
        <v/>
      </c>
      <c r="EA179" s="306" t="str">
        <f ca="true">+IF(OFFSET('Hygiene Data'!$H$11,0,10*ROW('Hygiene Data'!H173))="","",OFFSET('Hygiene Data'!$H$11,0,10*ROW('Hygiene Data'!H173)))</f>
        <v/>
      </c>
      <c r="EB179" s="306" t="str">
        <f ca="true">+IF(OFFSET('Hygiene Data'!$H$12,0,10*ROW('Hygiene Data'!H173))="","",OFFSET('Hygiene Data'!$H$12,0,10*ROW('Hygiene Data'!H173)))</f>
        <v/>
      </c>
      <c r="EC179" s="306" t="str">
        <f ca="true">+IF(OFFSET('Hygiene Data'!$H$13,0,10*ROW('Hygiene Data'!H173))="","",OFFSET('Hygiene Data'!$H$13,0,10*ROW('Hygiene Data'!H173)))</f>
        <v/>
      </c>
      <c r="ED179" s="306" t="str">
        <f ca="true">+IF(OFFSET('Hygiene Data'!$I$11,0,10*ROW('Hygiene Data'!I173))="","",OFFSET('Hygiene Data'!$I$11,0,10*ROW('Hygiene Data'!I173)))</f>
        <v/>
      </c>
      <c r="EE179" s="306" t="str">
        <f ca="true">+IF(OFFSET('Hygiene Data'!$I$12,0,10*ROW('Hygiene Data'!I173))="","",OFFSET('Hygiene Data'!$I$12,0,10*ROW('Hygiene Data'!I173)))</f>
        <v/>
      </c>
      <c r="EF179" s="306"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62" t="str">
        <f t="shared" ca="true" si="2"/>
        <v/>
      </c>
      <c r="D180" s="98"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8"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8"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8"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8"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8"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8"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8"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8"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8"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8"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8"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8"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8"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8"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8"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8"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8"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9"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9"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9"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9"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9"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9"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9"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9"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9"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9"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9"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9"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9"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9"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9"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9"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9"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9"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9"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9"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9"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9"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9"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9"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9"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9"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9"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9"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9"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9"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0"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0"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0"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0"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0"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0"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0"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0"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0"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0"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0"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0"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0"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0"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0"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0"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0"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0"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6"/>
      <c r="BS180" s="306" t="str">
        <f ca="true">+IF(OFFSET('Water Data'!$D$27,0,10*ROW('Water Data'!D174))="","",OFFSET('Water Data'!$D$27,0,10*ROW('Water Data'!D174)))</f>
        <v/>
      </c>
      <c r="BT180" s="306" t="str">
        <f ca="true">+IF(OFFSET('Water Data'!$D$28,0,10*ROW('Water Data'!D174))="","",OFFSET('Water Data'!$D$28,0,10*ROW('Water Data'!D174)))</f>
        <v/>
      </c>
      <c r="BU180" s="306" t="str">
        <f ca="true">+IF(OFFSET('Water Data'!$D$29,0,10*ROW('Water Data'!D174))="","",OFFSET('Water Data'!$D$29,0,10*ROW('Water Data'!D174)))</f>
        <v/>
      </c>
      <c r="BV180" s="306" t="str">
        <f ca="true">+IF(OFFSET('Water Data'!$E$27,0,10*ROW('Water Data'!E174))="","",OFFSET('Water Data'!$E$27,0,10*ROW('Water Data'!E174)))</f>
        <v/>
      </c>
      <c r="BW180" s="306" t="str">
        <f ca="true">+IF(OFFSET('Water Data'!$E$28,0,10*ROW('Water Data'!E174))="","",OFFSET('Water Data'!$E$28,0,10*ROW('Water Data'!E174)))</f>
        <v/>
      </c>
      <c r="BX180" s="306" t="str">
        <f ca="true">+IF(OFFSET('Water Data'!$E$29,0,10*ROW('Water Data'!E174))="","",OFFSET('Water Data'!$E$29,0,10*ROW('Water Data'!E174)))</f>
        <v/>
      </c>
      <c r="BY180" s="306" t="str">
        <f ca="true">+IF(OFFSET('Water Data'!$F$27,0,10*ROW('Water Data'!F174))="","",OFFSET('Water Data'!$F$27,0,10*ROW('Water Data'!F174)))</f>
        <v/>
      </c>
      <c r="BZ180" s="306" t="str">
        <f ca="true">+IF(OFFSET('Water Data'!$F$28,0,10*ROW('Water Data'!F174))="","",OFFSET('Water Data'!$F$28,0,10*ROW('Water Data'!F174)))</f>
        <v/>
      </c>
      <c r="CA180" s="306" t="str">
        <f ca="true">+IF(OFFSET('Water Data'!$F$29,0,10*ROW('Water Data'!F174))="","",OFFSET('Water Data'!$F$29,0,10*ROW('Water Data'!F174)))</f>
        <v/>
      </c>
      <c r="CB180" s="306" t="str">
        <f ca="true">+IF(OFFSET('Water Data'!$G$27,0,10*ROW('Water Data'!G174))="","",OFFSET('Water Data'!$G$27,0,10*ROW('Water Data'!G174)))</f>
        <v/>
      </c>
      <c r="CC180" s="306" t="str">
        <f ca="true">+IF(OFFSET('Water Data'!$G$28,0,10*ROW('Water Data'!G174))="","",OFFSET('Water Data'!$G$28,0,10*ROW('Water Data'!G174)))</f>
        <v/>
      </c>
      <c r="CD180" s="306" t="str">
        <f ca="true">+IF(OFFSET('Water Data'!$G$29,0,10*ROW('Water Data'!G174))="","",OFFSET('Water Data'!$G$29,0,10*ROW('Water Data'!G174)))</f>
        <v/>
      </c>
      <c r="CE180" s="306" t="str">
        <f ca="true">+IF(OFFSET('Water Data'!$H$27,0,10*ROW('Water Data'!H174))="","",OFFSET('Water Data'!$H$27,0,10*ROW('Water Data'!H174)))</f>
        <v/>
      </c>
      <c r="CF180" s="306" t="str">
        <f ca="true">+IF(OFFSET('Water Data'!$H$28,0,10*ROW('Water Data'!H174))="","",OFFSET('Water Data'!$H$28,0,10*ROW('Water Data'!H174)))</f>
        <v/>
      </c>
      <c r="CG180" s="306" t="str">
        <f ca="true">+IF(OFFSET('Water Data'!$H$29,0,10*ROW('Water Data'!H174))="","",OFFSET('Water Data'!$H$29,0,10*ROW('Water Data'!H174)))</f>
        <v/>
      </c>
      <c r="CH180" s="306" t="str">
        <f ca="true">+IF(OFFSET('Water Data'!$I$27,0,10*ROW('Water Data'!I174))="","",OFFSET('Water Data'!$I$27,0,10*ROW('Water Data'!I174)))</f>
        <v/>
      </c>
      <c r="CI180" s="306" t="str">
        <f ca="true">+IF(OFFSET('Water Data'!$I$28,0,10*ROW('Water Data'!I174))="","",OFFSET('Water Data'!$I$28,0,10*ROW('Water Data'!I174)))</f>
        <v/>
      </c>
      <c r="CJ180" s="306" t="str">
        <f ca="true">+IF(OFFSET('Water Data'!$I$29,0,10*ROW('Water Data'!I174))="","",OFFSET('Water Data'!$I$29,0,10*ROW('Water Data'!I174)))</f>
        <v/>
      </c>
      <c r="CK180" s="306" t="str">
        <f ca="true">+IF(OFFSET('Sanitation Data'!$D$28,0,10*ROW('Sanitation Data'!D174))="","",OFFSET('Sanitation Data'!$D$28,0,10*ROW('Sanitation Data'!D174)))</f>
        <v/>
      </c>
      <c r="CL180" s="306" t="str">
        <f ca="true">+IF(OFFSET('Sanitation Data'!$D$29,0,10*ROW('Sanitation Data'!D174))="","",OFFSET('Sanitation Data'!$D$29,0,10*ROW('Sanitation Data'!D174)))</f>
        <v/>
      </c>
      <c r="CM180" s="306" t="str">
        <f ca="true">+IF(OFFSET('Sanitation Data'!$D$30,0,10*ROW('Sanitation Data'!D174))="","",OFFSET('Sanitation Data'!$D$30,0,10*ROW('Sanitation Data'!D174)))</f>
        <v/>
      </c>
      <c r="CN180" s="306" t="str">
        <f ca="true">+IF(OFFSET('Sanitation Data'!$D$31,0,10*ROW('Sanitation Data'!D174))="","",OFFSET('Sanitation Data'!$D$31,0,10*ROW('Sanitation Data'!D174)))</f>
        <v/>
      </c>
      <c r="CO180" s="306" t="str">
        <f ca="true">+IF(OFFSET('Sanitation Data'!$D$32,0,10*ROW('Sanitation Data'!D174))="","",OFFSET('Sanitation Data'!$D$32,0,10*ROW('Sanitation Data'!D174)))</f>
        <v/>
      </c>
      <c r="CP180" s="306" t="str">
        <f ca="true">+IF(OFFSET('Sanitation Data'!$E$28,0,10*ROW('Sanitation Data'!E174))="","",OFFSET('Sanitation Data'!$E$28,0,10*ROW('Sanitation Data'!E174)))</f>
        <v/>
      </c>
      <c r="CQ180" s="306" t="str">
        <f ca="true">+IF(OFFSET('Sanitation Data'!$E$29,0,10*ROW('Sanitation Data'!E174))="","",OFFSET('Sanitation Data'!$E$29,0,10*ROW('Sanitation Data'!E174)))</f>
        <v/>
      </c>
      <c r="CR180" s="306" t="str">
        <f ca="true">+IF(OFFSET('Sanitation Data'!$E$30,0,10*ROW('Sanitation Data'!E174))="","",OFFSET('Sanitation Data'!$E$30,0,10*ROW('Sanitation Data'!E174)))</f>
        <v/>
      </c>
      <c r="CS180" s="306" t="str">
        <f ca="true">+IF(OFFSET('Sanitation Data'!$E$31,0,10*ROW('Sanitation Data'!E174))="","",OFFSET('Sanitation Data'!$E$31,0,10*ROW('Sanitation Data'!E174)))</f>
        <v/>
      </c>
      <c r="CT180" s="306" t="str">
        <f ca="true">+IF(OFFSET('Sanitation Data'!$E$32,0,10*ROW('Sanitation Data'!E174))="","",OFFSET('Sanitation Data'!$E$32,0,10*ROW('Sanitation Data'!E174)))</f>
        <v/>
      </c>
      <c r="CU180" s="306" t="str">
        <f ca="true">+IF(OFFSET('Sanitation Data'!$F$28,0,10*ROW('Sanitation Data'!F174))="","",OFFSET('Sanitation Data'!$F$28,0,10*ROW('Sanitation Data'!F174)))</f>
        <v/>
      </c>
      <c r="CV180" s="306" t="str">
        <f ca="true">+IF(OFFSET('Sanitation Data'!$F$29,0,10*ROW('Sanitation Data'!F174))="","",OFFSET('Sanitation Data'!$F$29,0,10*ROW('Sanitation Data'!F174)))</f>
        <v/>
      </c>
      <c r="CW180" s="306" t="str">
        <f ca="true">+IF(OFFSET('Sanitation Data'!$F$30,0,10*ROW('Sanitation Data'!F174))="","",OFFSET('Sanitation Data'!$F$30,0,10*ROW('Sanitation Data'!F174)))</f>
        <v/>
      </c>
      <c r="CX180" s="306" t="str">
        <f ca="true">+IF(OFFSET('Sanitation Data'!$F$31,0,10*ROW('Sanitation Data'!F174))="","",OFFSET('Sanitation Data'!$F$31,0,10*ROW('Sanitation Data'!F174)))</f>
        <v/>
      </c>
      <c r="CY180" s="306" t="str">
        <f ca="true">+IF(OFFSET('Sanitation Data'!$F$32,0,10*ROW('Sanitation Data'!F174))="","",OFFSET('Sanitation Data'!$F$32,0,10*ROW('Sanitation Data'!F174)))</f>
        <v/>
      </c>
      <c r="CZ180" s="306" t="str">
        <f ca="true">+IF(OFFSET('Sanitation Data'!$G$28,0,10*ROW('Sanitation Data'!G174))="","",OFFSET('Sanitation Data'!$G$28,0,10*ROW('Sanitation Data'!G174)))</f>
        <v/>
      </c>
      <c r="DA180" s="306" t="str">
        <f ca="true">+IF(OFFSET('Sanitation Data'!$G$29,0,10*ROW('Sanitation Data'!G174))="","",OFFSET('Sanitation Data'!$G$29,0,10*ROW('Sanitation Data'!G174)))</f>
        <v/>
      </c>
      <c r="DB180" s="306" t="str">
        <f ca="true">+IF(OFFSET('Sanitation Data'!$G$30,0,10*ROW('Sanitation Data'!G174))="","",OFFSET('Sanitation Data'!$G$30,0,10*ROW('Sanitation Data'!G174)))</f>
        <v/>
      </c>
      <c r="DC180" s="306" t="str">
        <f ca="true">+IF(OFFSET('Sanitation Data'!$G$31,0,10*ROW('Sanitation Data'!G174))="","",OFFSET('Sanitation Data'!$G$31,0,10*ROW('Sanitation Data'!G174)))</f>
        <v/>
      </c>
      <c r="DD180" s="306" t="str">
        <f ca="true">+IF(OFFSET('Sanitation Data'!$G$32,0,10*ROW('Sanitation Data'!G174))="","",OFFSET('Sanitation Data'!$G$32,0,10*ROW('Sanitation Data'!G174)))</f>
        <v/>
      </c>
      <c r="DE180" s="306" t="str">
        <f ca="true">+IF(OFFSET('Sanitation Data'!$H$28,0,10*ROW('Sanitation Data'!H174))="","",OFFSET('Sanitation Data'!$H$28,0,10*ROW('Sanitation Data'!H174)))</f>
        <v/>
      </c>
      <c r="DF180" s="306" t="str">
        <f ca="true">+IF(OFFSET('Sanitation Data'!$H$29,0,10*ROW('Sanitation Data'!H174))="","",OFFSET('Sanitation Data'!$H$29,0,10*ROW('Sanitation Data'!H174)))</f>
        <v/>
      </c>
      <c r="DG180" s="306" t="str">
        <f ca="true">+IF(OFFSET('Sanitation Data'!$H$30,0,10*ROW('Sanitation Data'!H174))="","",OFFSET('Sanitation Data'!$H$30,0,10*ROW('Sanitation Data'!H174)))</f>
        <v/>
      </c>
      <c r="DH180" s="306" t="str">
        <f ca="true">+IF(OFFSET('Sanitation Data'!$H$31,0,10*ROW('Sanitation Data'!H174))="","",OFFSET('Sanitation Data'!$H$31,0,10*ROW('Sanitation Data'!H174)))</f>
        <v/>
      </c>
      <c r="DI180" s="306" t="str">
        <f ca="true">+IF(OFFSET('Sanitation Data'!$H$32,0,10*ROW('Sanitation Data'!H174))="","",OFFSET('Sanitation Data'!$H$32,0,10*ROW('Sanitation Data'!H174)))</f>
        <v/>
      </c>
      <c r="DJ180" s="306" t="str">
        <f ca="true">+IF(OFFSET('Sanitation Data'!$I$28,0,10*ROW('Sanitation Data'!I174))="","",OFFSET('Sanitation Data'!$I$28,0,10*ROW('Sanitation Data'!I174)))</f>
        <v/>
      </c>
      <c r="DK180" s="306" t="str">
        <f ca="true">+IF(OFFSET('Sanitation Data'!$I$29,0,10*ROW('Sanitation Data'!I174))="","",OFFSET('Sanitation Data'!$I$29,0,10*ROW('Sanitation Data'!I174)))</f>
        <v/>
      </c>
      <c r="DL180" s="306" t="str">
        <f ca="true">+IF(OFFSET('Sanitation Data'!$I$30,0,10*ROW('Sanitation Data'!I174))="","",OFFSET('Sanitation Data'!$I$30,0,10*ROW('Sanitation Data'!I174)))</f>
        <v/>
      </c>
      <c r="DM180" s="306" t="str">
        <f ca="true">+IF(OFFSET('Sanitation Data'!$I$31,0,10*ROW('Sanitation Data'!I174))="","",OFFSET('Sanitation Data'!$I$31,0,10*ROW('Sanitation Data'!I174)))</f>
        <v/>
      </c>
      <c r="DN180" s="306" t="str">
        <f ca="true">+IF(OFFSET('Sanitation Data'!$I$32,0,10*ROW('Sanitation Data'!I174))="","",OFFSET('Sanitation Data'!$I$32,0,10*ROW('Sanitation Data'!I174)))</f>
        <v/>
      </c>
      <c r="DO180" s="306" t="str">
        <f ca="true">+IF(OFFSET('Hygiene Data'!$D$11,0,10*ROW('Hygiene Data'!D174))="","",OFFSET('Hygiene Data'!$D$11,0,10*ROW('Hygiene Data'!D174)))</f>
        <v/>
      </c>
      <c r="DP180" s="306" t="str">
        <f ca="true">+IF(OFFSET('Hygiene Data'!$D$12,0,10*ROW('Hygiene Data'!D174))="","",OFFSET('Hygiene Data'!$D$12,0,10*ROW('Hygiene Data'!D174)))</f>
        <v/>
      </c>
      <c r="DQ180" s="306" t="str">
        <f ca="true">+IF(OFFSET('Hygiene Data'!$D$13,0,10*ROW('Hygiene Data'!D174))="","",OFFSET('Hygiene Data'!$D$13,0,10*ROW('Hygiene Data'!D174)))</f>
        <v/>
      </c>
      <c r="DR180" s="306" t="str">
        <f ca="true">+IF(OFFSET('Hygiene Data'!$E$11,0,10*ROW('Hygiene Data'!E174))="","",OFFSET('Hygiene Data'!$E$11,0,10*ROW('Hygiene Data'!E174)))</f>
        <v/>
      </c>
      <c r="DS180" s="306" t="str">
        <f ca="true">+IF(OFFSET('Hygiene Data'!$E$12,0,10*ROW('Hygiene Data'!E174))="","",OFFSET('Hygiene Data'!$E$12,0,10*ROW('Hygiene Data'!E174)))</f>
        <v/>
      </c>
      <c r="DT180" s="306" t="str">
        <f ca="true">+IF(OFFSET('Hygiene Data'!$E$13,0,10*ROW('Hygiene Data'!E174))="","",OFFSET('Hygiene Data'!$E$13,0,10*ROW('Hygiene Data'!E174)))</f>
        <v/>
      </c>
      <c r="DU180" s="306" t="str">
        <f ca="true">+IF(OFFSET('Hygiene Data'!$F$11,0,10*ROW('Hygiene Data'!F174))="","",OFFSET('Hygiene Data'!$F$11,0,10*ROW('Hygiene Data'!F174)))</f>
        <v/>
      </c>
      <c r="DV180" s="306" t="str">
        <f ca="true">+IF(OFFSET('Hygiene Data'!$F$12,0,10*ROW('Hygiene Data'!F174))="","",OFFSET('Hygiene Data'!$F$12,0,10*ROW('Hygiene Data'!F174)))</f>
        <v/>
      </c>
      <c r="DW180" s="306" t="str">
        <f ca="true">+IF(OFFSET('Hygiene Data'!$F$13,0,10*ROW('Hygiene Data'!F174))="","",OFFSET('Hygiene Data'!$F$13,0,10*ROW('Hygiene Data'!F174)))</f>
        <v/>
      </c>
      <c r="DX180" s="306" t="str">
        <f ca="true">+IF(OFFSET('Hygiene Data'!$G$11,0,10*ROW('Hygiene Data'!G174))="","",OFFSET('Hygiene Data'!$G$11,0,10*ROW('Hygiene Data'!G174)))</f>
        <v/>
      </c>
      <c r="DY180" s="306" t="str">
        <f ca="true">+IF(OFFSET('Hygiene Data'!$G$12,0,10*ROW('Hygiene Data'!G174))="","",OFFSET('Hygiene Data'!$G$12,0,10*ROW('Hygiene Data'!G174)))</f>
        <v/>
      </c>
      <c r="DZ180" s="306" t="str">
        <f ca="true">+IF(OFFSET('Hygiene Data'!$G$13,0,10*ROW('Hygiene Data'!G174))="","",OFFSET('Hygiene Data'!$G$13,0,10*ROW('Hygiene Data'!G174)))</f>
        <v/>
      </c>
      <c r="EA180" s="306" t="str">
        <f ca="true">+IF(OFFSET('Hygiene Data'!$H$11,0,10*ROW('Hygiene Data'!H174))="","",OFFSET('Hygiene Data'!$H$11,0,10*ROW('Hygiene Data'!H174)))</f>
        <v/>
      </c>
      <c r="EB180" s="306" t="str">
        <f ca="true">+IF(OFFSET('Hygiene Data'!$H$12,0,10*ROW('Hygiene Data'!H174))="","",OFFSET('Hygiene Data'!$H$12,0,10*ROW('Hygiene Data'!H174)))</f>
        <v/>
      </c>
      <c r="EC180" s="306" t="str">
        <f ca="true">+IF(OFFSET('Hygiene Data'!$H$13,0,10*ROW('Hygiene Data'!H174))="","",OFFSET('Hygiene Data'!$H$13,0,10*ROW('Hygiene Data'!H174)))</f>
        <v/>
      </c>
      <c r="ED180" s="306" t="str">
        <f ca="true">+IF(OFFSET('Hygiene Data'!$I$11,0,10*ROW('Hygiene Data'!I174))="","",OFFSET('Hygiene Data'!$I$11,0,10*ROW('Hygiene Data'!I174)))</f>
        <v/>
      </c>
      <c r="EE180" s="306" t="str">
        <f ca="true">+IF(OFFSET('Hygiene Data'!$I$12,0,10*ROW('Hygiene Data'!I174))="","",OFFSET('Hygiene Data'!$I$12,0,10*ROW('Hygiene Data'!I174)))</f>
        <v/>
      </c>
      <c r="EF180" s="306"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62" t="str">
        <f t="shared" ca="true" si="2"/>
        <v/>
      </c>
      <c r="D181" s="98"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8"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8"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8"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8"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8"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8"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8"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8"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8"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8"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8"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8"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8"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8"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8"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8"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8"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9"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9"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9"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9"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9"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9"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9"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9"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9"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9"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9"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9"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9"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9"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9"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9"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9"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9"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9"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9"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9"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9"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9"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9"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9"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9"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9"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9"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9"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9"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0"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0"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0"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0"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0"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0"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0"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0"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0"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0"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0"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0"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0"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0"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0"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0"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0"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0"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6"/>
      <c r="BS181" s="306" t="str">
        <f ca="true">+IF(OFFSET('Water Data'!$D$27,0,10*ROW('Water Data'!D175))="","",OFFSET('Water Data'!$D$27,0,10*ROW('Water Data'!D175)))</f>
        <v/>
      </c>
      <c r="BT181" s="306" t="str">
        <f ca="true">+IF(OFFSET('Water Data'!$D$28,0,10*ROW('Water Data'!D175))="","",OFFSET('Water Data'!$D$28,0,10*ROW('Water Data'!D175)))</f>
        <v/>
      </c>
      <c r="BU181" s="306" t="str">
        <f ca="true">+IF(OFFSET('Water Data'!$D$29,0,10*ROW('Water Data'!D175))="","",OFFSET('Water Data'!$D$29,0,10*ROW('Water Data'!D175)))</f>
        <v/>
      </c>
      <c r="BV181" s="306" t="str">
        <f ca="true">+IF(OFFSET('Water Data'!$E$27,0,10*ROW('Water Data'!E175))="","",OFFSET('Water Data'!$E$27,0,10*ROW('Water Data'!E175)))</f>
        <v/>
      </c>
      <c r="BW181" s="306" t="str">
        <f ca="true">+IF(OFFSET('Water Data'!$E$28,0,10*ROW('Water Data'!E175))="","",OFFSET('Water Data'!$E$28,0,10*ROW('Water Data'!E175)))</f>
        <v/>
      </c>
      <c r="BX181" s="306" t="str">
        <f ca="true">+IF(OFFSET('Water Data'!$E$29,0,10*ROW('Water Data'!E175))="","",OFFSET('Water Data'!$E$29,0,10*ROW('Water Data'!E175)))</f>
        <v/>
      </c>
      <c r="BY181" s="306" t="str">
        <f ca="true">+IF(OFFSET('Water Data'!$F$27,0,10*ROW('Water Data'!F175))="","",OFFSET('Water Data'!$F$27,0,10*ROW('Water Data'!F175)))</f>
        <v/>
      </c>
      <c r="BZ181" s="306" t="str">
        <f ca="true">+IF(OFFSET('Water Data'!$F$28,0,10*ROW('Water Data'!F175))="","",OFFSET('Water Data'!$F$28,0,10*ROW('Water Data'!F175)))</f>
        <v/>
      </c>
      <c r="CA181" s="306" t="str">
        <f ca="true">+IF(OFFSET('Water Data'!$F$29,0,10*ROW('Water Data'!F175))="","",OFFSET('Water Data'!$F$29,0,10*ROW('Water Data'!F175)))</f>
        <v/>
      </c>
      <c r="CB181" s="306" t="str">
        <f ca="true">+IF(OFFSET('Water Data'!$G$27,0,10*ROW('Water Data'!G175))="","",OFFSET('Water Data'!$G$27,0,10*ROW('Water Data'!G175)))</f>
        <v/>
      </c>
      <c r="CC181" s="306" t="str">
        <f ca="true">+IF(OFFSET('Water Data'!$G$28,0,10*ROW('Water Data'!G175))="","",OFFSET('Water Data'!$G$28,0,10*ROW('Water Data'!G175)))</f>
        <v/>
      </c>
      <c r="CD181" s="306" t="str">
        <f ca="true">+IF(OFFSET('Water Data'!$G$29,0,10*ROW('Water Data'!G175))="","",OFFSET('Water Data'!$G$29,0,10*ROW('Water Data'!G175)))</f>
        <v/>
      </c>
      <c r="CE181" s="306" t="str">
        <f ca="true">+IF(OFFSET('Water Data'!$H$27,0,10*ROW('Water Data'!H175))="","",OFFSET('Water Data'!$H$27,0,10*ROW('Water Data'!H175)))</f>
        <v/>
      </c>
      <c r="CF181" s="306" t="str">
        <f ca="true">+IF(OFFSET('Water Data'!$H$28,0,10*ROW('Water Data'!H175))="","",OFFSET('Water Data'!$H$28,0,10*ROW('Water Data'!H175)))</f>
        <v/>
      </c>
      <c r="CG181" s="306" t="str">
        <f ca="true">+IF(OFFSET('Water Data'!$H$29,0,10*ROW('Water Data'!H175))="","",OFFSET('Water Data'!$H$29,0,10*ROW('Water Data'!H175)))</f>
        <v/>
      </c>
      <c r="CH181" s="306" t="str">
        <f ca="true">+IF(OFFSET('Water Data'!$I$27,0,10*ROW('Water Data'!I175))="","",OFFSET('Water Data'!$I$27,0,10*ROW('Water Data'!I175)))</f>
        <v/>
      </c>
      <c r="CI181" s="306" t="str">
        <f ca="true">+IF(OFFSET('Water Data'!$I$28,0,10*ROW('Water Data'!I175))="","",OFFSET('Water Data'!$I$28,0,10*ROW('Water Data'!I175)))</f>
        <v/>
      </c>
      <c r="CJ181" s="306" t="str">
        <f ca="true">+IF(OFFSET('Water Data'!$I$29,0,10*ROW('Water Data'!I175))="","",OFFSET('Water Data'!$I$29,0,10*ROW('Water Data'!I175)))</f>
        <v/>
      </c>
      <c r="CK181" s="306" t="str">
        <f ca="true">+IF(OFFSET('Sanitation Data'!$D$28,0,10*ROW('Sanitation Data'!D175))="","",OFFSET('Sanitation Data'!$D$28,0,10*ROW('Sanitation Data'!D175)))</f>
        <v/>
      </c>
      <c r="CL181" s="306" t="str">
        <f ca="true">+IF(OFFSET('Sanitation Data'!$D$29,0,10*ROW('Sanitation Data'!D175))="","",OFFSET('Sanitation Data'!$D$29,0,10*ROW('Sanitation Data'!D175)))</f>
        <v/>
      </c>
      <c r="CM181" s="306" t="str">
        <f ca="true">+IF(OFFSET('Sanitation Data'!$D$30,0,10*ROW('Sanitation Data'!D175))="","",OFFSET('Sanitation Data'!$D$30,0,10*ROW('Sanitation Data'!D175)))</f>
        <v/>
      </c>
      <c r="CN181" s="306" t="str">
        <f ca="true">+IF(OFFSET('Sanitation Data'!$D$31,0,10*ROW('Sanitation Data'!D175))="","",OFFSET('Sanitation Data'!$D$31,0,10*ROW('Sanitation Data'!D175)))</f>
        <v/>
      </c>
      <c r="CO181" s="306" t="str">
        <f ca="true">+IF(OFFSET('Sanitation Data'!$D$32,0,10*ROW('Sanitation Data'!D175))="","",OFFSET('Sanitation Data'!$D$32,0,10*ROW('Sanitation Data'!D175)))</f>
        <v/>
      </c>
      <c r="CP181" s="306" t="str">
        <f ca="true">+IF(OFFSET('Sanitation Data'!$E$28,0,10*ROW('Sanitation Data'!E175))="","",OFFSET('Sanitation Data'!$E$28,0,10*ROW('Sanitation Data'!E175)))</f>
        <v/>
      </c>
      <c r="CQ181" s="306" t="str">
        <f ca="true">+IF(OFFSET('Sanitation Data'!$E$29,0,10*ROW('Sanitation Data'!E175))="","",OFFSET('Sanitation Data'!$E$29,0,10*ROW('Sanitation Data'!E175)))</f>
        <v/>
      </c>
      <c r="CR181" s="306" t="str">
        <f ca="true">+IF(OFFSET('Sanitation Data'!$E$30,0,10*ROW('Sanitation Data'!E175))="","",OFFSET('Sanitation Data'!$E$30,0,10*ROW('Sanitation Data'!E175)))</f>
        <v/>
      </c>
      <c r="CS181" s="306" t="str">
        <f ca="true">+IF(OFFSET('Sanitation Data'!$E$31,0,10*ROW('Sanitation Data'!E175))="","",OFFSET('Sanitation Data'!$E$31,0,10*ROW('Sanitation Data'!E175)))</f>
        <v/>
      </c>
      <c r="CT181" s="306" t="str">
        <f ca="true">+IF(OFFSET('Sanitation Data'!$E$32,0,10*ROW('Sanitation Data'!E175))="","",OFFSET('Sanitation Data'!$E$32,0,10*ROW('Sanitation Data'!E175)))</f>
        <v/>
      </c>
      <c r="CU181" s="306" t="str">
        <f ca="true">+IF(OFFSET('Sanitation Data'!$F$28,0,10*ROW('Sanitation Data'!F175))="","",OFFSET('Sanitation Data'!$F$28,0,10*ROW('Sanitation Data'!F175)))</f>
        <v/>
      </c>
      <c r="CV181" s="306" t="str">
        <f ca="true">+IF(OFFSET('Sanitation Data'!$F$29,0,10*ROW('Sanitation Data'!F175))="","",OFFSET('Sanitation Data'!$F$29,0,10*ROW('Sanitation Data'!F175)))</f>
        <v/>
      </c>
      <c r="CW181" s="306" t="str">
        <f ca="true">+IF(OFFSET('Sanitation Data'!$F$30,0,10*ROW('Sanitation Data'!F175))="","",OFFSET('Sanitation Data'!$F$30,0,10*ROW('Sanitation Data'!F175)))</f>
        <v/>
      </c>
      <c r="CX181" s="306" t="str">
        <f ca="true">+IF(OFFSET('Sanitation Data'!$F$31,0,10*ROW('Sanitation Data'!F175))="","",OFFSET('Sanitation Data'!$F$31,0,10*ROW('Sanitation Data'!F175)))</f>
        <v/>
      </c>
      <c r="CY181" s="306" t="str">
        <f ca="true">+IF(OFFSET('Sanitation Data'!$F$32,0,10*ROW('Sanitation Data'!F175))="","",OFFSET('Sanitation Data'!$F$32,0,10*ROW('Sanitation Data'!F175)))</f>
        <v/>
      </c>
      <c r="CZ181" s="306" t="str">
        <f ca="true">+IF(OFFSET('Sanitation Data'!$G$28,0,10*ROW('Sanitation Data'!G175))="","",OFFSET('Sanitation Data'!$G$28,0,10*ROW('Sanitation Data'!G175)))</f>
        <v/>
      </c>
      <c r="DA181" s="306" t="str">
        <f ca="true">+IF(OFFSET('Sanitation Data'!$G$29,0,10*ROW('Sanitation Data'!G175))="","",OFFSET('Sanitation Data'!$G$29,0,10*ROW('Sanitation Data'!G175)))</f>
        <v/>
      </c>
      <c r="DB181" s="306" t="str">
        <f ca="true">+IF(OFFSET('Sanitation Data'!$G$30,0,10*ROW('Sanitation Data'!G175))="","",OFFSET('Sanitation Data'!$G$30,0,10*ROW('Sanitation Data'!G175)))</f>
        <v/>
      </c>
      <c r="DC181" s="306" t="str">
        <f ca="true">+IF(OFFSET('Sanitation Data'!$G$31,0,10*ROW('Sanitation Data'!G175))="","",OFFSET('Sanitation Data'!$G$31,0,10*ROW('Sanitation Data'!G175)))</f>
        <v/>
      </c>
      <c r="DD181" s="306" t="str">
        <f ca="true">+IF(OFFSET('Sanitation Data'!$G$32,0,10*ROW('Sanitation Data'!G175))="","",OFFSET('Sanitation Data'!$G$32,0,10*ROW('Sanitation Data'!G175)))</f>
        <v/>
      </c>
      <c r="DE181" s="306" t="str">
        <f ca="true">+IF(OFFSET('Sanitation Data'!$H$28,0,10*ROW('Sanitation Data'!H175))="","",OFFSET('Sanitation Data'!$H$28,0,10*ROW('Sanitation Data'!H175)))</f>
        <v/>
      </c>
      <c r="DF181" s="306" t="str">
        <f ca="true">+IF(OFFSET('Sanitation Data'!$H$29,0,10*ROW('Sanitation Data'!H175))="","",OFFSET('Sanitation Data'!$H$29,0,10*ROW('Sanitation Data'!H175)))</f>
        <v/>
      </c>
      <c r="DG181" s="306" t="str">
        <f ca="true">+IF(OFFSET('Sanitation Data'!$H$30,0,10*ROW('Sanitation Data'!H175))="","",OFFSET('Sanitation Data'!$H$30,0,10*ROW('Sanitation Data'!H175)))</f>
        <v/>
      </c>
      <c r="DH181" s="306" t="str">
        <f ca="true">+IF(OFFSET('Sanitation Data'!$H$31,0,10*ROW('Sanitation Data'!H175))="","",OFFSET('Sanitation Data'!$H$31,0,10*ROW('Sanitation Data'!H175)))</f>
        <v/>
      </c>
      <c r="DI181" s="306" t="str">
        <f ca="true">+IF(OFFSET('Sanitation Data'!$H$32,0,10*ROW('Sanitation Data'!H175))="","",OFFSET('Sanitation Data'!$H$32,0,10*ROW('Sanitation Data'!H175)))</f>
        <v/>
      </c>
      <c r="DJ181" s="306" t="str">
        <f ca="true">+IF(OFFSET('Sanitation Data'!$I$28,0,10*ROW('Sanitation Data'!I175))="","",OFFSET('Sanitation Data'!$I$28,0,10*ROW('Sanitation Data'!I175)))</f>
        <v/>
      </c>
      <c r="DK181" s="306" t="str">
        <f ca="true">+IF(OFFSET('Sanitation Data'!$I$29,0,10*ROW('Sanitation Data'!I175))="","",OFFSET('Sanitation Data'!$I$29,0,10*ROW('Sanitation Data'!I175)))</f>
        <v/>
      </c>
      <c r="DL181" s="306" t="str">
        <f ca="true">+IF(OFFSET('Sanitation Data'!$I$30,0,10*ROW('Sanitation Data'!I175))="","",OFFSET('Sanitation Data'!$I$30,0,10*ROW('Sanitation Data'!I175)))</f>
        <v/>
      </c>
      <c r="DM181" s="306" t="str">
        <f ca="true">+IF(OFFSET('Sanitation Data'!$I$31,0,10*ROW('Sanitation Data'!I175))="","",OFFSET('Sanitation Data'!$I$31,0,10*ROW('Sanitation Data'!I175)))</f>
        <v/>
      </c>
      <c r="DN181" s="306" t="str">
        <f ca="true">+IF(OFFSET('Sanitation Data'!$I$32,0,10*ROW('Sanitation Data'!I175))="","",OFFSET('Sanitation Data'!$I$32,0,10*ROW('Sanitation Data'!I175)))</f>
        <v/>
      </c>
      <c r="DO181" s="306" t="str">
        <f ca="true">+IF(OFFSET('Hygiene Data'!$D$11,0,10*ROW('Hygiene Data'!D175))="","",OFFSET('Hygiene Data'!$D$11,0,10*ROW('Hygiene Data'!D175)))</f>
        <v/>
      </c>
      <c r="DP181" s="306" t="str">
        <f ca="true">+IF(OFFSET('Hygiene Data'!$D$12,0,10*ROW('Hygiene Data'!D175))="","",OFFSET('Hygiene Data'!$D$12,0,10*ROW('Hygiene Data'!D175)))</f>
        <v/>
      </c>
      <c r="DQ181" s="306" t="str">
        <f ca="true">+IF(OFFSET('Hygiene Data'!$D$13,0,10*ROW('Hygiene Data'!D175))="","",OFFSET('Hygiene Data'!$D$13,0,10*ROW('Hygiene Data'!D175)))</f>
        <v/>
      </c>
      <c r="DR181" s="306" t="str">
        <f ca="true">+IF(OFFSET('Hygiene Data'!$E$11,0,10*ROW('Hygiene Data'!E175))="","",OFFSET('Hygiene Data'!$E$11,0,10*ROW('Hygiene Data'!E175)))</f>
        <v/>
      </c>
      <c r="DS181" s="306" t="str">
        <f ca="true">+IF(OFFSET('Hygiene Data'!$E$12,0,10*ROW('Hygiene Data'!E175))="","",OFFSET('Hygiene Data'!$E$12,0,10*ROW('Hygiene Data'!E175)))</f>
        <v/>
      </c>
      <c r="DT181" s="306" t="str">
        <f ca="true">+IF(OFFSET('Hygiene Data'!$E$13,0,10*ROW('Hygiene Data'!E175))="","",OFFSET('Hygiene Data'!$E$13,0,10*ROW('Hygiene Data'!E175)))</f>
        <v/>
      </c>
      <c r="DU181" s="306" t="str">
        <f ca="true">+IF(OFFSET('Hygiene Data'!$F$11,0,10*ROW('Hygiene Data'!F175))="","",OFFSET('Hygiene Data'!$F$11,0,10*ROW('Hygiene Data'!F175)))</f>
        <v/>
      </c>
      <c r="DV181" s="306" t="str">
        <f ca="true">+IF(OFFSET('Hygiene Data'!$F$12,0,10*ROW('Hygiene Data'!F175))="","",OFFSET('Hygiene Data'!$F$12,0,10*ROW('Hygiene Data'!F175)))</f>
        <v/>
      </c>
      <c r="DW181" s="306" t="str">
        <f ca="true">+IF(OFFSET('Hygiene Data'!$F$13,0,10*ROW('Hygiene Data'!F175))="","",OFFSET('Hygiene Data'!$F$13,0,10*ROW('Hygiene Data'!F175)))</f>
        <v/>
      </c>
      <c r="DX181" s="306" t="str">
        <f ca="true">+IF(OFFSET('Hygiene Data'!$G$11,0,10*ROW('Hygiene Data'!G175))="","",OFFSET('Hygiene Data'!$G$11,0,10*ROW('Hygiene Data'!G175)))</f>
        <v/>
      </c>
      <c r="DY181" s="306" t="str">
        <f ca="true">+IF(OFFSET('Hygiene Data'!$G$12,0,10*ROW('Hygiene Data'!G175))="","",OFFSET('Hygiene Data'!$G$12,0,10*ROW('Hygiene Data'!G175)))</f>
        <v/>
      </c>
      <c r="DZ181" s="306" t="str">
        <f ca="true">+IF(OFFSET('Hygiene Data'!$G$13,0,10*ROW('Hygiene Data'!G175))="","",OFFSET('Hygiene Data'!$G$13,0,10*ROW('Hygiene Data'!G175)))</f>
        <v/>
      </c>
      <c r="EA181" s="306" t="str">
        <f ca="true">+IF(OFFSET('Hygiene Data'!$H$11,0,10*ROW('Hygiene Data'!H175))="","",OFFSET('Hygiene Data'!$H$11,0,10*ROW('Hygiene Data'!H175)))</f>
        <v/>
      </c>
      <c r="EB181" s="306" t="str">
        <f ca="true">+IF(OFFSET('Hygiene Data'!$H$12,0,10*ROW('Hygiene Data'!H175))="","",OFFSET('Hygiene Data'!$H$12,0,10*ROW('Hygiene Data'!H175)))</f>
        <v/>
      </c>
      <c r="EC181" s="306" t="str">
        <f ca="true">+IF(OFFSET('Hygiene Data'!$H$13,0,10*ROW('Hygiene Data'!H175))="","",OFFSET('Hygiene Data'!$H$13,0,10*ROW('Hygiene Data'!H175)))</f>
        <v/>
      </c>
      <c r="ED181" s="306" t="str">
        <f ca="true">+IF(OFFSET('Hygiene Data'!$I$11,0,10*ROW('Hygiene Data'!I175))="","",OFFSET('Hygiene Data'!$I$11,0,10*ROW('Hygiene Data'!I175)))</f>
        <v/>
      </c>
      <c r="EE181" s="306" t="str">
        <f ca="true">+IF(OFFSET('Hygiene Data'!$I$12,0,10*ROW('Hygiene Data'!I175))="","",OFFSET('Hygiene Data'!$I$12,0,10*ROW('Hygiene Data'!I175)))</f>
        <v/>
      </c>
      <c r="EF181" s="306"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62" t="str">
        <f t="shared" ca="true" si="2"/>
        <v/>
      </c>
      <c r="D182" s="98"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8"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8"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8"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8"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8"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8"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8"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8"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8"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8"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8"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8"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8"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8"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8"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8"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8"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9"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9"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9"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9"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9"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9"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9"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9"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9"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9"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9"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9"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9"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9"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9"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9"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9"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9"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9"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9"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9"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9"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9"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9"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9"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9"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9"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9"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9"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9"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0"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0"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0"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0"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0"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0"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0"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0"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0"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0"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0"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0"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0"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0"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0"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0"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0"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0"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6"/>
      <c r="BS182" s="306" t="str">
        <f ca="true">+IF(OFFSET('Water Data'!$D$27,0,10*ROW('Water Data'!D176))="","",OFFSET('Water Data'!$D$27,0,10*ROW('Water Data'!D176)))</f>
        <v/>
      </c>
      <c r="BT182" s="306" t="str">
        <f ca="true">+IF(OFFSET('Water Data'!$D$28,0,10*ROW('Water Data'!D176))="","",OFFSET('Water Data'!$D$28,0,10*ROW('Water Data'!D176)))</f>
        <v/>
      </c>
      <c r="BU182" s="306" t="str">
        <f ca="true">+IF(OFFSET('Water Data'!$D$29,0,10*ROW('Water Data'!D176))="","",OFFSET('Water Data'!$D$29,0,10*ROW('Water Data'!D176)))</f>
        <v/>
      </c>
      <c r="BV182" s="306" t="str">
        <f ca="true">+IF(OFFSET('Water Data'!$E$27,0,10*ROW('Water Data'!E176))="","",OFFSET('Water Data'!$E$27,0,10*ROW('Water Data'!E176)))</f>
        <v/>
      </c>
      <c r="BW182" s="306" t="str">
        <f ca="true">+IF(OFFSET('Water Data'!$E$28,0,10*ROW('Water Data'!E176))="","",OFFSET('Water Data'!$E$28,0,10*ROW('Water Data'!E176)))</f>
        <v/>
      </c>
      <c r="BX182" s="306" t="str">
        <f ca="true">+IF(OFFSET('Water Data'!$E$29,0,10*ROW('Water Data'!E176))="","",OFFSET('Water Data'!$E$29,0,10*ROW('Water Data'!E176)))</f>
        <v/>
      </c>
      <c r="BY182" s="306" t="str">
        <f ca="true">+IF(OFFSET('Water Data'!$F$27,0,10*ROW('Water Data'!F176))="","",OFFSET('Water Data'!$F$27,0,10*ROW('Water Data'!F176)))</f>
        <v/>
      </c>
      <c r="BZ182" s="306" t="str">
        <f ca="true">+IF(OFFSET('Water Data'!$F$28,0,10*ROW('Water Data'!F176))="","",OFFSET('Water Data'!$F$28,0,10*ROW('Water Data'!F176)))</f>
        <v/>
      </c>
      <c r="CA182" s="306" t="str">
        <f ca="true">+IF(OFFSET('Water Data'!$F$29,0,10*ROW('Water Data'!F176))="","",OFFSET('Water Data'!$F$29,0,10*ROW('Water Data'!F176)))</f>
        <v/>
      </c>
      <c r="CB182" s="306" t="str">
        <f ca="true">+IF(OFFSET('Water Data'!$G$27,0,10*ROW('Water Data'!G176))="","",OFFSET('Water Data'!$G$27,0,10*ROW('Water Data'!G176)))</f>
        <v/>
      </c>
      <c r="CC182" s="306" t="str">
        <f ca="true">+IF(OFFSET('Water Data'!$G$28,0,10*ROW('Water Data'!G176))="","",OFFSET('Water Data'!$G$28,0,10*ROW('Water Data'!G176)))</f>
        <v/>
      </c>
      <c r="CD182" s="306" t="str">
        <f ca="true">+IF(OFFSET('Water Data'!$G$29,0,10*ROW('Water Data'!G176))="","",OFFSET('Water Data'!$G$29,0,10*ROW('Water Data'!G176)))</f>
        <v/>
      </c>
      <c r="CE182" s="306" t="str">
        <f ca="true">+IF(OFFSET('Water Data'!$H$27,0,10*ROW('Water Data'!H176))="","",OFFSET('Water Data'!$H$27,0,10*ROW('Water Data'!H176)))</f>
        <v/>
      </c>
      <c r="CF182" s="306" t="str">
        <f ca="true">+IF(OFFSET('Water Data'!$H$28,0,10*ROW('Water Data'!H176))="","",OFFSET('Water Data'!$H$28,0,10*ROW('Water Data'!H176)))</f>
        <v/>
      </c>
      <c r="CG182" s="306" t="str">
        <f ca="true">+IF(OFFSET('Water Data'!$H$29,0,10*ROW('Water Data'!H176))="","",OFFSET('Water Data'!$H$29,0,10*ROW('Water Data'!H176)))</f>
        <v/>
      </c>
      <c r="CH182" s="306" t="str">
        <f ca="true">+IF(OFFSET('Water Data'!$I$27,0,10*ROW('Water Data'!I176))="","",OFFSET('Water Data'!$I$27,0,10*ROW('Water Data'!I176)))</f>
        <v/>
      </c>
      <c r="CI182" s="306" t="str">
        <f ca="true">+IF(OFFSET('Water Data'!$I$28,0,10*ROW('Water Data'!I176))="","",OFFSET('Water Data'!$I$28,0,10*ROW('Water Data'!I176)))</f>
        <v/>
      </c>
      <c r="CJ182" s="306" t="str">
        <f ca="true">+IF(OFFSET('Water Data'!$I$29,0,10*ROW('Water Data'!I176))="","",OFFSET('Water Data'!$I$29,0,10*ROW('Water Data'!I176)))</f>
        <v/>
      </c>
      <c r="CK182" s="306" t="str">
        <f ca="true">+IF(OFFSET('Sanitation Data'!$D$28,0,10*ROW('Sanitation Data'!D176))="","",OFFSET('Sanitation Data'!$D$28,0,10*ROW('Sanitation Data'!D176)))</f>
        <v/>
      </c>
      <c r="CL182" s="306" t="str">
        <f ca="true">+IF(OFFSET('Sanitation Data'!$D$29,0,10*ROW('Sanitation Data'!D176))="","",OFFSET('Sanitation Data'!$D$29,0,10*ROW('Sanitation Data'!D176)))</f>
        <v/>
      </c>
      <c r="CM182" s="306" t="str">
        <f ca="true">+IF(OFFSET('Sanitation Data'!$D$30,0,10*ROW('Sanitation Data'!D176))="","",OFFSET('Sanitation Data'!$D$30,0,10*ROW('Sanitation Data'!D176)))</f>
        <v/>
      </c>
      <c r="CN182" s="306" t="str">
        <f ca="true">+IF(OFFSET('Sanitation Data'!$D$31,0,10*ROW('Sanitation Data'!D176))="","",OFFSET('Sanitation Data'!$D$31,0,10*ROW('Sanitation Data'!D176)))</f>
        <v/>
      </c>
      <c r="CO182" s="306" t="str">
        <f ca="true">+IF(OFFSET('Sanitation Data'!$D$32,0,10*ROW('Sanitation Data'!D176))="","",OFFSET('Sanitation Data'!$D$32,0,10*ROW('Sanitation Data'!D176)))</f>
        <v/>
      </c>
      <c r="CP182" s="306" t="str">
        <f ca="true">+IF(OFFSET('Sanitation Data'!$E$28,0,10*ROW('Sanitation Data'!E176))="","",OFFSET('Sanitation Data'!$E$28,0,10*ROW('Sanitation Data'!E176)))</f>
        <v/>
      </c>
      <c r="CQ182" s="306" t="str">
        <f ca="true">+IF(OFFSET('Sanitation Data'!$E$29,0,10*ROW('Sanitation Data'!E176))="","",OFFSET('Sanitation Data'!$E$29,0,10*ROW('Sanitation Data'!E176)))</f>
        <v/>
      </c>
      <c r="CR182" s="306" t="str">
        <f ca="true">+IF(OFFSET('Sanitation Data'!$E$30,0,10*ROW('Sanitation Data'!E176))="","",OFFSET('Sanitation Data'!$E$30,0,10*ROW('Sanitation Data'!E176)))</f>
        <v/>
      </c>
      <c r="CS182" s="306" t="str">
        <f ca="true">+IF(OFFSET('Sanitation Data'!$E$31,0,10*ROW('Sanitation Data'!E176))="","",OFFSET('Sanitation Data'!$E$31,0,10*ROW('Sanitation Data'!E176)))</f>
        <v/>
      </c>
      <c r="CT182" s="306" t="str">
        <f ca="true">+IF(OFFSET('Sanitation Data'!$E$32,0,10*ROW('Sanitation Data'!E176))="","",OFFSET('Sanitation Data'!$E$32,0,10*ROW('Sanitation Data'!E176)))</f>
        <v/>
      </c>
      <c r="CU182" s="306" t="str">
        <f ca="true">+IF(OFFSET('Sanitation Data'!$F$28,0,10*ROW('Sanitation Data'!F176))="","",OFFSET('Sanitation Data'!$F$28,0,10*ROW('Sanitation Data'!F176)))</f>
        <v/>
      </c>
      <c r="CV182" s="306" t="str">
        <f ca="true">+IF(OFFSET('Sanitation Data'!$F$29,0,10*ROW('Sanitation Data'!F176))="","",OFFSET('Sanitation Data'!$F$29,0,10*ROW('Sanitation Data'!F176)))</f>
        <v/>
      </c>
      <c r="CW182" s="306" t="str">
        <f ca="true">+IF(OFFSET('Sanitation Data'!$F$30,0,10*ROW('Sanitation Data'!F176))="","",OFFSET('Sanitation Data'!$F$30,0,10*ROW('Sanitation Data'!F176)))</f>
        <v/>
      </c>
      <c r="CX182" s="306" t="str">
        <f ca="true">+IF(OFFSET('Sanitation Data'!$F$31,0,10*ROW('Sanitation Data'!F176))="","",OFFSET('Sanitation Data'!$F$31,0,10*ROW('Sanitation Data'!F176)))</f>
        <v/>
      </c>
      <c r="CY182" s="306" t="str">
        <f ca="true">+IF(OFFSET('Sanitation Data'!$F$32,0,10*ROW('Sanitation Data'!F176))="","",OFFSET('Sanitation Data'!$F$32,0,10*ROW('Sanitation Data'!F176)))</f>
        <v/>
      </c>
      <c r="CZ182" s="306" t="str">
        <f ca="true">+IF(OFFSET('Sanitation Data'!$G$28,0,10*ROW('Sanitation Data'!G176))="","",OFFSET('Sanitation Data'!$G$28,0,10*ROW('Sanitation Data'!G176)))</f>
        <v/>
      </c>
      <c r="DA182" s="306" t="str">
        <f ca="true">+IF(OFFSET('Sanitation Data'!$G$29,0,10*ROW('Sanitation Data'!G176))="","",OFFSET('Sanitation Data'!$G$29,0,10*ROW('Sanitation Data'!G176)))</f>
        <v/>
      </c>
      <c r="DB182" s="306" t="str">
        <f ca="true">+IF(OFFSET('Sanitation Data'!$G$30,0,10*ROW('Sanitation Data'!G176))="","",OFFSET('Sanitation Data'!$G$30,0,10*ROW('Sanitation Data'!G176)))</f>
        <v/>
      </c>
      <c r="DC182" s="306" t="str">
        <f ca="true">+IF(OFFSET('Sanitation Data'!$G$31,0,10*ROW('Sanitation Data'!G176))="","",OFFSET('Sanitation Data'!$G$31,0,10*ROW('Sanitation Data'!G176)))</f>
        <v/>
      </c>
      <c r="DD182" s="306" t="str">
        <f ca="true">+IF(OFFSET('Sanitation Data'!$G$32,0,10*ROW('Sanitation Data'!G176))="","",OFFSET('Sanitation Data'!$G$32,0,10*ROW('Sanitation Data'!G176)))</f>
        <v/>
      </c>
      <c r="DE182" s="306" t="str">
        <f ca="true">+IF(OFFSET('Sanitation Data'!$H$28,0,10*ROW('Sanitation Data'!H176))="","",OFFSET('Sanitation Data'!$H$28,0,10*ROW('Sanitation Data'!H176)))</f>
        <v/>
      </c>
      <c r="DF182" s="306" t="str">
        <f ca="true">+IF(OFFSET('Sanitation Data'!$H$29,0,10*ROW('Sanitation Data'!H176))="","",OFFSET('Sanitation Data'!$H$29,0,10*ROW('Sanitation Data'!H176)))</f>
        <v/>
      </c>
      <c r="DG182" s="306" t="str">
        <f ca="true">+IF(OFFSET('Sanitation Data'!$H$30,0,10*ROW('Sanitation Data'!H176))="","",OFFSET('Sanitation Data'!$H$30,0,10*ROW('Sanitation Data'!H176)))</f>
        <v/>
      </c>
      <c r="DH182" s="306" t="str">
        <f ca="true">+IF(OFFSET('Sanitation Data'!$H$31,0,10*ROW('Sanitation Data'!H176))="","",OFFSET('Sanitation Data'!$H$31,0,10*ROW('Sanitation Data'!H176)))</f>
        <v/>
      </c>
      <c r="DI182" s="306" t="str">
        <f ca="true">+IF(OFFSET('Sanitation Data'!$H$32,0,10*ROW('Sanitation Data'!H176))="","",OFFSET('Sanitation Data'!$H$32,0,10*ROW('Sanitation Data'!H176)))</f>
        <v/>
      </c>
      <c r="DJ182" s="306" t="str">
        <f ca="true">+IF(OFFSET('Sanitation Data'!$I$28,0,10*ROW('Sanitation Data'!I176))="","",OFFSET('Sanitation Data'!$I$28,0,10*ROW('Sanitation Data'!I176)))</f>
        <v/>
      </c>
      <c r="DK182" s="306" t="str">
        <f ca="true">+IF(OFFSET('Sanitation Data'!$I$29,0,10*ROW('Sanitation Data'!I176))="","",OFFSET('Sanitation Data'!$I$29,0,10*ROW('Sanitation Data'!I176)))</f>
        <v/>
      </c>
      <c r="DL182" s="306" t="str">
        <f ca="true">+IF(OFFSET('Sanitation Data'!$I$30,0,10*ROW('Sanitation Data'!I176))="","",OFFSET('Sanitation Data'!$I$30,0,10*ROW('Sanitation Data'!I176)))</f>
        <v/>
      </c>
      <c r="DM182" s="306" t="str">
        <f ca="true">+IF(OFFSET('Sanitation Data'!$I$31,0,10*ROW('Sanitation Data'!I176))="","",OFFSET('Sanitation Data'!$I$31,0,10*ROW('Sanitation Data'!I176)))</f>
        <v/>
      </c>
      <c r="DN182" s="306" t="str">
        <f ca="true">+IF(OFFSET('Sanitation Data'!$I$32,0,10*ROW('Sanitation Data'!I176))="","",OFFSET('Sanitation Data'!$I$32,0,10*ROW('Sanitation Data'!I176)))</f>
        <v/>
      </c>
      <c r="DO182" s="306" t="str">
        <f ca="true">+IF(OFFSET('Hygiene Data'!$D$11,0,10*ROW('Hygiene Data'!D176))="","",OFFSET('Hygiene Data'!$D$11,0,10*ROW('Hygiene Data'!D176)))</f>
        <v/>
      </c>
      <c r="DP182" s="306" t="str">
        <f ca="true">+IF(OFFSET('Hygiene Data'!$D$12,0,10*ROW('Hygiene Data'!D176))="","",OFFSET('Hygiene Data'!$D$12,0,10*ROW('Hygiene Data'!D176)))</f>
        <v/>
      </c>
      <c r="DQ182" s="306" t="str">
        <f ca="true">+IF(OFFSET('Hygiene Data'!$D$13,0,10*ROW('Hygiene Data'!D176))="","",OFFSET('Hygiene Data'!$D$13,0,10*ROW('Hygiene Data'!D176)))</f>
        <v/>
      </c>
      <c r="DR182" s="306" t="str">
        <f ca="true">+IF(OFFSET('Hygiene Data'!$E$11,0,10*ROW('Hygiene Data'!E176))="","",OFFSET('Hygiene Data'!$E$11,0,10*ROW('Hygiene Data'!E176)))</f>
        <v/>
      </c>
      <c r="DS182" s="306" t="str">
        <f ca="true">+IF(OFFSET('Hygiene Data'!$E$12,0,10*ROW('Hygiene Data'!E176))="","",OFFSET('Hygiene Data'!$E$12,0,10*ROW('Hygiene Data'!E176)))</f>
        <v/>
      </c>
      <c r="DT182" s="306" t="str">
        <f ca="true">+IF(OFFSET('Hygiene Data'!$E$13,0,10*ROW('Hygiene Data'!E176))="","",OFFSET('Hygiene Data'!$E$13,0,10*ROW('Hygiene Data'!E176)))</f>
        <v/>
      </c>
      <c r="DU182" s="306" t="str">
        <f ca="true">+IF(OFFSET('Hygiene Data'!$F$11,0,10*ROW('Hygiene Data'!F176))="","",OFFSET('Hygiene Data'!$F$11,0,10*ROW('Hygiene Data'!F176)))</f>
        <v/>
      </c>
      <c r="DV182" s="306" t="str">
        <f ca="true">+IF(OFFSET('Hygiene Data'!$F$12,0,10*ROW('Hygiene Data'!F176))="","",OFFSET('Hygiene Data'!$F$12,0,10*ROW('Hygiene Data'!F176)))</f>
        <v/>
      </c>
      <c r="DW182" s="306" t="str">
        <f ca="true">+IF(OFFSET('Hygiene Data'!$F$13,0,10*ROW('Hygiene Data'!F176))="","",OFFSET('Hygiene Data'!$F$13,0,10*ROW('Hygiene Data'!F176)))</f>
        <v/>
      </c>
      <c r="DX182" s="306" t="str">
        <f ca="true">+IF(OFFSET('Hygiene Data'!$G$11,0,10*ROW('Hygiene Data'!G176))="","",OFFSET('Hygiene Data'!$G$11,0,10*ROW('Hygiene Data'!G176)))</f>
        <v/>
      </c>
      <c r="DY182" s="306" t="str">
        <f ca="true">+IF(OFFSET('Hygiene Data'!$G$12,0,10*ROW('Hygiene Data'!G176))="","",OFFSET('Hygiene Data'!$G$12,0,10*ROW('Hygiene Data'!G176)))</f>
        <v/>
      </c>
      <c r="DZ182" s="306" t="str">
        <f ca="true">+IF(OFFSET('Hygiene Data'!$G$13,0,10*ROW('Hygiene Data'!G176))="","",OFFSET('Hygiene Data'!$G$13,0,10*ROW('Hygiene Data'!G176)))</f>
        <v/>
      </c>
      <c r="EA182" s="306" t="str">
        <f ca="true">+IF(OFFSET('Hygiene Data'!$H$11,0,10*ROW('Hygiene Data'!H176))="","",OFFSET('Hygiene Data'!$H$11,0,10*ROW('Hygiene Data'!H176)))</f>
        <v/>
      </c>
      <c r="EB182" s="306" t="str">
        <f ca="true">+IF(OFFSET('Hygiene Data'!$H$12,0,10*ROW('Hygiene Data'!H176))="","",OFFSET('Hygiene Data'!$H$12,0,10*ROW('Hygiene Data'!H176)))</f>
        <v/>
      </c>
      <c r="EC182" s="306" t="str">
        <f ca="true">+IF(OFFSET('Hygiene Data'!$H$13,0,10*ROW('Hygiene Data'!H176))="","",OFFSET('Hygiene Data'!$H$13,0,10*ROW('Hygiene Data'!H176)))</f>
        <v/>
      </c>
      <c r="ED182" s="306" t="str">
        <f ca="true">+IF(OFFSET('Hygiene Data'!$I$11,0,10*ROW('Hygiene Data'!I176))="","",OFFSET('Hygiene Data'!$I$11,0,10*ROW('Hygiene Data'!I176)))</f>
        <v/>
      </c>
      <c r="EE182" s="306" t="str">
        <f ca="true">+IF(OFFSET('Hygiene Data'!$I$12,0,10*ROW('Hygiene Data'!I176))="","",OFFSET('Hygiene Data'!$I$12,0,10*ROW('Hygiene Data'!I176)))</f>
        <v/>
      </c>
      <c r="EF182" s="306"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62" t="str">
        <f t="shared" ca="true" si="2"/>
        <v/>
      </c>
      <c r="D183" s="98"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8"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8"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8"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8"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8"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8"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8"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8"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8"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8"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8"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8"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8"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8"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8"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8"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8"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9"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9"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9"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9"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9"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9"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9"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9"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9"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9"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9"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9"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9"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9"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9"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9"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9"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9"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9"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9"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9"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9"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9"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9"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9"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9"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9"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9"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9"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9"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0"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0"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0"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0"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0"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0"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0"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0"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0"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0"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0"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0"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0"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0"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0"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0"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0"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0"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6"/>
      <c r="BS183" s="306" t="str">
        <f ca="true">+IF(OFFSET('Water Data'!$D$27,0,10*ROW('Water Data'!D177))="","",OFFSET('Water Data'!$D$27,0,10*ROW('Water Data'!D177)))</f>
        <v/>
      </c>
      <c r="BT183" s="306" t="str">
        <f ca="true">+IF(OFFSET('Water Data'!$D$28,0,10*ROW('Water Data'!D177))="","",OFFSET('Water Data'!$D$28,0,10*ROW('Water Data'!D177)))</f>
        <v/>
      </c>
      <c r="BU183" s="306" t="str">
        <f ca="true">+IF(OFFSET('Water Data'!$D$29,0,10*ROW('Water Data'!D177))="","",OFFSET('Water Data'!$D$29,0,10*ROW('Water Data'!D177)))</f>
        <v/>
      </c>
      <c r="BV183" s="306" t="str">
        <f ca="true">+IF(OFFSET('Water Data'!$E$27,0,10*ROW('Water Data'!E177))="","",OFFSET('Water Data'!$E$27,0,10*ROW('Water Data'!E177)))</f>
        <v/>
      </c>
      <c r="BW183" s="306" t="str">
        <f ca="true">+IF(OFFSET('Water Data'!$E$28,0,10*ROW('Water Data'!E177))="","",OFFSET('Water Data'!$E$28,0,10*ROW('Water Data'!E177)))</f>
        <v/>
      </c>
      <c r="BX183" s="306" t="str">
        <f ca="true">+IF(OFFSET('Water Data'!$E$29,0,10*ROW('Water Data'!E177))="","",OFFSET('Water Data'!$E$29,0,10*ROW('Water Data'!E177)))</f>
        <v/>
      </c>
      <c r="BY183" s="306" t="str">
        <f ca="true">+IF(OFFSET('Water Data'!$F$27,0,10*ROW('Water Data'!F177))="","",OFFSET('Water Data'!$F$27,0,10*ROW('Water Data'!F177)))</f>
        <v/>
      </c>
      <c r="BZ183" s="306" t="str">
        <f ca="true">+IF(OFFSET('Water Data'!$F$28,0,10*ROW('Water Data'!F177))="","",OFFSET('Water Data'!$F$28,0,10*ROW('Water Data'!F177)))</f>
        <v/>
      </c>
      <c r="CA183" s="306" t="str">
        <f ca="true">+IF(OFFSET('Water Data'!$F$29,0,10*ROW('Water Data'!F177))="","",OFFSET('Water Data'!$F$29,0,10*ROW('Water Data'!F177)))</f>
        <v/>
      </c>
      <c r="CB183" s="306" t="str">
        <f ca="true">+IF(OFFSET('Water Data'!$G$27,0,10*ROW('Water Data'!G177))="","",OFFSET('Water Data'!$G$27,0,10*ROW('Water Data'!G177)))</f>
        <v/>
      </c>
      <c r="CC183" s="306" t="str">
        <f ca="true">+IF(OFFSET('Water Data'!$G$28,0,10*ROW('Water Data'!G177))="","",OFFSET('Water Data'!$G$28,0,10*ROW('Water Data'!G177)))</f>
        <v/>
      </c>
      <c r="CD183" s="306" t="str">
        <f ca="true">+IF(OFFSET('Water Data'!$G$29,0,10*ROW('Water Data'!G177))="","",OFFSET('Water Data'!$G$29,0,10*ROW('Water Data'!G177)))</f>
        <v/>
      </c>
      <c r="CE183" s="306" t="str">
        <f ca="true">+IF(OFFSET('Water Data'!$H$27,0,10*ROW('Water Data'!H177))="","",OFFSET('Water Data'!$H$27,0,10*ROW('Water Data'!H177)))</f>
        <v/>
      </c>
      <c r="CF183" s="306" t="str">
        <f ca="true">+IF(OFFSET('Water Data'!$H$28,0,10*ROW('Water Data'!H177))="","",OFFSET('Water Data'!$H$28,0,10*ROW('Water Data'!H177)))</f>
        <v/>
      </c>
      <c r="CG183" s="306" t="str">
        <f ca="true">+IF(OFFSET('Water Data'!$H$29,0,10*ROW('Water Data'!H177))="","",OFFSET('Water Data'!$H$29,0,10*ROW('Water Data'!H177)))</f>
        <v/>
      </c>
      <c r="CH183" s="306" t="str">
        <f ca="true">+IF(OFFSET('Water Data'!$I$27,0,10*ROW('Water Data'!I177))="","",OFFSET('Water Data'!$I$27,0,10*ROW('Water Data'!I177)))</f>
        <v/>
      </c>
      <c r="CI183" s="306" t="str">
        <f ca="true">+IF(OFFSET('Water Data'!$I$28,0,10*ROW('Water Data'!I177))="","",OFFSET('Water Data'!$I$28,0,10*ROW('Water Data'!I177)))</f>
        <v/>
      </c>
      <c r="CJ183" s="306" t="str">
        <f ca="true">+IF(OFFSET('Water Data'!$I$29,0,10*ROW('Water Data'!I177))="","",OFFSET('Water Data'!$I$29,0,10*ROW('Water Data'!I177)))</f>
        <v/>
      </c>
      <c r="CK183" s="306" t="str">
        <f ca="true">+IF(OFFSET('Sanitation Data'!$D$28,0,10*ROW('Sanitation Data'!D177))="","",OFFSET('Sanitation Data'!$D$28,0,10*ROW('Sanitation Data'!D177)))</f>
        <v/>
      </c>
      <c r="CL183" s="306" t="str">
        <f ca="true">+IF(OFFSET('Sanitation Data'!$D$29,0,10*ROW('Sanitation Data'!D177))="","",OFFSET('Sanitation Data'!$D$29,0,10*ROW('Sanitation Data'!D177)))</f>
        <v/>
      </c>
      <c r="CM183" s="306" t="str">
        <f ca="true">+IF(OFFSET('Sanitation Data'!$D$30,0,10*ROW('Sanitation Data'!D177))="","",OFFSET('Sanitation Data'!$D$30,0,10*ROW('Sanitation Data'!D177)))</f>
        <v/>
      </c>
      <c r="CN183" s="306" t="str">
        <f ca="true">+IF(OFFSET('Sanitation Data'!$D$31,0,10*ROW('Sanitation Data'!D177))="","",OFFSET('Sanitation Data'!$D$31,0,10*ROW('Sanitation Data'!D177)))</f>
        <v/>
      </c>
      <c r="CO183" s="306" t="str">
        <f ca="true">+IF(OFFSET('Sanitation Data'!$D$32,0,10*ROW('Sanitation Data'!D177))="","",OFFSET('Sanitation Data'!$D$32,0,10*ROW('Sanitation Data'!D177)))</f>
        <v/>
      </c>
      <c r="CP183" s="306" t="str">
        <f ca="true">+IF(OFFSET('Sanitation Data'!$E$28,0,10*ROW('Sanitation Data'!E177))="","",OFFSET('Sanitation Data'!$E$28,0,10*ROW('Sanitation Data'!E177)))</f>
        <v/>
      </c>
      <c r="CQ183" s="306" t="str">
        <f ca="true">+IF(OFFSET('Sanitation Data'!$E$29,0,10*ROW('Sanitation Data'!E177))="","",OFFSET('Sanitation Data'!$E$29,0,10*ROW('Sanitation Data'!E177)))</f>
        <v/>
      </c>
      <c r="CR183" s="306" t="str">
        <f ca="true">+IF(OFFSET('Sanitation Data'!$E$30,0,10*ROW('Sanitation Data'!E177))="","",OFFSET('Sanitation Data'!$E$30,0,10*ROW('Sanitation Data'!E177)))</f>
        <v/>
      </c>
      <c r="CS183" s="306" t="str">
        <f ca="true">+IF(OFFSET('Sanitation Data'!$E$31,0,10*ROW('Sanitation Data'!E177))="","",OFFSET('Sanitation Data'!$E$31,0,10*ROW('Sanitation Data'!E177)))</f>
        <v/>
      </c>
      <c r="CT183" s="306" t="str">
        <f ca="true">+IF(OFFSET('Sanitation Data'!$E$32,0,10*ROW('Sanitation Data'!E177))="","",OFFSET('Sanitation Data'!$E$32,0,10*ROW('Sanitation Data'!E177)))</f>
        <v/>
      </c>
      <c r="CU183" s="306" t="str">
        <f ca="true">+IF(OFFSET('Sanitation Data'!$F$28,0,10*ROW('Sanitation Data'!F177))="","",OFFSET('Sanitation Data'!$F$28,0,10*ROW('Sanitation Data'!F177)))</f>
        <v/>
      </c>
      <c r="CV183" s="306" t="str">
        <f ca="true">+IF(OFFSET('Sanitation Data'!$F$29,0,10*ROW('Sanitation Data'!F177))="","",OFFSET('Sanitation Data'!$F$29,0,10*ROW('Sanitation Data'!F177)))</f>
        <v/>
      </c>
      <c r="CW183" s="306" t="str">
        <f ca="true">+IF(OFFSET('Sanitation Data'!$F$30,0,10*ROW('Sanitation Data'!F177))="","",OFFSET('Sanitation Data'!$F$30,0,10*ROW('Sanitation Data'!F177)))</f>
        <v/>
      </c>
      <c r="CX183" s="306" t="str">
        <f ca="true">+IF(OFFSET('Sanitation Data'!$F$31,0,10*ROW('Sanitation Data'!F177))="","",OFFSET('Sanitation Data'!$F$31,0,10*ROW('Sanitation Data'!F177)))</f>
        <v/>
      </c>
      <c r="CY183" s="306" t="str">
        <f ca="true">+IF(OFFSET('Sanitation Data'!$F$32,0,10*ROW('Sanitation Data'!F177))="","",OFFSET('Sanitation Data'!$F$32,0,10*ROW('Sanitation Data'!F177)))</f>
        <v/>
      </c>
      <c r="CZ183" s="306" t="str">
        <f ca="true">+IF(OFFSET('Sanitation Data'!$G$28,0,10*ROW('Sanitation Data'!G177))="","",OFFSET('Sanitation Data'!$G$28,0,10*ROW('Sanitation Data'!G177)))</f>
        <v/>
      </c>
      <c r="DA183" s="306" t="str">
        <f ca="true">+IF(OFFSET('Sanitation Data'!$G$29,0,10*ROW('Sanitation Data'!G177))="","",OFFSET('Sanitation Data'!$G$29,0,10*ROW('Sanitation Data'!G177)))</f>
        <v/>
      </c>
      <c r="DB183" s="306" t="str">
        <f ca="true">+IF(OFFSET('Sanitation Data'!$G$30,0,10*ROW('Sanitation Data'!G177))="","",OFFSET('Sanitation Data'!$G$30,0,10*ROW('Sanitation Data'!G177)))</f>
        <v/>
      </c>
      <c r="DC183" s="306" t="str">
        <f ca="true">+IF(OFFSET('Sanitation Data'!$G$31,0,10*ROW('Sanitation Data'!G177))="","",OFFSET('Sanitation Data'!$G$31,0,10*ROW('Sanitation Data'!G177)))</f>
        <v/>
      </c>
      <c r="DD183" s="306" t="str">
        <f ca="true">+IF(OFFSET('Sanitation Data'!$G$32,0,10*ROW('Sanitation Data'!G177))="","",OFFSET('Sanitation Data'!$G$32,0,10*ROW('Sanitation Data'!G177)))</f>
        <v/>
      </c>
      <c r="DE183" s="306" t="str">
        <f ca="true">+IF(OFFSET('Sanitation Data'!$H$28,0,10*ROW('Sanitation Data'!H177))="","",OFFSET('Sanitation Data'!$H$28,0,10*ROW('Sanitation Data'!H177)))</f>
        <v/>
      </c>
      <c r="DF183" s="306" t="str">
        <f ca="true">+IF(OFFSET('Sanitation Data'!$H$29,0,10*ROW('Sanitation Data'!H177))="","",OFFSET('Sanitation Data'!$H$29,0,10*ROW('Sanitation Data'!H177)))</f>
        <v/>
      </c>
      <c r="DG183" s="306" t="str">
        <f ca="true">+IF(OFFSET('Sanitation Data'!$H$30,0,10*ROW('Sanitation Data'!H177))="","",OFFSET('Sanitation Data'!$H$30,0,10*ROW('Sanitation Data'!H177)))</f>
        <v/>
      </c>
      <c r="DH183" s="306" t="str">
        <f ca="true">+IF(OFFSET('Sanitation Data'!$H$31,0,10*ROW('Sanitation Data'!H177))="","",OFFSET('Sanitation Data'!$H$31,0,10*ROW('Sanitation Data'!H177)))</f>
        <v/>
      </c>
      <c r="DI183" s="306" t="str">
        <f ca="true">+IF(OFFSET('Sanitation Data'!$H$32,0,10*ROW('Sanitation Data'!H177))="","",OFFSET('Sanitation Data'!$H$32,0,10*ROW('Sanitation Data'!H177)))</f>
        <v/>
      </c>
      <c r="DJ183" s="306" t="str">
        <f ca="true">+IF(OFFSET('Sanitation Data'!$I$28,0,10*ROW('Sanitation Data'!I177))="","",OFFSET('Sanitation Data'!$I$28,0,10*ROW('Sanitation Data'!I177)))</f>
        <v/>
      </c>
      <c r="DK183" s="306" t="str">
        <f ca="true">+IF(OFFSET('Sanitation Data'!$I$29,0,10*ROW('Sanitation Data'!I177))="","",OFFSET('Sanitation Data'!$I$29,0,10*ROW('Sanitation Data'!I177)))</f>
        <v/>
      </c>
      <c r="DL183" s="306" t="str">
        <f ca="true">+IF(OFFSET('Sanitation Data'!$I$30,0,10*ROW('Sanitation Data'!I177))="","",OFFSET('Sanitation Data'!$I$30,0,10*ROW('Sanitation Data'!I177)))</f>
        <v/>
      </c>
      <c r="DM183" s="306" t="str">
        <f ca="true">+IF(OFFSET('Sanitation Data'!$I$31,0,10*ROW('Sanitation Data'!I177))="","",OFFSET('Sanitation Data'!$I$31,0,10*ROW('Sanitation Data'!I177)))</f>
        <v/>
      </c>
      <c r="DN183" s="306" t="str">
        <f ca="true">+IF(OFFSET('Sanitation Data'!$I$32,0,10*ROW('Sanitation Data'!I177))="","",OFFSET('Sanitation Data'!$I$32,0,10*ROW('Sanitation Data'!I177)))</f>
        <v/>
      </c>
      <c r="DO183" s="306" t="str">
        <f ca="true">+IF(OFFSET('Hygiene Data'!$D$11,0,10*ROW('Hygiene Data'!D177))="","",OFFSET('Hygiene Data'!$D$11,0,10*ROW('Hygiene Data'!D177)))</f>
        <v/>
      </c>
      <c r="DP183" s="306" t="str">
        <f ca="true">+IF(OFFSET('Hygiene Data'!$D$12,0,10*ROW('Hygiene Data'!D177))="","",OFFSET('Hygiene Data'!$D$12,0,10*ROW('Hygiene Data'!D177)))</f>
        <v/>
      </c>
      <c r="DQ183" s="306" t="str">
        <f ca="true">+IF(OFFSET('Hygiene Data'!$D$13,0,10*ROW('Hygiene Data'!D177))="","",OFFSET('Hygiene Data'!$D$13,0,10*ROW('Hygiene Data'!D177)))</f>
        <v/>
      </c>
      <c r="DR183" s="306" t="str">
        <f ca="true">+IF(OFFSET('Hygiene Data'!$E$11,0,10*ROW('Hygiene Data'!E177))="","",OFFSET('Hygiene Data'!$E$11,0,10*ROW('Hygiene Data'!E177)))</f>
        <v/>
      </c>
      <c r="DS183" s="306" t="str">
        <f ca="true">+IF(OFFSET('Hygiene Data'!$E$12,0,10*ROW('Hygiene Data'!E177))="","",OFFSET('Hygiene Data'!$E$12,0,10*ROW('Hygiene Data'!E177)))</f>
        <v/>
      </c>
      <c r="DT183" s="306" t="str">
        <f ca="true">+IF(OFFSET('Hygiene Data'!$E$13,0,10*ROW('Hygiene Data'!E177))="","",OFFSET('Hygiene Data'!$E$13,0,10*ROW('Hygiene Data'!E177)))</f>
        <v/>
      </c>
      <c r="DU183" s="306" t="str">
        <f ca="true">+IF(OFFSET('Hygiene Data'!$F$11,0,10*ROW('Hygiene Data'!F177))="","",OFFSET('Hygiene Data'!$F$11,0,10*ROW('Hygiene Data'!F177)))</f>
        <v/>
      </c>
      <c r="DV183" s="306" t="str">
        <f ca="true">+IF(OFFSET('Hygiene Data'!$F$12,0,10*ROW('Hygiene Data'!F177))="","",OFFSET('Hygiene Data'!$F$12,0,10*ROW('Hygiene Data'!F177)))</f>
        <v/>
      </c>
      <c r="DW183" s="306" t="str">
        <f ca="true">+IF(OFFSET('Hygiene Data'!$F$13,0,10*ROW('Hygiene Data'!F177))="","",OFFSET('Hygiene Data'!$F$13,0,10*ROW('Hygiene Data'!F177)))</f>
        <v/>
      </c>
      <c r="DX183" s="306" t="str">
        <f ca="true">+IF(OFFSET('Hygiene Data'!$G$11,0,10*ROW('Hygiene Data'!G177))="","",OFFSET('Hygiene Data'!$G$11,0,10*ROW('Hygiene Data'!G177)))</f>
        <v/>
      </c>
      <c r="DY183" s="306" t="str">
        <f ca="true">+IF(OFFSET('Hygiene Data'!$G$12,0,10*ROW('Hygiene Data'!G177))="","",OFFSET('Hygiene Data'!$G$12,0,10*ROW('Hygiene Data'!G177)))</f>
        <v/>
      </c>
      <c r="DZ183" s="306" t="str">
        <f ca="true">+IF(OFFSET('Hygiene Data'!$G$13,0,10*ROW('Hygiene Data'!G177))="","",OFFSET('Hygiene Data'!$G$13,0,10*ROW('Hygiene Data'!G177)))</f>
        <v/>
      </c>
      <c r="EA183" s="306" t="str">
        <f ca="true">+IF(OFFSET('Hygiene Data'!$H$11,0,10*ROW('Hygiene Data'!H177))="","",OFFSET('Hygiene Data'!$H$11,0,10*ROW('Hygiene Data'!H177)))</f>
        <v/>
      </c>
      <c r="EB183" s="306" t="str">
        <f ca="true">+IF(OFFSET('Hygiene Data'!$H$12,0,10*ROW('Hygiene Data'!H177))="","",OFFSET('Hygiene Data'!$H$12,0,10*ROW('Hygiene Data'!H177)))</f>
        <v/>
      </c>
      <c r="EC183" s="306" t="str">
        <f ca="true">+IF(OFFSET('Hygiene Data'!$H$13,0,10*ROW('Hygiene Data'!H177))="","",OFFSET('Hygiene Data'!$H$13,0,10*ROW('Hygiene Data'!H177)))</f>
        <v/>
      </c>
      <c r="ED183" s="306" t="str">
        <f ca="true">+IF(OFFSET('Hygiene Data'!$I$11,0,10*ROW('Hygiene Data'!I177))="","",OFFSET('Hygiene Data'!$I$11,0,10*ROW('Hygiene Data'!I177)))</f>
        <v/>
      </c>
      <c r="EE183" s="306" t="str">
        <f ca="true">+IF(OFFSET('Hygiene Data'!$I$12,0,10*ROW('Hygiene Data'!I177))="","",OFFSET('Hygiene Data'!$I$12,0,10*ROW('Hygiene Data'!I177)))</f>
        <v/>
      </c>
      <c r="EF183" s="306"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62" t="str">
        <f t="shared" ca="true" si="2"/>
        <v/>
      </c>
      <c r="D184" s="98"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8"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8"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8"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8"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8"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8"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8"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8"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8"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8"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8"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8"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8"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8"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8"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8"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8"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9"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9"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9"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9"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9"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9"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9"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9"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9"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9"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9"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9"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9"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9"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9"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9"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9"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9"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9"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9"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9"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9"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9"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9"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9"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9"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9"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9"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9"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9"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0"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0"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0"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0"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0"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0"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0"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0"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0"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0"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0"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0"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0"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0"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0"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0"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0"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0"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6"/>
      <c r="BS184" s="306" t="str">
        <f ca="true">+IF(OFFSET('Water Data'!$D$27,0,10*ROW('Water Data'!D178))="","",OFFSET('Water Data'!$D$27,0,10*ROW('Water Data'!D178)))</f>
        <v/>
      </c>
      <c r="BT184" s="306" t="str">
        <f ca="true">+IF(OFFSET('Water Data'!$D$28,0,10*ROW('Water Data'!D178))="","",OFFSET('Water Data'!$D$28,0,10*ROW('Water Data'!D178)))</f>
        <v/>
      </c>
      <c r="BU184" s="306" t="str">
        <f ca="true">+IF(OFFSET('Water Data'!$D$29,0,10*ROW('Water Data'!D178))="","",OFFSET('Water Data'!$D$29,0,10*ROW('Water Data'!D178)))</f>
        <v/>
      </c>
      <c r="BV184" s="306" t="str">
        <f ca="true">+IF(OFFSET('Water Data'!$E$27,0,10*ROW('Water Data'!E178))="","",OFFSET('Water Data'!$E$27,0,10*ROW('Water Data'!E178)))</f>
        <v/>
      </c>
      <c r="BW184" s="306" t="str">
        <f ca="true">+IF(OFFSET('Water Data'!$E$28,0,10*ROW('Water Data'!E178))="","",OFFSET('Water Data'!$E$28,0,10*ROW('Water Data'!E178)))</f>
        <v/>
      </c>
      <c r="BX184" s="306" t="str">
        <f ca="true">+IF(OFFSET('Water Data'!$E$29,0,10*ROW('Water Data'!E178))="","",OFFSET('Water Data'!$E$29,0,10*ROW('Water Data'!E178)))</f>
        <v/>
      </c>
      <c r="BY184" s="306" t="str">
        <f ca="true">+IF(OFFSET('Water Data'!$F$27,0,10*ROW('Water Data'!F178))="","",OFFSET('Water Data'!$F$27,0,10*ROW('Water Data'!F178)))</f>
        <v/>
      </c>
      <c r="BZ184" s="306" t="str">
        <f ca="true">+IF(OFFSET('Water Data'!$F$28,0,10*ROW('Water Data'!F178))="","",OFFSET('Water Data'!$F$28,0,10*ROW('Water Data'!F178)))</f>
        <v/>
      </c>
      <c r="CA184" s="306" t="str">
        <f ca="true">+IF(OFFSET('Water Data'!$F$29,0,10*ROW('Water Data'!F178))="","",OFFSET('Water Data'!$F$29,0,10*ROW('Water Data'!F178)))</f>
        <v/>
      </c>
      <c r="CB184" s="306" t="str">
        <f ca="true">+IF(OFFSET('Water Data'!$G$27,0,10*ROW('Water Data'!G178))="","",OFFSET('Water Data'!$G$27,0,10*ROW('Water Data'!G178)))</f>
        <v/>
      </c>
      <c r="CC184" s="306" t="str">
        <f ca="true">+IF(OFFSET('Water Data'!$G$28,0,10*ROW('Water Data'!G178))="","",OFFSET('Water Data'!$G$28,0,10*ROW('Water Data'!G178)))</f>
        <v/>
      </c>
      <c r="CD184" s="306" t="str">
        <f ca="true">+IF(OFFSET('Water Data'!$G$29,0,10*ROW('Water Data'!G178))="","",OFFSET('Water Data'!$G$29,0,10*ROW('Water Data'!G178)))</f>
        <v/>
      </c>
      <c r="CE184" s="306" t="str">
        <f ca="true">+IF(OFFSET('Water Data'!$H$27,0,10*ROW('Water Data'!H178))="","",OFFSET('Water Data'!$H$27,0,10*ROW('Water Data'!H178)))</f>
        <v/>
      </c>
      <c r="CF184" s="306" t="str">
        <f ca="true">+IF(OFFSET('Water Data'!$H$28,0,10*ROW('Water Data'!H178))="","",OFFSET('Water Data'!$H$28,0,10*ROW('Water Data'!H178)))</f>
        <v/>
      </c>
      <c r="CG184" s="306" t="str">
        <f ca="true">+IF(OFFSET('Water Data'!$H$29,0,10*ROW('Water Data'!H178))="","",OFFSET('Water Data'!$H$29,0,10*ROW('Water Data'!H178)))</f>
        <v/>
      </c>
      <c r="CH184" s="306" t="str">
        <f ca="true">+IF(OFFSET('Water Data'!$I$27,0,10*ROW('Water Data'!I178))="","",OFFSET('Water Data'!$I$27,0,10*ROW('Water Data'!I178)))</f>
        <v/>
      </c>
      <c r="CI184" s="306" t="str">
        <f ca="true">+IF(OFFSET('Water Data'!$I$28,0,10*ROW('Water Data'!I178))="","",OFFSET('Water Data'!$I$28,0,10*ROW('Water Data'!I178)))</f>
        <v/>
      </c>
      <c r="CJ184" s="306" t="str">
        <f ca="true">+IF(OFFSET('Water Data'!$I$29,0,10*ROW('Water Data'!I178))="","",OFFSET('Water Data'!$I$29,0,10*ROW('Water Data'!I178)))</f>
        <v/>
      </c>
      <c r="CK184" s="306" t="str">
        <f ca="true">+IF(OFFSET('Sanitation Data'!$D$28,0,10*ROW('Sanitation Data'!D178))="","",OFFSET('Sanitation Data'!$D$28,0,10*ROW('Sanitation Data'!D178)))</f>
        <v/>
      </c>
      <c r="CL184" s="306" t="str">
        <f ca="true">+IF(OFFSET('Sanitation Data'!$D$29,0,10*ROW('Sanitation Data'!D178))="","",OFFSET('Sanitation Data'!$D$29,0,10*ROW('Sanitation Data'!D178)))</f>
        <v/>
      </c>
      <c r="CM184" s="306" t="str">
        <f ca="true">+IF(OFFSET('Sanitation Data'!$D$30,0,10*ROW('Sanitation Data'!D178))="","",OFFSET('Sanitation Data'!$D$30,0,10*ROW('Sanitation Data'!D178)))</f>
        <v/>
      </c>
      <c r="CN184" s="306" t="str">
        <f ca="true">+IF(OFFSET('Sanitation Data'!$D$31,0,10*ROW('Sanitation Data'!D178))="","",OFFSET('Sanitation Data'!$D$31,0,10*ROW('Sanitation Data'!D178)))</f>
        <v/>
      </c>
      <c r="CO184" s="306" t="str">
        <f ca="true">+IF(OFFSET('Sanitation Data'!$D$32,0,10*ROW('Sanitation Data'!D178))="","",OFFSET('Sanitation Data'!$D$32,0,10*ROW('Sanitation Data'!D178)))</f>
        <v/>
      </c>
      <c r="CP184" s="306" t="str">
        <f ca="true">+IF(OFFSET('Sanitation Data'!$E$28,0,10*ROW('Sanitation Data'!E178))="","",OFFSET('Sanitation Data'!$E$28,0,10*ROW('Sanitation Data'!E178)))</f>
        <v/>
      </c>
      <c r="CQ184" s="306" t="str">
        <f ca="true">+IF(OFFSET('Sanitation Data'!$E$29,0,10*ROW('Sanitation Data'!E178))="","",OFFSET('Sanitation Data'!$E$29,0,10*ROW('Sanitation Data'!E178)))</f>
        <v/>
      </c>
      <c r="CR184" s="306" t="str">
        <f ca="true">+IF(OFFSET('Sanitation Data'!$E$30,0,10*ROW('Sanitation Data'!E178))="","",OFFSET('Sanitation Data'!$E$30,0,10*ROW('Sanitation Data'!E178)))</f>
        <v/>
      </c>
      <c r="CS184" s="306" t="str">
        <f ca="true">+IF(OFFSET('Sanitation Data'!$E$31,0,10*ROW('Sanitation Data'!E178))="","",OFFSET('Sanitation Data'!$E$31,0,10*ROW('Sanitation Data'!E178)))</f>
        <v/>
      </c>
      <c r="CT184" s="306" t="str">
        <f ca="true">+IF(OFFSET('Sanitation Data'!$E$32,0,10*ROW('Sanitation Data'!E178))="","",OFFSET('Sanitation Data'!$E$32,0,10*ROW('Sanitation Data'!E178)))</f>
        <v/>
      </c>
      <c r="CU184" s="306" t="str">
        <f ca="true">+IF(OFFSET('Sanitation Data'!$F$28,0,10*ROW('Sanitation Data'!F178))="","",OFFSET('Sanitation Data'!$F$28,0,10*ROW('Sanitation Data'!F178)))</f>
        <v/>
      </c>
      <c r="CV184" s="306" t="str">
        <f ca="true">+IF(OFFSET('Sanitation Data'!$F$29,0,10*ROW('Sanitation Data'!F178))="","",OFFSET('Sanitation Data'!$F$29,0,10*ROW('Sanitation Data'!F178)))</f>
        <v/>
      </c>
      <c r="CW184" s="306" t="str">
        <f ca="true">+IF(OFFSET('Sanitation Data'!$F$30,0,10*ROW('Sanitation Data'!F178))="","",OFFSET('Sanitation Data'!$F$30,0,10*ROW('Sanitation Data'!F178)))</f>
        <v/>
      </c>
      <c r="CX184" s="306" t="str">
        <f ca="true">+IF(OFFSET('Sanitation Data'!$F$31,0,10*ROW('Sanitation Data'!F178))="","",OFFSET('Sanitation Data'!$F$31,0,10*ROW('Sanitation Data'!F178)))</f>
        <v/>
      </c>
      <c r="CY184" s="306" t="str">
        <f ca="true">+IF(OFFSET('Sanitation Data'!$F$32,0,10*ROW('Sanitation Data'!F178))="","",OFFSET('Sanitation Data'!$F$32,0,10*ROW('Sanitation Data'!F178)))</f>
        <v/>
      </c>
      <c r="CZ184" s="306" t="str">
        <f ca="true">+IF(OFFSET('Sanitation Data'!$G$28,0,10*ROW('Sanitation Data'!G178))="","",OFFSET('Sanitation Data'!$G$28,0,10*ROW('Sanitation Data'!G178)))</f>
        <v/>
      </c>
      <c r="DA184" s="306" t="str">
        <f ca="true">+IF(OFFSET('Sanitation Data'!$G$29,0,10*ROW('Sanitation Data'!G178))="","",OFFSET('Sanitation Data'!$G$29,0,10*ROW('Sanitation Data'!G178)))</f>
        <v/>
      </c>
      <c r="DB184" s="306" t="str">
        <f ca="true">+IF(OFFSET('Sanitation Data'!$G$30,0,10*ROW('Sanitation Data'!G178))="","",OFFSET('Sanitation Data'!$G$30,0,10*ROW('Sanitation Data'!G178)))</f>
        <v/>
      </c>
      <c r="DC184" s="306" t="str">
        <f ca="true">+IF(OFFSET('Sanitation Data'!$G$31,0,10*ROW('Sanitation Data'!G178))="","",OFFSET('Sanitation Data'!$G$31,0,10*ROW('Sanitation Data'!G178)))</f>
        <v/>
      </c>
      <c r="DD184" s="306" t="str">
        <f ca="true">+IF(OFFSET('Sanitation Data'!$G$32,0,10*ROW('Sanitation Data'!G178))="","",OFFSET('Sanitation Data'!$G$32,0,10*ROW('Sanitation Data'!G178)))</f>
        <v/>
      </c>
      <c r="DE184" s="306" t="str">
        <f ca="true">+IF(OFFSET('Sanitation Data'!$H$28,0,10*ROW('Sanitation Data'!H178))="","",OFFSET('Sanitation Data'!$H$28,0,10*ROW('Sanitation Data'!H178)))</f>
        <v/>
      </c>
      <c r="DF184" s="306" t="str">
        <f ca="true">+IF(OFFSET('Sanitation Data'!$H$29,0,10*ROW('Sanitation Data'!H178))="","",OFFSET('Sanitation Data'!$H$29,0,10*ROW('Sanitation Data'!H178)))</f>
        <v/>
      </c>
      <c r="DG184" s="306" t="str">
        <f ca="true">+IF(OFFSET('Sanitation Data'!$H$30,0,10*ROW('Sanitation Data'!H178))="","",OFFSET('Sanitation Data'!$H$30,0,10*ROW('Sanitation Data'!H178)))</f>
        <v/>
      </c>
      <c r="DH184" s="306" t="str">
        <f ca="true">+IF(OFFSET('Sanitation Data'!$H$31,0,10*ROW('Sanitation Data'!H178))="","",OFFSET('Sanitation Data'!$H$31,0,10*ROW('Sanitation Data'!H178)))</f>
        <v/>
      </c>
      <c r="DI184" s="306" t="str">
        <f ca="true">+IF(OFFSET('Sanitation Data'!$H$32,0,10*ROW('Sanitation Data'!H178))="","",OFFSET('Sanitation Data'!$H$32,0,10*ROW('Sanitation Data'!H178)))</f>
        <v/>
      </c>
      <c r="DJ184" s="306" t="str">
        <f ca="true">+IF(OFFSET('Sanitation Data'!$I$28,0,10*ROW('Sanitation Data'!I178))="","",OFFSET('Sanitation Data'!$I$28,0,10*ROW('Sanitation Data'!I178)))</f>
        <v/>
      </c>
      <c r="DK184" s="306" t="str">
        <f ca="true">+IF(OFFSET('Sanitation Data'!$I$29,0,10*ROW('Sanitation Data'!I178))="","",OFFSET('Sanitation Data'!$I$29,0,10*ROW('Sanitation Data'!I178)))</f>
        <v/>
      </c>
      <c r="DL184" s="306" t="str">
        <f ca="true">+IF(OFFSET('Sanitation Data'!$I$30,0,10*ROW('Sanitation Data'!I178))="","",OFFSET('Sanitation Data'!$I$30,0,10*ROW('Sanitation Data'!I178)))</f>
        <v/>
      </c>
      <c r="DM184" s="306" t="str">
        <f ca="true">+IF(OFFSET('Sanitation Data'!$I$31,0,10*ROW('Sanitation Data'!I178))="","",OFFSET('Sanitation Data'!$I$31,0,10*ROW('Sanitation Data'!I178)))</f>
        <v/>
      </c>
      <c r="DN184" s="306" t="str">
        <f ca="true">+IF(OFFSET('Sanitation Data'!$I$32,0,10*ROW('Sanitation Data'!I178))="","",OFFSET('Sanitation Data'!$I$32,0,10*ROW('Sanitation Data'!I178)))</f>
        <v/>
      </c>
      <c r="DO184" s="306" t="str">
        <f ca="true">+IF(OFFSET('Hygiene Data'!$D$11,0,10*ROW('Hygiene Data'!D178))="","",OFFSET('Hygiene Data'!$D$11,0,10*ROW('Hygiene Data'!D178)))</f>
        <v/>
      </c>
      <c r="DP184" s="306" t="str">
        <f ca="true">+IF(OFFSET('Hygiene Data'!$D$12,0,10*ROW('Hygiene Data'!D178))="","",OFFSET('Hygiene Data'!$D$12,0,10*ROW('Hygiene Data'!D178)))</f>
        <v/>
      </c>
      <c r="DQ184" s="306" t="str">
        <f ca="true">+IF(OFFSET('Hygiene Data'!$D$13,0,10*ROW('Hygiene Data'!D178))="","",OFFSET('Hygiene Data'!$D$13,0,10*ROW('Hygiene Data'!D178)))</f>
        <v/>
      </c>
      <c r="DR184" s="306" t="str">
        <f ca="true">+IF(OFFSET('Hygiene Data'!$E$11,0,10*ROW('Hygiene Data'!E178))="","",OFFSET('Hygiene Data'!$E$11,0,10*ROW('Hygiene Data'!E178)))</f>
        <v/>
      </c>
      <c r="DS184" s="306" t="str">
        <f ca="true">+IF(OFFSET('Hygiene Data'!$E$12,0,10*ROW('Hygiene Data'!E178))="","",OFFSET('Hygiene Data'!$E$12,0,10*ROW('Hygiene Data'!E178)))</f>
        <v/>
      </c>
      <c r="DT184" s="306" t="str">
        <f ca="true">+IF(OFFSET('Hygiene Data'!$E$13,0,10*ROW('Hygiene Data'!E178))="","",OFFSET('Hygiene Data'!$E$13,0,10*ROW('Hygiene Data'!E178)))</f>
        <v/>
      </c>
      <c r="DU184" s="306" t="str">
        <f ca="true">+IF(OFFSET('Hygiene Data'!$F$11,0,10*ROW('Hygiene Data'!F178))="","",OFFSET('Hygiene Data'!$F$11,0,10*ROW('Hygiene Data'!F178)))</f>
        <v/>
      </c>
      <c r="DV184" s="306" t="str">
        <f ca="true">+IF(OFFSET('Hygiene Data'!$F$12,0,10*ROW('Hygiene Data'!F178))="","",OFFSET('Hygiene Data'!$F$12,0,10*ROW('Hygiene Data'!F178)))</f>
        <v/>
      </c>
      <c r="DW184" s="306" t="str">
        <f ca="true">+IF(OFFSET('Hygiene Data'!$F$13,0,10*ROW('Hygiene Data'!F178))="","",OFFSET('Hygiene Data'!$F$13,0,10*ROW('Hygiene Data'!F178)))</f>
        <v/>
      </c>
      <c r="DX184" s="306" t="str">
        <f ca="true">+IF(OFFSET('Hygiene Data'!$G$11,0,10*ROW('Hygiene Data'!G178))="","",OFFSET('Hygiene Data'!$G$11,0,10*ROW('Hygiene Data'!G178)))</f>
        <v/>
      </c>
      <c r="DY184" s="306" t="str">
        <f ca="true">+IF(OFFSET('Hygiene Data'!$G$12,0,10*ROW('Hygiene Data'!G178))="","",OFFSET('Hygiene Data'!$G$12,0,10*ROW('Hygiene Data'!G178)))</f>
        <v/>
      </c>
      <c r="DZ184" s="306" t="str">
        <f ca="true">+IF(OFFSET('Hygiene Data'!$G$13,0,10*ROW('Hygiene Data'!G178))="","",OFFSET('Hygiene Data'!$G$13,0,10*ROW('Hygiene Data'!G178)))</f>
        <v/>
      </c>
      <c r="EA184" s="306" t="str">
        <f ca="true">+IF(OFFSET('Hygiene Data'!$H$11,0,10*ROW('Hygiene Data'!H178))="","",OFFSET('Hygiene Data'!$H$11,0,10*ROW('Hygiene Data'!H178)))</f>
        <v/>
      </c>
      <c r="EB184" s="306" t="str">
        <f ca="true">+IF(OFFSET('Hygiene Data'!$H$12,0,10*ROW('Hygiene Data'!H178))="","",OFFSET('Hygiene Data'!$H$12,0,10*ROW('Hygiene Data'!H178)))</f>
        <v/>
      </c>
      <c r="EC184" s="306" t="str">
        <f ca="true">+IF(OFFSET('Hygiene Data'!$H$13,0,10*ROW('Hygiene Data'!H178))="","",OFFSET('Hygiene Data'!$H$13,0,10*ROW('Hygiene Data'!H178)))</f>
        <v/>
      </c>
      <c r="ED184" s="306" t="str">
        <f ca="true">+IF(OFFSET('Hygiene Data'!$I$11,0,10*ROW('Hygiene Data'!I178))="","",OFFSET('Hygiene Data'!$I$11,0,10*ROW('Hygiene Data'!I178)))</f>
        <v/>
      </c>
      <c r="EE184" s="306" t="str">
        <f ca="true">+IF(OFFSET('Hygiene Data'!$I$12,0,10*ROW('Hygiene Data'!I178))="","",OFFSET('Hygiene Data'!$I$12,0,10*ROW('Hygiene Data'!I178)))</f>
        <v/>
      </c>
      <c r="EF184" s="306"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62" t="str">
        <f t="shared" ca="true" si="2"/>
        <v/>
      </c>
      <c r="D185" s="98"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8"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8"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8"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8"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8"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8"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8"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8"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8"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8"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8"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8"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8"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8"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8"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8"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8"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9"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9"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9"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9"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9"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9"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9"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9"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9"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9"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9"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9"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9"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9"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9"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9"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9"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9"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9"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9"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9"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9"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9"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9"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9"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9"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9"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9"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9"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9"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0"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0"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0"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0"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0"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0"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0"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0"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0"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0"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0"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0"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0"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0"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0"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0"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0"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0"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6"/>
      <c r="BS185" s="306" t="str">
        <f ca="true">+IF(OFFSET('Water Data'!$D$27,0,10*ROW('Water Data'!D179))="","",OFFSET('Water Data'!$D$27,0,10*ROW('Water Data'!D179)))</f>
        <v/>
      </c>
      <c r="BT185" s="306" t="str">
        <f ca="true">+IF(OFFSET('Water Data'!$D$28,0,10*ROW('Water Data'!D179))="","",OFFSET('Water Data'!$D$28,0,10*ROW('Water Data'!D179)))</f>
        <v/>
      </c>
      <c r="BU185" s="306" t="str">
        <f ca="true">+IF(OFFSET('Water Data'!$D$29,0,10*ROW('Water Data'!D179))="","",OFFSET('Water Data'!$D$29,0,10*ROW('Water Data'!D179)))</f>
        <v/>
      </c>
      <c r="BV185" s="306" t="str">
        <f ca="true">+IF(OFFSET('Water Data'!$E$27,0,10*ROW('Water Data'!E179))="","",OFFSET('Water Data'!$E$27,0,10*ROW('Water Data'!E179)))</f>
        <v/>
      </c>
      <c r="BW185" s="306" t="str">
        <f ca="true">+IF(OFFSET('Water Data'!$E$28,0,10*ROW('Water Data'!E179))="","",OFFSET('Water Data'!$E$28,0,10*ROW('Water Data'!E179)))</f>
        <v/>
      </c>
      <c r="BX185" s="306" t="str">
        <f ca="true">+IF(OFFSET('Water Data'!$E$29,0,10*ROW('Water Data'!E179))="","",OFFSET('Water Data'!$E$29,0,10*ROW('Water Data'!E179)))</f>
        <v/>
      </c>
      <c r="BY185" s="306" t="str">
        <f ca="true">+IF(OFFSET('Water Data'!$F$27,0,10*ROW('Water Data'!F179))="","",OFFSET('Water Data'!$F$27,0,10*ROW('Water Data'!F179)))</f>
        <v/>
      </c>
      <c r="BZ185" s="306" t="str">
        <f ca="true">+IF(OFFSET('Water Data'!$F$28,0,10*ROW('Water Data'!F179))="","",OFFSET('Water Data'!$F$28,0,10*ROW('Water Data'!F179)))</f>
        <v/>
      </c>
      <c r="CA185" s="306" t="str">
        <f ca="true">+IF(OFFSET('Water Data'!$F$29,0,10*ROW('Water Data'!F179))="","",OFFSET('Water Data'!$F$29,0,10*ROW('Water Data'!F179)))</f>
        <v/>
      </c>
      <c r="CB185" s="306" t="str">
        <f ca="true">+IF(OFFSET('Water Data'!$G$27,0,10*ROW('Water Data'!G179))="","",OFFSET('Water Data'!$G$27,0,10*ROW('Water Data'!G179)))</f>
        <v/>
      </c>
      <c r="CC185" s="306" t="str">
        <f ca="true">+IF(OFFSET('Water Data'!$G$28,0,10*ROW('Water Data'!G179))="","",OFFSET('Water Data'!$G$28,0,10*ROW('Water Data'!G179)))</f>
        <v/>
      </c>
      <c r="CD185" s="306" t="str">
        <f ca="true">+IF(OFFSET('Water Data'!$G$29,0,10*ROW('Water Data'!G179))="","",OFFSET('Water Data'!$G$29,0,10*ROW('Water Data'!G179)))</f>
        <v/>
      </c>
      <c r="CE185" s="306" t="str">
        <f ca="true">+IF(OFFSET('Water Data'!$H$27,0,10*ROW('Water Data'!H179))="","",OFFSET('Water Data'!$H$27,0,10*ROW('Water Data'!H179)))</f>
        <v/>
      </c>
      <c r="CF185" s="306" t="str">
        <f ca="true">+IF(OFFSET('Water Data'!$H$28,0,10*ROW('Water Data'!H179))="","",OFFSET('Water Data'!$H$28,0,10*ROW('Water Data'!H179)))</f>
        <v/>
      </c>
      <c r="CG185" s="306" t="str">
        <f ca="true">+IF(OFFSET('Water Data'!$H$29,0,10*ROW('Water Data'!H179))="","",OFFSET('Water Data'!$H$29,0,10*ROW('Water Data'!H179)))</f>
        <v/>
      </c>
      <c r="CH185" s="306" t="str">
        <f ca="true">+IF(OFFSET('Water Data'!$I$27,0,10*ROW('Water Data'!I179))="","",OFFSET('Water Data'!$I$27,0,10*ROW('Water Data'!I179)))</f>
        <v/>
      </c>
      <c r="CI185" s="306" t="str">
        <f ca="true">+IF(OFFSET('Water Data'!$I$28,0,10*ROW('Water Data'!I179))="","",OFFSET('Water Data'!$I$28,0,10*ROW('Water Data'!I179)))</f>
        <v/>
      </c>
      <c r="CJ185" s="306" t="str">
        <f ca="true">+IF(OFFSET('Water Data'!$I$29,0,10*ROW('Water Data'!I179))="","",OFFSET('Water Data'!$I$29,0,10*ROW('Water Data'!I179)))</f>
        <v/>
      </c>
      <c r="CK185" s="306" t="str">
        <f ca="true">+IF(OFFSET('Sanitation Data'!$D$28,0,10*ROW('Sanitation Data'!D179))="","",OFFSET('Sanitation Data'!$D$28,0,10*ROW('Sanitation Data'!D179)))</f>
        <v/>
      </c>
      <c r="CL185" s="306" t="str">
        <f ca="true">+IF(OFFSET('Sanitation Data'!$D$29,0,10*ROW('Sanitation Data'!D179))="","",OFFSET('Sanitation Data'!$D$29,0,10*ROW('Sanitation Data'!D179)))</f>
        <v/>
      </c>
      <c r="CM185" s="306" t="str">
        <f ca="true">+IF(OFFSET('Sanitation Data'!$D$30,0,10*ROW('Sanitation Data'!D179))="","",OFFSET('Sanitation Data'!$D$30,0,10*ROW('Sanitation Data'!D179)))</f>
        <v/>
      </c>
      <c r="CN185" s="306" t="str">
        <f ca="true">+IF(OFFSET('Sanitation Data'!$D$31,0,10*ROW('Sanitation Data'!D179))="","",OFFSET('Sanitation Data'!$D$31,0,10*ROW('Sanitation Data'!D179)))</f>
        <v/>
      </c>
      <c r="CO185" s="306" t="str">
        <f ca="true">+IF(OFFSET('Sanitation Data'!$D$32,0,10*ROW('Sanitation Data'!D179))="","",OFFSET('Sanitation Data'!$D$32,0,10*ROW('Sanitation Data'!D179)))</f>
        <v/>
      </c>
      <c r="CP185" s="306" t="str">
        <f ca="true">+IF(OFFSET('Sanitation Data'!$E$28,0,10*ROW('Sanitation Data'!E179))="","",OFFSET('Sanitation Data'!$E$28,0,10*ROW('Sanitation Data'!E179)))</f>
        <v/>
      </c>
      <c r="CQ185" s="306" t="str">
        <f ca="true">+IF(OFFSET('Sanitation Data'!$E$29,0,10*ROW('Sanitation Data'!E179))="","",OFFSET('Sanitation Data'!$E$29,0,10*ROW('Sanitation Data'!E179)))</f>
        <v/>
      </c>
      <c r="CR185" s="306" t="str">
        <f ca="true">+IF(OFFSET('Sanitation Data'!$E$30,0,10*ROW('Sanitation Data'!E179))="","",OFFSET('Sanitation Data'!$E$30,0,10*ROW('Sanitation Data'!E179)))</f>
        <v/>
      </c>
      <c r="CS185" s="306" t="str">
        <f ca="true">+IF(OFFSET('Sanitation Data'!$E$31,0,10*ROW('Sanitation Data'!E179))="","",OFFSET('Sanitation Data'!$E$31,0,10*ROW('Sanitation Data'!E179)))</f>
        <v/>
      </c>
      <c r="CT185" s="306" t="str">
        <f ca="true">+IF(OFFSET('Sanitation Data'!$E$32,0,10*ROW('Sanitation Data'!E179))="","",OFFSET('Sanitation Data'!$E$32,0,10*ROW('Sanitation Data'!E179)))</f>
        <v/>
      </c>
      <c r="CU185" s="306" t="str">
        <f ca="true">+IF(OFFSET('Sanitation Data'!$F$28,0,10*ROW('Sanitation Data'!F179))="","",OFFSET('Sanitation Data'!$F$28,0,10*ROW('Sanitation Data'!F179)))</f>
        <v/>
      </c>
      <c r="CV185" s="306" t="str">
        <f ca="true">+IF(OFFSET('Sanitation Data'!$F$29,0,10*ROW('Sanitation Data'!F179))="","",OFFSET('Sanitation Data'!$F$29,0,10*ROW('Sanitation Data'!F179)))</f>
        <v/>
      </c>
      <c r="CW185" s="306" t="str">
        <f ca="true">+IF(OFFSET('Sanitation Data'!$F$30,0,10*ROW('Sanitation Data'!F179))="","",OFFSET('Sanitation Data'!$F$30,0,10*ROW('Sanitation Data'!F179)))</f>
        <v/>
      </c>
      <c r="CX185" s="306" t="str">
        <f ca="true">+IF(OFFSET('Sanitation Data'!$F$31,0,10*ROW('Sanitation Data'!F179))="","",OFFSET('Sanitation Data'!$F$31,0,10*ROW('Sanitation Data'!F179)))</f>
        <v/>
      </c>
      <c r="CY185" s="306" t="str">
        <f ca="true">+IF(OFFSET('Sanitation Data'!$F$32,0,10*ROW('Sanitation Data'!F179))="","",OFFSET('Sanitation Data'!$F$32,0,10*ROW('Sanitation Data'!F179)))</f>
        <v/>
      </c>
      <c r="CZ185" s="306" t="str">
        <f ca="true">+IF(OFFSET('Sanitation Data'!$G$28,0,10*ROW('Sanitation Data'!G179))="","",OFFSET('Sanitation Data'!$G$28,0,10*ROW('Sanitation Data'!G179)))</f>
        <v/>
      </c>
      <c r="DA185" s="306" t="str">
        <f ca="true">+IF(OFFSET('Sanitation Data'!$G$29,0,10*ROW('Sanitation Data'!G179))="","",OFFSET('Sanitation Data'!$G$29,0,10*ROW('Sanitation Data'!G179)))</f>
        <v/>
      </c>
      <c r="DB185" s="306" t="str">
        <f ca="true">+IF(OFFSET('Sanitation Data'!$G$30,0,10*ROW('Sanitation Data'!G179))="","",OFFSET('Sanitation Data'!$G$30,0,10*ROW('Sanitation Data'!G179)))</f>
        <v/>
      </c>
      <c r="DC185" s="306" t="str">
        <f ca="true">+IF(OFFSET('Sanitation Data'!$G$31,0,10*ROW('Sanitation Data'!G179))="","",OFFSET('Sanitation Data'!$G$31,0,10*ROW('Sanitation Data'!G179)))</f>
        <v/>
      </c>
      <c r="DD185" s="306" t="str">
        <f ca="true">+IF(OFFSET('Sanitation Data'!$G$32,0,10*ROW('Sanitation Data'!G179))="","",OFFSET('Sanitation Data'!$G$32,0,10*ROW('Sanitation Data'!G179)))</f>
        <v/>
      </c>
      <c r="DE185" s="306" t="str">
        <f ca="true">+IF(OFFSET('Sanitation Data'!$H$28,0,10*ROW('Sanitation Data'!H179))="","",OFFSET('Sanitation Data'!$H$28,0,10*ROW('Sanitation Data'!H179)))</f>
        <v/>
      </c>
      <c r="DF185" s="306" t="str">
        <f ca="true">+IF(OFFSET('Sanitation Data'!$H$29,0,10*ROW('Sanitation Data'!H179))="","",OFFSET('Sanitation Data'!$H$29,0,10*ROW('Sanitation Data'!H179)))</f>
        <v/>
      </c>
      <c r="DG185" s="306" t="str">
        <f ca="true">+IF(OFFSET('Sanitation Data'!$H$30,0,10*ROW('Sanitation Data'!H179))="","",OFFSET('Sanitation Data'!$H$30,0,10*ROW('Sanitation Data'!H179)))</f>
        <v/>
      </c>
      <c r="DH185" s="306" t="str">
        <f ca="true">+IF(OFFSET('Sanitation Data'!$H$31,0,10*ROW('Sanitation Data'!H179))="","",OFFSET('Sanitation Data'!$H$31,0,10*ROW('Sanitation Data'!H179)))</f>
        <v/>
      </c>
      <c r="DI185" s="306" t="str">
        <f ca="true">+IF(OFFSET('Sanitation Data'!$H$32,0,10*ROW('Sanitation Data'!H179))="","",OFFSET('Sanitation Data'!$H$32,0,10*ROW('Sanitation Data'!H179)))</f>
        <v/>
      </c>
      <c r="DJ185" s="306" t="str">
        <f ca="true">+IF(OFFSET('Sanitation Data'!$I$28,0,10*ROW('Sanitation Data'!I179))="","",OFFSET('Sanitation Data'!$I$28,0,10*ROW('Sanitation Data'!I179)))</f>
        <v/>
      </c>
      <c r="DK185" s="306" t="str">
        <f ca="true">+IF(OFFSET('Sanitation Data'!$I$29,0,10*ROW('Sanitation Data'!I179))="","",OFFSET('Sanitation Data'!$I$29,0,10*ROW('Sanitation Data'!I179)))</f>
        <v/>
      </c>
      <c r="DL185" s="306" t="str">
        <f ca="true">+IF(OFFSET('Sanitation Data'!$I$30,0,10*ROW('Sanitation Data'!I179))="","",OFFSET('Sanitation Data'!$I$30,0,10*ROW('Sanitation Data'!I179)))</f>
        <v/>
      </c>
      <c r="DM185" s="306" t="str">
        <f ca="true">+IF(OFFSET('Sanitation Data'!$I$31,0,10*ROW('Sanitation Data'!I179))="","",OFFSET('Sanitation Data'!$I$31,0,10*ROW('Sanitation Data'!I179)))</f>
        <v/>
      </c>
      <c r="DN185" s="306" t="str">
        <f ca="true">+IF(OFFSET('Sanitation Data'!$I$32,0,10*ROW('Sanitation Data'!I179))="","",OFFSET('Sanitation Data'!$I$32,0,10*ROW('Sanitation Data'!I179)))</f>
        <v/>
      </c>
      <c r="DO185" s="306" t="str">
        <f ca="true">+IF(OFFSET('Hygiene Data'!$D$11,0,10*ROW('Hygiene Data'!D179))="","",OFFSET('Hygiene Data'!$D$11,0,10*ROW('Hygiene Data'!D179)))</f>
        <v/>
      </c>
      <c r="DP185" s="306" t="str">
        <f ca="true">+IF(OFFSET('Hygiene Data'!$D$12,0,10*ROW('Hygiene Data'!D179))="","",OFFSET('Hygiene Data'!$D$12,0,10*ROW('Hygiene Data'!D179)))</f>
        <v/>
      </c>
      <c r="DQ185" s="306" t="str">
        <f ca="true">+IF(OFFSET('Hygiene Data'!$D$13,0,10*ROW('Hygiene Data'!D179))="","",OFFSET('Hygiene Data'!$D$13,0,10*ROW('Hygiene Data'!D179)))</f>
        <v/>
      </c>
      <c r="DR185" s="306" t="str">
        <f ca="true">+IF(OFFSET('Hygiene Data'!$E$11,0,10*ROW('Hygiene Data'!E179))="","",OFFSET('Hygiene Data'!$E$11,0,10*ROW('Hygiene Data'!E179)))</f>
        <v/>
      </c>
      <c r="DS185" s="306" t="str">
        <f ca="true">+IF(OFFSET('Hygiene Data'!$E$12,0,10*ROW('Hygiene Data'!E179))="","",OFFSET('Hygiene Data'!$E$12,0,10*ROW('Hygiene Data'!E179)))</f>
        <v/>
      </c>
      <c r="DT185" s="306" t="str">
        <f ca="true">+IF(OFFSET('Hygiene Data'!$E$13,0,10*ROW('Hygiene Data'!E179))="","",OFFSET('Hygiene Data'!$E$13,0,10*ROW('Hygiene Data'!E179)))</f>
        <v/>
      </c>
      <c r="DU185" s="306" t="str">
        <f ca="true">+IF(OFFSET('Hygiene Data'!$F$11,0,10*ROW('Hygiene Data'!F179))="","",OFFSET('Hygiene Data'!$F$11,0,10*ROW('Hygiene Data'!F179)))</f>
        <v/>
      </c>
      <c r="DV185" s="306" t="str">
        <f ca="true">+IF(OFFSET('Hygiene Data'!$F$12,0,10*ROW('Hygiene Data'!F179))="","",OFFSET('Hygiene Data'!$F$12,0,10*ROW('Hygiene Data'!F179)))</f>
        <v/>
      </c>
      <c r="DW185" s="306" t="str">
        <f ca="true">+IF(OFFSET('Hygiene Data'!$F$13,0,10*ROW('Hygiene Data'!F179))="","",OFFSET('Hygiene Data'!$F$13,0,10*ROW('Hygiene Data'!F179)))</f>
        <v/>
      </c>
      <c r="DX185" s="306" t="str">
        <f ca="true">+IF(OFFSET('Hygiene Data'!$G$11,0,10*ROW('Hygiene Data'!G179))="","",OFFSET('Hygiene Data'!$G$11,0,10*ROW('Hygiene Data'!G179)))</f>
        <v/>
      </c>
      <c r="DY185" s="306" t="str">
        <f ca="true">+IF(OFFSET('Hygiene Data'!$G$12,0,10*ROW('Hygiene Data'!G179))="","",OFFSET('Hygiene Data'!$G$12,0,10*ROW('Hygiene Data'!G179)))</f>
        <v/>
      </c>
      <c r="DZ185" s="306" t="str">
        <f ca="true">+IF(OFFSET('Hygiene Data'!$G$13,0,10*ROW('Hygiene Data'!G179))="","",OFFSET('Hygiene Data'!$G$13,0,10*ROW('Hygiene Data'!G179)))</f>
        <v/>
      </c>
      <c r="EA185" s="306" t="str">
        <f ca="true">+IF(OFFSET('Hygiene Data'!$H$11,0,10*ROW('Hygiene Data'!H179))="","",OFFSET('Hygiene Data'!$H$11,0,10*ROW('Hygiene Data'!H179)))</f>
        <v/>
      </c>
      <c r="EB185" s="306" t="str">
        <f ca="true">+IF(OFFSET('Hygiene Data'!$H$12,0,10*ROW('Hygiene Data'!H179))="","",OFFSET('Hygiene Data'!$H$12,0,10*ROW('Hygiene Data'!H179)))</f>
        <v/>
      </c>
      <c r="EC185" s="306" t="str">
        <f ca="true">+IF(OFFSET('Hygiene Data'!$H$13,0,10*ROW('Hygiene Data'!H179))="","",OFFSET('Hygiene Data'!$H$13,0,10*ROW('Hygiene Data'!H179)))</f>
        <v/>
      </c>
      <c r="ED185" s="306" t="str">
        <f ca="true">+IF(OFFSET('Hygiene Data'!$I$11,0,10*ROW('Hygiene Data'!I179))="","",OFFSET('Hygiene Data'!$I$11,0,10*ROW('Hygiene Data'!I179)))</f>
        <v/>
      </c>
      <c r="EE185" s="306" t="str">
        <f ca="true">+IF(OFFSET('Hygiene Data'!$I$12,0,10*ROW('Hygiene Data'!I179))="","",OFFSET('Hygiene Data'!$I$12,0,10*ROW('Hygiene Data'!I179)))</f>
        <v/>
      </c>
      <c r="EF185" s="306"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62" t="str">
        <f t="shared" ca="true" si="2"/>
        <v/>
      </c>
      <c r="D186" s="98"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8"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8"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8"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8"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8"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8"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8"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8"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8"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8"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8"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8"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8"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8"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8"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8"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8"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9"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9"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9"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9"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9"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9"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9"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9"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9"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9"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9"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9"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9"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9"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9"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9"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9"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9"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9"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9"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9"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9"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9"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9"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9"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9"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9"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9"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9"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9"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0"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0"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0"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0"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0"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0"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0"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0"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0"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0"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0"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0"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0"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0"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0"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0"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0"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0"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6"/>
      <c r="BS186" s="306" t="str">
        <f ca="true">+IF(OFFSET('Water Data'!$D$27,0,10*ROW('Water Data'!D180))="","",OFFSET('Water Data'!$D$27,0,10*ROW('Water Data'!D180)))</f>
        <v/>
      </c>
      <c r="BT186" s="306" t="str">
        <f ca="true">+IF(OFFSET('Water Data'!$D$28,0,10*ROW('Water Data'!D180))="","",OFFSET('Water Data'!$D$28,0,10*ROW('Water Data'!D180)))</f>
        <v/>
      </c>
      <c r="BU186" s="306" t="str">
        <f ca="true">+IF(OFFSET('Water Data'!$D$29,0,10*ROW('Water Data'!D180))="","",OFFSET('Water Data'!$D$29,0,10*ROW('Water Data'!D180)))</f>
        <v/>
      </c>
      <c r="BV186" s="306" t="str">
        <f ca="true">+IF(OFFSET('Water Data'!$E$27,0,10*ROW('Water Data'!E180))="","",OFFSET('Water Data'!$E$27,0,10*ROW('Water Data'!E180)))</f>
        <v/>
      </c>
      <c r="BW186" s="306" t="str">
        <f ca="true">+IF(OFFSET('Water Data'!$E$28,0,10*ROW('Water Data'!E180))="","",OFFSET('Water Data'!$E$28,0,10*ROW('Water Data'!E180)))</f>
        <v/>
      </c>
      <c r="BX186" s="306" t="str">
        <f ca="true">+IF(OFFSET('Water Data'!$E$29,0,10*ROW('Water Data'!E180))="","",OFFSET('Water Data'!$E$29,0,10*ROW('Water Data'!E180)))</f>
        <v/>
      </c>
      <c r="BY186" s="306" t="str">
        <f ca="true">+IF(OFFSET('Water Data'!$F$27,0,10*ROW('Water Data'!F180))="","",OFFSET('Water Data'!$F$27,0,10*ROW('Water Data'!F180)))</f>
        <v/>
      </c>
      <c r="BZ186" s="306" t="str">
        <f ca="true">+IF(OFFSET('Water Data'!$F$28,0,10*ROW('Water Data'!F180))="","",OFFSET('Water Data'!$F$28,0,10*ROW('Water Data'!F180)))</f>
        <v/>
      </c>
      <c r="CA186" s="306" t="str">
        <f ca="true">+IF(OFFSET('Water Data'!$F$29,0,10*ROW('Water Data'!F180))="","",OFFSET('Water Data'!$F$29,0,10*ROW('Water Data'!F180)))</f>
        <v/>
      </c>
      <c r="CB186" s="306" t="str">
        <f ca="true">+IF(OFFSET('Water Data'!$G$27,0,10*ROW('Water Data'!G180))="","",OFFSET('Water Data'!$G$27,0,10*ROW('Water Data'!G180)))</f>
        <v/>
      </c>
      <c r="CC186" s="306" t="str">
        <f ca="true">+IF(OFFSET('Water Data'!$G$28,0,10*ROW('Water Data'!G180))="","",OFFSET('Water Data'!$G$28,0,10*ROW('Water Data'!G180)))</f>
        <v/>
      </c>
      <c r="CD186" s="306" t="str">
        <f ca="true">+IF(OFFSET('Water Data'!$G$29,0,10*ROW('Water Data'!G180))="","",OFFSET('Water Data'!$G$29,0,10*ROW('Water Data'!G180)))</f>
        <v/>
      </c>
      <c r="CE186" s="306" t="str">
        <f ca="true">+IF(OFFSET('Water Data'!$H$27,0,10*ROW('Water Data'!H180))="","",OFFSET('Water Data'!$H$27,0,10*ROW('Water Data'!H180)))</f>
        <v/>
      </c>
      <c r="CF186" s="306" t="str">
        <f ca="true">+IF(OFFSET('Water Data'!$H$28,0,10*ROW('Water Data'!H180))="","",OFFSET('Water Data'!$H$28,0,10*ROW('Water Data'!H180)))</f>
        <v/>
      </c>
      <c r="CG186" s="306" t="str">
        <f ca="true">+IF(OFFSET('Water Data'!$H$29,0,10*ROW('Water Data'!H180))="","",OFFSET('Water Data'!$H$29,0,10*ROW('Water Data'!H180)))</f>
        <v/>
      </c>
      <c r="CH186" s="306" t="str">
        <f ca="true">+IF(OFFSET('Water Data'!$I$27,0,10*ROW('Water Data'!I180))="","",OFFSET('Water Data'!$I$27,0,10*ROW('Water Data'!I180)))</f>
        <v/>
      </c>
      <c r="CI186" s="306" t="str">
        <f ca="true">+IF(OFFSET('Water Data'!$I$28,0,10*ROW('Water Data'!I180))="","",OFFSET('Water Data'!$I$28,0,10*ROW('Water Data'!I180)))</f>
        <v/>
      </c>
      <c r="CJ186" s="306" t="str">
        <f ca="true">+IF(OFFSET('Water Data'!$I$29,0,10*ROW('Water Data'!I180))="","",OFFSET('Water Data'!$I$29,0,10*ROW('Water Data'!I180)))</f>
        <v/>
      </c>
      <c r="CK186" s="306" t="str">
        <f ca="true">+IF(OFFSET('Sanitation Data'!$D$28,0,10*ROW('Sanitation Data'!D180))="","",OFFSET('Sanitation Data'!$D$28,0,10*ROW('Sanitation Data'!D180)))</f>
        <v/>
      </c>
      <c r="CL186" s="306" t="str">
        <f ca="true">+IF(OFFSET('Sanitation Data'!$D$29,0,10*ROW('Sanitation Data'!D180))="","",OFFSET('Sanitation Data'!$D$29,0,10*ROW('Sanitation Data'!D180)))</f>
        <v/>
      </c>
      <c r="CM186" s="306" t="str">
        <f ca="true">+IF(OFFSET('Sanitation Data'!$D$30,0,10*ROW('Sanitation Data'!D180))="","",OFFSET('Sanitation Data'!$D$30,0,10*ROW('Sanitation Data'!D180)))</f>
        <v/>
      </c>
      <c r="CN186" s="306" t="str">
        <f ca="true">+IF(OFFSET('Sanitation Data'!$D$31,0,10*ROW('Sanitation Data'!D180))="","",OFFSET('Sanitation Data'!$D$31,0,10*ROW('Sanitation Data'!D180)))</f>
        <v/>
      </c>
      <c r="CO186" s="306" t="str">
        <f ca="true">+IF(OFFSET('Sanitation Data'!$D$32,0,10*ROW('Sanitation Data'!D180))="","",OFFSET('Sanitation Data'!$D$32,0,10*ROW('Sanitation Data'!D180)))</f>
        <v/>
      </c>
      <c r="CP186" s="306" t="str">
        <f ca="true">+IF(OFFSET('Sanitation Data'!$E$28,0,10*ROW('Sanitation Data'!E180))="","",OFFSET('Sanitation Data'!$E$28,0,10*ROW('Sanitation Data'!E180)))</f>
        <v/>
      </c>
      <c r="CQ186" s="306" t="str">
        <f ca="true">+IF(OFFSET('Sanitation Data'!$E$29,0,10*ROW('Sanitation Data'!E180))="","",OFFSET('Sanitation Data'!$E$29,0,10*ROW('Sanitation Data'!E180)))</f>
        <v/>
      </c>
      <c r="CR186" s="306" t="str">
        <f ca="true">+IF(OFFSET('Sanitation Data'!$E$30,0,10*ROW('Sanitation Data'!E180))="","",OFFSET('Sanitation Data'!$E$30,0,10*ROW('Sanitation Data'!E180)))</f>
        <v/>
      </c>
      <c r="CS186" s="306" t="str">
        <f ca="true">+IF(OFFSET('Sanitation Data'!$E$31,0,10*ROW('Sanitation Data'!E180))="","",OFFSET('Sanitation Data'!$E$31,0,10*ROW('Sanitation Data'!E180)))</f>
        <v/>
      </c>
      <c r="CT186" s="306" t="str">
        <f ca="true">+IF(OFFSET('Sanitation Data'!$E$32,0,10*ROW('Sanitation Data'!E180))="","",OFFSET('Sanitation Data'!$E$32,0,10*ROW('Sanitation Data'!E180)))</f>
        <v/>
      </c>
      <c r="CU186" s="306" t="str">
        <f ca="true">+IF(OFFSET('Sanitation Data'!$F$28,0,10*ROW('Sanitation Data'!F180))="","",OFFSET('Sanitation Data'!$F$28,0,10*ROW('Sanitation Data'!F180)))</f>
        <v/>
      </c>
      <c r="CV186" s="306" t="str">
        <f ca="true">+IF(OFFSET('Sanitation Data'!$F$29,0,10*ROW('Sanitation Data'!F180))="","",OFFSET('Sanitation Data'!$F$29,0,10*ROW('Sanitation Data'!F180)))</f>
        <v/>
      </c>
      <c r="CW186" s="306" t="str">
        <f ca="true">+IF(OFFSET('Sanitation Data'!$F$30,0,10*ROW('Sanitation Data'!F180))="","",OFFSET('Sanitation Data'!$F$30,0,10*ROW('Sanitation Data'!F180)))</f>
        <v/>
      </c>
      <c r="CX186" s="306" t="str">
        <f ca="true">+IF(OFFSET('Sanitation Data'!$F$31,0,10*ROW('Sanitation Data'!F180))="","",OFFSET('Sanitation Data'!$F$31,0,10*ROW('Sanitation Data'!F180)))</f>
        <v/>
      </c>
      <c r="CY186" s="306" t="str">
        <f ca="true">+IF(OFFSET('Sanitation Data'!$F$32,0,10*ROW('Sanitation Data'!F180))="","",OFFSET('Sanitation Data'!$F$32,0,10*ROW('Sanitation Data'!F180)))</f>
        <v/>
      </c>
      <c r="CZ186" s="306" t="str">
        <f ca="true">+IF(OFFSET('Sanitation Data'!$G$28,0,10*ROW('Sanitation Data'!G180))="","",OFFSET('Sanitation Data'!$G$28,0,10*ROW('Sanitation Data'!G180)))</f>
        <v/>
      </c>
      <c r="DA186" s="306" t="str">
        <f ca="true">+IF(OFFSET('Sanitation Data'!$G$29,0,10*ROW('Sanitation Data'!G180))="","",OFFSET('Sanitation Data'!$G$29,0,10*ROW('Sanitation Data'!G180)))</f>
        <v/>
      </c>
      <c r="DB186" s="306" t="str">
        <f ca="true">+IF(OFFSET('Sanitation Data'!$G$30,0,10*ROW('Sanitation Data'!G180))="","",OFFSET('Sanitation Data'!$G$30,0,10*ROW('Sanitation Data'!G180)))</f>
        <v/>
      </c>
      <c r="DC186" s="306" t="str">
        <f ca="true">+IF(OFFSET('Sanitation Data'!$G$31,0,10*ROW('Sanitation Data'!G180))="","",OFFSET('Sanitation Data'!$G$31,0,10*ROW('Sanitation Data'!G180)))</f>
        <v/>
      </c>
      <c r="DD186" s="306" t="str">
        <f ca="true">+IF(OFFSET('Sanitation Data'!$G$32,0,10*ROW('Sanitation Data'!G180))="","",OFFSET('Sanitation Data'!$G$32,0,10*ROW('Sanitation Data'!G180)))</f>
        <v/>
      </c>
      <c r="DE186" s="306" t="str">
        <f ca="true">+IF(OFFSET('Sanitation Data'!$H$28,0,10*ROW('Sanitation Data'!H180))="","",OFFSET('Sanitation Data'!$H$28,0,10*ROW('Sanitation Data'!H180)))</f>
        <v/>
      </c>
      <c r="DF186" s="306" t="str">
        <f ca="true">+IF(OFFSET('Sanitation Data'!$H$29,0,10*ROW('Sanitation Data'!H180))="","",OFFSET('Sanitation Data'!$H$29,0,10*ROW('Sanitation Data'!H180)))</f>
        <v/>
      </c>
      <c r="DG186" s="306" t="str">
        <f ca="true">+IF(OFFSET('Sanitation Data'!$H$30,0,10*ROW('Sanitation Data'!H180))="","",OFFSET('Sanitation Data'!$H$30,0,10*ROW('Sanitation Data'!H180)))</f>
        <v/>
      </c>
      <c r="DH186" s="306" t="str">
        <f ca="true">+IF(OFFSET('Sanitation Data'!$H$31,0,10*ROW('Sanitation Data'!H180))="","",OFFSET('Sanitation Data'!$H$31,0,10*ROW('Sanitation Data'!H180)))</f>
        <v/>
      </c>
      <c r="DI186" s="306" t="str">
        <f ca="true">+IF(OFFSET('Sanitation Data'!$H$32,0,10*ROW('Sanitation Data'!H180))="","",OFFSET('Sanitation Data'!$H$32,0,10*ROW('Sanitation Data'!H180)))</f>
        <v/>
      </c>
      <c r="DJ186" s="306" t="str">
        <f ca="true">+IF(OFFSET('Sanitation Data'!$I$28,0,10*ROW('Sanitation Data'!I180))="","",OFFSET('Sanitation Data'!$I$28,0,10*ROW('Sanitation Data'!I180)))</f>
        <v/>
      </c>
      <c r="DK186" s="306" t="str">
        <f ca="true">+IF(OFFSET('Sanitation Data'!$I$29,0,10*ROW('Sanitation Data'!I180))="","",OFFSET('Sanitation Data'!$I$29,0,10*ROW('Sanitation Data'!I180)))</f>
        <v/>
      </c>
      <c r="DL186" s="306" t="str">
        <f ca="true">+IF(OFFSET('Sanitation Data'!$I$30,0,10*ROW('Sanitation Data'!I180))="","",OFFSET('Sanitation Data'!$I$30,0,10*ROW('Sanitation Data'!I180)))</f>
        <v/>
      </c>
      <c r="DM186" s="306" t="str">
        <f ca="true">+IF(OFFSET('Sanitation Data'!$I$31,0,10*ROW('Sanitation Data'!I180))="","",OFFSET('Sanitation Data'!$I$31,0,10*ROW('Sanitation Data'!I180)))</f>
        <v/>
      </c>
      <c r="DN186" s="306" t="str">
        <f ca="true">+IF(OFFSET('Sanitation Data'!$I$32,0,10*ROW('Sanitation Data'!I180))="","",OFFSET('Sanitation Data'!$I$32,0,10*ROW('Sanitation Data'!I180)))</f>
        <v/>
      </c>
      <c r="DO186" s="306" t="str">
        <f ca="true">+IF(OFFSET('Hygiene Data'!$D$11,0,10*ROW('Hygiene Data'!D180))="","",OFFSET('Hygiene Data'!$D$11,0,10*ROW('Hygiene Data'!D180)))</f>
        <v/>
      </c>
      <c r="DP186" s="306" t="str">
        <f ca="true">+IF(OFFSET('Hygiene Data'!$D$12,0,10*ROW('Hygiene Data'!D180))="","",OFFSET('Hygiene Data'!$D$12,0,10*ROW('Hygiene Data'!D180)))</f>
        <v/>
      </c>
      <c r="DQ186" s="306" t="str">
        <f ca="true">+IF(OFFSET('Hygiene Data'!$D$13,0,10*ROW('Hygiene Data'!D180))="","",OFFSET('Hygiene Data'!$D$13,0,10*ROW('Hygiene Data'!D180)))</f>
        <v/>
      </c>
      <c r="DR186" s="306" t="str">
        <f ca="true">+IF(OFFSET('Hygiene Data'!$E$11,0,10*ROW('Hygiene Data'!E180))="","",OFFSET('Hygiene Data'!$E$11,0,10*ROW('Hygiene Data'!E180)))</f>
        <v/>
      </c>
      <c r="DS186" s="306" t="str">
        <f ca="true">+IF(OFFSET('Hygiene Data'!$E$12,0,10*ROW('Hygiene Data'!E180))="","",OFFSET('Hygiene Data'!$E$12,0,10*ROW('Hygiene Data'!E180)))</f>
        <v/>
      </c>
      <c r="DT186" s="306" t="str">
        <f ca="true">+IF(OFFSET('Hygiene Data'!$E$13,0,10*ROW('Hygiene Data'!E180))="","",OFFSET('Hygiene Data'!$E$13,0,10*ROW('Hygiene Data'!E180)))</f>
        <v/>
      </c>
      <c r="DU186" s="306" t="str">
        <f ca="true">+IF(OFFSET('Hygiene Data'!$F$11,0,10*ROW('Hygiene Data'!F180))="","",OFFSET('Hygiene Data'!$F$11,0,10*ROW('Hygiene Data'!F180)))</f>
        <v/>
      </c>
      <c r="DV186" s="306" t="str">
        <f ca="true">+IF(OFFSET('Hygiene Data'!$F$12,0,10*ROW('Hygiene Data'!F180))="","",OFFSET('Hygiene Data'!$F$12,0,10*ROW('Hygiene Data'!F180)))</f>
        <v/>
      </c>
      <c r="DW186" s="306" t="str">
        <f ca="true">+IF(OFFSET('Hygiene Data'!$F$13,0,10*ROW('Hygiene Data'!F180))="","",OFFSET('Hygiene Data'!$F$13,0,10*ROW('Hygiene Data'!F180)))</f>
        <v/>
      </c>
      <c r="DX186" s="306" t="str">
        <f ca="true">+IF(OFFSET('Hygiene Data'!$G$11,0,10*ROW('Hygiene Data'!G180))="","",OFFSET('Hygiene Data'!$G$11,0,10*ROW('Hygiene Data'!G180)))</f>
        <v/>
      </c>
      <c r="DY186" s="306" t="str">
        <f ca="true">+IF(OFFSET('Hygiene Data'!$G$12,0,10*ROW('Hygiene Data'!G180))="","",OFFSET('Hygiene Data'!$G$12,0,10*ROW('Hygiene Data'!G180)))</f>
        <v/>
      </c>
      <c r="DZ186" s="306" t="str">
        <f ca="true">+IF(OFFSET('Hygiene Data'!$G$13,0,10*ROW('Hygiene Data'!G180))="","",OFFSET('Hygiene Data'!$G$13,0,10*ROW('Hygiene Data'!G180)))</f>
        <v/>
      </c>
      <c r="EA186" s="306" t="str">
        <f ca="true">+IF(OFFSET('Hygiene Data'!$H$11,0,10*ROW('Hygiene Data'!H180))="","",OFFSET('Hygiene Data'!$H$11,0,10*ROW('Hygiene Data'!H180)))</f>
        <v/>
      </c>
      <c r="EB186" s="306" t="str">
        <f ca="true">+IF(OFFSET('Hygiene Data'!$H$12,0,10*ROW('Hygiene Data'!H180))="","",OFFSET('Hygiene Data'!$H$12,0,10*ROW('Hygiene Data'!H180)))</f>
        <v/>
      </c>
      <c r="EC186" s="306" t="str">
        <f ca="true">+IF(OFFSET('Hygiene Data'!$H$13,0,10*ROW('Hygiene Data'!H180))="","",OFFSET('Hygiene Data'!$H$13,0,10*ROW('Hygiene Data'!H180)))</f>
        <v/>
      </c>
      <c r="ED186" s="306" t="str">
        <f ca="true">+IF(OFFSET('Hygiene Data'!$I$11,0,10*ROW('Hygiene Data'!I180))="","",OFFSET('Hygiene Data'!$I$11,0,10*ROW('Hygiene Data'!I180)))</f>
        <v/>
      </c>
      <c r="EE186" s="306" t="str">
        <f ca="true">+IF(OFFSET('Hygiene Data'!$I$12,0,10*ROW('Hygiene Data'!I180))="","",OFFSET('Hygiene Data'!$I$12,0,10*ROW('Hygiene Data'!I180)))</f>
        <v/>
      </c>
      <c r="EF186" s="306"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62" t="str">
        <f t="shared" ca="true" si="2"/>
        <v/>
      </c>
      <c r="D187" s="98"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8"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8"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8"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8"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8"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8"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8"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8"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8"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8"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8"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8"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8"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8"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8"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8"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8"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9"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9"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9"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9"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9"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9"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9"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9"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9"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9"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9"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9"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9"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9"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9"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9"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9"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9"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9"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9"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9"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9"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9"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9"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9"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9"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9"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9"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9"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9"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0"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0"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0"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0"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0"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0"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0"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0"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0"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0"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0"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0"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0"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0"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0"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0"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0"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0"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6"/>
      <c r="BS187" s="306" t="str">
        <f ca="true">+IF(OFFSET('Water Data'!$D$27,0,10*ROW('Water Data'!D181))="","",OFFSET('Water Data'!$D$27,0,10*ROW('Water Data'!D181)))</f>
        <v/>
      </c>
      <c r="BT187" s="306" t="str">
        <f ca="true">+IF(OFFSET('Water Data'!$D$28,0,10*ROW('Water Data'!D181))="","",OFFSET('Water Data'!$D$28,0,10*ROW('Water Data'!D181)))</f>
        <v/>
      </c>
      <c r="BU187" s="306" t="str">
        <f ca="true">+IF(OFFSET('Water Data'!$D$29,0,10*ROW('Water Data'!D181))="","",OFFSET('Water Data'!$D$29,0,10*ROW('Water Data'!D181)))</f>
        <v/>
      </c>
      <c r="BV187" s="306" t="str">
        <f ca="true">+IF(OFFSET('Water Data'!$E$27,0,10*ROW('Water Data'!E181))="","",OFFSET('Water Data'!$E$27,0,10*ROW('Water Data'!E181)))</f>
        <v/>
      </c>
      <c r="BW187" s="306" t="str">
        <f ca="true">+IF(OFFSET('Water Data'!$E$28,0,10*ROW('Water Data'!E181))="","",OFFSET('Water Data'!$E$28,0,10*ROW('Water Data'!E181)))</f>
        <v/>
      </c>
      <c r="BX187" s="306" t="str">
        <f ca="true">+IF(OFFSET('Water Data'!$E$29,0,10*ROW('Water Data'!E181))="","",OFFSET('Water Data'!$E$29,0,10*ROW('Water Data'!E181)))</f>
        <v/>
      </c>
      <c r="BY187" s="306" t="str">
        <f ca="true">+IF(OFFSET('Water Data'!$F$27,0,10*ROW('Water Data'!F181))="","",OFFSET('Water Data'!$F$27,0,10*ROW('Water Data'!F181)))</f>
        <v/>
      </c>
      <c r="BZ187" s="306" t="str">
        <f ca="true">+IF(OFFSET('Water Data'!$F$28,0,10*ROW('Water Data'!F181))="","",OFFSET('Water Data'!$F$28,0,10*ROW('Water Data'!F181)))</f>
        <v/>
      </c>
      <c r="CA187" s="306" t="str">
        <f ca="true">+IF(OFFSET('Water Data'!$F$29,0,10*ROW('Water Data'!F181))="","",OFFSET('Water Data'!$F$29,0,10*ROW('Water Data'!F181)))</f>
        <v/>
      </c>
      <c r="CB187" s="306" t="str">
        <f ca="true">+IF(OFFSET('Water Data'!$G$27,0,10*ROW('Water Data'!G181))="","",OFFSET('Water Data'!$G$27,0,10*ROW('Water Data'!G181)))</f>
        <v/>
      </c>
      <c r="CC187" s="306" t="str">
        <f ca="true">+IF(OFFSET('Water Data'!$G$28,0,10*ROW('Water Data'!G181))="","",OFFSET('Water Data'!$G$28,0,10*ROW('Water Data'!G181)))</f>
        <v/>
      </c>
      <c r="CD187" s="306" t="str">
        <f ca="true">+IF(OFFSET('Water Data'!$G$29,0,10*ROW('Water Data'!G181))="","",OFFSET('Water Data'!$G$29,0,10*ROW('Water Data'!G181)))</f>
        <v/>
      </c>
      <c r="CE187" s="306" t="str">
        <f ca="true">+IF(OFFSET('Water Data'!$H$27,0,10*ROW('Water Data'!H181))="","",OFFSET('Water Data'!$H$27,0,10*ROW('Water Data'!H181)))</f>
        <v/>
      </c>
      <c r="CF187" s="306" t="str">
        <f ca="true">+IF(OFFSET('Water Data'!$H$28,0,10*ROW('Water Data'!H181))="","",OFFSET('Water Data'!$H$28,0,10*ROW('Water Data'!H181)))</f>
        <v/>
      </c>
      <c r="CG187" s="306" t="str">
        <f ca="true">+IF(OFFSET('Water Data'!$H$29,0,10*ROW('Water Data'!H181))="","",OFFSET('Water Data'!$H$29,0,10*ROW('Water Data'!H181)))</f>
        <v/>
      </c>
      <c r="CH187" s="306" t="str">
        <f ca="true">+IF(OFFSET('Water Data'!$I$27,0,10*ROW('Water Data'!I181))="","",OFFSET('Water Data'!$I$27,0,10*ROW('Water Data'!I181)))</f>
        <v/>
      </c>
      <c r="CI187" s="306" t="str">
        <f ca="true">+IF(OFFSET('Water Data'!$I$28,0,10*ROW('Water Data'!I181))="","",OFFSET('Water Data'!$I$28,0,10*ROW('Water Data'!I181)))</f>
        <v/>
      </c>
      <c r="CJ187" s="306" t="str">
        <f ca="true">+IF(OFFSET('Water Data'!$I$29,0,10*ROW('Water Data'!I181))="","",OFFSET('Water Data'!$I$29,0,10*ROW('Water Data'!I181)))</f>
        <v/>
      </c>
      <c r="CK187" s="306" t="str">
        <f ca="true">+IF(OFFSET('Sanitation Data'!$D$28,0,10*ROW('Sanitation Data'!D181))="","",OFFSET('Sanitation Data'!$D$28,0,10*ROW('Sanitation Data'!D181)))</f>
        <v/>
      </c>
      <c r="CL187" s="306" t="str">
        <f ca="true">+IF(OFFSET('Sanitation Data'!$D$29,0,10*ROW('Sanitation Data'!D181))="","",OFFSET('Sanitation Data'!$D$29,0,10*ROW('Sanitation Data'!D181)))</f>
        <v/>
      </c>
      <c r="CM187" s="306" t="str">
        <f ca="true">+IF(OFFSET('Sanitation Data'!$D$30,0,10*ROW('Sanitation Data'!D181))="","",OFFSET('Sanitation Data'!$D$30,0,10*ROW('Sanitation Data'!D181)))</f>
        <v/>
      </c>
      <c r="CN187" s="306" t="str">
        <f ca="true">+IF(OFFSET('Sanitation Data'!$D$31,0,10*ROW('Sanitation Data'!D181))="","",OFFSET('Sanitation Data'!$D$31,0,10*ROW('Sanitation Data'!D181)))</f>
        <v/>
      </c>
      <c r="CO187" s="306" t="str">
        <f ca="true">+IF(OFFSET('Sanitation Data'!$D$32,0,10*ROW('Sanitation Data'!D181))="","",OFFSET('Sanitation Data'!$D$32,0,10*ROW('Sanitation Data'!D181)))</f>
        <v/>
      </c>
      <c r="CP187" s="306" t="str">
        <f ca="true">+IF(OFFSET('Sanitation Data'!$E$28,0,10*ROW('Sanitation Data'!E181))="","",OFFSET('Sanitation Data'!$E$28,0,10*ROW('Sanitation Data'!E181)))</f>
        <v/>
      </c>
      <c r="CQ187" s="306" t="str">
        <f ca="true">+IF(OFFSET('Sanitation Data'!$E$29,0,10*ROW('Sanitation Data'!E181))="","",OFFSET('Sanitation Data'!$E$29,0,10*ROW('Sanitation Data'!E181)))</f>
        <v/>
      </c>
      <c r="CR187" s="306" t="str">
        <f ca="true">+IF(OFFSET('Sanitation Data'!$E$30,0,10*ROW('Sanitation Data'!E181))="","",OFFSET('Sanitation Data'!$E$30,0,10*ROW('Sanitation Data'!E181)))</f>
        <v/>
      </c>
      <c r="CS187" s="306" t="str">
        <f ca="true">+IF(OFFSET('Sanitation Data'!$E$31,0,10*ROW('Sanitation Data'!E181))="","",OFFSET('Sanitation Data'!$E$31,0,10*ROW('Sanitation Data'!E181)))</f>
        <v/>
      </c>
      <c r="CT187" s="306" t="str">
        <f ca="true">+IF(OFFSET('Sanitation Data'!$E$32,0,10*ROW('Sanitation Data'!E181))="","",OFFSET('Sanitation Data'!$E$32,0,10*ROW('Sanitation Data'!E181)))</f>
        <v/>
      </c>
      <c r="CU187" s="306" t="str">
        <f ca="true">+IF(OFFSET('Sanitation Data'!$F$28,0,10*ROW('Sanitation Data'!F181))="","",OFFSET('Sanitation Data'!$F$28,0,10*ROW('Sanitation Data'!F181)))</f>
        <v/>
      </c>
      <c r="CV187" s="306" t="str">
        <f ca="true">+IF(OFFSET('Sanitation Data'!$F$29,0,10*ROW('Sanitation Data'!F181))="","",OFFSET('Sanitation Data'!$F$29,0,10*ROW('Sanitation Data'!F181)))</f>
        <v/>
      </c>
      <c r="CW187" s="306" t="str">
        <f ca="true">+IF(OFFSET('Sanitation Data'!$F$30,0,10*ROW('Sanitation Data'!F181))="","",OFFSET('Sanitation Data'!$F$30,0,10*ROW('Sanitation Data'!F181)))</f>
        <v/>
      </c>
      <c r="CX187" s="306" t="str">
        <f ca="true">+IF(OFFSET('Sanitation Data'!$F$31,0,10*ROW('Sanitation Data'!F181))="","",OFFSET('Sanitation Data'!$F$31,0,10*ROW('Sanitation Data'!F181)))</f>
        <v/>
      </c>
      <c r="CY187" s="306" t="str">
        <f ca="true">+IF(OFFSET('Sanitation Data'!$F$32,0,10*ROW('Sanitation Data'!F181))="","",OFFSET('Sanitation Data'!$F$32,0,10*ROW('Sanitation Data'!F181)))</f>
        <v/>
      </c>
      <c r="CZ187" s="306" t="str">
        <f ca="true">+IF(OFFSET('Sanitation Data'!$G$28,0,10*ROW('Sanitation Data'!G181))="","",OFFSET('Sanitation Data'!$G$28,0,10*ROW('Sanitation Data'!G181)))</f>
        <v/>
      </c>
      <c r="DA187" s="306" t="str">
        <f ca="true">+IF(OFFSET('Sanitation Data'!$G$29,0,10*ROW('Sanitation Data'!G181))="","",OFFSET('Sanitation Data'!$G$29,0,10*ROW('Sanitation Data'!G181)))</f>
        <v/>
      </c>
      <c r="DB187" s="306" t="str">
        <f ca="true">+IF(OFFSET('Sanitation Data'!$G$30,0,10*ROW('Sanitation Data'!G181))="","",OFFSET('Sanitation Data'!$G$30,0,10*ROW('Sanitation Data'!G181)))</f>
        <v/>
      </c>
      <c r="DC187" s="306" t="str">
        <f ca="true">+IF(OFFSET('Sanitation Data'!$G$31,0,10*ROW('Sanitation Data'!G181))="","",OFFSET('Sanitation Data'!$G$31,0,10*ROW('Sanitation Data'!G181)))</f>
        <v/>
      </c>
      <c r="DD187" s="306" t="str">
        <f ca="true">+IF(OFFSET('Sanitation Data'!$G$32,0,10*ROW('Sanitation Data'!G181))="","",OFFSET('Sanitation Data'!$G$32,0,10*ROW('Sanitation Data'!G181)))</f>
        <v/>
      </c>
      <c r="DE187" s="306" t="str">
        <f ca="true">+IF(OFFSET('Sanitation Data'!$H$28,0,10*ROW('Sanitation Data'!H181))="","",OFFSET('Sanitation Data'!$H$28,0,10*ROW('Sanitation Data'!H181)))</f>
        <v/>
      </c>
      <c r="DF187" s="306" t="str">
        <f ca="true">+IF(OFFSET('Sanitation Data'!$H$29,0,10*ROW('Sanitation Data'!H181))="","",OFFSET('Sanitation Data'!$H$29,0,10*ROW('Sanitation Data'!H181)))</f>
        <v/>
      </c>
      <c r="DG187" s="306" t="str">
        <f ca="true">+IF(OFFSET('Sanitation Data'!$H$30,0,10*ROW('Sanitation Data'!H181))="","",OFFSET('Sanitation Data'!$H$30,0,10*ROW('Sanitation Data'!H181)))</f>
        <v/>
      </c>
      <c r="DH187" s="306" t="str">
        <f ca="true">+IF(OFFSET('Sanitation Data'!$H$31,0,10*ROW('Sanitation Data'!H181))="","",OFFSET('Sanitation Data'!$H$31,0,10*ROW('Sanitation Data'!H181)))</f>
        <v/>
      </c>
      <c r="DI187" s="306" t="str">
        <f ca="true">+IF(OFFSET('Sanitation Data'!$H$32,0,10*ROW('Sanitation Data'!H181))="","",OFFSET('Sanitation Data'!$H$32,0,10*ROW('Sanitation Data'!H181)))</f>
        <v/>
      </c>
      <c r="DJ187" s="306" t="str">
        <f ca="true">+IF(OFFSET('Sanitation Data'!$I$28,0,10*ROW('Sanitation Data'!I181))="","",OFFSET('Sanitation Data'!$I$28,0,10*ROW('Sanitation Data'!I181)))</f>
        <v/>
      </c>
      <c r="DK187" s="306" t="str">
        <f ca="true">+IF(OFFSET('Sanitation Data'!$I$29,0,10*ROW('Sanitation Data'!I181))="","",OFFSET('Sanitation Data'!$I$29,0,10*ROW('Sanitation Data'!I181)))</f>
        <v/>
      </c>
      <c r="DL187" s="306" t="str">
        <f ca="true">+IF(OFFSET('Sanitation Data'!$I$30,0,10*ROW('Sanitation Data'!I181))="","",OFFSET('Sanitation Data'!$I$30,0,10*ROW('Sanitation Data'!I181)))</f>
        <v/>
      </c>
      <c r="DM187" s="306" t="str">
        <f ca="true">+IF(OFFSET('Sanitation Data'!$I$31,0,10*ROW('Sanitation Data'!I181))="","",OFFSET('Sanitation Data'!$I$31,0,10*ROW('Sanitation Data'!I181)))</f>
        <v/>
      </c>
      <c r="DN187" s="306" t="str">
        <f ca="true">+IF(OFFSET('Sanitation Data'!$I$32,0,10*ROW('Sanitation Data'!I181))="","",OFFSET('Sanitation Data'!$I$32,0,10*ROW('Sanitation Data'!I181)))</f>
        <v/>
      </c>
      <c r="DO187" s="306" t="str">
        <f ca="true">+IF(OFFSET('Hygiene Data'!$D$11,0,10*ROW('Hygiene Data'!D181))="","",OFFSET('Hygiene Data'!$D$11,0,10*ROW('Hygiene Data'!D181)))</f>
        <v/>
      </c>
      <c r="DP187" s="306" t="str">
        <f ca="true">+IF(OFFSET('Hygiene Data'!$D$12,0,10*ROW('Hygiene Data'!D181))="","",OFFSET('Hygiene Data'!$D$12,0,10*ROW('Hygiene Data'!D181)))</f>
        <v/>
      </c>
      <c r="DQ187" s="306" t="str">
        <f ca="true">+IF(OFFSET('Hygiene Data'!$D$13,0,10*ROW('Hygiene Data'!D181))="","",OFFSET('Hygiene Data'!$D$13,0,10*ROW('Hygiene Data'!D181)))</f>
        <v/>
      </c>
      <c r="DR187" s="306" t="str">
        <f ca="true">+IF(OFFSET('Hygiene Data'!$E$11,0,10*ROW('Hygiene Data'!E181))="","",OFFSET('Hygiene Data'!$E$11,0,10*ROW('Hygiene Data'!E181)))</f>
        <v/>
      </c>
      <c r="DS187" s="306" t="str">
        <f ca="true">+IF(OFFSET('Hygiene Data'!$E$12,0,10*ROW('Hygiene Data'!E181))="","",OFFSET('Hygiene Data'!$E$12,0,10*ROW('Hygiene Data'!E181)))</f>
        <v/>
      </c>
      <c r="DT187" s="306" t="str">
        <f ca="true">+IF(OFFSET('Hygiene Data'!$E$13,0,10*ROW('Hygiene Data'!E181))="","",OFFSET('Hygiene Data'!$E$13,0,10*ROW('Hygiene Data'!E181)))</f>
        <v/>
      </c>
      <c r="DU187" s="306" t="str">
        <f ca="true">+IF(OFFSET('Hygiene Data'!$F$11,0,10*ROW('Hygiene Data'!F181))="","",OFFSET('Hygiene Data'!$F$11,0,10*ROW('Hygiene Data'!F181)))</f>
        <v/>
      </c>
      <c r="DV187" s="306" t="str">
        <f ca="true">+IF(OFFSET('Hygiene Data'!$F$12,0,10*ROW('Hygiene Data'!F181))="","",OFFSET('Hygiene Data'!$F$12,0,10*ROW('Hygiene Data'!F181)))</f>
        <v/>
      </c>
      <c r="DW187" s="306" t="str">
        <f ca="true">+IF(OFFSET('Hygiene Data'!$F$13,0,10*ROW('Hygiene Data'!F181))="","",OFFSET('Hygiene Data'!$F$13,0,10*ROW('Hygiene Data'!F181)))</f>
        <v/>
      </c>
      <c r="DX187" s="306" t="str">
        <f ca="true">+IF(OFFSET('Hygiene Data'!$G$11,0,10*ROW('Hygiene Data'!G181))="","",OFFSET('Hygiene Data'!$G$11,0,10*ROW('Hygiene Data'!G181)))</f>
        <v/>
      </c>
      <c r="DY187" s="306" t="str">
        <f ca="true">+IF(OFFSET('Hygiene Data'!$G$12,0,10*ROW('Hygiene Data'!G181))="","",OFFSET('Hygiene Data'!$G$12,0,10*ROW('Hygiene Data'!G181)))</f>
        <v/>
      </c>
      <c r="DZ187" s="306" t="str">
        <f ca="true">+IF(OFFSET('Hygiene Data'!$G$13,0,10*ROW('Hygiene Data'!G181))="","",OFFSET('Hygiene Data'!$G$13,0,10*ROW('Hygiene Data'!G181)))</f>
        <v/>
      </c>
      <c r="EA187" s="306" t="str">
        <f ca="true">+IF(OFFSET('Hygiene Data'!$H$11,0,10*ROW('Hygiene Data'!H181))="","",OFFSET('Hygiene Data'!$H$11,0,10*ROW('Hygiene Data'!H181)))</f>
        <v/>
      </c>
      <c r="EB187" s="306" t="str">
        <f ca="true">+IF(OFFSET('Hygiene Data'!$H$12,0,10*ROW('Hygiene Data'!H181))="","",OFFSET('Hygiene Data'!$H$12,0,10*ROW('Hygiene Data'!H181)))</f>
        <v/>
      </c>
      <c r="EC187" s="306" t="str">
        <f ca="true">+IF(OFFSET('Hygiene Data'!$H$13,0,10*ROW('Hygiene Data'!H181))="","",OFFSET('Hygiene Data'!$H$13,0,10*ROW('Hygiene Data'!H181)))</f>
        <v/>
      </c>
      <c r="ED187" s="306" t="str">
        <f ca="true">+IF(OFFSET('Hygiene Data'!$I$11,0,10*ROW('Hygiene Data'!I181))="","",OFFSET('Hygiene Data'!$I$11,0,10*ROW('Hygiene Data'!I181)))</f>
        <v/>
      </c>
      <c r="EE187" s="306" t="str">
        <f ca="true">+IF(OFFSET('Hygiene Data'!$I$12,0,10*ROW('Hygiene Data'!I181))="","",OFFSET('Hygiene Data'!$I$12,0,10*ROW('Hygiene Data'!I181)))</f>
        <v/>
      </c>
      <c r="EF187" s="306"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62" t="str">
        <f t="shared" ca="true" si="2"/>
        <v/>
      </c>
      <c r="D188" s="98"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8"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8"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8"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8"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8"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8"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8"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8"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8"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8"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8"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8"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8"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8"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8"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8"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8"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9"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9"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9"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9"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9"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9"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9"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9"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9"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9"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9"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9"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9"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9"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9"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9"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9"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9"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9"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9"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9"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9"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9"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9"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9"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9"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9"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9"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9"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9"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0"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0"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0"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0"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0"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0"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0"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0"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0"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0"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0"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0"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0"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0"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0"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0"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0"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0"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6"/>
      <c r="BS188" s="306" t="str">
        <f ca="true">+IF(OFFSET('Water Data'!$D$27,0,10*ROW('Water Data'!D182))="","",OFFSET('Water Data'!$D$27,0,10*ROW('Water Data'!D182)))</f>
        <v/>
      </c>
      <c r="BT188" s="306" t="str">
        <f ca="true">+IF(OFFSET('Water Data'!$D$28,0,10*ROW('Water Data'!D182))="","",OFFSET('Water Data'!$D$28,0,10*ROW('Water Data'!D182)))</f>
        <v/>
      </c>
      <c r="BU188" s="306" t="str">
        <f ca="true">+IF(OFFSET('Water Data'!$D$29,0,10*ROW('Water Data'!D182))="","",OFFSET('Water Data'!$D$29,0,10*ROW('Water Data'!D182)))</f>
        <v/>
      </c>
      <c r="BV188" s="306" t="str">
        <f ca="true">+IF(OFFSET('Water Data'!$E$27,0,10*ROW('Water Data'!E182))="","",OFFSET('Water Data'!$E$27,0,10*ROW('Water Data'!E182)))</f>
        <v/>
      </c>
      <c r="BW188" s="306" t="str">
        <f ca="true">+IF(OFFSET('Water Data'!$E$28,0,10*ROW('Water Data'!E182))="","",OFFSET('Water Data'!$E$28,0,10*ROW('Water Data'!E182)))</f>
        <v/>
      </c>
      <c r="BX188" s="306" t="str">
        <f ca="true">+IF(OFFSET('Water Data'!$E$29,0,10*ROW('Water Data'!E182))="","",OFFSET('Water Data'!$E$29,0,10*ROW('Water Data'!E182)))</f>
        <v/>
      </c>
      <c r="BY188" s="306" t="str">
        <f ca="true">+IF(OFFSET('Water Data'!$F$27,0,10*ROW('Water Data'!F182))="","",OFFSET('Water Data'!$F$27,0,10*ROW('Water Data'!F182)))</f>
        <v/>
      </c>
      <c r="BZ188" s="306" t="str">
        <f ca="true">+IF(OFFSET('Water Data'!$F$28,0,10*ROW('Water Data'!F182))="","",OFFSET('Water Data'!$F$28,0,10*ROW('Water Data'!F182)))</f>
        <v/>
      </c>
      <c r="CA188" s="306" t="str">
        <f ca="true">+IF(OFFSET('Water Data'!$F$29,0,10*ROW('Water Data'!F182))="","",OFFSET('Water Data'!$F$29,0,10*ROW('Water Data'!F182)))</f>
        <v/>
      </c>
      <c r="CB188" s="306" t="str">
        <f ca="true">+IF(OFFSET('Water Data'!$G$27,0,10*ROW('Water Data'!G182))="","",OFFSET('Water Data'!$G$27,0,10*ROW('Water Data'!G182)))</f>
        <v/>
      </c>
      <c r="CC188" s="306" t="str">
        <f ca="true">+IF(OFFSET('Water Data'!$G$28,0,10*ROW('Water Data'!G182))="","",OFFSET('Water Data'!$G$28,0,10*ROW('Water Data'!G182)))</f>
        <v/>
      </c>
      <c r="CD188" s="306" t="str">
        <f ca="true">+IF(OFFSET('Water Data'!$G$29,0,10*ROW('Water Data'!G182))="","",OFFSET('Water Data'!$G$29,0,10*ROW('Water Data'!G182)))</f>
        <v/>
      </c>
      <c r="CE188" s="306" t="str">
        <f ca="true">+IF(OFFSET('Water Data'!$H$27,0,10*ROW('Water Data'!H182))="","",OFFSET('Water Data'!$H$27,0,10*ROW('Water Data'!H182)))</f>
        <v/>
      </c>
      <c r="CF188" s="306" t="str">
        <f ca="true">+IF(OFFSET('Water Data'!$H$28,0,10*ROW('Water Data'!H182))="","",OFFSET('Water Data'!$H$28,0,10*ROW('Water Data'!H182)))</f>
        <v/>
      </c>
      <c r="CG188" s="306" t="str">
        <f ca="true">+IF(OFFSET('Water Data'!$H$29,0,10*ROW('Water Data'!H182))="","",OFFSET('Water Data'!$H$29,0,10*ROW('Water Data'!H182)))</f>
        <v/>
      </c>
      <c r="CH188" s="306" t="str">
        <f ca="true">+IF(OFFSET('Water Data'!$I$27,0,10*ROW('Water Data'!I182))="","",OFFSET('Water Data'!$I$27,0,10*ROW('Water Data'!I182)))</f>
        <v/>
      </c>
      <c r="CI188" s="306" t="str">
        <f ca="true">+IF(OFFSET('Water Data'!$I$28,0,10*ROW('Water Data'!I182))="","",OFFSET('Water Data'!$I$28,0,10*ROW('Water Data'!I182)))</f>
        <v/>
      </c>
      <c r="CJ188" s="306" t="str">
        <f ca="true">+IF(OFFSET('Water Data'!$I$29,0,10*ROW('Water Data'!I182))="","",OFFSET('Water Data'!$I$29,0,10*ROW('Water Data'!I182)))</f>
        <v/>
      </c>
      <c r="CK188" s="306" t="str">
        <f ca="true">+IF(OFFSET('Sanitation Data'!$D$28,0,10*ROW('Sanitation Data'!D182))="","",OFFSET('Sanitation Data'!$D$28,0,10*ROW('Sanitation Data'!D182)))</f>
        <v/>
      </c>
      <c r="CL188" s="306" t="str">
        <f ca="true">+IF(OFFSET('Sanitation Data'!$D$29,0,10*ROW('Sanitation Data'!D182))="","",OFFSET('Sanitation Data'!$D$29,0,10*ROW('Sanitation Data'!D182)))</f>
        <v/>
      </c>
      <c r="CM188" s="306" t="str">
        <f ca="true">+IF(OFFSET('Sanitation Data'!$D$30,0,10*ROW('Sanitation Data'!D182))="","",OFFSET('Sanitation Data'!$D$30,0,10*ROW('Sanitation Data'!D182)))</f>
        <v/>
      </c>
      <c r="CN188" s="306" t="str">
        <f ca="true">+IF(OFFSET('Sanitation Data'!$D$31,0,10*ROW('Sanitation Data'!D182))="","",OFFSET('Sanitation Data'!$D$31,0,10*ROW('Sanitation Data'!D182)))</f>
        <v/>
      </c>
      <c r="CO188" s="306" t="str">
        <f ca="true">+IF(OFFSET('Sanitation Data'!$D$32,0,10*ROW('Sanitation Data'!D182))="","",OFFSET('Sanitation Data'!$D$32,0,10*ROW('Sanitation Data'!D182)))</f>
        <v/>
      </c>
      <c r="CP188" s="306" t="str">
        <f ca="true">+IF(OFFSET('Sanitation Data'!$E$28,0,10*ROW('Sanitation Data'!E182))="","",OFFSET('Sanitation Data'!$E$28,0,10*ROW('Sanitation Data'!E182)))</f>
        <v/>
      </c>
      <c r="CQ188" s="306" t="str">
        <f ca="true">+IF(OFFSET('Sanitation Data'!$E$29,0,10*ROW('Sanitation Data'!E182))="","",OFFSET('Sanitation Data'!$E$29,0,10*ROW('Sanitation Data'!E182)))</f>
        <v/>
      </c>
      <c r="CR188" s="306" t="str">
        <f ca="true">+IF(OFFSET('Sanitation Data'!$E$30,0,10*ROW('Sanitation Data'!E182))="","",OFFSET('Sanitation Data'!$E$30,0,10*ROW('Sanitation Data'!E182)))</f>
        <v/>
      </c>
      <c r="CS188" s="306" t="str">
        <f ca="true">+IF(OFFSET('Sanitation Data'!$E$31,0,10*ROW('Sanitation Data'!E182))="","",OFFSET('Sanitation Data'!$E$31,0,10*ROW('Sanitation Data'!E182)))</f>
        <v/>
      </c>
      <c r="CT188" s="306" t="str">
        <f ca="true">+IF(OFFSET('Sanitation Data'!$E$32,0,10*ROW('Sanitation Data'!E182))="","",OFFSET('Sanitation Data'!$E$32,0,10*ROW('Sanitation Data'!E182)))</f>
        <v/>
      </c>
      <c r="CU188" s="306" t="str">
        <f ca="true">+IF(OFFSET('Sanitation Data'!$F$28,0,10*ROW('Sanitation Data'!F182))="","",OFFSET('Sanitation Data'!$F$28,0,10*ROW('Sanitation Data'!F182)))</f>
        <v/>
      </c>
      <c r="CV188" s="306" t="str">
        <f ca="true">+IF(OFFSET('Sanitation Data'!$F$29,0,10*ROW('Sanitation Data'!F182))="","",OFFSET('Sanitation Data'!$F$29,0,10*ROW('Sanitation Data'!F182)))</f>
        <v/>
      </c>
      <c r="CW188" s="306" t="str">
        <f ca="true">+IF(OFFSET('Sanitation Data'!$F$30,0,10*ROW('Sanitation Data'!F182))="","",OFFSET('Sanitation Data'!$F$30,0,10*ROW('Sanitation Data'!F182)))</f>
        <v/>
      </c>
      <c r="CX188" s="306" t="str">
        <f ca="true">+IF(OFFSET('Sanitation Data'!$F$31,0,10*ROW('Sanitation Data'!F182))="","",OFFSET('Sanitation Data'!$F$31,0,10*ROW('Sanitation Data'!F182)))</f>
        <v/>
      </c>
      <c r="CY188" s="306" t="str">
        <f ca="true">+IF(OFFSET('Sanitation Data'!$F$32,0,10*ROW('Sanitation Data'!F182))="","",OFFSET('Sanitation Data'!$F$32,0,10*ROW('Sanitation Data'!F182)))</f>
        <v/>
      </c>
      <c r="CZ188" s="306" t="str">
        <f ca="true">+IF(OFFSET('Sanitation Data'!$G$28,0,10*ROW('Sanitation Data'!G182))="","",OFFSET('Sanitation Data'!$G$28,0,10*ROW('Sanitation Data'!G182)))</f>
        <v/>
      </c>
      <c r="DA188" s="306" t="str">
        <f ca="true">+IF(OFFSET('Sanitation Data'!$G$29,0,10*ROW('Sanitation Data'!G182))="","",OFFSET('Sanitation Data'!$G$29,0,10*ROW('Sanitation Data'!G182)))</f>
        <v/>
      </c>
      <c r="DB188" s="306" t="str">
        <f ca="true">+IF(OFFSET('Sanitation Data'!$G$30,0,10*ROW('Sanitation Data'!G182))="","",OFFSET('Sanitation Data'!$G$30,0,10*ROW('Sanitation Data'!G182)))</f>
        <v/>
      </c>
      <c r="DC188" s="306" t="str">
        <f ca="true">+IF(OFFSET('Sanitation Data'!$G$31,0,10*ROW('Sanitation Data'!G182))="","",OFFSET('Sanitation Data'!$G$31,0,10*ROW('Sanitation Data'!G182)))</f>
        <v/>
      </c>
      <c r="DD188" s="306" t="str">
        <f ca="true">+IF(OFFSET('Sanitation Data'!$G$32,0,10*ROW('Sanitation Data'!G182))="","",OFFSET('Sanitation Data'!$G$32,0,10*ROW('Sanitation Data'!G182)))</f>
        <v/>
      </c>
      <c r="DE188" s="306" t="str">
        <f ca="true">+IF(OFFSET('Sanitation Data'!$H$28,0,10*ROW('Sanitation Data'!H182))="","",OFFSET('Sanitation Data'!$H$28,0,10*ROW('Sanitation Data'!H182)))</f>
        <v/>
      </c>
      <c r="DF188" s="306" t="str">
        <f ca="true">+IF(OFFSET('Sanitation Data'!$H$29,0,10*ROW('Sanitation Data'!H182))="","",OFFSET('Sanitation Data'!$H$29,0,10*ROW('Sanitation Data'!H182)))</f>
        <v/>
      </c>
      <c r="DG188" s="306" t="str">
        <f ca="true">+IF(OFFSET('Sanitation Data'!$H$30,0,10*ROW('Sanitation Data'!H182))="","",OFFSET('Sanitation Data'!$H$30,0,10*ROW('Sanitation Data'!H182)))</f>
        <v/>
      </c>
      <c r="DH188" s="306" t="str">
        <f ca="true">+IF(OFFSET('Sanitation Data'!$H$31,0,10*ROW('Sanitation Data'!H182))="","",OFFSET('Sanitation Data'!$H$31,0,10*ROW('Sanitation Data'!H182)))</f>
        <v/>
      </c>
      <c r="DI188" s="306" t="str">
        <f ca="true">+IF(OFFSET('Sanitation Data'!$H$32,0,10*ROW('Sanitation Data'!H182))="","",OFFSET('Sanitation Data'!$H$32,0,10*ROW('Sanitation Data'!H182)))</f>
        <v/>
      </c>
      <c r="DJ188" s="306" t="str">
        <f ca="true">+IF(OFFSET('Sanitation Data'!$I$28,0,10*ROW('Sanitation Data'!I182))="","",OFFSET('Sanitation Data'!$I$28,0,10*ROW('Sanitation Data'!I182)))</f>
        <v/>
      </c>
      <c r="DK188" s="306" t="str">
        <f ca="true">+IF(OFFSET('Sanitation Data'!$I$29,0,10*ROW('Sanitation Data'!I182))="","",OFFSET('Sanitation Data'!$I$29,0,10*ROW('Sanitation Data'!I182)))</f>
        <v/>
      </c>
      <c r="DL188" s="306" t="str">
        <f ca="true">+IF(OFFSET('Sanitation Data'!$I$30,0,10*ROW('Sanitation Data'!I182))="","",OFFSET('Sanitation Data'!$I$30,0,10*ROW('Sanitation Data'!I182)))</f>
        <v/>
      </c>
      <c r="DM188" s="306" t="str">
        <f ca="true">+IF(OFFSET('Sanitation Data'!$I$31,0,10*ROW('Sanitation Data'!I182))="","",OFFSET('Sanitation Data'!$I$31,0,10*ROW('Sanitation Data'!I182)))</f>
        <v/>
      </c>
      <c r="DN188" s="306" t="str">
        <f ca="true">+IF(OFFSET('Sanitation Data'!$I$32,0,10*ROW('Sanitation Data'!I182))="","",OFFSET('Sanitation Data'!$I$32,0,10*ROW('Sanitation Data'!I182)))</f>
        <v/>
      </c>
      <c r="DO188" s="306" t="str">
        <f ca="true">+IF(OFFSET('Hygiene Data'!$D$11,0,10*ROW('Hygiene Data'!D182))="","",OFFSET('Hygiene Data'!$D$11,0,10*ROW('Hygiene Data'!D182)))</f>
        <v/>
      </c>
      <c r="DP188" s="306" t="str">
        <f ca="true">+IF(OFFSET('Hygiene Data'!$D$12,0,10*ROW('Hygiene Data'!D182))="","",OFFSET('Hygiene Data'!$D$12,0,10*ROW('Hygiene Data'!D182)))</f>
        <v/>
      </c>
      <c r="DQ188" s="306" t="str">
        <f ca="true">+IF(OFFSET('Hygiene Data'!$D$13,0,10*ROW('Hygiene Data'!D182))="","",OFFSET('Hygiene Data'!$D$13,0,10*ROW('Hygiene Data'!D182)))</f>
        <v/>
      </c>
      <c r="DR188" s="306" t="str">
        <f ca="true">+IF(OFFSET('Hygiene Data'!$E$11,0,10*ROW('Hygiene Data'!E182))="","",OFFSET('Hygiene Data'!$E$11,0,10*ROW('Hygiene Data'!E182)))</f>
        <v/>
      </c>
      <c r="DS188" s="306" t="str">
        <f ca="true">+IF(OFFSET('Hygiene Data'!$E$12,0,10*ROW('Hygiene Data'!E182))="","",OFFSET('Hygiene Data'!$E$12,0,10*ROW('Hygiene Data'!E182)))</f>
        <v/>
      </c>
      <c r="DT188" s="306" t="str">
        <f ca="true">+IF(OFFSET('Hygiene Data'!$E$13,0,10*ROW('Hygiene Data'!E182))="","",OFFSET('Hygiene Data'!$E$13,0,10*ROW('Hygiene Data'!E182)))</f>
        <v/>
      </c>
      <c r="DU188" s="306" t="str">
        <f ca="true">+IF(OFFSET('Hygiene Data'!$F$11,0,10*ROW('Hygiene Data'!F182))="","",OFFSET('Hygiene Data'!$F$11,0,10*ROW('Hygiene Data'!F182)))</f>
        <v/>
      </c>
      <c r="DV188" s="306" t="str">
        <f ca="true">+IF(OFFSET('Hygiene Data'!$F$12,0,10*ROW('Hygiene Data'!F182))="","",OFFSET('Hygiene Data'!$F$12,0,10*ROW('Hygiene Data'!F182)))</f>
        <v/>
      </c>
      <c r="DW188" s="306" t="str">
        <f ca="true">+IF(OFFSET('Hygiene Data'!$F$13,0,10*ROW('Hygiene Data'!F182))="","",OFFSET('Hygiene Data'!$F$13,0,10*ROW('Hygiene Data'!F182)))</f>
        <v/>
      </c>
      <c r="DX188" s="306" t="str">
        <f ca="true">+IF(OFFSET('Hygiene Data'!$G$11,0,10*ROW('Hygiene Data'!G182))="","",OFFSET('Hygiene Data'!$G$11,0,10*ROW('Hygiene Data'!G182)))</f>
        <v/>
      </c>
      <c r="DY188" s="306" t="str">
        <f ca="true">+IF(OFFSET('Hygiene Data'!$G$12,0,10*ROW('Hygiene Data'!G182))="","",OFFSET('Hygiene Data'!$G$12,0,10*ROW('Hygiene Data'!G182)))</f>
        <v/>
      </c>
      <c r="DZ188" s="306" t="str">
        <f ca="true">+IF(OFFSET('Hygiene Data'!$G$13,0,10*ROW('Hygiene Data'!G182))="","",OFFSET('Hygiene Data'!$G$13,0,10*ROW('Hygiene Data'!G182)))</f>
        <v/>
      </c>
      <c r="EA188" s="306" t="str">
        <f ca="true">+IF(OFFSET('Hygiene Data'!$H$11,0,10*ROW('Hygiene Data'!H182))="","",OFFSET('Hygiene Data'!$H$11,0,10*ROW('Hygiene Data'!H182)))</f>
        <v/>
      </c>
      <c r="EB188" s="306" t="str">
        <f ca="true">+IF(OFFSET('Hygiene Data'!$H$12,0,10*ROW('Hygiene Data'!H182))="","",OFFSET('Hygiene Data'!$H$12,0,10*ROW('Hygiene Data'!H182)))</f>
        <v/>
      </c>
      <c r="EC188" s="306" t="str">
        <f ca="true">+IF(OFFSET('Hygiene Data'!$H$13,0,10*ROW('Hygiene Data'!H182))="","",OFFSET('Hygiene Data'!$H$13,0,10*ROW('Hygiene Data'!H182)))</f>
        <v/>
      </c>
      <c r="ED188" s="306" t="str">
        <f ca="true">+IF(OFFSET('Hygiene Data'!$I$11,0,10*ROW('Hygiene Data'!I182))="","",OFFSET('Hygiene Data'!$I$11,0,10*ROW('Hygiene Data'!I182)))</f>
        <v/>
      </c>
      <c r="EE188" s="306" t="str">
        <f ca="true">+IF(OFFSET('Hygiene Data'!$I$12,0,10*ROW('Hygiene Data'!I182))="","",OFFSET('Hygiene Data'!$I$12,0,10*ROW('Hygiene Data'!I182)))</f>
        <v/>
      </c>
      <c r="EF188" s="306"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62" t="str">
        <f t="shared" ca="true" si="2"/>
        <v/>
      </c>
      <c r="D189" s="98"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8"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8"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8"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8"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8"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8"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8"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8"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8"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8"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8"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8"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8"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8"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8"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8"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8"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9"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9"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9"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9"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9"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9"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9"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9"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9"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9"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9"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9"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9"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9"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9"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9"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9"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9"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9"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9"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9"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9"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9"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9"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9"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9"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9"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9"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9"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9"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0"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0"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0"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0"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0"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0"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0"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0"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0"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0"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0"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0"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0"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0"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0"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0"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0"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0"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6"/>
      <c r="BS189" s="306" t="str">
        <f ca="true">+IF(OFFSET('Water Data'!$D$27,0,10*ROW('Water Data'!D183))="","",OFFSET('Water Data'!$D$27,0,10*ROW('Water Data'!D183)))</f>
        <v/>
      </c>
      <c r="BT189" s="306" t="str">
        <f ca="true">+IF(OFFSET('Water Data'!$D$28,0,10*ROW('Water Data'!D183))="","",OFFSET('Water Data'!$D$28,0,10*ROW('Water Data'!D183)))</f>
        <v/>
      </c>
      <c r="BU189" s="306" t="str">
        <f ca="true">+IF(OFFSET('Water Data'!$D$29,0,10*ROW('Water Data'!D183))="","",OFFSET('Water Data'!$D$29,0,10*ROW('Water Data'!D183)))</f>
        <v/>
      </c>
      <c r="BV189" s="306" t="str">
        <f ca="true">+IF(OFFSET('Water Data'!$E$27,0,10*ROW('Water Data'!E183))="","",OFFSET('Water Data'!$E$27,0,10*ROW('Water Data'!E183)))</f>
        <v/>
      </c>
      <c r="BW189" s="306" t="str">
        <f ca="true">+IF(OFFSET('Water Data'!$E$28,0,10*ROW('Water Data'!E183))="","",OFFSET('Water Data'!$E$28,0,10*ROW('Water Data'!E183)))</f>
        <v/>
      </c>
      <c r="BX189" s="306" t="str">
        <f ca="true">+IF(OFFSET('Water Data'!$E$29,0,10*ROW('Water Data'!E183))="","",OFFSET('Water Data'!$E$29,0,10*ROW('Water Data'!E183)))</f>
        <v/>
      </c>
      <c r="BY189" s="306" t="str">
        <f ca="true">+IF(OFFSET('Water Data'!$F$27,0,10*ROW('Water Data'!F183))="","",OFFSET('Water Data'!$F$27,0,10*ROW('Water Data'!F183)))</f>
        <v/>
      </c>
      <c r="BZ189" s="306" t="str">
        <f ca="true">+IF(OFFSET('Water Data'!$F$28,0,10*ROW('Water Data'!F183))="","",OFFSET('Water Data'!$F$28,0,10*ROW('Water Data'!F183)))</f>
        <v/>
      </c>
      <c r="CA189" s="306" t="str">
        <f ca="true">+IF(OFFSET('Water Data'!$F$29,0,10*ROW('Water Data'!F183))="","",OFFSET('Water Data'!$F$29,0,10*ROW('Water Data'!F183)))</f>
        <v/>
      </c>
      <c r="CB189" s="306" t="str">
        <f ca="true">+IF(OFFSET('Water Data'!$G$27,0,10*ROW('Water Data'!G183))="","",OFFSET('Water Data'!$G$27,0,10*ROW('Water Data'!G183)))</f>
        <v/>
      </c>
      <c r="CC189" s="306" t="str">
        <f ca="true">+IF(OFFSET('Water Data'!$G$28,0,10*ROW('Water Data'!G183))="","",OFFSET('Water Data'!$G$28,0,10*ROW('Water Data'!G183)))</f>
        <v/>
      </c>
      <c r="CD189" s="306" t="str">
        <f ca="true">+IF(OFFSET('Water Data'!$G$29,0,10*ROW('Water Data'!G183))="","",OFFSET('Water Data'!$G$29,0,10*ROW('Water Data'!G183)))</f>
        <v/>
      </c>
      <c r="CE189" s="306" t="str">
        <f ca="true">+IF(OFFSET('Water Data'!$H$27,0,10*ROW('Water Data'!H183))="","",OFFSET('Water Data'!$H$27,0,10*ROW('Water Data'!H183)))</f>
        <v/>
      </c>
      <c r="CF189" s="306" t="str">
        <f ca="true">+IF(OFFSET('Water Data'!$H$28,0,10*ROW('Water Data'!H183))="","",OFFSET('Water Data'!$H$28,0,10*ROW('Water Data'!H183)))</f>
        <v/>
      </c>
      <c r="CG189" s="306" t="str">
        <f ca="true">+IF(OFFSET('Water Data'!$H$29,0,10*ROW('Water Data'!H183))="","",OFFSET('Water Data'!$H$29,0,10*ROW('Water Data'!H183)))</f>
        <v/>
      </c>
      <c r="CH189" s="306" t="str">
        <f ca="true">+IF(OFFSET('Water Data'!$I$27,0,10*ROW('Water Data'!I183))="","",OFFSET('Water Data'!$I$27,0,10*ROW('Water Data'!I183)))</f>
        <v/>
      </c>
      <c r="CI189" s="306" t="str">
        <f ca="true">+IF(OFFSET('Water Data'!$I$28,0,10*ROW('Water Data'!I183))="","",OFFSET('Water Data'!$I$28,0,10*ROW('Water Data'!I183)))</f>
        <v/>
      </c>
      <c r="CJ189" s="306" t="str">
        <f ca="true">+IF(OFFSET('Water Data'!$I$29,0,10*ROW('Water Data'!I183))="","",OFFSET('Water Data'!$I$29,0,10*ROW('Water Data'!I183)))</f>
        <v/>
      </c>
      <c r="CK189" s="306" t="str">
        <f ca="true">+IF(OFFSET('Sanitation Data'!$D$28,0,10*ROW('Sanitation Data'!D183))="","",OFFSET('Sanitation Data'!$D$28,0,10*ROW('Sanitation Data'!D183)))</f>
        <v/>
      </c>
      <c r="CL189" s="306" t="str">
        <f ca="true">+IF(OFFSET('Sanitation Data'!$D$29,0,10*ROW('Sanitation Data'!D183))="","",OFFSET('Sanitation Data'!$D$29,0,10*ROW('Sanitation Data'!D183)))</f>
        <v/>
      </c>
      <c r="CM189" s="306" t="str">
        <f ca="true">+IF(OFFSET('Sanitation Data'!$D$30,0,10*ROW('Sanitation Data'!D183))="","",OFFSET('Sanitation Data'!$D$30,0,10*ROW('Sanitation Data'!D183)))</f>
        <v/>
      </c>
      <c r="CN189" s="306" t="str">
        <f ca="true">+IF(OFFSET('Sanitation Data'!$D$31,0,10*ROW('Sanitation Data'!D183))="","",OFFSET('Sanitation Data'!$D$31,0,10*ROW('Sanitation Data'!D183)))</f>
        <v/>
      </c>
      <c r="CO189" s="306" t="str">
        <f ca="true">+IF(OFFSET('Sanitation Data'!$D$32,0,10*ROW('Sanitation Data'!D183))="","",OFFSET('Sanitation Data'!$D$32,0,10*ROW('Sanitation Data'!D183)))</f>
        <v/>
      </c>
      <c r="CP189" s="306" t="str">
        <f ca="true">+IF(OFFSET('Sanitation Data'!$E$28,0,10*ROW('Sanitation Data'!E183))="","",OFFSET('Sanitation Data'!$E$28,0,10*ROW('Sanitation Data'!E183)))</f>
        <v/>
      </c>
      <c r="CQ189" s="306" t="str">
        <f ca="true">+IF(OFFSET('Sanitation Data'!$E$29,0,10*ROW('Sanitation Data'!E183))="","",OFFSET('Sanitation Data'!$E$29,0,10*ROW('Sanitation Data'!E183)))</f>
        <v/>
      </c>
      <c r="CR189" s="306" t="str">
        <f ca="true">+IF(OFFSET('Sanitation Data'!$E$30,0,10*ROW('Sanitation Data'!E183))="","",OFFSET('Sanitation Data'!$E$30,0,10*ROW('Sanitation Data'!E183)))</f>
        <v/>
      </c>
      <c r="CS189" s="306" t="str">
        <f ca="true">+IF(OFFSET('Sanitation Data'!$E$31,0,10*ROW('Sanitation Data'!E183))="","",OFFSET('Sanitation Data'!$E$31,0,10*ROW('Sanitation Data'!E183)))</f>
        <v/>
      </c>
      <c r="CT189" s="306" t="str">
        <f ca="true">+IF(OFFSET('Sanitation Data'!$E$32,0,10*ROW('Sanitation Data'!E183))="","",OFFSET('Sanitation Data'!$E$32,0,10*ROW('Sanitation Data'!E183)))</f>
        <v/>
      </c>
      <c r="CU189" s="306" t="str">
        <f ca="true">+IF(OFFSET('Sanitation Data'!$F$28,0,10*ROW('Sanitation Data'!F183))="","",OFFSET('Sanitation Data'!$F$28,0,10*ROW('Sanitation Data'!F183)))</f>
        <v/>
      </c>
      <c r="CV189" s="306" t="str">
        <f ca="true">+IF(OFFSET('Sanitation Data'!$F$29,0,10*ROW('Sanitation Data'!F183))="","",OFFSET('Sanitation Data'!$F$29,0,10*ROW('Sanitation Data'!F183)))</f>
        <v/>
      </c>
      <c r="CW189" s="306" t="str">
        <f ca="true">+IF(OFFSET('Sanitation Data'!$F$30,0,10*ROW('Sanitation Data'!F183))="","",OFFSET('Sanitation Data'!$F$30,0,10*ROW('Sanitation Data'!F183)))</f>
        <v/>
      </c>
      <c r="CX189" s="306" t="str">
        <f ca="true">+IF(OFFSET('Sanitation Data'!$F$31,0,10*ROW('Sanitation Data'!F183))="","",OFFSET('Sanitation Data'!$F$31,0,10*ROW('Sanitation Data'!F183)))</f>
        <v/>
      </c>
      <c r="CY189" s="306" t="str">
        <f ca="true">+IF(OFFSET('Sanitation Data'!$F$32,0,10*ROW('Sanitation Data'!F183))="","",OFFSET('Sanitation Data'!$F$32,0,10*ROW('Sanitation Data'!F183)))</f>
        <v/>
      </c>
      <c r="CZ189" s="306" t="str">
        <f ca="true">+IF(OFFSET('Sanitation Data'!$G$28,0,10*ROW('Sanitation Data'!G183))="","",OFFSET('Sanitation Data'!$G$28,0,10*ROW('Sanitation Data'!G183)))</f>
        <v/>
      </c>
      <c r="DA189" s="306" t="str">
        <f ca="true">+IF(OFFSET('Sanitation Data'!$G$29,0,10*ROW('Sanitation Data'!G183))="","",OFFSET('Sanitation Data'!$G$29,0,10*ROW('Sanitation Data'!G183)))</f>
        <v/>
      </c>
      <c r="DB189" s="306" t="str">
        <f ca="true">+IF(OFFSET('Sanitation Data'!$G$30,0,10*ROW('Sanitation Data'!G183))="","",OFFSET('Sanitation Data'!$G$30,0,10*ROW('Sanitation Data'!G183)))</f>
        <v/>
      </c>
      <c r="DC189" s="306" t="str">
        <f ca="true">+IF(OFFSET('Sanitation Data'!$G$31,0,10*ROW('Sanitation Data'!G183))="","",OFFSET('Sanitation Data'!$G$31,0,10*ROW('Sanitation Data'!G183)))</f>
        <v/>
      </c>
      <c r="DD189" s="306" t="str">
        <f ca="true">+IF(OFFSET('Sanitation Data'!$G$32,0,10*ROW('Sanitation Data'!G183))="","",OFFSET('Sanitation Data'!$G$32,0,10*ROW('Sanitation Data'!G183)))</f>
        <v/>
      </c>
      <c r="DE189" s="306" t="str">
        <f ca="true">+IF(OFFSET('Sanitation Data'!$H$28,0,10*ROW('Sanitation Data'!H183))="","",OFFSET('Sanitation Data'!$H$28,0,10*ROW('Sanitation Data'!H183)))</f>
        <v/>
      </c>
      <c r="DF189" s="306" t="str">
        <f ca="true">+IF(OFFSET('Sanitation Data'!$H$29,0,10*ROW('Sanitation Data'!H183))="","",OFFSET('Sanitation Data'!$H$29,0,10*ROW('Sanitation Data'!H183)))</f>
        <v/>
      </c>
      <c r="DG189" s="306" t="str">
        <f ca="true">+IF(OFFSET('Sanitation Data'!$H$30,0,10*ROW('Sanitation Data'!H183))="","",OFFSET('Sanitation Data'!$H$30,0,10*ROW('Sanitation Data'!H183)))</f>
        <v/>
      </c>
      <c r="DH189" s="306" t="str">
        <f ca="true">+IF(OFFSET('Sanitation Data'!$H$31,0,10*ROW('Sanitation Data'!H183))="","",OFFSET('Sanitation Data'!$H$31,0,10*ROW('Sanitation Data'!H183)))</f>
        <v/>
      </c>
      <c r="DI189" s="306" t="str">
        <f ca="true">+IF(OFFSET('Sanitation Data'!$H$32,0,10*ROW('Sanitation Data'!H183))="","",OFFSET('Sanitation Data'!$H$32,0,10*ROW('Sanitation Data'!H183)))</f>
        <v/>
      </c>
      <c r="DJ189" s="306" t="str">
        <f ca="true">+IF(OFFSET('Sanitation Data'!$I$28,0,10*ROW('Sanitation Data'!I183))="","",OFFSET('Sanitation Data'!$I$28,0,10*ROW('Sanitation Data'!I183)))</f>
        <v/>
      </c>
      <c r="DK189" s="306" t="str">
        <f ca="true">+IF(OFFSET('Sanitation Data'!$I$29,0,10*ROW('Sanitation Data'!I183))="","",OFFSET('Sanitation Data'!$I$29,0,10*ROW('Sanitation Data'!I183)))</f>
        <v/>
      </c>
      <c r="DL189" s="306" t="str">
        <f ca="true">+IF(OFFSET('Sanitation Data'!$I$30,0,10*ROW('Sanitation Data'!I183))="","",OFFSET('Sanitation Data'!$I$30,0,10*ROW('Sanitation Data'!I183)))</f>
        <v/>
      </c>
      <c r="DM189" s="306" t="str">
        <f ca="true">+IF(OFFSET('Sanitation Data'!$I$31,0,10*ROW('Sanitation Data'!I183))="","",OFFSET('Sanitation Data'!$I$31,0,10*ROW('Sanitation Data'!I183)))</f>
        <v/>
      </c>
      <c r="DN189" s="306" t="str">
        <f ca="true">+IF(OFFSET('Sanitation Data'!$I$32,0,10*ROW('Sanitation Data'!I183))="","",OFFSET('Sanitation Data'!$I$32,0,10*ROW('Sanitation Data'!I183)))</f>
        <v/>
      </c>
      <c r="DO189" s="306" t="str">
        <f ca="true">+IF(OFFSET('Hygiene Data'!$D$11,0,10*ROW('Hygiene Data'!D183))="","",OFFSET('Hygiene Data'!$D$11,0,10*ROW('Hygiene Data'!D183)))</f>
        <v/>
      </c>
      <c r="DP189" s="306" t="str">
        <f ca="true">+IF(OFFSET('Hygiene Data'!$D$12,0,10*ROW('Hygiene Data'!D183))="","",OFFSET('Hygiene Data'!$D$12,0,10*ROW('Hygiene Data'!D183)))</f>
        <v/>
      </c>
      <c r="DQ189" s="306" t="str">
        <f ca="true">+IF(OFFSET('Hygiene Data'!$D$13,0,10*ROW('Hygiene Data'!D183))="","",OFFSET('Hygiene Data'!$D$13,0,10*ROW('Hygiene Data'!D183)))</f>
        <v/>
      </c>
      <c r="DR189" s="306" t="str">
        <f ca="true">+IF(OFFSET('Hygiene Data'!$E$11,0,10*ROW('Hygiene Data'!E183))="","",OFFSET('Hygiene Data'!$E$11,0,10*ROW('Hygiene Data'!E183)))</f>
        <v/>
      </c>
      <c r="DS189" s="306" t="str">
        <f ca="true">+IF(OFFSET('Hygiene Data'!$E$12,0,10*ROW('Hygiene Data'!E183))="","",OFFSET('Hygiene Data'!$E$12,0,10*ROW('Hygiene Data'!E183)))</f>
        <v/>
      </c>
      <c r="DT189" s="306" t="str">
        <f ca="true">+IF(OFFSET('Hygiene Data'!$E$13,0,10*ROW('Hygiene Data'!E183))="","",OFFSET('Hygiene Data'!$E$13,0,10*ROW('Hygiene Data'!E183)))</f>
        <v/>
      </c>
      <c r="DU189" s="306" t="str">
        <f ca="true">+IF(OFFSET('Hygiene Data'!$F$11,0,10*ROW('Hygiene Data'!F183))="","",OFFSET('Hygiene Data'!$F$11,0,10*ROW('Hygiene Data'!F183)))</f>
        <v/>
      </c>
      <c r="DV189" s="306" t="str">
        <f ca="true">+IF(OFFSET('Hygiene Data'!$F$12,0,10*ROW('Hygiene Data'!F183))="","",OFFSET('Hygiene Data'!$F$12,0,10*ROW('Hygiene Data'!F183)))</f>
        <v/>
      </c>
      <c r="DW189" s="306" t="str">
        <f ca="true">+IF(OFFSET('Hygiene Data'!$F$13,0,10*ROW('Hygiene Data'!F183))="","",OFFSET('Hygiene Data'!$F$13,0,10*ROW('Hygiene Data'!F183)))</f>
        <v/>
      </c>
      <c r="DX189" s="306" t="str">
        <f ca="true">+IF(OFFSET('Hygiene Data'!$G$11,0,10*ROW('Hygiene Data'!G183))="","",OFFSET('Hygiene Data'!$G$11,0,10*ROW('Hygiene Data'!G183)))</f>
        <v/>
      </c>
      <c r="DY189" s="306" t="str">
        <f ca="true">+IF(OFFSET('Hygiene Data'!$G$12,0,10*ROW('Hygiene Data'!G183))="","",OFFSET('Hygiene Data'!$G$12,0,10*ROW('Hygiene Data'!G183)))</f>
        <v/>
      </c>
      <c r="DZ189" s="306" t="str">
        <f ca="true">+IF(OFFSET('Hygiene Data'!$G$13,0,10*ROW('Hygiene Data'!G183))="","",OFFSET('Hygiene Data'!$G$13,0,10*ROW('Hygiene Data'!G183)))</f>
        <v/>
      </c>
      <c r="EA189" s="306" t="str">
        <f ca="true">+IF(OFFSET('Hygiene Data'!$H$11,0,10*ROW('Hygiene Data'!H183))="","",OFFSET('Hygiene Data'!$H$11,0,10*ROW('Hygiene Data'!H183)))</f>
        <v/>
      </c>
      <c r="EB189" s="306" t="str">
        <f ca="true">+IF(OFFSET('Hygiene Data'!$H$12,0,10*ROW('Hygiene Data'!H183))="","",OFFSET('Hygiene Data'!$H$12,0,10*ROW('Hygiene Data'!H183)))</f>
        <v/>
      </c>
      <c r="EC189" s="306" t="str">
        <f ca="true">+IF(OFFSET('Hygiene Data'!$H$13,0,10*ROW('Hygiene Data'!H183))="","",OFFSET('Hygiene Data'!$H$13,0,10*ROW('Hygiene Data'!H183)))</f>
        <v/>
      </c>
      <c r="ED189" s="306" t="str">
        <f ca="true">+IF(OFFSET('Hygiene Data'!$I$11,0,10*ROW('Hygiene Data'!I183))="","",OFFSET('Hygiene Data'!$I$11,0,10*ROW('Hygiene Data'!I183)))</f>
        <v/>
      </c>
      <c r="EE189" s="306" t="str">
        <f ca="true">+IF(OFFSET('Hygiene Data'!$I$12,0,10*ROW('Hygiene Data'!I183))="","",OFFSET('Hygiene Data'!$I$12,0,10*ROW('Hygiene Data'!I183)))</f>
        <v/>
      </c>
      <c r="EF189" s="306"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62" t="str">
        <f t="shared" ca="true" si="2"/>
        <v/>
      </c>
      <c r="D190" s="98"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8"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8"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8"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8"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8"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8"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8"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8"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8"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8"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8"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8"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8"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8"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8"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8"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8"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9"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9"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9"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9"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9"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9"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9"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9"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9"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9"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9"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9"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9"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9"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9"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9"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9"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9"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9"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9"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9"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9"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9"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9"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9"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9"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9"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9"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9"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9"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0"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0"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0"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0"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0"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0"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0"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0"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0"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0"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0"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0"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0"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0"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0"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0"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0"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0"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6"/>
      <c r="BS190" s="306" t="str">
        <f ca="true">+IF(OFFSET('Water Data'!$D$27,0,10*ROW('Water Data'!D184))="","",OFFSET('Water Data'!$D$27,0,10*ROW('Water Data'!D184)))</f>
        <v/>
      </c>
      <c r="BT190" s="306" t="str">
        <f ca="true">+IF(OFFSET('Water Data'!$D$28,0,10*ROW('Water Data'!D184))="","",OFFSET('Water Data'!$D$28,0,10*ROW('Water Data'!D184)))</f>
        <v/>
      </c>
      <c r="BU190" s="306" t="str">
        <f ca="true">+IF(OFFSET('Water Data'!$D$29,0,10*ROW('Water Data'!D184))="","",OFFSET('Water Data'!$D$29,0,10*ROW('Water Data'!D184)))</f>
        <v/>
      </c>
      <c r="BV190" s="306" t="str">
        <f ca="true">+IF(OFFSET('Water Data'!$E$27,0,10*ROW('Water Data'!E184))="","",OFFSET('Water Data'!$E$27,0,10*ROW('Water Data'!E184)))</f>
        <v/>
      </c>
      <c r="BW190" s="306" t="str">
        <f ca="true">+IF(OFFSET('Water Data'!$E$28,0,10*ROW('Water Data'!E184))="","",OFFSET('Water Data'!$E$28,0,10*ROW('Water Data'!E184)))</f>
        <v/>
      </c>
      <c r="BX190" s="306" t="str">
        <f ca="true">+IF(OFFSET('Water Data'!$E$29,0,10*ROW('Water Data'!E184))="","",OFFSET('Water Data'!$E$29,0,10*ROW('Water Data'!E184)))</f>
        <v/>
      </c>
      <c r="BY190" s="306" t="str">
        <f ca="true">+IF(OFFSET('Water Data'!$F$27,0,10*ROW('Water Data'!F184))="","",OFFSET('Water Data'!$F$27,0,10*ROW('Water Data'!F184)))</f>
        <v/>
      </c>
      <c r="BZ190" s="306" t="str">
        <f ca="true">+IF(OFFSET('Water Data'!$F$28,0,10*ROW('Water Data'!F184))="","",OFFSET('Water Data'!$F$28,0,10*ROW('Water Data'!F184)))</f>
        <v/>
      </c>
      <c r="CA190" s="306" t="str">
        <f ca="true">+IF(OFFSET('Water Data'!$F$29,0,10*ROW('Water Data'!F184))="","",OFFSET('Water Data'!$F$29,0,10*ROW('Water Data'!F184)))</f>
        <v/>
      </c>
      <c r="CB190" s="306" t="str">
        <f ca="true">+IF(OFFSET('Water Data'!$G$27,0,10*ROW('Water Data'!G184))="","",OFFSET('Water Data'!$G$27,0,10*ROW('Water Data'!G184)))</f>
        <v/>
      </c>
      <c r="CC190" s="306" t="str">
        <f ca="true">+IF(OFFSET('Water Data'!$G$28,0,10*ROW('Water Data'!G184))="","",OFFSET('Water Data'!$G$28,0,10*ROW('Water Data'!G184)))</f>
        <v/>
      </c>
      <c r="CD190" s="306" t="str">
        <f ca="true">+IF(OFFSET('Water Data'!$G$29,0,10*ROW('Water Data'!G184))="","",OFFSET('Water Data'!$G$29,0,10*ROW('Water Data'!G184)))</f>
        <v/>
      </c>
      <c r="CE190" s="306" t="str">
        <f ca="true">+IF(OFFSET('Water Data'!$H$27,0,10*ROW('Water Data'!H184))="","",OFFSET('Water Data'!$H$27,0,10*ROW('Water Data'!H184)))</f>
        <v/>
      </c>
      <c r="CF190" s="306" t="str">
        <f ca="true">+IF(OFFSET('Water Data'!$H$28,0,10*ROW('Water Data'!H184))="","",OFFSET('Water Data'!$H$28,0,10*ROW('Water Data'!H184)))</f>
        <v/>
      </c>
      <c r="CG190" s="306" t="str">
        <f ca="true">+IF(OFFSET('Water Data'!$H$29,0,10*ROW('Water Data'!H184))="","",OFFSET('Water Data'!$H$29,0,10*ROW('Water Data'!H184)))</f>
        <v/>
      </c>
      <c r="CH190" s="306" t="str">
        <f ca="true">+IF(OFFSET('Water Data'!$I$27,0,10*ROW('Water Data'!I184))="","",OFFSET('Water Data'!$I$27,0,10*ROW('Water Data'!I184)))</f>
        <v/>
      </c>
      <c r="CI190" s="306" t="str">
        <f ca="true">+IF(OFFSET('Water Data'!$I$28,0,10*ROW('Water Data'!I184))="","",OFFSET('Water Data'!$I$28,0,10*ROW('Water Data'!I184)))</f>
        <v/>
      </c>
      <c r="CJ190" s="306" t="str">
        <f ca="true">+IF(OFFSET('Water Data'!$I$29,0,10*ROW('Water Data'!I184))="","",OFFSET('Water Data'!$I$29,0,10*ROW('Water Data'!I184)))</f>
        <v/>
      </c>
      <c r="CK190" s="306" t="str">
        <f ca="true">+IF(OFFSET('Sanitation Data'!$D$28,0,10*ROW('Sanitation Data'!D184))="","",OFFSET('Sanitation Data'!$D$28,0,10*ROW('Sanitation Data'!D184)))</f>
        <v/>
      </c>
      <c r="CL190" s="306" t="str">
        <f ca="true">+IF(OFFSET('Sanitation Data'!$D$29,0,10*ROW('Sanitation Data'!D184))="","",OFFSET('Sanitation Data'!$D$29,0,10*ROW('Sanitation Data'!D184)))</f>
        <v/>
      </c>
      <c r="CM190" s="306" t="str">
        <f ca="true">+IF(OFFSET('Sanitation Data'!$D$30,0,10*ROW('Sanitation Data'!D184))="","",OFFSET('Sanitation Data'!$D$30,0,10*ROW('Sanitation Data'!D184)))</f>
        <v/>
      </c>
      <c r="CN190" s="306" t="str">
        <f ca="true">+IF(OFFSET('Sanitation Data'!$D$31,0,10*ROW('Sanitation Data'!D184))="","",OFFSET('Sanitation Data'!$D$31,0,10*ROW('Sanitation Data'!D184)))</f>
        <v/>
      </c>
      <c r="CO190" s="306" t="str">
        <f ca="true">+IF(OFFSET('Sanitation Data'!$D$32,0,10*ROW('Sanitation Data'!D184))="","",OFFSET('Sanitation Data'!$D$32,0,10*ROW('Sanitation Data'!D184)))</f>
        <v/>
      </c>
      <c r="CP190" s="306" t="str">
        <f ca="true">+IF(OFFSET('Sanitation Data'!$E$28,0,10*ROW('Sanitation Data'!E184))="","",OFFSET('Sanitation Data'!$E$28,0,10*ROW('Sanitation Data'!E184)))</f>
        <v/>
      </c>
      <c r="CQ190" s="306" t="str">
        <f ca="true">+IF(OFFSET('Sanitation Data'!$E$29,0,10*ROW('Sanitation Data'!E184))="","",OFFSET('Sanitation Data'!$E$29,0,10*ROW('Sanitation Data'!E184)))</f>
        <v/>
      </c>
      <c r="CR190" s="306" t="str">
        <f ca="true">+IF(OFFSET('Sanitation Data'!$E$30,0,10*ROW('Sanitation Data'!E184))="","",OFFSET('Sanitation Data'!$E$30,0,10*ROW('Sanitation Data'!E184)))</f>
        <v/>
      </c>
      <c r="CS190" s="306" t="str">
        <f ca="true">+IF(OFFSET('Sanitation Data'!$E$31,0,10*ROW('Sanitation Data'!E184))="","",OFFSET('Sanitation Data'!$E$31,0,10*ROW('Sanitation Data'!E184)))</f>
        <v/>
      </c>
      <c r="CT190" s="306" t="str">
        <f ca="true">+IF(OFFSET('Sanitation Data'!$E$32,0,10*ROW('Sanitation Data'!E184))="","",OFFSET('Sanitation Data'!$E$32,0,10*ROW('Sanitation Data'!E184)))</f>
        <v/>
      </c>
      <c r="CU190" s="306" t="str">
        <f ca="true">+IF(OFFSET('Sanitation Data'!$F$28,0,10*ROW('Sanitation Data'!F184))="","",OFFSET('Sanitation Data'!$F$28,0,10*ROW('Sanitation Data'!F184)))</f>
        <v/>
      </c>
      <c r="CV190" s="306" t="str">
        <f ca="true">+IF(OFFSET('Sanitation Data'!$F$29,0,10*ROW('Sanitation Data'!F184))="","",OFFSET('Sanitation Data'!$F$29,0,10*ROW('Sanitation Data'!F184)))</f>
        <v/>
      </c>
      <c r="CW190" s="306" t="str">
        <f ca="true">+IF(OFFSET('Sanitation Data'!$F$30,0,10*ROW('Sanitation Data'!F184))="","",OFFSET('Sanitation Data'!$F$30,0,10*ROW('Sanitation Data'!F184)))</f>
        <v/>
      </c>
      <c r="CX190" s="306" t="str">
        <f ca="true">+IF(OFFSET('Sanitation Data'!$F$31,0,10*ROW('Sanitation Data'!F184))="","",OFFSET('Sanitation Data'!$F$31,0,10*ROW('Sanitation Data'!F184)))</f>
        <v/>
      </c>
      <c r="CY190" s="306" t="str">
        <f ca="true">+IF(OFFSET('Sanitation Data'!$F$32,0,10*ROW('Sanitation Data'!F184))="","",OFFSET('Sanitation Data'!$F$32,0,10*ROW('Sanitation Data'!F184)))</f>
        <v/>
      </c>
      <c r="CZ190" s="306" t="str">
        <f ca="true">+IF(OFFSET('Sanitation Data'!$G$28,0,10*ROW('Sanitation Data'!G184))="","",OFFSET('Sanitation Data'!$G$28,0,10*ROW('Sanitation Data'!G184)))</f>
        <v/>
      </c>
      <c r="DA190" s="306" t="str">
        <f ca="true">+IF(OFFSET('Sanitation Data'!$G$29,0,10*ROW('Sanitation Data'!G184))="","",OFFSET('Sanitation Data'!$G$29,0,10*ROW('Sanitation Data'!G184)))</f>
        <v/>
      </c>
      <c r="DB190" s="306" t="str">
        <f ca="true">+IF(OFFSET('Sanitation Data'!$G$30,0,10*ROW('Sanitation Data'!G184))="","",OFFSET('Sanitation Data'!$G$30,0,10*ROW('Sanitation Data'!G184)))</f>
        <v/>
      </c>
      <c r="DC190" s="306" t="str">
        <f ca="true">+IF(OFFSET('Sanitation Data'!$G$31,0,10*ROW('Sanitation Data'!G184))="","",OFFSET('Sanitation Data'!$G$31,0,10*ROW('Sanitation Data'!G184)))</f>
        <v/>
      </c>
      <c r="DD190" s="306" t="str">
        <f ca="true">+IF(OFFSET('Sanitation Data'!$G$32,0,10*ROW('Sanitation Data'!G184))="","",OFFSET('Sanitation Data'!$G$32,0,10*ROW('Sanitation Data'!G184)))</f>
        <v/>
      </c>
      <c r="DE190" s="306" t="str">
        <f ca="true">+IF(OFFSET('Sanitation Data'!$H$28,0,10*ROW('Sanitation Data'!H184))="","",OFFSET('Sanitation Data'!$H$28,0,10*ROW('Sanitation Data'!H184)))</f>
        <v/>
      </c>
      <c r="DF190" s="306" t="str">
        <f ca="true">+IF(OFFSET('Sanitation Data'!$H$29,0,10*ROW('Sanitation Data'!H184))="","",OFFSET('Sanitation Data'!$H$29,0,10*ROW('Sanitation Data'!H184)))</f>
        <v/>
      </c>
      <c r="DG190" s="306" t="str">
        <f ca="true">+IF(OFFSET('Sanitation Data'!$H$30,0,10*ROW('Sanitation Data'!H184))="","",OFFSET('Sanitation Data'!$H$30,0,10*ROW('Sanitation Data'!H184)))</f>
        <v/>
      </c>
      <c r="DH190" s="306" t="str">
        <f ca="true">+IF(OFFSET('Sanitation Data'!$H$31,0,10*ROW('Sanitation Data'!H184))="","",OFFSET('Sanitation Data'!$H$31,0,10*ROW('Sanitation Data'!H184)))</f>
        <v/>
      </c>
      <c r="DI190" s="306" t="str">
        <f ca="true">+IF(OFFSET('Sanitation Data'!$H$32,0,10*ROW('Sanitation Data'!H184))="","",OFFSET('Sanitation Data'!$H$32,0,10*ROW('Sanitation Data'!H184)))</f>
        <v/>
      </c>
      <c r="DJ190" s="306" t="str">
        <f ca="true">+IF(OFFSET('Sanitation Data'!$I$28,0,10*ROW('Sanitation Data'!I184))="","",OFFSET('Sanitation Data'!$I$28,0,10*ROW('Sanitation Data'!I184)))</f>
        <v/>
      </c>
      <c r="DK190" s="306" t="str">
        <f ca="true">+IF(OFFSET('Sanitation Data'!$I$29,0,10*ROW('Sanitation Data'!I184))="","",OFFSET('Sanitation Data'!$I$29,0,10*ROW('Sanitation Data'!I184)))</f>
        <v/>
      </c>
      <c r="DL190" s="306" t="str">
        <f ca="true">+IF(OFFSET('Sanitation Data'!$I$30,0,10*ROW('Sanitation Data'!I184))="","",OFFSET('Sanitation Data'!$I$30,0,10*ROW('Sanitation Data'!I184)))</f>
        <v/>
      </c>
      <c r="DM190" s="306" t="str">
        <f ca="true">+IF(OFFSET('Sanitation Data'!$I$31,0,10*ROW('Sanitation Data'!I184))="","",OFFSET('Sanitation Data'!$I$31,0,10*ROW('Sanitation Data'!I184)))</f>
        <v/>
      </c>
      <c r="DN190" s="306" t="str">
        <f ca="true">+IF(OFFSET('Sanitation Data'!$I$32,0,10*ROW('Sanitation Data'!I184))="","",OFFSET('Sanitation Data'!$I$32,0,10*ROW('Sanitation Data'!I184)))</f>
        <v/>
      </c>
      <c r="DO190" s="306" t="str">
        <f ca="true">+IF(OFFSET('Hygiene Data'!$D$11,0,10*ROW('Hygiene Data'!D184))="","",OFFSET('Hygiene Data'!$D$11,0,10*ROW('Hygiene Data'!D184)))</f>
        <v/>
      </c>
      <c r="DP190" s="306" t="str">
        <f ca="true">+IF(OFFSET('Hygiene Data'!$D$12,0,10*ROW('Hygiene Data'!D184))="","",OFFSET('Hygiene Data'!$D$12,0,10*ROW('Hygiene Data'!D184)))</f>
        <v/>
      </c>
      <c r="DQ190" s="306" t="str">
        <f ca="true">+IF(OFFSET('Hygiene Data'!$D$13,0,10*ROW('Hygiene Data'!D184))="","",OFFSET('Hygiene Data'!$D$13,0,10*ROW('Hygiene Data'!D184)))</f>
        <v/>
      </c>
      <c r="DR190" s="306" t="str">
        <f ca="true">+IF(OFFSET('Hygiene Data'!$E$11,0,10*ROW('Hygiene Data'!E184))="","",OFFSET('Hygiene Data'!$E$11,0,10*ROW('Hygiene Data'!E184)))</f>
        <v/>
      </c>
      <c r="DS190" s="306" t="str">
        <f ca="true">+IF(OFFSET('Hygiene Data'!$E$12,0,10*ROW('Hygiene Data'!E184))="","",OFFSET('Hygiene Data'!$E$12,0,10*ROW('Hygiene Data'!E184)))</f>
        <v/>
      </c>
      <c r="DT190" s="306" t="str">
        <f ca="true">+IF(OFFSET('Hygiene Data'!$E$13,0,10*ROW('Hygiene Data'!E184))="","",OFFSET('Hygiene Data'!$E$13,0,10*ROW('Hygiene Data'!E184)))</f>
        <v/>
      </c>
      <c r="DU190" s="306" t="str">
        <f ca="true">+IF(OFFSET('Hygiene Data'!$F$11,0,10*ROW('Hygiene Data'!F184))="","",OFFSET('Hygiene Data'!$F$11,0,10*ROW('Hygiene Data'!F184)))</f>
        <v/>
      </c>
      <c r="DV190" s="306" t="str">
        <f ca="true">+IF(OFFSET('Hygiene Data'!$F$12,0,10*ROW('Hygiene Data'!F184))="","",OFFSET('Hygiene Data'!$F$12,0,10*ROW('Hygiene Data'!F184)))</f>
        <v/>
      </c>
      <c r="DW190" s="306" t="str">
        <f ca="true">+IF(OFFSET('Hygiene Data'!$F$13,0,10*ROW('Hygiene Data'!F184))="","",OFFSET('Hygiene Data'!$F$13,0,10*ROW('Hygiene Data'!F184)))</f>
        <v/>
      </c>
      <c r="DX190" s="306" t="str">
        <f ca="true">+IF(OFFSET('Hygiene Data'!$G$11,0,10*ROW('Hygiene Data'!G184))="","",OFFSET('Hygiene Data'!$G$11,0,10*ROW('Hygiene Data'!G184)))</f>
        <v/>
      </c>
      <c r="DY190" s="306" t="str">
        <f ca="true">+IF(OFFSET('Hygiene Data'!$G$12,0,10*ROW('Hygiene Data'!G184))="","",OFFSET('Hygiene Data'!$G$12,0,10*ROW('Hygiene Data'!G184)))</f>
        <v/>
      </c>
      <c r="DZ190" s="306" t="str">
        <f ca="true">+IF(OFFSET('Hygiene Data'!$G$13,0,10*ROW('Hygiene Data'!G184))="","",OFFSET('Hygiene Data'!$G$13,0,10*ROW('Hygiene Data'!G184)))</f>
        <v/>
      </c>
      <c r="EA190" s="306" t="str">
        <f ca="true">+IF(OFFSET('Hygiene Data'!$H$11,0,10*ROW('Hygiene Data'!H184))="","",OFFSET('Hygiene Data'!$H$11,0,10*ROW('Hygiene Data'!H184)))</f>
        <v/>
      </c>
      <c r="EB190" s="306" t="str">
        <f ca="true">+IF(OFFSET('Hygiene Data'!$H$12,0,10*ROW('Hygiene Data'!H184))="","",OFFSET('Hygiene Data'!$H$12,0,10*ROW('Hygiene Data'!H184)))</f>
        <v/>
      </c>
      <c r="EC190" s="306" t="str">
        <f ca="true">+IF(OFFSET('Hygiene Data'!$H$13,0,10*ROW('Hygiene Data'!H184))="","",OFFSET('Hygiene Data'!$H$13,0,10*ROW('Hygiene Data'!H184)))</f>
        <v/>
      </c>
      <c r="ED190" s="306" t="str">
        <f ca="true">+IF(OFFSET('Hygiene Data'!$I$11,0,10*ROW('Hygiene Data'!I184))="","",OFFSET('Hygiene Data'!$I$11,0,10*ROW('Hygiene Data'!I184)))</f>
        <v/>
      </c>
      <c r="EE190" s="306" t="str">
        <f ca="true">+IF(OFFSET('Hygiene Data'!$I$12,0,10*ROW('Hygiene Data'!I184))="","",OFFSET('Hygiene Data'!$I$12,0,10*ROW('Hygiene Data'!I184)))</f>
        <v/>
      </c>
      <c r="EF190" s="306"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62" t="str">
        <f t="shared" ca="true" si="2"/>
        <v/>
      </c>
      <c r="D191" s="98"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8"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8"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8"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8"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8"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8"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8"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8"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8"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8"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8"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8"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8"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8"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8"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8"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8"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9"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9"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9"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9"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9"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9"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9"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9"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9"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9"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9"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9"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9"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9"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9"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9"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9"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9"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9"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9"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9"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9"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9"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9"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9"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9"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9"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9"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9"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9"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0"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0"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0"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0"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0"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0"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0"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0"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0"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0"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0"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0"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0"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0"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0"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0"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0"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0"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6"/>
      <c r="BS191" s="306" t="str">
        <f ca="true">+IF(OFFSET('Water Data'!$D$27,0,10*ROW('Water Data'!D185))="","",OFFSET('Water Data'!$D$27,0,10*ROW('Water Data'!D185)))</f>
        <v/>
      </c>
      <c r="BT191" s="306" t="str">
        <f ca="true">+IF(OFFSET('Water Data'!$D$28,0,10*ROW('Water Data'!D185))="","",OFFSET('Water Data'!$D$28,0,10*ROW('Water Data'!D185)))</f>
        <v/>
      </c>
      <c r="BU191" s="306" t="str">
        <f ca="true">+IF(OFFSET('Water Data'!$D$29,0,10*ROW('Water Data'!D185))="","",OFFSET('Water Data'!$D$29,0,10*ROW('Water Data'!D185)))</f>
        <v/>
      </c>
      <c r="BV191" s="306" t="str">
        <f ca="true">+IF(OFFSET('Water Data'!$E$27,0,10*ROW('Water Data'!E185))="","",OFFSET('Water Data'!$E$27,0,10*ROW('Water Data'!E185)))</f>
        <v/>
      </c>
      <c r="BW191" s="306" t="str">
        <f ca="true">+IF(OFFSET('Water Data'!$E$28,0,10*ROW('Water Data'!E185))="","",OFFSET('Water Data'!$E$28,0,10*ROW('Water Data'!E185)))</f>
        <v/>
      </c>
      <c r="BX191" s="306" t="str">
        <f ca="true">+IF(OFFSET('Water Data'!$E$29,0,10*ROW('Water Data'!E185))="","",OFFSET('Water Data'!$E$29,0,10*ROW('Water Data'!E185)))</f>
        <v/>
      </c>
      <c r="BY191" s="306" t="str">
        <f ca="true">+IF(OFFSET('Water Data'!$F$27,0,10*ROW('Water Data'!F185))="","",OFFSET('Water Data'!$F$27,0,10*ROW('Water Data'!F185)))</f>
        <v/>
      </c>
      <c r="BZ191" s="306" t="str">
        <f ca="true">+IF(OFFSET('Water Data'!$F$28,0,10*ROW('Water Data'!F185))="","",OFFSET('Water Data'!$F$28,0,10*ROW('Water Data'!F185)))</f>
        <v/>
      </c>
      <c r="CA191" s="306" t="str">
        <f ca="true">+IF(OFFSET('Water Data'!$F$29,0,10*ROW('Water Data'!F185))="","",OFFSET('Water Data'!$F$29,0,10*ROW('Water Data'!F185)))</f>
        <v/>
      </c>
      <c r="CB191" s="306" t="str">
        <f ca="true">+IF(OFFSET('Water Data'!$G$27,0,10*ROW('Water Data'!G185))="","",OFFSET('Water Data'!$G$27,0,10*ROW('Water Data'!G185)))</f>
        <v/>
      </c>
      <c r="CC191" s="306" t="str">
        <f ca="true">+IF(OFFSET('Water Data'!$G$28,0,10*ROW('Water Data'!G185))="","",OFFSET('Water Data'!$G$28,0,10*ROW('Water Data'!G185)))</f>
        <v/>
      </c>
      <c r="CD191" s="306" t="str">
        <f ca="true">+IF(OFFSET('Water Data'!$G$29,0,10*ROW('Water Data'!G185))="","",OFFSET('Water Data'!$G$29,0,10*ROW('Water Data'!G185)))</f>
        <v/>
      </c>
      <c r="CE191" s="306" t="str">
        <f ca="true">+IF(OFFSET('Water Data'!$H$27,0,10*ROW('Water Data'!H185))="","",OFFSET('Water Data'!$H$27,0,10*ROW('Water Data'!H185)))</f>
        <v/>
      </c>
      <c r="CF191" s="306" t="str">
        <f ca="true">+IF(OFFSET('Water Data'!$H$28,0,10*ROW('Water Data'!H185))="","",OFFSET('Water Data'!$H$28,0,10*ROW('Water Data'!H185)))</f>
        <v/>
      </c>
      <c r="CG191" s="306" t="str">
        <f ca="true">+IF(OFFSET('Water Data'!$H$29,0,10*ROW('Water Data'!H185))="","",OFFSET('Water Data'!$H$29,0,10*ROW('Water Data'!H185)))</f>
        <v/>
      </c>
      <c r="CH191" s="306" t="str">
        <f ca="true">+IF(OFFSET('Water Data'!$I$27,0,10*ROW('Water Data'!I185))="","",OFFSET('Water Data'!$I$27,0,10*ROW('Water Data'!I185)))</f>
        <v/>
      </c>
      <c r="CI191" s="306" t="str">
        <f ca="true">+IF(OFFSET('Water Data'!$I$28,0,10*ROW('Water Data'!I185))="","",OFFSET('Water Data'!$I$28,0,10*ROW('Water Data'!I185)))</f>
        <v/>
      </c>
      <c r="CJ191" s="306" t="str">
        <f ca="true">+IF(OFFSET('Water Data'!$I$29,0,10*ROW('Water Data'!I185))="","",OFFSET('Water Data'!$I$29,0,10*ROW('Water Data'!I185)))</f>
        <v/>
      </c>
      <c r="CK191" s="306" t="str">
        <f ca="true">+IF(OFFSET('Sanitation Data'!$D$28,0,10*ROW('Sanitation Data'!D185))="","",OFFSET('Sanitation Data'!$D$28,0,10*ROW('Sanitation Data'!D185)))</f>
        <v/>
      </c>
      <c r="CL191" s="306" t="str">
        <f ca="true">+IF(OFFSET('Sanitation Data'!$D$29,0,10*ROW('Sanitation Data'!D185))="","",OFFSET('Sanitation Data'!$D$29,0,10*ROW('Sanitation Data'!D185)))</f>
        <v/>
      </c>
      <c r="CM191" s="306" t="str">
        <f ca="true">+IF(OFFSET('Sanitation Data'!$D$30,0,10*ROW('Sanitation Data'!D185))="","",OFFSET('Sanitation Data'!$D$30,0,10*ROW('Sanitation Data'!D185)))</f>
        <v/>
      </c>
      <c r="CN191" s="306" t="str">
        <f ca="true">+IF(OFFSET('Sanitation Data'!$D$31,0,10*ROW('Sanitation Data'!D185))="","",OFFSET('Sanitation Data'!$D$31,0,10*ROW('Sanitation Data'!D185)))</f>
        <v/>
      </c>
      <c r="CO191" s="306" t="str">
        <f ca="true">+IF(OFFSET('Sanitation Data'!$D$32,0,10*ROW('Sanitation Data'!D185))="","",OFFSET('Sanitation Data'!$D$32,0,10*ROW('Sanitation Data'!D185)))</f>
        <v/>
      </c>
      <c r="CP191" s="306" t="str">
        <f ca="true">+IF(OFFSET('Sanitation Data'!$E$28,0,10*ROW('Sanitation Data'!E185))="","",OFFSET('Sanitation Data'!$E$28,0,10*ROW('Sanitation Data'!E185)))</f>
        <v/>
      </c>
      <c r="CQ191" s="306" t="str">
        <f ca="true">+IF(OFFSET('Sanitation Data'!$E$29,0,10*ROW('Sanitation Data'!E185))="","",OFFSET('Sanitation Data'!$E$29,0,10*ROW('Sanitation Data'!E185)))</f>
        <v/>
      </c>
      <c r="CR191" s="306" t="str">
        <f ca="true">+IF(OFFSET('Sanitation Data'!$E$30,0,10*ROW('Sanitation Data'!E185))="","",OFFSET('Sanitation Data'!$E$30,0,10*ROW('Sanitation Data'!E185)))</f>
        <v/>
      </c>
      <c r="CS191" s="306" t="str">
        <f ca="true">+IF(OFFSET('Sanitation Data'!$E$31,0,10*ROW('Sanitation Data'!E185))="","",OFFSET('Sanitation Data'!$E$31,0,10*ROW('Sanitation Data'!E185)))</f>
        <v/>
      </c>
      <c r="CT191" s="306" t="str">
        <f ca="true">+IF(OFFSET('Sanitation Data'!$E$32,0,10*ROW('Sanitation Data'!E185))="","",OFFSET('Sanitation Data'!$E$32,0,10*ROW('Sanitation Data'!E185)))</f>
        <v/>
      </c>
      <c r="CU191" s="306" t="str">
        <f ca="true">+IF(OFFSET('Sanitation Data'!$F$28,0,10*ROW('Sanitation Data'!F185))="","",OFFSET('Sanitation Data'!$F$28,0,10*ROW('Sanitation Data'!F185)))</f>
        <v/>
      </c>
      <c r="CV191" s="306" t="str">
        <f ca="true">+IF(OFFSET('Sanitation Data'!$F$29,0,10*ROW('Sanitation Data'!F185))="","",OFFSET('Sanitation Data'!$F$29,0,10*ROW('Sanitation Data'!F185)))</f>
        <v/>
      </c>
      <c r="CW191" s="306" t="str">
        <f ca="true">+IF(OFFSET('Sanitation Data'!$F$30,0,10*ROW('Sanitation Data'!F185))="","",OFFSET('Sanitation Data'!$F$30,0,10*ROW('Sanitation Data'!F185)))</f>
        <v/>
      </c>
      <c r="CX191" s="306" t="str">
        <f ca="true">+IF(OFFSET('Sanitation Data'!$F$31,0,10*ROW('Sanitation Data'!F185))="","",OFFSET('Sanitation Data'!$F$31,0,10*ROW('Sanitation Data'!F185)))</f>
        <v/>
      </c>
      <c r="CY191" s="306" t="str">
        <f ca="true">+IF(OFFSET('Sanitation Data'!$F$32,0,10*ROW('Sanitation Data'!F185))="","",OFFSET('Sanitation Data'!$F$32,0,10*ROW('Sanitation Data'!F185)))</f>
        <v/>
      </c>
      <c r="CZ191" s="306" t="str">
        <f ca="true">+IF(OFFSET('Sanitation Data'!$G$28,0,10*ROW('Sanitation Data'!G185))="","",OFFSET('Sanitation Data'!$G$28,0,10*ROW('Sanitation Data'!G185)))</f>
        <v/>
      </c>
      <c r="DA191" s="306" t="str">
        <f ca="true">+IF(OFFSET('Sanitation Data'!$G$29,0,10*ROW('Sanitation Data'!G185))="","",OFFSET('Sanitation Data'!$G$29,0,10*ROW('Sanitation Data'!G185)))</f>
        <v/>
      </c>
      <c r="DB191" s="306" t="str">
        <f ca="true">+IF(OFFSET('Sanitation Data'!$G$30,0,10*ROW('Sanitation Data'!G185))="","",OFFSET('Sanitation Data'!$G$30,0,10*ROW('Sanitation Data'!G185)))</f>
        <v/>
      </c>
      <c r="DC191" s="306" t="str">
        <f ca="true">+IF(OFFSET('Sanitation Data'!$G$31,0,10*ROW('Sanitation Data'!G185))="","",OFFSET('Sanitation Data'!$G$31,0,10*ROW('Sanitation Data'!G185)))</f>
        <v/>
      </c>
      <c r="DD191" s="306" t="str">
        <f ca="true">+IF(OFFSET('Sanitation Data'!$G$32,0,10*ROW('Sanitation Data'!G185))="","",OFFSET('Sanitation Data'!$G$32,0,10*ROW('Sanitation Data'!G185)))</f>
        <v/>
      </c>
      <c r="DE191" s="306" t="str">
        <f ca="true">+IF(OFFSET('Sanitation Data'!$H$28,0,10*ROW('Sanitation Data'!H185))="","",OFFSET('Sanitation Data'!$H$28,0,10*ROW('Sanitation Data'!H185)))</f>
        <v/>
      </c>
      <c r="DF191" s="306" t="str">
        <f ca="true">+IF(OFFSET('Sanitation Data'!$H$29,0,10*ROW('Sanitation Data'!H185))="","",OFFSET('Sanitation Data'!$H$29,0,10*ROW('Sanitation Data'!H185)))</f>
        <v/>
      </c>
      <c r="DG191" s="306" t="str">
        <f ca="true">+IF(OFFSET('Sanitation Data'!$H$30,0,10*ROW('Sanitation Data'!H185))="","",OFFSET('Sanitation Data'!$H$30,0,10*ROW('Sanitation Data'!H185)))</f>
        <v/>
      </c>
      <c r="DH191" s="306" t="str">
        <f ca="true">+IF(OFFSET('Sanitation Data'!$H$31,0,10*ROW('Sanitation Data'!H185))="","",OFFSET('Sanitation Data'!$H$31,0,10*ROW('Sanitation Data'!H185)))</f>
        <v/>
      </c>
      <c r="DI191" s="306" t="str">
        <f ca="true">+IF(OFFSET('Sanitation Data'!$H$32,0,10*ROW('Sanitation Data'!H185))="","",OFFSET('Sanitation Data'!$H$32,0,10*ROW('Sanitation Data'!H185)))</f>
        <v/>
      </c>
      <c r="DJ191" s="306" t="str">
        <f ca="true">+IF(OFFSET('Sanitation Data'!$I$28,0,10*ROW('Sanitation Data'!I185))="","",OFFSET('Sanitation Data'!$I$28,0,10*ROW('Sanitation Data'!I185)))</f>
        <v/>
      </c>
      <c r="DK191" s="306" t="str">
        <f ca="true">+IF(OFFSET('Sanitation Data'!$I$29,0,10*ROW('Sanitation Data'!I185))="","",OFFSET('Sanitation Data'!$I$29,0,10*ROW('Sanitation Data'!I185)))</f>
        <v/>
      </c>
      <c r="DL191" s="306" t="str">
        <f ca="true">+IF(OFFSET('Sanitation Data'!$I$30,0,10*ROW('Sanitation Data'!I185))="","",OFFSET('Sanitation Data'!$I$30,0,10*ROW('Sanitation Data'!I185)))</f>
        <v/>
      </c>
      <c r="DM191" s="306" t="str">
        <f ca="true">+IF(OFFSET('Sanitation Data'!$I$31,0,10*ROW('Sanitation Data'!I185))="","",OFFSET('Sanitation Data'!$I$31,0,10*ROW('Sanitation Data'!I185)))</f>
        <v/>
      </c>
      <c r="DN191" s="306" t="str">
        <f ca="true">+IF(OFFSET('Sanitation Data'!$I$32,0,10*ROW('Sanitation Data'!I185))="","",OFFSET('Sanitation Data'!$I$32,0,10*ROW('Sanitation Data'!I185)))</f>
        <v/>
      </c>
      <c r="DO191" s="306" t="str">
        <f ca="true">+IF(OFFSET('Hygiene Data'!$D$11,0,10*ROW('Hygiene Data'!D185))="","",OFFSET('Hygiene Data'!$D$11,0,10*ROW('Hygiene Data'!D185)))</f>
        <v/>
      </c>
      <c r="DP191" s="306" t="str">
        <f ca="true">+IF(OFFSET('Hygiene Data'!$D$12,0,10*ROW('Hygiene Data'!D185))="","",OFFSET('Hygiene Data'!$D$12,0,10*ROW('Hygiene Data'!D185)))</f>
        <v/>
      </c>
      <c r="DQ191" s="306" t="str">
        <f ca="true">+IF(OFFSET('Hygiene Data'!$D$13,0,10*ROW('Hygiene Data'!D185))="","",OFFSET('Hygiene Data'!$D$13,0,10*ROW('Hygiene Data'!D185)))</f>
        <v/>
      </c>
      <c r="DR191" s="306" t="str">
        <f ca="true">+IF(OFFSET('Hygiene Data'!$E$11,0,10*ROW('Hygiene Data'!E185))="","",OFFSET('Hygiene Data'!$E$11,0,10*ROW('Hygiene Data'!E185)))</f>
        <v/>
      </c>
      <c r="DS191" s="306" t="str">
        <f ca="true">+IF(OFFSET('Hygiene Data'!$E$12,0,10*ROW('Hygiene Data'!E185))="","",OFFSET('Hygiene Data'!$E$12,0,10*ROW('Hygiene Data'!E185)))</f>
        <v/>
      </c>
      <c r="DT191" s="306" t="str">
        <f ca="true">+IF(OFFSET('Hygiene Data'!$E$13,0,10*ROW('Hygiene Data'!E185))="","",OFFSET('Hygiene Data'!$E$13,0,10*ROW('Hygiene Data'!E185)))</f>
        <v/>
      </c>
      <c r="DU191" s="306" t="str">
        <f ca="true">+IF(OFFSET('Hygiene Data'!$F$11,0,10*ROW('Hygiene Data'!F185))="","",OFFSET('Hygiene Data'!$F$11,0,10*ROW('Hygiene Data'!F185)))</f>
        <v/>
      </c>
      <c r="DV191" s="306" t="str">
        <f ca="true">+IF(OFFSET('Hygiene Data'!$F$12,0,10*ROW('Hygiene Data'!F185))="","",OFFSET('Hygiene Data'!$F$12,0,10*ROW('Hygiene Data'!F185)))</f>
        <v/>
      </c>
      <c r="DW191" s="306" t="str">
        <f ca="true">+IF(OFFSET('Hygiene Data'!$F$13,0,10*ROW('Hygiene Data'!F185))="","",OFFSET('Hygiene Data'!$F$13,0,10*ROW('Hygiene Data'!F185)))</f>
        <v/>
      </c>
      <c r="DX191" s="306" t="str">
        <f ca="true">+IF(OFFSET('Hygiene Data'!$G$11,0,10*ROW('Hygiene Data'!G185))="","",OFFSET('Hygiene Data'!$G$11,0,10*ROW('Hygiene Data'!G185)))</f>
        <v/>
      </c>
      <c r="DY191" s="306" t="str">
        <f ca="true">+IF(OFFSET('Hygiene Data'!$G$12,0,10*ROW('Hygiene Data'!G185))="","",OFFSET('Hygiene Data'!$G$12,0,10*ROW('Hygiene Data'!G185)))</f>
        <v/>
      </c>
      <c r="DZ191" s="306" t="str">
        <f ca="true">+IF(OFFSET('Hygiene Data'!$G$13,0,10*ROW('Hygiene Data'!G185))="","",OFFSET('Hygiene Data'!$G$13,0,10*ROW('Hygiene Data'!G185)))</f>
        <v/>
      </c>
      <c r="EA191" s="306" t="str">
        <f ca="true">+IF(OFFSET('Hygiene Data'!$H$11,0,10*ROW('Hygiene Data'!H185))="","",OFFSET('Hygiene Data'!$H$11,0,10*ROW('Hygiene Data'!H185)))</f>
        <v/>
      </c>
      <c r="EB191" s="306" t="str">
        <f ca="true">+IF(OFFSET('Hygiene Data'!$H$12,0,10*ROW('Hygiene Data'!H185))="","",OFFSET('Hygiene Data'!$H$12,0,10*ROW('Hygiene Data'!H185)))</f>
        <v/>
      </c>
      <c r="EC191" s="306" t="str">
        <f ca="true">+IF(OFFSET('Hygiene Data'!$H$13,0,10*ROW('Hygiene Data'!H185))="","",OFFSET('Hygiene Data'!$H$13,0,10*ROW('Hygiene Data'!H185)))</f>
        <v/>
      </c>
      <c r="ED191" s="306" t="str">
        <f ca="true">+IF(OFFSET('Hygiene Data'!$I$11,0,10*ROW('Hygiene Data'!I185))="","",OFFSET('Hygiene Data'!$I$11,0,10*ROW('Hygiene Data'!I185)))</f>
        <v/>
      </c>
      <c r="EE191" s="306" t="str">
        <f ca="true">+IF(OFFSET('Hygiene Data'!$I$12,0,10*ROW('Hygiene Data'!I185))="","",OFFSET('Hygiene Data'!$I$12,0,10*ROW('Hygiene Data'!I185)))</f>
        <v/>
      </c>
      <c r="EF191" s="306"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62" t="str">
        <f t="shared" ca="true" si="2"/>
        <v/>
      </c>
      <c r="D192" s="98"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8"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8"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8"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8"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8"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8"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8"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8"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8"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8"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8"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8"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8"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8"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8"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8"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8"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9"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9"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9"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9"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9"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9"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9"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9"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9"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9"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9"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9"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9"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9"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9"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9"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9"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9"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9"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9"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9"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9"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9"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9"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9"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9"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9"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9"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9"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9"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0"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0"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0"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0"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0"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0"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0"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0"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0"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0"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0"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0"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0"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0"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0"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0"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0"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0"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6"/>
      <c r="BS192" s="306" t="str">
        <f ca="true">+IF(OFFSET('Water Data'!$D$27,0,10*ROW('Water Data'!D186))="","",OFFSET('Water Data'!$D$27,0,10*ROW('Water Data'!D186)))</f>
        <v/>
      </c>
      <c r="BT192" s="306" t="str">
        <f ca="true">+IF(OFFSET('Water Data'!$D$28,0,10*ROW('Water Data'!D186))="","",OFFSET('Water Data'!$D$28,0,10*ROW('Water Data'!D186)))</f>
        <v/>
      </c>
      <c r="BU192" s="306" t="str">
        <f ca="true">+IF(OFFSET('Water Data'!$D$29,0,10*ROW('Water Data'!D186))="","",OFFSET('Water Data'!$D$29,0,10*ROW('Water Data'!D186)))</f>
        <v/>
      </c>
      <c r="BV192" s="306" t="str">
        <f ca="true">+IF(OFFSET('Water Data'!$E$27,0,10*ROW('Water Data'!E186))="","",OFFSET('Water Data'!$E$27,0,10*ROW('Water Data'!E186)))</f>
        <v/>
      </c>
      <c r="BW192" s="306" t="str">
        <f ca="true">+IF(OFFSET('Water Data'!$E$28,0,10*ROW('Water Data'!E186))="","",OFFSET('Water Data'!$E$28,0,10*ROW('Water Data'!E186)))</f>
        <v/>
      </c>
      <c r="BX192" s="306" t="str">
        <f ca="true">+IF(OFFSET('Water Data'!$E$29,0,10*ROW('Water Data'!E186))="","",OFFSET('Water Data'!$E$29,0,10*ROW('Water Data'!E186)))</f>
        <v/>
      </c>
      <c r="BY192" s="306" t="str">
        <f ca="true">+IF(OFFSET('Water Data'!$F$27,0,10*ROW('Water Data'!F186))="","",OFFSET('Water Data'!$F$27,0,10*ROW('Water Data'!F186)))</f>
        <v/>
      </c>
      <c r="BZ192" s="306" t="str">
        <f ca="true">+IF(OFFSET('Water Data'!$F$28,0,10*ROW('Water Data'!F186))="","",OFFSET('Water Data'!$F$28,0,10*ROW('Water Data'!F186)))</f>
        <v/>
      </c>
      <c r="CA192" s="306" t="str">
        <f ca="true">+IF(OFFSET('Water Data'!$F$29,0,10*ROW('Water Data'!F186))="","",OFFSET('Water Data'!$F$29,0,10*ROW('Water Data'!F186)))</f>
        <v/>
      </c>
      <c r="CB192" s="306" t="str">
        <f ca="true">+IF(OFFSET('Water Data'!$G$27,0,10*ROW('Water Data'!G186))="","",OFFSET('Water Data'!$G$27,0,10*ROW('Water Data'!G186)))</f>
        <v/>
      </c>
      <c r="CC192" s="306" t="str">
        <f ca="true">+IF(OFFSET('Water Data'!$G$28,0,10*ROW('Water Data'!G186))="","",OFFSET('Water Data'!$G$28,0,10*ROW('Water Data'!G186)))</f>
        <v/>
      </c>
      <c r="CD192" s="306" t="str">
        <f ca="true">+IF(OFFSET('Water Data'!$G$29,0,10*ROW('Water Data'!G186))="","",OFFSET('Water Data'!$G$29,0,10*ROW('Water Data'!G186)))</f>
        <v/>
      </c>
      <c r="CE192" s="306" t="str">
        <f ca="true">+IF(OFFSET('Water Data'!$H$27,0,10*ROW('Water Data'!H186))="","",OFFSET('Water Data'!$H$27,0,10*ROW('Water Data'!H186)))</f>
        <v/>
      </c>
      <c r="CF192" s="306" t="str">
        <f ca="true">+IF(OFFSET('Water Data'!$H$28,0,10*ROW('Water Data'!H186))="","",OFFSET('Water Data'!$H$28,0,10*ROW('Water Data'!H186)))</f>
        <v/>
      </c>
      <c r="CG192" s="306" t="str">
        <f ca="true">+IF(OFFSET('Water Data'!$H$29,0,10*ROW('Water Data'!H186))="","",OFFSET('Water Data'!$H$29,0,10*ROW('Water Data'!H186)))</f>
        <v/>
      </c>
      <c r="CH192" s="306" t="str">
        <f ca="true">+IF(OFFSET('Water Data'!$I$27,0,10*ROW('Water Data'!I186))="","",OFFSET('Water Data'!$I$27,0,10*ROW('Water Data'!I186)))</f>
        <v/>
      </c>
      <c r="CI192" s="306" t="str">
        <f ca="true">+IF(OFFSET('Water Data'!$I$28,0,10*ROW('Water Data'!I186))="","",OFFSET('Water Data'!$I$28,0,10*ROW('Water Data'!I186)))</f>
        <v/>
      </c>
      <c r="CJ192" s="306" t="str">
        <f ca="true">+IF(OFFSET('Water Data'!$I$29,0,10*ROW('Water Data'!I186))="","",OFFSET('Water Data'!$I$29,0,10*ROW('Water Data'!I186)))</f>
        <v/>
      </c>
      <c r="CK192" s="306" t="str">
        <f ca="true">+IF(OFFSET('Sanitation Data'!$D$28,0,10*ROW('Sanitation Data'!D186))="","",OFFSET('Sanitation Data'!$D$28,0,10*ROW('Sanitation Data'!D186)))</f>
        <v/>
      </c>
      <c r="CL192" s="306" t="str">
        <f ca="true">+IF(OFFSET('Sanitation Data'!$D$29,0,10*ROW('Sanitation Data'!D186))="","",OFFSET('Sanitation Data'!$D$29,0,10*ROW('Sanitation Data'!D186)))</f>
        <v/>
      </c>
      <c r="CM192" s="306" t="str">
        <f ca="true">+IF(OFFSET('Sanitation Data'!$D$30,0,10*ROW('Sanitation Data'!D186))="","",OFFSET('Sanitation Data'!$D$30,0,10*ROW('Sanitation Data'!D186)))</f>
        <v/>
      </c>
      <c r="CN192" s="306" t="str">
        <f ca="true">+IF(OFFSET('Sanitation Data'!$D$31,0,10*ROW('Sanitation Data'!D186))="","",OFFSET('Sanitation Data'!$D$31,0,10*ROW('Sanitation Data'!D186)))</f>
        <v/>
      </c>
      <c r="CO192" s="306" t="str">
        <f ca="true">+IF(OFFSET('Sanitation Data'!$D$32,0,10*ROW('Sanitation Data'!D186))="","",OFFSET('Sanitation Data'!$D$32,0,10*ROW('Sanitation Data'!D186)))</f>
        <v/>
      </c>
      <c r="CP192" s="306" t="str">
        <f ca="true">+IF(OFFSET('Sanitation Data'!$E$28,0,10*ROW('Sanitation Data'!E186))="","",OFFSET('Sanitation Data'!$E$28,0,10*ROW('Sanitation Data'!E186)))</f>
        <v/>
      </c>
      <c r="CQ192" s="306" t="str">
        <f ca="true">+IF(OFFSET('Sanitation Data'!$E$29,0,10*ROW('Sanitation Data'!E186))="","",OFFSET('Sanitation Data'!$E$29,0,10*ROW('Sanitation Data'!E186)))</f>
        <v/>
      </c>
      <c r="CR192" s="306" t="str">
        <f ca="true">+IF(OFFSET('Sanitation Data'!$E$30,0,10*ROW('Sanitation Data'!E186))="","",OFFSET('Sanitation Data'!$E$30,0,10*ROW('Sanitation Data'!E186)))</f>
        <v/>
      </c>
      <c r="CS192" s="306" t="str">
        <f ca="true">+IF(OFFSET('Sanitation Data'!$E$31,0,10*ROW('Sanitation Data'!E186))="","",OFFSET('Sanitation Data'!$E$31,0,10*ROW('Sanitation Data'!E186)))</f>
        <v/>
      </c>
      <c r="CT192" s="306" t="str">
        <f ca="true">+IF(OFFSET('Sanitation Data'!$E$32,0,10*ROW('Sanitation Data'!E186))="","",OFFSET('Sanitation Data'!$E$32,0,10*ROW('Sanitation Data'!E186)))</f>
        <v/>
      </c>
      <c r="CU192" s="306" t="str">
        <f ca="true">+IF(OFFSET('Sanitation Data'!$F$28,0,10*ROW('Sanitation Data'!F186))="","",OFFSET('Sanitation Data'!$F$28,0,10*ROW('Sanitation Data'!F186)))</f>
        <v/>
      </c>
      <c r="CV192" s="306" t="str">
        <f ca="true">+IF(OFFSET('Sanitation Data'!$F$29,0,10*ROW('Sanitation Data'!F186))="","",OFFSET('Sanitation Data'!$F$29,0,10*ROW('Sanitation Data'!F186)))</f>
        <v/>
      </c>
      <c r="CW192" s="306" t="str">
        <f ca="true">+IF(OFFSET('Sanitation Data'!$F$30,0,10*ROW('Sanitation Data'!F186))="","",OFFSET('Sanitation Data'!$F$30,0,10*ROW('Sanitation Data'!F186)))</f>
        <v/>
      </c>
      <c r="CX192" s="306" t="str">
        <f ca="true">+IF(OFFSET('Sanitation Data'!$F$31,0,10*ROW('Sanitation Data'!F186))="","",OFFSET('Sanitation Data'!$F$31,0,10*ROW('Sanitation Data'!F186)))</f>
        <v/>
      </c>
      <c r="CY192" s="306" t="str">
        <f ca="true">+IF(OFFSET('Sanitation Data'!$F$32,0,10*ROW('Sanitation Data'!F186))="","",OFFSET('Sanitation Data'!$F$32,0,10*ROW('Sanitation Data'!F186)))</f>
        <v/>
      </c>
      <c r="CZ192" s="306" t="str">
        <f ca="true">+IF(OFFSET('Sanitation Data'!$G$28,0,10*ROW('Sanitation Data'!G186))="","",OFFSET('Sanitation Data'!$G$28,0,10*ROW('Sanitation Data'!G186)))</f>
        <v/>
      </c>
      <c r="DA192" s="306" t="str">
        <f ca="true">+IF(OFFSET('Sanitation Data'!$G$29,0,10*ROW('Sanitation Data'!G186))="","",OFFSET('Sanitation Data'!$G$29,0,10*ROW('Sanitation Data'!G186)))</f>
        <v/>
      </c>
      <c r="DB192" s="306" t="str">
        <f ca="true">+IF(OFFSET('Sanitation Data'!$G$30,0,10*ROW('Sanitation Data'!G186))="","",OFFSET('Sanitation Data'!$G$30,0,10*ROW('Sanitation Data'!G186)))</f>
        <v/>
      </c>
      <c r="DC192" s="306" t="str">
        <f ca="true">+IF(OFFSET('Sanitation Data'!$G$31,0,10*ROW('Sanitation Data'!G186))="","",OFFSET('Sanitation Data'!$G$31,0,10*ROW('Sanitation Data'!G186)))</f>
        <v/>
      </c>
      <c r="DD192" s="306" t="str">
        <f ca="true">+IF(OFFSET('Sanitation Data'!$G$32,0,10*ROW('Sanitation Data'!G186))="","",OFFSET('Sanitation Data'!$G$32,0,10*ROW('Sanitation Data'!G186)))</f>
        <v/>
      </c>
      <c r="DE192" s="306" t="str">
        <f ca="true">+IF(OFFSET('Sanitation Data'!$H$28,0,10*ROW('Sanitation Data'!H186))="","",OFFSET('Sanitation Data'!$H$28,0,10*ROW('Sanitation Data'!H186)))</f>
        <v/>
      </c>
      <c r="DF192" s="306" t="str">
        <f ca="true">+IF(OFFSET('Sanitation Data'!$H$29,0,10*ROW('Sanitation Data'!H186))="","",OFFSET('Sanitation Data'!$H$29,0,10*ROW('Sanitation Data'!H186)))</f>
        <v/>
      </c>
      <c r="DG192" s="306" t="str">
        <f ca="true">+IF(OFFSET('Sanitation Data'!$H$30,0,10*ROW('Sanitation Data'!H186))="","",OFFSET('Sanitation Data'!$H$30,0,10*ROW('Sanitation Data'!H186)))</f>
        <v/>
      </c>
      <c r="DH192" s="306" t="str">
        <f ca="true">+IF(OFFSET('Sanitation Data'!$H$31,0,10*ROW('Sanitation Data'!H186))="","",OFFSET('Sanitation Data'!$H$31,0,10*ROW('Sanitation Data'!H186)))</f>
        <v/>
      </c>
      <c r="DI192" s="306" t="str">
        <f ca="true">+IF(OFFSET('Sanitation Data'!$H$32,0,10*ROW('Sanitation Data'!H186))="","",OFFSET('Sanitation Data'!$H$32,0,10*ROW('Sanitation Data'!H186)))</f>
        <v/>
      </c>
      <c r="DJ192" s="306" t="str">
        <f ca="true">+IF(OFFSET('Sanitation Data'!$I$28,0,10*ROW('Sanitation Data'!I186))="","",OFFSET('Sanitation Data'!$I$28,0,10*ROW('Sanitation Data'!I186)))</f>
        <v/>
      </c>
      <c r="DK192" s="306" t="str">
        <f ca="true">+IF(OFFSET('Sanitation Data'!$I$29,0,10*ROW('Sanitation Data'!I186))="","",OFFSET('Sanitation Data'!$I$29,0,10*ROW('Sanitation Data'!I186)))</f>
        <v/>
      </c>
      <c r="DL192" s="306" t="str">
        <f ca="true">+IF(OFFSET('Sanitation Data'!$I$30,0,10*ROW('Sanitation Data'!I186))="","",OFFSET('Sanitation Data'!$I$30,0,10*ROW('Sanitation Data'!I186)))</f>
        <v/>
      </c>
      <c r="DM192" s="306" t="str">
        <f ca="true">+IF(OFFSET('Sanitation Data'!$I$31,0,10*ROW('Sanitation Data'!I186))="","",OFFSET('Sanitation Data'!$I$31,0,10*ROW('Sanitation Data'!I186)))</f>
        <v/>
      </c>
      <c r="DN192" s="306" t="str">
        <f ca="true">+IF(OFFSET('Sanitation Data'!$I$32,0,10*ROW('Sanitation Data'!I186))="","",OFFSET('Sanitation Data'!$I$32,0,10*ROW('Sanitation Data'!I186)))</f>
        <v/>
      </c>
      <c r="DO192" s="306" t="str">
        <f ca="true">+IF(OFFSET('Hygiene Data'!$D$11,0,10*ROW('Hygiene Data'!D186))="","",OFFSET('Hygiene Data'!$D$11,0,10*ROW('Hygiene Data'!D186)))</f>
        <v/>
      </c>
      <c r="DP192" s="306" t="str">
        <f ca="true">+IF(OFFSET('Hygiene Data'!$D$12,0,10*ROW('Hygiene Data'!D186))="","",OFFSET('Hygiene Data'!$D$12,0,10*ROW('Hygiene Data'!D186)))</f>
        <v/>
      </c>
      <c r="DQ192" s="306" t="str">
        <f ca="true">+IF(OFFSET('Hygiene Data'!$D$13,0,10*ROW('Hygiene Data'!D186))="","",OFFSET('Hygiene Data'!$D$13,0,10*ROW('Hygiene Data'!D186)))</f>
        <v/>
      </c>
      <c r="DR192" s="306" t="str">
        <f ca="true">+IF(OFFSET('Hygiene Data'!$E$11,0,10*ROW('Hygiene Data'!E186))="","",OFFSET('Hygiene Data'!$E$11,0,10*ROW('Hygiene Data'!E186)))</f>
        <v/>
      </c>
      <c r="DS192" s="306" t="str">
        <f ca="true">+IF(OFFSET('Hygiene Data'!$E$12,0,10*ROW('Hygiene Data'!E186))="","",OFFSET('Hygiene Data'!$E$12,0,10*ROW('Hygiene Data'!E186)))</f>
        <v/>
      </c>
      <c r="DT192" s="306" t="str">
        <f ca="true">+IF(OFFSET('Hygiene Data'!$E$13,0,10*ROW('Hygiene Data'!E186))="","",OFFSET('Hygiene Data'!$E$13,0,10*ROW('Hygiene Data'!E186)))</f>
        <v/>
      </c>
      <c r="DU192" s="306" t="str">
        <f ca="true">+IF(OFFSET('Hygiene Data'!$F$11,0,10*ROW('Hygiene Data'!F186))="","",OFFSET('Hygiene Data'!$F$11,0,10*ROW('Hygiene Data'!F186)))</f>
        <v/>
      </c>
      <c r="DV192" s="306" t="str">
        <f ca="true">+IF(OFFSET('Hygiene Data'!$F$12,0,10*ROW('Hygiene Data'!F186))="","",OFFSET('Hygiene Data'!$F$12,0,10*ROW('Hygiene Data'!F186)))</f>
        <v/>
      </c>
      <c r="DW192" s="306" t="str">
        <f ca="true">+IF(OFFSET('Hygiene Data'!$F$13,0,10*ROW('Hygiene Data'!F186))="","",OFFSET('Hygiene Data'!$F$13,0,10*ROW('Hygiene Data'!F186)))</f>
        <v/>
      </c>
      <c r="DX192" s="306" t="str">
        <f ca="true">+IF(OFFSET('Hygiene Data'!$G$11,0,10*ROW('Hygiene Data'!G186))="","",OFFSET('Hygiene Data'!$G$11,0,10*ROW('Hygiene Data'!G186)))</f>
        <v/>
      </c>
      <c r="DY192" s="306" t="str">
        <f ca="true">+IF(OFFSET('Hygiene Data'!$G$12,0,10*ROW('Hygiene Data'!G186))="","",OFFSET('Hygiene Data'!$G$12,0,10*ROW('Hygiene Data'!G186)))</f>
        <v/>
      </c>
      <c r="DZ192" s="306" t="str">
        <f ca="true">+IF(OFFSET('Hygiene Data'!$G$13,0,10*ROW('Hygiene Data'!G186))="","",OFFSET('Hygiene Data'!$G$13,0,10*ROW('Hygiene Data'!G186)))</f>
        <v/>
      </c>
      <c r="EA192" s="306" t="str">
        <f ca="true">+IF(OFFSET('Hygiene Data'!$H$11,0,10*ROW('Hygiene Data'!H186))="","",OFFSET('Hygiene Data'!$H$11,0,10*ROW('Hygiene Data'!H186)))</f>
        <v/>
      </c>
      <c r="EB192" s="306" t="str">
        <f ca="true">+IF(OFFSET('Hygiene Data'!$H$12,0,10*ROW('Hygiene Data'!H186))="","",OFFSET('Hygiene Data'!$H$12,0,10*ROW('Hygiene Data'!H186)))</f>
        <v/>
      </c>
      <c r="EC192" s="306" t="str">
        <f ca="true">+IF(OFFSET('Hygiene Data'!$H$13,0,10*ROW('Hygiene Data'!H186))="","",OFFSET('Hygiene Data'!$H$13,0,10*ROW('Hygiene Data'!H186)))</f>
        <v/>
      </c>
      <c r="ED192" s="306" t="str">
        <f ca="true">+IF(OFFSET('Hygiene Data'!$I$11,0,10*ROW('Hygiene Data'!I186))="","",OFFSET('Hygiene Data'!$I$11,0,10*ROW('Hygiene Data'!I186)))</f>
        <v/>
      </c>
      <c r="EE192" s="306" t="str">
        <f ca="true">+IF(OFFSET('Hygiene Data'!$I$12,0,10*ROW('Hygiene Data'!I186))="","",OFFSET('Hygiene Data'!$I$12,0,10*ROW('Hygiene Data'!I186)))</f>
        <v/>
      </c>
      <c r="EF192" s="306"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62" t="str">
        <f t="shared" ca="true" si="2"/>
        <v/>
      </c>
      <c r="D193" s="98"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8"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8"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8"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8"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8"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8"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8"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8"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8"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8"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8"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8"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8"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8"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8"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8"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8"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9"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9"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9"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9"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9"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9"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9"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9"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9"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9"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9"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9"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9"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9"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9"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9"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9"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9"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9"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9"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9"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9"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9"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9"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9"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9"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9"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9"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9"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9"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0"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0"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0"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0"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0"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0"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0"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0"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0"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0"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0"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0"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0"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0"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0"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0"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0"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0"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6"/>
      <c r="BS193" s="306" t="str">
        <f ca="true">+IF(OFFSET('Water Data'!$D$27,0,10*ROW('Water Data'!D187))="","",OFFSET('Water Data'!$D$27,0,10*ROW('Water Data'!D187)))</f>
        <v/>
      </c>
      <c r="BT193" s="306" t="str">
        <f ca="true">+IF(OFFSET('Water Data'!$D$28,0,10*ROW('Water Data'!D187))="","",OFFSET('Water Data'!$D$28,0,10*ROW('Water Data'!D187)))</f>
        <v/>
      </c>
      <c r="BU193" s="306" t="str">
        <f ca="true">+IF(OFFSET('Water Data'!$D$29,0,10*ROW('Water Data'!D187))="","",OFFSET('Water Data'!$D$29,0,10*ROW('Water Data'!D187)))</f>
        <v/>
      </c>
      <c r="BV193" s="306" t="str">
        <f ca="true">+IF(OFFSET('Water Data'!$E$27,0,10*ROW('Water Data'!E187))="","",OFFSET('Water Data'!$E$27,0,10*ROW('Water Data'!E187)))</f>
        <v/>
      </c>
      <c r="BW193" s="306" t="str">
        <f ca="true">+IF(OFFSET('Water Data'!$E$28,0,10*ROW('Water Data'!E187))="","",OFFSET('Water Data'!$E$28,0,10*ROW('Water Data'!E187)))</f>
        <v/>
      </c>
      <c r="BX193" s="306" t="str">
        <f ca="true">+IF(OFFSET('Water Data'!$E$29,0,10*ROW('Water Data'!E187))="","",OFFSET('Water Data'!$E$29,0,10*ROW('Water Data'!E187)))</f>
        <v/>
      </c>
      <c r="BY193" s="306" t="str">
        <f ca="true">+IF(OFFSET('Water Data'!$F$27,0,10*ROW('Water Data'!F187))="","",OFFSET('Water Data'!$F$27,0,10*ROW('Water Data'!F187)))</f>
        <v/>
      </c>
      <c r="BZ193" s="306" t="str">
        <f ca="true">+IF(OFFSET('Water Data'!$F$28,0,10*ROW('Water Data'!F187))="","",OFFSET('Water Data'!$F$28,0,10*ROW('Water Data'!F187)))</f>
        <v/>
      </c>
      <c r="CA193" s="306" t="str">
        <f ca="true">+IF(OFFSET('Water Data'!$F$29,0,10*ROW('Water Data'!F187))="","",OFFSET('Water Data'!$F$29,0,10*ROW('Water Data'!F187)))</f>
        <v/>
      </c>
      <c r="CB193" s="306" t="str">
        <f ca="true">+IF(OFFSET('Water Data'!$G$27,0,10*ROW('Water Data'!G187))="","",OFFSET('Water Data'!$G$27,0,10*ROW('Water Data'!G187)))</f>
        <v/>
      </c>
      <c r="CC193" s="306" t="str">
        <f ca="true">+IF(OFFSET('Water Data'!$G$28,0,10*ROW('Water Data'!G187))="","",OFFSET('Water Data'!$G$28,0,10*ROW('Water Data'!G187)))</f>
        <v/>
      </c>
      <c r="CD193" s="306" t="str">
        <f ca="true">+IF(OFFSET('Water Data'!$G$29,0,10*ROW('Water Data'!G187))="","",OFFSET('Water Data'!$G$29,0,10*ROW('Water Data'!G187)))</f>
        <v/>
      </c>
      <c r="CE193" s="306" t="str">
        <f ca="true">+IF(OFFSET('Water Data'!$H$27,0,10*ROW('Water Data'!H187))="","",OFFSET('Water Data'!$H$27,0,10*ROW('Water Data'!H187)))</f>
        <v/>
      </c>
      <c r="CF193" s="306" t="str">
        <f ca="true">+IF(OFFSET('Water Data'!$H$28,0,10*ROW('Water Data'!H187))="","",OFFSET('Water Data'!$H$28,0,10*ROW('Water Data'!H187)))</f>
        <v/>
      </c>
      <c r="CG193" s="306" t="str">
        <f ca="true">+IF(OFFSET('Water Data'!$H$29,0,10*ROW('Water Data'!H187))="","",OFFSET('Water Data'!$H$29,0,10*ROW('Water Data'!H187)))</f>
        <v/>
      </c>
      <c r="CH193" s="306" t="str">
        <f ca="true">+IF(OFFSET('Water Data'!$I$27,0,10*ROW('Water Data'!I187))="","",OFFSET('Water Data'!$I$27,0,10*ROW('Water Data'!I187)))</f>
        <v/>
      </c>
      <c r="CI193" s="306" t="str">
        <f ca="true">+IF(OFFSET('Water Data'!$I$28,0,10*ROW('Water Data'!I187))="","",OFFSET('Water Data'!$I$28,0,10*ROW('Water Data'!I187)))</f>
        <v/>
      </c>
      <c r="CJ193" s="306" t="str">
        <f ca="true">+IF(OFFSET('Water Data'!$I$29,0,10*ROW('Water Data'!I187))="","",OFFSET('Water Data'!$I$29,0,10*ROW('Water Data'!I187)))</f>
        <v/>
      </c>
      <c r="CK193" s="306" t="str">
        <f ca="true">+IF(OFFSET('Sanitation Data'!$D$28,0,10*ROW('Sanitation Data'!D187))="","",OFFSET('Sanitation Data'!$D$28,0,10*ROW('Sanitation Data'!D187)))</f>
        <v/>
      </c>
      <c r="CL193" s="306" t="str">
        <f ca="true">+IF(OFFSET('Sanitation Data'!$D$29,0,10*ROW('Sanitation Data'!D187))="","",OFFSET('Sanitation Data'!$D$29,0,10*ROW('Sanitation Data'!D187)))</f>
        <v/>
      </c>
      <c r="CM193" s="306" t="str">
        <f ca="true">+IF(OFFSET('Sanitation Data'!$D$30,0,10*ROW('Sanitation Data'!D187))="","",OFFSET('Sanitation Data'!$D$30,0,10*ROW('Sanitation Data'!D187)))</f>
        <v/>
      </c>
      <c r="CN193" s="306" t="str">
        <f ca="true">+IF(OFFSET('Sanitation Data'!$D$31,0,10*ROW('Sanitation Data'!D187))="","",OFFSET('Sanitation Data'!$D$31,0,10*ROW('Sanitation Data'!D187)))</f>
        <v/>
      </c>
      <c r="CO193" s="306" t="str">
        <f ca="true">+IF(OFFSET('Sanitation Data'!$D$32,0,10*ROW('Sanitation Data'!D187))="","",OFFSET('Sanitation Data'!$D$32,0,10*ROW('Sanitation Data'!D187)))</f>
        <v/>
      </c>
      <c r="CP193" s="306" t="str">
        <f ca="true">+IF(OFFSET('Sanitation Data'!$E$28,0,10*ROW('Sanitation Data'!E187))="","",OFFSET('Sanitation Data'!$E$28,0,10*ROW('Sanitation Data'!E187)))</f>
        <v/>
      </c>
      <c r="CQ193" s="306" t="str">
        <f ca="true">+IF(OFFSET('Sanitation Data'!$E$29,0,10*ROW('Sanitation Data'!E187))="","",OFFSET('Sanitation Data'!$E$29,0,10*ROW('Sanitation Data'!E187)))</f>
        <v/>
      </c>
      <c r="CR193" s="306" t="str">
        <f ca="true">+IF(OFFSET('Sanitation Data'!$E$30,0,10*ROW('Sanitation Data'!E187))="","",OFFSET('Sanitation Data'!$E$30,0,10*ROW('Sanitation Data'!E187)))</f>
        <v/>
      </c>
      <c r="CS193" s="306" t="str">
        <f ca="true">+IF(OFFSET('Sanitation Data'!$E$31,0,10*ROW('Sanitation Data'!E187))="","",OFFSET('Sanitation Data'!$E$31,0,10*ROW('Sanitation Data'!E187)))</f>
        <v/>
      </c>
      <c r="CT193" s="306" t="str">
        <f ca="true">+IF(OFFSET('Sanitation Data'!$E$32,0,10*ROW('Sanitation Data'!E187))="","",OFFSET('Sanitation Data'!$E$32,0,10*ROW('Sanitation Data'!E187)))</f>
        <v/>
      </c>
      <c r="CU193" s="306" t="str">
        <f ca="true">+IF(OFFSET('Sanitation Data'!$F$28,0,10*ROW('Sanitation Data'!F187))="","",OFFSET('Sanitation Data'!$F$28,0,10*ROW('Sanitation Data'!F187)))</f>
        <v/>
      </c>
      <c r="CV193" s="306" t="str">
        <f ca="true">+IF(OFFSET('Sanitation Data'!$F$29,0,10*ROW('Sanitation Data'!F187))="","",OFFSET('Sanitation Data'!$F$29,0,10*ROW('Sanitation Data'!F187)))</f>
        <v/>
      </c>
      <c r="CW193" s="306" t="str">
        <f ca="true">+IF(OFFSET('Sanitation Data'!$F$30,0,10*ROW('Sanitation Data'!F187))="","",OFFSET('Sanitation Data'!$F$30,0,10*ROW('Sanitation Data'!F187)))</f>
        <v/>
      </c>
      <c r="CX193" s="306" t="str">
        <f ca="true">+IF(OFFSET('Sanitation Data'!$F$31,0,10*ROW('Sanitation Data'!F187))="","",OFFSET('Sanitation Data'!$F$31,0,10*ROW('Sanitation Data'!F187)))</f>
        <v/>
      </c>
      <c r="CY193" s="306" t="str">
        <f ca="true">+IF(OFFSET('Sanitation Data'!$F$32,0,10*ROW('Sanitation Data'!F187))="","",OFFSET('Sanitation Data'!$F$32,0,10*ROW('Sanitation Data'!F187)))</f>
        <v/>
      </c>
      <c r="CZ193" s="306" t="str">
        <f ca="true">+IF(OFFSET('Sanitation Data'!$G$28,0,10*ROW('Sanitation Data'!G187))="","",OFFSET('Sanitation Data'!$G$28,0,10*ROW('Sanitation Data'!G187)))</f>
        <v/>
      </c>
      <c r="DA193" s="306" t="str">
        <f ca="true">+IF(OFFSET('Sanitation Data'!$G$29,0,10*ROW('Sanitation Data'!G187))="","",OFFSET('Sanitation Data'!$G$29,0,10*ROW('Sanitation Data'!G187)))</f>
        <v/>
      </c>
      <c r="DB193" s="306" t="str">
        <f ca="true">+IF(OFFSET('Sanitation Data'!$G$30,0,10*ROW('Sanitation Data'!G187))="","",OFFSET('Sanitation Data'!$G$30,0,10*ROW('Sanitation Data'!G187)))</f>
        <v/>
      </c>
      <c r="DC193" s="306" t="str">
        <f ca="true">+IF(OFFSET('Sanitation Data'!$G$31,0,10*ROW('Sanitation Data'!G187))="","",OFFSET('Sanitation Data'!$G$31,0,10*ROW('Sanitation Data'!G187)))</f>
        <v/>
      </c>
      <c r="DD193" s="306" t="str">
        <f ca="true">+IF(OFFSET('Sanitation Data'!$G$32,0,10*ROW('Sanitation Data'!G187))="","",OFFSET('Sanitation Data'!$G$32,0,10*ROW('Sanitation Data'!G187)))</f>
        <v/>
      </c>
      <c r="DE193" s="306" t="str">
        <f ca="true">+IF(OFFSET('Sanitation Data'!$H$28,0,10*ROW('Sanitation Data'!H187))="","",OFFSET('Sanitation Data'!$H$28,0,10*ROW('Sanitation Data'!H187)))</f>
        <v/>
      </c>
      <c r="DF193" s="306" t="str">
        <f ca="true">+IF(OFFSET('Sanitation Data'!$H$29,0,10*ROW('Sanitation Data'!H187))="","",OFFSET('Sanitation Data'!$H$29,0,10*ROW('Sanitation Data'!H187)))</f>
        <v/>
      </c>
      <c r="DG193" s="306" t="str">
        <f ca="true">+IF(OFFSET('Sanitation Data'!$H$30,0,10*ROW('Sanitation Data'!H187))="","",OFFSET('Sanitation Data'!$H$30,0,10*ROW('Sanitation Data'!H187)))</f>
        <v/>
      </c>
      <c r="DH193" s="306" t="str">
        <f ca="true">+IF(OFFSET('Sanitation Data'!$H$31,0,10*ROW('Sanitation Data'!H187))="","",OFFSET('Sanitation Data'!$H$31,0,10*ROW('Sanitation Data'!H187)))</f>
        <v/>
      </c>
      <c r="DI193" s="306" t="str">
        <f ca="true">+IF(OFFSET('Sanitation Data'!$H$32,0,10*ROW('Sanitation Data'!H187))="","",OFFSET('Sanitation Data'!$H$32,0,10*ROW('Sanitation Data'!H187)))</f>
        <v/>
      </c>
      <c r="DJ193" s="306" t="str">
        <f ca="true">+IF(OFFSET('Sanitation Data'!$I$28,0,10*ROW('Sanitation Data'!I187))="","",OFFSET('Sanitation Data'!$I$28,0,10*ROW('Sanitation Data'!I187)))</f>
        <v/>
      </c>
      <c r="DK193" s="306" t="str">
        <f ca="true">+IF(OFFSET('Sanitation Data'!$I$29,0,10*ROW('Sanitation Data'!I187))="","",OFFSET('Sanitation Data'!$I$29,0,10*ROW('Sanitation Data'!I187)))</f>
        <v/>
      </c>
      <c r="DL193" s="306" t="str">
        <f ca="true">+IF(OFFSET('Sanitation Data'!$I$30,0,10*ROW('Sanitation Data'!I187))="","",OFFSET('Sanitation Data'!$I$30,0,10*ROW('Sanitation Data'!I187)))</f>
        <v/>
      </c>
      <c r="DM193" s="306" t="str">
        <f ca="true">+IF(OFFSET('Sanitation Data'!$I$31,0,10*ROW('Sanitation Data'!I187))="","",OFFSET('Sanitation Data'!$I$31,0,10*ROW('Sanitation Data'!I187)))</f>
        <v/>
      </c>
      <c r="DN193" s="306" t="str">
        <f ca="true">+IF(OFFSET('Sanitation Data'!$I$32,0,10*ROW('Sanitation Data'!I187))="","",OFFSET('Sanitation Data'!$I$32,0,10*ROW('Sanitation Data'!I187)))</f>
        <v/>
      </c>
      <c r="DO193" s="306" t="str">
        <f ca="true">+IF(OFFSET('Hygiene Data'!$D$11,0,10*ROW('Hygiene Data'!D187))="","",OFFSET('Hygiene Data'!$D$11,0,10*ROW('Hygiene Data'!D187)))</f>
        <v/>
      </c>
      <c r="DP193" s="306" t="str">
        <f ca="true">+IF(OFFSET('Hygiene Data'!$D$12,0,10*ROW('Hygiene Data'!D187))="","",OFFSET('Hygiene Data'!$D$12,0,10*ROW('Hygiene Data'!D187)))</f>
        <v/>
      </c>
      <c r="DQ193" s="306" t="str">
        <f ca="true">+IF(OFFSET('Hygiene Data'!$D$13,0,10*ROW('Hygiene Data'!D187))="","",OFFSET('Hygiene Data'!$D$13,0,10*ROW('Hygiene Data'!D187)))</f>
        <v/>
      </c>
      <c r="DR193" s="306" t="str">
        <f ca="true">+IF(OFFSET('Hygiene Data'!$E$11,0,10*ROW('Hygiene Data'!E187))="","",OFFSET('Hygiene Data'!$E$11,0,10*ROW('Hygiene Data'!E187)))</f>
        <v/>
      </c>
      <c r="DS193" s="306" t="str">
        <f ca="true">+IF(OFFSET('Hygiene Data'!$E$12,0,10*ROW('Hygiene Data'!E187))="","",OFFSET('Hygiene Data'!$E$12,0,10*ROW('Hygiene Data'!E187)))</f>
        <v/>
      </c>
      <c r="DT193" s="306" t="str">
        <f ca="true">+IF(OFFSET('Hygiene Data'!$E$13,0,10*ROW('Hygiene Data'!E187))="","",OFFSET('Hygiene Data'!$E$13,0,10*ROW('Hygiene Data'!E187)))</f>
        <v/>
      </c>
      <c r="DU193" s="306" t="str">
        <f ca="true">+IF(OFFSET('Hygiene Data'!$F$11,0,10*ROW('Hygiene Data'!F187))="","",OFFSET('Hygiene Data'!$F$11,0,10*ROW('Hygiene Data'!F187)))</f>
        <v/>
      </c>
      <c r="DV193" s="306" t="str">
        <f ca="true">+IF(OFFSET('Hygiene Data'!$F$12,0,10*ROW('Hygiene Data'!F187))="","",OFFSET('Hygiene Data'!$F$12,0,10*ROW('Hygiene Data'!F187)))</f>
        <v/>
      </c>
      <c r="DW193" s="306" t="str">
        <f ca="true">+IF(OFFSET('Hygiene Data'!$F$13,0,10*ROW('Hygiene Data'!F187))="","",OFFSET('Hygiene Data'!$F$13,0,10*ROW('Hygiene Data'!F187)))</f>
        <v/>
      </c>
      <c r="DX193" s="306" t="str">
        <f ca="true">+IF(OFFSET('Hygiene Data'!$G$11,0,10*ROW('Hygiene Data'!G187))="","",OFFSET('Hygiene Data'!$G$11,0,10*ROW('Hygiene Data'!G187)))</f>
        <v/>
      </c>
      <c r="DY193" s="306" t="str">
        <f ca="true">+IF(OFFSET('Hygiene Data'!$G$12,0,10*ROW('Hygiene Data'!G187))="","",OFFSET('Hygiene Data'!$G$12,0,10*ROW('Hygiene Data'!G187)))</f>
        <v/>
      </c>
      <c r="DZ193" s="306" t="str">
        <f ca="true">+IF(OFFSET('Hygiene Data'!$G$13,0,10*ROW('Hygiene Data'!G187))="","",OFFSET('Hygiene Data'!$G$13,0,10*ROW('Hygiene Data'!G187)))</f>
        <v/>
      </c>
      <c r="EA193" s="306" t="str">
        <f ca="true">+IF(OFFSET('Hygiene Data'!$H$11,0,10*ROW('Hygiene Data'!H187))="","",OFFSET('Hygiene Data'!$H$11,0,10*ROW('Hygiene Data'!H187)))</f>
        <v/>
      </c>
      <c r="EB193" s="306" t="str">
        <f ca="true">+IF(OFFSET('Hygiene Data'!$H$12,0,10*ROW('Hygiene Data'!H187))="","",OFFSET('Hygiene Data'!$H$12,0,10*ROW('Hygiene Data'!H187)))</f>
        <v/>
      </c>
      <c r="EC193" s="306" t="str">
        <f ca="true">+IF(OFFSET('Hygiene Data'!$H$13,0,10*ROW('Hygiene Data'!H187))="","",OFFSET('Hygiene Data'!$H$13,0,10*ROW('Hygiene Data'!H187)))</f>
        <v/>
      </c>
      <c r="ED193" s="306" t="str">
        <f ca="true">+IF(OFFSET('Hygiene Data'!$I$11,0,10*ROW('Hygiene Data'!I187))="","",OFFSET('Hygiene Data'!$I$11,0,10*ROW('Hygiene Data'!I187)))</f>
        <v/>
      </c>
      <c r="EE193" s="306" t="str">
        <f ca="true">+IF(OFFSET('Hygiene Data'!$I$12,0,10*ROW('Hygiene Data'!I187))="","",OFFSET('Hygiene Data'!$I$12,0,10*ROW('Hygiene Data'!I187)))</f>
        <v/>
      </c>
      <c r="EF193" s="306"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62" t="str">
        <f t="shared" ca="true" si="2"/>
        <v/>
      </c>
      <c r="D194" s="98"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8"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8"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8"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8"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8"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8"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8"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8"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8"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8"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8"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8"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8"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8"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8"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8"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8"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9"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9"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9"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9"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9"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9"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9"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9"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9"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9"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9"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9"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9"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9"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9"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9"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9"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9"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9"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9"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9"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9"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9"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9"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9"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9"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9"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9"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9"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9"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0"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0"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0"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0"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0"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0"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0"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0"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0"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0"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0"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0"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0"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0"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0"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0"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0"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0"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6"/>
      <c r="BS194" s="306" t="str">
        <f ca="true">+IF(OFFSET('Water Data'!$D$27,0,10*ROW('Water Data'!D188))="","",OFFSET('Water Data'!$D$27,0,10*ROW('Water Data'!D188)))</f>
        <v/>
      </c>
      <c r="BT194" s="306" t="str">
        <f ca="true">+IF(OFFSET('Water Data'!$D$28,0,10*ROW('Water Data'!D188))="","",OFFSET('Water Data'!$D$28,0,10*ROW('Water Data'!D188)))</f>
        <v/>
      </c>
      <c r="BU194" s="306" t="str">
        <f ca="true">+IF(OFFSET('Water Data'!$D$29,0,10*ROW('Water Data'!D188))="","",OFFSET('Water Data'!$D$29,0,10*ROW('Water Data'!D188)))</f>
        <v/>
      </c>
      <c r="BV194" s="306" t="str">
        <f ca="true">+IF(OFFSET('Water Data'!$E$27,0,10*ROW('Water Data'!E188))="","",OFFSET('Water Data'!$E$27,0,10*ROW('Water Data'!E188)))</f>
        <v/>
      </c>
      <c r="BW194" s="306" t="str">
        <f ca="true">+IF(OFFSET('Water Data'!$E$28,0,10*ROW('Water Data'!E188))="","",OFFSET('Water Data'!$E$28,0,10*ROW('Water Data'!E188)))</f>
        <v/>
      </c>
      <c r="BX194" s="306" t="str">
        <f ca="true">+IF(OFFSET('Water Data'!$E$29,0,10*ROW('Water Data'!E188))="","",OFFSET('Water Data'!$E$29,0,10*ROW('Water Data'!E188)))</f>
        <v/>
      </c>
      <c r="BY194" s="306" t="str">
        <f ca="true">+IF(OFFSET('Water Data'!$F$27,0,10*ROW('Water Data'!F188))="","",OFFSET('Water Data'!$F$27,0,10*ROW('Water Data'!F188)))</f>
        <v/>
      </c>
      <c r="BZ194" s="306" t="str">
        <f ca="true">+IF(OFFSET('Water Data'!$F$28,0,10*ROW('Water Data'!F188))="","",OFFSET('Water Data'!$F$28,0,10*ROW('Water Data'!F188)))</f>
        <v/>
      </c>
      <c r="CA194" s="306" t="str">
        <f ca="true">+IF(OFFSET('Water Data'!$F$29,0,10*ROW('Water Data'!F188))="","",OFFSET('Water Data'!$F$29,0,10*ROW('Water Data'!F188)))</f>
        <v/>
      </c>
      <c r="CB194" s="306" t="str">
        <f ca="true">+IF(OFFSET('Water Data'!$G$27,0,10*ROW('Water Data'!G188))="","",OFFSET('Water Data'!$G$27,0,10*ROW('Water Data'!G188)))</f>
        <v/>
      </c>
      <c r="CC194" s="306" t="str">
        <f ca="true">+IF(OFFSET('Water Data'!$G$28,0,10*ROW('Water Data'!G188))="","",OFFSET('Water Data'!$G$28,0,10*ROW('Water Data'!G188)))</f>
        <v/>
      </c>
      <c r="CD194" s="306" t="str">
        <f ca="true">+IF(OFFSET('Water Data'!$G$29,0,10*ROW('Water Data'!G188))="","",OFFSET('Water Data'!$G$29,0,10*ROW('Water Data'!G188)))</f>
        <v/>
      </c>
      <c r="CE194" s="306" t="str">
        <f ca="true">+IF(OFFSET('Water Data'!$H$27,0,10*ROW('Water Data'!H188))="","",OFFSET('Water Data'!$H$27,0,10*ROW('Water Data'!H188)))</f>
        <v/>
      </c>
      <c r="CF194" s="306" t="str">
        <f ca="true">+IF(OFFSET('Water Data'!$H$28,0,10*ROW('Water Data'!H188))="","",OFFSET('Water Data'!$H$28,0,10*ROW('Water Data'!H188)))</f>
        <v/>
      </c>
      <c r="CG194" s="306" t="str">
        <f ca="true">+IF(OFFSET('Water Data'!$H$29,0,10*ROW('Water Data'!H188))="","",OFFSET('Water Data'!$H$29,0,10*ROW('Water Data'!H188)))</f>
        <v/>
      </c>
      <c r="CH194" s="306" t="str">
        <f ca="true">+IF(OFFSET('Water Data'!$I$27,0,10*ROW('Water Data'!I188))="","",OFFSET('Water Data'!$I$27,0,10*ROW('Water Data'!I188)))</f>
        <v/>
      </c>
      <c r="CI194" s="306" t="str">
        <f ca="true">+IF(OFFSET('Water Data'!$I$28,0,10*ROW('Water Data'!I188))="","",OFFSET('Water Data'!$I$28,0,10*ROW('Water Data'!I188)))</f>
        <v/>
      </c>
      <c r="CJ194" s="306" t="str">
        <f ca="true">+IF(OFFSET('Water Data'!$I$29,0,10*ROW('Water Data'!I188))="","",OFFSET('Water Data'!$I$29,0,10*ROW('Water Data'!I188)))</f>
        <v/>
      </c>
      <c r="CK194" s="306" t="str">
        <f ca="true">+IF(OFFSET('Sanitation Data'!$D$28,0,10*ROW('Sanitation Data'!D188))="","",OFFSET('Sanitation Data'!$D$28,0,10*ROW('Sanitation Data'!D188)))</f>
        <v/>
      </c>
      <c r="CL194" s="306" t="str">
        <f ca="true">+IF(OFFSET('Sanitation Data'!$D$29,0,10*ROW('Sanitation Data'!D188))="","",OFFSET('Sanitation Data'!$D$29,0,10*ROW('Sanitation Data'!D188)))</f>
        <v/>
      </c>
      <c r="CM194" s="306" t="str">
        <f ca="true">+IF(OFFSET('Sanitation Data'!$D$30,0,10*ROW('Sanitation Data'!D188))="","",OFFSET('Sanitation Data'!$D$30,0,10*ROW('Sanitation Data'!D188)))</f>
        <v/>
      </c>
      <c r="CN194" s="306" t="str">
        <f ca="true">+IF(OFFSET('Sanitation Data'!$D$31,0,10*ROW('Sanitation Data'!D188))="","",OFFSET('Sanitation Data'!$D$31,0,10*ROW('Sanitation Data'!D188)))</f>
        <v/>
      </c>
      <c r="CO194" s="306" t="str">
        <f ca="true">+IF(OFFSET('Sanitation Data'!$D$32,0,10*ROW('Sanitation Data'!D188))="","",OFFSET('Sanitation Data'!$D$32,0,10*ROW('Sanitation Data'!D188)))</f>
        <v/>
      </c>
      <c r="CP194" s="306" t="str">
        <f ca="true">+IF(OFFSET('Sanitation Data'!$E$28,0,10*ROW('Sanitation Data'!E188))="","",OFFSET('Sanitation Data'!$E$28,0,10*ROW('Sanitation Data'!E188)))</f>
        <v/>
      </c>
      <c r="CQ194" s="306" t="str">
        <f ca="true">+IF(OFFSET('Sanitation Data'!$E$29,0,10*ROW('Sanitation Data'!E188))="","",OFFSET('Sanitation Data'!$E$29,0,10*ROW('Sanitation Data'!E188)))</f>
        <v/>
      </c>
      <c r="CR194" s="306" t="str">
        <f ca="true">+IF(OFFSET('Sanitation Data'!$E$30,0,10*ROW('Sanitation Data'!E188))="","",OFFSET('Sanitation Data'!$E$30,0,10*ROW('Sanitation Data'!E188)))</f>
        <v/>
      </c>
      <c r="CS194" s="306" t="str">
        <f ca="true">+IF(OFFSET('Sanitation Data'!$E$31,0,10*ROW('Sanitation Data'!E188))="","",OFFSET('Sanitation Data'!$E$31,0,10*ROW('Sanitation Data'!E188)))</f>
        <v/>
      </c>
      <c r="CT194" s="306" t="str">
        <f ca="true">+IF(OFFSET('Sanitation Data'!$E$32,0,10*ROW('Sanitation Data'!E188))="","",OFFSET('Sanitation Data'!$E$32,0,10*ROW('Sanitation Data'!E188)))</f>
        <v/>
      </c>
      <c r="CU194" s="306" t="str">
        <f ca="true">+IF(OFFSET('Sanitation Data'!$F$28,0,10*ROW('Sanitation Data'!F188))="","",OFFSET('Sanitation Data'!$F$28,0,10*ROW('Sanitation Data'!F188)))</f>
        <v/>
      </c>
      <c r="CV194" s="306" t="str">
        <f ca="true">+IF(OFFSET('Sanitation Data'!$F$29,0,10*ROW('Sanitation Data'!F188))="","",OFFSET('Sanitation Data'!$F$29,0,10*ROW('Sanitation Data'!F188)))</f>
        <v/>
      </c>
      <c r="CW194" s="306" t="str">
        <f ca="true">+IF(OFFSET('Sanitation Data'!$F$30,0,10*ROW('Sanitation Data'!F188))="","",OFFSET('Sanitation Data'!$F$30,0,10*ROW('Sanitation Data'!F188)))</f>
        <v/>
      </c>
      <c r="CX194" s="306" t="str">
        <f ca="true">+IF(OFFSET('Sanitation Data'!$F$31,0,10*ROW('Sanitation Data'!F188))="","",OFFSET('Sanitation Data'!$F$31,0,10*ROW('Sanitation Data'!F188)))</f>
        <v/>
      </c>
      <c r="CY194" s="306" t="str">
        <f ca="true">+IF(OFFSET('Sanitation Data'!$F$32,0,10*ROW('Sanitation Data'!F188))="","",OFFSET('Sanitation Data'!$F$32,0,10*ROW('Sanitation Data'!F188)))</f>
        <v/>
      </c>
      <c r="CZ194" s="306" t="str">
        <f ca="true">+IF(OFFSET('Sanitation Data'!$G$28,0,10*ROW('Sanitation Data'!G188))="","",OFFSET('Sanitation Data'!$G$28,0,10*ROW('Sanitation Data'!G188)))</f>
        <v/>
      </c>
      <c r="DA194" s="306" t="str">
        <f ca="true">+IF(OFFSET('Sanitation Data'!$G$29,0,10*ROW('Sanitation Data'!G188))="","",OFFSET('Sanitation Data'!$G$29,0,10*ROW('Sanitation Data'!G188)))</f>
        <v/>
      </c>
      <c r="DB194" s="306" t="str">
        <f ca="true">+IF(OFFSET('Sanitation Data'!$G$30,0,10*ROW('Sanitation Data'!G188))="","",OFFSET('Sanitation Data'!$G$30,0,10*ROW('Sanitation Data'!G188)))</f>
        <v/>
      </c>
      <c r="DC194" s="306" t="str">
        <f ca="true">+IF(OFFSET('Sanitation Data'!$G$31,0,10*ROW('Sanitation Data'!G188))="","",OFFSET('Sanitation Data'!$G$31,0,10*ROW('Sanitation Data'!G188)))</f>
        <v/>
      </c>
      <c r="DD194" s="306" t="str">
        <f ca="true">+IF(OFFSET('Sanitation Data'!$G$32,0,10*ROW('Sanitation Data'!G188))="","",OFFSET('Sanitation Data'!$G$32,0,10*ROW('Sanitation Data'!G188)))</f>
        <v/>
      </c>
      <c r="DE194" s="306" t="str">
        <f ca="true">+IF(OFFSET('Sanitation Data'!$H$28,0,10*ROW('Sanitation Data'!H188))="","",OFFSET('Sanitation Data'!$H$28,0,10*ROW('Sanitation Data'!H188)))</f>
        <v/>
      </c>
      <c r="DF194" s="306" t="str">
        <f ca="true">+IF(OFFSET('Sanitation Data'!$H$29,0,10*ROW('Sanitation Data'!H188))="","",OFFSET('Sanitation Data'!$H$29,0,10*ROW('Sanitation Data'!H188)))</f>
        <v/>
      </c>
      <c r="DG194" s="306" t="str">
        <f ca="true">+IF(OFFSET('Sanitation Data'!$H$30,0,10*ROW('Sanitation Data'!H188))="","",OFFSET('Sanitation Data'!$H$30,0,10*ROW('Sanitation Data'!H188)))</f>
        <v/>
      </c>
      <c r="DH194" s="306" t="str">
        <f ca="true">+IF(OFFSET('Sanitation Data'!$H$31,0,10*ROW('Sanitation Data'!H188))="","",OFFSET('Sanitation Data'!$H$31,0,10*ROW('Sanitation Data'!H188)))</f>
        <v/>
      </c>
      <c r="DI194" s="306" t="str">
        <f ca="true">+IF(OFFSET('Sanitation Data'!$H$32,0,10*ROW('Sanitation Data'!H188))="","",OFFSET('Sanitation Data'!$H$32,0,10*ROW('Sanitation Data'!H188)))</f>
        <v/>
      </c>
      <c r="DJ194" s="306" t="str">
        <f ca="true">+IF(OFFSET('Sanitation Data'!$I$28,0,10*ROW('Sanitation Data'!I188))="","",OFFSET('Sanitation Data'!$I$28,0,10*ROW('Sanitation Data'!I188)))</f>
        <v/>
      </c>
      <c r="DK194" s="306" t="str">
        <f ca="true">+IF(OFFSET('Sanitation Data'!$I$29,0,10*ROW('Sanitation Data'!I188))="","",OFFSET('Sanitation Data'!$I$29,0,10*ROW('Sanitation Data'!I188)))</f>
        <v/>
      </c>
      <c r="DL194" s="306" t="str">
        <f ca="true">+IF(OFFSET('Sanitation Data'!$I$30,0,10*ROW('Sanitation Data'!I188))="","",OFFSET('Sanitation Data'!$I$30,0,10*ROW('Sanitation Data'!I188)))</f>
        <v/>
      </c>
      <c r="DM194" s="306" t="str">
        <f ca="true">+IF(OFFSET('Sanitation Data'!$I$31,0,10*ROW('Sanitation Data'!I188))="","",OFFSET('Sanitation Data'!$I$31,0,10*ROW('Sanitation Data'!I188)))</f>
        <v/>
      </c>
      <c r="DN194" s="306" t="str">
        <f ca="true">+IF(OFFSET('Sanitation Data'!$I$32,0,10*ROW('Sanitation Data'!I188))="","",OFFSET('Sanitation Data'!$I$32,0,10*ROW('Sanitation Data'!I188)))</f>
        <v/>
      </c>
      <c r="DO194" s="306" t="str">
        <f ca="true">+IF(OFFSET('Hygiene Data'!$D$11,0,10*ROW('Hygiene Data'!D188))="","",OFFSET('Hygiene Data'!$D$11,0,10*ROW('Hygiene Data'!D188)))</f>
        <v/>
      </c>
      <c r="DP194" s="306" t="str">
        <f ca="true">+IF(OFFSET('Hygiene Data'!$D$12,0,10*ROW('Hygiene Data'!D188))="","",OFFSET('Hygiene Data'!$D$12,0,10*ROW('Hygiene Data'!D188)))</f>
        <v/>
      </c>
      <c r="DQ194" s="306" t="str">
        <f ca="true">+IF(OFFSET('Hygiene Data'!$D$13,0,10*ROW('Hygiene Data'!D188))="","",OFFSET('Hygiene Data'!$D$13,0,10*ROW('Hygiene Data'!D188)))</f>
        <v/>
      </c>
      <c r="DR194" s="306" t="str">
        <f ca="true">+IF(OFFSET('Hygiene Data'!$E$11,0,10*ROW('Hygiene Data'!E188))="","",OFFSET('Hygiene Data'!$E$11,0,10*ROW('Hygiene Data'!E188)))</f>
        <v/>
      </c>
      <c r="DS194" s="306" t="str">
        <f ca="true">+IF(OFFSET('Hygiene Data'!$E$12,0,10*ROW('Hygiene Data'!E188))="","",OFFSET('Hygiene Data'!$E$12,0,10*ROW('Hygiene Data'!E188)))</f>
        <v/>
      </c>
      <c r="DT194" s="306" t="str">
        <f ca="true">+IF(OFFSET('Hygiene Data'!$E$13,0,10*ROW('Hygiene Data'!E188))="","",OFFSET('Hygiene Data'!$E$13,0,10*ROW('Hygiene Data'!E188)))</f>
        <v/>
      </c>
      <c r="DU194" s="306" t="str">
        <f ca="true">+IF(OFFSET('Hygiene Data'!$F$11,0,10*ROW('Hygiene Data'!F188))="","",OFFSET('Hygiene Data'!$F$11,0,10*ROW('Hygiene Data'!F188)))</f>
        <v/>
      </c>
      <c r="DV194" s="306" t="str">
        <f ca="true">+IF(OFFSET('Hygiene Data'!$F$12,0,10*ROW('Hygiene Data'!F188))="","",OFFSET('Hygiene Data'!$F$12,0,10*ROW('Hygiene Data'!F188)))</f>
        <v/>
      </c>
      <c r="DW194" s="306" t="str">
        <f ca="true">+IF(OFFSET('Hygiene Data'!$F$13,0,10*ROW('Hygiene Data'!F188))="","",OFFSET('Hygiene Data'!$F$13,0,10*ROW('Hygiene Data'!F188)))</f>
        <v/>
      </c>
      <c r="DX194" s="306" t="str">
        <f ca="true">+IF(OFFSET('Hygiene Data'!$G$11,0,10*ROW('Hygiene Data'!G188))="","",OFFSET('Hygiene Data'!$G$11,0,10*ROW('Hygiene Data'!G188)))</f>
        <v/>
      </c>
      <c r="DY194" s="306" t="str">
        <f ca="true">+IF(OFFSET('Hygiene Data'!$G$12,0,10*ROW('Hygiene Data'!G188))="","",OFFSET('Hygiene Data'!$G$12,0,10*ROW('Hygiene Data'!G188)))</f>
        <v/>
      </c>
      <c r="DZ194" s="306" t="str">
        <f ca="true">+IF(OFFSET('Hygiene Data'!$G$13,0,10*ROW('Hygiene Data'!G188))="","",OFFSET('Hygiene Data'!$G$13,0,10*ROW('Hygiene Data'!G188)))</f>
        <v/>
      </c>
      <c r="EA194" s="306" t="str">
        <f ca="true">+IF(OFFSET('Hygiene Data'!$H$11,0,10*ROW('Hygiene Data'!H188))="","",OFFSET('Hygiene Data'!$H$11,0,10*ROW('Hygiene Data'!H188)))</f>
        <v/>
      </c>
      <c r="EB194" s="306" t="str">
        <f ca="true">+IF(OFFSET('Hygiene Data'!$H$12,0,10*ROW('Hygiene Data'!H188))="","",OFFSET('Hygiene Data'!$H$12,0,10*ROW('Hygiene Data'!H188)))</f>
        <v/>
      </c>
      <c r="EC194" s="306" t="str">
        <f ca="true">+IF(OFFSET('Hygiene Data'!$H$13,0,10*ROW('Hygiene Data'!H188))="","",OFFSET('Hygiene Data'!$H$13,0,10*ROW('Hygiene Data'!H188)))</f>
        <v/>
      </c>
      <c r="ED194" s="306" t="str">
        <f ca="true">+IF(OFFSET('Hygiene Data'!$I$11,0,10*ROW('Hygiene Data'!I188))="","",OFFSET('Hygiene Data'!$I$11,0,10*ROW('Hygiene Data'!I188)))</f>
        <v/>
      </c>
      <c r="EE194" s="306" t="str">
        <f ca="true">+IF(OFFSET('Hygiene Data'!$I$12,0,10*ROW('Hygiene Data'!I188))="","",OFFSET('Hygiene Data'!$I$12,0,10*ROW('Hygiene Data'!I188)))</f>
        <v/>
      </c>
      <c r="EF194" s="306"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62" t="str">
        <f t="shared" ca="true" si="2"/>
        <v/>
      </c>
      <c r="D195" s="98"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8"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8"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8"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8"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8"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8"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8"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8"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8"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8"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8"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8"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8"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8"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8"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8"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8"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9"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9"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9"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9"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9"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9"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9"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9"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9"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9"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9"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9"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9"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9"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9"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9"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9"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9"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9"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9"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9"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9"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9"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9"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9"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9"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9"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9"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9"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9"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0"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0"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0"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0"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0"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0"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0"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0"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0"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0"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0"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0"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0"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0"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0"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0"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0"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0"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6"/>
      <c r="BS195" s="306" t="str">
        <f ca="true">+IF(OFFSET('Water Data'!$D$27,0,10*ROW('Water Data'!D189))="","",OFFSET('Water Data'!$D$27,0,10*ROW('Water Data'!D189)))</f>
        <v/>
      </c>
      <c r="BT195" s="306" t="str">
        <f ca="true">+IF(OFFSET('Water Data'!$D$28,0,10*ROW('Water Data'!D189))="","",OFFSET('Water Data'!$D$28,0,10*ROW('Water Data'!D189)))</f>
        <v/>
      </c>
      <c r="BU195" s="306" t="str">
        <f ca="true">+IF(OFFSET('Water Data'!$D$29,0,10*ROW('Water Data'!D189))="","",OFFSET('Water Data'!$D$29,0,10*ROW('Water Data'!D189)))</f>
        <v/>
      </c>
      <c r="BV195" s="306" t="str">
        <f ca="true">+IF(OFFSET('Water Data'!$E$27,0,10*ROW('Water Data'!E189))="","",OFFSET('Water Data'!$E$27,0,10*ROW('Water Data'!E189)))</f>
        <v/>
      </c>
      <c r="BW195" s="306" t="str">
        <f ca="true">+IF(OFFSET('Water Data'!$E$28,0,10*ROW('Water Data'!E189))="","",OFFSET('Water Data'!$E$28,0,10*ROW('Water Data'!E189)))</f>
        <v/>
      </c>
      <c r="BX195" s="306" t="str">
        <f ca="true">+IF(OFFSET('Water Data'!$E$29,0,10*ROW('Water Data'!E189))="","",OFFSET('Water Data'!$E$29,0,10*ROW('Water Data'!E189)))</f>
        <v/>
      </c>
      <c r="BY195" s="306" t="str">
        <f ca="true">+IF(OFFSET('Water Data'!$F$27,0,10*ROW('Water Data'!F189))="","",OFFSET('Water Data'!$F$27,0,10*ROW('Water Data'!F189)))</f>
        <v/>
      </c>
      <c r="BZ195" s="306" t="str">
        <f ca="true">+IF(OFFSET('Water Data'!$F$28,0,10*ROW('Water Data'!F189))="","",OFFSET('Water Data'!$F$28,0,10*ROW('Water Data'!F189)))</f>
        <v/>
      </c>
      <c r="CA195" s="306" t="str">
        <f ca="true">+IF(OFFSET('Water Data'!$F$29,0,10*ROW('Water Data'!F189))="","",OFFSET('Water Data'!$F$29,0,10*ROW('Water Data'!F189)))</f>
        <v/>
      </c>
      <c r="CB195" s="306" t="str">
        <f ca="true">+IF(OFFSET('Water Data'!$G$27,0,10*ROW('Water Data'!G189))="","",OFFSET('Water Data'!$G$27,0,10*ROW('Water Data'!G189)))</f>
        <v/>
      </c>
      <c r="CC195" s="306" t="str">
        <f ca="true">+IF(OFFSET('Water Data'!$G$28,0,10*ROW('Water Data'!G189))="","",OFFSET('Water Data'!$G$28,0,10*ROW('Water Data'!G189)))</f>
        <v/>
      </c>
      <c r="CD195" s="306" t="str">
        <f ca="true">+IF(OFFSET('Water Data'!$G$29,0,10*ROW('Water Data'!G189))="","",OFFSET('Water Data'!$G$29,0,10*ROW('Water Data'!G189)))</f>
        <v/>
      </c>
      <c r="CE195" s="306" t="str">
        <f ca="true">+IF(OFFSET('Water Data'!$H$27,0,10*ROW('Water Data'!H189))="","",OFFSET('Water Data'!$H$27,0,10*ROW('Water Data'!H189)))</f>
        <v/>
      </c>
      <c r="CF195" s="306" t="str">
        <f ca="true">+IF(OFFSET('Water Data'!$H$28,0,10*ROW('Water Data'!H189))="","",OFFSET('Water Data'!$H$28,0,10*ROW('Water Data'!H189)))</f>
        <v/>
      </c>
      <c r="CG195" s="306" t="str">
        <f ca="true">+IF(OFFSET('Water Data'!$H$29,0,10*ROW('Water Data'!H189))="","",OFFSET('Water Data'!$H$29,0,10*ROW('Water Data'!H189)))</f>
        <v/>
      </c>
      <c r="CH195" s="306" t="str">
        <f ca="true">+IF(OFFSET('Water Data'!$I$27,0,10*ROW('Water Data'!I189))="","",OFFSET('Water Data'!$I$27,0,10*ROW('Water Data'!I189)))</f>
        <v/>
      </c>
      <c r="CI195" s="306" t="str">
        <f ca="true">+IF(OFFSET('Water Data'!$I$28,0,10*ROW('Water Data'!I189))="","",OFFSET('Water Data'!$I$28,0,10*ROW('Water Data'!I189)))</f>
        <v/>
      </c>
      <c r="CJ195" s="306" t="str">
        <f ca="true">+IF(OFFSET('Water Data'!$I$29,0,10*ROW('Water Data'!I189))="","",OFFSET('Water Data'!$I$29,0,10*ROW('Water Data'!I189)))</f>
        <v/>
      </c>
      <c r="CK195" s="306" t="str">
        <f ca="true">+IF(OFFSET('Sanitation Data'!$D$28,0,10*ROW('Sanitation Data'!D189))="","",OFFSET('Sanitation Data'!$D$28,0,10*ROW('Sanitation Data'!D189)))</f>
        <v/>
      </c>
      <c r="CL195" s="306" t="str">
        <f ca="true">+IF(OFFSET('Sanitation Data'!$D$29,0,10*ROW('Sanitation Data'!D189))="","",OFFSET('Sanitation Data'!$D$29,0,10*ROW('Sanitation Data'!D189)))</f>
        <v/>
      </c>
      <c r="CM195" s="306" t="str">
        <f ca="true">+IF(OFFSET('Sanitation Data'!$D$30,0,10*ROW('Sanitation Data'!D189))="","",OFFSET('Sanitation Data'!$D$30,0,10*ROW('Sanitation Data'!D189)))</f>
        <v/>
      </c>
      <c r="CN195" s="306" t="str">
        <f ca="true">+IF(OFFSET('Sanitation Data'!$D$31,0,10*ROW('Sanitation Data'!D189))="","",OFFSET('Sanitation Data'!$D$31,0,10*ROW('Sanitation Data'!D189)))</f>
        <v/>
      </c>
      <c r="CO195" s="306" t="str">
        <f ca="true">+IF(OFFSET('Sanitation Data'!$D$32,0,10*ROW('Sanitation Data'!D189))="","",OFFSET('Sanitation Data'!$D$32,0,10*ROW('Sanitation Data'!D189)))</f>
        <v/>
      </c>
      <c r="CP195" s="306" t="str">
        <f ca="true">+IF(OFFSET('Sanitation Data'!$E$28,0,10*ROW('Sanitation Data'!E189))="","",OFFSET('Sanitation Data'!$E$28,0,10*ROW('Sanitation Data'!E189)))</f>
        <v/>
      </c>
      <c r="CQ195" s="306" t="str">
        <f ca="true">+IF(OFFSET('Sanitation Data'!$E$29,0,10*ROW('Sanitation Data'!E189))="","",OFFSET('Sanitation Data'!$E$29,0,10*ROW('Sanitation Data'!E189)))</f>
        <v/>
      </c>
      <c r="CR195" s="306" t="str">
        <f ca="true">+IF(OFFSET('Sanitation Data'!$E$30,0,10*ROW('Sanitation Data'!E189))="","",OFFSET('Sanitation Data'!$E$30,0,10*ROW('Sanitation Data'!E189)))</f>
        <v/>
      </c>
      <c r="CS195" s="306" t="str">
        <f ca="true">+IF(OFFSET('Sanitation Data'!$E$31,0,10*ROW('Sanitation Data'!E189))="","",OFFSET('Sanitation Data'!$E$31,0,10*ROW('Sanitation Data'!E189)))</f>
        <v/>
      </c>
      <c r="CT195" s="306" t="str">
        <f ca="true">+IF(OFFSET('Sanitation Data'!$E$32,0,10*ROW('Sanitation Data'!E189))="","",OFFSET('Sanitation Data'!$E$32,0,10*ROW('Sanitation Data'!E189)))</f>
        <v/>
      </c>
      <c r="CU195" s="306" t="str">
        <f ca="true">+IF(OFFSET('Sanitation Data'!$F$28,0,10*ROW('Sanitation Data'!F189))="","",OFFSET('Sanitation Data'!$F$28,0,10*ROW('Sanitation Data'!F189)))</f>
        <v/>
      </c>
      <c r="CV195" s="306" t="str">
        <f ca="true">+IF(OFFSET('Sanitation Data'!$F$29,0,10*ROW('Sanitation Data'!F189))="","",OFFSET('Sanitation Data'!$F$29,0,10*ROW('Sanitation Data'!F189)))</f>
        <v/>
      </c>
      <c r="CW195" s="306" t="str">
        <f ca="true">+IF(OFFSET('Sanitation Data'!$F$30,0,10*ROW('Sanitation Data'!F189))="","",OFFSET('Sanitation Data'!$F$30,0,10*ROW('Sanitation Data'!F189)))</f>
        <v/>
      </c>
      <c r="CX195" s="306" t="str">
        <f ca="true">+IF(OFFSET('Sanitation Data'!$F$31,0,10*ROW('Sanitation Data'!F189))="","",OFFSET('Sanitation Data'!$F$31,0,10*ROW('Sanitation Data'!F189)))</f>
        <v/>
      </c>
      <c r="CY195" s="306" t="str">
        <f ca="true">+IF(OFFSET('Sanitation Data'!$F$32,0,10*ROW('Sanitation Data'!F189))="","",OFFSET('Sanitation Data'!$F$32,0,10*ROW('Sanitation Data'!F189)))</f>
        <v/>
      </c>
      <c r="CZ195" s="306" t="str">
        <f ca="true">+IF(OFFSET('Sanitation Data'!$G$28,0,10*ROW('Sanitation Data'!G189))="","",OFFSET('Sanitation Data'!$G$28,0,10*ROW('Sanitation Data'!G189)))</f>
        <v/>
      </c>
      <c r="DA195" s="306" t="str">
        <f ca="true">+IF(OFFSET('Sanitation Data'!$G$29,0,10*ROW('Sanitation Data'!G189))="","",OFFSET('Sanitation Data'!$G$29,0,10*ROW('Sanitation Data'!G189)))</f>
        <v/>
      </c>
      <c r="DB195" s="306" t="str">
        <f ca="true">+IF(OFFSET('Sanitation Data'!$G$30,0,10*ROW('Sanitation Data'!G189))="","",OFFSET('Sanitation Data'!$G$30,0,10*ROW('Sanitation Data'!G189)))</f>
        <v/>
      </c>
      <c r="DC195" s="306" t="str">
        <f ca="true">+IF(OFFSET('Sanitation Data'!$G$31,0,10*ROW('Sanitation Data'!G189))="","",OFFSET('Sanitation Data'!$G$31,0,10*ROW('Sanitation Data'!G189)))</f>
        <v/>
      </c>
      <c r="DD195" s="306" t="str">
        <f ca="true">+IF(OFFSET('Sanitation Data'!$G$32,0,10*ROW('Sanitation Data'!G189))="","",OFFSET('Sanitation Data'!$G$32,0,10*ROW('Sanitation Data'!G189)))</f>
        <v/>
      </c>
      <c r="DE195" s="306" t="str">
        <f ca="true">+IF(OFFSET('Sanitation Data'!$H$28,0,10*ROW('Sanitation Data'!H189))="","",OFFSET('Sanitation Data'!$H$28,0,10*ROW('Sanitation Data'!H189)))</f>
        <v/>
      </c>
      <c r="DF195" s="306" t="str">
        <f ca="true">+IF(OFFSET('Sanitation Data'!$H$29,0,10*ROW('Sanitation Data'!H189))="","",OFFSET('Sanitation Data'!$H$29,0,10*ROW('Sanitation Data'!H189)))</f>
        <v/>
      </c>
      <c r="DG195" s="306" t="str">
        <f ca="true">+IF(OFFSET('Sanitation Data'!$H$30,0,10*ROW('Sanitation Data'!H189))="","",OFFSET('Sanitation Data'!$H$30,0,10*ROW('Sanitation Data'!H189)))</f>
        <v/>
      </c>
      <c r="DH195" s="306" t="str">
        <f ca="true">+IF(OFFSET('Sanitation Data'!$H$31,0,10*ROW('Sanitation Data'!H189))="","",OFFSET('Sanitation Data'!$H$31,0,10*ROW('Sanitation Data'!H189)))</f>
        <v/>
      </c>
      <c r="DI195" s="306" t="str">
        <f ca="true">+IF(OFFSET('Sanitation Data'!$H$32,0,10*ROW('Sanitation Data'!H189))="","",OFFSET('Sanitation Data'!$H$32,0,10*ROW('Sanitation Data'!H189)))</f>
        <v/>
      </c>
      <c r="DJ195" s="306" t="str">
        <f ca="true">+IF(OFFSET('Sanitation Data'!$I$28,0,10*ROW('Sanitation Data'!I189))="","",OFFSET('Sanitation Data'!$I$28,0,10*ROW('Sanitation Data'!I189)))</f>
        <v/>
      </c>
      <c r="DK195" s="306" t="str">
        <f ca="true">+IF(OFFSET('Sanitation Data'!$I$29,0,10*ROW('Sanitation Data'!I189))="","",OFFSET('Sanitation Data'!$I$29,0,10*ROW('Sanitation Data'!I189)))</f>
        <v/>
      </c>
      <c r="DL195" s="306" t="str">
        <f ca="true">+IF(OFFSET('Sanitation Data'!$I$30,0,10*ROW('Sanitation Data'!I189))="","",OFFSET('Sanitation Data'!$I$30,0,10*ROW('Sanitation Data'!I189)))</f>
        <v/>
      </c>
      <c r="DM195" s="306" t="str">
        <f ca="true">+IF(OFFSET('Sanitation Data'!$I$31,0,10*ROW('Sanitation Data'!I189))="","",OFFSET('Sanitation Data'!$I$31,0,10*ROW('Sanitation Data'!I189)))</f>
        <v/>
      </c>
      <c r="DN195" s="306" t="str">
        <f ca="true">+IF(OFFSET('Sanitation Data'!$I$32,0,10*ROW('Sanitation Data'!I189))="","",OFFSET('Sanitation Data'!$I$32,0,10*ROW('Sanitation Data'!I189)))</f>
        <v/>
      </c>
      <c r="DO195" s="306" t="str">
        <f ca="true">+IF(OFFSET('Hygiene Data'!$D$11,0,10*ROW('Hygiene Data'!D189))="","",OFFSET('Hygiene Data'!$D$11,0,10*ROW('Hygiene Data'!D189)))</f>
        <v/>
      </c>
      <c r="DP195" s="306" t="str">
        <f ca="true">+IF(OFFSET('Hygiene Data'!$D$12,0,10*ROW('Hygiene Data'!D189))="","",OFFSET('Hygiene Data'!$D$12,0,10*ROW('Hygiene Data'!D189)))</f>
        <v/>
      </c>
      <c r="DQ195" s="306" t="str">
        <f ca="true">+IF(OFFSET('Hygiene Data'!$D$13,0,10*ROW('Hygiene Data'!D189))="","",OFFSET('Hygiene Data'!$D$13,0,10*ROW('Hygiene Data'!D189)))</f>
        <v/>
      </c>
      <c r="DR195" s="306" t="str">
        <f ca="true">+IF(OFFSET('Hygiene Data'!$E$11,0,10*ROW('Hygiene Data'!E189))="","",OFFSET('Hygiene Data'!$E$11,0,10*ROW('Hygiene Data'!E189)))</f>
        <v/>
      </c>
      <c r="DS195" s="306" t="str">
        <f ca="true">+IF(OFFSET('Hygiene Data'!$E$12,0,10*ROW('Hygiene Data'!E189))="","",OFFSET('Hygiene Data'!$E$12,0,10*ROW('Hygiene Data'!E189)))</f>
        <v/>
      </c>
      <c r="DT195" s="306" t="str">
        <f ca="true">+IF(OFFSET('Hygiene Data'!$E$13,0,10*ROW('Hygiene Data'!E189))="","",OFFSET('Hygiene Data'!$E$13,0,10*ROW('Hygiene Data'!E189)))</f>
        <v/>
      </c>
      <c r="DU195" s="306" t="str">
        <f ca="true">+IF(OFFSET('Hygiene Data'!$F$11,0,10*ROW('Hygiene Data'!F189))="","",OFFSET('Hygiene Data'!$F$11,0,10*ROW('Hygiene Data'!F189)))</f>
        <v/>
      </c>
      <c r="DV195" s="306" t="str">
        <f ca="true">+IF(OFFSET('Hygiene Data'!$F$12,0,10*ROW('Hygiene Data'!F189))="","",OFFSET('Hygiene Data'!$F$12,0,10*ROW('Hygiene Data'!F189)))</f>
        <v/>
      </c>
      <c r="DW195" s="306" t="str">
        <f ca="true">+IF(OFFSET('Hygiene Data'!$F$13,0,10*ROW('Hygiene Data'!F189))="","",OFFSET('Hygiene Data'!$F$13,0,10*ROW('Hygiene Data'!F189)))</f>
        <v/>
      </c>
      <c r="DX195" s="306" t="str">
        <f ca="true">+IF(OFFSET('Hygiene Data'!$G$11,0,10*ROW('Hygiene Data'!G189))="","",OFFSET('Hygiene Data'!$G$11,0,10*ROW('Hygiene Data'!G189)))</f>
        <v/>
      </c>
      <c r="DY195" s="306" t="str">
        <f ca="true">+IF(OFFSET('Hygiene Data'!$G$12,0,10*ROW('Hygiene Data'!G189))="","",OFFSET('Hygiene Data'!$G$12,0,10*ROW('Hygiene Data'!G189)))</f>
        <v/>
      </c>
      <c r="DZ195" s="306" t="str">
        <f ca="true">+IF(OFFSET('Hygiene Data'!$G$13,0,10*ROW('Hygiene Data'!G189))="","",OFFSET('Hygiene Data'!$G$13,0,10*ROW('Hygiene Data'!G189)))</f>
        <v/>
      </c>
      <c r="EA195" s="306" t="str">
        <f ca="true">+IF(OFFSET('Hygiene Data'!$H$11,0,10*ROW('Hygiene Data'!H189))="","",OFFSET('Hygiene Data'!$H$11,0,10*ROW('Hygiene Data'!H189)))</f>
        <v/>
      </c>
      <c r="EB195" s="306" t="str">
        <f ca="true">+IF(OFFSET('Hygiene Data'!$H$12,0,10*ROW('Hygiene Data'!H189))="","",OFFSET('Hygiene Data'!$H$12,0,10*ROW('Hygiene Data'!H189)))</f>
        <v/>
      </c>
      <c r="EC195" s="306" t="str">
        <f ca="true">+IF(OFFSET('Hygiene Data'!$H$13,0,10*ROW('Hygiene Data'!H189))="","",OFFSET('Hygiene Data'!$H$13,0,10*ROW('Hygiene Data'!H189)))</f>
        <v/>
      </c>
      <c r="ED195" s="306" t="str">
        <f ca="true">+IF(OFFSET('Hygiene Data'!$I$11,0,10*ROW('Hygiene Data'!I189))="","",OFFSET('Hygiene Data'!$I$11,0,10*ROW('Hygiene Data'!I189)))</f>
        <v/>
      </c>
      <c r="EE195" s="306" t="str">
        <f ca="true">+IF(OFFSET('Hygiene Data'!$I$12,0,10*ROW('Hygiene Data'!I189))="","",OFFSET('Hygiene Data'!$I$12,0,10*ROW('Hygiene Data'!I189)))</f>
        <v/>
      </c>
      <c r="EF195" s="306"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62" t="str">
        <f t="shared" ca="true" si="2"/>
        <v/>
      </c>
      <c r="D196" s="98"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8"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8"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8"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8"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8"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8"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8"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8"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8"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8"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8"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8"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8"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8"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8"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8"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8"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9"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9"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9"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9"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9"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9"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9"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9"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9"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9"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9"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9"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9"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9"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9"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9"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9"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9"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9"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9"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9"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9"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9"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9"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9"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9"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9"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9"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9"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9"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0"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0"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0"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0"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0"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0"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0"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0"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0"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0"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0"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0"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0"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0"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0"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0"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0"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0"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6"/>
      <c r="BS196" s="306" t="str">
        <f ca="true">+IF(OFFSET('Water Data'!$D$27,0,10*ROW('Water Data'!D190))="","",OFFSET('Water Data'!$D$27,0,10*ROW('Water Data'!D190)))</f>
        <v/>
      </c>
      <c r="BT196" s="306" t="str">
        <f ca="true">+IF(OFFSET('Water Data'!$D$28,0,10*ROW('Water Data'!D190))="","",OFFSET('Water Data'!$D$28,0,10*ROW('Water Data'!D190)))</f>
        <v/>
      </c>
      <c r="BU196" s="306" t="str">
        <f ca="true">+IF(OFFSET('Water Data'!$D$29,0,10*ROW('Water Data'!D190))="","",OFFSET('Water Data'!$D$29,0,10*ROW('Water Data'!D190)))</f>
        <v/>
      </c>
      <c r="BV196" s="306" t="str">
        <f ca="true">+IF(OFFSET('Water Data'!$E$27,0,10*ROW('Water Data'!E190))="","",OFFSET('Water Data'!$E$27,0,10*ROW('Water Data'!E190)))</f>
        <v/>
      </c>
      <c r="BW196" s="306" t="str">
        <f ca="true">+IF(OFFSET('Water Data'!$E$28,0,10*ROW('Water Data'!E190))="","",OFFSET('Water Data'!$E$28,0,10*ROW('Water Data'!E190)))</f>
        <v/>
      </c>
      <c r="BX196" s="306" t="str">
        <f ca="true">+IF(OFFSET('Water Data'!$E$29,0,10*ROW('Water Data'!E190))="","",OFFSET('Water Data'!$E$29,0,10*ROW('Water Data'!E190)))</f>
        <v/>
      </c>
      <c r="BY196" s="306" t="str">
        <f ca="true">+IF(OFFSET('Water Data'!$F$27,0,10*ROW('Water Data'!F190))="","",OFFSET('Water Data'!$F$27,0,10*ROW('Water Data'!F190)))</f>
        <v/>
      </c>
      <c r="BZ196" s="306" t="str">
        <f ca="true">+IF(OFFSET('Water Data'!$F$28,0,10*ROW('Water Data'!F190))="","",OFFSET('Water Data'!$F$28,0,10*ROW('Water Data'!F190)))</f>
        <v/>
      </c>
      <c r="CA196" s="306" t="str">
        <f ca="true">+IF(OFFSET('Water Data'!$F$29,0,10*ROW('Water Data'!F190))="","",OFFSET('Water Data'!$F$29,0,10*ROW('Water Data'!F190)))</f>
        <v/>
      </c>
      <c r="CB196" s="306" t="str">
        <f ca="true">+IF(OFFSET('Water Data'!$G$27,0,10*ROW('Water Data'!G190))="","",OFFSET('Water Data'!$G$27,0,10*ROW('Water Data'!G190)))</f>
        <v/>
      </c>
      <c r="CC196" s="306" t="str">
        <f ca="true">+IF(OFFSET('Water Data'!$G$28,0,10*ROW('Water Data'!G190))="","",OFFSET('Water Data'!$G$28,0,10*ROW('Water Data'!G190)))</f>
        <v/>
      </c>
      <c r="CD196" s="306" t="str">
        <f ca="true">+IF(OFFSET('Water Data'!$G$29,0,10*ROW('Water Data'!G190))="","",OFFSET('Water Data'!$G$29,0,10*ROW('Water Data'!G190)))</f>
        <v/>
      </c>
      <c r="CE196" s="306" t="str">
        <f ca="true">+IF(OFFSET('Water Data'!$H$27,0,10*ROW('Water Data'!H190))="","",OFFSET('Water Data'!$H$27,0,10*ROW('Water Data'!H190)))</f>
        <v/>
      </c>
      <c r="CF196" s="306" t="str">
        <f ca="true">+IF(OFFSET('Water Data'!$H$28,0,10*ROW('Water Data'!H190))="","",OFFSET('Water Data'!$H$28,0,10*ROW('Water Data'!H190)))</f>
        <v/>
      </c>
      <c r="CG196" s="306" t="str">
        <f ca="true">+IF(OFFSET('Water Data'!$H$29,0,10*ROW('Water Data'!H190))="","",OFFSET('Water Data'!$H$29,0,10*ROW('Water Data'!H190)))</f>
        <v/>
      </c>
      <c r="CH196" s="306" t="str">
        <f ca="true">+IF(OFFSET('Water Data'!$I$27,0,10*ROW('Water Data'!I190))="","",OFFSET('Water Data'!$I$27,0,10*ROW('Water Data'!I190)))</f>
        <v/>
      </c>
      <c r="CI196" s="306" t="str">
        <f ca="true">+IF(OFFSET('Water Data'!$I$28,0,10*ROW('Water Data'!I190))="","",OFFSET('Water Data'!$I$28,0,10*ROW('Water Data'!I190)))</f>
        <v/>
      </c>
      <c r="CJ196" s="306" t="str">
        <f ca="true">+IF(OFFSET('Water Data'!$I$29,0,10*ROW('Water Data'!I190))="","",OFFSET('Water Data'!$I$29,0,10*ROW('Water Data'!I190)))</f>
        <v/>
      </c>
      <c r="CK196" s="306" t="str">
        <f ca="true">+IF(OFFSET('Sanitation Data'!$D$28,0,10*ROW('Sanitation Data'!D190))="","",OFFSET('Sanitation Data'!$D$28,0,10*ROW('Sanitation Data'!D190)))</f>
        <v/>
      </c>
      <c r="CL196" s="306" t="str">
        <f ca="true">+IF(OFFSET('Sanitation Data'!$D$29,0,10*ROW('Sanitation Data'!D190))="","",OFFSET('Sanitation Data'!$D$29,0,10*ROW('Sanitation Data'!D190)))</f>
        <v/>
      </c>
      <c r="CM196" s="306" t="str">
        <f ca="true">+IF(OFFSET('Sanitation Data'!$D$30,0,10*ROW('Sanitation Data'!D190))="","",OFFSET('Sanitation Data'!$D$30,0,10*ROW('Sanitation Data'!D190)))</f>
        <v/>
      </c>
      <c r="CN196" s="306" t="str">
        <f ca="true">+IF(OFFSET('Sanitation Data'!$D$31,0,10*ROW('Sanitation Data'!D190))="","",OFFSET('Sanitation Data'!$D$31,0,10*ROW('Sanitation Data'!D190)))</f>
        <v/>
      </c>
      <c r="CO196" s="306" t="str">
        <f ca="true">+IF(OFFSET('Sanitation Data'!$D$32,0,10*ROW('Sanitation Data'!D190))="","",OFFSET('Sanitation Data'!$D$32,0,10*ROW('Sanitation Data'!D190)))</f>
        <v/>
      </c>
      <c r="CP196" s="306" t="str">
        <f ca="true">+IF(OFFSET('Sanitation Data'!$E$28,0,10*ROW('Sanitation Data'!E190))="","",OFFSET('Sanitation Data'!$E$28,0,10*ROW('Sanitation Data'!E190)))</f>
        <v/>
      </c>
      <c r="CQ196" s="306" t="str">
        <f ca="true">+IF(OFFSET('Sanitation Data'!$E$29,0,10*ROW('Sanitation Data'!E190))="","",OFFSET('Sanitation Data'!$E$29,0,10*ROW('Sanitation Data'!E190)))</f>
        <v/>
      </c>
      <c r="CR196" s="306" t="str">
        <f ca="true">+IF(OFFSET('Sanitation Data'!$E$30,0,10*ROW('Sanitation Data'!E190))="","",OFFSET('Sanitation Data'!$E$30,0,10*ROW('Sanitation Data'!E190)))</f>
        <v/>
      </c>
      <c r="CS196" s="306" t="str">
        <f ca="true">+IF(OFFSET('Sanitation Data'!$E$31,0,10*ROW('Sanitation Data'!E190))="","",OFFSET('Sanitation Data'!$E$31,0,10*ROW('Sanitation Data'!E190)))</f>
        <v/>
      </c>
      <c r="CT196" s="306" t="str">
        <f ca="true">+IF(OFFSET('Sanitation Data'!$E$32,0,10*ROW('Sanitation Data'!E190))="","",OFFSET('Sanitation Data'!$E$32,0,10*ROW('Sanitation Data'!E190)))</f>
        <v/>
      </c>
      <c r="CU196" s="306" t="str">
        <f ca="true">+IF(OFFSET('Sanitation Data'!$F$28,0,10*ROW('Sanitation Data'!F190))="","",OFFSET('Sanitation Data'!$F$28,0,10*ROW('Sanitation Data'!F190)))</f>
        <v/>
      </c>
      <c r="CV196" s="306" t="str">
        <f ca="true">+IF(OFFSET('Sanitation Data'!$F$29,0,10*ROW('Sanitation Data'!F190))="","",OFFSET('Sanitation Data'!$F$29,0,10*ROW('Sanitation Data'!F190)))</f>
        <v/>
      </c>
      <c r="CW196" s="306" t="str">
        <f ca="true">+IF(OFFSET('Sanitation Data'!$F$30,0,10*ROW('Sanitation Data'!F190))="","",OFFSET('Sanitation Data'!$F$30,0,10*ROW('Sanitation Data'!F190)))</f>
        <v/>
      </c>
      <c r="CX196" s="306" t="str">
        <f ca="true">+IF(OFFSET('Sanitation Data'!$F$31,0,10*ROW('Sanitation Data'!F190))="","",OFFSET('Sanitation Data'!$F$31,0,10*ROW('Sanitation Data'!F190)))</f>
        <v/>
      </c>
      <c r="CY196" s="306" t="str">
        <f ca="true">+IF(OFFSET('Sanitation Data'!$F$32,0,10*ROW('Sanitation Data'!F190))="","",OFFSET('Sanitation Data'!$F$32,0,10*ROW('Sanitation Data'!F190)))</f>
        <v/>
      </c>
      <c r="CZ196" s="306" t="str">
        <f ca="true">+IF(OFFSET('Sanitation Data'!$G$28,0,10*ROW('Sanitation Data'!G190))="","",OFFSET('Sanitation Data'!$G$28,0,10*ROW('Sanitation Data'!G190)))</f>
        <v/>
      </c>
      <c r="DA196" s="306" t="str">
        <f ca="true">+IF(OFFSET('Sanitation Data'!$G$29,0,10*ROW('Sanitation Data'!G190))="","",OFFSET('Sanitation Data'!$G$29,0,10*ROW('Sanitation Data'!G190)))</f>
        <v/>
      </c>
      <c r="DB196" s="306" t="str">
        <f ca="true">+IF(OFFSET('Sanitation Data'!$G$30,0,10*ROW('Sanitation Data'!G190))="","",OFFSET('Sanitation Data'!$G$30,0,10*ROW('Sanitation Data'!G190)))</f>
        <v/>
      </c>
      <c r="DC196" s="306" t="str">
        <f ca="true">+IF(OFFSET('Sanitation Data'!$G$31,0,10*ROW('Sanitation Data'!G190))="","",OFFSET('Sanitation Data'!$G$31,0,10*ROW('Sanitation Data'!G190)))</f>
        <v/>
      </c>
      <c r="DD196" s="306" t="str">
        <f ca="true">+IF(OFFSET('Sanitation Data'!$G$32,0,10*ROW('Sanitation Data'!G190))="","",OFFSET('Sanitation Data'!$G$32,0,10*ROW('Sanitation Data'!G190)))</f>
        <v/>
      </c>
      <c r="DE196" s="306" t="str">
        <f ca="true">+IF(OFFSET('Sanitation Data'!$H$28,0,10*ROW('Sanitation Data'!H190))="","",OFFSET('Sanitation Data'!$H$28,0,10*ROW('Sanitation Data'!H190)))</f>
        <v/>
      </c>
      <c r="DF196" s="306" t="str">
        <f ca="true">+IF(OFFSET('Sanitation Data'!$H$29,0,10*ROW('Sanitation Data'!H190))="","",OFFSET('Sanitation Data'!$H$29,0,10*ROW('Sanitation Data'!H190)))</f>
        <v/>
      </c>
      <c r="DG196" s="306" t="str">
        <f ca="true">+IF(OFFSET('Sanitation Data'!$H$30,0,10*ROW('Sanitation Data'!H190))="","",OFFSET('Sanitation Data'!$H$30,0,10*ROW('Sanitation Data'!H190)))</f>
        <v/>
      </c>
      <c r="DH196" s="306" t="str">
        <f ca="true">+IF(OFFSET('Sanitation Data'!$H$31,0,10*ROW('Sanitation Data'!H190))="","",OFFSET('Sanitation Data'!$H$31,0,10*ROW('Sanitation Data'!H190)))</f>
        <v/>
      </c>
      <c r="DI196" s="306" t="str">
        <f ca="true">+IF(OFFSET('Sanitation Data'!$H$32,0,10*ROW('Sanitation Data'!H190))="","",OFFSET('Sanitation Data'!$H$32,0,10*ROW('Sanitation Data'!H190)))</f>
        <v/>
      </c>
      <c r="DJ196" s="306" t="str">
        <f ca="true">+IF(OFFSET('Sanitation Data'!$I$28,0,10*ROW('Sanitation Data'!I190))="","",OFFSET('Sanitation Data'!$I$28,0,10*ROW('Sanitation Data'!I190)))</f>
        <v/>
      </c>
      <c r="DK196" s="306" t="str">
        <f ca="true">+IF(OFFSET('Sanitation Data'!$I$29,0,10*ROW('Sanitation Data'!I190))="","",OFFSET('Sanitation Data'!$I$29,0,10*ROW('Sanitation Data'!I190)))</f>
        <v/>
      </c>
      <c r="DL196" s="306" t="str">
        <f ca="true">+IF(OFFSET('Sanitation Data'!$I$30,0,10*ROW('Sanitation Data'!I190))="","",OFFSET('Sanitation Data'!$I$30,0,10*ROW('Sanitation Data'!I190)))</f>
        <v/>
      </c>
      <c r="DM196" s="306" t="str">
        <f ca="true">+IF(OFFSET('Sanitation Data'!$I$31,0,10*ROW('Sanitation Data'!I190))="","",OFFSET('Sanitation Data'!$I$31,0,10*ROW('Sanitation Data'!I190)))</f>
        <v/>
      </c>
      <c r="DN196" s="306" t="str">
        <f ca="true">+IF(OFFSET('Sanitation Data'!$I$32,0,10*ROW('Sanitation Data'!I190))="","",OFFSET('Sanitation Data'!$I$32,0,10*ROW('Sanitation Data'!I190)))</f>
        <v/>
      </c>
      <c r="DO196" s="306" t="str">
        <f ca="true">+IF(OFFSET('Hygiene Data'!$D$11,0,10*ROW('Hygiene Data'!D190))="","",OFFSET('Hygiene Data'!$D$11,0,10*ROW('Hygiene Data'!D190)))</f>
        <v/>
      </c>
      <c r="DP196" s="306" t="str">
        <f ca="true">+IF(OFFSET('Hygiene Data'!$D$12,0,10*ROW('Hygiene Data'!D190))="","",OFFSET('Hygiene Data'!$D$12,0,10*ROW('Hygiene Data'!D190)))</f>
        <v/>
      </c>
      <c r="DQ196" s="306" t="str">
        <f ca="true">+IF(OFFSET('Hygiene Data'!$D$13,0,10*ROW('Hygiene Data'!D190))="","",OFFSET('Hygiene Data'!$D$13,0,10*ROW('Hygiene Data'!D190)))</f>
        <v/>
      </c>
      <c r="DR196" s="306" t="str">
        <f ca="true">+IF(OFFSET('Hygiene Data'!$E$11,0,10*ROW('Hygiene Data'!E190))="","",OFFSET('Hygiene Data'!$E$11,0,10*ROW('Hygiene Data'!E190)))</f>
        <v/>
      </c>
      <c r="DS196" s="306" t="str">
        <f ca="true">+IF(OFFSET('Hygiene Data'!$E$12,0,10*ROW('Hygiene Data'!E190))="","",OFFSET('Hygiene Data'!$E$12,0,10*ROW('Hygiene Data'!E190)))</f>
        <v/>
      </c>
      <c r="DT196" s="306" t="str">
        <f ca="true">+IF(OFFSET('Hygiene Data'!$E$13,0,10*ROW('Hygiene Data'!E190))="","",OFFSET('Hygiene Data'!$E$13,0,10*ROW('Hygiene Data'!E190)))</f>
        <v/>
      </c>
      <c r="DU196" s="306" t="str">
        <f ca="true">+IF(OFFSET('Hygiene Data'!$F$11,0,10*ROW('Hygiene Data'!F190))="","",OFFSET('Hygiene Data'!$F$11,0,10*ROW('Hygiene Data'!F190)))</f>
        <v/>
      </c>
      <c r="DV196" s="306" t="str">
        <f ca="true">+IF(OFFSET('Hygiene Data'!$F$12,0,10*ROW('Hygiene Data'!F190))="","",OFFSET('Hygiene Data'!$F$12,0,10*ROW('Hygiene Data'!F190)))</f>
        <v/>
      </c>
      <c r="DW196" s="306" t="str">
        <f ca="true">+IF(OFFSET('Hygiene Data'!$F$13,0,10*ROW('Hygiene Data'!F190))="","",OFFSET('Hygiene Data'!$F$13,0,10*ROW('Hygiene Data'!F190)))</f>
        <v/>
      </c>
      <c r="DX196" s="306" t="str">
        <f ca="true">+IF(OFFSET('Hygiene Data'!$G$11,0,10*ROW('Hygiene Data'!G190))="","",OFFSET('Hygiene Data'!$G$11,0,10*ROW('Hygiene Data'!G190)))</f>
        <v/>
      </c>
      <c r="DY196" s="306" t="str">
        <f ca="true">+IF(OFFSET('Hygiene Data'!$G$12,0,10*ROW('Hygiene Data'!G190))="","",OFFSET('Hygiene Data'!$G$12,0,10*ROW('Hygiene Data'!G190)))</f>
        <v/>
      </c>
      <c r="DZ196" s="306" t="str">
        <f ca="true">+IF(OFFSET('Hygiene Data'!$G$13,0,10*ROW('Hygiene Data'!G190))="","",OFFSET('Hygiene Data'!$G$13,0,10*ROW('Hygiene Data'!G190)))</f>
        <v/>
      </c>
      <c r="EA196" s="306" t="str">
        <f ca="true">+IF(OFFSET('Hygiene Data'!$H$11,0,10*ROW('Hygiene Data'!H190))="","",OFFSET('Hygiene Data'!$H$11,0,10*ROW('Hygiene Data'!H190)))</f>
        <v/>
      </c>
      <c r="EB196" s="306" t="str">
        <f ca="true">+IF(OFFSET('Hygiene Data'!$H$12,0,10*ROW('Hygiene Data'!H190))="","",OFFSET('Hygiene Data'!$H$12,0,10*ROW('Hygiene Data'!H190)))</f>
        <v/>
      </c>
      <c r="EC196" s="306" t="str">
        <f ca="true">+IF(OFFSET('Hygiene Data'!$H$13,0,10*ROW('Hygiene Data'!H190))="","",OFFSET('Hygiene Data'!$H$13,0,10*ROW('Hygiene Data'!H190)))</f>
        <v/>
      </c>
      <c r="ED196" s="306" t="str">
        <f ca="true">+IF(OFFSET('Hygiene Data'!$I$11,0,10*ROW('Hygiene Data'!I190))="","",OFFSET('Hygiene Data'!$I$11,0,10*ROW('Hygiene Data'!I190)))</f>
        <v/>
      </c>
      <c r="EE196" s="306" t="str">
        <f ca="true">+IF(OFFSET('Hygiene Data'!$I$12,0,10*ROW('Hygiene Data'!I190))="","",OFFSET('Hygiene Data'!$I$12,0,10*ROW('Hygiene Data'!I190)))</f>
        <v/>
      </c>
      <c r="EF196" s="306"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62" t="str">
        <f t="shared" ca="true" si="2"/>
        <v/>
      </c>
      <c r="D197" s="98"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8"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8"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8"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8"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8"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8"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8"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8"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8"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8"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8"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8"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8"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8"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8"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8"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8"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9"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9"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9"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9"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9"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9"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9"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9"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9"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9"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9"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9"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9"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9"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9"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9"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9"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9"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9"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9"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9"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9"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9"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9"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9"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9"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9"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9"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9"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9"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0"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0"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0"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0"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0"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0"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0"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0"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0"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0"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0"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0"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0"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0"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0"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0"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0"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0"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6"/>
      <c r="BS197" s="306" t="str">
        <f ca="true">+IF(OFFSET('Water Data'!$D$27,0,10*ROW('Water Data'!D191))="","",OFFSET('Water Data'!$D$27,0,10*ROW('Water Data'!D191)))</f>
        <v/>
      </c>
      <c r="BT197" s="306" t="str">
        <f ca="true">+IF(OFFSET('Water Data'!$D$28,0,10*ROW('Water Data'!D191))="","",OFFSET('Water Data'!$D$28,0,10*ROW('Water Data'!D191)))</f>
        <v/>
      </c>
      <c r="BU197" s="306" t="str">
        <f ca="true">+IF(OFFSET('Water Data'!$D$29,0,10*ROW('Water Data'!D191))="","",OFFSET('Water Data'!$D$29,0,10*ROW('Water Data'!D191)))</f>
        <v/>
      </c>
      <c r="BV197" s="306" t="str">
        <f ca="true">+IF(OFFSET('Water Data'!$E$27,0,10*ROW('Water Data'!E191))="","",OFFSET('Water Data'!$E$27,0,10*ROW('Water Data'!E191)))</f>
        <v/>
      </c>
      <c r="BW197" s="306" t="str">
        <f ca="true">+IF(OFFSET('Water Data'!$E$28,0,10*ROW('Water Data'!E191))="","",OFFSET('Water Data'!$E$28,0,10*ROW('Water Data'!E191)))</f>
        <v/>
      </c>
      <c r="BX197" s="306" t="str">
        <f ca="true">+IF(OFFSET('Water Data'!$E$29,0,10*ROW('Water Data'!E191))="","",OFFSET('Water Data'!$E$29,0,10*ROW('Water Data'!E191)))</f>
        <v/>
      </c>
      <c r="BY197" s="306" t="str">
        <f ca="true">+IF(OFFSET('Water Data'!$F$27,0,10*ROW('Water Data'!F191))="","",OFFSET('Water Data'!$F$27,0,10*ROW('Water Data'!F191)))</f>
        <v/>
      </c>
      <c r="BZ197" s="306" t="str">
        <f ca="true">+IF(OFFSET('Water Data'!$F$28,0,10*ROW('Water Data'!F191))="","",OFFSET('Water Data'!$F$28,0,10*ROW('Water Data'!F191)))</f>
        <v/>
      </c>
      <c r="CA197" s="306" t="str">
        <f ca="true">+IF(OFFSET('Water Data'!$F$29,0,10*ROW('Water Data'!F191))="","",OFFSET('Water Data'!$F$29,0,10*ROW('Water Data'!F191)))</f>
        <v/>
      </c>
      <c r="CB197" s="306" t="str">
        <f ca="true">+IF(OFFSET('Water Data'!$G$27,0,10*ROW('Water Data'!G191))="","",OFFSET('Water Data'!$G$27,0,10*ROW('Water Data'!G191)))</f>
        <v/>
      </c>
      <c r="CC197" s="306" t="str">
        <f ca="true">+IF(OFFSET('Water Data'!$G$28,0,10*ROW('Water Data'!G191))="","",OFFSET('Water Data'!$G$28,0,10*ROW('Water Data'!G191)))</f>
        <v/>
      </c>
      <c r="CD197" s="306" t="str">
        <f ca="true">+IF(OFFSET('Water Data'!$G$29,0,10*ROW('Water Data'!G191))="","",OFFSET('Water Data'!$G$29,0,10*ROW('Water Data'!G191)))</f>
        <v/>
      </c>
      <c r="CE197" s="306" t="str">
        <f ca="true">+IF(OFFSET('Water Data'!$H$27,0,10*ROW('Water Data'!H191))="","",OFFSET('Water Data'!$H$27,0,10*ROW('Water Data'!H191)))</f>
        <v/>
      </c>
      <c r="CF197" s="306" t="str">
        <f ca="true">+IF(OFFSET('Water Data'!$H$28,0,10*ROW('Water Data'!H191))="","",OFFSET('Water Data'!$H$28,0,10*ROW('Water Data'!H191)))</f>
        <v/>
      </c>
      <c r="CG197" s="306" t="str">
        <f ca="true">+IF(OFFSET('Water Data'!$H$29,0,10*ROW('Water Data'!H191))="","",OFFSET('Water Data'!$H$29,0,10*ROW('Water Data'!H191)))</f>
        <v/>
      </c>
      <c r="CH197" s="306" t="str">
        <f ca="true">+IF(OFFSET('Water Data'!$I$27,0,10*ROW('Water Data'!I191))="","",OFFSET('Water Data'!$I$27,0,10*ROW('Water Data'!I191)))</f>
        <v/>
      </c>
      <c r="CI197" s="306" t="str">
        <f ca="true">+IF(OFFSET('Water Data'!$I$28,0,10*ROW('Water Data'!I191))="","",OFFSET('Water Data'!$I$28,0,10*ROW('Water Data'!I191)))</f>
        <v/>
      </c>
      <c r="CJ197" s="306" t="str">
        <f ca="true">+IF(OFFSET('Water Data'!$I$29,0,10*ROW('Water Data'!I191))="","",OFFSET('Water Data'!$I$29,0,10*ROW('Water Data'!I191)))</f>
        <v/>
      </c>
      <c r="CK197" s="306" t="str">
        <f ca="true">+IF(OFFSET('Sanitation Data'!$D$28,0,10*ROW('Sanitation Data'!D191))="","",OFFSET('Sanitation Data'!$D$28,0,10*ROW('Sanitation Data'!D191)))</f>
        <v/>
      </c>
      <c r="CL197" s="306" t="str">
        <f ca="true">+IF(OFFSET('Sanitation Data'!$D$29,0,10*ROW('Sanitation Data'!D191))="","",OFFSET('Sanitation Data'!$D$29,0,10*ROW('Sanitation Data'!D191)))</f>
        <v/>
      </c>
      <c r="CM197" s="306" t="str">
        <f ca="true">+IF(OFFSET('Sanitation Data'!$D$30,0,10*ROW('Sanitation Data'!D191))="","",OFFSET('Sanitation Data'!$D$30,0,10*ROW('Sanitation Data'!D191)))</f>
        <v/>
      </c>
      <c r="CN197" s="306" t="str">
        <f ca="true">+IF(OFFSET('Sanitation Data'!$D$31,0,10*ROW('Sanitation Data'!D191))="","",OFFSET('Sanitation Data'!$D$31,0,10*ROW('Sanitation Data'!D191)))</f>
        <v/>
      </c>
      <c r="CO197" s="306" t="str">
        <f ca="true">+IF(OFFSET('Sanitation Data'!$D$32,0,10*ROW('Sanitation Data'!D191))="","",OFFSET('Sanitation Data'!$D$32,0,10*ROW('Sanitation Data'!D191)))</f>
        <v/>
      </c>
      <c r="CP197" s="306" t="str">
        <f ca="true">+IF(OFFSET('Sanitation Data'!$E$28,0,10*ROW('Sanitation Data'!E191))="","",OFFSET('Sanitation Data'!$E$28,0,10*ROW('Sanitation Data'!E191)))</f>
        <v/>
      </c>
      <c r="CQ197" s="306" t="str">
        <f ca="true">+IF(OFFSET('Sanitation Data'!$E$29,0,10*ROW('Sanitation Data'!E191))="","",OFFSET('Sanitation Data'!$E$29,0,10*ROW('Sanitation Data'!E191)))</f>
        <v/>
      </c>
      <c r="CR197" s="306" t="str">
        <f ca="true">+IF(OFFSET('Sanitation Data'!$E$30,0,10*ROW('Sanitation Data'!E191))="","",OFFSET('Sanitation Data'!$E$30,0,10*ROW('Sanitation Data'!E191)))</f>
        <v/>
      </c>
      <c r="CS197" s="306" t="str">
        <f ca="true">+IF(OFFSET('Sanitation Data'!$E$31,0,10*ROW('Sanitation Data'!E191))="","",OFFSET('Sanitation Data'!$E$31,0,10*ROW('Sanitation Data'!E191)))</f>
        <v/>
      </c>
      <c r="CT197" s="306" t="str">
        <f ca="true">+IF(OFFSET('Sanitation Data'!$E$32,0,10*ROW('Sanitation Data'!E191))="","",OFFSET('Sanitation Data'!$E$32,0,10*ROW('Sanitation Data'!E191)))</f>
        <v/>
      </c>
      <c r="CU197" s="306" t="str">
        <f ca="true">+IF(OFFSET('Sanitation Data'!$F$28,0,10*ROW('Sanitation Data'!F191))="","",OFFSET('Sanitation Data'!$F$28,0,10*ROW('Sanitation Data'!F191)))</f>
        <v/>
      </c>
      <c r="CV197" s="306" t="str">
        <f ca="true">+IF(OFFSET('Sanitation Data'!$F$29,0,10*ROW('Sanitation Data'!F191))="","",OFFSET('Sanitation Data'!$F$29,0,10*ROW('Sanitation Data'!F191)))</f>
        <v/>
      </c>
      <c r="CW197" s="306" t="str">
        <f ca="true">+IF(OFFSET('Sanitation Data'!$F$30,0,10*ROW('Sanitation Data'!F191))="","",OFFSET('Sanitation Data'!$F$30,0,10*ROW('Sanitation Data'!F191)))</f>
        <v/>
      </c>
      <c r="CX197" s="306" t="str">
        <f ca="true">+IF(OFFSET('Sanitation Data'!$F$31,0,10*ROW('Sanitation Data'!F191))="","",OFFSET('Sanitation Data'!$F$31,0,10*ROW('Sanitation Data'!F191)))</f>
        <v/>
      </c>
      <c r="CY197" s="306" t="str">
        <f ca="true">+IF(OFFSET('Sanitation Data'!$F$32,0,10*ROW('Sanitation Data'!F191))="","",OFFSET('Sanitation Data'!$F$32,0,10*ROW('Sanitation Data'!F191)))</f>
        <v/>
      </c>
      <c r="CZ197" s="306" t="str">
        <f ca="true">+IF(OFFSET('Sanitation Data'!$G$28,0,10*ROW('Sanitation Data'!G191))="","",OFFSET('Sanitation Data'!$G$28,0,10*ROW('Sanitation Data'!G191)))</f>
        <v/>
      </c>
      <c r="DA197" s="306" t="str">
        <f ca="true">+IF(OFFSET('Sanitation Data'!$G$29,0,10*ROW('Sanitation Data'!G191))="","",OFFSET('Sanitation Data'!$G$29,0,10*ROW('Sanitation Data'!G191)))</f>
        <v/>
      </c>
      <c r="DB197" s="306" t="str">
        <f ca="true">+IF(OFFSET('Sanitation Data'!$G$30,0,10*ROW('Sanitation Data'!G191))="","",OFFSET('Sanitation Data'!$G$30,0,10*ROW('Sanitation Data'!G191)))</f>
        <v/>
      </c>
      <c r="DC197" s="306" t="str">
        <f ca="true">+IF(OFFSET('Sanitation Data'!$G$31,0,10*ROW('Sanitation Data'!G191))="","",OFFSET('Sanitation Data'!$G$31,0,10*ROW('Sanitation Data'!G191)))</f>
        <v/>
      </c>
      <c r="DD197" s="306" t="str">
        <f ca="true">+IF(OFFSET('Sanitation Data'!$G$32,0,10*ROW('Sanitation Data'!G191))="","",OFFSET('Sanitation Data'!$G$32,0,10*ROW('Sanitation Data'!G191)))</f>
        <v/>
      </c>
      <c r="DE197" s="306" t="str">
        <f ca="true">+IF(OFFSET('Sanitation Data'!$H$28,0,10*ROW('Sanitation Data'!H191))="","",OFFSET('Sanitation Data'!$H$28,0,10*ROW('Sanitation Data'!H191)))</f>
        <v/>
      </c>
      <c r="DF197" s="306" t="str">
        <f ca="true">+IF(OFFSET('Sanitation Data'!$H$29,0,10*ROW('Sanitation Data'!H191))="","",OFFSET('Sanitation Data'!$H$29,0,10*ROW('Sanitation Data'!H191)))</f>
        <v/>
      </c>
      <c r="DG197" s="306" t="str">
        <f ca="true">+IF(OFFSET('Sanitation Data'!$H$30,0,10*ROW('Sanitation Data'!H191))="","",OFFSET('Sanitation Data'!$H$30,0,10*ROW('Sanitation Data'!H191)))</f>
        <v/>
      </c>
      <c r="DH197" s="306" t="str">
        <f ca="true">+IF(OFFSET('Sanitation Data'!$H$31,0,10*ROW('Sanitation Data'!H191))="","",OFFSET('Sanitation Data'!$H$31,0,10*ROW('Sanitation Data'!H191)))</f>
        <v/>
      </c>
      <c r="DI197" s="306" t="str">
        <f ca="true">+IF(OFFSET('Sanitation Data'!$H$32,0,10*ROW('Sanitation Data'!H191))="","",OFFSET('Sanitation Data'!$H$32,0,10*ROW('Sanitation Data'!H191)))</f>
        <v/>
      </c>
      <c r="DJ197" s="306" t="str">
        <f ca="true">+IF(OFFSET('Sanitation Data'!$I$28,0,10*ROW('Sanitation Data'!I191))="","",OFFSET('Sanitation Data'!$I$28,0,10*ROW('Sanitation Data'!I191)))</f>
        <v/>
      </c>
      <c r="DK197" s="306" t="str">
        <f ca="true">+IF(OFFSET('Sanitation Data'!$I$29,0,10*ROW('Sanitation Data'!I191))="","",OFFSET('Sanitation Data'!$I$29,0,10*ROW('Sanitation Data'!I191)))</f>
        <v/>
      </c>
      <c r="DL197" s="306" t="str">
        <f ca="true">+IF(OFFSET('Sanitation Data'!$I$30,0,10*ROW('Sanitation Data'!I191))="","",OFFSET('Sanitation Data'!$I$30,0,10*ROW('Sanitation Data'!I191)))</f>
        <v/>
      </c>
      <c r="DM197" s="306" t="str">
        <f ca="true">+IF(OFFSET('Sanitation Data'!$I$31,0,10*ROW('Sanitation Data'!I191))="","",OFFSET('Sanitation Data'!$I$31,0,10*ROW('Sanitation Data'!I191)))</f>
        <v/>
      </c>
      <c r="DN197" s="306" t="str">
        <f ca="true">+IF(OFFSET('Sanitation Data'!$I$32,0,10*ROW('Sanitation Data'!I191))="","",OFFSET('Sanitation Data'!$I$32,0,10*ROW('Sanitation Data'!I191)))</f>
        <v/>
      </c>
      <c r="DO197" s="306" t="str">
        <f ca="true">+IF(OFFSET('Hygiene Data'!$D$11,0,10*ROW('Hygiene Data'!D191))="","",OFFSET('Hygiene Data'!$D$11,0,10*ROW('Hygiene Data'!D191)))</f>
        <v/>
      </c>
      <c r="DP197" s="306" t="str">
        <f ca="true">+IF(OFFSET('Hygiene Data'!$D$12,0,10*ROW('Hygiene Data'!D191))="","",OFFSET('Hygiene Data'!$D$12,0,10*ROW('Hygiene Data'!D191)))</f>
        <v/>
      </c>
      <c r="DQ197" s="306" t="str">
        <f ca="true">+IF(OFFSET('Hygiene Data'!$D$13,0,10*ROW('Hygiene Data'!D191))="","",OFFSET('Hygiene Data'!$D$13,0,10*ROW('Hygiene Data'!D191)))</f>
        <v/>
      </c>
      <c r="DR197" s="306" t="str">
        <f ca="true">+IF(OFFSET('Hygiene Data'!$E$11,0,10*ROW('Hygiene Data'!E191))="","",OFFSET('Hygiene Data'!$E$11,0,10*ROW('Hygiene Data'!E191)))</f>
        <v/>
      </c>
      <c r="DS197" s="306" t="str">
        <f ca="true">+IF(OFFSET('Hygiene Data'!$E$12,0,10*ROW('Hygiene Data'!E191))="","",OFFSET('Hygiene Data'!$E$12,0,10*ROW('Hygiene Data'!E191)))</f>
        <v/>
      </c>
      <c r="DT197" s="306" t="str">
        <f ca="true">+IF(OFFSET('Hygiene Data'!$E$13,0,10*ROW('Hygiene Data'!E191))="","",OFFSET('Hygiene Data'!$E$13,0,10*ROW('Hygiene Data'!E191)))</f>
        <v/>
      </c>
      <c r="DU197" s="306" t="str">
        <f ca="true">+IF(OFFSET('Hygiene Data'!$F$11,0,10*ROW('Hygiene Data'!F191))="","",OFFSET('Hygiene Data'!$F$11,0,10*ROW('Hygiene Data'!F191)))</f>
        <v/>
      </c>
      <c r="DV197" s="306" t="str">
        <f ca="true">+IF(OFFSET('Hygiene Data'!$F$12,0,10*ROW('Hygiene Data'!F191))="","",OFFSET('Hygiene Data'!$F$12,0,10*ROW('Hygiene Data'!F191)))</f>
        <v/>
      </c>
      <c r="DW197" s="306" t="str">
        <f ca="true">+IF(OFFSET('Hygiene Data'!$F$13,0,10*ROW('Hygiene Data'!F191))="","",OFFSET('Hygiene Data'!$F$13,0,10*ROW('Hygiene Data'!F191)))</f>
        <v/>
      </c>
      <c r="DX197" s="306" t="str">
        <f ca="true">+IF(OFFSET('Hygiene Data'!$G$11,0,10*ROW('Hygiene Data'!G191))="","",OFFSET('Hygiene Data'!$G$11,0,10*ROW('Hygiene Data'!G191)))</f>
        <v/>
      </c>
      <c r="DY197" s="306" t="str">
        <f ca="true">+IF(OFFSET('Hygiene Data'!$G$12,0,10*ROW('Hygiene Data'!G191))="","",OFFSET('Hygiene Data'!$G$12,0,10*ROW('Hygiene Data'!G191)))</f>
        <v/>
      </c>
      <c r="DZ197" s="306" t="str">
        <f ca="true">+IF(OFFSET('Hygiene Data'!$G$13,0,10*ROW('Hygiene Data'!G191))="","",OFFSET('Hygiene Data'!$G$13,0,10*ROW('Hygiene Data'!G191)))</f>
        <v/>
      </c>
      <c r="EA197" s="306" t="str">
        <f ca="true">+IF(OFFSET('Hygiene Data'!$H$11,0,10*ROW('Hygiene Data'!H191))="","",OFFSET('Hygiene Data'!$H$11,0,10*ROW('Hygiene Data'!H191)))</f>
        <v/>
      </c>
      <c r="EB197" s="306" t="str">
        <f ca="true">+IF(OFFSET('Hygiene Data'!$H$12,0,10*ROW('Hygiene Data'!H191))="","",OFFSET('Hygiene Data'!$H$12,0,10*ROW('Hygiene Data'!H191)))</f>
        <v/>
      </c>
      <c r="EC197" s="306" t="str">
        <f ca="true">+IF(OFFSET('Hygiene Data'!$H$13,0,10*ROW('Hygiene Data'!H191))="","",OFFSET('Hygiene Data'!$H$13,0,10*ROW('Hygiene Data'!H191)))</f>
        <v/>
      </c>
      <c r="ED197" s="306" t="str">
        <f ca="true">+IF(OFFSET('Hygiene Data'!$I$11,0,10*ROW('Hygiene Data'!I191))="","",OFFSET('Hygiene Data'!$I$11,0,10*ROW('Hygiene Data'!I191)))</f>
        <v/>
      </c>
      <c r="EE197" s="306" t="str">
        <f ca="true">+IF(OFFSET('Hygiene Data'!$I$12,0,10*ROW('Hygiene Data'!I191))="","",OFFSET('Hygiene Data'!$I$12,0,10*ROW('Hygiene Data'!I191)))</f>
        <v/>
      </c>
      <c r="EF197" s="306"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62" t="str">
        <f t="shared" ca="true" si="2"/>
        <v/>
      </c>
      <c r="D198" s="98"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8"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8"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8"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8"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8"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8"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8"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8"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8"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8"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8"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8"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8"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8"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8"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8"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8"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9"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9"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9"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9"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9"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9"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9"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9"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9"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9"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9"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9"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9"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9"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9"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9"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9"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9"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9"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9"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9"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9"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9"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9"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9"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9"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9"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9"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9"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9"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0"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0"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0"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0"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0"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0"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0"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0"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0"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0"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0"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0"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0"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0"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0"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0"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0"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0"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6"/>
      <c r="BS198" s="306" t="str">
        <f ca="true">+IF(OFFSET('Water Data'!$D$27,0,10*ROW('Water Data'!D192))="","",OFFSET('Water Data'!$D$27,0,10*ROW('Water Data'!D192)))</f>
        <v/>
      </c>
      <c r="BT198" s="306" t="str">
        <f ca="true">+IF(OFFSET('Water Data'!$D$28,0,10*ROW('Water Data'!D192))="","",OFFSET('Water Data'!$D$28,0,10*ROW('Water Data'!D192)))</f>
        <v/>
      </c>
      <c r="BU198" s="306" t="str">
        <f ca="true">+IF(OFFSET('Water Data'!$D$29,0,10*ROW('Water Data'!D192))="","",OFFSET('Water Data'!$D$29,0,10*ROW('Water Data'!D192)))</f>
        <v/>
      </c>
      <c r="BV198" s="306" t="str">
        <f ca="true">+IF(OFFSET('Water Data'!$E$27,0,10*ROW('Water Data'!E192))="","",OFFSET('Water Data'!$E$27,0,10*ROW('Water Data'!E192)))</f>
        <v/>
      </c>
      <c r="BW198" s="306" t="str">
        <f ca="true">+IF(OFFSET('Water Data'!$E$28,0,10*ROW('Water Data'!E192))="","",OFFSET('Water Data'!$E$28,0,10*ROW('Water Data'!E192)))</f>
        <v/>
      </c>
      <c r="BX198" s="306" t="str">
        <f ca="true">+IF(OFFSET('Water Data'!$E$29,0,10*ROW('Water Data'!E192))="","",OFFSET('Water Data'!$E$29,0,10*ROW('Water Data'!E192)))</f>
        <v/>
      </c>
      <c r="BY198" s="306" t="str">
        <f ca="true">+IF(OFFSET('Water Data'!$F$27,0,10*ROW('Water Data'!F192))="","",OFFSET('Water Data'!$F$27,0,10*ROW('Water Data'!F192)))</f>
        <v/>
      </c>
      <c r="BZ198" s="306" t="str">
        <f ca="true">+IF(OFFSET('Water Data'!$F$28,0,10*ROW('Water Data'!F192))="","",OFFSET('Water Data'!$F$28,0,10*ROW('Water Data'!F192)))</f>
        <v/>
      </c>
      <c r="CA198" s="306" t="str">
        <f ca="true">+IF(OFFSET('Water Data'!$F$29,0,10*ROW('Water Data'!F192))="","",OFFSET('Water Data'!$F$29,0,10*ROW('Water Data'!F192)))</f>
        <v/>
      </c>
      <c r="CB198" s="306" t="str">
        <f ca="true">+IF(OFFSET('Water Data'!$G$27,0,10*ROW('Water Data'!G192))="","",OFFSET('Water Data'!$G$27,0,10*ROW('Water Data'!G192)))</f>
        <v/>
      </c>
      <c r="CC198" s="306" t="str">
        <f ca="true">+IF(OFFSET('Water Data'!$G$28,0,10*ROW('Water Data'!G192))="","",OFFSET('Water Data'!$G$28,0,10*ROW('Water Data'!G192)))</f>
        <v/>
      </c>
      <c r="CD198" s="306" t="str">
        <f ca="true">+IF(OFFSET('Water Data'!$G$29,0,10*ROW('Water Data'!G192))="","",OFFSET('Water Data'!$G$29,0,10*ROW('Water Data'!G192)))</f>
        <v/>
      </c>
      <c r="CE198" s="306" t="str">
        <f ca="true">+IF(OFFSET('Water Data'!$H$27,0,10*ROW('Water Data'!H192))="","",OFFSET('Water Data'!$H$27,0,10*ROW('Water Data'!H192)))</f>
        <v/>
      </c>
      <c r="CF198" s="306" t="str">
        <f ca="true">+IF(OFFSET('Water Data'!$H$28,0,10*ROW('Water Data'!H192))="","",OFFSET('Water Data'!$H$28,0,10*ROW('Water Data'!H192)))</f>
        <v/>
      </c>
      <c r="CG198" s="306" t="str">
        <f ca="true">+IF(OFFSET('Water Data'!$H$29,0,10*ROW('Water Data'!H192))="","",OFFSET('Water Data'!$H$29,0,10*ROW('Water Data'!H192)))</f>
        <v/>
      </c>
      <c r="CH198" s="306" t="str">
        <f ca="true">+IF(OFFSET('Water Data'!$I$27,0,10*ROW('Water Data'!I192))="","",OFFSET('Water Data'!$I$27,0,10*ROW('Water Data'!I192)))</f>
        <v/>
      </c>
      <c r="CI198" s="306" t="str">
        <f ca="true">+IF(OFFSET('Water Data'!$I$28,0,10*ROW('Water Data'!I192))="","",OFFSET('Water Data'!$I$28,0,10*ROW('Water Data'!I192)))</f>
        <v/>
      </c>
      <c r="CJ198" s="306" t="str">
        <f ca="true">+IF(OFFSET('Water Data'!$I$29,0,10*ROW('Water Data'!I192))="","",OFFSET('Water Data'!$I$29,0,10*ROW('Water Data'!I192)))</f>
        <v/>
      </c>
      <c r="CK198" s="306" t="str">
        <f ca="true">+IF(OFFSET('Sanitation Data'!$D$28,0,10*ROW('Sanitation Data'!D192))="","",OFFSET('Sanitation Data'!$D$28,0,10*ROW('Sanitation Data'!D192)))</f>
        <v/>
      </c>
      <c r="CL198" s="306" t="str">
        <f ca="true">+IF(OFFSET('Sanitation Data'!$D$29,0,10*ROW('Sanitation Data'!D192))="","",OFFSET('Sanitation Data'!$D$29,0,10*ROW('Sanitation Data'!D192)))</f>
        <v/>
      </c>
      <c r="CM198" s="306" t="str">
        <f ca="true">+IF(OFFSET('Sanitation Data'!$D$30,0,10*ROW('Sanitation Data'!D192))="","",OFFSET('Sanitation Data'!$D$30,0,10*ROW('Sanitation Data'!D192)))</f>
        <v/>
      </c>
      <c r="CN198" s="306" t="str">
        <f ca="true">+IF(OFFSET('Sanitation Data'!$D$31,0,10*ROW('Sanitation Data'!D192))="","",OFFSET('Sanitation Data'!$D$31,0,10*ROW('Sanitation Data'!D192)))</f>
        <v/>
      </c>
      <c r="CO198" s="306" t="str">
        <f ca="true">+IF(OFFSET('Sanitation Data'!$D$32,0,10*ROW('Sanitation Data'!D192))="","",OFFSET('Sanitation Data'!$D$32,0,10*ROW('Sanitation Data'!D192)))</f>
        <v/>
      </c>
      <c r="CP198" s="306" t="str">
        <f ca="true">+IF(OFFSET('Sanitation Data'!$E$28,0,10*ROW('Sanitation Data'!E192))="","",OFFSET('Sanitation Data'!$E$28,0,10*ROW('Sanitation Data'!E192)))</f>
        <v/>
      </c>
      <c r="CQ198" s="306" t="str">
        <f ca="true">+IF(OFFSET('Sanitation Data'!$E$29,0,10*ROW('Sanitation Data'!E192))="","",OFFSET('Sanitation Data'!$E$29,0,10*ROW('Sanitation Data'!E192)))</f>
        <v/>
      </c>
      <c r="CR198" s="306" t="str">
        <f ca="true">+IF(OFFSET('Sanitation Data'!$E$30,0,10*ROW('Sanitation Data'!E192))="","",OFFSET('Sanitation Data'!$E$30,0,10*ROW('Sanitation Data'!E192)))</f>
        <v/>
      </c>
      <c r="CS198" s="306" t="str">
        <f ca="true">+IF(OFFSET('Sanitation Data'!$E$31,0,10*ROW('Sanitation Data'!E192))="","",OFFSET('Sanitation Data'!$E$31,0,10*ROW('Sanitation Data'!E192)))</f>
        <v/>
      </c>
      <c r="CT198" s="306" t="str">
        <f ca="true">+IF(OFFSET('Sanitation Data'!$E$32,0,10*ROW('Sanitation Data'!E192))="","",OFFSET('Sanitation Data'!$E$32,0,10*ROW('Sanitation Data'!E192)))</f>
        <v/>
      </c>
      <c r="CU198" s="306" t="str">
        <f ca="true">+IF(OFFSET('Sanitation Data'!$F$28,0,10*ROW('Sanitation Data'!F192))="","",OFFSET('Sanitation Data'!$F$28,0,10*ROW('Sanitation Data'!F192)))</f>
        <v/>
      </c>
      <c r="CV198" s="306" t="str">
        <f ca="true">+IF(OFFSET('Sanitation Data'!$F$29,0,10*ROW('Sanitation Data'!F192))="","",OFFSET('Sanitation Data'!$F$29,0,10*ROW('Sanitation Data'!F192)))</f>
        <v/>
      </c>
      <c r="CW198" s="306" t="str">
        <f ca="true">+IF(OFFSET('Sanitation Data'!$F$30,0,10*ROW('Sanitation Data'!F192))="","",OFFSET('Sanitation Data'!$F$30,0,10*ROW('Sanitation Data'!F192)))</f>
        <v/>
      </c>
      <c r="CX198" s="306" t="str">
        <f ca="true">+IF(OFFSET('Sanitation Data'!$F$31,0,10*ROW('Sanitation Data'!F192))="","",OFFSET('Sanitation Data'!$F$31,0,10*ROW('Sanitation Data'!F192)))</f>
        <v/>
      </c>
      <c r="CY198" s="306" t="str">
        <f ca="true">+IF(OFFSET('Sanitation Data'!$F$32,0,10*ROW('Sanitation Data'!F192))="","",OFFSET('Sanitation Data'!$F$32,0,10*ROW('Sanitation Data'!F192)))</f>
        <v/>
      </c>
      <c r="CZ198" s="306" t="str">
        <f ca="true">+IF(OFFSET('Sanitation Data'!$G$28,0,10*ROW('Sanitation Data'!G192))="","",OFFSET('Sanitation Data'!$G$28,0,10*ROW('Sanitation Data'!G192)))</f>
        <v/>
      </c>
      <c r="DA198" s="306" t="str">
        <f ca="true">+IF(OFFSET('Sanitation Data'!$G$29,0,10*ROW('Sanitation Data'!G192))="","",OFFSET('Sanitation Data'!$G$29,0,10*ROW('Sanitation Data'!G192)))</f>
        <v/>
      </c>
      <c r="DB198" s="306" t="str">
        <f ca="true">+IF(OFFSET('Sanitation Data'!$G$30,0,10*ROW('Sanitation Data'!G192))="","",OFFSET('Sanitation Data'!$G$30,0,10*ROW('Sanitation Data'!G192)))</f>
        <v/>
      </c>
      <c r="DC198" s="306" t="str">
        <f ca="true">+IF(OFFSET('Sanitation Data'!$G$31,0,10*ROW('Sanitation Data'!G192))="","",OFFSET('Sanitation Data'!$G$31,0,10*ROW('Sanitation Data'!G192)))</f>
        <v/>
      </c>
      <c r="DD198" s="306" t="str">
        <f ca="true">+IF(OFFSET('Sanitation Data'!$G$32,0,10*ROW('Sanitation Data'!G192))="","",OFFSET('Sanitation Data'!$G$32,0,10*ROW('Sanitation Data'!G192)))</f>
        <v/>
      </c>
      <c r="DE198" s="306" t="str">
        <f ca="true">+IF(OFFSET('Sanitation Data'!$H$28,0,10*ROW('Sanitation Data'!H192))="","",OFFSET('Sanitation Data'!$H$28,0,10*ROW('Sanitation Data'!H192)))</f>
        <v/>
      </c>
      <c r="DF198" s="306" t="str">
        <f ca="true">+IF(OFFSET('Sanitation Data'!$H$29,0,10*ROW('Sanitation Data'!H192))="","",OFFSET('Sanitation Data'!$H$29,0,10*ROW('Sanitation Data'!H192)))</f>
        <v/>
      </c>
      <c r="DG198" s="306" t="str">
        <f ca="true">+IF(OFFSET('Sanitation Data'!$H$30,0,10*ROW('Sanitation Data'!H192))="","",OFFSET('Sanitation Data'!$H$30,0,10*ROW('Sanitation Data'!H192)))</f>
        <v/>
      </c>
      <c r="DH198" s="306" t="str">
        <f ca="true">+IF(OFFSET('Sanitation Data'!$H$31,0,10*ROW('Sanitation Data'!H192))="","",OFFSET('Sanitation Data'!$H$31,0,10*ROW('Sanitation Data'!H192)))</f>
        <v/>
      </c>
      <c r="DI198" s="306" t="str">
        <f ca="true">+IF(OFFSET('Sanitation Data'!$H$32,0,10*ROW('Sanitation Data'!H192))="","",OFFSET('Sanitation Data'!$H$32,0,10*ROW('Sanitation Data'!H192)))</f>
        <v/>
      </c>
      <c r="DJ198" s="306" t="str">
        <f ca="true">+IF(OFFSET('Sanitation Data'!$I$28,0,10*ROW('Sanitation Data'!I192))="","",OFFSET('Sanitation Data'!$I$28,0,10*ROW('Sanitation Data'!I192)))</f>
        <v/>
      </c>
      <c r="DK198" s="306" t="str">
        <f ca="true">+IF(OFFSET('Sanitation Data'!$I$29,0,10*ROW('Sanitation Data'!I192))="","",OFFSET('Sanitation Data'!$I$29,0,10*ROW('Sanitation Data'!I192)))</f>
        <v/>
      </c>
      <c r="DL198" s="306" t="str">
        <f ca="true">+IF(OFFSET('Sanitation Data'!$I$30,0,10*ROW('Sanitation Data'!I192))="","",OFFSET('Sanitation Data'!$I$30,0,10*ROW('Sanitation Data'!I192)))</f>
        <v/>
      </c>
      <c r="DM198" s="306" t="str">
        <f ca="true">+IF(OFFSET('Sanitation Data'!$I$31,0,10*ROW('Sanitation Data'!I192))="","",OFFSET('Sanitation Data'!$I$31,0,10*ROW('Sanitation Data'!I192)))</f>
        <v/>
      </c>
      <c r="DN198" s="306" t="str">
        <f ca="true">+IF(OFFSET('Sanitation Data'!$I$32,0,10*ROW('Sanitation Data'!I192))="","",OFFSET('Sanitation Data'!$I$32,0,10*ROW('Sanitation Data'!I192)))</f>
        <v/>
      </c>
      <c r="DO198" s="306" t="str">
        <f ca="true">+IF(OFFSET('Hygiene Data'!$D$11,0,10*ROW('Hygiene Data'!D192))="","",OFFSET('Hygiene Data'!$D$11,0,10*ROW('Hygiene Data'!D192)))</f>
        <v/>
      </c>
      <c r="DP198" s="306" t="str">
        <f ca="true">+IF(OFFSET('Hygiene Data'!$D$12,0,10*ROW('Hygiene Data'!D192))="","",OFFSET('Hygiene Data'!$D$12,0,10*ROW('Hygiene Data'!D192)))</f>
        <v/>
      </c>
      <c r="DQ198" s="306" t="str">
        <f ca="true">+IF(OFFSET('Hygiene Data'!$D$13,0,10*ROW('Hygiene Data'!D192))="","",OFFSET('Hygiene Data'!$D$13,0,10*ROW('Hygiene Data'!D192)))</f>
        <v/>
      </c>
      <c r="DR198" s="306" t="str">
        <f ca="true">+IF(OFFSET('Hygiene Data'!$E$11,0,10*ROW('Hygiene Data'!E192))="","",OFFSET('Hygiene Data'!$E$11,0,10*ROW('Hygiene Data'!E192)))</f>
        <v/>
      </c>
      <c r="DS198" s="306" t="str">
        <f ca="true">+IF(OFFSET('Hygiene Data'!$E$12,0,10*ROW('Hygiene Data'!E192))="","",OFFSET('Hygiene Data'!$E$12,0,10*ROW('Hygiene Data'!E192)))</f>
        <v/>
      </c>
      <c r="DT198" s="306" t="str">
        <f ca="true">+IF(OFFSET('Hygiene Data'!$E$13,0,10*ROW('Hygiene Data'!E192))="","",OFFSET('Hygiene Data'!$E$13,0,10*ROW('Hygiene Data'!E192)))</f>
        <v/>
      </c>
      <c r="DU198" s="306" t="str">
        <f ca="true">+IF(OFFSET('Hygiene Data'!$F$11,0,10*ROW('Hygiene Data'!F192))="","",OFFSET('Hygiene Data'!$F$11,0,10*ROW('Hygiene Data'!F192)))</f>
        <v/>
      </c>
      <c r="DV198" s="306" t="str">
        <f ca="true">+IF(OFFSET('Hygiene Data'!$F$12,0,10*ROW('Hygiene Data'!F192))="","",OFFSET('Hygiene Data'!$F$12,0,10*ROW('Hygiene Data'!F192)))</f>
        <v/>
      </c>
      <c r="DW198" s="306" t="str">
        <f ca="true">+IF(OFFSET('Hygiene Data'!$F$13,0,10*ROW('Hygiene Data'!F192))="","",OFFSET('Hygiene Data'!$F$13,0,10*ROW('Hygiene Data'!F192)))</f>
        <v/>
      </c>
      <c r="DX198" s="306" t="str">
        <f ca="true">+IF(OFFSET('Hygiene Data'!$G$11,0,10*ROW('Hygiene Data'!G192))="","",OFFSET('Hygiene Data'!$G$11,0,10*ROW('Hygiene Data'!G192)))</f>
        <v/>
      </c>
      <c r="DY198" s="306" t="str">
        <f ca="true">+IF(OFFSET('Hygiene Data'!$G$12,0,10*ROW('Hygiene Data'!G192))="","",OFFSET('Hygiene Data'!$G$12,0,10*ROW('Hygiene Data'!G192)))</f>
        <v/>
      </c>
      <c r="DZ198" s="306" t="str">
        <f ca="true">+IF(OFFSET('Hygiene Data'!$G$13,0,10*ROW('Hygiene Data'!G192))="","",OFFSET('Hygiene Data'!$G$13,0,10*ROW('Hygiene Data'!G192)))</f>
        <v/>
      </c>
      <c r="EA198" s="306" t="str">
        <f ca="true">+IF(OFFSET('Hygiene Data'!$H$11,0,10*ROW('Hygiene Data'!H192))="","",OFFSET('Hygiene Data'!$H$11,0,10*ROW('Hygiene Data'!H192)))</f>
        <v/>
      </c>
      <c r="EB198" s="306" t="str">
        <f ca="true">+IF(OFFSET('Hygiene Data'!$H$12,0,10*ROW('Hygiene Data'!H192))="","",OFFSET('Hygiene Data'!$H$12,0,10*ROW('Hygiene Data'!H192)))</f>
        <v/>
      </c>
      <c r="EC198" s="306" t="str">
        <f ca="true">+IF(OFFSET('Hygiene Data'!$H$13,0,10*ROW('Hygiene Data'!H192))="","",OFFSET('Hygiene Data'!$H$13,0,10*ROW('Hygiene Data'!H192)))</f>
        <v/>
      </c>
      <c r="ED198" s="306" t="str">
        <f ca="true">+IF(OFFSET('Hygiene Data'!$I$11,0,10*ROW('Hygiene Data'!I192))="","",OFFSET('Hygiene Data'!$I$11,0,10*ROW('Hygiene Data'!I192)))</f>
        <v/>
      </c>
      <c r="EE198" s="306" t="str">
        <f ca="true">+IF(OFFSET('Hygiene Data'!$I$12,0,10*ROW('Hygiene Data'!I192))="","",OFFSET('Hygiene Data'!$I$12,0,10*ROW('Hygiene Data'!I192)))</f>
        <v/>
      </c>
      <c r="EF198" s="306"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62" t="str">
        <f t="shared" ref="C199:C207" ca="true" si="3">+IF(ISNUMBER(VALUE(MID(A199,5,4))), VALUE(MID(A199, 5,4)),"")</f>
        <v/>
      </c>
      <c r="D199" s="98"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8"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8"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8"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8"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8"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8"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8"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8"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8"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8"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8"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8"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8"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8"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8"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8"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8"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9"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9"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9"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9"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9"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9"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9"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9"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9"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9"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9"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9"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9"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9"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9"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9"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9"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9"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9"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9"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9"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9"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9"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9"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9"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9"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9"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9"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9"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9"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0"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0"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0"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0"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0"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0"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0"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0"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0"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0"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0"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0"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0"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0"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0"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0"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0"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0"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6"/>
      <c r="BS199" s="306" t="str">
        <f ca="true">+IF(OFFSET('Water Data'!$D$27,0,10*ROW('Water Data'!D193))="","",OFFSET('Water Data'!$D$27,0,10*ROW('Water Data'!D193)))</f>
        <v/>
      </c>
      <c r="BT199" s="306" t="str">
        <f ca="true">+IF(OFFSET('Water Data'!$D$28,0,10*ROW('Water Data'!D193))="","",OFFSET('Water Data'!$D$28,0,10*ROW('Water Data'!D193)))</f>
        <v/>
      </c>
      <c r="BU199" s="306" t="str">
        <f ca="true">+IF(OFFSET('Water Data'!$D$29,0,10*ROW('Water Data'!D193))="","",OFFSET('Water Data'!$D$29,0,10*ROW('Water Data'!D193)))</f>
        <v/>
      </c>
      <c r="BV199" s="306" t="str">
        <f ca="true">+IF(OFFSET('Water Data'!$E$27,0,10*ROW('Water Data'!E193))="","",OFFSET('Water Data'!$E$27,0,10*ROW('Water Data'!E193)))</f>
        <v/>
      </c>
      <c r="BW199" s="306" t="str">
        <f ca="true">+IF(OFFSET('Water Data'!$E$28,0,10*ROW('Water Data'!E193))="","",OFFSET('Water Data'!$E$28,0,10*ROW('Water Data'!E193)))</f>
        <v/>
      </c>
      <c r="BX199" s="306" t="str">
        <f ca="true">+IF(OFFSET('Water Data'!$E$29,0,10*ROW('Water Data'!E193))="","",OFFSET('Water Data'!$E$29,0,10*ROW('Water Data'!E193)))</f>
        <v/>
      </c>
      <c r="BY199" s="306" t="str">
        <f ca="true">+IF(OFFSET('Water Data'!$F$27,0,10*ROW('Water Data'!F193))="","",OFFSET('Water Data'!$F$27,0,10*ROW('Water Data'!F193)))</f>
        <v/>
      </c>
      <c r="BZ199" s="306" t="str">
        <f ca="true">+IF(OFFSET('Water Data'!$F$28,0,10*ROW('Water Data'!F193))="","",OFFSET('Water Data'!$F$28,0,10*ROW('Water Data'!F193)))</f>
        <v/>
      </c>
      <c r="CA199" s="306" t="str">
        <f ca="true">+IF(OFFSET('Water Data'!$F$29,0,10*ROW('Water Data'!F193))="","",OFFSET('Water Data'!$F$29,0,10*ROW('Water Data'!F193)))</f>
        <v/>
      </c>
      <c r="CB199" s="306" t="str">
        <f ca="true">+IF(OFFSET('Water Data'!$G$27,0,10*ROW('Water Data'!G193))="","",OFFSET('Water Data'!$G$27,0,10*ROW('Water Data'!G193)))</f>
        <v/>
      </c>
      <c r="CC199" s="306" t="str">
        <f ca="true">+IF(OFFSET('Water Data'!$G$28,0,10*ROW('Water Data'!G193))="","",OFFSET('Water Data'!$G$28,0,10*ROW('Water Data'!G193)))</f>
        <v/>
      </c>
      <c r="CD199" s="306" t="str">
        <f ca="true">+IF(OFFSET('Water Data'!$G$29,0,10*ROW('Water Data'!G193))="","",OFFSET('Water Data'!$G$29,0,10*ROW('Water Data'!G193)))</f>
        <v/>
      </c>
      <c r="CE199" s="306" t="str">
        <f ca="true">+IF(OFFSET('Water Data'!$H$27,0,10*ROW('Water Data'!H193))="","",OFFSET('Water Data'!$H$27,0,10*ROW('Water Data'!H193)))</f>
        <v/>
      </c>
      <c r="CF199" s="306" t="str">
        <f ca="true">+IF(OFFSET('Water Data'!$H$28,0,10*ROW('Water Data'!H193))="","",OFFSET('Water Data'!$H$28,0,10*ROW('Water Data'!H193)))</f>
        <v/>
      </c>
      <c r="CG199" s="306" t="str">
        <f ca="true">+IF(OFFSET('Water Data'!$H$29,0,10*ROW('Water Data'!H193))="","",OFFSET('Water Data'!$H$29,0,10*ROW('Water Data'!H193)))</f>
        <v/>
      </c>
      <c r="CH199" s="306" t="str">
        <f ca="true">+IF(OFFSET('Water Data'!$I$27,0,10*ROW('Water Data'!I193))="","",OFFSET('Water Data'!$I$27,0,10*ROW('Water Data'!I193)))</f>
        <v/>
      </c>
      <c r="CI199" s="306" t="str">
        <f ca="true">+IF(OFFSET('Water Data'!$I$28,0,10*ROW('Water Data'!I193))="","",OFFSET('Water Data'!$I$28,0,10*ROW('Water Data'!I193)))</f>
        <v/>
      </c>
      <c r="CJ199" s="306" t="str">
        <f ca="true">+IF(OFFSET('Water Data'!$I$29,0,10*ROW('Water Data'!I193))="","",OFFSET('Water Data'!$I$29,0,10*ROW('Water Data'!I193)))</f>
        <v/>
      </c>
      <c r="CK199" s="306" t="str">
        <f ca="true">+IF(OFFSET('Sanitation Data'!$D$28,0,10*ROW('Sanitation Data'!D193))="","",OFFSET('Sanitation Data'!$D$28,0,10*ROW('Sanitation Data'!D193)))</f>
        <v/>
      </c>
      <c r="CL199" s="306" t="str">
        <f ca="true">+IF(OFFSET('Sanitation Data'!$D$29,0,10*ROW('Sanitation Data'!D193))="","",OFFSET('Sanitation Data'!$D$29,0,10*ROW('Sanitation Data'!D193)))</f>
        <v/>
      </c>
      <c r="CM199" s="306" t="str">
        <f ca="true">+IF(OFFSET('Sanitation Data'!$D$30,0,10*ROW('Sanitation Data'!D193))="","",OFFSET('Sanitation Data'!$D$30,0,10*ROW('Sanitation Data'!D193)))</f>
        <v/>
      </c>
      <c r="CN199" s="306" t="str">
        <f ca="true">+IF(OFFSET('Sanitation Data'!$D$31,0,10*ROW('Sanitation Data'!D193))="","",OFFSET('Sanitation Data'!$D$31,0,10*ROW('Sanitation Data'!D193)))</f>
        <v/>
      </c>
      <c r="CO199" s="306" t="str">
        <f ca="true">+IF(OFFSET('Sanitation Data'!$D$32,0,10*ROW('Sanitation Data'!D193))="","",OFFSET('Sanitation Data'!$D$32,0,10*ROW('Sanitation Data'!D193)))</f>
        <v/>
      </c>
      <c r="CP199" s="306" t="str">
        <f ca="true">+IF(OFFSET('Sanitation Data'!$E$28,0,10*ROW('Sanitation Data'!E193))="","",OFFSET('Sanitation Data'!$E$28,0,10*ROW('Sanitation Data'!E193)))</f>
        <v/>
      </c>
      <c r="CQ199" s="306" t="str">
        <f ca="true">+IF(OFFSET('Sanitation Data'!$E$29,0,10*ROW('Sanitation Data'!E193))="","",OFFSET('Sanitation Data'!$E$29,0,10*ROW('Sanitation Data'!E193)))</f>
        <v/>
      </c>
      <c r="CR199" s="306" t="str">
        <f ca="true">+IF(OFFSET('Sanitation Data'!$E$30,0,10*ROW('Sanitation Data'!E193))="","",OFFSET('Sanitation Data'!$E$30,0,10*ROW('Sanitation Data'!E193)))</f>
        <v/>
      </c>
      <c r="CS199" s="306" t="str">
        <f ca="true">+IF(OFFSET('Sanitation Data'!$E$31,0,10*ROW('Sanitation Data'!E193))="","",OFFSET('Sanitation Data'!$E$31,0,10*ROW('Sanitation Data'!E193)))</f>
        <v/>
      </c>
      <c r="CT199" s="306" t="str">
        <f ca="true">+IF(OFFSET('Sanitation Data'!$E$32,0,10*ROW('Sanitation Data'!E193))="","",OFFSET('Sanitation Data'!$E$32,0,10*ROW('Sanitation Data'!E193)))</f>
        <v/>
      </c>
      <c r="CU199" s="306" t="str">
        <f ca="true">+IF(OFFSET('Sanitation Data'!$F$28,0,10*ROW('Sanitation Data'!F193))="","",OFFSET('Sanitation Data'!$F$28,0,10*ROW('Sanitation Data'!F193)))</f>
        <v/>
      </c>
      <c r="CV199" s="306" t="str">
        <f ca="true">+IF(OFFSET('Sanitation Data'!$F$29,0,10*ROW('Sanitation Data'!F193))="","",OFFSET('Sanitation Data'!$F$29,0,10*ROW('Sanitation Data'!F193)))</f>
        <v/>
      </c>
      <c r="CW199" s="306" t="str">
        <f ca="true">+IF(OFFSET('Sanitation Data'!$F$30,0,10*ROW('Sanitation Data'!F193))="","",OFFSET('Sanitation Data'!$F$30,0,10*ROW('Sanitation Data'!F193)))</f>
        <v/>
      </c>
      <c r="CX199" s="306" t="str">
        <f ca="true">+IF(OFFSET('Sanitation Data'!$F$31,0,10*ROW('Sanitation Data'!F193))="","",OFFSET('Sanitation Data'!$F$31,0,10*ROW('Sanitation Data'!F193)))</f>
        <v/>
      </c>
      <c r="CY199" s="306" t="str">
        <f ca="true">+IF(OFFSET('Sanitation Data'!$F$32,0,10*ROW('Sanitation Data'!F193))="","",OFFSET('Sanitation Data'!$F$32,0,10*ROW('Sanitation Data'!F193)))</f>
        <v/>
      </c>
      <c r="CZ199" s="306" t="str">
        <f ca="true">+IF(OFFSET('Sanitation Data'!$G$28,0,10*ROW('Sanitation Data'!G193))="","",OFFSET('Sanitation Data'!$G$28,0,10*ROW('Sanitation Data'!G193)))</f>
        <v/>
      </c>
      <c r="DA199" s="306" t="str">
        <f ca="true">+IF(OFFSET('Sanitation Data'!$G$29,0,10*ROW('Sanitation Data'!G193))="","",OFFSET('Sanitation Data'!$G$29,0,10*ROW('Sanitation Data'!G193)))</f>
        <v/>
      </c>
      <c r="DB199" s="306" t="str">
        <f ca="true">+IF(OFFSET('Sanitation Data'!$G$30,0,10*ROW('Sanitation Data'!G193))="","",OFFSET('Sanitation Data'!$G$30,0,10*ROW('Sanitation Data'!G193)))</f>
        <v/>
      </c>
      <c r="DC199" s="306" t="str">
        <f ca="true">+IF(OFFSET('Sanitation Data'!$G$31,0,10*ROW('Sanitation Data'!G193))="","",OFFSET('Sanitation Data'!$G$31,0,10*ROW('Sanitation Data'!G193)))</f>
        <v/>
      </c>
      <c r="DD199" s="306" t="str">
        <f ca="true">+IF(OFFSET('Sanitation Data'!$G$32,0,10*ROW('Sanitation Data'!G193))="","",OFFSET('Sanitation Data'!$G$32,0,10*ROW('Sanitation Data'!G193)))</f>
        <v/>
      </c>
      <c r="DE199" s="306" t="str">
        <f ca="true">+IF(OFFSET('Sanitation Data'!$H$28,0,10*ROW('Sanitation Data'!H193))="","",OFFSET('Sanitation Data'!$H$28,0,10*ROW('Sanitation Data'!H193)))</f>
        <v/>
      </c>
      <c r="DF199" s="306" t="str">
        <f ca="true">+IF(OFFSET('Sanitation Data'!$H$29,0,10*ROW('Sanitation Data'!H193))="","",OFFSET('Sanitation Data'!$H$29,0,10*ROW('Sanitation Data'!H193)))</f>
        <v/>
      </c>
      <c r="DG199" s="306" t="str">
        <f ca="true">+IF(OFFSET('Sanitation Data'!$H$30,0,10*ROW('Sanitation Data'!H193))="","",OFFSET('Sanitation Data'!$H$30,0,10*ROW('Sanitation Data'!H193)))</f>
        <v/>
      </c>
      <c r="DH199" s="306" t="str">
        <f ca="true">+IF(OFFSET('Sanitation Data'!$H$31,0,10*ROW('Sanitation Data'!H193))="","",OFFSET('Sanitation Data'!$H$31,0,10*ROW('Sanitation Data'!H193)))</f>
        <v/>
      </c>
      <c r="DI199" s="306" t="str">
        <f ca="true">+IF(OFFSET('Sanitation Data'!$H$32,0,10*ROW('Sanitation Data'!H193))="","",OFFSET('Sanitation Data'!$H$32,0,10*ROW('Sanitation Data'!H193)))</f>
        <v/>
      </c>
      <c r="DJ199" s="306" t="str">
        <f ca="true">+IF(OFFSET('Sanitation Data'!$I$28,0,10*ROW('Sanitation Data'!I193))="","",OFFSET('Sanitation Data'!$I$28,0,10*ROW('Sanitation Data'!I193)))</f>
        <v/>
      </c>
      <c r="DK199" s="306" t="str">
        <f ca="true">+IF(OFFSET('Sanitation Data'!$I$29,0,10*ROW('Sanitation Data'!I193))="","",OFFSET('Sanitation Data'!$I$29,0,10*ROW('Sanitation Data'!I193)))</f>
        <v/>
      </c>
      <c r="DL199" s="306" t="str">
        <f ca="true">+IF(OFFSET('Sanitation Data'!$I$30,0,10*ROW('Sanitation Data'!I193))="","",OFFSET('Sanitation Data'!$I$30,0,10*ROW('Sanitation Data'!I193)))</f>
        <v/>
      </c>
      <c r="DM199" s="306" t="str">
        <f ca="true">+IF(OFFSET('Sanitation Data'!$I$31,0,10*ROW('Sanitation Data'!I193))="","",OFFSET('Sanitation Data'!$I$31,0,10*ROW('Sanitation Data'!I193)))</f>
        <v/>
      </c>
      <c r="DN199" s="306" t="str">
        <f ca="true">+IF(OFFSET('Sanitation Data'!$I$32,0,10*ROW('Sanitation Data'!I193))="","",OFFSET('Sanitation Data'!$I$32,0,10*ROW('Sanitation Data'!I193)))</f>
        <v/>
      </c>
      <c r="DO199" s="306" t="str">
        <f ca="true">+IF(OFFSET('Hygiene Data'!$D$11,0,10*ROW('Hygiene Data'!D193))="","",OFFSET('Hygiene Data'!$D$11,0,10*ROW('Hygiene Data'!D193)))</f>
        <v/>
      </c>
      <c r="DP199" s="306" t="str">
        <f ca="true">+IF(OFFSET('Hygiene Data'!$D$12,0,10*ROW('Hygiene Data'!D193))="","",OFFSET('Hygiene Data'!$D$12,0,10*ROW('Hygiene Data'!D193)))</f>
        <v/>
      </c>
      <c r="DQ199" s="306" t="str">
        <f ca="true">+IF(OFFSET('Hygiene Data'!$D$13,0,10*ROW('Hygiene Data'!D193))="","",OFFSET('Hygiene Data'!$D$13,0,10*ROW('Hygiene Data'!D193)))</f>
        <v/>
      </c>
      <c r="DR199" s="306" t="str">
        <f ca="true">+IF(OFFSET('Hygiene Data'!$E$11,0,10*ROW('Hygiene Data'!E193))="","",OFFSET('Hygiene Data'!$E$11,0,10*ROW('Hygiene Data'!E193)))</f>
        <v/>
      </c>
      <c r="DS199" s="306" t="str">
        <f ca="true">+IF(OFFSET('Hygiene Data'!$E$12,0,10*ROW('Hygiene Data'!E193))="","",OFFSET('Hygiene Data'!$E$12,0,10*ROW('Hygiene Data'!E193)))</f>
        <v/>
      </c>
      <c r="DT199" s="306" t="str">
        <f ca="true">+IF(OFFSET('Hygiene Data'!$E$13,0,10*ROW('Hygiene Data'!E193))="","",OFFSET('Hygiene Data'!$E$13,0,10*ROW('Hygiene Data'!E193)))</f>
        <v/>
      </c>
      <c r="DU199" s="306" t="str">
        <f ca="true">+IF(OFFSET('Hygiene Data'!$F$11,0,10*ROW('Hygiene Data'!F193))="","",OFFSET('Hygiene Data'!$F$11,0,10*ROW('Hygiene Data'!F193)))</f>
        <v/>
      </c>
      <c r="DV199" s="306" t="str">
        <f ca="true">+IF(OFFSET('Hygiene Data'!$F$12,0,10*ROW('Hygiene Data'!F193))="","",OFFSET('Hygiene Data'!$F$12,0,10*ROW('Hygiene Data'!F193)))</f>
        <v/>
      </c>
      <c r="DW199" s="306" t="str">
        <f ca="true">+IF(OFFSET('Hygiene Data'!$F$13,0,10*ROW('Hygiene Data'!F193))="","",OFFSET('Hygiene Data'!$F$13,0,10*ROW('Hygiene Data'!F193)))</f>
        <v/>
      </c>
      <c r="DX199" s="306" t="str">
        <f ca="true">+IF(OFFSET('Hygiene Data'!$G$11,0,10*ROW('Hygiene Data'!G193))="","",OFFSET('Hygiene Data'!$G$11,0,10*ROW('Hygiene Data'!G193)))</f>
        <v/>
      </c>
      <c r="DY199" s="306" t="str">
        <f ca="true">+IF(OFFSET('Hygiene Data'!$G$12,0,10*ROW('Hygiene Data'!G193))="","",OFFSET('Hygiene Data'!$G$12,0,10*ROW('Hygiene Data'!G193)))</f>
        <v/>
      </c>
      <c r="DZ199" s="306" t="str">
        <f ca="true">+IF(OFFSET('Hygiene Data'!$G$13,0,10*ROW('Hygiene Data'!G193))="","",OFFSET('Hygiene Data'!$G$13,0,10*ROW('Hygiene Data'!G193)))</f>
        <v/>
      </c>
      <c r="EA199" s="306" t="str">
        <f ca="true">+IF(OFFSET('Hygiene Data'!$H$11,0,10*ROW('Hygiene Data'!H193))="","",OFFSET('Hygiene Data'!$H$11,0,10*ROW('Hygiene Data'!H193)))</f>
        <v/>
      </c>
      <c r="EB199" s="306" t="str">
        <f ca="true">+IF(OFFSET('Hygiene Data'!$H$12,0,10*ROW('Hygiene Data'!H193))="","",OFFSET('Hygiene Data'!$H$12,0,10*ROW('Hygiene Data'!H193)))</f>
        <v/>
      </c>
      <c r="EC199" s="306" t="str">
        <f ca="true">+IF(OFFSET('Hygiene Data'!$H$13,0,10*ROW('Hygiene Data'!H193))="","",OFFSET('Hygiene Data'!$H$13,0,10*ROW('Hygiene Data'!H193)))</f>
        <v/>
      </c>
      <c r="ED199" s="306" t="str">
        <f ca="true">+IF(OFFSET('Hygiene Data'!$I$11,0,10*ROW('Hygiene Data'!I193))="","",OFFSET('Hygiene Data'!$I$11,0,10*ROW('Hygiene Data'!I193)))</f>
        <v/>
      </c>
      <c r="EE199" s="306" t="str">
        <f ca="true">+IF(OFFSET('Hygiene Data'!$I$12,0,10*ROW('Hygiene Data'!I193))="","",OFFSET('Hygiene Data'!$I$12,0,10*ROW('Hygiene Data'!I193)))</f>
        <v/>
      </c>
      <c r="EF199" s="306"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62" t="str">
        <f t="shared" ca="true" si="3"/>
        <v/>
      </c>
      <c r="D200" s="98"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8"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8"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8"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8"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8"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8"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8"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8"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8"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8"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8"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8"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8"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8"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8"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8"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8"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9"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9"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9"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9"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9"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9"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9"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9"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9"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9"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9"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9"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9"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9"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9"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9"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9"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9"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9"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9"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9"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9"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9"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9"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9"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9"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9"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9"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9"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9"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0"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0"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0"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0"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0"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0"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0"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0"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0"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0"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0"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0"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0"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0"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0"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0"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0"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0"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6"/>
      <c r="BS200" s="306" t="str">
        <f ca="true">+IF(OFFSET('Water Data'!$D$27,0,10*ROW('Water Data'!D194))="","",OFFSET('Water Data'!$D$27,0,10*ROW('Water Data'!D194)))</f>
        <v/>
      </c>
      <c r="BT200" s="306" t="str">
        <f ca="true">+IF(OFFSET('Water Data'!$D$28,0,10*ROW('Water Data'!D194))="","",OFFSET('Water Data'!$D$28,0,10*ROW('Water Data'!D194)))</f>
        <v/>
      </c>
      <c r="BU200" s="306" t="str">
        <f ca="true">+IF(OFFSET('Water Data'!$D$29,0,10*ROW('Water Data'!D194))="","",OFFSET('Water Data'!$D$29,0,10*ROW('Water Data'!D194)))</f>
        <v/>
      </c>
      <c r="BV200" s="306" t="str">
        <f ca="true">+IF(OFFSET('Water Data'!$E$27,0,10*ROW('Water Data'!E194))="","",OFFSET('Water Data'!$E$27,0,10*ROW('Water Data'!E194)))</f>
        <v/>
      </c>
      <c r="BW200" s="306" t="str">
        <f ca="true">+IF(OFFSET('Water Data'!$E$28,0,10*ROW('Water Data'!E194))="","",OFFSET('Water Data'!$E$28,0,10*ROW('Water Data'!E194)))</f>
        <v/>
      </c>
      <c r="BX200" s="306" t="str">
        <f ca="true">+IF(OFFSET('Water Data'!$E$29,0,10*ROW('Water Data'!E194))="","",OFFSET('Water Data'!$E$29,0,10*ROW('Water Data'!E194)))</f>
        <v/>
      </c>
      <c r="BY200" s="306" t="str">
        <f ca="true">+IF(OFFSET('Water Data'!$F$27,0,10*ROW('Water Data'!F194))="","",OFFSET('Water Data'!$F$27,0,10*ROW('Water Data'!F194)))</f>
        <v/>
      </c>
      <c r="BZ200" s="306" t="str">
        <f ca="true">+IF(OFFSET('Water Data'!$F$28,0,10*ROW('Water Data'!F194))="","",OFFSET('Water Data'!$F$28,0,10*ROW('Water Data'!F194)))</f>
        <v/>
      </c>
      <c r="CA200" s="306" t="str">
        <f ca="true">+IF(OFFSET('Water Data'!$F$29,0,10*ROW('Water Data'!F194))="","",OFFSET('Water Data'!$F$29,0,10*ROW('Water Data'!F194)))</f>
        <v/>
      </c>
      <c r="CB200" s="306" t="str">
        <f ca="true">+IF(OFFSET('Water Data'!$G$27,0,10*ROW('Water Data'!G194))="","",OFFSET('Water Data'!$G$27,0,10*ROW('Water Data'!G194)))</f>
        <v/>
      </c>
      <c r="CC200" s="306" t="str">
        <f ca="true">+IF(OFFSET('Water Data'!$G$28,0,10*ROW('Water Data'!G194))="","",OFFSET('Water Data'!$G$28,0,10*ROW('Water Data'!G194)))</f>
        <v/>
      </c>
      <c r="CD200" s="306" t="str">
        <f ca="true">+IF(OFFSET('Water Data'!$G$29,0,10*ROW('Water Data'!G194))="","",OFFSET('Water Data'!$G$29,0,10*ROW('Water Data'!G194)))</f>
        <v/>
      </c>
      <c r="CE200" s="306" t="str">
        <f ca="true">+IF(OFFSET('Water Data'!$H$27,0,10*ROW('Water Data'!H194))="","",OFFSET('Water Data'!$H$27,0,10*ROW('Water Data'!H194)))</f>
        <v/>
      </c>
      <c r="CF200" s="306" t="str">
        <f ca="true">+IF(OFFSET('Water Data'!$H$28,0,10*ROW('Water Data'!H194))="","",OFFSET('Water Data'!$H$28,0,10*ROW('Water Data'!H194)))</f>
        <v/>
      </c>
      <c r="CG200" s="306" t="str">
        <f ca="true">+IF(OFFSET('Water Data'!$H$29,0,10*ROW('Water Data'!H194))="","",OFFSET('Water Data'!$H$29,0,10*ROW('Water Data'!H194)))</f>
        <v/>
      </c>
      <c r="CH200" s="306" t="str">
        <f ca="true">+IF(OFFSET('Water Data'!$I$27,0,10*ROW('Water Data'!I194))="","",OFFSET('Water Data'!$I$27,0,10*ROW('Water Data'!I194)))</f>
        <v/>
      </c>
      <c r="CI200" s="306" t="str">
        <f ca="true">+IF(OFFSET('Water Data'!$I$28,0,10*ROW('Water Data'!I194))="","",OFFSET('Water Data'!$I$28,0,10*ROW('Water Data'!I194)))</f>
        <v/>
      </c>
      <c r="CJ200" s="306" t="str">
        <f ca="true">+IF(OFFSET('Water Data'!$I$29,0,10*ROW('Water Data'!I194))="","",OFFSET('Water Data'!$I$29,0,10*ROW('Water Data'!I194)))</f>
        <v/>
      </c>
      <c r="CK200" s="306" t="str">
        <f ca="true">+IF(OFFSET('Sanitation Data'!$D$28,0,10*ROW('Sanitation Data'!D194))="","",OFFSET('Sanitation Data'!$D$28,0,10*ROW('Sanitation Data'!D194)))</f>
        <v/>
      </c>
      <c r="CL200" s="306" t="str">
        <f ca="true">+IF(OFFSET('Sanitation Data'!$D$29,0,10*ROW('Sanitation Data'!D194))="","",OFFSET('Sanitation Data'!$D$29,0,10*ROW('Sanitation Data'!D194)))</f>
        <v/>
      </c>
      <c r="CM200" s="306" t="str">
        <f ca="true">+IF(OFFSET('Sanitation Data'!$D$30,0,10*ROW('Sanitation Data'!D194))="","",OFFSET('Sanitation Data'!$D$30,0,10*ROW('Sanitation Data'!D194)))</f>
        <v/>
      </c>
      <c r="CN200" s="306" t="str">
        <f ca="true">+IF(OFFSET('Sanitation Data'!$D$31,0,10*ROW('Sanitation Data'!D194))="","",OFFSET('Sanitation Data'!$D$31,0,10*ROW('Sanitation Data'!D194)))</f>
        <v/>
      </c>
      <c r="CO200" s="306" t="str">
        <f ca="true">+IF(OFFSET('Sanitation Data'!$D$32,0,10*ROW('Sanitation Data'!D194))="","",OFFSET('Sanitation Data'!$D$32,0,10*ROW('Sanitation Data'!D194)))</f>
        <v/>
      </c>
      <c r="CP200" s="306" t="str">
        <f ca="true">+IF(OFFSET('Sanitation Data'!$E$28,0,10*ROW('Sanitation Data'!E194))="","",OFFSET('Sanitation Data'!$E$28,0,10*ROW('Sanitation Data'!E194)))</f>
        <v/>
      </c>
      <c r="CQ200" s="306" t="str">
        <f ca="true">+IF(OFFSET('Sanitation Data'!$E$29,0,10*ROW('Sanitation Data'!E194))="","",OFFSET('Sanitation Data'!$E$29,0,10*ROW('Sanitation Data'!E194)))</f>
        <v/>
      </c>
      <c r="CR200" s="306" t="str">
        <f ca="true">+IF(OFFSET('Sanitation Data'!$E$30,0,10*ROW('Sanitation Data'!E194))="","",OFFSET('Sanitation Data'!$E$30,0,10*ROW('Sanitation Data'!E194)))</f>
        <v/>
      </c>
      <c r="CS200" s="306" t="str">
        <f ca="true">+IF(OFFSET('Sanitation Data'!$E$31,0,10*ROW('Sanitation Data'!E194))="","",OFFSET('Sanitation Data'!$E$31,0,10*ROW('Sanitation Data'!E194)))</f>
        <v/>
      </c>
      <c r="CT200" s="306" t="str">
        <f ca="true">+IF(OFFSET('Sanitation Data'!$E$32,0,10*ROW('Sanitation Data'!E194))="","",OFFSET('Sanitation Data'!$E$32,0,10*ROW('Sanitation Data'!E194)))</f>
        <v/>
      </c>
      <c r="CU200" s="306" t="str">
        <f ca="true">+IF(OFFSET('Sanitation Data'!$F$28,0,10*ROW('Sanitation Data'!F194))="","",OFFSET('Sanitation Data'!$F$28,0,10*ROW('Sanitation Data'!F194)))</f>
        <v/>
      </c>
      <c r="CV200" s="306" t="str">
        <f ca="true">+IF(OFFSET('Sanitation Data'!$F$29,0,10*ROW('Sanitation Data'!F194))="","",OFFSET('Sanitation Data'!$F$29,0,10*ROW('Sanitation Data'!F194)))</f>
        <v/>
      </c>
      <c r="CW200" s="306" t="str">
        <f ca="true">+IF(OFFSET('Sanitation Data'!$F$30,0,10*ROW('Sanitation Data'!F194))="","",OFFSET('Sanitation Data'!$F$30,0,10*ROW('Sanitation Data'!F194)))</f>
        <v/>
      </c>
      <c r="CX200" s="306" t="str">
        <f ca="true">+IF(OFFSET('Sanitation Data'!$F$31,0,10*ROW('Sanitation Data'!F194))="","",OFFSET('Sanitation Data'!$F$31,0,10*ROW('Sanitation Data'!F194)))</f>
        <v/>
      </c>
      <c r="CY200" s="306" t="str">
        <f ca="true">+IF(OFFSET('Sanitation Data'!$F$32,0,10*ROW('Sanitation Data'!F194))="","",OFFSET('Sanitation Data'!$F$32,0,10*ROW('Sanitation Data'!F194)))</f>
        <v/>
      </c>
      <c r="CZ200" s="306" t="str">
        <f ca="true">+IF(OFFSET('Sanitation Data'!$G$28,0,10*ROW('Sanitation Data'!G194))="","",OFFSET('Sanitation Data'!$G$28,0,10*ROW('Sanitation Data'!G194)))</f>
        <v/>
      </c>
      <c r="DA200" s="306" t="str">
        <f ca="true">+IF(OFFSET('Sanitation Data'!$G$29,0,10*ROW('Sanitation Data'!G194))="","",OFFSET('Sanitation Data'!$G$29,0,10*ROW('Sanitation Data'!G194)))</f>
        <v/>
      </c>
      <c r="DB200" s="306" t="str">
        <f ca="true">+IF(OFFSET('Sanitation Data'!$G$30,0,10*ROW('Sanitation Data'!G194))="","",OFFSET('Sanitation Data'!$G$30,0,10*ROW('Sanitation Data'!G194)))</f>
        <v/>
      </c>
      <c r="DC200" s="306" t="str">
        <f ca="true">+IF(OFFSET('Sanitation Data'!$G$31,0,10*ROW('Sanitation Data'!G194))="","",OFFSET('Sanitation Data'!$G$31,0,10*ROW('Sanitation Data'!G194)))</f>
        <v/>
      </c>
      <c r="DD200" s="306" t="str">
        <f ca="true">+IF(OFFSET('Sanitation Data'!$G$32,0,10*ROW('Sanitation Data'!G194))="","",OFFSET('Sanitation Data'!$G$32,0,10*ROW('Sanitation Data'!G194)))</f>
        <v/>
      </c>
      <c r="DE200" s="306" t="str">
        <f ca="true">+IF(OFFSET('Sanitation Data'!$H$28,0,10*ROW('Sanitation Data'!H194))="","",OFFSET('Sanitation Data'!$H$28,0,10*ROW('Sanitation Data'!H194)))</f>
        <v/>
      </c>
      <c r="DF200" s="306" t="str">
        <f ca="true">+IF(OFFSET('Sanitation Data'!$H$29,0,10*ROW('Sanitation Data'!H194))="","",OFFSET('Sanitation Data'!$H$29,0,10*ROW('Sanitation Data'!H194)))</f>
        <v/>
      </c>
      <c r="DG200" s="306" t="str">
        <f ca="true">+IF(OFFSET('Sanitation Data'!$H$30,0,10*ROW('Sanitation Data'!H194))="","",OFFSET('Sanitation Data'!$H$30,0,10*ROW('Sanitation Data'!H194)))</f>
        <v/>
      </c>
      <c r="DH200" s="306" t="str">
        <f ca="true">+IF(OFFSET('Sanitation Data'!$H$31,0,10*ROW('Sanitation Data'!H194))="","",OFFSET('Sanitation Data'!$H$31,0,10*ROW('Sanitation Data'!H194)))</f>
        <v/>
      </c>
      <c r="DI200" s="306" t="str">
        <f ca="true">+IF(OFFSET('Sanitation Data'!$H$32,0,10*ROW('Sanitation Data'!H194))="","",OFFSET('Sanitation Data'!$H$32,0,10*ROW('Sanitation Data'!H194)))</f>
        <v/>
      </c>
      <c r="DJ200" s="306" t="str">
        <f ca="true">+IF(OFFSET('Sanitation Data'!$I$28,0,10*ROW('Sanitation Data'!I194))="","",OFFSET('Sanitation Data'!$I$28,0,10*ROW('Sanitation Data'!I194)))</f>
        <v/>
      </c>
      <c r="DK200" s="306" t="str">
        <f ca="true">+IF(OFFSET('Sanitation Data'!$I$29,0,10*ROW('Sanitation Data'!I194))="","",OFFSET('Sanitation Data'!$I$29,0,10*ROW('Sanitation Data'!I194)))</f>
        <v/>
      </c>
      <c r="DL200" s="306" t="str">
        <f ca="true">+IF(OFFSET('Sanitation Data'!$I$30,0,10*ROW('Sanitation Data'!I194))="","",OFFSET('Sanitation Data'!$I$30,0,10*ROW('Sanitation Data'!I194)))</f>
        <v/>
      </c>
      <c r="DM200" s="306" t="str">
        <f ca="true">+IF(OFFSET('Sanitation Data'!$I$31,0,10*ROW('Sanitation Data'!I194))="","",OFFSET('Sanitation Data'!$I$31,0,10*ROW('Sanitation Data'!I194)))</f>
        <v/>
      </c>
      <c r="DN200" s="306" t="str">
        <f ca="true">+IF(OFFSET('Sanitation Data'!$I$32,0,10*ROW('Sanitation Data'!I194))="","",OFFSET('Sanitation Data'!$I$32,0,10*ROW('Sanitation Data'!I194)))</f>
        <v/>
      </c>
      <c r="DO200" s="306" t="str">
        <f ca="true">+IF(OFFSET('Hygiene Data'!$D$11,0,10*ROW('Hygiene Data'!D194))="","",OFFSET('Hygiene Data'!$D$11,0,10*ROW('Hygiene Data'!D194)))</f>
        <v/>
      </c>
      <c r="DP200" s="306" t="str">
        <f ca="true">+IF(OFFSET('Hygiene Data'!$D$12,0,10*ROW('Hygiene Data'!D194))="","",OFFSET('Hygiene Data'!$D$12,0,10*ROW('Hygiene Data'!D194)))</f>
        <v/>
      </c>
      <c r="DQ200" s="306" t="str">
        <f ca="true">+IF(OFFSET('Hygiene Data'!$D$13,0,10*ROW('Hygiene Data'!D194))="","",OFFSET('Hygiene Data'!$D$13,0,10*ROW('Hygiene Data'!D194)))</f>
        <v/>
      </c>
      <c r="DR200" s="306" t="str">
        <f ca="true">+IF(OFFSET('Hygiene Data'!$E$11,0,10*ROW('Hygiene Data'!E194))="","",OFFSET('Hygiene Data'!$E$11,0,10*ROW('Hygiene Data'!E194)))</f>
        <v/>
      </c>
      <c r="DS200" s="306" t="str">
        <f ca="true">+IF(OFFSET('Hygiene Data'!$E$12,0,10*ROW('Hygiene Data'!E194))="","",OFFSET('Hygiene Data'!$E$12,0,10*ROW('Hygiene Data'!E194)))</f>
        <v/>
      </c>
      <c r="DT200" s="306" t="str">
        <f ca="true">+IF(OFFSET('Hygiene Data'!$E$13,0,10*ROW('Hygiene Data'!E194))="","",OFFSET('Hygiene Data'!$E$13,0,10*ROW('Hygiene Data'!E194)))</f>
        <v/>
      </c>
      <c r="DU200" s="306" t="str">
        <f ca="true">+IF(OFFSET('Hygiene Data'!$F$11,0,10*ROW('Hygiene Data'!F194))="","",OFFSET('Hygiene Data'!$F$11,0,10*ROW('Hygiene Data'!F194)))</f>
        <v/>
      </c>
      <c r="DV200" s="306" t="str">
        <f ca="true">+IF(OFFSET('Hygiene Data'!$F$12,0,10*ROW('Hygiene Data'!F194))="","",OFFSET('Hygiene Data'!$F$12,0,10*ROW('Hygiene Data'!F194)))</f>
        <v/>
      </c>
      <c r="DW200" s="306" t="str">
        <f ca="true">+IF(OFFSET('Hygiene Data'!$F$13,0,10*ROW('Hygiene Data'!F194))="","",OFFSET('Hygiene Data'!$F$13,0,10*ROW('Hygiene Data'!F194)))</f>
        <v/>
      </c>
      <c r="DX200" s="306" t="str">
        <f ca="true">+IF(OFFSET('Hygiene Data'!$G$11,0,10*ROW('Hygiene Data'!G194))="","",OFFSET('Hygiene Data'!$G$11,0,10*ROW('Hygiene Data'!G194)))</f>
        <v/>
      </c>
      <c r="DY200" s="306" t="str">
        <f ca="true">+IF(OFFSET('Hygiene Data'!$G$12,0,10*ROW('Hygiene Data'!G194))="","",OFFSET('Hygiene Data'!$G$12,0,10*ROW('Hygiene Data'!G194)))</f>
        <v/>
      </c>
      <c r="DZ200" s="306" t="str">
        <f ca="true">+IF(OFFSET('Hygiene Data'!$G$13,0,10*ROW('Hygiene Data'!G194))="","",OFFSET('Hygiene Data'!$G$13,0,10*ROW('Hygiene Data'!G194)))</f>
        <v/>
      </c>
      <c r="EA200" s="306" t="str">
        <f ca="true">+IF(OFFSET('Hygiene Data'!$H$11,0,10*ROW('Hygiene Data'!H194))="","",OFFSET('Hygiene Data'!$H$11,0,10*ROW('Hygiene Data'!H194)))</f>
        <v/>
      </c>
      <c r="EB200" s="306" t="str">
        <f ca="true">+IF(OFFSET('Hygiene Data'!$H$12,0,10*ROW('Hygiene Data'!H194))="","",OFFSET('Hygiene Data'!$H$12,0,10*ROW('Hygiene Data'!H194)))</f>
        <v/>
      </c>
      <c r="EC200" s="306" t="str">
        <f ca="true">+IF(OFFSET('Hygiene Data'!$H$13,0,10*ROW('Hygiene Data'!H194))="","",OFFSET('Hygiene Data'!$H$13,0,10*ROW('Hygiene Data'!H194)))</f>
        <v/>
      </c>
      <c r="ED200" s="306" t="str">
        <f ca="true">+IF(OFFSET('Hygiene Data'!$I$11,0,10*ROW('Hygiene Data'!I194))="","",OFFSET('Hygiene Data'!$I$11,0,10*ROW('Hygiene Data'!I194)))</f>
        <v/>
      </c>
      <c r="EE200" s="306" t="str">
        <f ca="true">+IF(OFFSET('Hygiene Data'!$I$12,0,10*ROW('Hygiene Data'!I194))="","",OFFSET('Hygiene Data'!$I$12,0,10*ROW('Hygiene Data'!I194)))</f>
        <v/>
      </c>
      <c r="EF200" s="306"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62" t="str">
        <f t="shared" ca="true" si="3"/>
        <v/>
      </c>
      <c r="D201" s="98"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8"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8"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8"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8"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8"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8"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8"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8"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8"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8"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8"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8"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8"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8"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8"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8"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8"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9"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9"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9"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9"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9"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9"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9"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9"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9"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9"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9"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9"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9"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9"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9"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9"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9"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9"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9"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9"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9"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9"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9"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9"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9"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9"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9"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9"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9"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9"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0"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0"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0"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0"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0"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0"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0"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0"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0"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0"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0"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0"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0"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0"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0"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0"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0"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0"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6"/>
      <c r="BS201" s="306" t="str">
        <f ca="true">+IF(OFFSET('Water Data'!$D$27,0,10*ROW('Water Data'!D195))="","",OFFSET('Water Data'!$D$27,0,10*ROW('Water Data'!D195)))</f>
        <v/>
      </c>
      <c r="BT201" s="306" t="str">
        <f ca="true">+IF(OFFSET('Water Data'!$D$28,0,10*ROW('Water Data'!D195))="","",OFFSET('Water Data'!$D$28,0,10*ROW('Water Data'!D195)))</f>
        <v/>
      </c>
      <c r="BU201" s="306" t="str">
        <f ca="true">+IF(OFFSET('Water Data'!$D$29,0,10*ROW('Water Data'!D195))="","",OFFSET('Water Data'!$D$29,0,10*ROW('Water Data'!D195)))</f>
        <v/>
      </c>
      <c r="BV201" s="306" t="str">
        <f ca="true">+IF(OFFSET('Water Data'!$E$27,0,10*ROW('Water Data'!E195))="","",OFFSET('Water Data'!$E$27,0,10*ROW('Water Data'!E195)))</f>
        <v/>
      </c>
      <c r="BW201" s="306" t="str">
        <f ca="true">+IF(OFFSET('Water Data'!$E$28,0,10*ROW('Water Data'!E195))="","",OFFSET('Water Data'!$E$28,0,10*ROW('Water Data'!E195)))</f>
        <v/>
      </c>
      <c r="BX201" s="306" t="str">
        <f ca="true">+IF(OFFSET('Water Data'!$E$29,0,10*ROW('Water Data'!E195))="","",OFFSET('Water Data'!$E$29,0,10*ROW('Water Data'!E195)))</f>
        <v/>
      </c>
      <c r="BY201" s="306" t="str">
        <f ca="true">+IF(OFFSET('Water Data'!$F$27,0,10*ROW('Water Data'!F195))="","",OFFSET('Water Data'!$F$27,0,10*ROW('Water Data'!F195)))</f>
        <v/>
      </c>
      <c r="BZ201" s="306" t="str">
        <f ca="true">+IF(OFFSET('Water Data'!$F$28,0,10*ROW('Water Data'!F195))="","",OFFSET('Water Data'!$F$28,0,10*ROW('Water Data'!F195)))</f>
        <v/>
      </c>
      <c r="CA201" s="306" t="str">
        <f ca="true">+IF(OFFSET('Water Data'!$F$29,0,10*ROW('Water Data'!F195))="","",OFFSET('Water Data'!$F$29,0,10*ROW('Water Data'!F195)))</f>
        <v/>
      </c>
      <c r="CB201" s="306" t="str">
        <f ca="true">+IF(OFFSET('Water Data'!$G$27,0,10*ROW('Water Data'!G195))="","",OFFSET('Water Data'!$G$27,0,10*ROW('Water Data'!G195)))</f>
        <v/>
      </c>
      <c r="CC201" s="306" t="str">
        <f ca="true">+IF(OFFSET('Water Data'!$G$28,0,10*ROW('Water Data'!G195))="","",OFFSET('Water Data'!$G$28,0,10*ROW('Water Data'!G195)))</f>
        <v/>
      </c>
      <c r="CD201" s="306" t="str">
        <f ca="true">+IF(OFFSET('Water Data'!$G$29,0,10*ROW('Water Data'!G195))="","",OFFSET('Water Data'!$G$29,0,10*ROW('Water Data'!G195)))</f>
        <v/>
      </c>
      <c r="CE201" s="306" t="str">
        <f ca="true">+IF(OFFSET('Water Data'!$H$27,0,10*ROW('Water Data'!H195))="","",OFFSET('Water Data'!$H$27,0,10*ROW('Water Data'!H195)))</f>
        <v/>
      </c>
      <c r="CF201" s="306" t="str">
        <f ca="true">+IF(OFFSET('Water Data'!$H$28,0,10*ROW('Water Data'!H195))="","",OFFSET('Water Data'!$H$28,0,10*ROW('Water Data'!H195)))</f>
        <v/>
      </c>
      <c r="CG201" s="306" t="str">
        <f ca="true">+IF(OFFSET('Water Data'!$H$29,0,10*ROW('Water Data'!H195))="","",OFFSET('Water Data'!$H$29,0,10*ROW('Water Data'!H195)))</f>
        <v/>
      </c>
      <c r="CH201" s="306" t="str">
        <f ca="true">+IF(OFFSET('Water Data'!$I$27,0,10*ROW('Water Data'!I195))="","",OFFSET('Water Data'!$I$27,0,10*ROW('Water Data'!I195)))</f>
        <v/>
      </c>
      <c r="CI201" s="306" t="str">
        <f ca="true">+IF(OFFSET('Water Data'!$I$28,0,10*ROW('Water Data'!I195))="","",OFFSET('Water Data'!$I$28,0,10*ROW('Water Data'!I195)))</f>
        <v/>
      </c>
      <c r="CJ201" s="306" t="str">
        <f ca="true">+IF(OFFSET('Water Data'!$I$29,0,10*ROW('Water Data'!I195))="","",OFFSET('Water Data'!$I$29,0,10*ROW('Water Data'!I195)))</f>
        <v/>
      </c>
      <c r="CK201" s="306" t="str">
        <f ca="true">+IF(OFFSET('Sanitation Data'!$D$28,0,10*ROW('Sanitation Data'!D195))="","",OFFSET('Sanitation Data'!$D$28,0,10*ROW('Sanitation Data'!D195)))</f>
        <v/>
      </c>
      <c r="CL201" s="306" t="str">
        <f ca="true">+IF(OFFSET('Sanitation Data'!$D$29,0,10*ROW('Sanitation Data'!D195))="","",OFFSET('Sanitation Data'!$D$29,0,10*ROW('Sanitation Data'!D195)))</f>
        <v/>
      </c>
      <c r="CM201" s="306" t="str">
        <f ca="true">+IF(OFFSET('Sanitation Data'!$D$30,0,10*ROW('Sanitation Data'!D195))="","",OFFSET('Sanitation Data'!$D$30,0,10*ROW('Sanitation Data'!D195)))</f>
        <v/>
      </c>
      <c r="CN201" s="306" t="str">
        <f ca="true">+IF(OFFSET('Sanitation Data'!$D$31,0,10*ROW('Sanitation Data'!D195))="","",OFFSET('Sanitation Data'!$D$31,0,10*ROW('Sanitation Data'!D195)))</f>
        <v/>
      </c>
      <c r="CO201" s="306" t="str">
        <f ca="true">+IF(OFFSET('Sanitation Data'!$D$32,0,10*ROW('Sanitation Data'!D195))="","",OFFSET('Sanitation Data'!$D$32,0,10*ROW('Sanitation Data'!D195)))</f>
        <v/>
      </c>
      <c r="CP201" s="306" t="str">
        <f ca="true">+IF(OFFSET('Sanitation Data'!$E$28,0,10*ROW('Sanitation Data'!E195))="","",OFFSET('Sanitation Data'!$E$28,0,10*ROW('Sanitation Data'!E195)))</f>
        <v/>
      </c>
      <c r="CQ201" s="306" t="str">
        <f ca="true">+IF(OFFSET('Sanitation Data'!$E$29,0,10*ROW('Sanitation Data'!E195))="","",OFFSET('Sanitation Data'!$E$29,0,10*ROW('Sanitation Data'!E195)))</f>
        <v/>
      </c>
      <c r="CR201" s="306" t="str">
        <f ca="true">+IF(OFFSET('Sanitation Data'!$E$30,0,10*ROW('Sanitation Data'!E195))="","",OFFSET('Sanitation Data'!$E$30,0,10*ROW('Sanitation Data'!E195)))</f>
        <v/>
      </c>
      <c r="CS201" s="306" t="str">
        <f ca="true">+IF(OFFSET('Sanitation Data'!$E$31,0,10*ROW('Sanitation Data'!E195))="","",OFFSET('Sanitation Data'!$E$31,0,10*ROW('Sanitation Data'!E195)))</f>
        <v/>
      </c>
      <c r="CT201" s="306" t="str">
        <f ca="true">+IF(OFFSET('Sanitation Data'!$E$32,0,10*ROW('Sanitation Data'!E195))="","",OFFSET('Sanitation Data'!$E$32,0,10*ROW('Sanitation Data'!E195)))</f>
        <v/>
      </c>
      <c r="CU201" s="306" t="str">
        <f ca="true">+IF(OFFSET('Sanitation Data'!$F$28,0,10*ROW('Sanitation Data'!F195))="","",OFFSET('Sanitation Data'!$F$28,0,10*ROW('Sanitation Data'!F195)))</f>
        <v/>
      </c>
      <c r="CV201" s="306" t="str">
        <f ca="true">+IF(OFFSET('Sanitation Data'!$F$29,0,10*ROW('Sanitation Data'!F195))="","",OFFSET('Sanitation Data'!$F$29,0,10*ROW('Sanitation Data'!F195)))</f>
        <v/>
      </c>
      <c r="CW201" s="306" t="str">
        <f ca="true">+IF(OFFSET('Sanitation Data'!$F$30,0,10*ROW('Sanitation Data'!F195))="","",OFFSET('Sanitation Data'!$F$30,0,10*ROW('Sanitation Data'!F195)))</f>
        <v/>
      </c>
      <c r="CX201" s="306" t="str">
        <f ca="true">+IF(OFFSET('Sanitation Data'!$F$31,0,10*ROW('Sanitation Data'!F195))="","",OFFSET('Sanitation Data'!$F$31,0,10*ROW('Sanitation Data'!F195)))</f>
        <v/>
      </c>
      <c r="CY201" s="306" t="str">
        <f ca="true">+IF(OFFSET('Sanitation Data'!$F$32,0,10*ROW('Sanitation Data'!F195))="","",OFFSET('Sanitation Data'!$F$32,0,10*ROW('Sanitation Data'!F195)))</f>
        <v/>
      </c>
      <c r="CZ201" s="306" t="str">
        <f ca="true">+IF(OFFSET('Sanitation Data'!$G$28,0,10*ROW('Sanitation Data'!G195))="","",OFFSET('Sanitation Data'!$G$28,0,10*ROW('Sanitation Data'!G195)))</f>
        <v/>
      </c>
      <c r="DA201" s="306" t="str">
        <f ca="true">+IF(OFFSET('Sanitation Data'!$G$29,0,10*ROW('Sanitation Data'!G195))="","",OFFSET('Sanitation Data'!$G$29,0,10*ROW('Sanitation Data'!G195)))</f>
        <v/>
      </c>
      <c r="DB201" s="306" t="str">
        <f ca="true">+IF(OFFSET('Sanitation Data'!$G$30,0,10*ROW('Sanitation Data'!G195))="","",OFFSET('Sanitation Data'!$G$30,0,10*ROW('Sanitation Data'!G195)))</f>
        <v/>
      </c>
      <c r="DC201" s="306" t="str">
        <f ca="true">+IF(OFFSET('Sanitation Data'!$G$31,0,10*ROW('Sanitation Data'!G195))="","",OFFSET('Sanitation Data'!$G$31,0,10*ROW('Sanitation Data'!G195)))</f>
        <v/>
      </c>
      <c r="DD201" s="306" t="str">
        <f ca="true">+IF(OFFSET('Sanitation Data'!$G$32,0,10*ROW('Sanitation Data'!G195))="","",OFFSET('Sanitation Data'!$G$32,0,10*ROW('Sanitation Data'!G195)))</f>
        <v/>
      </c>
      <c r="DE201" s="306" t="str">
        <f ca="true">+IF(OFFSET('Sanitation Data'!$H$28,0,10*ROW('Sanitation Data'!H195))="","",OFFSET('Sanitation Data'!$H$28,0,10*ROW('Sanitation Data'!H195)))</f>
        <v/>
      </c>
      <c r="DF201" s="306" t="str">
        <f ca="true">+IF(OFFSET('Sanitation Data'!$H$29,0,10*ROW('Sanitation Data'!H195))="","",OFFSET('Sanitation Data'!$H$29,0,10*ROW('Sanitation Data'!H195)))</f>
        <v/>
      </c>
      <c r="DG201" s="306" t="str">
        <f ca="true">+IF(OFFSET('Sanitation Data'!$H$30,0,10*ROW('Sanitation Data'!H195))="","",OFFSET('Sanitation Data'!$H$30,0,10*ROW('Sanitation Data'!H195)))</f>
        <v/>
      </c>
      <c r="DH201" s="306" t="str">
        <f ca="true">+IF(OFFSET('Sanitation Data'!$H$31,0,10*ROW('Sanitation Data'!H195))="","",OFFSET('Sanitation Data'!$H$31,0,10*ROW('Sanitation Data'!H195)))</f>
        <v/>
      </c>
      <c r="DI201" s="306" t="str">
        <f ca="true">+IF(OFFSET('Sanitation Data'!$H$32,0,10*ROW('Sanitation Data'!H195))="","",OFFSET('Sanitation Data'!$H$32,0,10*ROW('Sanitation Data'!H195)))</f>
        <v/>
      </c>
      <c r="DJ201" s="306" t="str">
        <f ca="true">+IF(OFFSET('Sanitation Data'!$I$28,0,10*ROW('Sanitation Data'!I195))="","",OFFSET('Sanitation Data'!$I$28,0,10*ROW('Sanitation Data'!I195)))</f>
        <v/>
      </c>
      <c r="DK201" s="306" t="str">
        <f ca="true">+IF(OFFSET('Sanitation Data'!$I$29,0,10*ROW('Sanitation Data'!I195))="","",OFFSET('Sanitation Data'!$I$29,0,10*ROW('Sanitation Data'!I195)))</f>
        <v/>
      </c>
      <c r="DL201" s="306" t="str">
        <f ca="true">+IF(OFFSET('Sanitation Data'!$I$30,0,10*ROW('Sanitation Data'!I195))="","",OFFSET('Sanitation Data'!$I$30,0,10*ROW('Sanitation Data'!I195)))</f>
        <v/>
      </c>
      <c r="DM201" s="306" t="str">
        <f ca="true">+IF(OFFSET('Sanitation Data'!$I$31,0,10*ROW('Sanitation Data'!I195))="","",OFFSET('Sanitation Data'!$I$31,0,10*ROW('Sanitation Data'!I195)))</f>
        <v/>
      </c>
      <c r="DN201" s="306" t="str">
        <f ca="true">+IF(OFFSET('Sanitation Data'!$I$32,0,10*ROW('Sanitation Data'!I195))="","",OFFSET('Sanitation Data'!$I$32,0,10*ROW('Sanitation Data'!I195)))</f>
        <v/>
      </c>
      <c r="DO201" s="306" t="str">
        <f ca="true">+IF(OFFSET('Hygiene Data'!$D$11,0,10*ROW('Hygiene Data'!D195))="","",OFFSET('Hygiene Data'!$D$11,0,10*ROW('Hygiene Data'!D195)))</f>
        <v/>
      </c>
      <c r="DP201" s="306" t="str">
        <f ca="true">+IF(OFFSET('Hygiene Data'!$D$12,0,10*ROW('Hygiene Data'!D195))="","",OFFSET('Hygiene Data'!$D$12,0,10*ROW('Hygiene Data'!D195)))</f>
        <v/>
      </c>
      <c r="DQ201" s="306" t="str">
        <f ca="true">+IF(OFFSET('Hygiene Data'!$D$13,0,10*ROW('Hygiene Data'!D195))="","",OFFSET('Hygiene Data'!$D$13,0,10*ROW('Hygiene Data'!D195)))</f>
        <v/>
      </c>
      <c r="DR201" s="306" t="str">
        <f ca="true">+IF(OFFSET('Hygiene Data'!$E$11,0,10*ROW('Hygiene Data'!E195))="","",OFFSET('Hygiene Data'!$E$11,0,10*ROW('Hygiene Data'!E195)))</f>
        <v/>
      </c>
      <c r="DS201" s="306" t="str">
        <f ca="true">+IF(OFFSET('Hygiene Data'!$E$12,0,10*ROW('Hygiene Data'!E195))="","",OFFSET('Hygiene Data'!$E$12,0,10*ROW('Hygiene Data'!E195)))</f>
        <v/>
      </c>
      <c r="DT201" s="306" t="str">
        <f ca="true">+IF(OFFSET('Hygiene Data'!$E$13,0,10*ROW('Hygiene Data'!E195))="","",OFFSET('Hygiene Data'!$E$13,0,10*ROW('Hygiene Data'!E195)))</f>
        <v/>
      </c>
      <c r="DU201" s="306" t="str">
        <f ca="true">+IF(OFFSET('Hygiene Data'!$F$11,0,10*ROW('Hygiene Data'!F195))="","",OFFSET('Hygiene Data'!$F$11,0,10*ROW('Hygiene Data'!F195)))</f>
        <v/>
      </c>
      <c r="DV201" s="306" t="str">
        <f ca="true">+IF(OFFSET('Hygiene Data'!$F$12,0,10*ROW('Hygiene Data'!F195))="","",OFFSET('Hygiene Data'!$F$12,0,10*ROW('Hygiene Data'!F195)))</f>
        <v/>
      </c>
      <c r="DW201" s="306" t="str">
        <f ca="true">+IF(OFFSET('Hygiene Data'!$F$13,0,10*ROW('Hygiene Data'!F195))="","",OFFSET('Hygiene Data'!$F$13,0,10*ROW('Hygiene Data'!F195)))</f>
        <v/>
      </c>
      <c r="DX201" s="306" t="str">
        <f ca="true">+IF(OFFSET('Hygiene Data'!$G$11,0,10*ROW('Hygiene Data'!G195))="","",OFFSET('Hygiene Data'!$G$11,0,10*ROW('Hygiene Data'!G195)))</f>
        <v/>
      </c>
      <c r="DY201" s="306" t="str">
        <f ca="true">+IF(OFFSET('Hygiene Data'!$G$12,0,10*ROW('Hygiene Data'!G195))="","",OFFSET('Hygiene Data'!$G$12,0,10*ROW('Hygiene Data'!G195)))</f>
        <v/>
      </c>
      <c r="DZ201" s="306" t="str">
        <f ca="true">+IF(OFFSET('Hygiene Data'!$G$13,0,10*ROW('Hygiene Data'!G195))="","",OFFSET('Hygiene Data'!$G$13,0,10*ROW('Hygiene Data'!G195)))</f>
        <v/>
      </c>
      <c r="EA201" s="306" t="str">
        <f ca="true">+IF(OFFSET('Hygiene Data'!$H$11,0,10*ROW('Hygiene Data'!H195))="","",OFFSET('Hygiene Data'!$H$11,0,10*ROW('Hygiene Data'!H195)))</f>
        <v/>
      </c>
      <c r="EB201" s="306" t="str">
        <f ca="true">+IF(OFFSET('Hygiene Data'!$H$12,0,10*ROW('Hygiene Data'!H195))="","",OFFSET('Hygiene Data'!$H$12,0,10*ROW('Hygiene Data'!H195)))</f>
        <v/>
      </c>
      <c r="EC201" s="306" t="str">
        <f ca="true">+IF(OFFSET('Hygiene Data'!$H$13,0,10*ROW('Hygiene Data'!H195))="","",OFFSET('Hygiene Data'!$H$13,0,10*ROW('Hygiene Data'!H195)))</f>
        <v/>
      </c>
      <c r="ED201" s="306" t="str">
        <f ca="true">+IF(OFFSET('Hygiene Data'!$I$11,0,10*ROW('Hygiene Data'!I195))="","",OFFSET('Hygiene Data'!$I$11,0,10*ROW('Hygiene Data'!I195)))</f>
        <v/>
      </c>
      <c r="EE201" s="306" t="str">
        <f ca="true">+IF(OFFSET('Hygiene Data'!$I$12,0,10*ROW('Hygiene Data'!I195))="","",OFFSET('Hygiene Data'!$I$12,0,10*ROW('Hygiene Data'!I195)))</f>
        <v/>
      </c>
      <c r="EF201" s="306"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62" t="str">
        <f t="shared" ca="true" si="3"/>
        <v/>
      </c>
      <c r="D202" s="98"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8"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8"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8"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8"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8"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8"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8"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8"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8"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8"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8"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8"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8"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8"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8"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8"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8"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9"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9"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9"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9"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9"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9"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9"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9"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9"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9"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9"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9"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9"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9"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9"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9"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9"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9"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9"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9"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9"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9"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9"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9"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9"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9"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9"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9"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9"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9"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0"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0"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0"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0"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0"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0"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0"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0"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0"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0"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0"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0"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0"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0"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0"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0"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0"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0"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6"/>
      <c r="BS202" s="306" t="str">
        <f ca="true">+IF(OFFSET('Water Data'!$D$27,0,10*ROW('Water Data'!D196))="","",OFFSET('Water Data'!$D$27,0,10*ROW('Water Data'!D196)))</f>
        <v/>
      </c>
      <c r="BT202" s="306" t="str">
        <f ca="true">+IF(OFFSET('Water Data'!$D$28,0,10*ROW('Water Data'!D196))="","",OFFSET('Water Data'!$D$28,0,10*ROW('Water Data'!D196)))</f>
        <v/>
      </c>
      <c r="BU202" s="306" t="str">
        <f ca="true">+IF(OFFSET('Water Data'!$D$29,0,10*ROW('Water Data'!D196))="","",OFFSET('Water Data'!$D$29,0,10*ROW('Water Data'!D196)))</f>
        <v/>
      </c>
      <c r="BV202" s="306" t="str">
        <f ca="true">+IF(OFFSET('Water Data'!$E$27,0,10*ROW('Water Data'!E196))="","",OFFSET('Water Data'!$E$27,0,10*ROW('Water Data'!E196)))</f>
        <v/>
      </c>
      <c r="BW202" s="306" t="str">
        <f ca="true">+IF(OFFSET('Water Data'!$E$28,0,10*ROW('Water Data'!E196))="","",OFFSET('Water Data'!$E$28,0,10*ROW('Water Data'!E196)))</f>
        <v/>
      </c>
      <c r="BX202" s="306" t="str">
        <f ca="true">+IF(OFFSET('Water Data'!$E$29,0,10*ROW('Water Data'!E196))="","",OFFSET('Water Data'!$E$29,0,10*ROW('Water Data'!E196)))</f>
        <v/>
      </c>
      <c r="BY202" s="306" t="str">
        <f ca="true">+IF(OFFSET('Water Data'!$F$27,0,10*ROW('Water Data'!F196))="","",OFFSET('Water Data'!$F$27,0,10*ROW('Water Data'!F196)))</f>
        <v/>
      </c>
      <c r="BZ202" s="306" t="str">
        <f ca="true">+IF(OFFSET('Water Data'!$F$28,0,10*ROW('Water Data'!F196))="","",OFFSET('Water Data'!$F$28,0,10*ROW('Water Data'!F196)))</f>
        <v/>
      </c>
      <c r="CA202" s="306" t="str">
        <f ca="true">+IF(OFFSET('Water Data'!$F$29,0,10*ROW('Water Data'!F196))="","",OFFSET('Water Data'!$F$29,0,10*ROW('Water Data'!F196)))</f>
        <v/>
      </c>
      <c r="CB202" s="306" t="str">
        <f ca="true">+IF(OFFSET('Water Data'!$G$27,0,10*ROW('Water Data'!G196))="","",OFFSET('Water Data'!$G$27,0,10*ROW('Water Data'!G196)))</f>
        <v/>
      </c>
      <c r="CC202" s="306" t="str">
        <f ca="true">+IF(OFFSET('Water Data'!$G$28,0,10*ROW('Water Data'!G196))="","",OFFSET('Water Data'!$G$28,0,10*ROW('Water Data'!G196)))</f>
        <v/>
      </c>
      <c r="CD202" s="306" t="str">
        <f ca="true">+IF(OFFSET('Water Data'!$G$29,0,10*ROW('Water Data'!G196))="","",OFFSET('Water Data'!$G$29,0,10*ROW('Water Data'!G196)))</f>
        <v/>
      </c>
      <c r="CE202" s="306" t="str">
        <f ca="true">+IF(OFFSET('Water Data'!$H$27,0,10*ROW('Water Data'!H196))="","",OFFSET('Water Data'!$H$27,0,10*ROW('Water Data'!H196)))</f>
        <v/>
      </c>
      <c r="CF202" s="306" t="str">
        <f ca="true">+IF(OFFSET('Water Data'!$H$28,0,10*ROW('Water Data'!H196))="","",OFFSET('Water Data'!$H$28,0,10*ROW('Water Data'!H196)))</f>
        <v/>
      </c>
      <c r="CG202" s="306" t="str">
        <f ca="true">+IF(OFFSET('Water Data'!$H$29,0,10*ROW('Water Data'!H196))="","",OFFSET('Water Data'!$H$29,0,10*ROW('Water Data'!H196)))</f>
        <v/>
      </c>
      <c r="CH202" s="306" t="str">
        <f ca="true">+IF(OFFSET('Water Data'!$I$27,0,10*ROW('Water Data'!I196))="","",OFFSET('Water Data'!$I$27,0,10*ROW('Water Data'!I196)))</f>
        <v/>
      </c>
      <c r="CI202" s="306" t="str">
        <f ca="true">+IF(OFFSET('Water Data'!$I$28,0,10*ROW('Water Data'!I196))="","",OFFSET('Water Data'!$I$28,0,10*ROW('Water Data'!I196)))</f>
        <v/>
      </c>
      <c r="CJ202" s="306" t="str">
        <f ca="true">+IF(OFFSET('Water Data'!$I$29,0,10*ROW('Water Data'!I196))="","",OFFSET('Water Data'!$I$29,0,10*ROW('Water Data'!I196)))</f>
        <v/>
      </c>
      <c r="CK202" s="306" t="str">
        <f ca="true">+IF(OFFSET('Sanitation Data'!$D$28,0,10*ROW('Sanitation Data'!D196))="","",OFFSET('Sanitation Data'!$D$28,0,10*ROW('Sanitation Data'!D196)))</f>
        <v/>
      </c>
      <c r="CL202" s="306" t="str">
        <f ca="true">+IF(OFFSET('Sanitation Data'!$D$29,0,10*ROW('Sanitation Data'!D196))="","",OFFSET('Sanitation Data'!$D$29,0,10*ROW('Sanitation Data'!D196)))</f>
        <v/>
      </c>
      <c r="CM202" s="306" t="str">
        <f ca="true">+IF(OFFSET('Sanitation Data'!$D$30,0,10*ROW('Sanitation Data'!D196))="","",OFFSET('Sanitation Data'!$D$30,0,10*ROW('Sanitation Data'!D196)))</f>
        <v/>
      </c>
      <c r="CN202" s="306" t="str">
        <f ca="true">+IF(OFFSET('Sanitation Data'!$D$31,0,10*ROW('Sanitation Data'!D196))="","",OFFSET('Sanitation Data'!$D$31,0,10*ROW('Sanitation Data'!D196)))</f>
        <v/>
      </c>
      <c r="CO202" s="306" t="str">
        <f ca="true">+IF(OFFSET('Sanitation Data'!$D$32,0,10*ROW('Sanitation Data'!D196))="","",OFFSET('Sanitation Data'!$D$32,0,10*ROW('Sanitation Data'!D196)))</f>
        <v/>
      </c>
      <c r="CP202" s="306" t="str">
        <f ca="true">+IF(OFFSET('Sanitation Data'!$E$28,0,10*ROW('Sanitation Data'!E196))="","",OFFSET('Sanitation Data'!$E$28,0,10*ROW('Sanitation Data'!E196)))</f>
        <v/>
      </c>
      <c r="CQ202" s="306" t="str">
        <f ca="true">+IF(OFFSET('Sanitation Data'!$E$29,0,10*ROW('Sanitation Data'!E196))="","",OFFSET('Sanitation Data'!$E$29,0,10*ROW('Sanitation Data'!E196)))</f>
        <v/>
      </c>
      <c r="CR202" s="306" t="str">
        <f ca="true">+IF(OFFSET('Sanitation Data'!$E$30,0,10*ROW('Sanitation Data'!E196))="","",OFFSET('Sanitation Data'!$E$30,0,10*ROW('Sanitation Data'!E196)))</f>
        <v/>
      </c>
      <c r="CS202" s="306" t="str">
        <f ca="true">+IF(OFFSET('Sanitation Data'!$E$31,0,10*ROW('Sanitation Data'!E196))="","",OFFSET('Sanitation Data'!$E$31,0,10*ROW('Sanitation Data'!E196)))</f>
        <v/>
      </c>
      <c r="CT202" s="306" t="str">
        <f ca="true">+IF(OFFSET('Sanitation Data'!$E$32,0,10*ROW('Sanitation Data'!E196))="","",OFFSET('Sanitation Data'!$E$32,0,10*ROW('Sanitation Data'!E196)))</f>
        <v/>
      </c>
      <c r="CU202" s="306" t="str">
        <f ca="true">+IF(OFFSET('Sanitation Data'!$F$28,0,10*ROW('Sanitation Data'!F196))="","",OFFSET('Sanitation Data'!$F$28,0,10*ROW('Sanitation Data'!F196)))</f>
        <v/>
      </c>
      <c r="CV202" s="306" t="str">
        <f ca="true">+IF(OFFSET('Sanitation Data'!$F$29,0,10*ROW('Sanitation Data'!F196))="","",OFFSET('Sanitation Data'!$F$29,0,10*ROW('Sanitation Data'!F196)))</f>
        <v/>
      </c>
      <c r="CW202" s="306" t="str">
        <f ca="true">+IF(OFFSET('Sanitation Data'!$F$30,0,10*ROW('Sanitation Data'!F196))="","",OFFSET('Sanitation Data'!$F$30,0,10*ROW('Sanitation Data'!F196)))</f>
        <v/>
      </c>
      <c r="CX202" s="306" t="str">
        <f ca="true">+IF(OFFSET('Sanitation Data'!$F$31,0,10*ROW('Sanitation Data'!F196))="","",OFFSET('Sanitation Data'!$F$31,0,10*ROW('Sanitation Data'!F196)))</f>
        <v/>
      </c>
      <c r="CY202" s="306" t="str">
        <f ca="true">+IF(OFFSET('Sanitation Data'!$F$32,0,10*ROW('Sanitation Data'!F196))="","",OFFSET('Sanitation Data'!$F$32,0,10*ROW('Sanitation Data'!F196)))</f>
        <v/>
      </c>
      <c r="CZ202" s="306" t="str">
        <f ca="true">+IF(OFFSET('Sanitation Data'!$G$28,0,10*ROW('Sanitation Data'!G196))="","",OFFSET('Sanitation Data'!$G$28,0,10*ROW('Sanitation Data'!G196)))</f>
        <v/>
      </c>
      <c r="DA202" s="306" t="str">
        <f ca="true">+IF(OFFSET('Sanitation Data'!$G$29,0,10*ROW('Sanitation Data'!G196))="","",OFFSET('Sanitation Data'!$G$29,0,10*ROW('Sanitation Data'!G196)))</f>
        <v/>
      </c>
      <c r="DB202" s="306" t="str">
        <f ca="true">+IF(OFFSET('Sanitation Data'!$G$30,0,10*ROW('Sanitation Data'!G196))="","",OFFSET('Sanitation Data'!$G$30,0,10*ROW('Sanitation Data'!G196)))</f>
        <v/>
      </c>
      <c r="DC202" s="306" t="str">
        <f ca="true">+IF(OFFSET('Sanitation Data'!$G$31,0,10*ROW('Sanitation Data'!G196))="","",OFFSET('Sanitation Data'!$G$31,0,10*ROW('Sanitation Data'!G196)))</f>
        <v/>
      </c>
      <c r="DD202" s="306" t="str">
        <f ca="true">+IF(OFFSET('Sanitation Data'!$G$32,0,10*ROW('Sanitation Data'!G196))="","",OFFSET('Sanitation Data'!$G$32,0,10*ROW('Sanitation Data'!G196)))</f>
        <v/>
      </c>
      <c r="DE202" s="306" t="str">
        <f ca="true">+IF(OFFSET('Sanitation Data'!$H$28,0,10*ROW('Sanitation Data'!H196))="","",OFFSET('Sanitation Data'!$H$28,0,10*ROW('Sanitation Data'!H196)))</f>
        <v/>
      </c>
      <c r="DF202" s="306" t="str">
        <f ca="true">+IF(OFFSET('Sanitation Data'!$H$29,0,10*ROW('Sanitation Data'!H196))="","",OFFSET('Sanitation Data'!$H$29,0,10*ROW('Sanitation Data'!H196)))</f>
        <v/>
      </c>
      <c r="DG202" s="306" t="str">
        <f ca="true">+IF(OFFSET('Sanitation Data'!$H$30,0,10*ROW('Sanitation Data'!H196))="","",OFFSET('Sanitation Data'!$H$30,0,10*ROW('Sanitation Data'!H196)))</f>
        <v/>
      </c>
      <c r="DH202" s="306" t="str">
        <f ca="true">+IF(OFFSET('Sanitation Data'!$H$31,0,10*ROW('Sanitation Data'!H196))="","",OFFSET('Sanitation Data'!$H$31,0,10*ROW('Sanitation Data'!H196)))</f>
        <v/>
      </c>
      <c r="DI202" s="306" t="str">
        <f ca="true">+IF(OFFSET('Sanitation Data'!$H$32,0,10*ROW('Sanitation Data'!H196))="","",OFFSET('Sanitation Data'!$H$32,0,10*ROW('Sanitation Data'!H196)))</f>
        <v/>
      </c>
      <c r="DJ202" s="306" t="str">
        <f ca="true">+IF(OFFSET('Sanitation Data'!$I$28,0,10*ROW('Sanitation Data'!I196))="","",OFFSET('Sanitation Data'!$I$28,0,10*ROW('Sanitation Data'!I196)))</f>
        <v/>
      </c>
      <c r="DK202" s="306" t="str">
        <f ca="true">+IF(OFFSET('Sanitation Data'!$I$29,0,10*ROW('Sanitation Data'!I196))="","",OFFSET('Sanitation Data'!$I$29,0,10*ROW('Sanitation Data'!I196)))</f>
        <v/>
      </c>
      <c r="DL202" s="306" t="str">
        <f ca="true">+IF(OFFSET('Sanitation Data'!$I$30,0,10*ROW('Sanitation Data'!I196))="","",OFFSET('Sanitation Data'!$I$30,0,10*ROW('Sanitation Data'!I196)))</f>
        <v/>
      </c>
      <c r="DM202" s="306" t="str">
        <f ca="true">+IF(OFFSET('Sanitation Data'!$I$31,0,10*ROW('Sanitation Data'!I196))="","",OFFSET('Sanitation Data'!$I$31,0,10*ROW('Sanitation Data'!I196)))</f>
        <v/>
      </c>
      <c r="DN202" s="306" t="str">
        <f ca="true">+IF(OFFSET('Sanitation Data'!$I$32,0,10*ROW('Sanitation Data'!I196))="","",OFFSET('Sanitation Data'!$I$32,0,10*ROW('Sanitation Data'!I196)))</f>
        <v/>
      </c>
      <c r="DO202" s="306" t="str">
        <f ca="true">+IF(OFFSET('Hygiene Data'!$D$11,0,10*ROW('Hygiene Data'!D196))="","",OFFSET('Hygiene Data'!$D$11,0,10*ROW('Hygiene Data'!D196)))</f>
        <v/>
      </c>
      <c r="DP202" s="306" t="str">
        <f ca="true">+IF(OFFSET('Hygiene Data'!$D$12,0,10*ROW('Hygiene Data'!D196))="","",OFFSET('Hygiene Data'!$D$12,0,10*ROW('Hygiene Data'!D196)))</f>
        <v/>
      </c>
      <c r="DQ202" s="306" t="str">
        <f ca="true">+IF(OFFSET('Hygiene Data'!$D$13,0,10*ROW('Hygiene Data'!D196))="","",OFFSET('Hygiene Data'!$D$13,0,10*ROW('Hygiene Data'!D196)))</f>
        <v/>
      </c>
      <c r="DR202" s="306" t="str">
        <f ca="true">+IF(OFFSET('Hygiene Data'!$E$11,0,10*ROW('Hygiene Data'!E196))="","",OFFSET('Hygiene Data'!$E$11,0,10*ROW('Hygiene Data'!E196)))</f>
        <v/>
      </c>
      <c r="DS202" s="306" t="str">
        <f ca="true">+IF(OFFSET('Hygiene Data'!$E$12,0,10*ROW('Hygiene Data'!E196))="","",OFFSET('Hygiene Data'!$E$12,0,10*ROW('Hygiene Data'!E196)))</f>
        <v/>
      </c>
      <c r="DT202" s="306" t="str">
        <f ca="true">+IF(OFFSET('Hygiene Data'!$E$13,0,10*ROW('Hygiene Data'!E196))="","",OFFSET('Hygiene Data'!$E$13,0,10*ROW('Hygiene Data'!E196)))</f>
        <v/>
      </c>
      <c r="DU202" s="306" t="str">
        <f ca="true">+IF(OFFSET('Hygiene Data'!$F$11,0,10*ROW('Hygiene Data'!F196))="","",OFFSET('Hygiene Data'!$F$11,0,10*ROW('Hygiene Data'!F196)))</f>
        <v/>
      </c>
      <c r="DV202" s="306" t="str">
        <f ca="true">+IF(OFFSET('Hygiene Data'!$F$12,0,10*ROW('Hygiene Data'!F196))="","",OFFSET('Hygiene Data'!$F$12,0,10*ROW('Hygiene Data'!F196)))</f>
        <v/>
      </c>
      <c r="DW202" s="306" t="str">
        <f ca="true">+IF(OFFSET('Hygiene Data'!$F$13,0,10*ROW('Hygiene Data'!F196))="","",OFFSET('Hygiene Data'!$F$13,0,10*ROW('Hygiene Data'!F196)))</f>
        <v/>
      </c>
      <c r="DX202" s="306" t="str">
        <f ca="true">+IF(OFFSET('Hygiene Data'!$G$11,0,10*ROW('Hygiene Data'!G196))="","",OFFSET('Hygiene Data'!$G$11,0,10*ROW('Hygiene Data'!G196)))</f>
        <v/>
      </c>
      <c r="DY202" s="306" t="str">
        <f ca="true">+IF(OFFSET('Hygiene Data'!$G$12,0,10*ROW('Hygiene Data'!G196))="","",OFFSET('Hygiene Data'!$G$12,0,10*ROW('Hygiene Data'!G196)))</f>
        <v/>
      </c>
      <c r="DZ202" s="306" t="str">
        <f ca="true">+IF(OFFSET('Hygiene Data'!$G$13,0,10*ROW('Hygiene Data'!G196))="","",OFFSET('Hygiene Data'!$G$13,0,10*ROW('Hygiene Data'!G196)))</f>
        <v/>
      </c>
      <c r="EA202" s="306" t="str">
        <f ca="true">+IF(OFFSET('Hygiene Data'!$H$11,0,10*ROW('Hygiene Data'!H196))="","",OFFSET('Hygiene Data'!$H$11,0,10*ROW('Hygiene Data'!H196)))</f>
        <v/>
      </c>
      <c r="EB202" s="306" t="str">
        <f ca="true">+IF(OFFSET('Hygiene Data'!$H$12,0,10*ROW('Hygiene Data'!H196))="","",OFFSET('Hygiene Data'!$H$12,0,10*ROW('Hygiene Data'!H196)))</f>
        <v/>
      </c>
      <c r="EC202" s="306" t="str">
        <f ca="true">+IF(OFFSET('Hygiene Data'!$H$13,0,10*ROW('Hygiene Data'!H196))="","",OFFSET('Hygiene Data'!$H$13,0,10*ROW('Hygiene Data'!H196)))</f>
        <v/>
      </c>
      <c r="ED202" s="306" t="str">
        <f ca="true">+IF(OFFSET('Hygiene Data'!$I$11,0,10*ROW('Hygiene Data'!I196))="","",OFFSET('Hygiene Data'!$I$11,0,10*ROW('Hygiene Data'!I196)))</f>
        <v/>
      </c>
      <c r="EE202" s="306" t="str">
        <f ca="true">+IF(OFFSET('Hygiene Data'!$I$12,0,10*ROW('Hygiene Data'!I196))="","",OFFSET('Hygiene Data'!$I$12,0,10*ROW('Hygiene Data'!I196)))</f>
        <v/>
      </c>
      <c r="EF202" s="306"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62" t="str">
        <f t="shared" ca="true" si="3"/>
        <v/>
      </c>
      <c r="D203" s="98"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8"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8"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8"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8"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8"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8"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8"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8"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8"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8"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8"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8"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8"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8"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8"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8"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8"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9"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9"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9"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9"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9"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9"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9"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9"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9"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9"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9"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9"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9"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9"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9"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9"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9"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9"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9"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9"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9"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9"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9"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9"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9"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9"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9"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9"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9"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9"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0"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0"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0"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0"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0"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0"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0"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0"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0"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0"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0"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0"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0"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0"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0"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0"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0"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0"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6"/>
      <c r="BS203" s="306" t="str">
        <f ca="true">+IF(OFFSET('Water Data'!$D$27,0,10*ROW('Water Data'!D197))="","",OFFSET('Water Data'!$D$27,0,10*ROW('Water Data'!D197)))</f>
        <v/>
      </c>
      <c r="BT203" s="306" t="str">
        <f ca="true">+IF(OFFSET('Water Data'!$D$28,0,10*ROW('Water Data'!D197))="","",OFFSET('Water Data'!$D$28,0,10*ROW('Water Data'!D197)))</f>
        <v/>
      </c>
      <c r="BU203" s="306" t="str">
        <f ca="true">+IF(OFFSET('Water Data'!$D$29,0,10*ROW('Water Data'!D197))="","",OFFSET('Water Data'!$D$29,0,10*ROW('Water Data'!D197)))</f>
        <v/>
      </c>
      <c r="BV203" s="306" t="str">
        <f ca="true">+IF(OFFSET('Water Data'!$E$27,0,10*ROW('Water Data'!E197))="","",OFFSET('Water Data'!$E$27,0,10*ROW('Water Data'!E197)))</f>
        <v/>
      </c>
      <c r="BW203" s="306" t="str">
        <f ca="true">+IF(OFFSET('Water Data'!$E$28,0,10*ROW('Water Data'!E197))="","",OFFSET('Water Data'!$E$28,0,10*ROW('Water Data'!E197)))</f>
        <v/>
      </c>
      <c r="BX203" s="306" t="str">
        <f ca="true">+IF(OFFSET('Water Data'!$E$29,0,10*ROW('Water Data'!E197))="","",OFFSET('Water Data'!$E$29,0,10*ROW('Water Data'!E197)))</f>
        <v/>
      </c>
      <c r="BY203" s="306" t="str">
        <f ca="true">+IF(OFFSET('Water Data'!$F$27,0,10*ROW('Water Data'!F197))="","",OFFSET('Water Data'!$F$27,0,10*ROW('Water Data'!F197)))</f>
        <v/>
      </c>
      <c r="BZ203" s="306" t="str">
        <f ca="true">+IF(OFFSET('Water Data'!$F$28,0,10*ROW('Water Data'!F197))="","",OFFSET('Water Data'!$F$28,0,10*ROW('Water Data'!F197)))</f>
        <v/>
      </c>
      <c r="CA203" s="306" t="str">
        <f ca="true">+IF(OFFSET('Water Data'!$F$29,0,10*ROW('Water Data'!F197))="","",OFFSET('Water Data'!$F$29,0,10*ROW('Water Data'!F197)))</f>
        <v/>
      </c>
      <c r="CB203" s="306" t="str">
        <f ca="true">+IF(OFFSET('Water Data'!$G$27,0,10*ROW('Water Data'!G197))="","",OFFSET('Water Data'!$G$27,0,10*ROW('Water Data'!G197)))</f>
        <v/>
      </c>
      <c r="CC203" s="306" t="str">
        <f ca="true">+IF(OFFSET('Water Data'!$G$28,0,10*ROW('Water Data'!G197))="","",OFFSET('Water Data'!$G$28,0,10*ROW('Water Data'!G197)))</f>
        <v/>
      </c>
      <c r="CD203" s="306" t="str">
        <f ca="true">+IF(OFFSET('Water Data'!$G$29,0,10*ROW('Water Data'!G197))="","",OFFSET('Water Data'!$G$29,0,10*ROW('Water Data'!G197)))</f>
        <v/>
      </c>
      <c r="CE203" s="306" t="str">
        <f ca="true">+IF(OFFSET('Water Data'!$H$27,0,10*ROW('Water Data'!H197))="","",OFFSET('Water Data'!$H$27,0,10*ROW('Water Data'!H197)))</f>
        <v/>
      </c>
      <c r="CF203" s="306" t="str">
        <f ca="true">+IF(OFFSET('Water Data'!$H$28,0,10*ROW('Water Data'!H197))="","",OFFSET('Water Data'!$H$28,0,10*ROW('Water Data'!H197)))</f>
        <v/>
      </c>
      <c r="CG203" s="306" t="str">
        <f ca="true">+IF(OFFSET('Water Data'!$H$29,0,10*ROW('Water Data'!H197))="","",OFFSET('Water Data'!$H$29,0,10*ROW('Water Data'!H197)))</f>
        <v/>
      </c>
      <c r="CH203" s="306" t="str">
        <f ca="true">+IF(OFFSET('Water Data'!$I$27,0,10*ROW('Water Data'!I197))="","",OFFSET('Water Data'!$I$27,0,10*ROW('Water Data'!I197)))</f>
        <v/>
      </c>
      <c r="CI203" s="306" t="str">
        <f ca="true">+IF(OFFSET('Water Data'!$I$28,0,10*ROW('Water Data'!I197))="","",OFFSET('Water Data'!$I$28,0,10*ROW('Water Data'!I197)))</f>
        <v/>
      </c>
      <c r="CJ203" s="306" t="str">
        <f ca="true">+IF(OFFSET('Water Data'!$I$29,0,10*ROW('Water Data'!I197))="","",OFFSET('Water Data'!$I$29,0,10*ROW('Water Data'!I197)))</f>
        <v/>
      </c>
      <c r="CK203" s="306" t="str">
        <f ca="true">+IF(OFFSET('Sanitation Data'!$D$28,0,10*ROW('Sanitation Data'!D197))="","",OFFSET('Sanitation Data'!$D$28,0,10*ROW('Sanitation Data'!D197)))</f>
        <v/>
      </c>
      <c r="CL203" s="306" t="str">
        <f ca="true">+IF(OFFSET('Sanitation Data'!$D$29,0,10*ROW('Sanitation Data'!D197))="","",OFFSET('Sanitation Data'!$D$29,0,10*ROW('Sanitation Data'!D197)))</f>
        <v/>
      </c>
      <c r="CM203" s="306" t="str">
        <f ca="true">+IF(OFFSET('Sanitation Data'!$D$30,0,10*ROW('Sanitation Data'!D197))="","",OFFSET('Sanitation Data'!$D$30,0,10*ROW('Sanitation Data'!D197)))</f>
        <v/>
      </c>
      <c r="CN203" s="306" t="str">
        <f ca="true">+IF(OFFSET('Sanitation Data'!$D$31,0,10*ROW('Sanitation Data'!D197))="","",OFFSET('Sanitation Data'!$D$31,0,10*ROW('Sanitation Data'!D197)))</f>
        <v/>
      </c>
      <c r="CO203" s="306" t="str">
        <f ca="true">+IF(OFFSET('Sanitation Data'!$D$32,0,10*ROW('Sanitation Data'!D197))="","",OFFSET('Sanitation Data'!$D$32,0,10*ROW('Sanitation Data'!D197)))</f>
        <v/>
      </c>
      <c r="CP203" s="306" t="str">
        <f ca="true">+IF(OFFSET('Sanitation Data'!$E$28,0,10*ROW('Sanitation Data'!E197))="","",OFFSET('Sanitation Data'!$E$28,0,10*ROW('Sanitation Data'!E197)))</f>
        <v/>
      </c>
      <c r="CQ203" s="306" t="str">
        <f ca="true">+IF(OFFSET('Sanitation Data'!$E$29,0,10*ROW('Sanitation Data'!E197))="","",OFFSET('Sanitation Data'!$E$29,0,10*ROW('Sanitation Data'!E197)))</f>
        <v/>
      </c>
      <c r="CR203" s="306" t="str">
        <f ca="true">+IF(OFFSET('Sanitation Data'!$E$30,0,10*ROW('Sanitation Data'!E197))="","",OFFSET('Sanitation Data'!$E$30,0,10*ROW('Sanitation Data'!E197)))</f>
        <v/>
      </c>
      <c r="CS203" s="306" t="str">
        <f ca="true">+IF(OFFSET('Sanitation Data'!$E$31,0,10*ROW('Sanitation Data'!E197))="","",OFFSET('Sanitation Data'!$E$31,0,10*ROW('Sanitation Data'!E197)))</f>
        <v/>
      </c>
      <c r="CT203" s="306" t="str">
        <f ca="true">+IF(OFFSET('Sanitation Data'!$E$32,0,10*ROW('Sanitation Data'!E197))="","",OFFSET('Sanitation Data'!$E$32,0,10*ROW('Sanitation Data'!E197)))</f>
        <v/>
      </c>
      <c r="CU203" s="306" t="str">
        <f ca="true">+IF(OFFSET('Sanitation Data'!$F$28,0,10*ROW('Sanitation Data'!F197))="","",OFFSET('Sanitation Data'!$F$28,0,10*ROW('Sanitation Data'!F197)))</f>
        <v/>
      </c>
      <c r="CV203" s="306" t="str">
        <f ca="true">+IF(OFFSET('Sanitation Data'!$F$29,0,10*ROW('Sanitation Data'!F197))="","",OFFSET('Sanitation Data'!$F$29,0,10*ROW('Sanitation Data'!F197)))</f>
        <v/>
      </c>
      <c r="CW203" s="306" t="str">
        <f ca="true">+IF(OFFSET('Sanitation Data'!$F$30,0,10*ROW('Sanitation Data'!F197))="","",OFFSET('Sanitation Data'!$F$30,0,10*ROW('Sanitation Data'!F197)))</f>
        <v/>
      </c>
      <c r="CX203" s="306" t="str">
        <f ca="true">+IF(OFFSET('Sanitation Data'!$F$31,0,10*ROW('Sanitation Data'!F197))="","",OFFSET('Sanitation Data'!$F$31,0,10*ROW('Sanitation Data'!F197)))</f>
        <v/>
      </c>
      <c r="CY203" s="306" t="str">
        <f ca="true">+IF(OFFSET('Sanitation Data'!$F$32,0,10*ROW('Sanitation Data'!F197))="","",OFFSET('Sanitation Data'!$F$32,0,10*ROW('Sanitation Data'!F197)))</f>
        <v/>
      </c>
      <c r="CZ203" s="306" t="str">
        <f ca="true">+IF(OFFSET('Sanitation Data'!$G$28,0,10*ROW('Sanitation Data'!G197))="","",OFFSET('Sanitation Data'!$G$28,0,10*ROW('Sanitation Data'!G197)))</f>
        <v/>
      </c>
      <c r="DA203" s="306" t="str">
        <f ca="true">+IF(OFFSET('Sanitation Data'!$G$29,0,10*ROW('Sanitation Data'!G197))="","",OFFSET('Sanitation Data'!$G$29,0,10*ROW('Sanitation Data'!G197)))</f>
        <v/>
      </c>
      <c r="DB203" s="306" t="str">
        <f ca="true">+IF(OFFSET('Sanitation Data'!$G$30,0,10*ROW('Sanitation Data'!G197))="","",OFFSET('Sanitation Data'!$G$30,0,10*ROW('Sanitation Data'!G197)))</f>
        <v/>
      </c>
      <c r="DC203" s="306" t="str">
        <f ca="true">+IF(OFFSET('Sanitation Data'!$G$31,0,10*ROW('Sanitation Data'!G197))="","",OFFSET('Sanitation Data'!$G$31,0,10*ROW('Sanitation Data'!G197)))</f>
        <v/>
      </c>
      <c r="DD203" s="306" t="str">
        <f ca="true">+IF(OFFSET('Sanitation Data'!$G$32,0,10*ROW('Sanitation Data'!G197))="","",OFFSET('Sanitation Data'!$G$32,0,10*ROW('Sanitation Data'!G197)))</f>
        <v/>
      </c>
      <c r="DE203" s="306" t="str">
        <f ca="true">+IF(OFFSET('Sanitation Data'!$H$28,0,10*ROW('Sanitation Data'!H197))="","",OFFSET('Sanitation Data'!$H$28,0,10*ROW('Sanitation Data'!H197)))</f>
        <v/>
      </c>
      <c r="DF203" s="306" t="str">
        <f ca="true">+IF(OFFSET('Sanitation Data'!$H$29,0,10*ROW('Sanitation Data'!H197))="","",OFFSET('Sanitation Data'!$H$29,0,10*ROW('Sanitation Data'!H197)))</f>
        <v/>
      </c>
      <c r="DG203" s="306" t="str">
        <f ca="true">+IF(OFFSET('Sanitation Data'!$H$30,0,10*ROW('Sanitation Data'!H197))="","",OFFSET('Sanitation Data'!$H$30,0,10*ROW('Sanitation Data'!H197)))</f>
        <v/>
      </c>
      <c r="DH203" s="306" t="str">
        <f ca="true">+IF(OFFSET('Sanitation Data'!$H$31,0,10*ROW('Sanitation Data'!H197))="","",OFFSET('Sanitation Data'!$H$31,0,10*ROW('Sanitation Data'!H197)))</f>
        <v/>
      </c>
      <c r="DI203" s="306" t="str">
        <f ca="true">+IF(OFFSET('Sanitation Data'!$H$32,0,10*ROW('Sanitation Data'!H197))="","",OFFSET('Sanitation Data'!$H$32,0,10*ROW('Sanitation Data'!H197)))</f>
        <v/>
      </c>
      <c r="DJ203" s="306" t="str">
        <f ca="true">+IF(OFFSET('Sanitation Data'!$I$28,0,10*ROW('Sanitation Data'!I197))="","",OFFSET('Sanitation Data'!$I$28,0,10*ROW('Sanitation Data'!I197)))</f>
        <v/>
      </c>
      <c r="DK203" s="306" t="str">
        <f ca="true">+IF(OFFSET('Sanitation Data'!$I$29,0,10*ROW('Sanitation Data'!I197))="","",OFFSET('Sanitation Data'!$I$29,0,10*ROW('Sanitation Data'!I197)))</f>
        <v/>
      </c>
      <c r="DL203" s="306" t="str">
        <f ca="true">+IF(OFFSET('Sanitation Data'!$I$30,0,10*ROW('Sanitation Data'!I197))="","",OFFSET('Sanitation Data'!$I$30,0,10*ROW('Sanitation Data'!I197)))</f>
        <v/>
      </c>
      <c r="DM203" s="306" t="str">
        <f ca="true">+IF(OFFSET('Sanitation Data'!$I$31,0,10*ROW('Sanitation Data'!I197))="","",OFFSET('Sanitation Data'!$I$31,0,10*ROW('Sanitation Data'!I197)))</f>
        <v/>
      </c>
      <c r="DN203" s="306" t="str">
        <f ca="true">+IF(OFFSET('Sanitation Data'!$I$32,0,10*ROW('Sanitation Data'!I197))="","",OFFSET('Sanitation Data'!$I$32,0,10*ROW('Sanitation Data'!I197)))</f>
        <v/>
      </c>
      <c r="DO203" s="306" t="str">
        <f ca="true">+IF(OFFSET('Hygiene Data'!$D$11,0,10*ROW('Hygiene Data'!D197))="","",OFFSET('Hygiene Data'!$D$11,0,10*ROW('Hygiene Data'!D197)))</f>
        <v/>
      </c>
      <c r="DP203" s="306" t="str">
        <f ca="true">+IF(OFFSET('Hygiene Data'!$D$12,0,10*ROW('Hygiene Data'!D197))="","",OFFSET('Hygiene Data'!$D$12,0,10*ROW('Hygiene Data'!D197)))</f>
        <v/>
      </c>
      <c r="DQ203" s="306" t="str">
        <f ca="true">+IF(OFFSET('Hygiene Data'!$D$13,0,10*ROW('Hygiene Data'!D197))="","",OFFSET('Hygiene Data'!$D$13,0,10*ROW('Hygiene Data'!D197)))</f>
        <v/>
      </c>
      <c r="DR203" s="306" t="str">
        <f ca="true">+IF(OFFSET('Hygiene Data'!$E$11,0,10*ROW('Hygiene Data'!E197))="","",OFFSET('Hygiene Data'!$E$11,0,10*ROW('Hygiene Data'!E197)))</f>
        <v/>
      </c>
      <c r="DS203" s="306" t="str">
        <f ca="true">+IF(OFFSET('Hygiene Data'!$E$12,0,10*ROW('Hygiene Data'!E197))="","",OFFSET('Hygiene Data'!$E$12,0,10*ROW('Hygiene Data'!E197)))</f>
        <v/>
      </c>
      <c r="DT203" s="306" t="str">
        <f ca="true">+IF(OFFSET('Hygiene Data'!$E$13,0,10*ROW('Hygiene Data'!E197))="","",OFFSET('Hygiene Data'!$E$13,0,10*ROW('Hygiene Data'!E197)))</f>
        <v/>
      </c>
      <c r="DU203" s="306" t="str">
        <f ca="true">+IF(OFFSET('Hygiene Data'!$F$11,0,10*ROW('Hygiene Data'!F197))="","",OFFSET('Hygiene Data'!$F$11,0,10*ROW('Hygiene Data'!F197)))</f>
        <v/>
      </c>
      <c r="DV203" s="306" t="str">
        <f ca="true">+IF(OFFSET('Hygiene Data'!$F$12,0,10*ROW('Hygiene Data'!F197))="","",OFFSET('Hygiene Data'!$F$12,0,10*ROW('Hygiene Data'!F197)))</f>
        <v/>
      </c>
      <c r="DW203" s="306" t="str">
        <f ca="true">+IF(OFFSET('Hygiene Data'!$F$13,0,10*ROW('Hygiene Data'!F197))="","",OFFSET('Hygiene Data'!$F$13,0,10*ROW('Hygiene Data'!F197)))</f>
        <v/>
      </c>
      <c r="DX203" s="306" t="str">
        <f ca="true">+IF(OFFSET('Hygiene Data'!$G$11,0,10*ROW('Hygiene Data'!G197))="","",OFFSET('Hygiene Data'!$G$11,0,10*ROW('Hygiene Data'!G197)))</f>
        <v/>
      </c>
      <c r="DY203" s="306" t="str">
        <f ca="true">+IF(OFFSET('Hygiene Data'!$G$12,0,10*ROW('Hygiene Data'!G197))="","",OFFSET('Hygiene Data'!$G$12,0,10*ROW('Hygiene Data'!G197)))</f>
        <v/>
      </c>
      <c r="DZ203" s="306" t="str">
        <f ca="true">+IF(OFFSET('Hygiene Data'!$G$13,0,10*ROW('Hygiene Data'!G197))="","",OFFSET('Hygiene Data'!$G$13,0,10*ROW('Hygiene Data'!G197)))</f>
        <v/>
      </c>
      <c r="EA203" s="306" t="str">
        <f ca="true">+IF(OFFSET('Hygiene Data'!$H$11,0,10*ROW('Hygiene Data'!H197))="","",OFFSET('Hygiene Data'!$H$11,0,10*ROW('Hygiene Data'!H197)))</f>
        <v/>
      </c>
      <c r="EB203" s="306" t="str">
        <f ca="true">+IF(OFFSET('Hygiene Data'!$H$12,0,10*ROW('Hygiene Data'!H197))="","",OFFSET('Hygiene Data'!$H$12,0,10*ROW('Hygiene Data'!H197)))</f>
        <v/>
      </c>
      <c r="EC203" s="306" t="str">
        <f ca="true">+IF(OFFSET('Hygiene Data'!$H$13,0,10*ROW('Hygiene Data'!H197))="","",OFFSET('Hygiene Data'!$H$13,0,10*ROW('Hygiene Data'!H197)))</f>
        <v/>
      </c>
      <c r="ED203" s="306" t="str">
        <f ca="true">+IF(OFFSET('Hygiene Data'!$I$11,0,10*ROW('Hygiene Data'!I197))="","",OFFSET('Hygiene Data'!$I$11,0,10*ROW('Hygiene Data'!I197)))</f>
        <v/>
      </c>
      <c r="EE203" s="306" t="str">
        <f ca="true">+IF(OFFSET('Hygiene Data'!$I$12,0,10*ROW('Hygiene Data'!I197))="","",OFFSET('Hygiene Data'!$I$12,0,10*ROW('Hygiene Data'!I197)))</f>
        <v/>
      </c>
      <c r="EF203" s="306"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62" t="str">
        <f t="shared" ca="true" si="3"/>
        <v/>
      </c>
      <c r="D204" s="98"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8"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8"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8"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8"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8"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8"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8"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8"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8"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8"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8"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8"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8"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8"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8"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8"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8"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9"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9"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9"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9"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9"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9"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9"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9"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9"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9"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9"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9"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9"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9"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9"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9"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9"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9"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9"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9"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9"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9"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9"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9"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9"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9"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9"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9"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9"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9"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0"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0"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0"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0"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0"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0"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0"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0"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0"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0"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0"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0"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0"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0"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0"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0"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0"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0"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6"/>
      <c r="BS204" s="306" t="str">
        <f ca="true">+IF(OFFSET('Water Data'!$D$27,0,10*ROW('Water Data'!D198))="","",OFFSET('Water Data'!$D$27,0,10*ROW('Water Data'!D198)))</f>
        <v/>
      </c>
      <c r="BT204" s="306" t="str">
        <f ca="true">+IF(OFFSET('Water Data'!$D$28,0,10*ROW('Water Data'!D198))="","",OFFSET('Water Data'!$D$28,0,10*ROW('Water Data'!D198)))</f>
        <v/>
      </c>
      <c r="BU204" s="306" t="str">
        <f ca="true">+IF(OFFSET('Water Data'!$D$29,0,10*ROW('Water Data'!D198))="","",OFFSET('Water Data'!$D$29,0,10*ROW('Water Data'!D198)))</f>
        <v/>
      </c>
      <c r="BV204" s="306" t="str">
        <f ca="true">+IF(OFFSET('Water Data'!$E$27,0,10*ROW('Water Data'!E198))="","",OFFSET('Water Data'!$E$27,0,10*ROW('Water Data'!E198)))</f>
        <v/>
      </c>
      <c r="BW204" s="306" t="str">
        <f ca="true">+IF(OFFSET('Water Data'!$E$28,0,10*ROW('Water Data'!E198))="","",OFFSET('Water Data'!$E$28,0,10*ROW('Water Data'!E198)))</f>
        <v/>
      </c>
      <c r="BX204" s="306" t="str">
        <f ca="true">+IF(OFFSET('Water Data'!$E$29,0,10*ROW('Water Data'!E198))="","",OFFSET('Water Data'!$E$29,0,10*ROW('Water Data'!E198)))</f>
        <v/>
      </c>
      <c r="BY204" s="306" t="str">
        <f ca="true">+IF(OFFSET('Water Data'!$F$27,0,10*ROW('Water Data'!F198))="","",OFFSET('Water Data'!$F$27,0,10*ROW('Water Data'!F198)))</f>
        <v/>
      </c>
      <c r="BZ204" s="306" t="str">
        <f ca="true">+IF(OFFSET('Water Data'!$F$28,0,10*ROW('Water Data'!F198))="","",OFFSET('Water Data'!$F$28,0,10*ROW('Water Data'!F198)))</f>
        <v/>
      </c>
      <c r="CA204" s="306" t="str">
        <f ca="true">+IF(OFFSET('Water Data'!$F$29,0,10*ROW('Water Data'!F198))="","",OFFSET('Water Data'!$F$29,0,10*ROW('Water Data'!F198)))</f>
        <v/>
      </c>
      <c r="CB204" s="306" t="str">
        <f ca="true">+IF(OFFSET('Water Data'!$G$27,0,10*ROW('Water Data'!G198))="","",OFFSET('Water Data'!$G$27,0,10*ROW('Water Data'!G198)))</f>
        <v/>
      </c>
      <c r="CC204" s="306" t="str">
        <f ca="true">+IF(OFFSET('Water Data'!$G$28,0,10*ROW('Water Data'!G198))="","",OFFSET('Water Data'!$G$28,0,10*ROW('Water Data'!G198)))</f>
        <v/>
      </c>
      <c r="CD204" s="306" t="str">
        <f ca="true">+IF(OFFSET('Water Data'!$G$29,0,10*ROW('Water Data'!G198))="","",OFFSET('Water Data'!$G$29,0,10*ROW('Water Data'!G198)))</f>
        <v/>
      </c>
      <c r="CE204" s="306" t="str">
        <f ca="true">+IF(OFFSET('Water Data'!$H$27,0,10*ROW('Water Data'!H198))="","",OFFSET('Water Data'!$H$27,0,10*ROW('Water Data'!H198)))</f>
        <v/>
      </c>
      <c r="CF204" s="306" t="str">
        <f ca="true">+IF(OFFSET('Water Data'!$H$28,0,10*ROW('Water Data'!H198))="","",OFFSET('Water Data'!$H$28,0,10*ROW('Water Data'!H198)))</f>
        <v/>
      </c>
      <c r="CG204" s="306" t="str">
        <f ca="true">+IF(OFFSET('Water Data'!$H$29,0,10*ROW('Water Data'!H198))="","",OFFSET('Water Data'!$H$29,0,10*ROW('Water Data'!H198)))</f>
        <v/>
      </c>
      <c r="CH204" s="306" t="str">
        <f ca="true">+IF(OFFSET('Water Data'!$I$27,0,10*ROW('Water Data'!I198))="","",OFFSET('Water Data'!$I$27,0,10*ROW('Water Data'!I198)))</f>
        <v/>
      </c>
      <c r="CI204" s="306" t="str">
        <f ca="true">+IF(OFFSET('Water Data'!$I$28,0,10*ROW('Water Data'!I198))="","",OFFSET('Water Data'!$I$28,0,10*ROW('Water Data'!I198)))</f>
        <v/>
      </c>
      <c r="CJ204" s="306" t="str">
        <f ca="true">+IF(OFFSET('Water Data'!$I$29,0,10*ROW('Water Data'!I198))="","",OFFSET('Water Data'!$I$29,0,10*ROW('Water Data'!I198)))</f>
        <v/>
      </c>
      <c r="CK204" s="306" t="str">
        <f ca="true">+IF(OFFSET('Sanitation Data'!$D$28,0,10*ROW('Sanitation Data'!D198))="","",OFFSET('Sanitation Data'!$D$28,0,10*ROW('Sanitation Data'!D198)))</f>
        <v/>
      </c>
      <c r="CL204" s="306" t="str">
        <f ca="true">+IF(OFFSET('Sanitation Data'!$D$29,0,10*ROW('Sanitation Data'!D198))="","",OFFSET('Sanitation Data'!$D$29,0,10*ROW('Sanitation Data'!D198)))</f>
        <v/>
      </c>
      <c r="CM204" s="306" t="str">
        <f ca="true">+IF(OFFSET('Sanitation Data'!$D$30,0,10*ROW('Sanitation Data'!D198))="","",OFFSET('Sanitation Data'!$D$30,0,10*ROW('Sanitation Data'!D198)))</f>
        <v/>
      </c>
      <c r="CN204" s="306" t="str">
        <f ca="true">+IF(OFFSET('Sanitation Data'!$D$31,0,10*ROW('Sanitation Data'!D198))="","",OFFSET('Sanitation Data'!$D$31,0,10*ROW('Sanitation Data'!D198)))</f>
        <v/>
      </c>
      <c r="CO204" s="306" t="str">
        <f ca="true">+IF(OFFSET('Sanitation Data'!$D$32,0,10*ROW('Sanitation Data'!D198))="","",OFFSET('Sanitation Data'!$D$32,0,10*ROW('Sanitation Data'!D198)))</f>
        <v/>
      </c>
      <c r="CP204" s="306" t="str">
        <f ca="true">+IF(OFFSET('Sanitation Data'!$E$28,0,10*ROW('Sanitation Data'!E198))="","",OFFSET('Sanitation Data'!$E$28,0,10*ROW('Sanitation Data'!E198)))</f>
        <v/>
      </c>
      <c r="CQ204" s="306" t="str">
        <f ca="true">+IF(OFFSET('Sanitation Data'!$E$29,0,10*ROW('Sanitation Data'!E198))="","",OFFSET('Sanitation Data'!$E$29,0,10*ROW('Sanitation Data'!E198)))</f>
        <v/>
      </c>
      <c r="CR204" s="306" t="str">
        <f ca="true">+IF(OFFSET('Sanitation Data'!$E$30,0,10*ROW('Sanitation Data'!E198))="","",OFFSET('Sanitation Data'!$E$30,0,10*ROW('Sanitation Data'!E198)))</f>
        <v/>
      </c>
      <c r="CS204" s="306" t="str">
        <f ca="true">+IF(OFFSET('Sanitation Data'!$E$31,0,10*ROW('Sanitation Data'!E198))="","",OFFSET('Sanitation Data'!$E$31,0,10*ROW('Sanitation Data'!E198)))</f>
        <v/>
      </c>
      <c r="CT204" s="306" t="str">
        <f ca="true">+IF(OFFSET('Sanitation Data'!$E$32,0,10*ROW('Sanitation Data'!E198))="","",OFFSET('Sanitation Data'!$E$32,0,10*ROW('Sanitation Data'!E198)))</f>
        <v/>
      </c>
      <c r="CU204" s="306" t="str">
        <f ca="true">+IF(OFFSET('Sanitation Data'!$F$28,0,10*ROW('Sanitation Data'!F198))="","",OFFSET('Sanitation Data'!$F$28,0,10*ROW('Sanitation Data'!F198)))</f>
        <v/>
      </c>
      <c r="CV204" s="306" t="str">
        <f ca="true">+IF(OFFSET('Sanitation Data'!$F$29,0,10*ROW('Sanitation Data'!F198))="","",OFFSET('Sanitation Data'!$F$29,0,10*ROW('Sanitation Data'!F198)))</f>
        <v/>
      </c>
      <c r="CW204" s="306" t="str">
        <f ca="true">+IF(OFFSET('Sanitation Data'!$F$30,0,10*ROW('Sanitation Data'!F198))="","",OFFSET('Sanitation Data'!$F$30,0,10*ROW('Sanitation Data'!F198)))</f>
        <v/>
      </c>
      <c r="CX204" s="306" t="str">
        <f ca="true">+IF(OFFSET('Sanitation Data'!$F$31,0,10*ROW('Sanitation Data'!F198))="","",OFFSET('Sanitation Data'!$F$31,0,10*ROW('Sanitation Data'!F198)))</f>
        <v/>
      </c>
      <c r="CY204" s="306" t="str">
        <f ca="true">+IF(OFFSET('Sanitation Data'!$F$32,0,10*ROW('Sanitation Data'!F198))="","",OFFSET('Sanitation Data'!$F$32,0,10*ROW('Sanitation Data'!F198)))</f>
        <v/>
      </c>
      <c r="CZ204" s="306" t="str">
        <f ca="true">+IF(OFFSET('Sanitation Data'!$G$28,0,10*ROW('Sanitation Data'!G198))="","",OFFSET('Sanitation Data'!$G$28,0,10*ROW('Sanitation Data'!G198)))</f>
        <v/>
      </c>
      <c r="DA204" s="306" t="str">
        <f ca="true">+IF(OFFSET('Sanitation Data'!$G$29,0,10*ROW('Sanitation Data'!G198))="","",OFFSET('Sanitation Data'!$G$29,0,10*ROW('Sanitation Data'!G198)))</f>
        <v/>
      </c>
      <c r="DB204" s="306" t="str">
        <f ca="true">+IF(OFFSET('Sanitation Data'!$G$30,0,10*ROW('Sanitation Data'!G198))="","",OFFSET('Sanitation Data'!$G$30,0,10*ROW('Sanitation Data'!G198)))</f>
        <v/>
      </c>
      <c r="DC204" s="306" t="str">
        <f ca="true">+IF(OFFSET('Sanitation Data'!$G$31,0,10*ROW('Sanitation Data'!G198))="","",OFFSET('Sanitation Data'!$G$31,0,10*ROW('Sanitation Data'!G198)))</f>
        <v/>
      </c>
      <c r="DD204" s="306" t="str">
        <f ca="true">+IF(OFFSET('Sanitation Data'!$G$32,0,10*ROW('Sanitation Data'!G198))="","",OFFSET('Sanitation Data'!$G$32,0,10*ROW('Sanitation Data'!G198)))</f>
        <v/>
      </c>
      <c r="DE204" s="306" t="str">
        <f ca="true">+IF(OFFSET('Sanitation Data'!$H$28,0,10*ROW('Sanitation Data'!H198))="","",OFFSET('Sanitation Data'!$H$28,0,10*ROW('Sanitation Data'!H198)))</f>
        <v/>
      </c>
      <c r="DF204" s="306" t="str">
        <f ca="true">+IF(OFFSET('Sanitation Data'!$H$29,0,10*ROW('Sanitation Data'!H198))="","",OFFSET('Sanitation Data'!$H$29,0,10*ROW('Sanitation Data'!H198)))</f>
        <v/>
      </c>
      <c r="DG204" s="306" t="str">
        <f ca="true">+IF(OFFSET('Sanitation Data'!$H$30,0,10*ROW('Sanitation Data'!H198))="","",OFFSET('Sanitation Data'!$H$30,0,10*ROW('Sanitation Data'!H198)))</f>
        <v/>
      </c>
      <c r="DH204" s="306" t="str">
        <f ca="true">+IF(OFFSET('Sanitation Data'!$H$31,0,10*ROW('Sanitation Data'!H198))="","",OFFSET('Sanitation Data'!$H$31,0,10*ROW('Sanitation Data'!H198)))</f>
        <v/>
      </c>
      <c r="DI204" s="306" t="str">
        <f ca="true">+IF(OFFSET('Sanitation Data'!$H$32,0,10*ROW('Sanitation Data'!H198))="","",OFFSET('Sanitation Data'!$H$32,0,10*ROW('Sanitation Data'!H198)))</f>
        <v/>
      </c>
      <c r="DJ204" s="306" t="str">
        <f ca="true">+IF(OFFSET('Sanitation Data'!$I$28,0,10*ROW('Sanitation Data'!I198))="","",OFFSET('Sanitation Data'!$I$28,0,10*ROW('Sanitation Data'!I198)))</f>
        <v/>
      </c>
      <c r="DK204" s="306" t="str">
        <f ca="true">+IF(OFFSET('Sanitation Data'!$I$29,0,10*ROW('Sanitation Data'!I198))="","",OFFSET('Sanitation Data'!$I$29,0,10*ROW('Sanitation Data'!I198)))</f>
        <v/>
      </c>
      <c r="DL204" s="306" t="str">
        <f ca="true">+IF(OFFSET('Sanitation Data'!$I$30,0,10*ROW('Sanitation Data'!I198))="","",OFFSET('Sanitation Data'!$I$30,0,10*ROW('Sanitation Data'!I198)))</f>
        <v/>
      </c>
      <c r="DM204" s="306" t="str">
        <f ca="true">+IF(OFFSET('Sanitation Data'!$I$31,0,10*ROW('Sanitation Data'!I198))="","",OFFSET('Sanitation Data'!$I$31,0,10*ROW('Sanitation Data'!I198)))</f>
        <v/>
      </c>
      <c r="DN204" s="306" t="str">
        <f ca="true">+IF(OFFSET('Sanitation Data'!$I$32,0,10*ROW('Sanitation Data'!I198))="","",OFFSET('Sanitation Data'!$I$32,0,10*ROW('Sanitation Data'!I198)))</f>
        <v/>
      </c>
      <c r="DO204" s="306" t="str">
        <f ca="true">+IF(OFFSET('Hygiene Data'!$D$11,0,10*ROW('Hygiene Data'!D198))="","",OFFSET('Hygiene Data'!$D$11,0,10*ROW('Hygiene Data'!D198)))</f>
        <v/>
      </c>
      <c r="DP204" s="306" t="str">
        <f ca="true">+IF(OFFSET('Hygiene Data'!$D$12,0,10*ROW('Hygiene Data'!D198))="","",OFFSET('Hygiene Data'!$D$12,0,10*ROW('Hygiene Data'!D198)))</f>
        <v/>
      </c>
      <c r="DQ204" s="306" t="str">
        <f ca="true">+IF(OFFSET('Hygiene Data'!$D$13,0,10*ROW('Hygiene Data'!D198))="","",OFFSET('Hygiene Data'!$D$13,0,10*ROW('Hygiene Data'!D198)))</f>
        <v/>
      </c>
      <c r="DR204" s="306" t="str">
        <f ca="true">+IF(OFFSET('Hygiene Data'!$E$11,0,10*ROW('Hygiene Data'!E198))="","",OFFSET('Hygiene Data'!$E$11,0,10*ROW('Hygiene Data'!E198)))</f>
        <v/>
      </c>
      <c r="DS204" s="306" t="str">
        <f ca="true">+IF(OFFSET('Hygiene Data'!$E$12,0,10*ROW('Hygiene Data'!E198))="","",OFFSET('Hygiene Data'!$E$12,0,10*ROW('Hygiene Data'!E198)))</f>
        <v/>
      </c>
      <c r="DT204" s="306" t="str">
        <f ca="true">+IF(OFFSET('Hygiene Data'!$E$13,0,10*ROW('Hygiene Data'!E198))="","",OFFSET('Hygiene Data'!$E$13,0,10*ROW('Hygiene Data'!E198)))</f>
        <v/>
      </c>
      <c r="DU204" s="306" t="str">
        <f ca="true">+IF(OFFSET('Hygiene Data'!$F$11,0,10*ROW('Hygiene Data'!F198))="","",OFFSET('Hygiene Data'!$F$11,0,10*ROW('Hygiene Data'!F198)))</f>
        <v/>
      </c>
      <c r="DV204" s="306" t="str">
        <f ca="true">+IF(OFFSET('Hygiene Data'!$F$12,0,10*ROW('Hygiene Data'!F198))="","",OFFSET('Hygiene Data'!$F$12,0,10*ROW('Hygiene Data'!F198)))</f>
        <v/>
      </c>
      <c r="DW204" s="306" t="str">
        <f ca="true">+IF(OFFSET('Hygiene Data'!$F$13,0,10*ROW('Hygiene Data'!F198))="","",OFFSET('Hygiene Data'!$F$13,0,10*ROW('Hygiene Data'!F198)))</f>
        <v/>
      </c>
      <c r="DX204" s="306" t="str">
        <f ca="true">+IF(OFFSET('Hygiene Data'!$G$11,0,10*ROW('Hygiene Data'!G198))="","",OFFSET('Hygiene Data'!$G$11,0,10*ROW('Hygiene Data'!G198)))</f>
        <v/>
      </c>
      <c r="DY204" s="306" t="str">
        <f ca="true">+IF(OFFSET('Hygiene Data'!$G$12,0,10*ROW('Hygiene Data'!G198))="","",OFFSET('Hygiene Data'!$G$12,0,10*ROW('Hygiene Data'!G198)))</f>
        <v/>
      </c>
      <c r="DZ204" s="306" t="str">
        <f ca="true">+IF(OFFSET('Hygiene Data'!$G$13,0,10*ROW('Hygiene Data'!G198))="","",OFFSET('Hygiene Data'!$G$13,0,10*ROW('Hygiene Data'!G198)))</f>
        <v/>
      </c>
      <c r="EA204" s="306" t="str">
        <f ca="true">+IF(OFFSET('Hygiene Data'!$H$11,0,10*ROW('Hygiene Data'!H198))="","",OFFSET('Hygiene Data'!$H$11,0,10*ROW('Hygiene Data'!H198)))</f>
        <v/>
      </c>
      <c r="EB204" s="306" t="str">
        <f ca="true">+IF(OFFSET('Hygiene Data'!$H$12,0,10*ROW('Hygiene Data'!H198))="","",OFFSET('Hygiene Data'!$H$12,0,10*ROW('Hygiene Data'!H198)))</f>
        <v/>
      </c>
      <c r="EC204" s="306" t="str">
        <f ca="true">+IF(OFFSET('Hygiene Data'!$H$13,0,10*ROW('Hygiene Data'!H198))="","",OFFSET('Hygiene Data'!$H$13,0,10*ROW('Hygiene Data'!H198)))</f>
        <v/>
      </c>
      <c r="ED204" s="306" t="str">
        <f ca="true">+IF(OFFSET('Hygiene Data'!$I$11,0,10*ROW('Hygiene Data'!I198))="","",OFFSET('Hygiene Data'!$I$11,0,10*ROW('Hygiene Data'!I198)))</f>
        <v/>
      </c>
      <c r="EE204" s="306" t="str">
        <f ca="true">+IF(OFFSET('Hygiene Data'!$I$12,0,10*ROW('Hygiene Data'!I198))="","",OFFSET('Hygiene Data'!$I$12,0,10*ROW('Hygiene Data'!I198)))</f>
        <v/>
      </c>
      <c r="EF204" s="306"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62" t="str">
        <f t="shared" ca="true" si="3"/>
        <v/>
      </c>
      <c r="D205" s="98"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8"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8"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8"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8"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8"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8"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8"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8"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8"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8"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8"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8"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8"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8"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8"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8"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8"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9"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9"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9"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9"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9"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9"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9"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9"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9"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9"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9"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9"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9"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9"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9"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9"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9"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9"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9"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9"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9"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9"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9"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9"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9"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9"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9"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9"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9"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9"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0"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0"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0"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0"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0"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0"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0"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0"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0"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0"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0"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0"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0"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0"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0"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0"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0"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0"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6"/>
      <c r="BS205" s="306" t="str">
        <f ca="true">+IF(OFFSET('Water Data'!$D$27,0,10*ROW('Water Data'!D199))="","",OFFSET('Water Data'!$D$27,0,10*ROW('Water Data'!D199)))</f>
        <v/>
      </c>
      <c r="BT205" s="306" t="str">
        <f ca="true">+IF(OFFSET('Water Data'!$D$28,0,10*ROW('Water Data'!D199))="","",OFFSET('Water Data'!$D$28,0,10*ROW('Water Data'!D199)))</f>
        <v/>
      </c>
      <c r="BU205" s="306" t="str">
        <f ca="true">+IF(OFFSET('Water Data'!$D$29,0,10*ROW('Water Data'!D199))="","",OFFSET('Water Data'!$D$29,0,10*ROW('Water Data'!D199)))</f>
        <v/>
      </c>
      <c r="BV205" s="306" t="str">
        <f ca="true">+IF(OFFSET('Water Data'!$E$27,0,10*ROW('Water Data'!E199))="","",OFFSET('Water Data'!$E$27,0,10*ROW('Water Data'!E199)))</f>
        <v/>
      </c>
      <c r="BW205" s="306" t="str">
        <f ca="true">+IF(OFFSET('Water Data'!$E$28,0,10*ROW('Water Data'!E199))="","",OFFSET('Water Data'!$E$28,0,10*ROW('Water Data'!E199)))</f>
        <v/>
      </c>
      <c r="BX205" s="306" t="str">
        <f ca="true">+IF(OFFSET('Water Data'!$E$29,0,10*ROW('Water Data'!E199))="","",OFFSET('Water Data'!$E$29,0,10*ROW('Water Data'!E199)))</f>
        <v/>
      </c>
      <c r="BY205" s="306" t="str">
        <f ca="true">+IF(OFFSET('Water Data'!$F$27,0,10*ROW('Water Data'!F199))="","",OFFSET('Water Data'!$F$27,0,10*ROW('Water Data'!F199)))</f>
        <v/>
      </c>
      <c r="BZ205" s="306" t="str">
        <f ca="true">+IF(OFFSET('Water Data'!$F$28,0,10*ROW('Water Data'!F199))="","",OFFSET('Water Data'!$F$28,0,10*ROW('Water Data'!F199)))</f>
        <v/>
      </c>
      <c r="CA205" s="306" t="str">
        <f ca="true">+IF(OFFSET('Water Data'!$F$29,0,10*ROW('Water Data'!F199))="","",OFFSET('Water Data'!$F$29,0,10*ROW('Water Data'!F199)))</f>
        <v/>
      </c>
      <c r="CB205" s="306" t="str">
        <f ca="true">+IF(OFFSET('Water Data'!$G$27,0,10*ROW('Water Data'!G199))="","",OFFSET('Water Data'!$G$27,0,10*ROW('Water Data'!G199)))</f>
        <v/>
      </c>
      <c r="CC205" s="306" t="str">
        <f ca="true">+IF(OFFSET('Water Data'!$G$28,0,10*ROW('Water Data'!G199))="","",OFFSET('Water Data'!$G$28,0,10*ROW('Water Data'!G199)))</f>
        <v/>
      </c>
      <c r="CD205" s="306" t="str">
        <f ca="true">+IF(OFFSET('Water Data'!$G$29,0,10*ROW('Water Data'!G199))="","",OFFSET('Water Data'!$G$29,0,10*ROW('Water Data'!G199)))</f>
        <v/>
      </c>
      <c r="CE205" s="306" t="str">
        <f ca="true">+IF(OFFSET('Water Data'!$H$27,0,10*ROW('Water Data'!H199))="","",OFFSET('Water Data'!$H$27,0,10*ROW('Water Data'!H199)))</f>
        <v/>
      </c>
      <c r="CF205" s="306" t="str">
        <f ca="true">+IF(OFFSET('Water Data'!$H$28,0,10*ROW('Water Data'!H199))="","",OFFSET('Water Data'!$H$28,0,10*ROW('Water Data'!H199)))</f>
        <v/>
      </c>
      <c r="CG205" s="306" t="str">
        <f ca="true">+IF(OFFSET('Water Data'!$H$29,0,10*ROW('Water Data'!H199))="","",OFFSET('Water Data'!$H$29,0,10*ROW('Water Data'!H199)))</f>
        <v/>
      </c>
      <c r="CH205" s="306" t="str">
        <f ca="true">+IF(OFFSET('Water Data'!$I$27,0,10*ROW('Water Data'!I199))="","",OFFSET('Water Data'!$I$27,0,10*ROW('Water Data'!I199)))</f>
        <v/>
      </c>
      <c r="CI205" s="306" t="str">
        <f ca="true">+IF(OFFSET('Water Data'!$I$28,0,10*ROW('Water Data'!I199))="","",OFFSET('Water Data'!$I$28,0,10*ROW('Water Data'!I199)))</f>
        <v/>
      </c>
      <c r="CJ205" s="306" t="str">
        <f ca="true">+IF(OFFSET('Water Data'!$I$29,0,10*ROW('Water Data'!I199))="","",OFFSET('Water Data'!$I$29,0,10*ROW('Water Data'!I199)))</f>
        <v/>
      </c>
      <c r="CK205" s="306" t="str">
        <f ca="true">+IF(OFFSET('Sanitation Data'!$D$28,0,10*ROW('Sanitation Data'!D199))="","",OFFSET('Sanitation Data'!$D$28,0,10*ROW('Sanitation Data'!D199)))</f>
        <v/>
      </c>
      <c r="CL205" s="306" t="str">
        <f ca="true">+IF(OFFSET('Sanitation Data'!$D$29,0,10*ROW('Sanitation Data'!D199))="","",OFFSET('Sanitation Data'!$D$29,0,10*ROW('Sanitation Data'!D199)))</f>
        <v/>
      </c>
      <c r="CM205" s="306" t="str">
        <f ca="true">+IF(OFFSET('Sanitation Data'!$D$30,0,10*ROW('Sanitation Data'!D199))="","",OFFSET('Sanitation Data'!$D$30,0,10*ROW('Sanitation Data'!D199)))</f>
        <v/>
      </c>
      <c r="CN205" s="306" t="str">
        <f ca="true">+IF(OFFSET('Sanitation Data'!$D$31,0,10*ROW('Sanitation Data'!D199))="","",OFFSET('Sanitation Data'!$D$31,0,10*ROW('Sanitation Data'!D199)))</f>
        <v/>
      </c>
      <c r="CO205" s="306" t="str">
        <f ca="true">+IF(OFFSET('Sanitation Data'!$D$32,0,10*ROW('Sanitation Data'!D199))="","",OFFSET('Sanitation Data'!$D$32,0,10*ROW('Sanitation Data'!D199)))</f>
        <v/>
      </c>
      <c r="CP205" s="306" t="str">
        <f ca="true">+IF(OFFSET('Sanitation Data'!$E$28,0,10*ROW('Sanitation Data'!E199))="","",OFFSET('Sanitation Data'!$E$28,0,10*ROW('Sanitation Data'!E199)))</f>
        <v/>
      </c>
      <c r="CQ205" s="306" t="str">
        <f ca="true">+IF(OFFSET('Sanitation Data'!$E$29,0,10*ROW('Sanitation Data'!E199))="","",OFFSET('Sanitation Data'!$E$29,0,10*ROW('Sanitation Data'!E199)))</f>
        <v/>
      </c>
      <c r="CR205" s="306" t="str">
        <f ca="true">+IF(OFFSET('Sanitation Data'!$E$30,0,10*ROW('Sanitation Data'!E199))="","",OFFSET('Sanitation Data'!$E$30,0,10*ROW('Sanitation Data'!E199)))</f>
        <v/>
      </c>
      <c r="CS205" s="306" t="str">
        <f ca="true">+IF(OFFSET('Sanitation Data'!$E$31,0,10*ROW('Sanitation Data'!E199))="","",OFFSET('Sanitation Data'!$E$31,0,10*ROW('Sanitation Data'!E199)))</f>
        <v/>
      </c>
      <c r="CT205" s="306" t="str">
        <f ca="true">+IF(OFFSET('Sanitation Data'!$E$32,0,10*ROW('Sanitation Data'!E199))="","",OFFSET('Sanitation Data'!$E$32,0,10*ROW('Sanitation Data'!E199)))</f>
        <v/>
      </c>
      <c r="CU205" s="306" t="str">
        <f ca="true">+IF(OFFSET('Sanitation Data'!$F$28,0,10*ROW('Sanitation Data'!F199))="","",OFFSET('Sanitation Data'!$F$28,0,10*ROW('Sanitation Data'!F199)))</f>
        <v/>
      </c>
      <c r="CV205" s="306" t="str">
        <f ca="true">+IF(OFFSET('Sanitation Data'!$F$29,0,10*ROW('Sanitation Data'!F199))="","",OFFSET('Sanitation Data'!$F$29,0,10*ROW('Sanitation Data'!F199)))</f>
        <v/>
      </c>
      <c r="CW205" s="306" t="str">
        <f ca="true">+IF(OFFSET('Sanitation Data'!$F$30,0,10*ROW('Sanitation Data'!F199))="","",OFFSET('Sanitation Data'!$F$30,0,10*ROW('Sanitation Data'!F199)))</f>
        <v/>
      </c>
      <c r="CX205" s="306" t="str">
        <f ca="true">+IF(OFFSET('Sanitation Data'!$F$31,0,10*ROW('Sanitation Data'!F199))="","",OFFSET('Sanitation Data'!$F$31,0,10*ROW('Sanitation Data'!F199)))</f>
        <v/>
      </c>
      <c r="CY205" s="306" t="str">
        <f ca="true">+IF(OFFSET('Sanitation Data'!$F$32,0,10*ROW('Sanitation Data'!F199))="","",OFFSET('Sanitation Data'!$F$32,0,10*ROW('Sanitation Data'!F199)))</f>
        <v/>
      </c>
      <c r="CZ205" s="306" t="str">
        <f ca="true">+IF(OFFSET('Sanitation Data'!$G$28,0,10*ROW('Sanitation Data'!G199))="","",OFFSET('Sanitation Data'!$G$28,0,10*ROW('Sanitation Data'!G199)))</f>
        <v/>
      </c>
      <c r="DA205" s="306" t="str">
        <f ca="true">+IF(OFFSET('Sanitation Data'!$G$29,0,10*ROW('Sanitation Data'!G199))="","",OFFSET('Sanitation Data'!$G$29,0,10*ROW('Sanitation Data'!G199)))</f>
        <v/>
      </c>
      <c r="DB205" s="306" t="str">
        <f ca="true">+IF(OFFSET('Sanitation Data'!$G$30,0,10*ROW('Sanitation Data'!G199))="","",OFFSET('Sanitation Data'!$G$30,0,10*ROW('Sanitation Data'!G199)))</f>
        <v/>
      </c>
      <c r="DC205" s="306" t="str">
        <f ca="true">+IF(OFFSET('Sanitation Data'!$G$31,0,10*ROW('Sanitation Data'!G199))="","",OFFSET('Sanitation Data'!$G$31,0,10*ROW('Sanitation Data'!G199)))</f>
        <v/>
      </c>
      <c r="DD205" s="306" t="str">
        <f ca="true">+IF(OFFSET('Sanitation Data'!$G$32,0,10*ROW('Sanitation Data'!G199))="","",OFFSET('Sanitation Data'!$G$32,0,10*ROW('Sanitation Data'!G199)))</f>
        <v/>
      </c>
      <c r="DE205" s="306" t="str">
        <f ca="true">+IF(OFFSET('Sanitation Data'!$H$28,0,10*ROW('Sanitation Data'!H199))="","",OFFSET('Sanitation Data'!$H$28,0,10*ROW('Sanitation Data'!H199)))</f>
        <v/>
      </c>
      <c r="DF205" s="306" t="str">
        <f ca="true">+IF(OFFSET('Sanitation Data'!$H$29,0,10*ROW('Sanitation Data'!H199))="","",OFFSET('Sanitation Data'!$H$29,0,10*ROW('Sanitation Data'!H199)))</f>
        <v/>
      </c>
      <c r="DG205" s="306" t="str">
        <f ca="true">+IF(OFFSET('Sanitation Data'!$H$30,0,10*ROW('Sanitation Data'!H199))="","",OFFSET('Sanitation Data'!$H$30,0,10*ROW('Sanitation Data'!H199)))</f>
        <v/>
      </c>
      <c r="DH205" s="306" t="str">
        <f ca="true">+IF(OFFSET('Sanitation Data'!$H$31,0,10*ROW('Sanitation Data'!H199))="","",OFFSET('Sanitation Data'!$H$31,0,10*ROW('Sanitation Data'!H199)))</f>
        <v/>
      </c>
      <c r="DI205" s="306" t="str">
        <f ca="true">+IF(OFFSET('Sanitation Data'!$H$32,0,10*ROW('Sanitation Data'!H199))="","",OFFSET('Sanitation Data'!$H$32,0,10*ROW('Sanitation Data'!H199)))</f>
        <v/>
      </c>
      <c r="DJ205" s="306" t="str">
        <f ca="true">+IF(OFFSET('Sanitation Data'!$I$28,0,10*ROW('Sanitation Data'!I199))="","",OFFSET('Sanitation Data'!$I$28,0,10*ROW('Sanitation Data'!I199)))</f>
        <v/>
      </c>
      <c r="DK205" s="306" t="str">
        <f ca="true">+IF(OFFSET('Sanitation Data'!$I$29,0,10*ROW('Sanitation Data'!I199))="","",OFFSET('Sanitation Data'!$I$29,0,10*ROW('Sanitation Data'!I199)))</f>
        <v/>
      </c>
      <c r="DL205" s="306" t="str">
        <f ca="true">+IF(OFFSET('Sanitation Data'!$I$30,0,10*ROW('Sanitation Data'!I199))="","",OFFSET('Sanitation Data'!$I$30,0,10*ROW('Sanitation Data'!I199)))</f>
        <v/>
      </c>
      <c r="DM205" s="306" t="str">
        <f ca="true">+IF(OFFSET('Sanitation Data'!$I$31,0,10*ROW('Sanitation Data'!I199))="","",OFFSET('Sanitation Data'!$I$31,0,10*ROW('Sanitation Data'!I199)))</f>
        <v/>
      </c>
      <c r="DN205" s="306" t="str">
        <f ca="true">+IF(OFFSET('Sanitation Data'!$I$32,0,10*ROW('Sanitation Data'!I199))="","",OFFSET('Sanitation Data'!$I$32,0,10*ROW('Sanitation Data'!I199)))</f>
        <v/>
      </c>
      <c r="DO205" s="306" t="str">
        <f ca="true">+IF(OFFSET('Hygiene Data'!$D$11,0,10*ROW('Hygiene Data'!D199))="","",OFFSET('Hygiene Data'!$D$11,0,10*ROW('Hygiene Data'!D199)))</f>
        <v/>
      </c>
      <c r="DP205" s="306" t="str">
        <f ca="true">+IF(OFFSET('Hygiene Data'!$D$12,0,10*ROW('Hygiene Data'!D199))="","",OFFSET('Hygiene Data'!$D$12,0,10*ROW('Hygiene Data'!D199)))</f>
        <v/>
      </c>
      <c r="DQ205" s="306" t="str">
        <f ca="true">+IF(OFFSET('Hygiene Data'!$D$13,0,10*ROW('Hygiene Data'!D199))="","",OFFSET('Hygiene Data'!$D$13,0,10*ROW('Hygiene Data'!D199)))</f>
        <v/>
      </c>
      <c r="DR205" s="306" t="str">
        <f ca="true">+IF(OFFSET('Hygiene Data'!$E$11,0,10*ROW('Hygiene Data'!E199))="","",OFFSET('Hygiene Data'!$E$11,0,10*ROW('Hygiene Data'!E199)))</f>
        <v/>
      </c>
      <c r="DS205" s="306" t="str">
        <f ca="true">+IF(OFFSET('Hygiene Data'!$E$12,0,10*ROW('Hygiene Data'!E199))="","",OFFSET('Hygiene Data'!$E$12,0,10*ROW('Hygiene Data'!E199)))</f>
        <v/>
      </c>
      <c r="DT205" s="306" t="str">
        <f ca="true">+IF(OFFSET('Hygiene Data'!$E$13,0,10*ROW('Hygiene Data'!E199))="","",OFFSET('Hygiene Data'!$E$13,0,10*ROW('Hygiene Data'!E199)))</f>
        <v/>
      </c>
      <c r="DU205" s="306" t="str">
        <f ca="true">+IF(OFFSET('Hygiene Data'!$F$11,0,10*ROW('Hygiene Data'!F199))="","",OFFSET('Hygiene Data'!$F$11,0,10*ROW('Hygiene Data'!F199)))</f>
        <v/>
      </c>
      <c r="DV205" s="306" t="str">
        <f ca="true">+IF(OFFSET('Hygiene Data'!$F$12,0,10*ROW('Hygiene Data'!F199))="","",OFFSET('Hygiene Data'!$F$12,0,10*ROW('Hygiene Data'!F199)))</f>
        <v/>
      </c>
      <c r="DW205" s="306" t="str">
        <f ca="true">+IF(OFFSET('Hygiene Data'!$F$13,0,10*ROW('Hygiene Data'!F199))="","",OFFSET('Hygiene Data'!$F$13,0,10*ROW('Hygiene Data'!F199)))</f>
        <v/>
      </c>
      <c r="DX205" s="306" t="str">
        <f ca="true">+IF(OFFSET('Hygiene Data'!$G$11,0,10*ROW('Hygiene Data'!G199))="","",OFFSET('Hygiene Data'!$G$11,0,10*ROW('Hygiene Data'!G199)))</f>
        <v/>
      </c>
      <c r="DY205" s="306" t="str">
        <f ca="true">+IF(OFFSET('Hygiene Data'!$G$12,0,10*ROW('Hygiene Data'!G199))="","",OFFSET('Hygiene Data'!$G$12,0,10*ROW('Hygiene Data'!G199)))</f>
        <v/>
      </c>
      <c r="DZ205" s="306" t="str">
        <f ca="true">+IF(OFFSET('Hygiene Data'!$G$13,0,10*ROW('Hygiene Data'!G199))="","",OFFSET('Hygiene Data'!$G$13,0,10*ROW('Hygiene Data'!G199)))</f>
        <v/>
      </c>
      <c r="EA205" s="306" t="str">
        <f ca="true">+IF(OFFSET('Hygiene Data'!$H$11,0,10*ROW('Hygiene Data'!H199))="","",OFFSET('Hygiene Data'!$H$11,0,10*ROW('Hygiene Data'!H199)))</f>
        <v/>
      </c>
      <c r="EB205" s="306" t="str">
        <f ca="true">+IF(OFFSET('Hygiene Data'!$H$12,0,10*ROW('Hygiene Data'!H199))="","",OFFSET('Hygiene Data'!$H$12,0,10*ROW('Hygiene Data'!H199)))</f>
        <v/>
      </c>
      <c r="EC205" s="306" t="str">
        <f ca="true">+IF(OFFSET('Hygiene Data'!$H$13,0,10*ROW('Hygiene Data'!H199))="","",OFFSET('Hygiene Data'!$H$13,0,10*ROW('Hygiene Data'!H199)))</f>
        <v/>
      </c>
      <c r="ED205" s="306" t="str">
        <f ca="true">+IF(OFFSET('Hygiene Data'!$I$11,0,10*ROW('Hygiene Data'!I199))="","",OFFSET('Hygiene Data'!$I$11,0,10*ROW('Hygiene Data'!I199)))</f>
        <v/>
      </c>
      <c r="EE205" s="306" t="str">
        <f ca="true">+IF(OFFSET('Hygiene Data'!$I$12,0,10*ROW('Hygiene Data'!I199))="","",OFFSET('Hygiene Data'!$I$12,0,10*ROW('Hygiene Data'!I199)))</f>
        <v/>
      </c>
      <c r="EF205" s="306"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62" t="str">
        <f t="shared" ca="true" si="3"/>
        <v/>
      </c>
      <c r="D206" s="98"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8"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8"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8"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8"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8"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8"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8"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8"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8"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8"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8"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8"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8"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8"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8"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8"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8"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9"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9"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9"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9"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9"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9"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9"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9"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9"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9"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9"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9"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9"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9"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9"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9"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9"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9"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9"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9"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9"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9"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9"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9"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9"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9"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9"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9"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9"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9"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0"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0"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0"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0"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0"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0"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0"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0"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0"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0"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0"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0"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0"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0"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0"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0"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0"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0"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6"/>
      <c r="BS206" s="306" t="str">
        <f ca="true">+IF(OFFSET('Water Data'!$D$27,0,10*ROW('Water Data'!D200))="","",OFFSET('Water Data'!$D$27,0,10*ROW('Water Data'!D200)))</f>
        <v/>
      </c>
      <c r="BT206" s="306" t="str">
        <f ca="true">+IF(OFFSET('Water Data'!$D$28,0,10*ROW('Water Data'!D200))="","",OFFSET('Water Data'!$D$28,0,10*ROW('Water Data'!D200)))</f>
        <v/>
      </c>
      <c r="BU206" s="306" t="str">
        <f ca="true">+IF(OFFSET('Water Data'!$D$29,0,10*ROW('Water Data'!D200))="","",OFFSET('Water Data'!$D$29,0,10*ROW('Water Data'!D200)))</f>
        <v/>
      </c>
      <c r="BV206" s="306" t="str">
        <f ca="true">+IF(OFFSET('Water Data'!$E$27,0,10*ROW('Water Data'!E200))="","",OFFSET('Water Data'!$E$27,0,10*ROW('Water Data'!E200)))</f>
        <v/>
      </c>
      <c r="BW206" s="306" t="str">
        <f ca="true">+IF(OFFSET('Water Data'!$E$28,0,10*ROW('Water Data'!E200))="","",OFFSET('Water Data'!$E$28,0,10*ROW('Water Data'!E200)))</f>
        <v/>
      </c>
      <c r="BX206" s="306" t="str">
        <f ca="true">+IF(OFFSET('Water Data'!$E$29,0,10*ROW('Water Data'!E200))="","",OFFSET('Water Data'!$E$29,0,10*ROW('Water Data'!E200)))</f>
        <v/>
      </c>
      <c r="BY206" s="306" t="str">
        <f ca="true">+IF(OFFSET('Water Data'!$F$27,0,10*ROW('Water Data'!F200))="","",OFFSET('Water Data'!$F$27,0,10*ROW('Water Data'!F200)))</f>
        <v/>
      </c>
      <c r="BZ206" s="306" t="str">
        <f ca="true">+IF(OFFSET('Water Data'!$F$28,0,10*ROW('Water Data'!F200))="","",OFFSET('Water Data'!$F$28,0,10*ROW('Water Data'!F200)))</f>
        <v/>
      </c>
      <c r="CA206" s="306" t="str">
        <f ca="true">+IF(OFFSET('Water Data'!$F$29,0,10*ROW('Water Data'!F200))="","",OFFSET('Water Data'!$F$29,0,10*ROW('Water Data'!F200)))</f>
        <v/>
      </c>
      <c r="CB206" s="306" t="str">
        <f ca="true">+IF(OFFSET('Water Data'!$G$27,0,10*ROW('Water Data'!G200))="","",OFFSET('Water Data'!$G$27,0,10*ROW('Water Data'!G200)))</f>
        <v/>
      </c>
      <c r="CC206" s="306" t="str">
        <f ca="true">+IF(OFFSET('Water Data'!$G$28,0,10*ROW('Water Data'!G200))="","",OFFSET('Water Data'!$G$28,0,10*ROW('Water Data'!G200)))</f>
        <v/>
      </c>
      <c r="CD206" s="306" t="str">
        <f ca="true">+IF(OFFSET('Water Data'!$G$29,0,10*ROW('Water Data'!G200))="","",OFFSET('Water Data'!$G$29,0,10*ROW('Water Data'!G200)))</f>
        <v/>
      </c>
      <c r="CE206" s="306" t="str">
        <f ca="true">+IF(OFFSET('Water Data'!$H$27,0,10*ROW('Water Data'!H200))="","",OFFSET('Water Data'!$H$27,0,10*ROW('Water Data'!H200)))</f>
        <v/>
      </c>
      <c r="CF206" s="306" t="str">
        <f ca="true">+IF(OFFSET('Water Data'!$H$28,0,10*ROW('Water Data'!H200))="","",OFFSET('Water Data'!$H$28,0,10*ROW('Water Data'!H200)))</f>
        <v/>
      </c>
      <c r="CG206" s="306" t="str">
        <f ca="true">+IF(OFFSET('Water Data'!$H$29,0,10*ROW('Water Data'!H200))="","",OFFSET('Water Data'!$H$29,0,10*ROW('Water Data'!H200)))</f>
        <v/>
      </c>
      <c r="CH206" s="306" t="str">
        <f ca="true">+IF(OFFSET('Water Data'!$I$27,0,10*ROW('Water Data'!I200))="","",OFFSET('Water Data'!$I$27,0,10*ROW('Water Data'!I200)))</f>
        <v/>
      </c>
      <c r="CI206" s="306" t="str">
        <f ca="true">+IF(OFFSET('Water Data'!$I$28,0,10*ROW('Water Data'!I200))="","",OFFSET('Water Data'!$I$28,0,10*ROW('Water Data'!I200)))</f>
        <v/>
      </c>
      <c r="CJ206" s="306" t="str">
        <f ca="true">+IF(OFFSET('Water Data'!$I$29,0,10*ROW('Water Data'!I200))="","",OFFSET('Water Data'!$I$29,0,10*ROW('Water Data'!I200)))</f>
        <v/>
      </c>
      <c r="CK206" s="306" t="str">
        <f ca="true">+IF(OFFSET('Sanitation Data'!$D$28,0,10*ROW('Sanitation Data'!D200))="","",OFFSET('Sanitation Data'!$D$28,0,10*ROW('Sanitation Data'!D200)))</f>
        <v/>
      </c>
      <c r="CL206" s="306" t="str">
        <f ca="true">+IF(OFFSET('Sanitation Data'!$D$29,0,10*ROW('Sanitation Data'!D200))="","",OFFSET('Sanitation Data'!$D$29,0,10*ROW('Sanitation Data'!D200)))</f>
        <v/>
      </c>
      <c r="CM206" s="306" t="str">
        <f ca="true">+IF(OFFSET('Sanitation Data'!$D$30,0,10*ROW('Sanitation Data'!D200))="","",OFFSET('Sanitation Data'!$D$30,0,10*ROW('Sanitation Data'!D200)))</f>
        <v/>
      </c>
      <c r="CN206" s="306" t="str">
        <f ca="true">+IF(OFFSET('Sanitation Data'!$D$31,0,10*ROW('Sanitation Data'!D200))="","",OFFSET('Sanitation Data'!$D$31,0,10*ROW('Sanitation Data'!D200)))</f>
        <v/>
      </c>
      <c r="CO206" s="306" t="str">
        <f ca="true">+IF(OFFSET('Sanitation Data'!$D$32,0,10*ROW('Sanitation Data'!D200))="","",OFFSET('Sanitation Data'!$D$32,0,10*ROW('Sanitation Data'!D200)))</f>
        <v/>
      </c>
      <c r="CP206" s="306" t="str">
        <f ca="true">+IF(OFFSET('Sanitation Data'!$E$28,0,10*ROW('Sanitation Data'!E200))="","",OFFSET('Sanitation Data'!$E$28,0,10*ROW('Sanitation Data'!E200)))</f>
        <v/>
      </c>
      <c r="CQ206" s="306" t="str">
        <f ca="true">+IF(OFFSET('Sanitation Data'!$E$29,0,10*ROW('Sanitation Data'!E200))="","",OFFSET('Sanitation Data'!$E$29,0,10*ROW('Sanitation Data'!E200)))</f>
        <v/>
      </c>
      <c r="CR206" s="306" t="str">
        <f ca="true">+IF(OFFSET('Sanitation Data'!$E$30,0,10*ROW('Sanitation Data'!E200))="","",OFFSET('Sanitation Data'!$E$30,0,10*ROW('Sanitation Data'!E200)))</f>
        <v/>
      </c>
      <c r="CS206" s="306" t="str">
        <f ca="true">+IF(OFFSET('Sanitation Data'!$E$31,0,10*ROW('Sanitation Data'!E200))="","",OFFSET('Sanitation Data'!$E$31,0,10*ROW('Sanitation Data'!E200)))</f>
        <v/>
      </c>
      <c r="CT206" s="306" t="str">
        <f ca="true">+IF(OFFSET('Sanitation Data'!$E$32,0,10*ROW('Sanitation Data'!E200))="","",OFFSET('Sanitation Data'!$E$32,0,10*ROW('Sanitation Data'!E200)))</f>
        <v/>
      </c>
      <c r="CU206" s="306" t="str">
        <f ca="true">+IF(OFFSET('Sanitation Data'!$F$28,0,10*ROW('Sanitation Data'!F200))="","",OFFSET('Sanitation Data'!$F$28,0,10*ROW('Sanitation Data'!F200)))</f>
        <v/>
      </c>
      <c r="CV206" s="306" t="str">
        <f ca="true">+IF(OFFSET('Sanitation Data'!$F$29,0,10*ROW('Sanitation Data'!F200))="","",OFFSET('Sanitation Data'!$F$29,0,10*ROW('Sanitation Data'!F200)))</f>
        <v/>
      </c>
      <c r="CW206" s="306" t="str">
        <f ca="true">+IF(OFFSET('Sanitation Data'!$F$30,0,10*ROW('Sanitation Data'!F200))="","",OFFSET('Sanitation Data'!$F$30,0,10*ROW('Sanitation Data'!F200)))</f>
        <v/>
      </c>
      <c r="CX206" s="306" t="str">
        <f ca="true">+IF(OFFSET('Sanitation Data'!$F$31,0,10*ROW('Sanitation Data'!F200))="","",OFFSET('Sanitation Data'!$F$31,0,10*ROW('Sanitation Data'!F200)))</f>
        <v/>
      </c>
      <c r="CY206" s="306" t="str">
        <f ca="true">+IF(OFFSET('Sanitation Data'!$F$32,0,10*ROW('Sanitation Data'!F200))="","",OFFSET('Sanitation Data'!$F$32,0,10*ROW('Sanitation Data'!F200)))</f>
        <v/>
      </c>
      <c r="CZ206" s="306" t="str">
        <f ca="true">+IF(OFFSET('Sanitation Data'!$G$28,0,10*ROW('Sanitation Data'!G200))="","",OFFSET('Sanitation Data'!$G$28,0,10*ROW('Sanitation Data'!G200)))</f>
        <v/>
      </c>
      <c r="DA206" s="306" t="str">
        <f ca="true">+IF(OFFSET('Sanitation Data'!$G$29,0,10*ROW('Sanitation Data'!G200))="","",OFFSET('Sanitation Data'!$G$29,0,10*ROW('Sanitation Data'!G200)))</f>
        <v/>
      </c>
      <c r="DB206" s="306" t="str">
        <f ca="true">+IF(OFFSET('Sanitation Data'!$G$30,0,10*ROW('Sanitation Data'!G200))="","",OFFSET('Sanitation Data'!$G$30,0,10*ROW('Sanitation Data'!G200)))</f>
        <v/>
      </c>
      <c r="DC206" s="306" t="str">
        <f ca="true">+IF(OFFSET('Sanitation Data'!$G$31,0,10*ROW('Sanitation Data'!G200))="","",OFFSET('Sanitation Data'!$G$31,0,10*ROW('Sanitation Data'!G200)))</f>
        <v/>
      </c>
      <c r="DD206" s="306" t="str">
        <f ca="true">+IF(OFFSET('Sanitation Data'!$G$32,0,10*ROW('Sanitation Data'!G200))="","",OFFSET('Sanitation Data'!$G$32,0,10*ROW('Sanitation Data'!G200)))</f>
        <v/>
      </c>
      <c r="DE206" s="306" t="str">
        <f ca="true">+IF(OFFSET('Sanitation Data'!$H$28,0,10*ROW('Sanitation Data'!H200))="","",OFFSET('Sanitation Data'!$H$28,0,10*ROW('Sanitation Data'!H200)))</f>
        <v/>
      </c>
      <c r="DF206" s="306" t="str">
        <f ca="true">+IF(OFFSET('Sanitation Data'!$H$29,0,10*ROW('Sanitation Data'!H200))="","",OFFSET('Sanitation Data'!$H$29,0,10*ROW('Sanitation Data'!H200)))</f>
        <v/>
      </c>
      <c r="DG206" s="306" t="str">
        <f ca="true">+IF(OFFSET('Sanitation Data'!$H$30,0,10*ROW('Sanitation Data'!H200))="","",OFFSET('Sanitation Data'!$H$30,0,10*ROW('Sanitation Data'!H200)))</f>
        <v/>
      </c>
      <c r="DH206" s="306" t="str">
        <f ca="true">+IF(OFFSET('Sanitation Data'!$H$31,0,10*ROW('Sanitation Data'!H200))="","",OFFSET('Sanitation Data'!$H$31,0,10*ROW('Sanitation Data'!H200)))</f>
        <v/>
      </c>
      <c r="DI206" s="306" t="str">
        <f ca="true">+IF(OFFSET('Sanitation Data'!$H$32,0,10*ROW('Sanitation Data'!H200))="","",OFFSET('Sanitation Data'!$H$32,0,10*ROW('Sanitation Data'!H200)))</f>
        <v/>
      </c>
      <c r="DJ206" s="306" t="str">
        <f ca="true">+IF(OFFSET('Sanitation Data'!$I$28,0,10*ROW('Sanitation Data'!I200))="","",OFFSET('Sanitation Data'!$I$28,0,10*ROW('Sanitation Data'!I200)))</f>
        <v/>
      </c>
      <c r="DK206" s="306" t="str">
        <f ca="true">+IF(OFFSET('Sanitation Data'!$I$29,0,10*ROW('Sanitation Data'!I200))="","",OFFSET('Sanitation Data'!$I$29,0,10*ROW('Sanitation Data'!I200)))</f>
        <v/>
      </c>
      <c r="DL206" s="306" t="str">
        <f ca="true">+IF(OFFSET('Sanitation Data'!$I$30,0,10*ROW('Sanitation Data'!I200))="","",OFFSET('Sanitation Data'!$I$30,0,10*ROW('Sanitation Data'!I200)))</f>
        <v/>
      </c>
      <c r="DM206" s="306" t="str">
        <f ca="true">+IF(OFFSET('Sanitation Data'!$I$31,0,10*ROW('Sanitation Data'!I200))="","",OFFSET('Sanitation Data'!$I$31,0,10*ROW('Sanitation Data'!I200)))</f>
        <v/>
      </c>
      <c r="DN206" s="306" t="str">
        <f ca="true">+IF(OFFSET('Sanitation Data'!$I$32,0,10*ROW('Sanitation Data'!I200))="","",OFFSET('Sanitation Data'!$I$32,0,10*ROW('Sanitation Data'!I200)))</f>
        <v/>
      </c>
      <c r="DO206" s="306" t="str">
        <f ca="true">+IF(OFFSET('Hygiene Data'!$D$11,0,10*ROW('Hygiene Data'!D200))="","",OFFSET('Hygiene Data'!$D$11,0,10*ROW('Hygiene Data'!D200)))</f>
        <v/>
      </c>
      <c r="DP206" s="306" t="str">
        <f ca="true">+IF(OFFSET('Hygiene Data'!$D$12,0,10*ROW('Hygiene Data'!D200))="","",OFFSET('Hygiene Data'!$D$12,0,10*ROW('Hygiene Data'!D200)))</f>
        <v/>
      </c>
      <c r="DQ206" s="306" t="str">
        <f ca="true">+IF(OFFSET('Hygiene Data'!$D$13,0,10*ROW('Hygiene Data'!D200))="","",OFFSET('Hygiene Data'!$D$13,0,10*ROW('Hygiene Data'!D200)))</f>
        <v/>
      </c>
      <c r="DR206" s="306" t="str">
        <f ca="true">+IF(OFFSET('Hygiene Data'!$E$11,0,10*ROW('Hygiene Data'!E200))="","",OFFSET('Hygiene Data'!$E$11,0,10*ROW('Hygiene Data'!E200)))</f>
        <v/>
      </c>
      <c r="DS206" s="306" t="str">
        <f ca="true">+IF(OFFSET('Hygiene Data'!$E$12,0,10*ROW('Hygiene Data'!E200))="","",OFFSET('Hygiene Data'!$E$12,0,10*ROW('Hygiene Data'!E200)))</f>
        <v/>
      </c>
      <c r="DT206" s="306" t="str">
        <f ca="true">+IF(OFFSET('Hygiene Data'!$E$13,0,10*ROW('Hygiene Data'!E200))="","",OFFSET('Hygiene Data'!$E$13,0,10*ROW('Hygiene Data'!E200)))</f>
        <v/>
      </c>
      <c r="DU206" s="306" t="str">
        <f ca="true">+IF(OFFSET('Hygiene Data'!$F$11,0,10*ROW('Hygiene Data'!F200))="","",OFFSET('Hygiene Data'!$F$11,0,10*ROW('Hygiene Data'!F200)))</f>
        <v/>
      </c>
      <c r="DV206" s="306" t="str">
        <f ca="true">+IF(OFFSET('Hygiene Data'!$F$12,0,10*ROW('Hygiene Data'!F200))="","",OFFSET('Hygiene Data'!$F$12,0,10*ROW('Hygiene Data'!F200)))</f>
        <v/>
      </c>
      <c r="DW206" s="306" t="str">
        <f ca="true">+IF(OFFSET('Hygiene Data'!$F$13,0,10*ROW('Hygiene Data'!F200))="","",OFFSET('Hygiene Data'!$F$13,0,10*ROW('Hygiene Data'!F200)))</f>
        <v/>
      </c>
      <c r="DX206" s="306" t="str">
        <f ca="true">+IF(OFFSET('Hygiene Data'!$G$11,0,10*ROW('Hygiene Data'!G200))="","",OFFSET('Hygiene Data'!$G$11,0,10*ROW('Hygiene Data'!G200)))</f>
        <v/>
      </c>
      <c r="DY206" s="306" t="str">
        <f ca="true">+IF(OFFSET('Hygiene Data'!$G$12,0,10*ROW('Hygiene Data'!G200))="","",OFFSET('Hygiene Data'!$G$12,0,10*ROW('Hygiene Data'!G200)))</f>
        <v/>
      </c>
      <c r="DZ206" s="306" t="str">
        <f ca="true">+IF(OFFSET('Hygiene Data'!$G$13,0,10*ROW('Hygiene Data'!G200))="","",OFFSET('Hygiene Data'!$G$13,0,10*ROW('Hygiene Data'!G200)))</f>
        <v/>
      </c>
      <c r="EA206" s="306" t="str">
        <f ca="true">+IF(OFFSET('Hygiene Data'!$H$11,0,10*ROW('Hygiene Data'!H200))="","",OFFSET('Hygiene Data'!$H$11,0,10*ROW('Hygiene Data'!H200)))</f>
        <v/>
      </c>
      <c r="EB206" s="306" t="str">
        <f ca="true">+IF(OFFSET('Hygiene Data'!$H$12,0,10*ROW('Hygiene Data'!H200))="","",OFFSET('Hygiene Data'!$H$12,0,10*ROW('Hygiene Data'!H200)))</f>
        <v/>
      </c>
      <c r="EC206" s="306" t="str">
        <f ca="true">+IF(OFFSET('Hygiene Data'!$H$13,0,10*ROW('Hygiene Data'!H200))="","",OFFSET('Hygiene Data'!$H$13,0,10*ROW('Hygiene Data'!H200)))</f>
        <v/>
      </c>
      <c r="ED206" s="306" t="str">
        <f ca="true">+IF(OFFSET('Hygiene Data'!$I$11,0,10*ROW('Hygiene Data'!I200))="","",OFFSET('Hygiene Data'!$I$11,0,10*ROW('Hygiene Data'!I200)))</f>
        <v/>
      </c>
      <c r="EE206" s="306" t="str">
        <f ca="true">+IF(OFFSET('Hygiene Data'!$I$12,0,10*ROW('Hygiene Data'!I200))="","",OFFSET('Hygiene Data'!$I$12,0,10*ROW('Hygiene Data'!I200)))</f>
        <v/>
      </c>
      <c r="EF206" s="306"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62" t="str">
        <f t="shared" ca="true" si="3"/>
        <v/>
      </c>
      <c r="D207" s="98"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8"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8"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8"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8"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8"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8"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8"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8"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8"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8"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8"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8"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8"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8"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8"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8"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8"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9"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9"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9"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9"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9"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9"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9"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9"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9"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9"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9"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9"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9"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9"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9"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9"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9"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9"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9"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9"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9"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9"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9"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9"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9"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9"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9"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9"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9"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9"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0"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0"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0"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0"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0"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0"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0"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0"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0"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0"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0"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0"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0"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0"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0"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0"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0"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0"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6"/>
      <c r="BS207" s="306" t="str">
        <f ca="true">+IF(OFFSET('Water Data'!$D$27,0,10*ROW('Water Data'!D201))="","",OFFSET('Water Data'!$D$27,0,10*ROW('Water Data'!D201)))</f>
        <v/>
      </c>
      <c r="BT207" s="306" t="str">
        <f ca="true">+IF(OFFSET('Water Data'!$D$28,0,10*ROW('Water Data'!D201))="","",OFFSET('Water Data'!$D$28,0,10*ROW('Water Data'!D201)))</f>
        <v/>
      </c>
      <c r="BU207" s="306" t="str">
        <f ca="true">+IF(OFFSET('Water Data'!$D$29,0,10*ROW('Water Data'!D201))="","",OFFSET('Water Data'!$D$29,0,10*ROW('Water Data'!D201)))</f>
        <v/>
      </c>
      <c r="BV207" s="306" t="str">
        <f ca="true">+IF(OFFSET('Water Data'!$E$27,0,10*ROW('Water Data'!E201))="","",OFFSET('Water Data'!$E$27,0,10*ROW('Water Data'!E201)))</f>
        <v/>
      </c>
      <c r="BW207" s="306" t="str">
        <f ca="true">+IF(OFFSET('Water Data'!$E$28,0,10*ROW('Water Data'!E201))="","",OFFSET('Water Data'!$E$28,0,10*ROW('Water Data'!E201)))</f>
        <v/>
      </c>
      <c r="BX207" s="306" t="str">
        <f ca="true">+IF(OFFSET('Water Data'!$E$29,0,10*ROW('Water Data'!E201))="","",OFFSET('Water Data'!$E$29,0,10*ROW('Water Data'!E201)))</f>
        <v/>
      </c>
      <c r="BY207" s="306" t="str">
        <f ca="true">+IF(OFFSET('Water Data'!$F$27,0,10*ROW('Water Data'!F201))="","",OFFSET('Water Data'!$F$27,0,10*ROW('Water Data'!F201)))</f>
        <v/>
      </c>
      <c r="BZ207" s="306" t="str">
        <f ca="true">+IF(OFFSET('Water Data'!$F$28,0,10*ROW('Water Data'!F201))="","",OFFSET('Water Data'!$F$28,0,10*ROW('Water Data'!F201)))</f>
        <v/>
      </c>
      <c r="CA207" s="306" t="str">
        <f ca="true">+IF(OFFSET('Water Data'!$F$29,0,10*ROW('Water Data'!F201))="","",OFFSET('Water Data'!$F$29,0,10*ROW('Water Data'!F201)))</f>
        <v/>
      </c>
      <c r="CB207" s="306" t="str">
        <f ca="true">+IF(OFFSET('Water Data'!$G$27,0,10*ROW('Water Data'!G201))="","",OFFSET('Water Data'!$G$27,0,10*ROW('Water Data'!G201)))</f>
        <v/>
      </c>
      <c r="CC207" s="306" t="str">
        <f ca="true">+IF(OFFSET('Water Data'!$G$28,0,10*ROW('Water Data'!G201))="","",OFFSET('Water Data'!$G$28,0,10*ROW('Water Data'!G201)))</f>
        <v/>
      </c>
      <c r="CD207" s="306" t="str">
        <f ca="true">+IF(OFFSET('Water Data'!$G$29,0,10*ROW('Water Data'!G201))="","",OFFSET('Water Data'!$G$29,0,10*ROW('Water Data'!G201)))</f>
        <v/>
      </c>
      <c r="CE207" s="306" t="str">
        <f ca="true">+IF(OFFSET('Water Data'!$H$27,0,10*ROW('Water Data'!H201))="","",OFFSET('Water Data'!$H$27,0,10*ROW('Water Data'!H201)))</f>
        <v/>
      </c>
      <c r="CF207" s="306" t="str">
        <f ca="true">+IF(OFFSET('Water Data'!$H$28,0,10*ROW('Water Data'!H201))="","",OFFSET('Water Data'!$H$28,0,10*ROW('Water Data'!H201)))</f>
        <v/>
      </c>
      <c r="CG207" s="306" t="str">
        <f ca="true">+IF(OFFSET('Water Data'!$H$29,0,10*ROW('Water Data'!H201))="","",OFFSET('Water Data'!$H$29,0,10*ROW('Water Data'!H201)))</f>
        <v/>
      </c>
      <c r="CH207" s="306" t="str">
        <f ca="true">+IF(OFFSET('Water Data'!$I$27,0,10*ROW('Water Data'!I201))="","",OFFSET('Water Data'!$I$27,0,10*ROW('Water Data'!I201)))</f>
        <v/>
      </c>
      <c r="CI207" s="306" t="str">
        <f ca="true">+IF(OFFSET('Water Data'!$I$28,0,10*ROW('Water Data'!I201))="","",OFFSET('Water Data'!$I$28,0,10*ROW('Water Data'!I201)))</f>
        <v/>
      </c>
      <c r="CJ207" s="306" t="str">
        <f ca="true">+IF(OFFSET('Water Data'!$I$29,0,10*ROW('Water Data'!I201))="","",OFFSET('Water Data'!$I$29,0,10*ROW('Water Data'!I201)))</f>
        <v/>
      </c>
      <c r="CK207" s="306" t="str">
        <f ca="true">+IF(OFFSET('Sanitation Data'!$D$28,0,10*ROW('Sanitation Data'!D201))="","",OFFSET('Sanitation Data'!$D$28,0,10*ROW('Sanitation Data'!D201)))</f>
        <v/>
      </c>
      <c r="CL207" s="306" t="str">
        <f ca="true">+IF(OFFSET('Sanitation Data'!$D$29,0,10*ROW('Sanitation Data'!D201))="","",OFFSET('Sanitation Data'!$D$29,0,10*ROW('Sanitation Data'!D201)))</f>
        <v/>
      </c>
      <c r="CM207" s="306" t="str">
        <f ca="true">+IF(OFFSET('Sanitation Data'!$D$30,0,10*ROW('Sanitation Data'!D201))="","",OFFSET('Sanitation Data'!$D$30,0,10*ROW('Sanitation Data'!D201)))</f>
        <v/>
      </c>
      <c r="CN207" s="306" t="str">
        <f ca="true">+IF(OFFSET('Sanitation Data'!$D$31,0,10*ROW('Sanitation Data'!D201))="","",OFFSET('Sanitation Data'!$D$31,0,10*ROW('Sanitation Data'!D201)))</f>
        <v/>
      </c>
      <c r="CO207" s="306" t="str">
        <f ca="true">+IF(OFFSET('Sanitation Data'!$D$32,0,10*ROW('Sanitation Data'!D201))="","",OFFSET('Sanitation Data'!$D$32,0,10*ROW('Sanitation Data'!D201)))</f>
        <v/>
      </c>
      <c r="CP207" s="306" t="str">
        <f ca="true">+IF(OFFSET('Sanitation Data'!$E$28,0,10*ROW('Sanitation Data'!E201))="","",OFFSET('Sanitation Data'!$E$28,0,10*ROW('Sanitation Data'!E201)))</f>
        <v/>
      </c>
      <c r="CQ207" s="306" t="str">
        <f ca="true">+IF(OFFSET('Sanitation Data'!$E$29,0,10*ROW('Sanitation Data'!E201))="","",OFFSET('Sanitation Data'!$E$29,0,10*ROW('Sanitation Data'!E201)))</f>
        <v/>
      </c>
      <c r="CR207" s="306" t="str">
        <f ca="true">+IF(OFFSET('Sanitation Data'!$E$30,0,10*ROW('Sanitation Data'!E201))="","",OFFSET('Sanitation Data'!$E$30,0,10*ROW('Sanitation Data'!E201)))</f>
        <v/>
      </c>
      <c r="CS207" s="306" t="str">
        <f ca="true">+IF(OFFSET('Sanitation Data'!$E$31,0,10*ROW('Sanitation Data'!E201))="","",OFFSET('Sanitation Data'!$E$31,0,10*ROW('Sanitation Data'!E201)))</f>
        <v/>
      </c>
      <c r="CT207" s="306" t="str">
        <f ca="true">+IF(OFFSET('Sanitation Data'!$E$32,0,10*ROW('Sanitation Data'!E201))="","",OFFSET('Sanitation Data'!$E$32,0,10*ROW('Sanitation Data'!E201)))</f>
        <v/>
      </c>
      <c r="CU207" s="306" t="str">
        <f ca="true">+IF(OFFSET('Sanitation Data'!$F$28,0,10*ROW('Sanitation Data'!F201))="","",OFFSET('Sanitation Data'!$F$28,0,10*ROW('Sanitation Data'!F201)))</f>
        <v/>
      </c>
      <c r="CV207" s="306" t="str">
        <f ca="true">+IF(OFFSET('Sanitation Data'!$F$29,0,10*ROW('Sanitation Data'!F201))="","",OFFSET('Sanitation Data'!$F$29,0,10*ROW('Sanitation Data'!F201)))</f>
        <v/>
      </c>
      <c r="CW207" s="306" t="str">
        <f ca="true">+IF(OFFSET('Sanitation Data'!$F$30,0,10*ROW('Sanitation Data'!F201))="","",OFFSET('Sanitation Data'!$F$30,0,10*ROW('Sanitation Data'!F201)))</f>
        <v/>
      </c>
      <c r="CX207" s="306" t="str">
        <f ca="true">+IF(OFFSET('Sanitation Data'!$F$31,0,10*ROW('Sanitation Data'!F201))="","",OFFSET('Sanitation Data'!$F$31,0,10*ROW('Sanitation Data'!F201)))</f>
        <v/>
      </c>
      <c r="CY207" s="306" t="str">
        <f ca="true">+IF(OFFSET('Sanitation Data'!$F$32,0,10*ROW('Sanitation Data'!F201))="","",OFFSET('Sanitation Data'!$F$32,0,10*ROW('Sanitation Data'!F201)))</f>
        <v/>
      </c>
      <c r="CZ207" s="306" t="str">
        <f ca="true">+IF(OFFSET('Sanitation Data'!$G$28,0,10*ROW('Sanitation Data'!G201))="","",OFFSET('Sanitation Data'!$G$28,0,10*ROW('Sanitation Data'!G201)))</f>
        <v/>
      </c>
      <c r="DA207" s="306" t="str">
        <f ca="true">+IF(OFFSET('Sanitation Data'!$G$29,0,10*ROW('Sanitation Data'!G201))="","",OFFSET('Sanitation Data'!$G$29,0,10*ROW('Sanitation Data'!G201)))</f>
        <v/>
      </c>
      <c r="DB207" s="306" t="str">
        <f ca="true">+IF(OFFSET('Sanitation Data'!$G$30,0,10*ROW('Sanitation Data'!G201))="","",OFFSET('Sanitation Data'!$G$30,0,10*ROW('Sanitation Data'!G201)))</f>
        <v/>
      </c>
      <c r="DC207" s="306" t="str">
        <f ca="true">+IF(OFFSET('Sanitation Data'!$G$31,0,10*ROW('Sanitation Data'!G201))="","",OFFSET('Sanitation Data'!$G$31,0,10*ROW('Sanitation Data'!G201)))</f>
        <v/>
      </c>
      <c r="DD207" s="306" t="str">
        <f ca="true">+IF(OFFSET('Sanitation Data'!$G$32,0,10*ROW('Sanitation Data'!G201))="","",OFFSET('Sanitation Data'!$G$32,0,10*ROW('Sanitation Data'!G201)))</f>
        <v/>
      </c>
      <c r="DE207" s="306" t="str">
        <f ca="true">+IF(OFFSET('Sanitation Data'!$H$28,0,10*ROW('Sanitation Data'!H201))="","",OFFSET('Sanitation Data'!$H$28,0,10*ROW('Sanitation Data'!H201)))</f>
        <v/>
      </c>
      <c r="DF207" s="306" t="str">
        <f ca="true">+IF(OFFSET('Sanitation Data'!$H$29,0,10*ROW('Sanitation Data'!H201))="","",OFFSET('Sanitation Data'!$H$29,0,10*ROW('Sanitation Data'!H201)))</f>
        <v/>
      </c>
      <c r="DG207" s="306" t="str">
        <f ca="true">+IF(OFFSET('Sanitation Data'!$H$30,0,10*ROW('Sanitation Data'!H201))="","",OFFSET('Sanitation Data'!$H$30,0,10*ROW('Sanitation Data'!H201)))</f>
        <v/>
      </c>
      <c r="DH207" s="306" t="str">
        <f ca="true">+IF(OFFSET('Sanitation Data'!$H$31,0,10*ROW('Sanitation Data'!H201))="","",OFFSET('Sanitation Data'!$H$31,0,10*ROW('Sanitation Data'!H201)))</f>
        <v/>
      </c>
      <c r="DI207" s="306" t="str">
        <f ca="true">+IF(OFFSET('Sanitation Data'!$H$32,0,10*ROW('Sanitation Data'!H201))="","",OFFSET('Sanitation Data'!$H$32,0,10*ROW('Sanitation Data'!H201)))</f>
        <v/>
      </c>
      <c r="DJ207" s="306" t="str">
        <f ca="true">+IF(OFFSET('Sanitation Data'!$I$28,0,10*ROW('Sanitation Data'!I201))="","",OFFSET('Sanitation Data'!$I$28,0,10*ROW('Sanitation Data'!I201)))</f>
        <v/>
      </c>
      <c r="DK207" s="306" t="str">
        <f ca="true">+IF(OFFSET('Sanitation Data'!$I$29,0,10*ROW('Sanitation Data'!I201))="","",OFFSET('Sanitation Data'!$I$29,0,10*ROW('Sanitation Data'!I201)))</f>
        <v/>
      </c>
      <c r="DL207" s="306" t="str">
        <f ca="true">+IF(OFFSET('Sanitation Data'!$I$30,0,10*ROW('Sanitation Data'!I201))="","",OFFSET('Sanitation Data'!$I$30,0,10*ROW('Sanitation Data'!I201)))</f>
        <v/>
      </c>
      <c r="DM207" s="306" t="str">
        <f ca="true">+IF(OFFSET('Sanitation Data'!$I$31,0,10*ROW('Sanitation Data'!I201))="","",OFFSET('Sanitation Data'!$I$31,0,10*ROW('Sanitation Data'!I201)))</f>
        <v/>
      </c>
      <c r="DN207" s="306" t="str">
        <f ca="true">+IF(OFFSET('Sanitation Data'!$I$32,0,10*ROW('Sanitation Data'!I201))="","",OFFSET('Sanitation Data'!$I$32,0,10*ROW('Sanitation Data'!I201)))</f>
        <v/>
      </c>
      <c r="DO207" s="306" t="str">
        <f ca="true">+IF(OFFSET('Hygiene Data'!$D$11,0,10*ROW('Hygiene Data'!D201))="","",OFFSET('Hygiene Data'!$D$11,0,10*ROW('Hygiene Data'!D201)))</f>
        <v/>
      </c>
      <c r="DP207" s="306" t="str">
        <f ca="true">+IF(OFFSET('Hygiene Data'!$D$12,0,10*ROW('Hygiene Data'!D201))="","",OFFSET('Hygiene Data'!$D$12,0,10*ROW('Hygiene Data'!D201)))</f>
        <v/>
      </c>
      <c r="DQ207" s="306" t="str">
        <f ca="true">+IF(OFFSET('Hygiene Data'!$D$13,0,10*ROW('Hygiene Data'!D201))="","",OFFSET('Hygiene Data'!$D$13,0,10*ROW('Hygiene Data'!D201)))</f>
        <v/>
      </c>
      <c r="DR207" s="306" t="str">
        <f ca="true">+IF(OFFSET('Hygiene Data'!$E$11,0,10*ROW('Hygiene Data'!E201))="","",OFFSET('Hygiene Data'!$E$11,0,10*ROW('Hygiene Data'!E201)))</f>
        <v/>
      </c>
      <c r="DS207" s="306" t="str">
        <f ca="true">+IF(OFFSET('Hygiene Data'!$E$12,0,10*ROW('Hygiene Data'!E201))="","",OFFSET('Hygiene Data'!$E$12,0,10*ROW('Hygiene Data'!E201)))</f>
        <v/>
      </c>
      <c r="DT207" s="306" t="str">
        <f ca="true">+IF(OFFSET('Hygiene Data'!$E$13,0,10*ROW('Hygiene Data'!E201))="","",OFFSET('Hygiene Data'!$E$13,0,10*ROW('Hygiene Data'!E201)))</f>
        <v/>
      </c>
      <c r="DU207" s="306" t="str">
        <f ca="true">+IF(OFFSET('Hygiene Data'!$F$11,0,10*ROW('Hygiene Data'!F201))="","",OFFSET('Hygiene Data'!$F$11,0,10*ROW('Hygiene Data'!F201)))</f>
        <v/>
      </c>
      <c r="DV207" s="306" t="str">
        <f ca="true">+IF(OFFSET('Hygiene Data'!$F$12,0,10*ROW('Hygiene Data'!F201))="","",OFFSET('Hygiene Data'!$F$12,0,10*ROW('Hygiene Data'!F201)))</f>
        <v/>
      </c>
      <c r="DW207" s="306" t="str">
        <f ca="true">+IF(OFFSET('Hygiene Data'!$F$13,0,10*ROW('Hygiene Data'!F201))="","",OFFSET('Hygiene Data'!$F$13,0,10*ROW('Hygiene Data'!F201)))</f>
        <v/>
      </c>
      <c r="DX207" s="306" t="str">
        <f ca="true">+IF(OFFSET('Hygiene Data'!$G$11,0,10*ROW('Hygiene Data'!G201))="","",OFFSET('Hygiene Data'!$G$11,0,10*ROW('Hygiene Data'!G201)))</f>
        <v/>
      </c>
      <c r="DY207" s="306" t="str">
        <f ca="true">+IF(OFFSET('Hygiene Data'!$G$12,0,10*ROW('Hygiene Data'!G201))="","",OFFSET('Hygiene Data'!$G$12,0,10*ROW('Hygiene Data'!G201)))</f>
        <v/>
      </c>
      <c r="DZ207" s="306" t="str">
        <f ca="true">+IF(OFFSET('Hygiene Data'!$G$13,0,10*ROW('Hygiene Data'!G201))="","",OFFSET('Hygiene Data'!$G$13,0,10*ROW('Hygiene Data'!G201)))</f>
        <v/>
      </c>
      <c r="EA207" s="306" t="str">
        <f ca="true">+IF(OFFSET('Hygiene Data'!$H$11,0,10*ROW('Hygiene Data'!H201))="","",OFFSET('Hygiene Data'!$H$11,0,10*ROW('Hygiene Data'!H201)))</f>
        <v/>
      </c>
      <c r="EB207" s="306" t="str">
        <f ca="true">+IF(OFFSET('Hygiene Data'!$H$12,0,10*ROW('Hygiene Data'!H201))="","",OFFSET('Hygiene Data'!$H$12,0,10*ROW('Hygiene Data'!H201)))</f>
        <v/>
      </c>
      <c r="EC207" s="306" t="str">
        <f ca="true">+IF(OFFSET('Hygiene Data'!$H$13,0,10*ROW('Hygiene Data'!H201))="","",OFFSET('Hygiene Data'!$H$13,0,10*ROW('Hygiene Data'!H201)))</f>
        <v/>
      </c>
      <c r="ED207" s="306" t="str">
        <f ca="true">+IF(OFFSET('Hygiene Data'!$I$11,0,10*ROW('Hygiene Data'!I201))="","",OFFSET('Hygiene Data'!$I$11,0,10*ROW('Hygiene Data'!I201)))</f>
        <v/>
      </c>
      <c r="EE207" s="306" t="str">
        <f ca="true">+IF(OFFSET('Hygiene Data'!$I$12,0,10*ROW('Hygiene Data'!I201))="","",OFFSET('Hygiene Data'!$I$12,0,10*ROW('Hygiene Data'!I201)))</f>
        <v/>
      </c>
      <c r="EF207" s="306"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44" customWidth="true"/>
    <col min="3" max="3" width="29.75" customWidth="true"/>
    <col min="4" max="9" width="7.875" customWidth="true"/>
    <col min="10" max="11" width="1.125" customWidth="true"/>
    <col min="12" max="12" width="24.625" style="144" customWidth="true"/>
    <col min="13" max="13" width="29.75" customWidth="true"/>
    <col min="14" max="19" width="7.875" customWidth="true"/>
    <col min="20" max="21" width="1.125" customWidth="true"/>
    <col min="22" max="22" width="24.625" style="144" customWidth="true"/>
    <col min="23" max="23" width="29.75" customWidth="true"/>
    <col min="24" max="29" width="7.875" customWidth="true"/>
    <col min="30" max="31" width="1.125" customWidth="true"/>
    <col min="32" max="32" width="24.625" style="144" customWidth="true"/>
    <col min="33" max="33" width="29.75" customWidth="true"/>
    <col min="34" max="39" width="7.875" customWidth="true"/>
    <col min="40" max="41" width="1.125" customWidth="true"/>
    <col min="42" max="42" width="24.625" style="144" customWidth="true"/>
    <col min="43" max="43" width="29.75" customWidth="true"/>
    <col min="44" max="49" width="7.875" customWidth="true"/>
    <col min="50" max="51" width="1.125" customWidth="true"/>
    <col min="52" max="52" width="24.625" style="144" customWidth="true"/>
    <col min="53" max="53" width="29.75" style="144" customWidth="true"/>
    <col min="54" max="59" width="7.875" style="144" customWidth="true"/>
    <col min="60" max="61" width="1.125" customWidth="true"/>
    <col min="62" max="62" width="24.625" style="144" customWidth="true"/>
    <col min="63" max="63" width="29.75" customWidth="true"/>
    <col min="64" max="69" width="7.875" customWidth="true"/>
    <col min="70" max="71" width="1.125" customWidth="true"/>
    <col min="72" max="72" width="24.625" style="144" customWidth="true"/>
    <col min="73" max="73" width="29.75" customWidth="true"/>
    <col min="74" max="79" width="7.875" customWidth="true"/>
    <col min="80" max="81" width="1.125" customWidth="true"/>
    <col min="82" max="82" width="24.625" style="144" customWidth="true"/>
    <col min="83" max="83" width="29.75" customWidth="true"/>
    <col min="84" max="89" width="7.875" customWidth="true"/>
    <col min="90" max="91" width="1.125" customWidth="true"/>
    <col min="92" max="92" width="24.625" style="144" customWidth="true"/>
    <col min="93" max="93" width="29.75" customWidth="true"/>
    <col min="94" max="99" width="7.875" customWidth="true"/>
    <col min="100" max="101" width="1.125" customWidth="true"/>
    <col min="102" max="102" width="24.625" style="144" customWidth="true"/>
    <col min="103" max="103" width="29.75" customWidth="true"/>
    <col min="104" max="109" width="7.875" customWidth="true"/>
    <col min="110" max="111" width="1.125" customWidth="true"/>
    <col min="112" max="112" width="24.625" style="144" customWidth="true"/>
    <col min="113" max="113" width="29.75" customWidth="true"/>
    <col min="114" max="119" width="7.875" customWidth="true"/>
    <col min="120" max="121" width="1.125" customWidth="true"/>
    <col min="122" max="122" width="24.625" style="144" customWidth="true"/>
    <col min="123" max="123" width="29.75" customWidth="true"/>
    <col min="124" max="129" width="7.875" customWidth="true"/>
    <col min="130" max="131" width="1.125" customWidth="true"/>
    <col min="132" max="132" width="24.625" style="144" customWidth="true"/>
    <col min="133" max="133" width="29.75" customWidth="true"/>
    <col min="134" max="139" width="7.875" customWidth="true"/>
    <col min="140" max="141" width="1.125" customWidth="true"/>
    <col min="142" max="142" width="24.625" style="144" customWidth="true"/>
    <col min="143" max="143" width="29.75" customWidth="true"/>
    <col min="144" max="149" width="7.875" customWidth="true"/>
    <col min="150" max="151" width="1.125" customWidth="true"/>
    <col min="152" max="152" width="24.625" style="144" customWidth="true"/>
    <col min="153" max="153" width="29.75" customWidth="true"/>
    <col min="154" max="159" width="7.875" customWidth="true"/>
    <col min="160" max="161" width="1.125" customWidth="true"/>
    <col min="162" max="162" width="24.625" style="144" customWidth="true"/>
    <col min="163" max="163" width="29.75" customWidth="true"/>
    <col min="164" max="169" width="7.875" customWidth="true"/>
    <col min="170" max="171" width="1.125" customWidth="true"/>
    <col min="172" max="172" width="24.625" style="144" customWidth="true"/>
    <col min="173" max="173" width="29.75" customWidth="true"/>
    <col min="174" max="179" width="7.875" customWidth="true"/>
    <col min="180" max="181" width="1.125" customWidth="true"/>
    <col min="182" max="182" width="24.625" style="144" customWidth="true"/>
    <col min="183" max="183" width="29.75" customWidth="true"/>
    <col min="184" max="189" width="7.875" customWidth="true"/>
    <col min="190" max="191" width="1.125" customWidth="true"/>
    <col min="192" max="192" width="24.625" style="144" customWidth="true"/>
    <col min="193" max="193" width="29.75" customWidth="true"/>
    <col min="194" max="199" width="7.875" customWidth="true"/>
    <col min="200" max="201" width="1.125" customWidth="true"/>
    <col min="202" max="202" width="24.625" style="144" customWidth="true"/>
    <col min="203" max="203" width="29.75" customWidth="true"/>
    <col min="204" max="209" width="7.875" customWidth="true"/>
    <col min="210" max="211" width="1.125" customWidth="true"/>
    <col min="212" max="212" width="24.625" style="144" customWidth="true"/>
    <col min="213" max="213" width="29.75" customWidth="true"/>
    <col min="214" max="219" width="7.875" customWidth="true"/>
    <col min="220" max="221" width="1.125" customWidth="true"/>
    <col min="222" max="222" width="24.625" style="144" customWidth="true"/>
    <col min="223" max="223" width="29.75" customWidth="true"/>
    <col min="224" max="229" width="7.875" customWidth="true"/>
    <col min="230" max="231" width="1.125" customWidth="true"/>
    <col min="232" max="232" width="24.625" style="144" customWidth="true"/>
    <col min="233" max="233" width="29.75" customWidth="true"/>
    <col min="234" max="239" width="7.875" customWidth="true"/>
    <col min="240" max="241" width="1.125" customWidth="true"/>
    <col min="242" max="242" width="24.625" style="144" customWidth="true"/>
    <col min="243" max="243" width="29.75" customWidth="true"/>
    <col min="244" max="249" width="7.875" customWidth="true"/>
    <col min="250" max="251" width="1.125" customWidth="true"/>
    <col min="252" max="252" width="24.625" style="144" customWidth="true"/>
    <col min="253" max="253" width="29.75" customWidth="true"/>
    <col min="254" max="259" width="7.875" customWidth="true"/>
    <col min="260" max="261" width="1.125" customWidth="true"/>
  </cols>
  <sheetData>
    <row xmlns:x14ac="http://schemas.microsoft.com/office/spreadsheetml/2009/9/ac" r="1" s="343" customFormat="true" ht="30" customHeight="true" x14ac:dyDescent="0.25">
      <c r="B1" s="359" t="s">
        <v>28</v>
      </c>
      <c r="C1" s="413" t="s">
        <v>228</v>
      </c>
      <c r="D1" s="354" t="s">
        <v>143</v>
      </c>
      <c r="E1" s="354"/>
      <c r="F1" s="354"/>
      <c r="G1" s="354"/>
      <c r="H1" s="354"/>
      <c r="I1" s="355"/>
      <c r="J1" s="344"/>
      <c r="K1" s="344"/>
      <c r="L1" s="359" t="s">
        <v>28</v>
      </c>
      <c r="M1" s="413" t="s">
        <v>229</v>
      </c>
      <c r="N1" s="354" t="s">
        <v>143</v>
      </c>
      <c r="O1" s="354"/>
      <c r="P1" s="354"/>
      <c r="Q1" s="354"/>
      <c r="R1" s="354"/>
      <c r="S1" s="355"/>
      <c r="T1" s="344"/>
      <c r="U1" s="344"/>
      <c r="V1" s="359" t="s">
        <v>28</v>
      </c>
      <c r="W1" s="413" t="s">
        <v>230</v>
      </c>
      <c r="X1" s="354" t="s">
        <v>143</v>
      </c>
      <c r="Y1" s="354"/>
      <c r="Z1" s="354"/>
      <c r="AA1" s="354"/>
      <c r="AB1" s="354"/>
      <c r="AC1" s="355"/>
      <c r="AD1" s="344"/>
      <c r="AE1" s="344"/>
      <c r="AF1" s="359" t="s">
        <v>28</v>
      </c>
      <c r="AG1" s="413" t="s">
        <v>231</v>
      </c>
      <c r="AH1" s="354" t="s">
        <v>143</v>
      </c>
      <c r="AI1" s="354"/>
      <c r="AJ1" s="354"/>
      <c r="AK1" s="354"/>
      <c r="AL1" s="354"/>
      <c r="AM1" s="355"/>
      <c r="AN1" s="344"/>
      <c r="AO1" s="344"/>
      <c r="AP1" s="359" t="s">
        <v>28</v>
      </c>
      <c r="AQ1" s="413" t="s">
        <v>232</v>
      </c>
      <c r="AR1" s="354" t="s">
        <v>143</v>
      </c>
      <c r="AS1" s="354"/>
      <c r="AT1" s="354"/>
      <c r="AU1" s="354"/>
      <c r="AV1" s="354"/>
      <c r="AW1" s="355"/>
      <c r="AX1" s="344"/>
      <c r="AY1" s="344"/>
      <c r="AZ1" s="359" t="s">
        <v>28</v>
      </c>
      <c r="BA1" s="413" t="s">
        <v>232</v>
      </c>
      <c r="BB1" s="354" t="s">
        <v>143</v>
      </c>
      <c r="BC1" s="354"/>
      <c r="BD1" s="354"/>
      <c r="BE1" s="354"/>
      <c r="BF1" s="354"/>
      <c r="BG1" s="355"/>
      <c r="BH1" s="344"/>
      <c r="BI1" s="344"/>
      <c r="BJ1" s="359" t="s">
        <v>28</v>
      </c>
      <c r="BK1" s="413" t="s">
        <v>233</v>
      </c>
      <c r="BL1" s="354" t="s">
        <v>143</v>
      </c>
      <c r="BM1" s="354"/>
      <c r="BN1" s="354"/>
      <c r="BO1" s="354"/>
      <c r="BP1" s="354"/>
      <c r="BQ1" s="355"/>
      <c r="BR1" s="344"/>
      <c r="BS1" s="344"/>
      <c r="BT1" s="359" t="s">
        <v>28</v>
      </c>
      <c r="BU1" s="413" t="s">
        <v>234</v>
      </c>
      <c r="BV1" s="354" t="s">
        <v>143</v>
      </c>
      <c r="BW1" s="354"/>
      <c r="BX1" s="354"/>
      <c r="BY1" s="354"/>
      <c r="BZ1" s="354"/>
      <c r="CA1" s="355"/>
      <c r="CB1" s="344"/>
      <c r="CC1" s="344"/>
      <c r="CD1" s="359" t="s">
        <v>28</v>
      </c>
      <c r="CE1" s="413" t="s">
        <v>234</v>
      </c>
      <c r="CF1" s="354" t="s">
        <v>143</v>
      </c>
      <c r="CG1" s="354"/>
      <c r="CH1" s="354"/>
      <c r="CI1" s="354"/>
      <c r="CJ1" s="354"/>
      <c r="CK1" s="355"/>
      <c r="CL1" s="344"/>
      <c r="CM1" s="344"/>
      <c r="CN1" s="359" t="s">
        <v>28</v>
      </c>
      <c r="CO1" s="413" t="s">
        <v>234</v>
      </c>
      <c r="CP1" s="354" t="s">
        <v>143</v>
      </c>
      <c r="CQ1" s="354"/>
      <c r="CR1" s="354"/>
      <c r="CS1" s="354"/>
      <c r="CT1" s="354"/>
      <c r="CU1" s="355"/>
      <c r="CV1" s="344"/>
      <c r="CW1" s="344"/>
      <c r="CX1" s="359" t="s">
        <v>28</v>
      </c>
      <c r="CY1" s="413" t="s">
        <v>235</v>
      </c>
      <c r="CZ1" s="354" t="s">
        <v>143</v>
      </c>
      <c r="DA1" s="354"/>
      <c r="DB1" s="354"/>
      <c r="DC1" s="354"/>
      <c r="DD1" s="354"/>
      <c r="DE1" s="355"/>
      <c r="DF1" s="344"/>
      <c r="DG1" s="344"/>
      <c r="DH1" s="359" t="s">
        <v>28</v>
      </c>
      <c r="DI1" s="413" t="s">
        <v>235</v>
      </c>
      <c r="DJ1" s="354" t="s">
        <v>143</v>
      </c>
      <c r="DK1" s="354"/>
      <c r="DL1" s="354"/>
      <c r="DM1" s="354"/>
      <c r="DN1" s="354"/>
      <c r="DO1" s="355"/>
      <c r="DP1" s="344"/>
      <c r="DQ1" s="344"/>
      <c r="DR1" s="359" t="s">
        <v>28</v>
      </c>
      <c r="DS1" s="413" t="s">
        <v>235</v>
      </c>
      <c r="DT1" s="354" t="s">
        <v>143</v>
      </c>
      <c r="DU1" s="354"/>
      <c r="DV1" s="354"/>
      <c r="DW1" s="354"/>
      <c r="DX1" s="354"/>
      <c r="DY1" s="355"/>
      <c r="DZ1" s="344"/>
      <c r="EA1" s="344"/>
      <c r="EB1" s="359" t="s">
        <v>28</v>
      </c>
      <c r="EC1" s="413" t="s">
        <v>235</v>
      </c>
      <c r="ED1" s="354" t="s">
        <v>143</v>
      </c>
      <c r="EE1" s="354"/>
      <c r="EF1" s="354"/>
      <c r="EG1" s="354"/>
      <c r="EH1" s="354"/>
      <c r="EI1" s="355"/>
      <c r="EJ1" s="344"/>
      <c r="EK1" s="344"/>
      <c r="EL1" s="359" t="s">
        <v>28</v>
      </c>
      <c r="EM1" s="413">
        <v>2018</v>
      </c>
      <c r="EN1" s="354" t="s">
        <v>143</v>
      </c>
      <c r="EO1" s="354"/>
      <c r="EP1" s="354"/>
      <c r="EQ1" s="354"/>
      <c r="ER1" s="354"/>
      <c r="ES1" s="355"/>
      <c r="ET1" s="344"/>
      <c r="EU1" s="344"/>
      <c r="EV1" s="412" t="s">
        <v>28</v>
      </c>
      <c r="EW1" s="413">
        <v>2018</v>
      </c>
      <c r="EX1" s="354" t="s">
        <v>143</v>
      </c>
      <c r="EY1" s="354"/>
      <c r="EZ1" s="354"/>
      <c r="FA1" s="354"/>
      <c r="FB1" s="354"/>
      <c r="FC1" s="355"/>
      <c r="FD1" s="344"/>
      <c r="FE1" s="344"/>
      <c r="FF1" s="412" t="s">
        <v>28</v>
      </c>
      <c r="FG1" s="413">
        <v>2019</v>
      </c>
      <c r="FH1" s="354" t="s">
        <v>143</v>
      </c>
      <c r="FI1" s="354"/>
      <c r="FJ1" s="354"/>
      <c r="FK1" s="354"/>
      <c r="FL1" s="354"/>
      <c r="FM1" s="355"/>
      <c r="FN1" s="344"/>
      <c r="FO1" s="344"/>
      <c r="FP1" s="412" t="s">
        <v>28</v>
      </c>
      <c r="FQ1" s="413">
        <v>2021</v>
      </c>
      <c r="FR1" s="354" t="s">
        <v>143</v>
      </c>
      <c r="FS1" s="354"/>
      <c r="FT1" s="354"/>
      <c r="FU1" s="354"/>
      <c r="FV1" s="354"/>
      <c r="FW1" s="355"/>
      <c r="FX1" s="344"/>
      <c r="FY1" s="344"/>
      <c r="FZ1" s="412" t="s">
        <v>28</v>
      </c>
      <c r="GA1" s="413">
        <v>2021</v>
      </c>
      <c r="GB1" s="354" t="s">
        <v>143</v>
      </c>
      <c r="GC1" s="354"/>
      <c r="GD1" s="354"/>
      <c r="GE1" s="354"/>
      <c r="GF1" s="354"/>
      <c r="GG1" s="355"/>
      <c r="GH1" s="344"/>
      <c r="GI1" s="344"/>
      <c r="GJ1" s="359" t="s">
        <v>28</v>
      </c>
      <c r="GK1" s="413">
        <v>2021</v>
      </c>
      <c r="GL1" s="354" t="s">
        <v>143</v>
      </c>
      <c r="GM1" s="354"/>
      <c r="GN1" s="354"/>
      <c r="GO1" s="354"/>
      <c r="GP1" s="354"/>
      <c r="GQ1" s="355"/>
      <c r="GR1" s="344"/>
      <c r="GS1" s="344"/>
      <c r="GT1" s="412" t="s">
        <v>28</v>
      </c>
      <c r="GU1" s="413">
        <v>2022</v>
      </c>
      <c r="GV1" s="354" t="s">
        <v>143</v>
      </c>
      <c r="GW1" s="354"/>
      <c r="GX1" s="354"/>
      <c r="GY1" s="354"/>
      <c r="GZ1" s="354"/>
      <c r="HA1" s="355"/>
      <c r="HB1" s="344"/>
      <c r="HC1" s="344"/>
      <c r="HD1" s="412" t="s">
        <v>28</v>
      </c>
      <c r="HE1" s="413">
        <v>2022</v>
      </c>
      <c r="HF1" s="354" t="s">
        <v>143</v>
      </c>
      <c r="HG1" s="354"/>
      <c r="HH1" s="354"/>
      <c r="HI1" s="354"/>
      <c r="HJ1" s="354"/>
      <c r="HK1" s="355"/>
      <c r="HL1" s="344"/>
      <c r="HM1" s="344"/>
    </row>
    <row xmlns:x14ac="http://schemas.microsoft.com/office/spreadsheetml/2009/9/ac" r="2" s="343" customFormat="true" ht="30" customHeight="true" x14ac:dyDescent="0.25">
      <c r="A2" s="660" t="s">
        <v>299</v>
      </c>
      <c r="B2" s="356" t="s">
        <v>215</v>
      </c>
      <c r="C2" s="265" t="s">
        <v>176</v>
      </c>
      <c r="D2" s="265" t="s">
        <v>144</v>
      </c>
      <c r="E2" s="357"/>
      <c r="F2" s="357"/>
      <c r="G2" s="357"/>
      <c r="H2" s="357"/>
      <c r="I2" s="358"/>
      <c r="J2" s="344" t="s">
        <v>236</v>
      </c>
      <c r="K2" s="344"/>
      <c r="L2" s="356" t="s">
        <v>216</v>
      </c>
      <c r="M2" s="265" t="s">
        <v>176</v>
      </c>
      <c r="N2" s="265" t="s">
        <v>145</v>
      </c>
      <c r="O2" s="357"/>
      <c r="P2" s="357"/>
      <c r="Q2" s="357"/>
      <c r="R2" s="357"/>
      <c r="S2" s="358"/>
      <c r="T2" s="344" t="s">
        <v>236</v>
      </c>
      <c r="U2" s="344"/>
      <c r="V2" s="356" t="s">
        <v>217</v>
      </c>
      <c r="W2" s="265" t="s">
        <v>176</v>
      </c>
      <c r="X2" s="265" t="s">
        <v>146</v>
      </c>
      <c r="Y2" s="357"/>
      <c r="Z2" s="357"/>
      <c r="AA2" s="357"/>
      <c r="AB2" s="357"/>
      <c r="AC2" s="358"/>
      <c r="AD2" s="344" t="s">
        <v>236</v>
      </c>
      <c r="AE2" s="344"/>
      <c r="AF2" s="356" t="s">
        <v>218</v>
      </c>
      <c r="AG2" s="265" t="s">
        <v>176</v>
      </c>
      <c r="AH2" s="265" t="s">
        <v>147</v>
      </c>
      <c r="AI2" s="357"/>
      <c r="AJ2" s="357"/>
      <c r="AK2" s="357"/>
      <c r="AL2" s="357"/>
      <c r="AM2" s="358"/>
      <c r="AN2" s="344" t="s">
        <v>236</v>
      </c>
      <c r="AO2" s="344"/>
      <c r="AP2" s="356" t="s">
        <v>219</v>
      </c>
      <c r="AQ2" s="265" t="s">
        <v>176</v>
      </c>
      <c r="AR2" s="265" t="s">
        <v>152</v>
      </c>
      <c r="AS2" s="357"/>
      <c r="AT2" s="357"/>
      <c r="AU2" s="357"/>
      <c r="AV2" s="357"/>
      <c r="AW2" s="358"/>
      <c r="AX2" s="344" t="s">
        <v>236</v>
      </c>
      <c r="AY2" s="344"/>
      <c r="AZ2" s="356" t="s">
        <v>268</v>
      </c>
      <c r="BA2" s="265" t="s">
        <v>160</v>
      </c>
      <c r="BB2" s="265" t="s">
        <v>163</v>
      </c>
      <c r="BC2" s="357"/>
      <c r="BD2" s="357"/>
      <c r="BE2" s="357"/>
      <c r="BF2" s="357"/>
      <c r="BG2" s="358"/>
      <c r="BH2" s="344" t="s">
        <v>236</v>
      </c>
      <c r="BI2" s="344"/>
      <c r="BJ2" s="356" t="s">
        <v>220</v>
      </c>
      <c r="BK2" s="265" t="s">
        <v>176</v>
      </c>
      <c r="BL2" s="265" t="s">
        <v>153</v>
      </c>
      <c r="BM2" s="357"/>
      <c r="BN2" s="357"/>
      <c r="BO2" s="357"/>
      <c r="BP2" s="357"/>
      <c r="BQ2" s="358"/>
      <c r="BR2" s="344" t="s">
        <v>236</v>
      </c>
      <c r="BS2" s="344"/>
      <c r="BT2" s="356" t="s">
        <v>221</v>
      </c>
      <c r="BU2" s="265" t="s">
        <v>176</v>
      </c>
      <c r="BV2" s="265" t="s">
        <v>154</v>
      </c>
      <c r="BW2" s="357"/>
      <c r="BX2" s="357"/>
      <c r="BY2" s="357"/>
      <c r="BZ2" s="357"/>
      <c r="CA2" s="358"/>
      <c r="CB2" s="344" t="s">
        <v>236</v>
      </c>
      <c r="CC2" s="344"/>
      <c r="CD2" s="356" t="s">
        <v>222</v>
      </c>
      <c r="CE2" s="265" t="s">
        <v>160</v>
      </c>
      <c r="CF2" s="265" t="s">
        <v>161</v>
      </c>
      <c r="CG2" s="357"/>
      <c r="CH2" s="357"/>
      <c r="CI2" s="357"/>
      <c r="CJ2" s="357"/>
      <c r="CK2" s="358"/>
      <c r="CL2" s="344" t="s">
        <v>236</v>
      </c>
      <c r="CM2" s="344"/>
      <c r="CN2" s="356" t="s">
        <v>223</v>
      </c>
      <c r="CO2" s="265" t="s">
        <v>148</v>
      </c>
      <c r="CP2" s="265" t="s">
        <v>162</v>
      </c>
      <c r="CQ2" s="357"/>
      <c r="CR2" s="357"/>
      <c r="CS2" s="357"/>
      <c r="CT2" s="357"/>
      <c r="CU2" s="358"/>
      <c r="CV2" s="344" t="s">
        <v>236</v>
      </c>
      <c r="CW2" s="344"/>
      <c r="CX2" s="356" t="s">
        <v>224</v>
      </c>
      <c r="CY2" s="265" t="s">
        <v>176</v>
      </c>
      <c r="CZ2" s="265" t="s">
        <v>155</v>
      </c>
      <c r="DA2" s="357"/>
      <c r="DB2" s="357"/>
      <c r="DC2" s="357"/>
      <c r="DD2" s="357"/>
      <c r="DE2" s="358"/>
      <c r="DF2" s="344" t="s">
        <v>236</v>
      </c>
      <c r="DG2" s="344"/>
      <c r="DH2" s="356" t="s">
        <v>225</v>
      </c>
      <c r="DI2" s="265" t="s">
        <v>160</v>
      </c>
      <c r="DJ2" s="265" t="s">
        <v>159</v>
      </c>
      <c r="DK2" s="357"/>
      <c r="DL2" s="357"/>
      <c r="DM2" s="357"/>
      <c r="DN2" s="357"/>
      <c r="DO2" s="358"/>
      <c r="DP2" s="344" t="s">
        <v>236</v>
      </c>
      <c r="DQ2" s="344"/>
      <c r="DR2" s="356" t="s">
        <v>226</v>
      </c>
      <c r="DS2" s="265" t="s">
        <v>148</v>
      </c>
      <c r="DT2" s="265" t="s">
        <v>162</v>
      </c>
      <c r="DU2" s="357"/>
      <c r="DV2" s="357"/>
      <c r="DW2" s="357"/>
      <c r="DX2" s="357"/>
      <c r="DY2" s="358"/>
      <c r="DZ2" s="344" t="s">
        <v>236</v>
      </c>
      <c r="EA2" s="344"/>
      <c r="EB2" s="356" t="s">
        <v>227</v>
      </c>
      <c r="EC2" s="265" t="s">
        <v>175</v>
      </c>
      <c r="ED2" s="265" t="s">
        <v>178</v>
      </c>
      <c r="EE2" s="357"/>
      <c r="EF2" s="357"/>
      <c r="EG2" s="357"/>
      <c r="EH2" s="357"/>
      <c r="EI2" s="358"/>
      <c r="EJ2" s="344" t="s">
        <v>236</v>
      </c>
      <c r="EK2" s="344"/>
      <c r="EL2" s="356" t="s">
        <v>252</v>
      </c>
      <c r="EM2" s="265" t="s">
        <v>176</v>
      </c>
      <c r="EN2" s="265" t="s">
        <v>253</v>
      </c>
      <c r="EO2" s="357"/>
      <c r="EP2" s="357"/>
      <c r="EQ2" s="357"/>
      <c r="ER2" s="357"/>
      <c r="ES2" s="358"/>
      <c r="ET2" s="344" t="s">
        <v>236</v>
      </c>
      <c r="EU2" s="344"/>
      <c r="EV2" s="414" t="s">
        <v>256</v>
      </c>
      <c r="EW2" s="415" t="s">
        <v>160</v>
      </c>
      <c r="EX2" s="265" t="s">
        <v>257</v>
      </c>
      <c r="EY2" s="357"/>
      <c r="EZ2" s="357"/>
      <c r="FA2" s="357"/>
      <c r="FB2" s="357"/>
      <c r="FC2" s="358"/>
      <c r="FD2" s="344" t="s">
        <v>236</v>
      </c>
      <c r="FE2" s="344"/>
      <c r="FF2" s="414" t="s">
        <v>259</v>
      </c>
      <c r="FG2" s="415" t="s">
        <v>160</v>
      </c>
      <c r="FH2" s="265" t="s">
        <v>257</v>
      </c>
      <c r="FI2" s="357"/>
      <c r="FJ2" s="357"/>
      <c r="FK2" s="357"/>
      <c r="FL2" s="357"/>
      <c r="FM2" s="358"/>
      <c r="FN2" s="344" t="s">
        <v>236</v>
      </c>
      <c r="FO2" s="344"/>
      <c r="FP2" s="414" t="s">
        <v>304</v>
      </c>
      <c r="FQ2" s="415" t="s">
        <v>160</v>
      </c>
      <c r="FR2" s="265" t="s">
        <v>257</v>
      </c>
      <c r="FS2" s="357"/>
      <c r="FT2" s="357"/>
      <c r="FU2" s="357"/>
      <c r="FV2" s="357"/>
      <c r="FW2" s="358"/>
      <c r="FX2" s="344" t="s">
        <v>236</v>
      </c>
      <c r="FY2" s="344"/>
      <c r="FZ2" s="414" t="s">
        <v>311</v>
      </c>
      <c r="GA2" s="415" t="s">
        <v>176</v>
      </c>
      <c r="GB2" s="265" t="s">
        <v>312</v>
      </c>
      <c r="GC2" s="357"/>
      <c r="GD2" s="357"/>
      <c r="GE2" s="357"/>
      <c r="GF2" s="357"/>
      <c r="GG2" s="358"/>
      <c r="GH2" s="344" t="s">
        <v>236</v>
      </c>
      <c r="GI2" s="344"/>
      <c r="GJ2" s="356" t="s">
        <v>314</v>
      </c>
      <c r="GK2" s="265" t="s">
        <v>175</v>
      </c>
      <c r="GL2" s="265" t="s">
        <v>178</v>
      </c>
      <c r="GM2" s="357"/>
      <c r="GN2" s="357"/>
      <c r="GO2" s="357"/>
      <c r="GP2" s="357"/>
      <c r="GQ2" s="358"/>
      <c r="GR2" s="344" t="s">
        <v>236</v>
      </c>
      <c r="GS2" s="344"/>
      <c r="GT2" s="414" t="s">
        <v>305</v>
      </c>
      <c r="GU2" s="415" t="s">
        <v>160</v>
      </c>
      <c r="GV2" s="265" t="s">
        <v>257</v>
      </c>
      <c r="GW2" s="357"/>
      <c r="GX2" s="357"/>
      <c r="GY2" s="357"/>
      <c r="GZ2" s="357"/>
      <c r="HA2" s="358"/>
      <c r="HB2" s="344" t="s">
        <v>236</v>
      </c>
      <c r="HC2" s="344"/>
      <c r="HD2" s="414" t="s">
        <v>342</v>
      </c>
      <c r="HE2" s="415" t="s">
        <v>176</v>
      </c>
      <c r="HF2" s="265" t="s">
        <v>343</v>
      </c>
      <c r="HG2" s="357"/>
      <c r="HH2" s="357"/>
      <c r="HI2" s="357"/>
      <c r="HJ2" s="357"/>
      <c r="HK2" s="358"/>
      <c r="HL2" s="344" t="s">
        <v>236</v>
      </c>
      <c r="HM2" s="344"/>
    </row>
    <row xmlns:x14ac="http://schemas.microsoft.com/office/spreadsheetml/2009/9/ac" r="3" s="274" customFormat="true" ht="18" customHeight="true" x14ac:dyDescent="0.25">
      <c r="A3" s="660"/>
      <c r="B3" s="266" t="s">
        <v>167</v>
      </c>
      <c r="C3" s="267" t="s">
        <v>54</v>
      </c>
      <c r="D3" s="268" t="s">
        <v>7</v>
      </c>
      <c r="E3" s="269" t="s">
        <v>1</v>
      </c>
      <c r="F3" s="269" t="s">
        <v>2</v>
      </c>
      <c r="G3" s="269" t="s">
        <v>16</v>
      </c>
      <c r="H3" s="269" t="s">
        <v>17</v>
      </c>
      <c r="I3" s="270" t="s">
        <v>18</v>
      </c>
      <c r="J3" s="271"/>
      <c r="K3" s="271"/>
      <c r="L3" s="266" t="s">
        <v>167</v>
      </c>
      <c r="M3" s="267" t="s">
        <v>54</v>
      </c>
      <c r="N3" s="268" t="s">
        <v>7</v>
      </c>
      <c r="O3" s="269" t="s">
        <v>1</v>
      </c>
      <c r="P3" s="269" t="s">
        <v>2</v>
      </c>
      <c r="Q3" s="269" t="s">
        <v>16</v>
      </c>
      <c r="R3" s="269" t="s">
        <v>17</v>
      </c>
      <c r="S3" s="270" t="s">
        <v>18</v>
      </c>
      <c r="T3" s="271"/>
      <c r="U3" s="271"/>
      <c r="V3" s="266" t="s">
        <v>167</v>
      </c>
      <c r="W3" s="267" t="s">
        <v>54</v>
      </c>
      <c r="X3" s="268" t="s">
        <v>7</v>
      </c>
      <c r="Y3" s="269" t="s">
        <v>1</v>
      </c>
      <c r="Z3" s="269" t="s">
        <v>2</v>
      </c>
      <c r="AA3" s="269" t="s">
        <v>16</v>
      </c>
      <c r="AB3" s="269" t="s">
        <v>17</v>
      </c>
      <c r="AC3" s="270" t="s">
        <v>18</v>
      </c>
      <c r="AD3" s="271"/>
      <c r="AE3" s="271"/>
      <c r="AF3" s="266" t="s">
        <v>167</v>
      </c>
      <c r="AG3" s="267" t="s">
        <v>54</v>
      </c>
      <c r="AH3" s="268" t="s">
        <v>7</v>
      </c>
      <c r="AI3" s="269" t="s">
        <v>1</v>
      </c>
      <c r="AJ3" s="269" t="s">
        <v>2</v>
      </c>
      <c r="AK3" s="269" t="s">
        <v>16</v>
      </c>
      <c r="AL3" s="269" t="s">
        <v>17</v>
      </c>
      <c r="AM3" s="270" t="s">
        <v>18</v>
      </c>
      <c r="AN3" s="271"/>
      <c r="AO3" s="271"/>
      <c r="AP3" s="266" t="s">
        <v>167</v>
      </c>
      <c r="AQ3" s="267" t="s">
        <v>54</v>
      </c>
      <c r="AR3" s="268" t="s">
        <v>7</v>
      </c>
      <c r="AS3" s="269" t="s">
        <v>1</v>
      </c>
      <c r="AT3" s="269" t="s">
        <v>2</v>
      </c>
      <c r="AU3" s="269" t="s">
        <v>16</v>
      </c>
      <c r="AV3" s="269" t="s">
        <v>17</v>
      </c>
      <c r="AW3" s="270" t="s">
        <v>18</v>
      </c>
      <c r="AX3" s="271"/>
      <c r="AY3" s="271"/>
      <c r="AZ3" s="266" t="s">
        <v>167</v>
      </c>
      <c r="BA3" s="272" t="s">
        <v>54</v>
      </c>
      <c r="BB3" s="268" t="s">
        <v>7</v>
      </c>
      <c r="BC3" s="269" t="s">
        <v>1</v>
      </c>
      <c r="BD3" s="269" t="s">
        <v>2</v>
      </c>
      <c r="BE3" s="269" t="s">
        <v>16</v>
      </c>
      <c r="BF3" s="269" t="s">
        <v>17</v>
      </c>
      <c r="BG3" s="270" t="s">
        <v>18</v>
      </c>
      <c r="BH3" s="271"/>
      <c r="BI3" s="271"/>
      <c r="BJ3" s="266" t="s">
        <v>167</v>
      </c>
      <c r="BK3" s="267" t="s">
        <v>54</v>
      </c>
      <c r="BL3" s="268" t="s">
        <v>7</v>
      </c>
      <c r="BM3" s="269" t="s">
        <v>1</v>
      </c>
      <c r="BN3" s="269" t="s">
        <v>2</v>
      </c>
      <c r="BO3" s="269" t="s">
        <v>16</v>
      </c>
      <c r="BP3" s="269" t="s">
        <v>17</v>
      </c>
      <c r="BQ3" s="270" t="s">
        <v>18</v>
      </c>
      <c r="BR3" s="271"/>
      <c r="BS3" s="271"/>
      <c r="BT3" s="266" t="s">
        <v>167</v>
      </c>
      <c r="BU3" s="267" t="s">
        <v>54</v>
      </c>
      <c r="BV3" s="268" t="s">
        <v>7</v>
      </c>
      <c r="BW3" s="269" t="s">
        <v>1</v>
      </c>
      <c r="BX3" s="269" t="s">
        <v>2</v>
      </c>
      <c r="BY3" s="269" t="s">
        <v>16</v>
      </c>
      <c r="BZ3" s="269" t="s">
        <v>17</v>
      </c>
      <c r="CA3" s="270" t="s">
        <v>18</v>
      </c>
      <c r="CB3" s="271"/>
      <c r="CC3" s="271"/>
      <c r="CD3" s="266" t="s">
        <v>167</v>
      </c>
      <c r="CE3" s="267" t="s">
        <v>54</v>
      </c>
      <c r="CF3" s="268" t="s">
        <v>7</v>
      </c>
      <c r="CG3" s="269" t="s">
        <v>1</v>
      </c>
      <c r="CH3" s="269" t="s">
        <v>2</v>
      </c>
      <c r="CI3" s="269" t="s">
        <v>16</v>
      </c>
      <c r="CJ3" s="269" t="s">
        <v>17</v>
      </c>
      <c r="CK3" s="270" t="s">
        <v>18</v>
      </c>
      <c r="CL3" s="271"/>
      <c r="CM3" s="271"/>
      <c r="CN3" s="266" t="s">
        <v>167</v>
      </c>
      <c r="CO3" s="267" t="s">
        <v>54</v>
      </c>
      <c r="CP3" s="268" t="s">
        <v>7</v>
      </c>
      <c r="CQ3" s="269" t="s">
        <v>1</v>
      </c>
      <c r="CR3" s="269" t="s">
        <v>2</v>
      </c>
      <c r="CS3" s="269" t="s">
        <v>16</v>
      </c>
      <c r="CT3" s="269" t="s">
        <v>17</v>
      </c>
      <c r="CU3" s="270" t="s">
        <v>18</v>
      </c>
      <c r="CV3" s="271"/>
      <c r="CW3" s="271"/>
      <c r="CX3" s="266" t="s">
        <v>167</v>
      </c>
      <c r="CY3" s="267" t="s">
        <v>54</v>
      </c>
      <c r="CZ3" s="268" t="s">
        <v>7</v>
      </c>
      <c r="DA3" s="269" t="s">
        <v>1</v>
      </c>
      <c r="DB3" s="269" t="s">
        <v>2</v>
      </c>
      <c r="DC3" s="269" t="s">
        <v>16</v>
      </c>
      <c r="DD3" s="269" t="s">
        <v>17</v>
      </c>
      <c r="DE3" s="270" t="s">
        <v>18</v>
      </c>
      <c r="DF3" s="271"/>
      <c r="DG3" s="271"/>
      <c r="DH3" s="266" t="s">
        <v>167</v>
      </c>
      <c r="DI3" s="267" t="s">
        <v>54</v>
      </c>
      <c r="DJ3" s="268" t="s">
        <v>7</v>
      </c>
      <c r="DK3" s="269" t="s">
        <v>1</v>
      </c>
      <c r="DL3" s="269" t="s">
        <v>2</v>
      </c>
      <c r="DM3" s="269" t="s">
        <v>16</v>
      </c>
      <c r="DN3" s="269" t="s">
        <v>17</v>
      </c>
      <c r="DO3" s="270" t="s">
        <v>18</v>
      </c>
      <c r="DP3" s="271"/>
      <c r="DQ3" s="271"/>
      <c r="DR3" s="266" t="s">
        <v>167</v>
      </c>
      <c r="DS3" s="267" t="s">
        <v>54</v>
      </c>
      <c r="DT3" s="268" t="s">
        <v>7</v>
      </c>
      <c r="DU3" s="269" t="s">
        <v>1</v>
      </c>
      <c r="DV3" s="269" t="s">
        <v>2</v>
      </c>
      <c r="DW3" s="269" t="s">
        <v>16</v>
      </c>
      <c r="DX3" s="269" t="s">
        <v>17</v>
      </c>
      <c r="DY3" s="270" t="s">
        <v>18</v>
      </c>
      <c r="DZ3" s="271"/>
      <c r="EA3" s="271"/>
      <c r="EB3" s="266" t="s">
        <v>167</v>
      </c>
      <c r="EC3" s="267" t="s">
        <v>54</v>
      </c>
      <c r="ED3" s="268" t="s">
        <v>7</v>
      </c>
      <c r="EE3" s="269" t="s">
        <v>1</v>
      </c>
      <c r="EF3" s="269" t="s">
        <v>2</v>
      </c>
      <c r="EG3" s="269" t="s">
        <v>16</v>
      </c>
      <c r="EH3" s="269" t="s">
        <v>17</v>
      </c>
      <c r="EI3" s="270" t="s">
        <v>18</v>
      </c>
      <c r="EJ3" s="271"/>
      <c r="EK3" s="271"/>
      <c r="EL3" s="266" t="s">
        <v>167</v>
      </c>
      <c r="EM3" s="267" t="s">
        <v>54</v>
      </c>
      <c r="EN3" s="268" t="s">
        <v>7</v>
      </c>
      <c r="EO3" s="269" t="s">
        <v>1</v>
      </c>
      <c r="EP3" s="269" t="s">
        <v>2</v>
      </c>
      <c r="EQ3" s="269" t="s">
        <v>16</v>
      </c>
      <c r="ER3" s="269" t="s">
        <v>17</v>
      </c>
      <c r="ES3" s="270" t="s">
        <v>18</v>
      </c>
      <c r="ET3" s="271"/>
      <c r="EU3" s="271"/>
      <c r="EV3" s="266" t="s">
        <v>167</v>
      </c>
      <c r="EW3" s="267" t="s">
        <v>54</v>
      </c>
      <c r="EX3" s="268" t="s">
        <v>7</v>
      </c>
      <c r="EY3" s="269" t="s">
        <v>1</v>
      </c>
      <c r="EZ3" s="269" t="s">
        <v>2</v>
      </c>
      <c r="FA3" s="269" t="s">
        <v>16</v>
      </c>
      <c r="FB3" s="269" t="s">
        <v>17</v>
      </c>
      <c r="FC3" s="270" t="s">
        <v>18</v>
      </c>
      <c r="FD3" s="271"/>
      <c r="FE3" s="271"/>
      <c r="FF3" s="266" t="s">
        <v>167</v>
      </c>
      <c r="FG3" s="267" t="s">
        <v>54</v>
      </c>
      <c r="FH3" s="268" t="s">
        <v>7</v>
      </c>
      <c r="FI3" s="269" t="s">
        <v>1</v>
      </c>
      <c r="FJ3" s="269" t="s">
        <v>2</v>
      </c>
      <c r="FK3" s="269" t="s">
        <v>16</v>
      </c>
      <c r="FL3" s="269" t="s">
        <v>17</v>
      </c>
      <c r="FM3" s="270" t="s">
        <v>18</v>
      </c>
      <c r="FN3" s="271"/>
      <c r="FO3" s="271"/>
      <c r="FP3" s="266" t="s">
        <v>167</v>
      </c>
      <c r="FQ3" s="267" t="s">
        <v>54</v>
      </c>
      <c r="FR3" s="268" t="s">
        <v>7</v>
      </c>
      <c r="FS3" s="269" t="s">
        <v>1</v>
      </c>
      <c r="FT3" s="269" t="s">
        <v>2</v>
      </c>
      <c r="FU3" s="269" t="s">
        <v>16</v>
      </c>
      <c r="FV3" s="269" t="s">
        <v>17</v>
      </c>
      <c r="FW3" s="270" t="s">
        <v>18</v>
      </c>
      <c r="FX3" s="271"/>
      <c r="FY3" s="271"/>
      <c r="FZ3" s="266" t="s">
        <v>167</v>
      </c>
      <c r="GA3" s="267" t="s">
        <v>54</v>
      </c>
      <c r="GB3" s="268" t="s">
        <v>7</v>
      </c>
      <c r="GC3" s="269" t="s">
        <v>1</v>
      </c>
      <c r="GD3" s="269" t="s">
        <v>2</v>
      </c>
      <c r="GE3" s="269" t="s">
        <v>16</v>
      </c>
      <c r="GF3" s="269" t="s">
        <v>17</v>
      </c>
      <c r="GG3" s="270" t="s">
        <v>18</v>
      </c>
      <c r="GH3" s="271"/>
      <c r="GI3" s="271"/>
      <c r="GJ3" s="266" t="s">
        <v>167</v>
      </c>
      <c r="GK3" s="267" t="s">
        <v>54</v>
      </c>
      <c r="GL3" s="268" t="s">
        <v>7</v>
      </c>
      <c r="GM3" s="269" t="s">
        <v>1</v>
      </c>
      <c r="GN3" s="269" t="s">
        <v>2</v>
      </c>
      <c r="GO3" s="269" t="s">
        <v>16</v>
      </c>
      <c r="GP3" s="269" t="s">
        <v>17</v>
      </c>
      <c r="GQ3" s="270" t="s">
        <v>18</v>
      </c>
      <c r="GR3" s="271"/>
      <c r="GS3" s="271"/>
      <c r="GT3" s="266" t="s">
        <v>167</v>
      </c>
      <c r="GU3" s="267" t="s">
        <v>54</v>
      </c>
      <c r="GV3" s="268" t="s">
        <v>7</v>
      </c>
      <c r="GW3" s="269" t="s">
        <v>1</v>
      </c>
      <c r="GX3" s="269" t="s">
        <v>2</v>
      </c>
      <c r="GY3" s="269" t="s">
        <v>16</v>
      </c>
      <c r="GZ3" s="269" t="s">
        <v>17</v>
      </c>
      <c r="HA3" s="270" t="s">
        <v>18</v>
      </c>
      <c r="HB3" s="271"/>
      <c r="HC3" s="271"/>
      <c r="HD3" s="266" t="s">
        <v>167</v>
      </c>
      <c r="HE3" s="267" t="s">
        <v>54</v>
      </c>
      <c r="HF3" s="268" t="s">
        <v>7</v>
      </c>
      <c r="HG3" s="269" t="s">
        <v>1</v>
      </c>
      <c r="HH3" s="269" t="s">
        <v>2</v>
      </c>
      <c r="HI3" s="269" t="s">
        <v>16</v>
      </c>
      <c r="HJ3" s="269" t="s">
        <v>17</v>
      </c>
      <c r="HK3" s="270" t="s">
        <v>18</v>
      </c>
      <c r="HL3" s="271"/>
      <c r="HM3" s="271"/>
      <c r="HN3" s="273"/>
      <c r="HX3" s="273"/>
      <c r="IH3" s="273"/>
      <c r="IR3" s="273"/>
    </row>
    <row xmlns:x14ac="http://schemas.microsoft.com/office/spreadsheetml/2009/9/ac" r="4" s="4" customFormat="true" x14ac:dyDescent="0.25">
      <c r="A4" s="445" t="str">
        <f>IF(ISBLANK('Data Summary'!A6),"",'Data Summary'!A6)</f>
        <v>PAK_2009_EMIS</v>
      </c>
      <c r="B4" s="137"/>
      <c r="C4" s="15" t="s">
        <v>24</v>
      </c>
      <c r="D4" s="9">
        <f>SUM(D13:D14)</f>
        <v>34.799999999999997</v>
      </c>
      <c r="E4" s="9">
        <f t="shared" ref="E4:H4" si="0">SUM(E13:E14)</f>
        <v>21.4</v>
      </c>
      <c r="F4" s="9">
        <f t="shared" si="0"/>
        <v>36.4</v>
      </c>
      <c r="G4" s="9"/>
      <c r="H4" s="9">
        <f t="shared" si="0"/>
        <v>38.299999999999997</v>
      </c>
      <c r="I4" s="31">
        <f>SUM(I13:I14)</f>
        <v>16.900000000000002</v>
      </c>
      <c r="J4" s="24"/>
      <c r="K4" s="24"/>
      <c r="L4" s="137"/>
      <c r="M4" s="15" t="s">
        <v>24</v>
      </c>
      <c r="N4" s="9">
        <f>SUM(N13:N14)</f>
        <v>34.800000000000004</v>
      </c>
      <c r="O4" s="9">
        <f t="shared" ref="O4:P4" si="1">SUM(O13:O14)</f>
        <v>20.8</v>
      </c>
      <c r="P4" s="9">
        <f t="shared" si="1"/>
        <v>36.300000000000004</v>
      </c>
      <c r="Q4" s="9"/>
      <c r="R4" s="9">
        <f t="shared" ref="R4" si="2">SUM(R13:R14)</f>
        <v>38.099999999999994</v>
      </c>
      <c r="S4" s="31">
        <f>SUM(S13:S14)</f>
        <v>17.700000000000003</v>
      </c>
      <c r="T4" s="24"/>
      <c r="U4" s="24"/>
      <c r="V4" s="137"/>
      <c r="W4" s="15" t="s">
        <v>24</v>
      </c>
      <c r="X4" s="9">
        <f>SUM(X13:X14)</f>
        <v>31.6</v>
      </c>
      <c r="Y4" s="9">
        <f t="shared" ref="Y4:Z4" si="3">SUM(Y13:Y14)</f>
        <v>17.900000000000002</v>
      </c>
      <c r="Z4" s="9">
        <f t="shared" si="3"/>
        <v>33.200000000000003</v>
      </c>
      <c r="AA4" s="9"/>
      <c r="AB4" s="9">
        <f t="shared" ref="AB4" si="4">SUM(AB13:AB14)</f>
        <v>34.9</v>
      </c>
      <c r="AC4" s="31">
        <f>SUM(AC13:AC14)</f>
        <v>15.1</v>
      </c>
      <c r="AD4" s="24"/>
      <c r="AE4" s="24"/>
      <c r="AF4" s="137"/>
      <c r="AG4" s="15" t="s">
        <v>24</v>
      </c>
      <c r="AH4" s="9">
        <f>SUM(AH13:AH14)</f>
        <v>35.4</v>
      </c>
      <c r="AI4" s="9">
        <f t="shared" ref="AI4:AJ4" si="5">SUM(AI13:AI14)</f>
        <v>18.8</v>
      </c>
      <c r="AJ4" s="9">
        <f t="shared" si="5"/>
        <v>37.200000000000003</v>
      </c>
      <c r="AK4" s="9"/>
      <c r="AL4" s="9">
        <f t="shared" ref="AL4" si="6">SUM(AL13:AL14)</f>
        <v>39.199999999999996</v>
      </c>
      <c r="AM4" s="31">
        <f>SUM(AM13:AM14)</f>
        <v>17.200000000000003</v>
      </c>
      <c r="AN4" s="24"/>
      <c r="AO4" s="24"/>
      <c r="AP4" s="137"/>
      <c r="AQ4" s="15" t="s">
        <v>24</v>
      </c>
      <c r="AR4" s="9">
        <f>SUM(AR13:AR14)</f>
        <v>32.200000000000003</v>
      </c>
      <c r="AS4" s="9">
        <f t="shared" ref="AS4:AV4" si="7">SUM(AS13:AS14)</f>
        <v>20</v>
      </c>
      <c r="AT4" s="9">
        <f t="shared" si="7"/>
        <v>33.5</v>
      </c>
      <c r="AU4" s="9"/>
      <c r="AV4" s="9">
        <f t="shared" si="7"/>
        <v>35.799999999999997</v>
      </c>
      <c r="AW4" s="31">
        <f>SUM(AW13:AW14)</f>
        <v>15.6</v>
      </c>
      <c r="AX4" s="24"/>
      <c r="AY4" s="24"/>
      <c r="AZ4" s="137"/>
      <c r="BA4" s="67" t="s">
        <v>24</v>
      </c>
      <c r="BB4" s="9">
        <f t="shared" ref="BB4:BG4" si="8">IF(COUNTA(BB13)=0,"",BB13)</f>
        <v>34.909999999999997</v>
      </c>
      <c r="BC4" s="9" t="str">
        <f t="shared" si="8"/>
        <v/>
      </c>
      <c r="BD4" s="9" t="str">
        <f t="shared" si="8"/>
        <v/>
      </c>
      <c r="BE4" s="9" t="str">
        <f t="shared" si="8"/>
        <v/>
      </c>
      <c r="BF4" s="9" t="str">
        <f t="shared" si="8"/>
        <v/>
      </c>
      <c r="BG4" s="31" t="str">
        <f t="shared" si="8"/>
        <v/>
      </c>
      <c r="BH4" s="24"/>
      <c r="BI4" s="24"/>
      <c r="BJ4" s="137"/>
      <c r="BK4" s="15" t="s">
        <v>24</v>
      </c>
      <c r="BL4" s="9">
        <f>SUM(BL13:BL14)</f>
        <v>33</v>
      </c>
      <c r="BM4" s="9">
        <f t="shared" ref="BM4:BN4" si="9">SUM(BM13:BM14)</f>
        <v>22.4</v>
      </c>
      <c r="BN4" s="9">
        <f t="shared" si="9"/>
        <v>36.6</v>
      </c>
      <c r="BO4" s="9"/>
      <c r="BP4" s="9">
        <f t="shared" ref="BP4" si="10">SUM(BP13:BP14)</f>
        <v>39.099999999999994</v>
      </c>
      <c r="BQ4" s="31">
        <f>SUM(BQ13:BQ14)</f>
        <v>17.600000000000001</v>
      </c>
      <c r="BR4" s="24"/>
      <c r="BS4" s="24"/>
      <c r="BT4" s="137"/>
      <c r="BU4" s="15" t="s">
        <v>24</v>
      </c>
      <c r="BV4" s="9">
        <f>SUM(BV13:BV14)</f>
        <v>33</v>
      </c>
      <c r="BW4" s="9">
        <f t="shared" ref="BW4:BX4" si="11">SUM(BW13:BW14)</f>
        <v>16</v>
      </c>
      <c r="BX4" s="9">
        <f t="shared" si="11"/>
        <v>34.6</v>
      </c>
      <c r="BY4" s="9"/>
      <c r="BZ4" s="9">
        <f t="shared" ref="BZ4" si="12">SUM(BZ13:BZ14)</f>
        <v>37</v>
      </c>
      <c r="CA4" s="31">
        <f>SUM(CA13:CA14)</f>
        <v>15.2</v>
      </c>
      <c r="CB4" s="24"/>
      <c r="CC4" s="24"/>
      <c r="CD4" s="137"/>
      <c r="CE4" s="483" t="s">
        <v>24</v>
      </c>
      <c r="CF4" s="9" t="str">
        <f t="shared" ref="CF4:CK4" si="13">IF(COUNTA(CF13)=0,"",CF13)</f>
        <v/>
      </c>
      <c r="CG4" s="9" t="str">
        <f t="shared" si="13"/>
        <v/>
      </c>
      <c r="CH4" s="9" t="str">
        <f t="shared" si="13"/>
        <v/>
      </c>
      <c r="CI4" s="9" t="str">
        <f t="shared" si="13"/>
        <v/>
      </c>
      <c r="CJ4" s="9" t="str">
        <f t="shared" si="13"/>
        <v/>
      </c>
      <c r="CK4" s="31" t="str">
        <f t="shared" si="13"/>
        <v/>
      </c>
      <c r="CL4" s="24"/>
      <c r="CM4" s="24"/>
      <c r="CN4" s="137"/>
      <c r="CO4" s="15" t="s">
        <v>24</v>
      </c>
      <c r="CP4" s="9">
        <f t="shared" ref="CP4:CU4" si="14">IF(COUNTA(CP13)=0,"",CP13)</f>
        <v>35.709999999999994</v>
      </c>
      <c r="CQ4" s="9" t="str">
        <f t="shared" si="14"/>
        <v/>
      </c>
      <c r="CR4" s="9" t="str">
        <f t="shared" si="14"/>
        <v/>
      </c>
      <c r="CS4" s="9" t="str">
        <f t="shared" si="14"/>
        <v/>
      </c>
      <c r="CT4" s="9" t="str">
        <f t="shared" si="14"/>
        <v/>
      </c>
      <c r="CU4" s="31" t="str">
        <f t="shared" si="14"/>
        <v/>
      </c>
      <c r="CV4" s="24"/>
      <c r="CW4" s="24"/>
      <c r="CX4" s="137"/>
      <c r="CY4" s="15" t="s">
        <v>24</v>
      </c>
      <c r="CZ4" s="9">
        <f>SUM(CZ13:CZ14)</f>
        <v>33</v>
      </c>
      <c r="DA4" s="9">
        <f t="shared" ref="DA4:DB4" si="15">SUM(DA13:DA14)</f>
        <v>16</v>
      </c>
      <c r="DB4" s="9">
        <f t="shared" si="15"/>
        <v>34.6</v>
      </c>
      <c r="DC4" s="9"/>
      <c r="DD4" s="9">
        <f t="shared" ref="DD4" si="16">SUM(DD13:DD14)</f>
        <v>37</v>
      </c>
      <c r="DE4" s="31">
        <f>SUM(DE13:DE14)</f>
        <v>15.2</v>
      </c>
      <c r="DF4" s="24"/>
      <c r="DG4" s="24"/>
      <c r="DH4" s="137"/>
      <c r="DI4" s="15" t="s">
        <v>24</v>
      </c>
      <c r="DJ4" s="9" t="str">
        <f t="shared" ref="DJ4:DO4" si="17">IF(COUNTA(DJ13)=0,"",DJ13)</f>
        <v/>
      </c>
      <c r="DK4" s="9" t="str">
        <f t="shared" si="17"/>
        <v/>
      </c>
      <c r="DL4" s="9" t="str">
        <f t="shared" si="17"/>
        <v/>
      </c>
      <c r="DM4" s="9" t="str">
        <f t="shared" si="17"/>
        <v/>
      </c>
      <c r="DN4" s="9" t="str">
        <f t="shared" si="17"/>
        <v/>
      </c>
      <c r="DO4" s="31" t="str">
        <f t="shared" si="17"/>
        <v/>
      </c>
      <c r="DP4" s="24"/>
      <c r="DQ4" s="24"/>
      <c r="DR4" s="137"/>
      <c r="DS4" s="15" t="s">
        <v>24</v>
      </c>
      <c r="DT4" s="9">
        <f t="shared" ref="DT4:DY4" si="18">IF(COUNTA(DT13)=0,"",DT13)</f>
        <v>37.04</v>
      </c>
      <c r="DU4" s="9" t="str">
        <f t="shared" si="18"/>
        <v/>
      </c>
      <c r="DV4" s="9" t="str">
        <f t="shared" si="18"/>
        <v/>
      </c>
      <c r="DW4" s="9" t="str">
        <f t="shared" si="18"/>
        <v/>
      </c>
      <c r="DX4" s="9" t="str">
        <f t="shared" si="18"/>
        <v/>
      </c>
      <c r="DY4" s="31" t="str">
        <f t="shared" si="18"/>
        <v/>
      </c>
      <c r="DZ4" s="24"/>
      <c r="EA4" s="24"/>
      <c r="EB4" s="137"/>
      <c r="EC4" s="15" t="s">
        <v>24</v>
      </c>
      <c r="ED4" s="9" t="str">
        <f t="shared" ref="ED4:EI4" si="19">IF(COUNTA(ED13)=0,"",ED13)</f>
        <v/>
      </c>
      <c r="EE4" s="9" t="str">
        <f t="shared" si="19"/>
        <v/>
      </c>
      <c r="EF4" s="9" t="str">
        <f t="shared" si="19"/>
        <v/>
      </c>
      <c r="EG4" s="9" t="str">
        <f t="shared" si="19"/>
        <v/>
      </c>
      <c r="EH4" s="9" t="str">
        <f t="shared" si="19"/>
        <v/>
      </c>
      <c r="EI4" s="31" t="str">
        <f t="shared" si="19"/>
        <v/>
      </c>
      <c r="EJ4" s="24"/>
      <c r="EK4" s="24"/>
      <c r="EL4" s="137"/>
      <c r="EM4" s="15" t="s">
        <v>24</v>
      </c>
      <c r="EN4" s="9">
        <f>SUM(EN13:EN14)</f>
        <v>28.636428680874307</v>
      </c>
      <c r="EO4" s="9"/>
      <c r="EP4" s="9"/>
      <c r="EQ4" s="9"/>
      <c r="ER4" s="9">
        <f t="shared" ref="ER4" si="20">SUM(ER13:ER14)</f>
        <v>33.427467597628741</v>
      </c>
      <c r="ES4" s="31">
        <f>SUM(ES13:ES14)</f>
        <v>13.015989847715735</v>
      </c>
      <c r="ET4" s="24"/>
      <c r="EU4" s="24"/>
      <c r="EV4" s="137"/>
      <c r="EW4" s="15" t="s">
        <v>24</v>
      </c>
      <c r="EX4" s="9" t="str">
        <f t="shared" ref="EX4:FC4" si="21">IF(COUNTA(EX13)=0,"",EX13)</f>
        <v/>
      </c>
      <c r="EY4" s="9" t="str">
        <f t="shared" si="21"/>
        <v/>
      </c>
      <c r="EZ4" s="9" t="str">
        <f t="shared" si="21"/>
        <v/>
      </c>
      <c r="FA4" s="9" t="str">
        <f t="shared" si="21"/>
        <v/>
      </c>
      <c r="FB4" s="9" t="str">
        <f t="shared" si="21"/>
        <v/>
      </c>
      <c r="FC4" s="31" t="str">
        <f t="shared" si="21"/>
        <v/>
      </c>
      <c r="FD4" s="24"/>
      <c r="FE4" s="24"/>
      <c r="FF4" s="137"/>
      <c r="FG4" s="15" t="s">
        <v>24</v>
      </c>
      <c r="FH4" s="9" t="str">
        <f t="shared" ref="FH4:FM4" si="22">IF(COUNTA(FH13)=0,"",FH13)</f>
        <v/>
      </c>
      <c r="FI4" s="9" t="str">
        <f t="shared" si="22"/>
        <v/>
      </c>
      <c r="FJ4" s="9" t="str">
        <f t="shared" si="22"/>
        <v/>
      </c>
      <c r="FK4" s="9" t="str">
        <f t="shared" si="22"/>
        <v/>
      </c>
      <c r="FL4" s="9" t="str">
        <f t="shared" si="22"/>
        <v/>
      </c>
      <c r="FM4" s="31" t="str">
        <f t="shared" si="22"/>
        <v/>
      </c>
      <c r="FN4" s="24"/>
      <c r="FO4" s="24"/>
      <c r="FP4" s="137"/>
      <c r="FQ4" s="15" t="s">
        <v>24</v>
      </c>
      <c r="FR4" s="9" t="str">
        <f t="shared" ref="FR4:FW4" si="23">IF(COUNTA(FR13)=0,"",FR13)</f>
        <v/>
      </c>
      <c r="FS4" s="9" t="str">
        <f t="shared" si="23"/>
        <v/>
      </c>
      <c r="FT4" s="9" t="str">
        <f t="shared" si="23"/>
        <v/>
      </c>
      <c r="FU4" s="9" t="str">
        <f t="shared" si="23"/>
        <v/>
      </c>
      <c r="FV4" s="9" t="str">
        <f t="shared" si="23"/>
        <v/>
      </c>
      <c r="FW4" s="31" t="str">
        <f t="shared" si="23"/>
        <v/>
      </c>
      <c r="FX4" s="24"/>
      <c r="FY4" s="24"/>
      <c r="FZ4" s="137"/>
      <c r="GA4" s="15" t="s">
        <v>24</v>
      </c>
      <c r="GB4" s="9">
        <f>SUM(GB13:GB14)</f>
        <v>26.693632485384736</v>
      </c>
      <c r="GC4" s="9">
        <f t="shared" ref="GC4:GG4" si="24">SUM(GC13:GC14)</f>
        <v>26.924905996190471</v>
      </c>
      <c r="GD4" s="9">
        <f t="shared" si="24"/>
        <v>26.675749033288824</v>
      </c>
      <c r="GE4" s="9" t="str">
        <f t="shared" ref="GE4" si="25">IF(COUNTA(GE13)=0,"",GE13)</f>
        <v/>
      </c>
      <c r="GF4" s="9">
        <f t="shared" si="24"/>
        <v>30.746113989637305</v>
      </c>
      <c r="GG4" s="9">
        <f t="shared" si="24"/>
        <v>11.18230358504958</v>
      </c>
      <c r="GH4" s="24"/>
      <c r="GI4" s="24"/>
      <c r="GJ4" s="137"/>
      <c r="GK4" s="15" t="s">
        <v>24</v>
      </c>
      <c r="GL4" s="9" t="str">
        <f t="shared" ref="GL4:GQ4" si="26">IF(COUNTA(GL13)=0,"",GL13)</f>
        <v/>
      </c>
      <c r="GM4" s="9" t="str">
        <f t="shared" si="26"/>
        <v/>
      </c>
      <c r="GN4" s="9" t="str">
        <f t="shared" si="26"/>
        <v/>
      </c>
      <c r="GO4" s="9" t="str">
        <f t="shared" si="26"/>
        <v/>
      </c>
      <c r="GP4" s="9" t="str">
        <f t="shared" si="26"/>
        <v/>
      </c>
      <c r="GQ4" s="31" t="str">
        <f t="shared" si="26"/>
        <v/>
      </c>
      <c r="GR4" s="24"/>
      <c r="GS4" s="24"/>
      <c r="GT4" s="137"/>
      <c r="GU4" s="15" t="s">
        <v>24</v>
      </c>
      <c r="GV4" s="9" t="str">
        <f t="shared" ref="GV4:HA4" si="27">IF(COUNTA(GV13)=0,"",GV13)</f>
        <v/>
      </c>
      <c r="GW4" s="9" t="str">
        <f t="shared" si="27"/>
        <v/>
      </c>
      <c r="GX4" s="9" t="str">
        <f t="shared" si="27"/>
        <v/>
      </c>
      <c r="GY4" s="9" t="str">
        <f t="shared" si="27"/>
        <v/>
      </c>
      <c r="GZ4" s="9" t="str">
        <f t="shared" si="27"/>
        <v/>
      </c>
      <c r="HA4" s="31" t="str">
        <f t="shared" si="27"/>
        <v/>
      </c>
      <c r="HB4" s="24"/>
      <c r="HC4" s="24"/>
      <c r="HD4" s="137"/>
      <c r="HE4" s="15" t="s">
        <v>24</v>
      </c>
      <c r="HF4" s="9">
        <f>SUM(HF13:HF14)</f>
        <v>23.085029756862529</v>
      </c>
      <c r="HG4" s="9">
        <f t="shared" ref="HG4:HH4" si="28">SUM(HG13:HG14)</f>
        <v>25.894235063744443</v>
      </c>
      <c r="HH4" s="9">
        <f t="shared" si="28"/>
        <v>22.664330481480668</v>
      </c>
      <c r="HI4" s="9" t="str">
        <f t="shared" ref="HI4" si="29">IF(COUNTA(HI13)=0,"",HI13)</f>
        <v/>
      </c>
      <c r="HJ4" s="9">
        <f t="shared" ref="HJ4:HK4" si="30">SUM(HJ13:HJ14)</f>
        <v>26.317041572798047</v>
      </c>
      <c r="HK4" s="9">
        <f t="shared" si="30"/>
        <v>10.744263288772107</v>
      </c>
      <c r="HL4" s="24"/>
      <c r="HM4" s="24"/>
      <c r="HN4" s="149"/>
      <c r="HX4" s="149"/>
      <c r="IH4" s="149"/>
      <c r="IR4" s="149"/>
    </row>
    <row xmlns:x14ac="http://schemas.microsoft.com/office/spreadsheetml/2009/9/ac" r="5" s="4" customFormat="true" x14ac:dyDescent="0.25">
      <c r="A5" s="445" t="str">
        <f ca="true">IF(ISBLANK('Data Summary'!A7),"",'Data Summary'!A7)</f>
        <v>PAK_2010_EMIS</v>
      </c>
      <c r="B5" s="137"/>
      <c r="C5" s="15" t="s">
        <v>0</v>
      </c>
      <c r="D5" s="9"/>
      <c r="E5" s="9"/>
      <c r="F5" s="9"/>
      <c r="G5" s="9" t="str">
        <f>IF((COUNTA(G14:G25)=0)+(COUNTA(G13)=0),"",100-G13-SUMPRODUCT(C14:C25,G14:G25))</f>
        <v/>
      </c>
      <c r="H5" s="9"/>
      <c r="I5" s="31"/>
      <c r="J5" s="24"/>
      <c r="K5" s="24"/>
      <c r="L5" s="137"/>
      <c r="M5" s="15" t="s">
        <v>0</v>
      </c>
      <c r="N5" s="9"/>
      <c r="O5" s="9"/>
      <c r="P5" s="9"/>
      <c r="Q5" s="9" t="str">
        <f>IF((COUNTA(Q14:Q25)=0)+(COUNTA(Q13)=0),"",100-Q13-SUMPRODUCT(M14:M25,Q14:Q25))</f>
        <v/>
      </c>
      <c r="R5" s="9"/>
      <c r="S5" s="31"/>
      <c r="T5" s="24"/>
      <c r="U5" s="24"/>
      <c r="V5" s="137"/>
      <c r="W5" s="15" t="s">
        <v>0</v>
      </c>
      <c r="X5" s="9"/>
      <c r="Y5" s="9"/>
      <c r="Z5" s="9"/>
      <c r="AA5" s="9" t="str">
        <f>IF((COUNTA(AA14:AA25)=0)+(COUNTA(AA13)=0),"",100-AA13-SUMPRODUCT(W14:W25,AA14:AA25))</f>
        <v/>
      </c>
      <c r="AB5" s="9"/>
      <c r="AC5" s="31"/>
      <c r="AD5" s="24"/>
      <c r="AE5" s="24"/>
      <c r="AF5" s="137"/>
      <c r="AG5" s="15" t="s">
        <v>0</v>
      </c>
      <c r="AH5" s="9"/>
      <c r="AI5" s="9"/>
      <c r="AJ5" s="9"/>
      <c r="AK5" s="9" t="str">
        <f>IF((COUNTA(AK14:AK25)=0)+(COUNTA(AK13)=0),"",100-AK13-SUMPRODUCT(AG14:AG25,AK14:AK25))</f>
        <v/>
      </c>
      <c r="AL5" s="9"/>
      <c r="AM5" s="31"/>
      <c r="AN5" s="24"/>
      <c r="AO5" s="24"/>
      <c r="AP5" s="137"/>
      <c r="AQ5" s="15" t="s">
        <v>0</v>
      </c>
      <c r="AR5" s="9"/>
      <c r="AS5" s="9"/>
      <c r="AT5" s="9"/>
      <c r="AU5" s="9"/>
      <c r="AV5" s="9"/>
      <c r="AW5" s="31"/>
      <c r="AX5" s="24"/>
      <c r="AY5" s="24"/>
      <c r="AZ5" s="137"/>
      <c r="BA5" s="67"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t="str">
        <f>IF((COUNTA(BG14:BG25)=0)+(COUNTA(BG13)=0),"",100-BG13-SUMPRODUCT(BA14:BA25,BG14:BG25))</f>
        <v/>
      </c>
      <c r="BH5" s="24"/>
      <c r="BI5" s="24"/>
      <c r="BJ5" s="137"/>
      <c r="BK5" s="15" t="s">
        <v>0</v>
      </c>
      <c r="BL5" s="9"/>
      <c r="BM5" s="9"/>
      <c r="BN5" s="9"/>
      <c r="BO5" s="9" t="str">
        <f>IF((COUNTA(BO14:BO25)=0)+(COUNTA(BO13)=0),"",100-BO13-SUMPRODUCT(BK14:BK25,BO14:BO25))</f>
        <v/>
      </c>
      <c r="BP5" s="9"/>
      <c r="BQ5" s="31"/>
      <c r="BR5" s="24"/>
      <c r="BS5" s="24"/>
      <c r="BT5" s="137"/>
      <c r="BU5" s="15" t="s">
        <v>0</v>
      </c>
      <c r="BV5" s="9"/>
      <c r="BW5" s="9"/>
      <c r="BX5" s="9"/>
      <c r="BY5" s="9" t="str">
        <f>IF((COUNTA(BY14:BY25)=0)+(COUNTA(BY13)=0),"",100-BY13-SUMPRODUCT(BU14:BU25,BY14:BY25))</f>
        <v/>
      </c>
      <c r="BZ5" s="9"/>
      <c r="CA5" s="31"/>
      <c r="CB5" s="24"/>
      <c r="CC5" s="24"/>
      <c r="CD5" s="137"/>
      <c r="CE5" s="483" t="s">
        <v>0</v>
      </c>
      <c r="CF5" s="9"/>
      <c r="CG5" s="9"/>
      <c r="CH5" s="9"/>
      <c r="CI5" s="9" t="str">
        <f>IF((COUNTA(CI14:CI25)=0)+(COUNTA(CI13)=0),"",100-CI13-SUMPRODUCT(CE14:CE25,CI14:CI25))</f>
        <v/>
      </c>
      <c r="CJ5" s="9"/>
      <c r="CK5" s="31"/>
      <c r="CL5" s="24"/>
      <c r="CM5" s="24"/>
      <c r="CN5" s="137"/>
      <c r="CO5" s="1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31" t="str">
        <f>IF((COUNTA(CU14:CU25)=0)+(COUNTA(CU13)=0),"",100-CU13-SUMPRODUCT(CO14:CO25,CU14:CU25))</f>
        <v/>
      </c>
      <c r="CV5" s="24"/>
      <c r="CW5" s="24"/>
      <c r="CX5" s="137"/>
      <c r="CY5" s="15" t="s">
        <v>0</v>
      </c>
      <c r="CZ5" s="9"/>
      <c r="DA5" s="9"/>
      <c r="DB5" s="9"/>
      <c r="DC5" s="9" t="str">
        <f>IF((COUNTA(DC14:DC25)=0)+(COUNTA(DC13)=0),"",100-DC13-SUMPRODUCT(CY14:CY25,DC14:DC25))</f>
        <v/>
      </c>
      <c r="DD5" s="9"/>
      <c r="DE5" s="31"/>
      <c r="DF5" s="24"/>
      <c r="DG5" s="24"/>
      <c r="DH5" s="137"/>
      <c r="DI5" s="15" t="s">
        <v>0</v>
      </c>
      <c r="DJ5" s="9"/>
      <c r="DK5" s="9"/>
      <c r="DL5" s="9"/>
      <c r="DM5" s="9" t="str">
        <f>IF((COUNTA(DM14:DM25)=0)+(COUNTA(DM13)=0),"",100-DM13-SUMPRODUCT(DI14:DI25,DM14:DM25))</f>
        <v/>
      </c>
      <c r="DN5" s="9"/>
      <c r="DO5" s="31"/>
      <c r="DP5" s="24"/>
      <c r="DQ5" s="24"/>
      <c r="DR5" s="137"/>
      <c r="DS5" s="15"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31" t="str">
        <f>IF((COUNTA(DY14:DY25)=0)+(COUNTA(DY13)=0),"",100-DY13-SUMPRODUCT(DS14:DS25,DY14:DY25))</f>
        <v/>
      </c>
      <c r="DZ5" s="24"/>
      <c r="EA5" s="24"/>
      <c r="EB5" s="137"/>
      <c r="EC5" s="15"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31" t="str">
        <f>IF((COUNTA(EI14:EI25)=0)+(COUNTA(EI13)=0),"",100-EI13-SUMPRODUCT(EC14:EC25,EI14:EI25))</f>
        <v/>
      </c>
      <c r="EJ5" s="24"/>
      <c r="EK5" s="24"/>
      <c r="EL5" s="137"/>
      <c r="EM5" s="15" t="s">
        <v>0</v>
      </c>
      <c r="EN5" s="9"/>
      <c r="EO5" s="9" t="str">
        <f>IF((COUNTA(EO14:EO25)=0)+(COUNTA(EO13)=0),"",100-EO13-SUMPRODUCT(EM14:EM25,EO14:EO25))</f>
        <v/>
      </c>
      <c r="EP5" s="9" t="str">
        <f>IF((COUNTA(EP14:EP25)=0)+(COUNTA(EP13)=0),"",100-EP13-SUMPRODUCT(EM14:EM25,EP14:EP25))</f>
        <v/>
      </c>
      <c r="EQ5" s="9" t="str">
        <f>IF((COUNTA(EQ14:EQ25)=0)+(COUNTA(EQ13)=0),"",100-EQ13-SUMPRODUCT(EM14:EM25,EQ14:EQ25))</f>
        <v/>
      </c>
      <c r="ER5" s="9"/>
      <c r="ES5" s="31"/>
      <c r="ET5" s="24"/>
      <c r="EU5" s="24"/>
      <c r="EV5" s="137"/>
      <c r="EW5" s="15" t="s">
        <v>0</v>
      </c>
      <c r="EX5" s="9"/>
      <c r="EY5" s="9"/>
      <c r="EZ5" s="9"/>
      <c r="FA5" s="9" t="str">
        <f>IF((COUNTA(FA14:FA25)=0)+(COUNTA(FA13)=0),"",100-FA13-SUMPRODUCT(EW14:EW25,FA14:FA25))</f>
        <v/>
      </c>
      <c r="FB5" s="9"/>
      <c r="FC5" s="31"/>
      <c r="FD5" s="24"/>
      <c r="FE5" s="24"/>
      <c r="FF5" s="137"/>
      <c r="FG5" s="15" t="s">
        <v>0</v>
      </c>
      <c r="FH5" s="9"/>
      <c r="FI5" s="9"/>
      <c r="FJ5" s="9"/>
      <c r="FK5" s="9" t="str">
        <f>IF((COUNTA(FK14:FK25)=0)+(COUNTA(FK13)=0),"",100-FK13-SUMPRODUCT(FG14:FG25,FK14:FK25))</f>
        <v/>
      </c>
      <c r="FL5" s="9"/>
      <c r="FM5" s="31"/>
      <c r="FN5" s="24"/>
      <c r="FO5" s="24"/>
      <c r="FP5" s="137"/>
      <c r="FQ5" s="15" t="s">
        <v>0</v>
      </c>
      <c r="FR5" s="9"/>
      <c r="FS5" s="9"/>
      <c r="FT5" s="9"/>
      <c r="FU5" s="9" t="str">
        <f>IF((COUNTA(FU14:FU25)=0)+(COUNTA(FU13)=0),"",100-FU13-SUMPRODUCT(FQ14:FQ25,FU14:FU25))</f>
        <v/>
      </c>
      <c r="FV5" s="9"/>
      <c r="FW5" s="31"/>
      <c r="FX5" s="24"/>
      <c r="FY5" s="24"/>
      <c r="FZ5" s="137"/>
      <c r="GA5" s="15" t="s">
        <v>0</v>
      </c>
      <c r="GB5" s="9"/>
      <c r="GC5" s="9"/>
      <c r="GD5" s="9"/>
      <c r="GE5" s="9"/>
      <c r="GF5" s="9"/>
      <c r="GG5" s="31"/>
      <c r="GH5" s="24"/>
      <c r="GI5" s="24"/>
      <c r="GJ5" s="137"/>
      <c r="GK5" s="15"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t="str">
        <f>IF((COUNTA(GP14:GP25)=0)+(COUNTA(GP13)=0),"",100-GP13-SUMPRODUCT(GK14:GK25,GP14:GP25))</f>
        <v/>
      </c>
      <c r="GQ5" s="31" t="str">
        <f>IF((COUNTA(GQ14:GQ25)=0)+(COUNTA(GQ13)=0),"",100-GQ13-SUMPRODUCT(GK14:GK25,GQ14:GQ25))</f>
        <v/>
      </c>
      <c r="GR5" s="24"/>
      <c r="GS5" s="24"/>
      <c r="GT5" s="137"/>
      <c r="GU5" s="15" t="s">
        <v>0</v>
      </c>
      <c r="GV5" s="9"/>
      <c r="GW5" s="9"/>
      <c r="GX5" s="9"/>
      <c r="GY5" s="9" t="str">
        <f>IF((COUNTA(GY14:GY25)=0)+(COUNTA(GY13)=0),"",100-GY13-SUMPRODUCT(GU14:GU25,GY14:GY25))</f>
        <v/>
      </c>
      <c r="GZ5" s="9"/>
      <c r="HA5" s="31"/>
      <c r="HB5" s="24"/>
      <c r="HC5" s="24"/>
      <c r="HD5" s="137"/>
      <c r="HE5" s="15" t="s">
        <v>0</v>
      </c>
      <c r="HF5" s="9"/>
      <c r="HG5" s="9"/>
      <c r="HH5" s="9"/>
      <c r="HI5" s="9"/>
      <c r="HJ5" s="9"/>
      <c r="HK5" s="31"/>
      <c r="HL5" s="24"/>
      <c r="HM5" s="24"/>
      <c r="HN5" s="149"/>
      <c r="HX5" s="149"/>
      <c r="IH5" s="149"/>
      <c r="IR5" s="149"/>
    </row>
    <row xmlns:x14ac="http://schemas.microsoft.com/office/spreadsheetml/2009/9/ac" r="6" s="4" customFormat="true" x14ac:dyDescent="0.25">
      <c r="A6" s="445" t="str">
        <f ca="true">IF(ISBLANK('Data Summary'!A8),"",'Data Summary'!A8)</f>
        <v>PAK_2011_EMIS</v>
      </c>
      <c r="B6" s="137"/>
      <c r="C6" s="15" t="s">
        <v>19</v>
      </c>
      <c r="D6" s="9"/>
      <c r="E6" s="9"/>
      <c r="F6" s="9"/>
      <c r="G6" s="9"/>
      <c r="H6" s="9"/>
      <c r="I6" s="31"/>
      <c r="J6" s="24"/>
      <c r="K6" s="24"/>
      <c r="L6" s="137"/>
      <c r="M6" s="15" t="s">
        <v>19</v>
      </c>
      <c r="N6" s="9"/>
      <c r="O6" s="9"/>
      <c r="P6" s="9"/>
      <c r="Q6" s="9"/>
      <c r="R6" s="9"/>
      <c r="S6" s="31"/>
      <c r="T6" s="24"/>
      <c r="U6" s="24"/>
      <c r="V6" s="137"/>
      <c r="W6" s="15" t="s">
        <v>19</v>
      </c>
      <c r="X6" s="9"/>
      <c r="Y6" s="9"/>
      <c r="Z6" s="9"/>
      <c r="AA6" s="9"/>
      <c r="AB6" s="9"/>
      <c r="AC6" s="31"/>
      <c r="AD6" s="24"/>
      <c r="AE6" s="24"/>
      <c r="AF6" s="137"/>
      <c r="AG6" s="15" t="s">
        <v>19</v>
      </c>
      <c r="AH6" s="9"/>
      <c r="AI6" s="9"/>
      <c r="AJ6" s="9"/>
      <c r="AK6" s="9"/>
      <c r="AL6" s="9"/>
      <c r="AM6" s="31"/>
      <c r="AN6" s="24"/>
      <c r="AO6" s="24"/>
      <c r="AP6" s="137"/>
      <c r="AQ6" s="15" t="s">
        <v>19</v>
      </c>
      <c r="AR6" s="9"/>
      <c r="AS6" s="9"/>
      <c r="AT6" s="9"/>
      <c r="AU6" s="9"/>
      <c r="AV6" s="9"/>
      <c r="AW6" s="31"/>
      <c r="AX6" s="24"/>
      <c r="AY6" s="24"/>
      <c r="AZ6" s="137"/>
      <c r="BA6" s="67" t="s">
        <v>19</v>
      </c>
      <c r="BB6" s="9"/>
      <c r="BC6" s="9"/>
      <c r="BD6" s="9"/>
      <c r="BE6" s="9"/>
      <c r="BF6" s="9"/>
      <c r="BG6" s="31"/>
      <c r="BH6" s="24"/>
      <c r="BI6" s="24"/>
      <c r="BJ6" s="137"/>
      <c r="BK6" s="15" t="s">
        <v>19</v>
      </c>
      <c r="BL6" s="9"/>
      <c r="BM6" s="9"/>
      <c r="BN6" s="9"/>
      <c r="BO6" s="9"/>
      <c r="BP6" s="9"/>
      <c r="BQ6" s="31"/>
      <c r="BR6" s="24"/>
      <c r="BS6" s="24"/>
      <c r="BT6" s="137"/>
      <c r="BU6" s="15" t="s">
        <v>19</v>
      </c>
      <c r="BV6" s="9"/>
      <c r="BW6" s="9"/>
      <c r="BX6" s="9"/>
      <c r="BY6" s="9"/>
      <c r="BZ6" s="9"/>
      <c r="CA6" s="31"/>
      <c r="CB6" s="24"/>
      <c r="CC6" s="24"/>
      <c r="CD6" s="137"/>
      <c r="CE6" s="483" t="s">
        <v>19</v>
      </c>
      <c r="CF6" s="9">
        <f>IF(COUNTA(CF14:CF25)=0,"",SUMPRODUCT(CF14:CF25,CE14:CE25))</f>
        <v>73.326714352355779</v>
      </c>
      <c r="CG6" s="9">
        <f>IF(COUNTA(CG14:CG25)=0,"",SUMPRODUCT(CG14:CG25,CE14:CE25))</f>
        <v>86.438058551617871</v>
      </c>
      <c r="CH6" s="9">
        <f>IF(COUNTA(CH14:CH25)=0,"",SUMPRODUCT(CH14:CH25,CE14:CE25))</f>
        <v>71.855032860601881</v>
      </c>
      <c r="CI6" s="9" t="str">
        <f>IF(COUNTA(CI14:CI25)=0,"",SUMPRODUCT(CI14:CI25,CE14:CE25))</f>
        <v/>
      </c>
      <c r="CJ6" s="9">
        <f>IF(COUNTA(CJ14:CJ25)=0,"",SUMPRODUCT(CJ14:CJ25,CE14:CE25))</f>
        <v>69.218215690333267</v>
      </c>
      <c r="CK6" s="31">
        <f>IF(COUNTA(CK14:CK25)=0,"",SUMPRODUCT(CK14:CK25,CE14:CE25))</f>
        <v>88.075096674400612</v>
      </c>
      <c r="CL6" s="24"/>
      <c r="CM6" s="24"/>
      <c r="CN6" s="137"/>
      <c r="CO6" s="15" t="s">
        <v>19</v>
      </c>
      <c r="CP6" s="9"/>
      <c r="CQ6" s="9"/>
      <c r="CR6" s="9"/>
      <c r="CS6" s="9"/>
      <c r="CT6" s="9"/>
      <c r="CU6" s="31"/>
      <c r="CV6" s="24"/>
      <c r="CW6" s="24"/>
      <c r="CX6" s="137"/>
      <c r="CY6" s="15" t="s">
        <v>19</v>
      </c>
      <c r="CZ6" s="9"/>
      <c r="DA6" s="9"/>
      <c r="DB6" s="9"/>
      <c r="DC6" s="9"/>
      <c r="DD6" s="9"/>
      <c r="DE6" s="31"/>
      <c r="DF6" s="24"/>
      <c r="DG6" s="24"/>
      <c r="DH6" s="137"/>
      <c r="DI6" s="15" t="s">
        <v>19</v>
      </c>
      <c r="DJ6" s="9" t="str">
        <f>IF(COUNTA(DJ14:DJ25)=0,"",SUMPRODUCT(DJ14:DJ25,DI14:DI25))</f>
        <v/>
      </c>
      <c r="DK6" s="9" t="str">
        <f>IF(COUNTA(DK14:DK25)=0,"",SUMPRODUCT(DK14:DK25,DI14:DI25))</f>
        <v/>
      </c>
      <c r="DL6" s="9">
        <f>IF(COUNTA(DL14:DL25)=0,"",SUMPRODUCT(DL14:DL25,DI14:DI25))</f>
        <v>67.324010000000001</v>
      </c>
      <c r="DM6" s="9" t="str">
        <f>IF(COUNTA(DM14:DM25)=0,"",SUMPRODUCT(DM14:DM25,DI14:DI25))</f>
        <v/>
      </c>
      <c r="DN6" s="9">
        <f>IF(COUNTA(DN14:DN25)=0,"",SUMPRODUCT(DN14:DN25,DI14:DI25))</f>
        <v>60.440390000000001</v>
      </c>
      <c r="DO6" s="31">
        <f>IF(COUNTA(DO14:DO25)=0,"",SUMPRODUCT(DO14:DO25,DI14:DI25))</f>
        <v>80.730514787330321</v>
      </c>
      <c r="DP6" s="24"/>
      <c r="DQ6" s="24"/>
      <c r="DR6" s="137"/>
      <c r="DS6" s="15" t="s">
        <v>19</v>
      </c>
      <c r="DT6" s="9"/>
      <c r="DU6" s="9"/>
      <c r="DV6" s="9"/>
      <c r="DW6" s="9"/>
      <c r="DX6" s="9"/>
      <c r="DY6" s="31"/>
      <c r="DZ6" s="24"/>
      <c r="EA6" s="24"/>
      <c r="EB6" s="137"/>
      <c r="EC6" s="15" t="s">
        <v>19</v>
      </c>
      <c r="ED6" s="9"/>
      <c r="EE6" s="9"/>
      <c r="EF6" s="9"/>
      <c r="EG6" s="9"/>
      <c r="EH6" s="9"/>
      <c r="EI6" s="31"/>
      <c r="EJ6" s="24"/>
      <c r="EK6" s="24"/>
      <c r="EL6" s="137"/>
      <c r="EM6" s="15" t="s">
        <v>19</v>
      </c>
      <c r="EN6" s="9"/>
      <c r="EO6" s="9"/>
      <c r="EP6" s="9"/>
      <c r="EQ6" s="9"/>
      <c r="ER6" s="9"/>
      <c r="ES6" s="31"/>
      <c r="ET6" s="24"/>
      <c r="EU6" s="24"/>
      <c r="EV6" s="137"/>
      <c r="EW6" s="15" t="s">
        <v>19</v>
      </c>
      <c r="EX6" s="9" t="str">
        <f>IF(COUNTA(EX14:EX25)=0,"",SUMPRODUCT(EX14:EX25,EW14:EW25))</f>
        <v/>
      </c>
      <c r="EY6" s="9" t="str">
        <f>IF(COUNTA(EY14:EY25)=0,"",SUMPRODUCT(EY14:EY25,EW14:EW25))</f>
        <v/>
      </c>
      <c r="EZ6" s="9">
        <f>IF(COUNTA(EZ14:EZ25)=0,"",SUMPRODUCT(EZ14:EZ25,EW14:EW25))</f>
        <v>71.642489999999995</v>
      </c>
      <c r="FA6" s="9" t="str">
        <f>IF(COUNTA(FA14:FA25)=0,"",SUMPRODUCT(FA14:FA25,EW14:EW25))</f>
        <v/>
      </c>
      <c r="FB6" s="9">
        <f>IF(COUNTA(FB14:FB25)=0,"",SUMPRODUCT(FB14:FB25,EW14:EW25))</f>
        <v>67.38288</v>
      </c>
      <c r="FC6" s="31">
        <f>IF(COUNTA(FC14:FC25)=0,"",SUMPRODUCT(FC14:FC25,EW14:EW25))</f>
        <v>80.222801723237581</v>
      </c>
      <c r="FD6" s="24"/>
      <c r="FE6" s="24"/>
      <c r="FF6" s="137"/>
      <c r="FG6" s="15" t="s">
        <v>19</v>
      </c>
      <c r="FH6" s="9">
        <f>IF(COUNTA(FH14:FH25)=0,"",SUMPRODUCT(FH14:FH25,FG14:FG25))</f>
        <v>70.325429999999997</v>
      </c>
      <c r="FI6" s="9">
        <f>IF(COUNTA(FI14:FI25)=0,"",SUMPRODUCT(FI14:FI25,FG14:FG25))</f>
        <v>83.987269999999995</v>
      </c>
      <c r="FJ6" s="9">
        <f>IF(COUNTA(FJ14:FJ25)=0,"",SUMPRODUCT(FJ14:FJ25,FG14:FG25))</f>
        <v>68.2834</v>
      </c>
      <c r="FK6" s="9" t="str">
        <f>IF(COUNTA(FK14:FK25)=0,"",SUMPRODUCT(FK14:FK25,FG14:FG25))</f>
        <v/>
      </c>
      <c r="FL6" s="9">
        <f>IF(COUNTA(FL14:FL25)=0,"",SUMPRODUCT(FL14:FL25,FG14:FG25))</f>
        <v>65.906624943291831</v>
      </c>
      <c r="FM6" s="31">
        <f>IF(COUNTA(FM14:FM25)=0,"",SUMPRODUCT(FM14:FM25,FG14:FG25))</f>
        <v>90.401790000000005</v>
      </c>
      <c r="FN6" s="24"/>
      <c r="FO6" s="24"/>
      <c r="FP6" s="137"/>
      <c r="FQ6" s="15" t="s">
        <v>19</v>
      </c>
      <c r="FR6" s="9" t="str">
        <f>IF(COUNTA(FR14:FR25)=0,"",SUMPRODUCT(FR14:FR25,FQ14:FQ25))</f>
        <v/>
      </c>
      <c r="FS6" s="9" t="str">
        <f>IF(COUNTA(FS14:FS25)=0,"",SUMPRODUCT(FS14:FS25,FQ14:FQ25))</f>
        <v/>
      </c>
      <c r="FT6" s="9">
        <f>IF(COUNTA(FT14:FT25)=0,"",SUMPRODUCT(FT14:FT25,FQ14:FQ25))</f>
        <v>67.813270000000003</v>
      </c>
      <c r="FU6" s="9" t="str">
        <f>IF(COUNTA(FU14:FU25)=0,"",SUMPRODUCT(FU14:FU25,FQ14:FQ25))</f>
        <v/>
      </c>
      <c r="FV6" s="9">
        <f>IF(COUNTA(FV14:FV25)=0,"",SUMPRODUCT(FV14:FV25,FQ14:FQ25))</f>
        <v>60.013047092831961</v>
      </c>
      <c r="FW6" s="31">
        <f>IF(COUNTA(FW14:FW25)=0,"",SUMPRODUCT(FW14:FW25,FQ14:FQ25))</f>
        <v>75.628789999999995</v>
      </c>
      <c r="FX6" s="24"/>
      <c r="FY6" s="24"/>
      <c r="FZ6" s="137"/>
      <c r="GA6" s="15" t="s">
        <v>19</v>
      </c>
      <c r="GB6" s="9"/>
      <c r="GC6" s="9"/>
      <c r="GD6" s="9"/>
      <c r="GE6" s="9"/>
      <c r="GF6" s="9"/>
      <c r="GG6" s="31"/>
      <c r="GH6" s="24"/>
      <c r="GI6" s="24"/>
      <c r="GJ6" s="137"/>
      <c r="GK6" s="15" t="s">
        <v>19</v>
      </c>
      <c r="GL6" s="9"/>
      <c r="GM6" s="9"/>
      <c r="GN6" s="9"/>
      <c r="GO6" s="9"/>
      <c r="GP6" s="9"/>
      <c r="GQ6" s="31"/>
      <c r="GR6" s="24"/>
      <c r="GS6" s="24"/>
      <c r="GT6" s="137" t="s">
        <v>318</v>
      </c>
      <c r="GU6" s="15" t="s">
        <v>19</v>
      </c>
      <c r="GV6" s="9" t="str">
        <f>IF(COUNTA(GV14:GV25)=0,"",SUMPRODUCT(GV14:GV25,GU14:GU25))</f>
        <v/>
      </c>
      <c r="GW6" s="9">
        <f>IF(COUNTA(GW14:GW25)=0,"",SUMPRODUCT(GW14:GW25,GU14:GU25))</f>
        <v>90.082633744855968</v>
      </c>
      <c r="GX6" s="9" t="str">
        <f>IF(COUNTA(GX14:GX25)=0,"",SUMPRODUCT(GX14:GX25,GU14:GU25))</f>
        <v/>
      </c>
      <c r="GY6" s="9" t="str">
        <f>IF(COUNTA(GY14:GY25)=0,"",SUMPRODUCT(GY14:GY25,GU14:GU25))</f>
        <v/>
      </c>
      <c r="GZ6" s="9">
        <f>IF(COUNTA(GZ14:GZ25)=0,"",SUMPRODUCT(GZ14:GZ25,GU14:GU25))</f>
        <v>88.205245901639344</v>
      </c>
      <c r="HA6" s="31">
        <f>IF(COUNTA(HA14:HA25)=0,"",SUMPRODUCT(HA14:HA25,GU14:GU25))</f>
        <v>91.873360655737699</v>
      </c>
      <c r="HB6" s="24"/>
      <c r="HC6" s="24"/>
      <c r="HD6" s="137"/>
      <c r="HE6" s="15" t="s">
        <v>19</v>
      </c>
      <c r="HF6" s="9"/>
      <c r="HG6" s="9"/>
      <c r="HH6" s="9"/>
      <c r="HI6" s="9"/>
      <c r="HJ6" s="9"/>
      <c r="HK6" s="31"/>
      <c r="HL6" s="24"/>
      <c r="HM6" s="24"/>
      <c r="HN6" s="149"/>
      <c r="HX6" s="149"/>
      <c r="IH6" s="149"/>
      <c r="IR6" s="149"/>
    </row>
    <row xmlns:x14ac="http://schemas.microsoft.com/office/spreadsheetml/2009/9/ac" r="7" s="4" customFormat="true" x14ac:dyDescent="0.25">
      <c r="A7" s="445" t="str">
        <f ca="true">IF(ISBLANK('Data Summary'!A9),"",'Data Summary'!A9)</f>
        <v>PAK_2012_EMIS</v>
      </c>
      <c r="B7" s="137"/>
      <c r="C7" s="48" t="s">
        <v>38</v>
      </c>
      <c r="D7" s="8"/>
      <c r="E7" s="8"/>
      <c r="F7" s="8"/>
      <c r="G7" s="8"/>
      <c r="H7" s="8"/>
      <c r="I7" s="31"/>
      <c r="J7" s="24"/>
      <c r="K7" s="24"/>
      <c r="L7" s="137"/>
      <c r="M7" s="48" t="s">
        <v>38</v>
      </c>
      <c r="N7" s="8"/>
      <c r="O7" s="8"/>
      <c r="P7" s="8"/>
      <c r="Q7" s="8"/>
      <c r="R7" s="8"/>
      <c r="S7" s="31"/>
      <c r="T7" s="24"/>
      <c r="U7" s="24"/>
      <c r="V7" s="137"/>
      <c r="W7" s="48" t="s">
        <v>38</v>
      </c>
      <c r="X7" s="8"/>
      <c r="Y7" s="8"/>
      <c r="Z7" s="8"/>
      <c r="AA7" s="8"/>
      <c r="AB7" s="8"/>
      <c r="AC7" s="31"/>
      <c r="AD7" s="24"/>
      <c r="AE7" s="24"/>
      <c r="AF7" s="137"/>
      <c r="AG7" s="48" t="s">
        <v>38</v>
      </c>
      <c r="AH7" s="8"/>
      <c r="AI7" s="8"/>
      <c r="AJ7" s="8"/>
      <c r="AK7" s="8"/>
      <c r="AL7" s="8"/>
      <c r="AM7" s="31"/>
      <c r="AN7" s="24"/>
      <c r="AO7" s="24"/>
      <c r="AP7" s="137"/>
      <c r="AQ7" s="48" t="s">
        <v>38</v>
      </c>
      <c r="AR7" s="8"/>
      <c r="AS7" s="8"/>
      <c r="AT7" s="8"/>
      <c r="AU7" s="8"/>
      <c r="AV7" s="8"/>
      <c r="AW7" s="31"/>
      <c r="AX7" s="24"/>
      <c r="AY7" s="24"/>
      <c r="AZ7" s="137"/>
      <c r="BA7" s="145" t="s">
        <v>38</v>
      </c>
      <c r="BB7" s="8"/>
      <c r="BC7" s="8"/>
      <c r="BD7" s="8"/>
      <c r="BE7" s="8"/>
      <c r="BF7" s="8"/>
      <c r="BG7" s="31"/>
      <c r="BH7" s="24"/>
      <c r="BI7" s="24"/>
      <c r="BJ7" s="137"/>
      <c r="BK7" s="48" t="s">
        <v>38</v>
      </c>
      <c r="BL7" s="8"/>
      <c r="BM7" s="8"/>
      <c r="BN7" s="8"/>
      <c r="BO7" s="8"/>
      <c r="BP7" s="8"/>
      <c r="BQ7" s="31"/>
      <c r="BR7" s="24"/>
      <c r="BS7" s="24"/>
      <c r="BT7" s="137"/>
      <c r="BU7" s="48" t="s">
        <v>38</v>
      </c>
      <c r="BV7" s="8"/>
      <c r="BW7" s="8"/>
      <c r="BX7" s="8"/>
      <c r="BY7" s="8"/>
      <c r="BZ7" s="8"/>
      <c r="CA7" s="31"/>
      <c r="CB7" s="24"/>
      <c r="CC7" s="24"/>
      <c r="CD7" s="137"/>
      <c r="CE7" s="484" t="s">
        <v>38</v>
      </c>
      <c r="CF7" s="8"/>
      <c r="CG7" s="8"/>
      <c r="CH7" s="8"/>
      <c r="CI7" s="8"/>
      <c r="CJ7" s="8"/>
      <c r="CK7" s="31"/>
      <c r="CL7" s="24"/>
      <c r="CM7" s="24"/>
      <c r="CN7" s="137"/>
      <c r="CO7" s="48" t="s">
        <v>38</v>
      </c>
      <c r="CP7" s="8"/>
      <c r="CQ7" s="8"/>
      <c r="CR7" s="8"/>
      <c r="CS7" s="8"/>
      <c r="CT7" s="8"/>
      <c r="CU7" s="31"/>
      <c r="CV7" s="24"/>
      <c r="CW7" s="24"/>
      <c r="CX7" s="137"/>
      <c r="CY7" s="48" t="s">
        <v>38</v>
      </c>
      <c r="CZ7" s="8"/>
      <c r="DA7" s="8"/>
      <c r="DB7" s="8"/>
      <c r="DC7" s="8"/>
      <c r="DD7" s="8"/>
      <c r="DE7" s="31"/>
      <c r="DF7" s="24"/>
      <c r="DG7" s="24"/>
      <c r="DH7" s="137"/>
      <c r="DI7" s="418" t="s">
        <v>38</v>
      </c>
      <c r="DJ7" s="419"/>
      <c r="DK7" s="419"/>
      <c r="DL7" s="419"/>
      <c r="DM7" s="419"/>
      <c r="DN7" s="419"/>
      <c r="DO7" s="31"/>
      <c r="DP7" s="24"/>
      <c r="DQ7" s="24"/>
      <c r="DR7" s="137"/>
      <c r="DS7" s="48" t="s">
        <v>38</v>
      </c>
      <c r="DT7" s="8"/>
      <c r="DU7" s="8"/>
      <c r="DV7" s="8"/>
      <c r="DW7" s="8"/>
      <c r="DX7" s="8"/>
      <c r="DY7" s="31"/>
      <c r="DZ7" s="24"/>
      <c r="EA7" s="24"/>
      <c r="EB7" s="137"/>
      <c r="EC7" s="48" t="s">
        <v>38</v>
      </c>
      <c r="ED7" s="8"/>
      <c r="EE7" s="8"/>
      <c r="EF7" s="8"/>
      <c r="EG7" s="8"/>
      <c r="EH7" s="8"/>
      <c r="EI7" s="31"/>
      <c r="EJ7" s="24"/>
      <c r="EK7" s="24"/>
      <c r="EL7" s="137"/>
      <c r="EM7" s="48" t="s">
        <v>38</v>
      </c>
      <c r="EN7" s="8"/>
      <c r="EO7" s="8"/>
      <c r="EP7" s="8"/>
      <c r="EQ7" s="8"/>
      <c r="ER7" s="8"/>
      <c r="ES7" s="31"/>
      <c r="ET7" s="24"/>
      <c r="EU7" s="24"/>
      <c r="EV7" s="137"/>
      <c r="EW7" s="418" t="s">
        <v>38</v>
      </c>
      <c r="EX7" s="419"/>
      <c r="EY7" s="419"/>
      <c r="EZ7" s="419"/>
      <c r="FA7" s="419"/>
      <c r="FB7" s="419"/>
      <c r="FC7" s="31"/>
      <c r="FD7" s="24"/>
      <c r="FE7" s="24"/>
      <c r="FF7" s="137"/>
      <c r="FG7" s="48" t="s">
        <v>38</v>
      </c>
      <c r="FH7" s="8"/>
      <c r="FI7" s="8"/>
      <c r="FJ7" s="8"/>
      <c r="FK7" s="8"/>
      <c r="FL7" s="8"/>
      <c r="FM7" s="31"/>
      <c r="FN7" s="24"/>
      <c r="FO7" s="24"/>
      <c r="FP7" s="137"/>
      <c r="FQ7" s="48" t="s">
        <v>38</v>
      </c>
      <c r="FR7" s="8"/>
      <c r="FS7" s="8"/>
      <c r="FT7" s="8"/>
      <c r="FU7" s="8"/>
      <c r="FV7" s="8"/>
      <c r="FW7" s="31"/>
      <c r="FX7" s="24"/>
      <c r="FY7" s="24"/>
      <c r="FZ7" s="137" t="s">
        <v>38</v>
      </c>
      <c r="GA7" s="48" t="s">
        <v>38</v>
      </c>
      <c r="GB7" s="8">
        <v>73.30636751461526</v>
      </c>
      <c r="GC7" s="8">
        <v>73.075094003809511</v>
      </c>
      <c r="GD7" s="8">
        <v>73.324250966711176</v>
      </c>
      <c r="GE7" s="8"/>
      <c r="GF7" s="8">
        <v>69.253886010362692</v>
      </c>
      <c r="GG7" s="31">
        <v>88.817696414950419</v>
      </c>
      <c r="GH7" s="24"/>
      <c r="GI7" s="24"/>
      <c r="GJ7" s="137"/>
      <c r="GK7" s="48" t="s">
        <v>38</v>
      </c>
      <c r="GL7" s="8"/>
      <c r="GM7" s="8"/>
      <c r="GN7" s="8"/>
      <c r="GO7" s="8"/>
      <c r="GP7" s="8"/>
      <c r="GQ7" s="31"/>
      <c r="GR7" s="24"/>
      <c r="GS7" s="24"/>
      <c r="GT7" s="137"/>
      <c r="GU7" s="48" t="s">
        <v>38</v>
      </c>
      <c r="GV7" s="8"/>
      <c r="GW7" s="8"/>
      <c r="GX7" s="8"/>
      <c r="GY7" s="8"/>
      <c r="GZ7" s="8"/>
      <c r="HA7" s="31"/>
      <c r="HB7" s="24"/>
      <c r="HC7" s="24"/>
      <c r="HD7" s="137" t="s">
        <v>38</v>
      </c>
      <c r="HE7" s="48" t="s">
        <v>38</v>
      </c>
      <c r="HF7" s="8">
        <v>76.80927786384369</v>
      </c>
      <c r="HG7" s="8">
        <v>74.105764936255554</v>
      </c>
      <c r="HH7" s="8">
        <v>77.335669518519325</v>
      </c>
      <c r="HI7" s="8"/>
      <c r="HJ7" s="8">
        <v>73.721743580994627</v>
      </c>
      <c r="HK7" s="31">
        <v>88.598386851316391</v>
      </c>
      <c r="HL7" s="24"/>
      <c r="HM7" s="24"/>
      <c r="HN7" s="149"/>
      <c r="HX7" s="149"/>
      <c r="IH7" s="149"/>
      <c r="IR7" s="149"/>
    </row>
    <row xmlns:x14ac="http://schemas.microsoft.com/office/spreadsheetml/2009/9/ac" r="8" s="4" customFormat="true" ht="15.6" customHeight="true" x14ac:dyDescent="0.25">
      <c r="A8" s="445" t="str">
        <f ca="true">IF(ISBLANK('Data Summary'!A10),"",'Data Summary'!A10)</f>
        <v>PAK_2013_EMIS</v>
      </c>
      <c r="B8" s="137"/>
      <c r="C8" s="48" t="s">
        <v>92</v>
      </c>
      <c r="D8" s="9"/>
      <c r="E8" s="9"/>
      <c r="F8" s="9"/>
      <c r="G8" s="9"/>
      <c r="H8" s="9"/>
      <c r="I8" s="31"/>
      <c r="J8" s="24"/>
      <c r="K8" s="24"/>
      <c r="L8" s="137"/>
      <c r="M8" s="48" t="s">
        <v>92</v>
      </c>
      <c r="N8" s="9"/>
      <c r="O8" s="9"/>
      <c r="P8" s="9"/>
      <c r="Q8" s="9"/>
      <c r="R8" s="9"/>
      <c r="S8" s="31"/>
      <c r="T8" s="24"/>
      <c r="U8" s="24"/>
      <c r="V8" s="137"/>
      <c r="W8" s="48" t="s">
        <v>92</v>
      </c>
      <c r="X8" s="9"/>
      <c r="Y8" s="9"/>
      <c r="Z8" s="9"/>
      <c r="AA8" s="9"/>
      <c r="AB8" s="9"/>
      <c r="AC8" s="31"/>
      <c r="AD8" s="24"/>
      <c r="AE8" s="24"/>
      <c r="AF8" s="137"/>
      <c r="AG8" s="48" t="s">
        <v>92</v>
      </c>
      <c r="AH8" s="9"/>
      <c r="AI8" s="9"/>
      <c r="AJ8" s="9"/>
      <c r="AK8" s="9"/>
      <c r="AL8" s="9"/>
      <c r="AM8" s="31"/>
      <c r="AN8" s="24"/>
      <c r="AO8" s="24"/>
      <c r="AP8" s="137"/>
      <c r="AQ8" s="48" t="s">
        <v>92</v>
      </c>
      <c r="AR8" s="9"/>
      <c r="AS8" s="9"/>
      <c r="AT8" s="9"/>
      <c r="AU8" s="9"/>
      <c r="AV8" s="9"/>
      <c r="AW8" s="31"/>
      <c r="AX8" s="24"/>
      <c r="AY8" s="24"/>
      <c r="AZ8" s="137"/>
      <c r="BA8" s="145" t="s">
        <v>92</v>
      </c>
      <c r="BB8" s="9"/>
      <c r="BC8" s="9"/>
      <c r="BD8" s="9"/>
      <c r="BE8" s="9"/>
      <c r="BF8" s="9"/>
      <c r="BG8" s="31"/>
      <c r="BH8" s="24"/>
      <c r="BI8" s="24"/>
      <c r="BJ8" s="137"/>
      <c r="BK8" s="48" t="s">
        <v>92</v>
      </c>
      <c r="BL8" s="9"/>
      <c r="BM8" s="9"/>
      <c r="BN8" s="9"/>
      <c r="BO8" s="9"/>
      <c r="BP8" s="9"/>
      <c r="BQ8" s="31"/>
      <c r="BR8" s="24"/>
      <c r="BS8" s="24"/>
      <c r="BT8" s="137"/>
      <c r="BU8" s="48" t="s">
        <v>92</v>
      </c>
      <c r="BV8" s="9"/>
      <c r="BW8" s="9"/>
      <c r="BX8" s="9"/>
      <c r="BY8" s="9"/>
      <c r="BZ8" s="9"/>
      <c r="CA8" s="31"/>
      <c r="CB8" s="24"/>
      <c r="CC8" s="24"/>
      <c r="CD8" s="137"/>
      <c r="CE8" s="484" t="s">
        <v>92</v>
      </c>
      <c r="CF8" s="9"/>
      <c r="CG8" s="9"/>
      <c r="CH8" s="9"/>
      <c r="CI8" s="9"/>
      <c r="CJ8" s="9"/>
      <c r="CK8" s="31"/>
      <c r="CL8" s="24"/>
      <c r="CM8" s="24"/>
      <c r="CN8" s="137"/>
      <c r="CO8" s="48" t="s">
        <v>92</v>
      </c>
      <c r="CP8" s="9"/>
      <c r="CQ8" s="9"/>
      <c r="CR8" s="9"/>
      <c r="CS8" s="9"/>
      <c r="CT8" s="9"/>
      <c r="CU8" s="31"/>
      <c r="CV8" s="24"/>
      <c r="CW8" s="24"/>
      <c r="CX8" s="137"/>
      <c r="CY8" s="48" t="s">
        <v>92</v>
      </c>
      <c r="CZ8" s="9"/>
      <c r="DA8" s="9"/>
      <c r="DB8" s="9"/>
      <c r="DC8" s="9"/>
      <c r="DD8" s="9"/>
      <c r="DE8" s="31"/>
      <c r="DF8" s="24"/>
      <c r="DG8" s="24"/>
      <c r="DH8" s="137"/>
      <c r="DI8" s="418" t="s">
        <v>92</v>
      </c>
      <c r="DJ8" s="420"/>
      <c r="DK8" s="9"/>
      <c r="DL8" s="9"/>
      <c r="DM8" s="9"/>
      <c r="DN8" s="9"/>
      <c r="DO8" s="31"/>
      <c r="DP8" s="24"/>
      <c r="DQ8" s="24"/>
      <c r="DR8" s="137"/>
      <c r="DS8" s="48" t="s">
        <v>92</v>
      </c>
      <c r="DT8" s="9"/>
      <c r="DU8" s="9"/>
      <c r="DV8" s="9"/>
      <c r="DW8" s="9"/>
      <c r="DX8" s="9"/>
      <c r="DY8" s="31"/>
      <c r="DZ8" s="24"/>
      <c r="EA8" s="24"/>
      <c r="EB8" s="137"/>
      <c r="EC8" s="48" t="s">
        <v>92</v>
      </c>
      <c r="ED8" s="9"/>
      <c r="EE8" s="9"/>
      <c r="EF8" s="9"/>
      <c r="EG8" s="9"/>
      <c r="EH8" s="9"/>
      <c r="EI8" s="31"/>
      <c r="EJ8" s="24"/>
      <c r="EK8" s="24"/>
      <c r="EL8" s="137"/>
      <c r="EM8" s="48" t="s">
        <v>92</v>
      </c>
      <c r="EN8" s="9"/>
      <c r="EO8" s="9"/>
      <c r="EP8" s="9"/>
      <c r="EQ8" s="9"/>
      <c r="ER8" s="9"/>
      <c r="ES8" s="31"/>
      <c r="ET8" s="24"/>
      <c r="EU8" s="24"/>
      <c r="EV8" s="137"/>
      <c r="EW8" s="418" t="s">
        <v>92</v>
      </c>
      <c r="EX8" s="420"/>
      <c r="EY8" s="9"/>
      <c r="EZ8" s="9"/>
      <c r="FA8" s="9"/>
      <c r="FB8" s="9"/>
      <c r="FC8" s="31"/>
      <c r="FD8" s="24"/>
      <c r="FE8" s="24"/>
      <c r="FF8" s="137"/>
      <c r="FG8" s="48" t="s">
        <v>92</v>
      </c>
      <c r="FH8" s="9"/>
      <c r="FI8" s="9"/>
      <c r="FJ8" s="9"/>
      <c r="FK8" s="9"/>
      <c r="FL8" s="9"/>
      <c r="FM8" s="31"/>
      <c r="FN8" s="24"/>
      <c r="FO8" s="24"/>
      <c r="FP8" s="137"/>
      <c r="FQ8" s="48" t="s">
        <v>92</v>
      </c>
      <c r="FR8" s="9"/>
      <c r="FS8" s="9"/>
      <c r="FT8" s="9"/>
      <c r="FU8" s="9"/>
      <c r="FV8" s="9"/>
      <c r="FW8" s="31"/>
      <c r="FX8" s="24"/>
      <c r="FY8" s="24"/>
      <c r="FZ8" s="137"/>
      <c r="GA8" s="48" t="s">
        <v>92</v>
      </c>
      <c r="GB8" s="9"/>
      <c r="GC8" s="9"/>
      <c r="GD8" s="9"/>
      <c r="GE8" s="9"/>
      <c r="GF8" s="9"/>
      <c r="GG8" s="31"/>
      <c r="GH8" s="24"/>
      <c r="GI8" s="24"/>
      <c r="GJ8" s="137"/>
      <c r="GK8" s="48" t="s">
        <v>92</v>
      </c>
      <c r="GL8" s="9"/>
      <c r="GM8" s="9"/>
      <c r="GN8" s="9"/>
      <c r="GO8" s="9"/>
      <c r="GP8" s="9"/>
      <c r="GQ8" s="31"/>
      <c r="GR8" s="24"/>
      <c r="GS8" s="24"/>
      <c r="GT8" s="137"/>
      <c r="GU8" s="48" t="s">
        <v>92</v>
      </c>
      <c r="GV8" s="9"/>
      <c r="GW8" s="9"/>
      <c r="GX8" s="9"/>
      <c r="GY8" s="9"/>
      <c r="GZ8" s="9"/>
      <c r="HA8" s="31"/>
      <c r="HB8" s="24"/>
      <c r="HC8" s="24"/>
      <c r="HD8" s="137"/>
      <c r="HE8" s="48" t="s">
        <v>92</v>
      </c>
      <c r="HF8" s="9"/>
      <c r="HG8" s="9"/>
      <c r="HH8" s="9"/>
      <c r="HI8" s="9"/>
      <c r="HJ8" s="9"/>
      <c r="HK8" s="31"/>
      <c r="HL8" s="24"/>
      <c r="HM8" s="24"/>
      <c r="HN8" s="149"/>
      <c r="HX8" s="149"/>
      <c r="IH8" s="149"/>
      <c r="IR8" s="149"/>
    </row>
    <row xmlns:x14ac="http://schemas.microsoft.com/office/spreadsheetml/2009/9/ac" r="9" s="4" customFormat="true" x14ac:dyDescent="0.25">
      <c r="A9" s="445" t="str">
        <f ca="true">IF(ISBLANK('Data Summary'!A11),"",'Data Summary'!A11)</f>
        <v>PAK_2013_ASER</v>
      </c>
      <c r="B9" s="137"/>
      <c r="C9" s="67" t="s">
        <v>168</v>
      </c>
      <c r="D9" s="8"/>
      <c r="E9" s="7"/>
      <c r="F9" s="7"/>
      <c r="G9" s="7"/>
      <c r="H9" s="7"/>
      <c r="I9" s="26"/>
      <c r="J9" s="24"/>
      <c r="K9" s="24"/>
      <c r="L9" s="137"/>
      <c r="M9" s="67" t="s">
        <v>168</v>
      </c>
      <c r="N9" s="8"/>
      <c r="O9" s="8"/>
      <c r="P9" s="8"/>
      <c r="Q9" s="8"/>
      <c r="R9" s="8"/>
      <c r="S9" s="26"/>
      <c r="T9" s="24"/>
      <c r="U9" s="24"/>
      <c r="V9" s="137"/>
      <c r="W9" s="67" t="s">
        <v>168</v>
      </c>
      <c r="X9" s="8"/>
      <c r="Y9" s="7"/>
      <c r="Z9" s="7"/>
      <c r="AA9" s="7"/>
      <c r="AB9" s="7"/>
      <c r="AC9" s="26"/>
      <c r="AD9" s="24"/>
      <c r="AE9" s="24"/>
      <c r="AF9" s="137"/>
      <c r="AG9" s="67" t="s">
        <v>168</v>
      </c>
      <c r="AH9" s="8"/>
      <c r="AI9" s="7"/>
      <c r="AJ9" s="7"/>
      <c r="AK9" s="7"/>
      <c r="AL9" s="7"/>
      <c r="AM9" s="26"/>
      <c r="AN9" s="24"/>
      <c r="AO9" s="24"/>
      <c r="AP9" s="137"/>
      <c r="AQ9" s="67" t="s">
        <v>168</v>
      </c>
      <c r="AR9" s="8"/>
      <c r="AS9" s="7"/>
      <c r="AT9" s="7"/>
      <c r="AU9" s="7"/>
      <c r="AV9" s="7"/>
      <c r="AW9" s="26"/>
      <c r="AX9" s="24"/>
      <c r="AY9" s="24"/>
      <c r="AZ9" s="137"/>
      <c r="BA9" s="67" t="s">
        <v>168</v>
      </c>
      <c r="BB9" s="8"/>
      <c r="BC9" s="7"/>
      <c r="BD9" s="7"/>
      <c r="BE9" s="7"/>
      <c r="BF9" s="7"/>
      <c r="BG9" s="26"/>
      <c r="BH9" s="24"/>
      <c r="BI9" s="24"/>
      <c r="BJ9" s="137"/>
      <c r="BK9" s="67" t="s">
        <v>168</v>
      </c>
      <c r="BL9" s="8"/>
      <c r="BM9" s="7"/>
      <c r="BN9" s="7"/>
      <c r="BO9" s="7"/>
      <c r="BP9" s="7"/>
      <c r="BQ9" s="26"/>
      <c r="BR9" s="24"/>
      <c r="BS9" s="24"/>
      <c r="BT9" s="137"/>
      <c r="BU9" s="67" t="s">
        <v>168</v>
      </c>
      <c r="BV9" s="8"/>
      <c r="BW9" s="7"/>
      <c r="BX9" s="7"/>
      <c r="BY9" s="7"/>
      <c r="BZ9" s="7"/>
      <c r="CA9" s="26"/>
      <c r="CB9" s="24"/>
      <c r="CC9" s="24"/>
      <c r="CD9" s="137"/>
      <c r="CE9" s="485" t="s">
        <v>168</v>
      </c>
      <c r="CF9" s="8"/>
      <c r="CG9" s="486"/>
      <c r="CH9" s="486"/>
      <c r="CI9" s="486"/>
      <c r="CJ9" s="486"/>
      <c r="CK9" s="26"/>
      <c r="CL9" s="24"/>
      <c r="CM9" s="24"/>
      <c r="CN9" s="137"/>
      <c r="CO9" s="67" t="s">
        <v>168</v>
      </c>
      <c r="CP9" s="8"/>
      <c r="CQ9" s="7"/>
      <c r="CR9" s="7"/>
      <c r="CS9" s="7"/>
      <c r="CT9" s="7"/>
      <c r="CU9" s="26"/>
      <c r="CV9" s="24"/>
      <c r="CW9" s="24"/>
      <c r="CX9" s="137"/>
      <c r="CY9" s="67" t="s">
        <v>168</v>
      </c>
      <c r="CZ9" s="8"/>
      <c r="DA9" s="7"/>
      <c r="DB9" s="7"/>
      <c r="DC9" s="7"/>
      <c r="DD9" s="7"/>
      <c r="DE9" s="26"/>
      <c r="DF9" s="24"/>
      <c r="DG9" s="24"/>
      <c r="DH9" s="137"/>
      <c r="DI9" s="421" t="s">
        <v>168</v>
      </c>
      <c r="DJ9" s="419"/>
      <c r="DK9" s="422"/>
      <c r="DL9" s="422"/>
      <c r="DM9" s="422"/>
      <c r="DN9" s="419"/>
      <c r="DO9" s="423"/>
      <c r="DP9" s="24"/>
      <c r="DQ9" s="24"/>
      <c r="DR9" s="137"/>
      <c r="DS9" s="67" t="s">
        <v>168</v>
      </c>
      <c r="DT9" s="8"/>
      <c r="DU9" s="7"/>
      <c r="DV9" s="7"/>
      <c r="DW9" s="7"/>
      <c r="DX9" s="7"/>
      <c r="DY9" s="26"/>
      <c r="DZ9" s="24"/>
      <c r="EA9" s="24"/>
      <c r="EB9" s="137"/>
      <c r="EC9" s="67" t="s">
        <v>168</v>
      </c>
      <c r="ED9" s="8">
        <f>EH9</f>
        <v>52.00761</v>
      </c>
      <c r="EE9" s="7"/>
      <c r="EF9" s="7"/>
      <c r="EG9" s="7"/>
      <c r="EH9" s="7">
        <v>52.00761</v>
      </c>
      <c r="EI9" s="26">
        <v>80.627264763651269</v>
      </c>
      <c r="EJ9" s="24"/>
      <c r="EK9" s="24"/>
      <c r="EL9" s="137"/>
      <c r="EM9" s="67" t="s">
        <v>168</v>
      </c>
      <c r="EN9" s="8"/>
      <c r="EO9" s="7"/>
      <c r="EP9" s="7"/>
      <c r="EQ9" s="7"/>
      <c r="ER9" s="7"/>
      <c r="ES9" s="26"/>
      <c r="ET9" s="24"/>
      <c r="EU9" s="24"/>
      <c r="EV9" s="137"/>
      <c r="EW9" s="421" t="s">
        <v>168</v>
      </c>
      <c r="EX9" s="419"/>
      <c r="EY9" s="422"/>
      <c r="EZ9" s="422"/>
      <c r="FA9" s="422"/>
      <c r="FB9" s="419"/>
      <c r="FC9" s="26"/>
      <c r="FD9" s="24"/>
      <c r="FE9" s="24"/>
      <c r="FF9" s="137"/>
      <c r="FG9" s="67" t="s">
        <v>168</v>
      </c>
      <c r="FH9" s="8"/>
      <c r="FI9" s="7"/>
      <c r="FJ9" s="7"/>
      <c r="FK9" s="7"/>
      <c r="FL9" s="7"/>
      <c r="FM9" s="26"/>
      <c r="FN9" s="24"/>
      <c r="FO9" s="24"/>
      <c r="FP9" s="137"/>
      <c r="FQ9" s="67" t="s">
        <v>168</v>
      </c>
      <c r="FR9" s="47"/>
      <c r="FS9" s="7"/>
      <c r="FT9" s="7"/>
      <c r="FU9" s="7"/>
      <c r="FV9" s="7"/>
      <c r="FW9" s="26"/>
      <c r="FX9" s="24"/>
      <c r="FY9" s="24"/>
      <c r="FZ9" s="137"/>
      <c r="GA9" s="67" t="s">
        <v>168</v>
      </c>
      <c r="GB9" s="47"/>
      <c r="GC9" s="7"/>
      <c r="GD9" s="7"/>
      <c r="GE9" s="7"/>
      <c r="GF9" s="7"/>
      <c r="GG9" s="26"/>
      <c r="GH9" s="24"/>
      <c r="GI9" s="24"/>
      <c r="GJ9" s="137"/>
      <c r="GK9" s="67" t="s">
        <v>168</v>
      </c>
      <c r="GL9" s="8">
        <v>40.207681673544315</v>
      </c>
      <c r="GM9" s="7"/>
      <c r="GN9" s="7"/>
      <c r="GO9" s="7"/>
      <c r="GP9" s="7">
        <v>48.31</v>
      </c>
      <c r="GQ9" s="26">
        <v>33.829820053397022</v>
      </c>
      <c r="GR9" s="24"/>
      <c r="GS9" s="24"/>
      <c r="GT9" s="137"/>
      <c r="GU9" s="67" t="s">
        <v>168</v>
      </c>
      <c r="GV9" s="8"/>
      <c r="GW9" s="7"/>
      <c r="GX9" s="7"/>
      <c r="GY9" s="7"/>
      <c r="GZ9" s="7"/>
      <c r="HA9" s="26"/>
      <c r="HB9" s="24"/>
      <c r="HC9" s="24"/>
      <c r="HD9" s="137"/>
      <c r="HE9" s="67" t="s">
        <v>168</v>
      </c>
      <c r="HF9" s="47"/>
      <c r="HG9" s="7"/>
      <c r="HH9" s="7"/>
      <c r="HI9" s="7"/>
      <c r="HJ9" s="7"/>
      <c r="HK9" s="26"/>
      <c r="HL9" s="24"/>
      <c r="HM9" s="24"/>
      <c r="HN9" s="149"/>
      <c r="HX9" s="149"/>
      <c r="IH9" s="149"/>
      <c r="IR9" s="149"/>
    </row>
    <row xmlns:x14ac="http://schemas.microsoft.com/office/spreadsheetml/2009/9/ac" r="10" s="4" customFormat="true" ht="15.6" customHeight="true" x14ac:dyDescent="0.25">
      <c r="A10" s="445" t="str">
        <f ca="true">IF(ISBLANK('Data Summary'!A12),"",'Data Summary'!A12)</f>
        <v>PAK_2014_EMIS</v>
      </c>
      <c r="B10" s="137"/>
      <c r="C10" s="67" t="s">
        <v>93</v>
      </c>
      <c r="D10" s="19"/>
      <c r="E10" s="7"/>
      <c r="F10" s="7"/>
      <c r="G10" s="7"/>
      <c r="H10" s="7"/>
      <c r="I10" s="26"/>
      <c r="J10" s="24"/>
      <c r="K10" s="24"/>
      <c r="L10" s="137"/>
      <c r="M10" s="67" t="s">
        <v>93</v>
      </c>
      <c r="N10" s="19"/>
      <c r="O10" s="7"/>
      <c r="P10" s="7"/>
      <c r="Q10" s="7"/>
      <c r="R10" s="7"/>
      <c r="S10" s="26"/>
      <c r="T10" s="24"/>
      <c r="U10" s="24"/>
      <c r="V10" s="137"/>
      <c r="W10" s="67" t="s">
        <v>93</v>
      </c>
      <c r="X10" s="19"/>
      <c r="Y10" s="7"/>
      <c r="Z10" s="7"/>
      <c r="AA10" s="7"/>
      <c r="AB10" s="7"/>
      <c r="AC10" s="26"/>
      <c r="AD10" s="24"/>
      <c r="AE10" s="24"/>
      <c r="AF10" s="137"/>
      <c r="AG10" s="67" t="s">
        <v>93</v>
      </c>
      <c r="AH10" s="19"/>
      <c r="AI10" s="7"/>
      <c r="AJ10" s="7"/>
      <c r="AK10" s="7"/>
      <c r="AL10" s="7"/>
      <c r="AM10" s="26"/>
      <c r="AN10" s="24"/>
      <c r="AO10" s="24"/>
      <c r="AP10" s="137"/>
      <c r="AQ10" s="67" t="s">
        <v>93</v>
      </c>
      <c r="AR10" s="19"/>
      <c r="AS10" s="7"/>
      <c r="AT10" s="7"/>
      <c r="AU10" s="7"/>
      <c r="AV10" s="7"/>
      <c r="AW10" s="26"/>
      <c r="AX10" s="24"/>
      <c r="AY10" s="24"/>
      <c r="AZ10" s="137"/>
      <c r="BA10" s="67" t="s">
        <v>93</v>
      </c>
      <c r="BB10" s="148"/>
      <c r="BC10" s="146"/>
      <c r="BD10" s="146"/>
      <c r="BE10" s="146"/>
      <c r="BF10" s="146"/>
      <c r="BG10" s="147"/>
      <c r="BH10" s="24"/>
      <c r="BI10" s="24"/>
      <c r="BJ10" s="137"/>
      <c r="BK10" s="67" t="s">
        <v>93</v>
      </c>
      <c r="BL10" s="19"/>
      <c r="BM10" s="7"/>
      <c r="BN10" s="7"/>
      <c r="BO10" s="7"/>
      <c r="BP10" s="7"/>
      <c r="BQ10" s="26"/>
      <c r="BR10" s="24"/>
      <c r="BS10" s="24"/>
      <c r="BT10" s="137"/>
      <c r="BU10" s="67" t="s">
        <v>93</v>
      </c>
      <c r="BV10" s="19"/>
      <c r="BW10" s="7"/>
      <c r="BX10" s="7"/>
      <c r="BY10" s="7"/>
      <c r="BZ10" s="7"/>
      <c r="CA10" s="26"/>
      <c r="CB10" s="24"/>
      <c r="CC10" s="24"/>
      <c r="CD10" s="137"/>
      <c r="CE10" s="485" t="s">
        <v>93</v>
      </c>
      <c r="CF10" s="487"/>
      <c r="CG10" s="486"/>
      <c r="CH10" s="486"/>
      <c r="CI10" s="486"/>
      <c r="CJ10" s="486"/>
      <c r="CK10" s="26"/>
      <c r="CL10" s="24"/>
      <c r="CM10" s="24"/>
      <c r="CN10" s="137"/>
      <c r="CO10" s="67" t="s">
        <v>93</v>
      </c>
      <c r="CP10" s="19"/>
      <c r="CQ10" s="7"/>
      <c r="CR10" s="7"/>
      <c r="CS10" s="7"/>
      <c r="CT10" s="7"/>
      <c r="CU10" s="26"/>
      <c r="CV10" s="24"/>
      <c r="CW10" s="24"/>
      <c r="CX10" s="137"/>
      <c r="CY10" s="67" t="s">
        <v>93</v>
      </c>
      <c r="CZ10" s="19"/>
      <c r="DA10" s="7"/>
      <c r="DB10" s="7"/>
      <c r="DC10" s="7"/>
      <c r="DD10" s="7"/>
      <c r="DE10" s="26"/>
      <c r="DF10" s="24"/>
      <c r="DG10" s="24"/>
      <c r="DH10" s="137"/>
      <c r="DI10" s="421" t="s">
        <v>93</v>
      </c>
      <c r="DJ10" s="424"/>
      <c r="DK10" s="425"/>
      <c r="DL10" s="425"/>
      <c r="DM10" s="425"/>
      <c r="DN10" s="425"/>
      <c r="DO10" s="147"/>
      <c r="DP10" s="24"/>
      <c r="DQ10" s="24"/>
      <c r="DR10" s="137"/>
      <c r="DS10" s="67" t="s">
        <v>93</v>
      </c>
      <c r="DT10" s="19"/>
      <c r="DU10" s="7"/>
      <c r="DV10" s="7"/>
      <c r="DW10" s="7"/>
      <c r="DX10" s="7"/>
      <c r="DY10" s="26"/>
      <c r="DZ10" s="24"/>
      <c r="EA10" s="24"/>
      <c r="EB10" s="137"/>
      <c r="EC10" s="67" t="s">
        <v>93</v>
      </c>
      <c r="ED10" s="19"/>
      <c r="EE10" s="7"/>
      <c r="EF10" s="7"/>
      <c r="EG10" s="7"/>
      <c r="EH10" s="7"/>
      <c r="EI10" s="26"/>
      <c r="EJ10" s="24"/>
      <c r="EK10" s="24"/>
      <c r="EL10" s="137"/>
      <c r="EM10" s="67" t="s">
        <v>93</v>
      </c>
      <c r="EN10" s="19"/>
      <c r="EO10" s="7"/>
      <c r="EP10" s="7"/>
      <c r="EQ10" s="7"/>
      <c r="ER10" s="7"/>
      <c r="ES10" s="26"/>
      <c r="ET10" s="24"/>
      <c r="EU10" s="24"/>
      <c r="EV10" s="137"/>
      <c r="EW10" s="421" t="s">
        <v>93</v>
      </c>
      <c r="EX10" s="424"/>
      <c r="EY10" s="425"/>
      <c r="EZ10" s="425"/>
      <c r="FA10" s="425"/>
      <c r="FB10" s="425"/>
      <c r="FC10" s="147"/>
      <c r="FD10" s="24"/>
      <c r="FE10" s="24"/>
      <c r="FF10" s="137"/>
      <c r="FG10" s="67" t="s">
        <v>93</v>
      </c>
      <c r="FH10" s="19"/>
      <c r="FI10" s="7"/>
      <c r="FJ10" s="7"/>
      <c r="FK10" s="7"/>
      <c r="FL10" s="7"/>
      <c r="FM10" s="26"/>
      <c r="FN10" s="24"/>
      <c r="FO10" s="24"/>
      <c r="FP10" s="137"/>
      <c r="FQ10" s="67" t="s">
        <v>93</v>
      </c>
      <c r="FR10" s="19"/>
      <c r="FS10" s="7"/>
      <c r="FT10" s="7"/>
      <c r="FU10" s="7"/>
      <c r="FV10" s="7"/>
      <c r="FW10" s="26"/>
      <c r="FX10" s="24"/>
      <c r="FY10" s="24"/>
      <c r="FZ10" s="137"/>
      <c r="GA10" s="67" t="s">
        <v>93</v>
      </c>
      <c r="GB10" s="19"/>
      <c r="GC10" s="7"/>
      <c r="GD10" s="7"/>
      <c r="GE10" s="7"/>
      <c r="GF10" s="7"/>
      <c r="GG10" s="26"/>
      <c r="GH10" s="24"/>
      <c r="GI10" s="24"/>
      <c r="GJ10" s="137"/>
      <c r="GK10" s="67" t="s">
        <v>93</v>
      </c>
      <c r="GL10" s="19"/>
      <c r="GM10" s="7"/>
      <c r="GN10" s="7"/>
      <c r="GO10" s="7"/>
      <c r="GP10" s="7"/>
      <c r="GQ10" s="26"/>
      <c r="GR10" s="24"/>
      <c r="GS10" s="24"/>
      <c r="GT10" s="137"/>
      <c r="GU10" s="67" t="s">
        <v>93</v>
      </c>
      <c r="GV10" s="19"/>
      <c r="GW10" s="7"/>
      <c r="GX10" s="7"/>
      <c r="GY10" s="7"/>
      <c r="GZ10" s="7"/>
      <c r="HA10" s="26"/>
      <c r="HB10" s="24"/>
      <c r="HC10" s="24"/>
      <c r="HD10" s="137"/>
      <c r="HE10" s="67" t="s">
        <v>93</v>
      </c>
      <c r="HF10" s="19"/>
      <c r="HG10" s="7"/>
      <c r="HH10" s="7"/>
      <c r="HI10" s="7"/>
      <c r="HJ10" s="7"/>
      <c r="HK10" s="26"/>
      <c r="HL10" s="24"/>
      <c r="HM10" s="24"/>
      <c r="HN10" s="149"/>
      <c r="HX10" s="149"/>
      <c r="IH10" s="149"/>
      <c r="IR10" s="149"/>
    </row>
    <row xmlns:x14ac="http://schemas.microsoft.com/office/spreadsheetml/2009/9/ac" r="11" s="4" customFormat="true" ht="15.6" customHeight="true" x14ac:dyDescent="0.25">
      <c r="A11" s="445" t="str">
        <f ca="true">IF(ISBLANK('Data Summary'!A13),"",'Data Summary'!A13)</f>
        <v>PAK_2015_EMIS</v>
      </c>
      <c r="B11" s="137"/>
      <c r="C11" s="67" t="s">
        <v>94</v>
      </c>
      <c r="D11" s="19"/>
      <c r="E11" s="7"/>
      <c r="F11" s="7"/>
      <c r="G11" s="7"/>
      <c r="H11" s="7"/>
      <c r="I11" s="26"/>
      <c r="J11" s="24"/>
      <c r="K11" s="24"/>
      <c r="L11" s="137"/>
      <c r="M11" s="67" t="s">
        <v>94</v>
      </c>
      <c r="N11" s="19"/>
      <c r="O11" s="7"/>
      <c r="P11" s="7"/>
      <c r="Q11" s="7"/>
      <c r="R11" s="7"/>
      <c r="S11" s="26"/>
      <c r="T11" s="24"/>
      <c r="U11" s="24"/>
      <c r="V11" s="137"/>
      <c r="W11" s="67" t="s">
        <v>94</v>
      </c>
      <c r="X11" s="19"/>
      <c r="Y11" s="7"/>
      <c r="Z11" s="7"/>
      <c r="AA11" s="7"/>
      <c r="AB11" s="7"/>
      <c r="AC11" s="26"/>
      <c r="AD11" s="24"/>
      <c r="AE11" s="24"/>
      <c r="AF11" s="137"/>
      <c r="AG11" s="67" t="s">
        <v>94</v>
      </c>
      <c r="AH11" s="19"/>
      <c r="AI11" s="7"/>
      <c r="AJ11" s="7"/>
      <c r="AK11" s="7"/>
      <c r="AL11" s="7"/>
      <c r="AM11" s="26"/>
      <c r="AN11" s="24"/>
      <c r="AO11" s="24"/>
      <c r="AP11" s="137"/>
      <c r="AQ11" s="67" t="s">
        <v>94</v>
      </c>
      <c r="AR11" s="19"/>
      <c r="AS11" s="7"/>
      <c r="AT11" s="7"/>
      <c r="AU11" s="7"/>
      <c r="AV11" s="7"/>
      <c r="AW11" s="26"/>
      <c r="AX11" s="24"/>
      <c r="AY11" s="24"/>
      <c r="AZ11" s="137"/>
      <c r="BA11" s="67" t="s">
        <v>94</v>
      </c>
      <c r="BB11" s="148"/>
      <c r="BC11" s="146"/>
      <c r="BD11" s="146"/>
      <c r="BE11" s="146"/>
      <c r="BF11" s="146"/>
      <c r="BG11" s="147"/>
      <c r="BH11" s="24"/>
      <c r="BI11" s="24"/>
      <c r="BJ11" s="137"/>
      <c r="BK11" s="67" t="s">
        <v>94</v>
      </c>
      <c r="BL11" s="19"/>
      <c r="BM11" s="7"/>
      <c r="BN11" s="7"/>
      <c r="BO11" s="7"/>
      <c r="BP11" s="7"/>
      <c r="BQ11" s="26"/>
      <c r="BR11" s="24"/>
      <c r="BS11" s="24"/>
      <c r="BT11" s="137"/>
      <c r="BU11" s="67" t="s">
        <v>94</v>
      </c>
      <c r="BV11" s="19"/>
      <c r="BW11" s="7"/>
      <c r="BX11" s="7"/>
      <c r="BY11" s="7"/>
      <c r="BZ11" s="7"/>
      <c r="CA11" s="26"/>
      <c r="CB11" s="24"/>
      <c r="CC11" s="24"/>
      <c r="CD11" s="137"/>
      <c r="CE11" s="485" t="s">
        <v>94</v>
      </c>
      <c r="CF11" s="487"/>
      <c r="CG11" s="486"/>
      <c r="CH11" s="486"/>
      <c r="CI11" s="486"/>
      <c r="CJ11" s="486"/>
      <c r="CK11" s="26"/>
      <c r="CL11" s="24"/>
      <c r="CM11" s="24"/>
      <c r="CN11" s="137"/>
      <c r="CO11" s="67" t="s">
        <v>94</v>
      </c>
      <c r="CP11" s="19"/>
      <c r="CQ11" s="7"/>
      <c r="CR11" s="7"/>
      <c r="CS11" s="7"/>
      <c r="CT11" s="7"/>
      <c r="CU11" s="26"/>
      <c r="CV11" s="24"/>
      <c r="CW11" s="24"/>
      <c r="CX11" s="137"/>
      <c r="CY11" s="67" t="s">
        <v>94</v>
      </c>
      <c r="CZ11" s="19"/>
      <c r="DA11" s="7"/>
      <c r="DB11" s="7"/>
      <c r="DC11" s="7"/>
      <c r="DD11" s="7"/>
      <c r="DE11" s="26"/>
      <c r="DF11" s="24"/>
      <c r="DG11" s="24"/>
      <c r="DH11" s="137"/>
      <c r="DI11" s="421" t="s">
        <v>94</v>
      </c>
      <c r="DJ11" s="424"/>
      <c r="DK11" s="425"/>
      <c r="DL11" s="425"/>
      <c r="DM11" s="425"/>
      <c r="DN11" s="425"/>
      <c r="DO11" s="147"/>
      <c r="DP11" s="24"/>
      <c r="DQ11" s="24"/>
      <c r="DR11" s="137"/>
      <c r="DS11" s="67" t="s">
        <v>94</v>
      </c>
      <c r="DT11" s="19"/>
      <c r="DU11" s="7"/>
      <c r="DV11" s="7"/>
      <c r="DW11" s="7"/>
      <c r="DX11" s="7"/>
      <c r="DY11" s="26"/>
      <c r="DZ11" s="24"/>
      <c r="EA11" s="24"/>
      <c r="EB11" s="137"/>
      <c r="EC11" s="67" t="s">
        <v>94</v>
      </c>
      <c r="ED11" s="19"/>
      <c r="EE11" s="7"/>
      <c r="EF11" s="7"/>
      <c r="EG11" s="7"/>
      <c r="EH11" s="7"/>
      <c r="EI11" s="26"/>
      <c r="EJ11" s="24"/>
      <c r="EK11" s="24"/>
      <c r="EL11" s="137"/>
      <c r="EM11" s="67" t="s">
        <v>94</v>
      </c>
      <c r="EN11" s="19"/>
      <c r="EO11" s="7"/>
      <c r="EP11" s="7"/>
      <c r="EQ11" s="7"/>
      <c r="ER11" s="7"/>
      <c r="ES11" s="26"/>
      <c r="ET11" s="24"/>
      <c r="EU11" s="24"/>
      <c r="EV11" s="137"/>
      <c r="EW11" s="421" t="s">
        <v>94</v>
      </c>
      <c r="EX11" s="424"/>
      <c r="EY11" s="425"/>
      <c r="EZ11" s="425"/>
      <c r="FA11" s="425"/>
      <c r="FB11" s="425"/>
      <c r="FC11" s="147"/>
      <c r="FD11" s="24"/>
      <c r="FE11" s="24"/>
      <c r="FF11" s="137"/>
      <c r="FG11" s="67" t="s">
        <v>94</v>
      </c>
      <c r="FH11" s="19"/>
      <c r="FI11" s="7"/>
      <c r="FJ11" s="7"/>
      <c r="FK11" s="7"/>
      <c r="FL11" s="7"/>
      <c r="FM11" s="26"/>
      <c r="FN11" s="24"/>
      <c r="FO11" s="24"/>
      <c r="FP11" s="137"/>
      <c r="FQ11" s="67" t="s">
        <v>94</v>
      </c>
      <c r="FR11" s="19"/>
      <c r="FS11" s="7"/>
      <c r="FT11" s="7"/>
      <c r="FU11" s="7"/>
      <c r="FV11" s="7"/>
      <c r="FW11" s="26"/>
      <c r="FX11" s="24"/>
      <c r="FY11" s="24"/>
      <c r="FZ11" s="137"/>
      <c r="GA11" s="67" t="s">
        <v>94</v>
      </c>
      <c r="GB11" s="19"/>
      <c r="GC11" s="7"/>
      <c r="GD11" s="7"/>
      <c r="GE11" s="7"/>
      <c r="GF11" s="7"/>
      <c r="GG11" s="26"/>
      <c r="GH11" s="24"/>
      <c r="GI11" s="24"/>
      <c r="GJ11" s="137"/>
      <c r="GK11" s="67" t="s">
        <v>94</v>
      </c>
      <c r="GL11" s="19"/>
      <c r="GM11" s="7"/>
      <c r="GN11" s="7"/>
      <c r="GO11" s="7"/>
      <c r="GP11" s="7"/>
      <c r="GQ11" s="26"/>
      <c r="GR11" s="24"/>
      <c r="GS11" s="24"/>
      <c r="GT11" s="137"/>
      <c r="GU11" s="67" t="s">
        <v>94</v>
      </c>
      <c r="GV11" s="19"/>
      <c r="GW11" s="7"/>
      <c r="GX11" s="7"/>
      <c r="GY11" s="7"/>
      <c r="GZ11" s="7"/>
      <c r="HA11" s="26"/>
      <c r="HB11" s="24"/>
      <c r="HC11" s="24"/>
      <c r="HD11" s="137"/>
      <c r="HE11" s="67" t="s">
        <v>94</v>
      </c>
      <c r="HF11" s="19"/>
      <c r="HG11" s="7"/>
      <c r="HH11" s="7"/>
      <c r="HI11" s="7"/>
      <c r="HJ11" s="7"/>
      <c r="HK11" s="26"/>
      <c r="HL11" s="24"/>
      <c r="HM11" s="24"/>
      <c r="HN11" s="149"/>
      <c r="HX11" s="149"/>
      <c r="IH11" s="149"/>
      <c r="IR11" s="149"/>
    </row>
    <row xmlns:x14ac="http://schemas.microsoft.com/office/spreadsheetml/2009/9/ac" r="12" s="283" customFormat="true" ht="18" customHeight="true" x14ac:dyDescent="0.2">
      <c r="A12" s="445" t="str">
        <f ca="true">IF(ISBLANK('Data Summary'!A14),"",'Data Summary'!A14)</f>
        <v>PAK_2015_ASER</v>
      </c>
      <c r="B12" s="275" t="s">
        <v>55</v>
      </c>
      <c r="C12" s="276" t="s">
        <v>27</v>
      </c>
      <c r="D12" s="277"/>
      <c r="E12" s="277"/>
      <c r="F12" s="277"/>
      <c r="G12" s="277"/>
      <c r="H12" s="277"/>
      <c r="I12" s="278"/>
      <c r="J12" s="271"/>
      <c r="K12" s="271"/>
      <c r="L12" s="275" t="s">
        <v>55</v>
      </c>
      <c r="M12" s="276" t="s">
        <v>27</v>
      </c>
      <c r="N12" s="277"/>
      <c r="O12" s="277"/>
      <c r="P12" s="277"/>
      <c r="Q12" s="277"/>
      <c r="R12" s="277"/>
      <c r="S12" s="278"/>
      <c r="T12" s="271"/>
      <c r="U12" s="271"/>
      <c r="V12" s="275" t="s">
        <v>55</v>
      </c>
      <c r="W12" s="276" t="s">
        <v>27</v>
      </c>
      <c r="X12" s="277"/>
      <c r="Y12" s="277"/>
      <c r="Z12" s="277"/>
      <c r="AA12" s="277"/>
      <c r="AB12" s="277"/>
      <c r="AC12" s="278"/>
      <c r="AD12" s="271"/>
      <c r="AE12" s="271"/>
      <c r="AF12" s="275" t="s">
        <v>55</v>
      </c>
      <c r="AG12" s="276" t="s">
        <v>27</v>
      </c>
      <c r="AH12" s="277"/>
      <c r="AI12" s="277"/>
      <c r="AJ12" s="277"/>
      <c r="AK12" s="277"/>
      <c r="AL12" s="277"/>
      <c r="AM12" s="278"/>
      <c r="AN12" s="271"/>
      <c r="AO12" s="271"/>
      <c r="AP12" s="275" t="s">
        <v>55</v>
      </c>
      <c r="AQ12" s="276" t="s">
        <v>27</v>
      </c>
      <c r="AR12" s="277"/>
      <c r="AS12" s="277"/>
      <c r="AT12" s="277"/>
      <c r="AU12" s="277"/>
      <c r="AV12" s="277"/>
      <c r="AW12" s="278"/>
      <c r="AX12" s="271"/>
      <c r="AY12" s="271"/>
      <c r="AZ12" s="275" t="s">
        <v>55</v>
      </c>
      <c r="BA12" s="279" t="s">
        <v>27</v>
      </c>
      <c r="BB12" s="280"/>
      <c r="BC12" s="280"/>
      <c r="BD12" s="280"/>
      <c r="BE12" s="280"/>
      <c r="BF12" s="280"/>
      <c r="BG12" s="281"/>
      <c r="BH12" s="271"/>
      <c r="BI12" s="271"/>
      <c r="BJ12" s="275" t="s">
        <v>55</v>
      </c>
      <c r="BK12" s="276" t="s">
        <v>27</v>
      </c>
      <c r="BL12" s="277"/>
      <c r="BM12" s="277"/>
      <c r="BN12" s="277"/>
      <c r="BO12" s="277"/>
      <c r="BP12" s="277"/>
      <c r="BQ12" s="278"/>
      <c r="BR12" s="271"/>
      <c r="BS12" s="271"/>
      <c r="BT12" s="275" t="s">
        <v>55</v>
      </c>
      <c r="BU12" s="276" t="s">
        <v>27</v>
      </c>
      <c r="BV12" s="277"/>
      <c r="BW12" s="277"/>
      <c r="BX12" s="277"/>
      <c r="BY12" s="277"/>
      <c r="BZ12" s="277"/>
      <c r="CA12" s="278"/>
      <c r="CB12" s="271"/>
      <c r="CC12" s="271"/>
      <c r="CD12" s="275" t="s">
        <v>55</v>
      </c>
      <c r="CE12" s="276" t="s">
        <v>27</v>
      </c>
      <c r="CF12" s="488"/>
      <c r="CG12" s="488"/>
      <c r="CH12" s="488"/>
      <c r="CI12" s="488"/>
      <c r="CJ12" s="488"/>
      <c r="CK12" s="278"/>
      <c r="CL12" s="271"/>
      <c r="CM12" s="271"/>
      <c r="CN12" s="275" t="s">
        <v>55</v>
      </c>
      <c r="CO12" s="276" t="s">
        <v>27</v>
      </c>
      <c r="CP12" s="277"/>
      <c r="CQ12" s="277"/>
      <c r="CR12" s="277"/>
      <c r="CS12" s="277"/>
      <c r="CT12" s="277"/>
      <c r="CU12" s="278"/>
      <c r="CV12" s="271"/>
      <c r="CW12" s="271"/>
      <c r="CX12" s="275" t="s">
        <v>55</v>
      </c>
      <c r="CY12" s="276" t="s">
        <v>27</v>
      </c>
      <c r="CZ12" s="277"/>
      <c r="DA12" s="277"/>
      <c r="DB12" s="277"/>
      <c r="DC12" s="277"/>
      <c r="DD12" s="277"/>
      <c r="DE12" s="278"/>
      <c r="DF12" s="271"/>
      <c r="DG12" s="271"/>
      <c r="DH12" s="275" t="s">
        <v>55</v>
      </c>
      <c r="DI12" s="276" t="s">
        <v>27</v>
      </c>
      <c r="DJ12" s="426"/>
      <c r="DK12" s="426"/>
      <c r="DL12" s="426"/>
      <c r="DM12" s="426"/>
      <c r="DN12" s="426"/>
      <c r="DO12" s="281"/>
      <c r="DP12" s="271"/>
      <c r="DQ12" s="271"/>
      <c r="DR12" s="275" t="s">
        <v>55</v>
      </c>
      <c r="DS12" s="276" t="s">
        <v>27</v>
      </c>
      <c r="DT12" s="277"/>
      <c r="DU12" s="277"/>
      <c r="DV12" s="277"/>
      <c r="DW12" s="277"/>
      <c r="DX12" s="277"/>
      <c r="DY12" s="278"/>
      <c r="DZ12" s="271"/>
      <c r="EA12" s="271"/>
      <c r="EB12" s="275" t="s">
        <v>55</v>
      </c>
      <c r="EC12" s="276" t="s">
        <v>27</v>
      </c>
      <c r="ED12" s="277"/>
      <c r="EE12" s="277"/>
      <c r="EF12" s="277"/>
      <c r="EG12" s="277"/>
      <c r="EH12" s="277"/>
      <c r="EI12" s="278"/>
      <c r="EJ12" s="271"/>
      <c r="EK12" s="271"/>
      <c r="EL12" s="275" t="s">
        <v>55</v>
      </c>
      <c r="EM12" s="276" t="s">
        <v>27</v>
      </c>
      <c r="EN12" s="277"/>
      <c r="EO12" s="277"/>
      <c r="EP12" s="277"/>
      <c r="EQ12" s="277"/>
      <c r="ER12" s="277"/>
      <c r="ES12" s="278"/>
      <c r="ET12" s="271"/>
      <c r="EU12" s="271"/>
      <c r="EV12" s="275" t="s">
        <v>55</v>
      </c>
      <c r="EW12" s="276" t="s">
        <v>27</v>
      </c>
      <c r="EX12" s="426"/>
      <c r="EY12" s="426"/>
      <c r="EZ12" s="426"/>
      <c r="FA12" s="426"/>
      <c r="FB12" s="426"/>
      <c r="FC12" s="281"/>
      <c r="FD12" s="271"/>
      <c r="FE12" s="271"/>
      <c r="FF12" s="275" t="s">
        <v>55</v>
      </c>
      <c r="FG12" s="276" t="s">
        <v>27</v>
      </c>
      <c r="FH12" s="277"/>
      <c r="FI12" s="277"/>
      <c r="FJ12" s="277"/>
      <c r="FK12" s="277"/>
      <c r="FL12" s="277"/>
      <c r="FM12" s="278"/>
      <c r="FN12" s="271"/>
      <c r="FO12" s="271"/>
      <c r="FP12" s="275" t="s">
        <v>55</v>
      </c>
      <c r="FQ12" s="276" t="s">
        <v>27</v>
      </c>
      <c r="FR12" s="277"/>
      <c r="FS12" s="277"/>
      <c r="FT12" s="277"/>
      <c r="FU12" s="277"/>
      <c r="FV12" s="277"/>
      <c r="FW12" s="278"/>
      <c r="FX12" s="271"/>
      <c r="FY12" s="271"/>
      <c r="FZ12" s="275" t="s">
        <v>55</v>
      </c>
      <c r="GA12" s="276" t="s">
        <v>27</v>
      </c>
      <c r="GB12" s="277"/>
      <c r="GC12" s="277"/>
      <c r="GD12" s="277"/>
      <c r="GE12" s="277"/>
      <c r="GF12" s="277"/>
      <c r="GG12" s="278"/>
      <c r="GH12" s="271"/>
      <c r="GI12" s="271"/>
      <c r="GJ12" s="275" t="s">
        <v>55</v>
      </c>
      <c r="GK12" s="276" t="s">
        <v>27</v>
      </c>
      <c r="GL12" s="277"/>
      <c r="GM12" s="277"/>
      <c r="GN12" s="277"/>
      <c r="GO12" s="277"/>
      <c r="GP12" s="277"/>
      <c r="GQ12" s="278"/>
      <c r="GR12" s="271"/>
      <c r="GS12" s="271"/>
      <c r="GT12" s="275" t="s">
        <v>55</v>
      </c>
      <c r="GU12" s="276" t="s">
        <v>27</v>
      </c>
      <c r="GV12" s="277"/>
      <c r="GW12" s="277"/>
      <c r="GX12" s="277"/>
      <c r="GY12" s="277"/>
      <c r="GZ12" s="277"/>
      <c r="HA12" s="278"/>
      <c r="HB12" s="271"/>
      <c r="HC12" s="271"/>
      <c r="HD12" s="275" t="s">
        <v>55</v>
      </c>
      <c r="HE12" s="276" t="s">
        <v>27</v>
      </c>
      <c r="HF12" s="277"/>
      <c r="HG12" s="277"/>
      <c r="HH12" s="277"/>
      <c r="HI12" s="277"/>
      <c r="HJ12" s="277"/>
      <c r="HK12" s="278"/>
      <c r="HL12" s="271"/>
      <c r="HM12" s="271"/>
      <c r="HN12" s="282"/>
      <c r="HX12" s="282"/>
      <c r="IH12" s="282"/>
      <c r="IR12" s="282"/>
    </row>
    <row xmlns:x14ac="http://schemas.microsoft.com/office/spreadsheetml/2009/9/ac" r="13" s="14" customFormat="true" ht="14.25" customHeight="true" x14ac:dyDescent="0.2">
      <c r="A13" s="445" t="str">
        <f ca="true">IF(ISBLANK('Data Summary'!A15),"",'Data Summary'!A15)</f>
        <v>PAK_2015_CEN</v>
      </c>
      <c r="B13" s="138" t="s">
        <v>53</v>
      </c>
      <c r="C13" s="5">
        <v>0</v>
      </c>
      <c r="D13" s="47">
        <v>26.3</v>
      </c>
      <c r="E13" s="47">
        <v>17.7</v>
      </c>
      <c r="F13" s="47">
        <v>27.3</v>
      </c>
      <c r="G13" s="47"/>
      <c r="H13" s="47">
        <v>28.6</v>
      </c>
      <c r="I13" s="68">
        <v>14.3</v>
      </c>
      <c r="J13" s="11"/>
      <c r="K13" s="11"/>
      <c r="L13" s="138" t="s">
        <v>53</v>
      </c>
      <c r="M13" s="5">
        <v>0</v>
      </c>
      <c r="N13" s="47">
        <v>33.200000000000003</v>
      </c>
      <c r="O13" s="47">
        <v>20</v>
      </c>
      <c r="P13" s="47">
        <v>34.6</v>
      </c>
      <c r="Q13" s="47"/>
      <c r="R13" s="47">
        <v>36.299999999999997</v>
      </c>
      <c r="S13" s="68">
        <v>17.100000000000001</v>
      </c>
      <c r="T13" s="11"/>
      <c r="U13" s="11"/>
      <c r="V13" s="138" t="s">
        <v>53</v>
      </c>
      <c r="W13" s="5">
        <v>0</v>
      </c>
      <c r="X13" s="47">
        <v>26.2</v>
      </c>
      <c r="Y13" s="47">
        <v>16.8</v>
      </c>
      <c r="Z13" s="47">
        <v>27.2</v>
      </c>
      <c r="AA13" s="47"/>
      <c r="AB13" s="47">
        <v>28.6</v>
      </c>
      <c r="AC13" s="68">
        <v>13.7</v>
      </c>
      <c r="AD13" s="11"/>
      <c r="AE13" s="11"/>
      <c r="AF13" s="138" t="s">
        <v>53</v>
      </c>
      <c r="AG13" s="5">
        <v>0</v>
      </c>
      <c r="AH13" s="47">
        <v>32.9</v>
      </c>
      <c r="AI13" s="47">
        <v>17.2</v>
      </c>
      <c r="AJ13" s="47">
        <v>34.6</v>
      </c>
      <c r="AK13" s="47"/>
      <c r="AL13" s="47">
        <v>36.4</v>
      </c>
      <c r="AM13" s="68">
        <v>16.100000000000001</v>
      </c>
      <c r="AN13" s="11"/>
      <c r="AO13" s="11"/>
      <c r="AP13" s="138" t="s">
        <v>53</v>
      </c>
      <c r="AQ13" s="5">
        <v>0</v>
      </c>
      <c r="AR13" s="47">
        <v>31</v>
      </c>
      <c r="AS13" s="47">
        <v>19.3</v>
      </c>
      <c r="AT13" s="47">
        <v>32.299999999999997</v>
      </c>
      <c r="AU13" s="47"/>
      <c r="AV13" s="47">
        <v>34.5</v>
      </c>
      <c r="AW13" s="68">
        <v>15.2</v>
      </c>
      <c r="AX13" s="11"/>
      <c r="AY13" s="11"/>
      <c r="AZ13" s="138" t="s">
        <v>53</v>
      </c>
      <c r="BA13" s="5">
        <v>0</v>
      </c>
      <c r="BB13" s="47">
        <f>100-65.09</f>
        <v>34.909999999999997</v>
      </c>
      <c r="BC13" s="47"/>
      <c r="BD13" s="47"/>
      <c r="BE13" s="47"/>
      <c r="BF13" s="47"/>
      <c r="BG13" s="68"/>
      <c r="BH13" s="11"/>
      <c r="BI13" s="11"/>
      <c r="BJ13" s="138" t="s">
        <v>53</v>
      </c>
      <c r="BK13" s="5">
        <v>0</v>
      </c>
      <c r="BL13" s="47">
        <v>30.3</v>
      </c>
      <c r="BM13" s="47">
        <v>18.7</v>
      </c>
      <c r="BN13" s="47">
        <v>31.6</v>
      </c>
      <c r="BO13" s="47"/>
      <c r="BP13" s="47">
        <v>33.799999999999997</v>
      </c>
      <c r="BQ13" s="68">
        <v>14.9</v>
      </c>
      <c r="BR13" s="11"/>
      <c r="BS13" s="11"/>
      <c r="BT13" s="138" t="s">
        <v>53</v>
      </c>
      <c r="BU13" s="5">
        <v>0</v>
      </c>
      <c r="BV13" s="47">
        <v>29.5</v>
      </c>
      <c r="BW13" s="47">
        <v>13.8</v>
      </c>
      <c r="BX13" s="47">
        <v>31</v>
      </c>
      <c r="BY13" s="47"/>
      <c r="BZ13" s="47">
        <v>33.1</v>
      </c>
      <c r="CA13" s="68">
        <v>13.5</v>
      </c>
      <c r="CB13" s="11"/>
      <c r="CC13" s="11"/>
      <c r="CD13" s="138" t="s">
        <v>53</v>
      </c>
      <c r="CE13" s="5">
        <v>0</v>
      </c>
      <c r="CF13" s="47"/>
      <c r="CG13" s="47"/>
      <c r="CH13" s="47"/>
      <c r="CI13" s="47"/>
      <c r="CJ13" s="47"/>
      <c r="CK13" s="68"/>
      <c r="CL13" s="11"/>
      <c r="CM13" s="11"/>
      <c r="CN13" s="138" t="s">
        <v>53</v>
      </c>
      <c r="CO13" s="5">
        <v>0</v>
      </c>
      <c r="CP13" s="47">
        <f>100-64.29</f>
        <v>35.709999999999994</v>
      </c>
      <c r="CQ13" s="47"/>
      <c r="CR13" s="47"/>
      <c r="CS13" s="47"/>
      <c r="CT13" s="47"/>
      <c r="CU13" s="68"/>
      <c r="CV13" s="11"/>
      <c r="CW13" s="11"/>
      <c r="CX13" s="138" t="s">
        <v>53</v>
      </c>
      <c r="CY13" s="5">
        <v>0</v>
      </c>
      <c r="CZ13" s="47">
        <v>29.5</v>
      </c>
      <c r="DA13" s="47">
        <v>13.8</v>
      </c>
      <c r="DB13" s="47">
        <v>31</v>
      </c>
      <c r="DC13" s="47"/>
      <c r="DD13" s="47">
        <v>33.1</v>
      </c>
      <c r="DE13" s="68">
        <v>13.5</v>
      </c>
      <c r="DF13" s="11"/>
      <c r="DG13" s="11"/>
      <c r="DH13" s="138" t="s">
        <v>53</v>
      </c>
      <c r="DI13" s="5">
        <v>0</v>
      </c>
      <c r="DJ13" s="47"/>
      <c r="DK13" s="47"/>
      <c r="DL13" s="47"/>
      <c r="DM13" s="47"/>
      <c r="DN13" s="47"/>
      <c r="DO13" s="68"/>
      <c r="DP13" s="11"/>
      <c r="DQ13" s="11"/>
      <c r="DR13" s="138" t="s">
        <v>53</v>
      </c>
      <c r="DS13" s="5">
        <v>0</v>
      </c>
      <c r="DT13" s="47">
        <f>100-62.96</f>
        <v>37.04</v>
      </c>
      <c r="DU13" s="47"/>
      <c r="DV13" s="47"/>
      <c r="DW13" s="47"/>
      <c r="DX13" s="47"/>
      <c r="DY13" s="68"/>
      <c r="DZ13" s="11"/>
      <c r="EA13" s="11"/>
      <c r="EB13" s="138" t="s">
        <v>53</v>
      </c>
      <c r="EC13" s="5">
        <v>0</v>
      </c>
      <c r="ED13" s="47"/>
      <c r="EE13" s="47"/>
      <c r="EF13" s="47"/>
      <c r="EG13" s="47"/>
      <c r="EH13" s="47"/>
      <c r="EI13" s="68"/>
      <c r="EJ13" s="11"/>
      <c r="EK13" s="11"/>
      <c r="EL13" s="138" t="s">
        <v>53</v>
      </c>
      <c r="EM13" s="5">
        <v>0</v>
      </c>
      <c r="EN13" s="47">
        <v>27.436428680874307</v>
      </c>
      <c r="EO13" s="47"/>
      <c r="EP13" s="47"/>
      <c r="EQ13" s="47"/>
      <c r="ER13" s="47">
        <v>32.127467597628744</v>
      </c>
      <c r="ES13" s="68">
        <v>12.315989847715736</v>
      </c>
      <c r="ET13" s="11"/>
      <c r="EU13" s="11"/>
      <c r="EV13" s="138" t="s">
        <v>53</v>
      </c>
      <c r="EW13" s="5">
        <v>0</v>
      </c>
      <c r="EX13" s="47"/>
      <c r="EY13" s="47"/>
      <c r="EZ13" s="47"/>
      <c r="FA13" s="47"/>
      <c r="FB13" s="47"/>
      <c r="FC13" s="68"/>
      <c r="FD13" s="11"/>
      <c r="FE13" s="11"/>
      <c r="FF13" s="138" t="s">
        <v>53</v>
      </c>
      <c r="FG13" s="5">
        <v>0</v>
      </c>
      <c r="FH13" s="47"/>
      <c r="FI13" s="47"/>
      <c r="FJ13" s="47"/>
      <c r="FK13" s="47"/>
      <c r="FL13" s="47"/>
      <c r="FM13" s="68"/>
      <c r="FN13" s="11"/>
      <c r="FO13" s="11"/>
      <c r="FP13" s="138" t="s">
        <v>53</v>
      </c>
      <c r="FQ13" s="5">
        <v>0</v>
      </c>
      <c r="FR13" s="47"/>
      <c r="FS13" s="47"/>
      <c r="FT13" s="47"/>
      <c r="FU13" s="47"/>
      <c r="FV13" s="47"/>
      <c r="FW13" s="68"/>
      <c r="FX13" s="11"/>
      <c r="FY13" s="11"/>
      <c r="FZ13" s="138" t="s">
        <v>53</v>
      </c>
      <c r="GA13" s="5">
        <v>0</v>
      </c>
      <c r="GB13" s="47">
        <v>25.890346026228471</v>
      </c>
      <c r="GC13" s="47">
        <v>25.82214973878542</v>
      </c>
      <c r="GD13" s="47">
        <v>25.911909582901867</v>
      </c>
      <c r="GE13" s="47"/>
      <c r="GF13" s="47">
        <v>29.815065763252292</v>
      </c>
      <c r="GG13" s="68">
        <v>10.868039664378337</v>
      </c>
      <c r="GH13" s="11"/>
      <c r="GI13" s="11"/>
      <c r="GJ13" s="138" t="s">
        <v>53</v>
      </c>
      <c r="GK13" s="5">
        <v>0</v>
      </c>
      <c r="GL13" s="47"/>
      <c r="GM13" s="47"/>
      <c r="GN13" s="47"/>
      <c r="GO13" s="47"/>
      <c r="GP13" s="47"/>
      <c r="GQ13" s="68"/>
      <c r="GR13" s="11"/>
      <c r="GS13" s="11"/>
      <c r="GT13" s="138" t="s">
        <v>53</v>
      </c>
      <c r="GU13" s="5">
        <v>0</v>
      </c>
      <c r="GV13" s="47"/>
      <c r="GW13" s="47"/>
      <c r="GX13" s="47"/>
      <c r="GY13" s="47"/>
      <c r="GZ13" s="47"/>
      <c r="HA13" s="68"/>
      <c r="HB13" s="11"/>
      <c r="HC13" s="11"/>
      <c r="HD13" s="138" t="s">
        <v>53</v>
      </c>
      <c r="HE13" s="5">
        <v>0</v>
      </c>
      <c r="HF13" s="47">
        <v>22.282131741306433</v>
      </c>
      <c r="HG13" s="47">
        <v>25.315754950967278</v>
      </c>
      <c r="HH13" s="47">
        <v>21.709716763736786</v>
      </c>
      <c r="HI13" s="47"/>
      <c r="HJ13" s="47">
        <v>25.385993346413034</v>
      </c>
      <c r="HK13" s="68">
        <v>10.430680261756201</v>
      </c>
      <c r="HL13" s="11"/>
      <c r="HM13" s="11"/>
      <c r="HN13" s="151"/>
      <c r="HX13" s="151"/>
      <c r="IH13" s="151"/>
      <c r="IR13" s="151"/>
    </row>
    <row xmlns:x14ac="http://schemas.microsoft.com/office/spreadsheetml/2009/9/ac" r="14" x14ac:dyDescent="0.25">
      <c r="A14" s="445" t="str">
        <f ca="true">IF(ISBLANK('Data Summary'!A16),"",'Data Summary'!A16)</f>
        <v>PAK_2016_EMIS</v>
      </c>
      <c r="B14" s="139" t="s">
        <v>91</v>
      </c>
      <c r="C14" s="22">
        <v>0</v>
      </c>
      <c r="D14" s="47">
        <v>8.5</v>
      </c>
      <c r="E14" s="47">
        <v>3.7</v>
      </c>
      <c r="F14" s="47">
        <v>9.1</v>
      </c>
      <c r="G14" s="47"/>
      <c r="H14" s="47">
        <v>9.6999999999999993</v>
      </c>
      <c r="I14" s="68">
        <v>2.6</v>
      </c>
      <c r="J14" s="11"/>
      <c r="K14" s="11"/>
      <c r="L14" s="139" t="s">
        <v>91</v>
      </c>
      <c r="M14" s="22">
        <v>0</v>
      </c>
      <c r="N14" s="47">
        <v>1.6</v>
      </c>
      <c r="O14" s="47">
        <v>0.8</v>
      </c>
      <c r="P14" s="47">
        <v>1.7</v>
      </c>
      <c r="Q14" s="47"/>
      <c r="R14" s="47">
        <v>1.8</v>
      </c>
      <c r="S14" s="68">
        <v>0.6</v>
      </c>
      <c r="T14" s="11"/>
      <c r="U14" s="11"/>
      <c r="V14" s="139" t="s">
        <v>91</v>
      </c>
      <c r="W14" s="22">
        <v>0</v>
      </c>
      <c r="X14" s="47">
        <v>5.4</v>
      </c>
      <c r="Y14" s="47">
        <v>1.1000000000000001</v>
      </c>
      <c r="Z14" s="47">
        <v>6</v>
      </c>
      <c r="AA14" s="47"/>
      <c r="AB14" s="47">
        <v>6.3</v>
      </c>
      <c r="AC14" s="68">
        <v>1.4</v>
      </c>
      <c r="AD14" s="11"/>
      <c r="AE14" s="11"/>
      <c r="AF14" s="139" t="s">
        <v>91</v>
      </c>
      <c r="AG14" s="22">
        <v>0</v>
      </c>
      <c r="AH14" s="47">
        <v>2.5</v>
      </c>
      <c r="AI14" s="47">
        <v>1.6</v>
      </c>
      <c r="AJ14" s="47">
        <v>2.6</v>
      </c>
      <c r="AK14" s="47"/>
      <c r="AL14" s="47">
        <v>2.8</v>
      </c>
      <c r="AM14" s="68">
        <v>1.1000000000000001</v>
      </c>
      <c r="AN14" s="11"/>
      <c r="AO14" s="11"/>
      <c r="AP14" s="139" t="s">
        <v>91</v>
      </c>
      <c r="AQ14" s="22">
        <v>0</v>
      </c>
      <c r="AR14" s="47">
        <v>1.2</v>
      </c>
      <c r="AS14" s="47">
        <v>0.7</v>
      </c>
      <c r="AT14" s="47">
        <v>1.2</v>
      </c>
      <c r="AU14" s="47"/>
      <c r="AV14" s="47">
        <v>1.3</v>
      </c>
      <c r="AW14" s="68">
        <v>0.4</v>
      </c>
      <c r="AX14" s="11"/>
      <c r="AY14" s="11"/>
      <c r="AZ14" s="139" t="s">
        <v>91</v>
      </c>
      <c r="BA14" s="22">
        <v>0</v>
      </c>
      <c r="BB14" s="47"/>
      <c r="BC14" s="47"/>
      <c r="BD14" s="47"/>
      <c r="BE14" s="47"/>
      <c r="BF14" s="47"/>
      <c r="BG14" s="68"/>
      <c r="BH14" s="11"/>
      <c r="BI14" s="11"/>
      <c r="BJ14" s="139" t="s">
        <v>91</v>
      </c>
      <c r="BK14" s="22">
        <v>0</v>
      </c>
      <c r="BL14" s="47">
        <v>2.7</v>
      </c>
      <c r="BM14" s="47">
        <v>3.7</v>
      </c>
      <c r="BN14" s="47">
        <v>5</v>
      </c>
      <c r="BO14" s="47"/>
      <c r="BP14" s="47">
        <v>5.3</v>
      </c>
      <c r="BQ14" s="68">
        <v>2.7</v>
      </c>
      <c r="BR14" s="11"/>
      <c r="BS14" s="11"/>
      <c r="BT14" s="139" t="s">
        <v>91</v>
      </c>
      <c r="BU14" s="22">
        <v>0</v>
      </c>
      <c r="BV14" s="47">
        <v>3.5</v>
      </c>
      <c r="BW14" s="47">
        <v>2.2000000000000002</v>
      </c>
      <c r="BX14" s="47">
        <v>3.6</v>
      </c>
      <c r="BY14" s="47"/>
      <c r="BZ14" s="47">
        <v>3.9</v>
      </c>
      <c r="CA14" s="68">
        <v>1.7</v>
      </c>
      <c r="CB14" s="11"/>
      <c r="CC14" s="11"/>
      <c r="CD14" s="139" t="s">
        <v>91</v>
      </c>
      <c r="CE14" s="489">
        <v>0</v>
      </c>
      <c r="CF14" s="47"/>
      <c r="CG14" s="47"/>
      <c r="CH14" s="47"/>
      <c r="CI14" s="47"/>
      <c r="CJ14" s="47"/>
      <c r="CK14" s="68"/>
      <c r="CL14" s="11"/>
      <c r="CM14" s="11"/>
      <c r="CN14" s="139" t="s">
        <v>91</v>
      </c>
      <c r="CO14" s="22">
        <v>0</v>
      </c>
      <c r="CP14" s="47"/>
      <c r="CQ14" s="47"/>
      <c r="CR14" s="47"/>
      <c r="CS14" s="47"/>
      <c r="CT14" s="47"/>
      <c r="CU14" s="68"/>
      <c r="CV14" s="11"/>
      <c r="CW14" s="11"/>
      <c r="CX14" s="139" t="s">
        <v>91</v>
      </c>
      <c r="CY14" s="22">
        <v>0</v>
      </c>
      <c r="CZ14" s="47">
        <v>3.5</v>
      </c>
      <c r="DA14" s="47">
        <v>2.2000000000000002</v>
      </c>
      <c r="DB14" s="47">
        <v>3.6</v>
      </c>
      <c r="DC14" s="47"/>
      <c r="DD14" s="47">
        <v>3.9</v>
      </c>
      <c r="DE14" s="68">
        <v>1.7</v>
      </c>
      <c r="DF14" s="11"/>
      <c r="DG14" s="11"/>
      <c r="DH14" s="139" t="s">
        <v>91</v>
      </c>
      <c r="DI14" s="427">
        <v>0</v>
      </c>
      <c r="DJ14" s="47"/>
      <c r="DK14" s="47"/>
      <c r="DL14" s="47"/>
      <c r="DM14" s="47"/>
      <c r="DN14" s="47"/>
      <c r="DO14" s="68"/>
      <c r="DP14" s="11"/>
      <c r="DQ14" s="11"/>
      <c r="DR14" s="139" t="s">
        <v>91</v>
      </c>
      <c r="DS14" s="22">
        <v>0</v>
      </c>
      <c r="DT14" s="47"/>
      <c r="DU14" s="47"/>
      <c r="DV14" s="47"/>
      <c r="DW14" s="47"/>
      <c r="DX14" s="47"/>
      <c r="DY14" s="68"/>
      <c r="DZ14" s="11"/>
      <c r="EA14" s="11"/>
      <c r="EB14" s="139" t="s">
        <v>91</v>
      </c>
      <c r="EC14" s="22">
        <v>0</v>
      </c>
      <c r="ED14" s="47"/>
      <c r="EE14" s="47"/>
      <c r="EF14" s="47"/>
      <c r="EG14" s="47"/>
      <c r="EH14" s="47"/>
      <c r="EI14" s="68"/>
      <c r="EJ14" s="11"/>
      <c r="EK14" s="11"/>
      <c r="EL14" s="139" t="s">
        <v>91</v>
      </c>
      <c r="EM14" s="22">
        <v>0</v>
      </c>
      <c r="EN14" s="47">
        <v>1.2</v>
      </c>
      <c r="EO14" s="47"/>
      <c r="EP14" s="47"/>
      <c r="EQ14" s="47"/>
      <c r="ER14" s="47">
        <v>1.3</v>
      </c>
      <c r="ES14" s="68">
        <v>0.7</v>
      </c>
      <c r="ET14" s="11"/>
      <c r="EU14" s="11"/>
      <c r="EV14" s="139" t="s">
        <v>91</v>
      </c>
      <c r="EW14" s="427">
        <v>0</v>
      </c>
      <c r="EX14" s="47"/>
      <c r="EY14" s="47"/>
      <c r="EZ14" s="47"/>
      <c r="FA14" s="47"/>
      <c r="FB14" s="47"/>
      <c r="FC14" s="68"/>
      <c r="FD14" s="11"/>
      <c r="FE14" s="11"/>
      <c r="FF14" s="139" t="s">
        <v>91</v>
      </c>
      <c r="FG14" s="22">
        <v>0</v>
      </c>
      <c r="FH14" s="47"/>
      <c r="FI14" s="47"/>
      <c r="FJ14" s="47"/>
      <c r="FK14" s="47"/>
      <c r="FL14" s="47"/>
      <c r="FM14" s="68"/>
      <c r="FN14" s="11"/>
      <c r="FO14" s="11"/>
      <c r="FP14" s="139" t="s">
        <v>91</v>
      </c>
      <c r="FQ14" s="22">
        <v>0</v>
      </c>
      <c r="FR14" s="47"/>
      <c r="FS14" s="47"/>
      <c r="FT14" s="47"/>
      <c r="FU14" s="47"/>
      <c r="FV14" s="47"/>
      <c r="FW14" s="68"/>
      <c r="FX14" s="11"/>
      <c r="FY14" s="11"/>
      <c r="FZ14" s="139" t="s">
        <v>91</v>
      </c>
      <c r="GA14" s="22">
        <v>0</v>
      </c>
      <c r="GB14" s="47">
        <v>0.80328645915626484</v>
      </c>
      <c r="GC14" s="47">
        <v>1.1027562574050522</v>
      </c>
      <c r="GD14" s="47">
        <v>0.76383945038695822</v>
      </c>
      <c r="GE14" s="47"/>
      <c r="GF14" s="47">
        <v>0.93104822638501394</v>
      </c>
      <c r="GG14" s="68">
        <v>0.31426392067124331</v>
      </c>
      <c r="GH14" s="11"/>
      <c r="GI14" s="11"/>
      <c r="GJ14" s="139" t="s">
        <v>91</v>
      </c>
      <c r="GK14" s="22">
        <v>0</v>
      </c>
      <c r="GL14" s="47"/>
      <c r="GM14" s="47"/>
      <c r="GN14" s="47"/>
      <c r="GO14" s="47"/>
      <c r="GP14" s="47"/>
      <c r="GQ14" s="68"/>
      <c r="GR14" s="11"/>
      <c r="GS14" s="11"/>
      <c r="GT14" s="139" t="s">
        <v>91</v>
      </c>
      <c r="GU14" s="22">
        <v>0</v>
      </c>
      <c r="GV14" s="47"/>
      <c r="GW14" s="47"/>
      <c r="GX14" s="47"/>
      <c r="GY14" s="47"/>
      <c r="GZ14" s="47"/>
      <c r="HA14" s="68"/>
      <c r="HB14" s="11"/>
      <c r="HC14" s="11"/>
      <c r="HD14" s="139" t="s">
        <v>91</v>
      </c>
      <c r="HE14" s="22">
        <v>0</v>
      </c>
      <c r="HF14" s="47">
        <v>0.80289801555609452</v>
      </c>
      <c r="HG14" s="47">
        <v>0.57848011277716282</v>
      </c>
      <c r="HH14" s="47">
        <v>0.95461371774388393</v>
      </c>
      <c r="HI14" s="47"/>
      <c r="HJ14" s="47">
        <v>0.93104822638501394</v>
      </c>
      <c r="HK14" s="68">
        <v>0.31358302701590479</v>
      </c>
      <c r="HL14" s="11"/>
      <c r="HM14" s="11"/>
    </row>
    <row xmlns:x14ac="http://schemas.microsoft.com/office/spreadsheetml/2009/9/ac" r="15" s="2" customFormat="true" x14ac:dyDescent="0.25">
      <c r="A15" s="445" t="str">
        <f ca="true">IF(ISBLANK('Data Summary'!A17),"",'Data Summary'!A17)</f>
        <v>PAK_2016_ASER</v>
      </c>
      <c r="B15" s="139"/>
      <c r="C15" s="6"/>
      <c r="D15" s="47"/>
      <c r="E15" s="7"/>
      <c r="F15" s="7"/>
      <c r="G15" s="7"/>
      <c r="H15" s="47"/>
      <c r="I15" s="68"/>
      <c r="J15" s="11"/>
      <c r="K15" s="11"/>
      <c r="L15" s="139"/>
      <c r="M15" s="6"/>
      <c r="N15" s="47"/>
      <c r="O15" s="7"/>
      <c r="P15" s="7"/>
      <c r="Q15" s="7"/>
      <c r="R15" s="47"/>
      <c r="S15" s="68"/>
      <c r="T15" s="11"/>
      <c r="U15" s="11"/>
      <c r="V15" s="139"/>
      <c r="W15" s="6"/>
      <c r="X15" s="47"/>
      <c r="Y15" s="7"/>
      <c r="Z15" s="7"/>
      <c r="AA15" s="7"/>
      <c r="AB15" s="47"/>
      <c r="AC15" s="68"/>
      <c r="AD15" s="11"/>
      <c r="AE15" s="11"/>
      <c r="AF15" s="139"/>
      <c r="AG15" s="6"/>
      <c r="AH15" s="47"/>
      <c r="AI15" s="7"/>
      <c r="AJ15" s="7"/>
      <c r="AK15" s="7"/>
      <c r="AL15" s="47"/>
      <c r="AM15" s="68"/>
      <c r="AN15" s="11"/>
      <c r="AO15" s="11"/>
      <c r="AP15" s="139"/>
      <c r="AQ15" s="6"/>
      <c r="AR15" s="47"/>
      <c r="AS15" s="7"/>
      <c r="AT15" s="7"/>
      <c r="AU15" s="7"/>
      <c r="AV15" s="47"/>
      <c r="AW15" s="68"/>
      <c r="AX15" s="11"/>
      <c r="AY15" s="11"/>
      <c r="AZ15" s="139"/>
      <c r="BA15" s="6"/>
      <c r="BB15" s="47"/>
      <c r="BC15" s="7"/>
      <c r="BD15" s="7"/>
      <c r="BE15" s="7"/>
      <c r="BF15" s="47"/>
      <c r="BG15" s="68"/>
      <c r="BH15" s="11"/>
      <c r="BI15" s="11"/>
      <c r="BJ15" s="139"/>
      <c r="BK15" s="6"/>
      <c r="BL15" s="47"/>
      <c r="BM15" s="7"/>
      <c r="BN15" s="7"/>
      <c r="BO15" s="7"/>
      <c r="BP15" s="47"/>
      <c r="BQ15" s="68"/>
      <c r="BR15" s="11"/>
      <c r="BS15" s="11"/>
      <c r="BT15" s="139"/>
      <c r="BU15" s="6"/>
      <c r="BV15" s="47"/>
      <c r="BW15" s="7"/>
      <c r="BX15" s="7"/>
      <c r="BY15" s="7"/>
      <c r="BZ15" s="47"/>
      <c r="CA15" s="68"/>
      <c r="CB15" s="11"/>
      <c r="CC15" s="11"/>
      <c r="CD15" s="137" t="s">
        <v>264</v>
      </c>
      <c r="CE15" s="6">
        <v>1</v>
      </c>
      <c r="CF15" s="8">
        <v>73.326714352355779</v>
      </c>
      <c r="CG15" s="486">
        <v>86.438058551617871</v>
      </c>
      <c r="CH15" s="486">
        <v>71.855032860601881</v>
      </c>
      <c r="CI15" s="486"/>
      <c r="CJ15" s="486">
        <v>69.218215690333267</v>
      </c>
      <c r="CK15" s="26">
        <v>88.075096674400612</v>
      </c>
      <c r="CL15" s="11"/>
      <c r="CM15" s="11"/>
      <c r="CN15" s="139"/>
      <c r="CO15" s="6"/>
      <c r="CP15" s="47"/>
      <c r="CQ15" s="7"/>
      <c r="CR15" s="7"/>
      <c r="CS15" s="7"/>
      <c r="CT15" s="47"/>
      <c r="CU15" s="68"/>
      <c r="CV15" s="11"/>
      <c r="CW15" s="11"/>
      <c r="CX15" s="139"/>
      <c r="CY15" s="6"/>
      <c r="CZ15" s="47"/>
      <c r="DA15" s="7"/>
      <c r="DB15" s="7"/>
      <c r="DC15" s="7"/>
      <c r="DD15" s="47"/>
      <c r="DE15" s="68"/>
      <c r="DF15" s="11"/>
      <c r="DG15" s="11"/>
      <c r="DH15" s="137" t="s">
        <v>258</v>
      </c>
      <c r="DI15" s="6">
        <v>1</v>
      </c>
      <c r="DJ15" s="47"/>
      <c r="DK15" s="422"/>
      <c r="DL15" s="422">
        <v>67.324010000000001</v>
      </c>
      <c r="DM15" s="422"/>
      <c r="DN15" s="419">
        <v>60.440390000000001</v>
      </c>
      <c r="DO15" s="423">
        <v>80.730514787330321</v>
      </c>
      <c r="DP15" s="11"/>
      <c r="DQ15" s="11"/>
      <c r="DR15" s="139"/>
      <c r="DS15" s="6"/>
      <c r="DT15" s="47"/>
      <c r="DU15" s="7"/>
      <c r="DV15" s="7"/>
      <c r="DW15" s="7"/>
      <c r="DX15" s="47"/>
      <c r="DY15" s="68"/>
      <c r="DZ15" s="11"/>
      <c r="EA15" s="11"/>
      <c r="EB15" s="139"/>
      <c r="EC15" s="6"/>
      <c r="ED15" s="47"/>
      <c r="EE15" s="7"/>
      <c r="EF15" s="7"/>
      <c r="EG15" s="7"/>
      <c r="EH15" s="47"/>
      <c r="EI15" s="68"/>
      <c r="EJ15" s="11"/>
      <c r="EK15" s="11"/>
      <c r="EL15" s="139"/>
      <c r="EM15" s="6"/>
      <c r="EN15" s="47"/>
      <c r="EO15" s="7"/>
      <c r="EP15" s="7"/>
      <c r="EQ15" s="7"/>
      <c r="ER15" s="47"/>
      <c r="ES15" s="68"/>
      <c r="ET15" s="11"/>
      <c r="EU15" s="11"/>
      <c r="EV15" s="137" t="s">
        <v>258</v>
      </c>
      <c r="EW15" s="6">
        <v>1</v>
      </c>
      <c r="EX15" s="47"/>
      <c r="EY15" s="422"/>
      <c r="EZ15" s="422">
        <v>71.642489999999995</v>
      </c>
      <c r="FA15" s="422"/>
      <c r="FB15" s="419">
        <v>67.38288</v>
      </c>
      <c r="FC15" s="26">
        <v>80.222801723237581</v>
      </c>
      <c r="FD15" s="11"/>
      <c r="FE15" s="11"/>
      <c r="FF15" s="137" t="s">
        <v>258</v>
      </c>
      <c r="FG15" s="6">
        <v>1</v>
      </c>
      <c r="FH15" s="8">
        <v>70.325429999999997</v>
      </c>
      <c r="FI15" s="7">
        <v>83.987269999999995</v>
      </c>
      <c r="FJ15" s="7">
        <v>68.2834</v>
      </c>
      <c r="FK15" s="7"/>
      <c r="FL15" s="7">
        <v>65.906624943291831</v>
      </c>
      <c r="FM15" s="26">
        <v>90.401790000000005</v>
      </c>
      <c r="FN15" s="11"/>
      <c r="FO15" s="11"/>
      <c r="FP15" s="137" t="s">
        <v>318</v>
      </c>
      <c r="FQ15" s="6">
        <v>1</v>
      </c>
      <c r="FR15" s="47"/>
      <c r="FS15" s="7"/>
      <c r="FT15" s="7">
        <v>67.813270000000003</v>
      </c>
      <c r="FU15" s="7"/>
      <c r="FV15" s="7">
        <v>60.013047092831961</v>
      </c>
      <c r="FW15" s="26">
        <v>75.628789999999995</v>
      </c>
      <c r="FX15" s="11"/>
      <c r="FY15" s="11"/>
      <c r="FZ15" s="139"/>
      <c r="GA15" s="6"/>
      <c r="GB15" s="47"/>
      <c r="GC15" s="7"/>
      <c r="GD15" s="7"/>
      <c r="GE15" s="7"/>
      <c r="GF15" s="47"/>
      <c r="GG15" s="68"/>
      <c r="GH15" s="11"/>
      <c r="GI15" s="11"/>
      <c r="GJ15" s="139"/>
      <c r="GK15" s="6"/>
      <c r="GL15" s="47"/>
      <c r="GM15" s="7"/>
      <c r="GN15" s="7"/>
      <c r="GO15" s="7"/>
      <c r="GP15" s="47"/>
      <c r="GQ15" s="68"/>
      <c r="GR15" s="11"/>
      <c r="GS15" s="11"/>
      <c r="GT15" s="137" t="s">
        <v>318</v>
      </c>
      <c r="GU15" s="6">
        <v>1</v>
      </c>
      <c r="GV15" s="47"/>
      <c r="GW15" s="7">
        <v>90.082633744855968</v>
      </c>
      <c r="GX15" s="7"/>
      <c r="GY15" s="7"/>
      <c r="GZ15" s="47">
        <v>88.205245901639344</v>
      </c>
      <c r="HA15" s="68">
        <v>91.873360655737699</v>
      </c>
      <c r="HB15" s="11"/>
      <c r="HC15" s="11"/>
      <c r="HD15" s="139"/>
      <c r="HE15" s="6"/>
      <c r="HF15" s="47"/>
      <c r="HG15" s="7"/>
      <c r="HH15" s="7"/>
      <c r="HI15" s="7"/>
      <c r="HJ15" s="47"/>
      <c r="HK15" s="68"/>
      <c r="HL15" s="11"/>
      <c r="HM15" s="11"/>
      <c r="HN15" s="152"/>
      <c r="HX15" s="152"/>
      <c r="IH15" s="152"/>
      <c r="IR15" s="152"/>
    </row>
    <row xmlns:x14ac="http://schemas.microsoft.com/office/spreadsheetml/2009/9/ac" r="16" s="2" customFormat="true" x14ac:dyDescent="0.25">
      <c r="A16" s="445" t="str">
        <f ca="true">IF(ISBLANK('Data Summary'!A18),"",'Data Summary'!A18)</f>
        <v>PAK_2016_CEN</v>
      </c>
      <c r="B16" s="139"/>
      <c r="C16" s="13"/>
      <c r="D16" s="47"/>
      <c r="E16" s="7"/>
      <c r="F16" s="7"/>
      <c r="G16" s="7"/>
      <c r="H16" s="47"/>
      <c r="I16" s="68"/>
      <c r="J16" s="11"/>
      <c r="K16" s="11"/>
      <c r="L16" s="139"/>
      <c r="M16" s="13"/>
      <c r="N16" s="47"/>
      <c r="O16" s="7"/>
      <c r="P16" s="7"/>
      <c r="Q16" s="7"/>
      <c r="R16" s="47"/>
      <c r="S16" s="68"/>
      <c r="T16" s="11"/>
      <c r="U16" s="11"/>
      <c r="V16" s="139"/>
      <c r="W16" s="13"/>
      <c r="X16" s="47"/>
      <c r="Y16" s="47"/>
      <c r="Z16" s="47"/>
      <c r="AA16" s="47"/>
      <c r="AB16" s="47"/>
      <c r="AC16" s="68"/>
      <c r="AD16" s="11"/>
      <c r="AE16" s="11"/>
      <c r="AF16" s="139"/>
      <c r="AG16" s="13"/>
      <c r="AH16" s="47"/>
      <c r="AI16" s="47"/>
      <c r="AJ16" s="47"/>
      <c r="AK16" s="47"/>
      <c r="AL16" s="47"/>
      <c r="AM16" s="68"/>
      <c r="AN16" s="11"/>
      <c r="AO16" s="11"/>
      <c r="AP16" s="139"/>
      <c r="AQ16" s="13"/>
      <c r="AR16" s="47"/>
      <c r="AS16" s="7"/>
      <c r="AT16" s="7"/>
      <c r="AU16" s="7"/>
      <c r="AV16" s="47"/>
      <c r="AW16" s="68"/>
      <c r="AX16" s="11"/>
      <c r="AY16" s="11"/>
      <c r="AZ16" s="139"/>
      <c r="BA16" s="13"/>
      <c r="BB16" s="47"/>
      <c r="BC16" s="7"/>
      <c r="BD16" s="7"/>
      <c r="BE16" s="7"/>
      <c r="BF16" s="47"/>
      <c r="BG16" s="68"/>
      <c r="BH16" s="11"/>
      <c r="BI16" s="11"/>
      <c r="BJ16" s="139"/>
      <c r="BK16" s="13"/>
      <c r="BL16" s="47"/>
      <c r="BM16" s="7"/>
      <c r="BN16" s="7"/>
      <c r="BO16" s="7"/>
      <c r="BP16" s="47"/>
      <c r="BQ16" s="68"/>
      <c r="BR16" s="11"/>
      <c r="BS16" s="11"/>
      <c r="BT16" s="139"/>
      <c r="BU16" s="13"/>
      <c r="BV16" s="47"/>
      <c r="BW16" s="7"/>
      <c r="BX16" s="7"/>
      <c r="BY16" s="7"/>
      <c r="BZ16" s="47"/>
      <c r="CA16" s="68"/>
      <c r="CB16" s="11"/>
      <c r="CC16" s="11"/>
      <c r="CD16" s="139"/>
      <c r="CE16" s="490"/>
      <c r="CF16" s="47"/>
      <c r="CG16" s="486"/>
      <c r="CH16" s="486"/>
      <c r="CI16" s="486"/>
      <c r="CJ16" s="47"/>
      <c r="CK16" s="68"/>
      <c r="CL16" s="11"/>
      <c r="CM16" s="11"/>
      <c r="CN16" s="139"/>
      <c r="CO16" s="13"/>
      <c r="CP16" s="47"/>
      <c r="CQ16" s="7"/>
      <c r="CR16" s="7"/>
      <c r="CS16" s="7"/>
      <c r="CT16" s="47"/>
      <c r="CU16" s="68"/>
      <c r="CV16" s="11"/>
      <c r="CW16" s="11"/>
      <c r="CX16" s="139"/>
      <c r="CY16" s="13"/>
      <c r="CZ16" s="47"/>
      <c r="DA16" s="7"/>
      <c r="DB16" s="7"/>
      <c r="DC16" s="7"/>
      <c r="DD16" s="47"/>
      <c r="DE16" s="68"/>
      <c r="DF16" s="11"/>
      <c r="DG16" s="11"/>
      <c r="DH16" s="139"/>
      <c r="DI16" s="428"/>
      <c r="DJ16" s="47"/>
      <c r="DK16" s="422"/>
      <c r="DL16" s="422"/>
      <c r="DM16" s="422"/>
      <c r="DN16" s="47"/>
      <c r="DO16" s="68"/>
      <c r="DP16" s="11"/>
      <c r="DQ16" s="11"/>
      <c r="DR16" s="139"/>
      <c r="DS16" s="13"/>
      <c r="DT16" s="47"/>
      <c r="DU16" s="7"/>
      <c r="DV16" s="7"/>
      <c r="DW16" s="7"/>
      <c r="DX16" s="47"/>
      <c r="DY16" s="68"/>
      <c r="DZ16" s="11"/>
      <c r="EA16" s="11"/>
      <c r="EB16" s="139"/>
      <c r="EC16" s="13"/>
      <c r="ED16" s="47"/>
      <c r="EE16" s="7"/>
      <c r="EF16" s="7"/>
      <c r="EG16" s="7"/>
      <c r="EH16" s="47"/>
      <c r="EI16" s="68"/>
      <c r="EJ16" s="11"/>
      <c r="EK16" s="11"/>
      <c r="EL16" s="139"/>
      <c r="EM16" s="13"/>
      <c r="EN16" s="47"/>
      <c r="EO16" s="7"/>
      <c r="EP16" s="7"/>
      <c r="EQ16" s="7"/>
      <c r="ER16" s="47"/>
      <c r="ES16" s="68"/>
      <c r="ET16" s="11"/>
      <c r="EU16" s="11"/>
      <c r="EV16" s="139"/>
      <c r="EW16" s="428"/>
      <c r="EX16" s="47"/>
      <c r="EY16" s="422"/>
      <c r="EZ16" s="422"/>
      <c r="FA16" s="422"/>
      <c r="FB16" s="47"/>
      <c r="FC16" s="68"/>
      <c r="FD16" s="11"/>
      <c r="FE16" s="11"/>
      <c r="FF16" s="139"/>
      <c r="FG16" s="13"/>
      <c r="FH16" s="47"/>
      <c r="FI16" s="7"/>
      <c r="FJ16" s="7"/>
      <c r="FK16" s="7"/>
      <c r="FL16" s="47"/>
      <c r="FM16" s="68"/>
      <c r="FN16" s="11"/>
      <c r="FO16" s="11"/>
      <c r="FP16" s="139"/>
      <c r="FQ16" s="13"/>
      <c r="FR16" s="47"/>
      <c r="FS16" s="7"/>
      <c r="FT16" s="7"/>
      <c r="FU16" s="7"/>
      <c r="FV16" s="47"/>
      <c r="FW16" s="68"/>
      <c r="FX16" s="11"/>
      <c r="FY16" s="11"/>
      <c r="FZ16" s="139"/>
      <c r="GA16" s="13"/>
      <c r="GB16" s="47"/>
      <c r="GC16" s="7"/>
      <c r="GD16" s="7"/>
      <c r="GE16" s="7"/>
      <c r="GF16" s="47"/>
      <c r="GG16" s="68"/>
      <c r="GH16" s="11"/>
      <c r="GI16" s="11"/>
      <c r="GJ16" s="139"/>
      <c r="GK16" s="13"/>
      <c r="GL16" s="47"/>
      <c r="GM16" s="7"/>
      <c r="GN16" s="7"/>
      <c r="GO16" s="7"/>
      <c r="GP16" s="47"/>
      <c r="GQ16" s="68"/>
      <c r="GR16" s="11"/>
      <c r="GS16" s="11"/>
      <c r="GT16" s="139"/>
      <c r="GU16" s="13"/>
      <c r="GV16" s="47"/>
      <c r="GW16" s="7"/>
      <c r="GX16" s="7"/>
      <c r="GY16" s="7"/>
      <c r="GZ16" s="47"/>
      <c r="HA16" s="68"/>
      <c r="HB16" s="11"/>
      <c r="HC16" s="11"/>
      <c r="HD16" s="139"/>
      <c r="HE16" s="13"/>
      <c r="HF16" s="47"/>
      <c r="HG16" s="7"/>
      <c r="HH16" s="7"/>
      <c r="HI16" s="7"/>
      <c r="HJ16" s="47"/>
      <c r="HK16" s="68"/>
      <c r="HL16" s="11"/>
      <c r="HM16" s="11"/>
      <c r="HN16" s="152"/>
      <c r="HX16" s="152"/>
      <c r="IH16" s="152"/>
      <c r="IR16" s="152"/>
    </row>
    <row xmlns:x14ac="http://schemas.microsoft.com/office/spreadsheetml/2009/9/ac" r="17" s="2" customFormat="true" x14ac:dyDescent="0.25">
      <c r="A17" s="445" t="str">
        <f ca="true">IF(ISBLANK('Data Summary'!A19),"",'Data Summary'!A19)</f>
        <v>PAK_2016_UIS</v>
      </c>
      <c r="B17" s="139"/>
      <c r="C17" s="13"/>
      <c r="D17" s="47"/>
      <c r="E17" s="7"/>
      <c r="F17" s="7"/>
      <c r="G17" s="7"/>
      <c r="H17" s="7"/>
      <c r="I17" s="26"/>
      <c r="J17" s="11"/>
      <c r="K17" s="11"/>
      <c r="L17" s="139"/>
      <c r="M17" s="13"/>
      <c r="N17" s="47"/>
      <c r="O17" s="7"/>
      <c r="P17" s="7"/>
      <c r="Q17" s="7"/>
      <c r="R17" s="7"/>
      <c r="S17" s="26"/>
      <c r="T17" s="11"/>
      <c r="U17" s="11"/>
      <c r="V17" s="139"/>
      <c r="W17" s="13"/>
      <c r="X17" s="47"/>
      <c r="Y17" s="47"/>
      <c r="Z17" s="47"/>
      <c r="AA17" s="47"/>
      <c r="AB17" s="47"/>
      <c r="AC17" s="26"/>
      <c r="AD17" s="11"/>
      <c r="AE17" s="11"/>
      <c r="AF17" s="139"/>
      <c r="AG17" s="13"/>
      <c r="AH17" s="47"/>
      <c r="AI17" s="47"/>
      <c r="AJ17" s="47"/>
      <c r="AK17" s="47"/>
      <c r="AL17" s="47"/>
      <c r="AM17" s="26"/>
      <c r="AN17" s="11"/>
      <c r="AO17" s="11"/>
      <c r="AP17" s="139"/>
      <c r="AQ17" s="13"/>
      <c r="AR17" s="47"/>
      <c r="AS17" s="7"/>
      <c r="AT17" s="7"/>
      <c r="AU17" s="7"/>
      <c r="AV17" s="7"/>
      <c r="AW17" s="26"/>
      <c r="AX17" s="11"/>
      <c r="AY17" s="11"/>
      <c r="AZ17" s="139"/>
      <c r="BA17" s="13"/>
      <c r="BB17" s="47"/>
      <c r="BC17" s="7"/>
      <c r="BD17" s="7"/>
      <c r="BE17" s="7"/>
      <c r="BF17" s="7"/>
      <c r="BG17" s="26"/>
      <c r="BH17" s="11"/>
      <c r="BI17" s="11"/>
      <c r="BJ17" s="139"/>
      <c r="BK17" s="13"/>
      <c r="BL17" s="47"/>
      <c r="BM17" s="7"/>
      <c r="BN17" s="7"/>
      <c r="BO17" s="7"/>
      <c r="BP17" s="7"/>
      <c r="BQ17" s="26"/>
      <c r="BR17" s="11"/>
      <c r="BS17" s="11"/>
      <c r="BT17" s="139"/>
      <c r="BU17" s="13"/>
      <c r="BV17" s="47"/>
      <c r="BW17" s="7"/>
      <c r="BX17" s="7"/>
      <c r="BY17" s="7"/>
      <c r="BZ17" s="7"/>
      <c r="CA17" s="26"/>
      <c r="CB17" s="11"/>
      <c r="CC17" s="11"/>
      <c r="CD17" s="139"/>
      <c r="CE17" s="490"/>
      <c r="CF17" s="47"/>
      <c r="CG17" s="486"/>
      <c r="CH17" s="486"/>
      <c r="CI17" s="486"/>
      <c r="CJ17" s="486"/>
      <c r="CK17" s="26"/>
      <c r="CL17" s="11"/>
      <c r="CM17" s="11"/>
      <c r="CN17" s="139"/>
      <c r="CO17" s="13"/>
      <c r="CP17" s="47"/>
      <c r="CQ17" s="7"/>
      <c r="CR17" s="7"/>
      <c r="CS17" s="7"/>
      <c r="CT17" s="7"/>
      <c r="CU17" s="26"/>
      <c r="CV17" s="11"/>
      <c r="CW17" s="11"/>
      <c r="CX17" s="139"/>
      <c r="CY17" s="13"/>
      <c r="CZ17" s="47"/>
      <c r="DA17" s="7"/>
      <c r="DB17" s="7"/>
      <c r="DC17" s="7"/>
      <c r="DD17" s="7"/>
      <c r="DE17" s="26"/>
      <c r="DF17" s="11"/>
      <c r="DG17" s="11"/>
      <c r="DH17" s="139"/>
      <c r="DI17" s="428"/>
      <c r="DJ17" s="47"/>
      <c r="DK17" s="422"/>
      <c r="DL17" s="422"/>
      <c r="DM17" s="422"/>
      <c r="DN17" s="47"/>
      <c r="DO17" s="26"/>
      <c r="DP17" s="11"/>
      <c r="DQ17" s="11"/>
      <c r="DR17" s="139"/>
      <c r="DS17" s="13"/>
      <c r="DT17" s="47"/>
      <c r="DU17" s="7"/>
      <c r="DV17" s="7"/>
      <c r="DW17" s="7"/>
      <c r="DX17" s="7"/>
      <c r="DY17" s="26"/>
      <c r="DZ17" s="11"/>
      <c r="EA17" s="11"/>
      <c r="EB17" s="139"/>
      <c r="EC17" s="13"/>
      <c r="ED17" s="47"/>
      <c r="EE17" s="7"/>
      <c r="EF17" s="7"/>
      <c r="EG17" s="7"/>
      <c r="EH17" s="7"/>
      <c r="EI17" s="26"/>
      <c r="EJ17" s="11"/>
      <c r="EK17" s="11"/>
      <c r="EL17" s="139"/>
      <c r="EM17" s="13"/>
      <c r="EN17" s="47"/>
      <c r="EO17" s="7"/>
      <c r="EP17" s="7"/>
      <c r="EQ17" s="7"/>
      <c r="ER17" s="7"/>
      <c r="ES17" s="26"/>
      <c r="ET17" s="11"/>
      <c r="EU17" s="11"/>
      <c r="EV17" s="139"/>
      <c r="EW17" s="428"/>
      <c r="EX17" s="47"/>
      <c r="EY17" s="422"/>
      <c r="EZ17" s="422"/>
      <c r="FA17" s="422"/>
      <c r="FB17" s="47"/>
      <c r="FC17" s="26"/>
      <c r="FD17" s="11"/>
      <c r="FE17" s="11"/>
      <c r="FF17" s="139"/>
      <c r="FG17" s="13"/>
      <c r="FH17" s="47"/>
      <c r="FI17" s="7"/>
      <c r="FJ17" s="7"/>
      <c r="FK17" s="7"/>
      <c r="FL17" s="7"/>
      <c r="FM17" s="26"/>
      <c r="FN17" s="11"/>
      <c r="FO17" s="11"/>
      <c r="FP17" s="139"/>
      <c r="FQ17" s="13"/>
      <c r="FR17" s="47"/>
      <c r="FS17" s="7"/>
      <c r="FT17" s="7"/>
      <c r="FU17" s="7"/>
      <c r="FV17" s="7"/>
      <c r="FW17" s="26"/>
      <c r="FX17" s="11"/>
      <c r="FY17" s="11"/>
      <c r="FZ17" s="139"/>
      <c r="GA17" s="13"/>
      <c r="GB17" s="47"/>
      <c r="GC17" s="7"/>
      <c r="GD17" s="7"/>
      <c r="GE17" s="7"/>
      <c r="GF17" s="7"/>
      <c r="GG17" s="26"/>
      <c r="GH17" s="11"/>
      <c r="GI17" s="11"/>
      <c r="GJ17" s="139"/>
      <c r="GK17" s="13"/>
      <c r="GL17" s="47"/>
      <c r="GM17" s="7"/>
      <c r="GN17" s="7"/>
      <c r="GO17" s="7"/>
      <c r="GP17" s="7"/>
      <c r="GQ17" s="26"/>
      <c r="GR17" s="11"/>
      <c r="GS17" s="11"/>
      <c r="GT17" s="139"/>
      <c r="GU17" s="13"/>
      <c r="GV17" s="47"/>
      <c r="GW17" s="7"/>
      <c r="GX17" s="7"/>
      <c r="GY17" s="7"/>
      <c r="GZ17" s="7"/>
      <c r="HA17" s="26"/>
      <c r="HB17" s="11"/>
      <c r="HC17" s="11"/>
      <c r="HD17" s="139"/>
      <c r="HE17" s="13"/>
      <c r="HF17" s="47"/>
      <c r="HG17" s="7"/>
      <c r="HH17" s="7"/>
      <c r="HI17" s="7"/>
      <c r="HJ17" s="7"/>
      <c r="HK17" s="26"/>
      <c r="HL17" s="11"/>
      <c r="HM17" s="11"/>
      <c r="HN17" s="152"/>
      <c r="HX17" s="152"/>
      <c r="IH17" s="152"/>
      <c r="IR17" s="152"/>
    </row>
    <row xmlns:x14ac="http://schemas.microsoft.com/office/spreadsheetml/2009/9/ac" r="18" s="2" customFormat="true" x14ac:dyDescent="0.25">
      <c r="A18" s="445" t="str">
        <f ca="true">IF(ISBLANK('Data Summary'!A20),"",'Data Summary'!A20)</f>
        <v>PAK_2018_EMIS</v>
      </c>
      <c r="B18" s="139"/>
      <c r="C18" s="13"/>
      <c r="D18" s="47"/>
      <c r="E18" s="69"/>
      <c r="F18" s="69"/>
      <c r="G18" s="7"/>
      <c r="H18" s="7"/>
      <c r="I18" s="26"/>
      <c r="J18" s="11"/>
      <c r="K18" s="11"/>
      <c r="L18" s="139"/>
      <c r="M18" s="13"/>
      <c r="N18" s="47"/>
      <c r="O18" s="69"/>
      <c r="P18" s="69"/>
      <c r="Q18" s="7"/>
      <c r="R18" s="7"/>
      <c r="S18" s="26"/>
      <c r="T18" s="11"/>
      <c r="U18" s="11"/>
      <c r="V18" s="139"/>
      <c r="W18" s="13"/>
      <c r="X18" s="47"/>
      <c r="Y18" s="69"/>
      <c r="Z18" s="69"/>
      <c r="AA18" s="7"/>
      <c r="AB18" s="7"/>
      <c r="AC18" s="26"/>
      <c r="AD18" s="11"/>
      <c r="AE18" s="11"/>
      <c r="AF18" s="139"/>
      <c r="AG18" s="13"/>
      <c r="AH18" s="47"/>
      <c r="AI18" s="69"/>
      <c r="AJ18" s="69"/>
      <c r="AK18" s="7"/>
      <c r="AL18" s="7"/>
      <c r="AM18" s="26"/>
      <c r="AN18" s="11"/>
      <c r="AO18" s="11"/>
      <c r="AP18" s="139"/>
      <c r="AQ18" s="13"/>
      <c r="AR18" s="47"/>
      <c r="AS18" s="69"/>
      <c r="AT18" s="69"/>
      <c r="AU18" s="7"/>
      <c r="AV18" s="7"/>
      <c r="AW18" s="26"/>
      <c r="AX18" s="11"/>
      <c r="AY18" s="11"/>
      <c r="AZ18" s="139"/>
      <c r="BA18" s="13"/>
      <c r="BB18" s="47"/>
      <c r="BC18" s="69"/>
      <c r="BD18" s="69"/>
      <c r="BE18" s="7"/>
      <c r="BF18" s="7"/>
      <c r="BG18" s="26"/>
      <c r="BH18" s="11"/>
      <c r="BI18" s="11"/>
      <c r="BJ18" s="139"/>
      <c r="BK18" s="13"/>
      <c r="BL18" s="47"/>
      <c r="BM18" s="69"/>
      <c r="BN18" s="69"/>
      <c r="BO18" s="7"/>
      <c r="BP18" s="7"/>
      <c r="BQ18" s="26"/>
      <c r="BR18" s="11"/>
      <c r="BS18" s="11"/>
      <c r="BT18" s="139"/>
      <c r="BU18" s="13"/>
      <c r="BV18" s="47"/>
      <c r="BW18" s="69"/>
      <c r="BX18" s="69"/>
      <c r="BY18" s="7"/>
      <c r="BZ18" s="7"/>
      <c r="CA18" s="26"/>
      <c r="CB18" s="11"/>
      <c r="CC18" s="11"/>
      <c r="CD18" s="139"/>
      <c r="CE18" s="490"/>
      <c r="CF18" s="47"/>
      <c r="CG18" s="69"/>
      <c r="CH18" s="69"/>
      <c r="CI18" s="486"/>
      <c r="CJ18" s="486"/>
      <c r="CK18" s="26"/>
      <c r="CL18" s="11"/>
      <c r="CM18" s="11"/>
      <c r="CN18" s="139"/>
      <c r="CO18" s="13"/>
      <c r="CP18" s="47"/>
      <c r="CQ18" s="69"/>
      <c r="CR18" s="69"/>
      <c r="CS18" s="7"/>
      <c r="CT18" s="7"/>
      <c r="CU18" s="26"/>
      <c r="CV18" s="11"/>
      <c r="CW18" s="11"/>
      <c r="CX18" s="139"/>
      <c r="CY18" s="13"/>
      <c r="CZ18" s="47"/>
      <c r="DA18" s="69"/>
      <c r="DB18" s="69"/>
      <c r="DC18" s="7"/>
      <c r="DD18" s="7"/>
      <c r="DE18" s="26"/>
      <c r="DF18" s="11"/>
      <c r="DG18" s="11"/>
      <c r="DH18" s="139"/>
      <c r="DI18" s="428"/>
      <c r="DJ18" s="47"/>
      <c r="DK18" s="69"/>
      <c r="DL18" s="69"/>
      <c r="DM18" s="422"/>
      <c r="DN18" s="47"/>
      <c r="DO18" s="26"/>
      <c r="DP18" s="11"/>
      <c r="DQ18" s="11"/>
      <c r="DR18" s="139"/>
      <c r="DS18" s="13"/>
      <c r="DT18" s="47"/>
      <c r="DU18" s="69"/>
      <c r="DV18" s="69"/>
      <c r="DW18" s="7"/>
      <c r="DX18" s="7"/>
      <c r="DY18" s="26"/>
      <c r="DZ18" s="11"/>
      <c r="EA18" s="11"/>
      <c r="EB18" s="139"/>
      <c r="EC18" s="13"/>
      <c r="ED18" s="47"/>
      <c r="EE18" s="69"/>
      <c r="EF18" s="69"/>
      <c r="EG18" s="7"/>
      <c r="EH18" s="7"/>
      <c r="EI18" s="26"/>
      <c r="EJ18" s="11"/>
      <c r="EK18" s="11"/>
      <c r="EL18" s="139"/>
      <c r="EM18" s="13"/>
      <c r="EN18" s="47"/>
      <c r="EO18" s="69"/>
      <c r="EP18" s="69"/>
      <c r="EQ18" s="7"/>
      <c r="ER18" s="7"/>
      <c r="ES18" s="26"/>
      <c r="ET18" s="11"/>
      <c r="EU18" s="11"/>
      <c r="EV18" s="139"/>
      <c r="EW18" s="428"/>
      <c r="EX18" s="47"/>
      <c r="EY18" s="69"/>
      <c r="EZ18" s="69"/>
      <c r="FA18" s="422"/>
      <c r="FB18" s="47"/>
      <c r="FC18" s="26"/>
      <c r="FD18" s="11"/>
      <c r="FE18" s="11"/>
      <c r="FF18" s="139"/>
      <c r="FG18" s="13"/>
      <c r="FH18" s="47"/>
      <c r="FI18" s="69"/>
      <c r="FJ18" s="69"/>
      <c r="FK18" s="7"/>
      <c r="FL18" s="7"/>
      <c r="FM18" s="26"/>
      <c r="FN18" s="11"/>
      <c r="FO18" s="11"/>
      <c r="FP18" s="139"/>
      <c r="FQ18" s="13"/>
      <c r="FR18" s="47"/>
      <c r="FS18" s="69"/>
      <c r="FT18" s="69"/>
      <c r="FU18" s="7"/>
      <c r="FV18" s="7"/>
      <c r="FW18" s="26"/>
      <c r="FX18" s="11"/>
      <c r="FY18" s="11"/>
      <c r="FZ18" s="139"/>
      <c r="GA18" s="13"/>
      <c r="GB18" s="47"/>
      <c r="GC18" s="69"/>
      <c r="GD18" s="69"/>
      <c r="GE18" s="7"/>
      <c r="GF18" s="7"/>
      <c r="GG18" s="26"/>
      <c r="GH18" s="11"/>
      <c r="GI18" s="11"/>
      <c r="GJ18" s="139"/>
      <c r="GK18" s="13"/>
      <c r="GL18" s="47"/>
      <c r="GM18" s="69"/>
      <c r="GN18" s="69"/>
      <c r="GO18" s="7"/>
      <c r="GP18" s="7"/>
      <c r="GQ18" s="26"/>
      <c r="GR18" s="11"/>
      <c r="GS18" s="11"/>
      <c r="GT18" s="139"/>
      <c r="GU18" s="13"/>
      <c r="GV18" s="47"/>
      <c r="GW18" s="69"/>
      <c r="GX18" s="69"/>
      <c r="GY18" s="7"/>
      <c r="GZ18" s="7"/>
      <c r="HA18" s="26"/>
      <c r="HB18" s="11"/>
      <c r="HC18" s="11"/>
      <c r="HD18" s="139"/>
      <c r="HE18" s="13"/>
      <c r="HF18" s="47"/>
      <c r="HG18" s="69"/>
      <c r="HH18" s="69"/>
      <c r="HI18" s="7"/>
      <c r="HJ18" s="7"/>
      <c r="HK18" s="26"/>
      <c r="HL18" s="11"/>
      <c r="HM18" s="11"/>
      <c r="HN18" s="152"/>
      <c r="HX18" s="152"/>
      <c r="IH18" s="152"/>
      <c r="IR18" s="152"/>
    </row>
    <row xmlns:x14ac="http://schemas.microsoft.com/office/spreadsheetml/2009/9/ac" r="19" s="2" customFormat="true" x14ac:dyDescent="0.25">
      <c r="A19" s="445" t="str">
        <f ca="true">IF(ISBLANK('Data Summary'!A21),"",'Data Summary'!A21)</f>
        <v>PAK_2018_ASER</v>
      </c>
      <c r="B19" s="139"/>
      <c r="C19" s="6"/>
      <c r="D19" s="47"/>
      <c r="E19" s="69"/>
      <c r="F19" s="69"/>
      <c r="G19" s="69"/>
      <c r="H19" s="69"/>
      <c r="I19" s="70"/>
      <c r="J19" s="11"/>
      <c r="K19" s="11"/>
      <c r="L19" s="139"/>
      <c r="M19" s="6"/>
      <c r="N19" s="47"/>
      <c r="O19" s="69"/>
      <c r="P19" s="69"/>
      <c r="Q19" s="69"/>
      <c r="R19" s="69"/>
      <c r="S19" s="70"/>
      <c r="T19" s="11"/>
      <c r="U19" s="11"/>
      <c r="V19" s="139"/>
      <c r="W19" s="6"/>
      <c r="X19" s="47"/>
      <c r="Y19" s="69"/>
      <c r="Z19" s="69"/>
      <c r="AA19" s="69"/>
      <c r="AB19" s="69"/>
      <c r="AC19" s="70"/>
      <c r="AD19" s="11"/>
      <c r="AE19" s="11"/>
      <c r="AF19" s="139"/>
      <c r="AG19" s="6"/>
      <c r="AH19" s="47"/>
      <c r="AI19" s="69"/>
      <c r="AJ19" s="69"/>
      <c r="AK19" s="69"/>
      <c r="AL19" s="69"/>
      <c r="AM19" s="70"/>
      <c r="AN19" s="11"/>
      <c r="AO19" s="11"/>
      <c r="AP19" s="139"/>
      <c r="AQ19" s="6"/>
      <c r="AR19" s="47"/>
      <c r="AS19" s="69"/>
      <c r="AT19" s="69"/>
      <c r="AU19" s="69"/>
      <c r="AV19" s="69"/>
      <c r="AW19" s="70"/>
      <c r="AX19" s="11"/>
      <c r="AY19" s="11"/>
      <c r="AZ19" s="139"/>
      <c r="BA19" s="6"/>
      <c r="BB19" s="47"/>
      <c r="BC19" s="69"/>
      <c r="BD19" s="69"/>
      <c r="BE19" s="69"/>
      <c r="BF19" s="69"/>
      <c r="BG19" s="70"/>
      <c r="BH19" s="11"/>
      <c r="BI19" s="11"/>
      <c r="BJ19" s="139"/>
      <c r="BK19" s="6"/>
      <c r="BL19" s="47"/>
      <c r="BM19" s="69"/>
      <c r="BN19" s="69"/>
      <c r="BO19" s="69"/>
      <c r="BP19" s="69"/>
      <c r="BQ19" s="70"/>
      <c r="BR19" s="11"/>
      <c r="BS19" s="11"/>
      <c r="BT19" s="139"/>
      <c r="BU19" s="6"/>
      <c r="BV19" s="47"/>
      <c r="BW19" s="69"/>
      <c r="BX19" s="69"/>
      <c r="BY19" s="69"/>
      <c r="BZ19" s="69"/>
      <c r="CA19" s="70"/>
      <c r="CB19" s="11"/>
      <c r="CC19" s="11"/>
      <c r="CD19" s="139"/>
      <c r="CE19" s="6"/>
      <c r="CF19" s="47"/>
      <c r="CG19" s="69"/>
      <c r="CH19" s="69"/>
      <c r="CI19" s="69"/>
      <c r="CJ19" s="69"/>
      <c r="CK19" s="70"/>
      <c r="CL19" s="11"/>
      <c r="CM19" s="11"/>
      <c r="CN19" s="139"/>
      <c r="CO19" s="6"/>
      <c r="CP19" s="47"/>
      <c r="CQ19" s="69"/>
      <c r="CR19" s="69"/>
      <c r="CS19" s="69"/>
      <c r="CT19" s="69"/>
      <c r="CU19" s="70"/>
      <c r="CV19" s="11"/>
      <c r="CW19" s="11"/>
      <c r="CX19" s="139"/>
      <c r="CY19" s="6"/>
      <c r="CZ19" s="47"/>
      <c r="DA19" s="69"/>
      <c r="DB19" s="69"/>
      <c r="DC19" s="69"/>
      <c r="DD19" s="69"/>
      <c r="DE19" s="70"/>
      <c r="DF19" s="11"/>
      <c r="DG19" s="11"/>
      <c r="DH19" s="139"/>
      <c r="DI19" s="6"/>
      <c r="DJ19" s="429"/>
      <c r="DK19" s="69"/>
      <c r="DL19" s="69"/>
      <c r="DM19" s="69"/>
      <c r="DN19" s="47"/>
      <c r="DO19" s="70"/>
      <c r="DP19" s="11"/>
      <c r="DQ19" s="11"/>
      <c r="DR19" s="139"/>
      <c r="DS19" s="6"/>
      <c r="DT19" s="47"/>
      <c r="DU19" s="69"/>
      <c r="DV19" s="69"/>
      <c r="DW19" s="69"/>
      <c r="DX19" s="69"/>
      <c r="DY19" s="70"/>
      <c r="DZ19" s="11"/>
      <c r="EA19" s="11"/>
      <c r="EB19" s="139"/>
      <c r="EC19" s="6"/>
      <c r="ED19" s="47"/>
      <c r="EE19" s="69"/>
      <c r="EF19" s="69"/>
      <c r="EG19" s="69"/>
      <c r="EH19" s="69"/>
      <c r="EI19" s="70"/>
      <c r="EJ19" s="11"/>
      <c r="EK19" s="11"/>
      <c r="EL19" s="139"/>
      <c r="EM19" s="6"/>
      <c r="EN19" s="47"/>
      <c r="EO19" s="69"/>
      <c r="EP19" s="69"/>
      <c r="EQ19" s="69"/>
      <c r="ER19" s="69"/>
      <c r="ES19" s="70"/>
      <c r="ET19" s="11"/>
      <c r="EU19" s="11"/>
      <c r="EV19" s="139"/>
      <c r="EW19" s="6"/>
      <c r="EX19" s="429"/>
      <c r="EY19" s="69"/>
      <c r="EZ19" s="69"/>
      <c r="FA19" s="69"/>
      <c r="FB19" s="47"/>
      <c r="FC19" s="70"/>
      <c r="FD19" s="11"/>
      <c r="FE19" s="11"/>
      <c r="FF19" s="139"/>
      <c r="FG19" s="6"/>
      <c r="FH19" s="47"/>
      <c r="FI19" s="69"/>
      <c r="FJ19" s="69"/>
      <c r="FK19" s="69"/>
      <c r="FL19" s="69"/>
      <c r="FM19" s="70"/>
      <c r="FN19" s="11"/>
      <c r="FO19" s="11"/>
      <c r="FP19" s="139"/>
      <c r="FQ19" s="6"/>
      <c r="FR19" s="47"/>
      <c r="FS19" s="69"/>
      <c r="FT19" s="69"/>
      <c r="FU19" s="69"/>
      <c r="FV19" s="69"/>
      <c r="FW19" s="70"/>
      <c r="FX19" s="11"/>
      <c r="FY19" s="11"/>
      <c r="FZ19" s="139"/>
      <c r="GA19" s="6"/>
      <c r="GB19" s="47"/>
      <c r="GC19" s="69"/>
      <c r="GD19" s="69"/>
      <c r="GE19" s="69"/>
      <c r="GF19" s="69"/>
      <c r="GG19" s="70"/>
      <c r="GH19" s="11"/>
      <c r="GI19" s="11"/>
      <c r="GJ19" s="139"/>
      <c r="GK19" s="6"/>
      <c r="GL19" s="47"/>
      <c r="GM19" s="69"/>
      <c r="GN19" s="69"/>
      <c r="GO19" s="69"/>
      <c r="GP19" s="69"/>
      <c r="GQ19" s="70"/>
      <c r="GR19" s="11"/>
      <c r="GS19" s="11"/>
      <c r="GT19" s="139"/>
      <c r="GU19" s="6"/>
      <c r="GV19" s="47"/>
      <c r="GW19" s="69"/>
      <c r="GX19" s="69"/>
      <c r="GY19" s="69"/>
      <c r="GZ19" s="69"/>
      <c r="HA19" s="70"/>
      <c r="HB19" s="11"/>
      <c r="HC19" s="11"/>
      <c r="HD19" s="139"/>
      <c r="HE19" s="6"/>
      <c r="HF19" s="47"/>
      <c r="HG19" s="69"/>
      <c r="HH19" s="69"/>
      <c r="HI19" s="69"/>
      <c r="HJ19" s="69"/>
      <c r="HK19" s="70"/>
      <c r="HL19" s="11"/>
      <c r="HM19" s="11"/>
      <c r="HN19" s="152"/>
      <c r="HX19" s="152"/>
      <c r="IH19" s="152"/>
      <c r="IR19" s="152"/>
    </row>
    <row xmlns:x14ac="http://schemas.microsoft.com/office/spreadsheetml/2009/9/ac" r="20" s="2" customFormat="true" x14ac:dyDescent="0.25">
      <c r="A20" s="445" t="str">
        <f ca="true">IF(ISBLANK('Data Summary'!A22),"",'Data Summary'!A22)</f>
        <v>PAK_2019_ASER</v>
      </c>
      <c r="B20" s="139"/>
      <c r="C20" s="6"/>
      <c r="D20" s="69"/>
      <c r="E20" s="69"/>
      <c r="F20" s="69"/>
      <c r="G20" s="69"/>
      <c r="H20" s="69"/>
      <c r="I20" s="71"/>
      <c r="J20" s="11"/>
      <c r="K20" s="11"/>
      <c r="L20" s="139"/>
      <c r="M20" s="6"/>
      <c r="N20" s="69"/>
      <c r="O20" s="69"/>
      <c r="P20" s="69"/>
      <c r="Q20" s="69"/>
      <c r="R20" s="69"/>
      <c r="S20" s="71"/>
      <c r="T20" s="11"/>
      <c r="U20" s="11"/>
      <c r="V20" s="139"/>
      <c r="W20" s="6"/>
      <c r="X20" s="69"/>
      <c r="Y20" s="69"/>
      <c r="Z20" s="69"/>
      <c r="AA20" s="69"/>
      <c r="AB20" s="69"/>
      <c r="AC20" s="71"/>
      <c r="AD20" s="11"/>
      <c r="AE20" s="11"/>
      <c r="AF20" s="139"/>
      <c r="AG20" s="6"/>
      <c r="AH20" s="69"/>
      <c r="AI20" s="69"/>
      <c r="AJ20" s="69"/>
      <c r="AK20" s="69"/>
      <c r="AL20" s="69"/>
      <c r="AM20" s="71"/>
      <c r="AN20" s="11"/>
      <c r="AO20" s="11"/>
      <c r="AP20" s="139"/>
      <c r="AQ20" s="6"/>
      <c r="AR20" s="69"/>
      <c r="AS20" s="69"/>
      <c r="AT20" s="69"/>
      <c r="AU20" s="69"/>
      <c r="AV20" s="69"/>
      <c r="AW20" s="71"/>
      <c r="AX20" s="11"/>
      <c r="AY20" s="11"/>
      <c r="AZ20" s="139"/>
      <c r="BA20" s="6"/>
      <c r="BB20" s="69"/>
      <c r="BC20" s="69"/>
      <c r="BD20" s="69"/>
      <c r="BE20" s="69"/>
      <c r="BF20" s="69"/>
      <c r="BG20" s="71"/>
      <c r="BH20" s="11"/>
      <c r="BI20" s="11"/>
      <c r="BJ20" s="139"/>
      <c r="BK20" s="6"/>
      <c r="BL20" s="69"/>
      <c r="BM20" s="69"/>
      <c r="BN20" s="69"/>
      <c r="BO20" s="69"/>
      <c r="BP20" s="69"/>
      <c r="BQ20" s="71"/>
      <c r="BR20" s="11"/>
      <c r="BS20" s="11"/>
      <c r="BT20" s="139"/>
      <c r="BU20" s="6"/>
      <c r="BV20" s="69"/>
      <c r="BW20" s="69"/>
      <c r="BX20" s="69"/>
      <c r="BY20" s="69"/>
      <c r="BZ20" s="69"/>
      <c r="CA20" s="71"/>
      <c r="CB20" s="11"/>
      <c r="CC20" s="11"/>
      <c r="CD20" s="139"/>
      <c r="CE20" s="6"/>
      <c r="CF20" s="69"/>
      <c r="CG20" s="69"/>
      <c r="CH20" s="69"/>
      <c r="CI20" s="69"/>
      <c r="CJ20" s="69"/>
      <c r="CK20" s="71"/>
      <c r="CL20" s="11"/>
      <c r="CM20" s="11"/>
      <c r="CN20" s="139"/>
      <c r="CO20" s="6"/>
      <c r="CP20" s="69"/>
      <c r="CQ20" s="69"/>
      <c r="CR20" s="69"/>
      <c r="CS20" s="69"/>
      <c r="CT20" s="69"/>
      <c r="CU20" s="71"/>
      <c r="CV20" s="11"/>
      <c r="CW20" s="11"/>
      <c r="CX20" s="139"/>
      <c r="CY20" s="6"/>
      <c r="CZ20" s="69"/>
      <c r="DA20" s="69"/>
      <c r="DB20" s="69"/>
      <c r="DC20" s="69"/>
      <c r="DD20" s="69"/>
      <c r="DE20" s="71"/>
      <c r="DF20" s="11"/>
      <c r="DG20" s="11"/>
      <c r="DH20" s="139"/>
      <c r="DI20" s="6"/>
      <c r="DJ20" s="430"/>
      <c r="DK20" s="69"/>
      <c r="DL20" s="69"/>
      <c r="DM20" s="69"/>
      <c r="DN20" s="69"/>
      <c r="DO20" s="71"/>
      <c r="DP20" s="11"/>
      <c r="DQ20" s="11"/>
      <c r="DR20" s="139"/>
      <c r="DS20" s="6"/>
      <c r="DT20" s="69"/>
      <c r="DU20" s="69"/>
      <c r="DV20" s="69"/>
      <c r="DW20" s="69"/>
      <c r="DX20" s="69"/>
      <c r="DY20" s="71"/>
      <c r="DZ20" s="11"/>
      <c r="EA20" s="11"/>
      <c r="EB20" s="139"/>
      <c r="EC20" s="6"/>
      <c r="ED20" s="69"/>
      <c r="EE20" s="69"/>
      <c r="EF20" s="69"/>
      <c r="EG20" s="69"/>
      <c r="EH20" s="69"/>
      <c r="EI20" s="71"/>
      <c r="EJ20" s="11"/>
      <c r="EK20" s="11"/>
      <c r="EL20" s="139"/>
      <c r="EM20" s="6"/>
      <c r="EN20" s="69"/>
      <c r="EO20" s="69"/>
      <c r="EP20" s="69"/>
      <c r="EQ20" s="69"/>
      <c r="ER20" s="69"/>
      <c r="ES20" s="71"/>
      <c r="ET20" s="11"/>
      <c r="EU20" s="11"/>
      <c r="EV20" s="139"/>
      <c r="EW20" s="6"/>
      <c r="EX20" s="430"/>
      <c r="EY20" s="69"/>
      <c r="EZ20" s="69"/>
      <c r="FA20" s="69"/>
      <c r="FB20" s="69"/>
      <c r="FC20" s="71"/>
      <c r="FD20" s="11"/>
      <c r="FE20" s="11"/>
      <c r="FF20" s="139"/>
      <c r="FG20" s="6"/>
      <c r="FH20" s="69"/>
      <c r="FI20" s="69"/>
      <c r="FJ20" s="69"/>
      <c r="FK20" s="69"/>
      <c r="FL20" s="69"/>
      <c r="FM20" s="71"/>
      <c r="FN20" s="11"/>
      <c r="FO20" s="11"/>
      <c r="FP20" s="139"/>
      <c r="FQ20" s="6"/>
      <c r="FR20" s="69"/>
      <c r="FS20" s="69"/>
      <c r="FT20" s="69"/>
      <c r="FU20" s="69"/>
      <c r="FV20" s="69"/>
      <c r="FW20" s="71"/>
      <c r="FX20" s="11"/>
      <c r="FY20" s="11"/>
      <c r="FZ20" s="139"/>
      <c r="GA20" s="6"/>
      <c r="GB20" s="69"/>
      <c r="GC20" s="69"/>
      <c r="GD20" s="69"/>
      <c r="GE20" s="69"/>
      <c r="GF20" s="69"/>
      <c r="GG20" s="71"/>
      <c r="GH20" s="11"/>
      <c r="GI20" s="11"/>
      <c r="GJ20" s="139"/>
      <c r="GK20" s="6"/>
      <c r="GL20" s="69"/>
      <c r="GM20" s="69"/>
      <c r="GN20" s="69"/>
      <c r="GO20" s="69"/>
      <c r="GP20" s="69"/>
      <c r="GQ20" s="71"/>
      <c r="GR20" s="11"/>
      <c r="GS20" s="11"/>
      <c r="GT20" s="139"/>
      <c r="GU20" s="6"/>
      <c r="GV20" s="69"/>
      <c r="GW20" s="69"/>
      <c r="GX20" s="69"/>
      <c r="GY20" s="69"/>
      <c r="GZ20" s="69"/>
      <c r="HA20" s="71"/>
      <c r="HB20" s="11"/>
      <c r="HC20" s="11"/>
      <c r="HD20" s="139"/>
      <c r="HE20" s="6"/>
      <c r="HF20" s="69"/>
      <c r="HG20" s="69"/>
      <c r="HH20" s="69"/>
      <c r="HI20" s="69"/>
      <c r="HJ20" s="69"/>
      <c r="HK20" s="71"/>
      <c r="HL20" s="11"/>
      <c r="HM20" s="11"/>
      <c r="HN20" s="152"/>
      <c r="HX20" s="152"/>
      <c r="IH20" s="152"/>
      <c r="IR20" s="152"/>
    </row>
    <row xmlns:x14ac="http://schemas.microsoft.com/office/spreadsheetml/2009/9/ac" r="21" s="2" customFormat="true" x14ac:dyDescent="0.25">
      <c r="A21" s="445" t="str">
        <f ca="true">IF(ISBLANK('Data Summary'!A23),"",'Data Summary'!A23)</f>
        <v>PAK_2021_ASER</v>
      </c>
      <c r="B21" s="139"/>
      <c r="C21" s="13"/>
      <c r="D21" s="7"/>
      <c r="E21" s="7"/>
      <c r="F21" s="7"/>
      <c r="G21" s="7"/>
      <c r="H21" s="7"/>
      <c r="I21" s="71"/>
      <c r="J21" s="11"/>
      <c r="K21" s="11"/>
      <c r="L21" s="139"/>
      <c r="M21" s="13"/>
      <c r="N21" s="7"/>
      <c r="O21" s="7"/>
      <c r="P21" s="7"/>
      <c r="Q21" s="7"/>
      <c r="R21" s="7"/>
      <c r="S21" s="71"/>
      <c r="T21" s="11"/>
      <c r="U21" s="11"/>
      <c r="V21" s="139"/>
      <c r="W21" s="13"/>
      <c r="X21" s="7"/>
      <c r="Y21" s="7"/>
      <c r="Z21" s="7"/>
      <c r="AA21" s="7"/>
      <c r="AB21" s="7"/>
      <c r="AC21" s="71"/>
      <c r="AD21" s="11"/>
      <c r="AE21" s="11"/>
      <c r="AF21" s="139"/>
      <c r="AG21" s="13"/>
      <c r="AH21" s="7"/>
      <c r="AI21" s="7"/>
      <c r="AJ21" s="7"/>
      <c r="AK21" s="7"/>
      <c r="AL21" s="7"/>
      <c r="AM21" s="71"/>
      <c r="AN21" s="11"/>
      <c r="AO21" s="11"/>
      <c r="AP21" s="139"/>
      <c r="AQ21" s="13"/>
      <c r="AR21" s="7"/>
      <c r="AS21" s="7"/>
      <c r="AT21" s="7"/>
      <c r="AU21" s="7"/>
      <c r="AV21" s="7"/>
      <c r="AW21" s="71"/>
      <c r="AX21" s="11"/>
      <c r="AY21" s="11"/>
      <c r="AZ21" s="139"/>
      <c r="BA21" s="13"/>
      <c r="BB21" s="7"/>
      <c r="BC21" s="7"/>
      <c r="BD21" s="7"/>
      <c r="BE21" s="7"/>
      <c r="BF21" s="7"/>
      <c r="BG21" s="71"/>
      <c r="BH21" s="11"/>
      <c r="BI21" s="11"/>
      <c r="BJ21" s="139"/>
      <c r="BK21" s="13"/>
      <c r="BL21" s="7"/>
      <c r="BM21" s="7"/>
      <c r="BN21" s="7"/>
      <c r="BO21" s="7"/>
      <c r="BP21" s="7"/>
      <c r="BQ21" s="71"/>
      <c r="BR21" s="11"/>
      <c r="BS21" s="11"/>
      <c r="BT21" s="139"/>
      <c r="BU21" s="13"/>
      <c r="BV21" s="7"/>
      <c r="BW21" s="7"/>
      <c r="BX21" s="7"/>
      <c r="BY21" s="7"/>
      <c r="BZ21" s="7"/>
      <c r="CA21" s="71"/>
      <c r="CB21" s="11"/>
      <c r="CC21" s="11"/>
      <c r="CD21" s="139"/>
      <c r="CE21" s="490"/>
      <c r="CF21" s="486"/>
      <c r="CG21" s="486"/>
      <c r="CH21" s="486"/>
      <c r="CI21" s="486"/>
      <c r="CJ21" s="486"/>
      <c r="CK21" s="71"/>
      <c r="CL21" s="11"/>
      <c r="CM21" s="11"/>
      <c r="CN21" s="139"/>
      <c r="CO21" s="13"/>
      <c r="CP21" s="7"/>
      <c r="CQ21" s="7"/>
      <c r="CR21" s="7"/>
      <c r="CS21" s="7"/>
      <c r="CT21" s="7"/>
      <c r="CU21" s="71"/>
      <c r="CV21" s="11"/>
      <c r="CW21" s="11"/>
      <c r="CX21" s="139"/>
      <c r="CY21" s="13"/>
      <c r="CZ21" s="7"/>
      <c r="DA21" s="7"/>
      <c r="DB21" s="7"/>
      <c r="DC21" s="7"/>
      <c r="DD21" s="7"/>
      <c r="DE21" s="71"/>
      <c r="DF21" s="11"/>
      <c r="DG21" s="11"/>
      <c r="DH21" s="139"/>
      <c r="DI21" s="428"/>
      <c r="DJ21" s="431"/>
      <c r="DK21" s="422"/>
      <c r="DL21" s="422"/>
      <c r="DM21" s="422"/>
      <c r="DN21" s="422"/>
      <c r="DO21" s="71"/>
      <c r="DP21" s="11"/>
      <c r="DQ21" s="11"/>
      <c r="DR21" s="139"/>
      <c r="DS21" s="13"/>
      <c r="DT21" s="7"/>
      <c r="DU21" s="7"/>
      <c r="DV21" s="7"/>
      <c r="DW21" s="7"/>
      <c r="DX21" s="7"/>
      <c r="DY21" s="71"/>
      <c r="DZ21" s="11"/>
      <c r="EA21" s="11"/>
      <c r="EB21" s="139"/>
      <c r="EC21" s="13"/>
      <c r="ED21" s="7"/>
      <c r="EE21" s="7"/>
      <c r="EF21" s="7"/>
      <c r="EG21" s="7"/>
      <c r="EH21" s="7"/>
      <c r="EI21" s="71"/>
      <c r="EJ21" s="11"/>
      <c r="EK21" s="11"/>
      <c r="EL21" s="139"/>
      <c r="EM21" s="13"/>
      <c r="EN21" s="7"/>
      <c r="EO21" s="7"/>
      <c r="EP21" s="7"/>
      <c r="EQ21" s="7"/>
      <c r="ER21" s="7"/>
      <c r="ES21" s="71"/>
      <c r="ET21" s="11"/>
      <c r="EU21" s="11"/>
      <c r="EV21" s="139"/>
      <c r="EW21" s="428"/>
      <c r="EX21" s="431"/>
      <c r="EY21" s="422"/>
      <c r="EZ21" s="422"/>
      <c r="FA21" s="422"/>
      <c r="FB21" s="422"/>
      <c r="FC21" s="71"/>
      <c r="FD21" s="11"/>
      <c r="FE21" s="11"/>
      <c r="FF21" s="139"/>
      <c r="FG21" s="13"/>
      <c r="FH21" s="7"/>
      <c r="FI21" s="7"/>
      <c r="FJ21" s="7"/>
      <c r="FK21" s="7"/>
      <c r="FL21" s="7"/>
      <c r="FM21" s="71"/>
      <c r="FN21" s="11"/>
      <c r="FO21" s="11"/>
      <c r="FP21" s="139"/>
      <c r="FQ21" s="13"/>
      <c r="FR21" s="7"/>
      <c r="FS21" s="7"/>
      <c r="FT21" s="7"/>
      <c r="FU21" s="7"/>
      <c r="FV21" s="7"/>
      <c r="FW21" s="71"/>
      <c r="FX21" s="11"/>
      <c r="FY21" s="11"/>
      <c r="FZ21" s="139"/>
      <c r="GA21" s="13"/>
      <c r="GB21" s="7"/>
      <c r="GC21" s="7"/>
      <c r="GD21" s="7"/>
      <c r="GE21" s="7"/>
      <c r="GF21" s="7"/>
      <c r="GG21" s="71"/>
      <c r="GH21" s="11"/>
      <c r="GI21" s="11"/>
      <c r="GJ21" s="139"/>
      <c r="GK21" s="13"/>
      <c r="GL21" s="7"/>
      <c r="GM21" s="7"/>
      <c r="GN21" s="7"/>
      <c r="GO21" s="7"/>
      <c r="GP21" s="7"/>
      <c r="GQ21" s="71"/>
      <c r="GR21" s="11"/>
      <c r="GS21" s="11"/>
      <c r="GT21" s="139"/>
      <c r="GU21" s="13"/>
      <c r="GV21" s="7"/>
      <c r="GW21" s="7"/>
      <c r="GX21" s="7"/>
      <c r="GY21" s="7"/>
      <c r="GZ21" s="7"/>
      <c r="HA21" s="71"/>
      <c r="HB21" s="11"/>
      <c r="HC21" s="11"/>
      <c r="HD21" s="139"/>
      <c r="HE21" s="13"/>
      <c r="HF21" s="7"/>
      <c r="HG21" s="7"/>
      <c r="HH21" s="7"/>
      <c r="HI21" s="7"/>
      <c r="HJ21" s="7"/>
      <c r="HK21" s="71"/>
      <c r="HL21" s="11"/>
      <c r="HM21" s="11"/>
      <c r="HN21" s="152"/>
      <c r="HX21" s="152"/>
      <c r="IH21" s="152"/>
      <c r="IR21" s="152"/>
    </row>
    <row xmlns:x14ac="http://schemas.microsoft.com/office/spreadsheetml/2009/9/ac" r="22" s="2" customFormat="true" x14ac:dyDescent="0.25">
      <c r="A22" s="445" t="str">
        <f ca="true">IF(ISBLANK('Data Summary'!A24),"",'Data Summary'!A24)</f>
        <v>PAK_2021_EMIS</v>
      </c>
      <c r="B22" s="139"/>
      <c r="C22" s="13"/>
      <c r="D22" s="7"/>
      <c r="E22" s="7"/>
      <c r="F22" s="7"/>
      <c r="G22" s="7"/>
      <c r="H22" s="7"/>
      <c r="I22" s="26"/>
      <c r="J22" s="11"/>
      <c r="K22" s="11"/>
      <c r="L22" s="139"/>
      <c r="M22" s="13"/>
      <c r="N22" s="7"/>
      <c r="O22" s="7"/>
      <c r="P22" s="7"/>
      <c r="Q22" s="7"/>
      <c r="R22" s="7"/>
      <c r="S22" s="26"/>
      <c r="T22" s="11"/>
      <c r="U22" s="11"/>
      <c r="V22" s="139"/>
      <c r="W22" s="13"/>
      <c r="X22" s="7"/>
      <c r="Y22" s="7"/>
      <c r="Z22" s="7"/>
      <c r="AA22" s="7"/>
      <c r="AB22" s="7"/>
      <c r="AC22" s="26"/>
      <c r="AD22" s="11"/>
      <c r="AE22" s="11"/>
      <c r="AF22" s="139"/>
      <c r="AG22" s="13"/>
      <c r="AH22" s="7"/>
      <c r="AI22" s="7"/>
      <c r="AJ22" s="7"/>
      <c r="AK22" s="7"/>
      <c r="AL22" s="7"/>
      <c r="AM22" s="26"/>
      <c r="AN22" s="11"/>
      <c r="AO22" s="11"/>
      <c r="AP22" s="139"/>
      <c r="AQ22" s="13"/>
      <c r="AR22" s="7"/>
      <c r="AS22" s="7"/>
      <c r="AT22" s="7"/>
      <c r="AU22" s="7"/>
      <c r="AV22" s="7"/>
      <c r="AW22" s="26"/>
      <c r="AX22" s="11"/>
      <c r="AY22" s="11"/>
      <c r="AZ22" s="139"/>
      <c r="BA22" s="13"/>
      <c r="BB22" s="7"/>
      <c r="BC22" s="7"/>
      <c r="BD22" s="7"/>
      <c r="BE22" s="7"/>
      <c r="BF22" s="7"/>
      <c r="BG22" s="26"/>
      <c r="BH22" s="11"/>
      <c r="BI22" s="11"/>
      <c r="BJ22" s="139"/>
      <c r="BK22" s="13"/>
      <c r="BL22" s="7"/>
      <c r="BM22" s="7"/>
      <c r="BN22" s="7"/>
      <c r="BO22" s="7"/>
      <c r="BP22" s="7"/>
      <c r="BQ22" s="26"/>
      <c r="BR22" s="11"/>
      <c r="BS22" s="11"/>
      <c r="BT22" s="139"/>
      <c r="BU22" s="13"/>
      <c r="BV22" s="7"/>
      <c r="BW22" s="7"/>
      <c r="BX22" s="7"/>
      <c r="BY22" s="7"/>
      <c r="BZ22" s="7"/>
      <c r="CA22" s="26"/>
      <c r="CB22" s="11"/>
      <c r="CC22" s="11"/>
      <c r="CD22" s="139"/>
      <c r="CE22" s="490"/>
      <c r="CF22" s="486"/>
      <c r="CG22" s="486"/>
      <c r="CH22" s="486"/>
      <c r="CI22" s="486"/>
      <c r="CJ22" s="486"/>
      <c r="CK22" s="26"/>
      <c r="CL22" s="11"/>
      <c r="CM22" s="11"/>
      <c r="CN22" s="139"/>
      <c r="CO22" s="13"/>
      <c r="CP22" s="7"/>
      <c r="CQ22" s="7"/>
      <c r="CR22" s="7"/>
      <c r="CS22" s="7"/>
      <c r="CT22" s="7"/>
      <c r="CU22" s="26"/>
      <c r="CV22" s="11"/>
      <c r="CW22" s="11"/>
      <c r="CX22" s="139"/>
      <c r="CY22" s="13"/>
      <c r="CZ22" s="7"/>
      <c r="DA22" s="7"/>
      <c r="DB22" s="7"/>
      <c r="DC22" s="7"/>
      <c r="DD22" s="7"/>
      <c r="DE22" s="26"/>
      <c r="DF22" s="11"/>
      <c r="DG22" s="11"/>
      <c r="DH22" s="139"/>
      <c r="DI22" s="428"/>
      <c r="DJ22" s="431"/>
      <c r="DK22" s="422"/>
      <c r="DL22" s="422"/>
      <c r="DM22" s="422"/>
      <c r="DN22" s="422"/>
      <c r="DO22" s="26"/>
      <c r="DP22" s="11"/>
      <c r="DQ22" s="11"/>
      <c r="DR22" s="139"/>
      <c r="DS22" s="13"/>
      <c r="DT22" s="7"/>
      <c r="DU22" s="7"/>
      <c r="DV22" s="7"/>
      <c r="DW22" s="7"/>
      <c r="DX22" s="7"/>
      <c r="DY22" s="26"/>
      <c r="DZ22" s="11"/>
      <c r="EA22" s="11"/>
      <c r="EB22" s="139"/>
      <c r="EC22" s="13"/>
      <c r="ED22" s="7"/>
      <c r="EE22" s="7"/>
      <c r="EF22" s="7"/>
      <c r="EG22" s="7"/>
      <c r="EH22" s="7"/>
      <c r="EI22" s="26"/>
      <c r="EJ22" s="11"/>
      <c r="EK22" s="11"/>
      <c r="EL22" s="139"/>
      <c r="EM22" s="13"/>
      <c r="EN22" s="7"/>
      <c r="EO22" s="7"/>
      <c r="EP22" s="7"/>
      <c r="EQ22" s="7"/>
      <c r="ER22" s="7"/>
      <c r="ES22" s="26"/>
      <c r="ET22" s="11"/>
      <c r="EU22" s="11"/>
      <c r="EV22" s="139"/>
      <c r="EW22" s="428"/>
      <c r="EX22" s="431"/>
      <c r="EY22" s="422"/>
      <c r="EZ22" s="422"/>
      <c r="FA22" s="422"/>
      <c r="FB22" s="422"/>
      <c r="FC22" s="26"/>
      <c r="FD22" s="11"/>
      <c r="FE22" s="11"/>
      <c r="FF22" s="139"/>
      <c r="FG22" s="13"/>
      <c r="FH22" s="7"/>
      <c r="FI22" s="7"/>
      <c r="FJ22" s="7"/>
      <c r="FK22" s="7"/>
      <c r="FL22" s="7"/>
      <c r="FM22" s="26"/>
      <c r="FN22" s="11"/>
      <c r="FO22" s="11"/>
      <c r="FP22" s="139"/>
      <c r="FQ22" s="13"/>
      <c r="FR22" s="7"/>
      <c r="FS22" s="7"/>
      <c r="FT22" s="7"/>
      <c r="FU22" s="7"/>
      <c r="FV22" s="7"/>
      <c r="FW22" s="26"/>
      <c r="FX22" s="11"/>
      <c r="FY22" s="11"/>
      <c r="FZ22" s="139"/>
      <c r="GA22" s="13"/>
      <c r="GB22" s="7"/>
      <c r="GC22" s="7"/>
      <c r="GD22" s="7"/>
      <c r="GE22" s="7"/>
      <c r="GF22" s="7"/>
      <c r="GG22" s="26"/>
      <c r="GH22" s="11"/>
      <c r="GI22" s="11"/>
      <c r="GJ22" s="139"/>
      <c r="GK22" s="13"/>
      <c r="GL22" s="7"/>
      <c r="GM22" s="7"/>
      <c r="GN22" s="7"/>
      <c r="GO22" s="7"/>
      <c r="GP22" s="7"/>
      <c r="GQ22" s="26"/>
      <c r="GR22" s="11"/>
      <c r="GS22" s="11"/>
      <c r="GT22" s="139"/>
      <c r="GU22" s="13"/>
      <c r="GV22" s="7"/>
      <c r="GW22" s="7"/>
      <c r="GX22" s="7"/>
      <c r="GY22" s="7"/>
      <c r="GZ22" s="7"/>
      <c r="HA22" s="26"/>
      <c r="HB22" s="11"/>
      <c r="HC22" s="11"/>
      <c r="HD22" s="139"/>
      <c r="HE22" s="13"/>
      <c r="HF22" s="7"/>
      <c r="HG22" s="7"/>
      <c r="HH22" s="7"/>
      <c r="HI22" s="7"/>
      <c r="HJ22" s="7"/>
      <c r="HK22" s="26"/>
      <c r="HL22" s="11"/>
      <c r="HM22" s="11"/>
      <c r="HN22" s="152"/>
      <c r="HX22" s="152"/>
      <c r="IH22" s="152"/>
      <c r="IR22" s="152"/>
    </row>
    <row xmlns:x14ac="http://schemas.microsoft.com/office/spreadsheetml/2009/9/ac" r="23" s="2" customFormat="true" x14ac:dyDescent="0.25">
      <c r="A23" s="445" t="str">
        <f ca="true">IF(ISBLANK('Data Summary'!A25),"",'Data Summary'!A25)</f>
        <v>PAK_2021_UIS</v>
      </c>
      <c r="B23" s="139"/>
      <c r="C23" s="13"/>
      <c r="D23" s="7"/>
      <c r="E23" s="7"/>
      <c r="F23" s="7"/>
      <c r="G23" s="7"/>
      <c r="H23" s="7"/>
      <c r="I23" s="26"/>
      <c r="J23" s="11"/>
      <c r="K23" s="11"/>
      <c r="L23" s="139"/>
      <c r="M23" s="13"/>
      <c r="N23" s="7"/>
      <c r="O23" s="7"/>
      <c r="P23" s="7"/>
      <c r="Q23" s="7"/>
      <c r="R23" s="7"/>
      <c r="S23" s="26"/>
      <c r="T23" s="11"/>
      <c r="U23" s="11"/>
      <c r="V23" s="139"/>
      <c r="W23" s="13"/>
      <c r="X23" s="7"/>
      <c r="Y23" s="7"/>
      <c r="Z23" s="7"/>
      <c r="AA23" s="7"/>
      <c r="AB23" s="7"/>
      <c r="AC23" s="26"/>
      <c r="AD23" s="11"/>
      <c r="AE23" s="11"/>
      <c r="AF23" s="139"/>
      <c r="AG23" s="13"/>
      <c r="AH23" s="7"/>
      <c r="AI23" s="7"/>
      <c r="AJ23" s="7"/>
      <c r="AK23" s="7"/>
      <c r="AL23" s="7"/>
      <c r="AM23" s="26"/>
      <c r="AN23" s="11"/>
      <c r="AO23" s="11"/>
      <c r="AP23" s="139"/>
      <c r="AQ23" s="13"/>
      <c r="AR23" s="7"/>
      <c r="AS23" s="7"/>
      <c r="AT23" s="7"/>
      <c r="AU23" s="7"/>
      <c r="AV23" s="7"/>
      <c r="AW23" s="26"/>
      <c r="AX23" s="11"/>
      <c r="AY23" s="11"/>
      <c r="AZ23" s="139"/>
      <c r="BA23" s="13"/>
      <c r="BB23" s="7"/>
      <c r="BC23" s="7"/>
      <c r="BD23" s="7"/>
      <c r="BE23" s="7"/>
      <c r="BF23" s="7"/>
      <c r="BG23" s="26"/>
      <c r="BH23" s="11"/>
      <c r="BI23" s="11"/>
      <c r="BJ23" s="139"/>
      <c r="BK23" s="13"/>
      <c r="BL23" s="7"/>
      <c r="BM23" s="7"/>
      <c r="BN23" s="7"/>
      <c r="BO23" s="7"/>
      <c r="BP23" s="7"/>
      <c r="BQ23" s="26"/>
      <c r="BR23" s="11"/>
      <c r="BS23" s="11"/>
      <c r="BT23" s="139"/>
      <c r="BU23" s="13"/>
      <c r="BV23" s="7"/>
      <c r="BW23" s="7"/>
      <c r="BX23" s="7"/>
      <c r="BY23" s="7"/>
      <c r="BZ23" s="7"/>
      <c r="CA23" s="26"/>
      <c r="CB23" s="11"/>
      <c r="CC23" s="11"/>
      <c r="CD23" s="139"/>
      <c r="CE23" s="490"/>
      <c r="CF23" s="486"/>
      <c r="CG23" s="486"/>
      <c r="CH23" s="486"/>
      <c r="CI23" s="486"/>
      <c r="CJ23" s="486"/>
      <c r="CK23" s="26"/>
      <c r="CL23" s="11"/>
      <c r="CM23" s="11"/>
      <c r="CN23" s="139"/>
      <c r="CO23" s="13"/>
      <c r="CP23" s="7"/>
      <c r="CQ23" s="7"/>
      <c r="CR23" s="7"/>
      <c r="CS23" s="7"/>
      <c r="CT23" s="7"/>
      <c r="CU23" s="26"/>
      <c r="CV23" s="11"/>
      <c r="CW23" s="11"/>
      <c r="CX23" s="139"/>
      <c r="CY23" s="13"/>
      <c r="CZ23" s="7"/>
      <c r="DA23" s="7"/>
      <c r="DB23" s="7"/>
      <c r="DC23" s="7"/>
      <c r="DD23" s="7"/>
      <c r="DE23" s="26"/>
      <c r="DF23" s="11"/>
      <c r="DG23" s="11"/>
      <c r="DH23" s="139"/>
      <c r="DI23" s="428"/>
      <c r="DJ23" s="422"/>
      <c r="DK23" s="422"/>
      <c r="DL23" s="422"/>
      <c r="DM23" s="422"/>
      <c r="DN23" s="422"/>
      <c r="DO23" s="26"/>
      <c r="DP23" s="11"/>
      <c r="DQ23" s="11"/>
      <c r="DR23" s="139"/>
      <c r="DS23" s="13"/>
      <c r="DT23" s="7"/>
      <c r="DU23" s="7"/>
      <c r="DV23" s="7"/>
      <c r="DW23" s="7"/>
      <c r="DX23" s="7"/>
      <c r="DY23" s="26"/>
      <c r="DZ23" s="11"/>
      <c r="EA23" s="11"/>
      <c r="EB23" s="139"/>
      <c r="EC23" s="13"/>
      <c r="ED23" s="7"/>
      <c r="EE23" s="7"/>
      <c r="EF23" s="7"/>
      <c r="EG23" s="7"/>
      <c r="EH23" s="7"/>
      <c r="EI23" s="26"/>
      <c r="EJ23" s="11"/>
      <c r="EK23" s="11"/>
      <c r="EL23" s="139"/>
      <c r="EM23" s="13"/>
      <c r="EN23" s="7"/>
      <c r="EO23" s="7"/>
      <c r="EP23" s="7"/>
      <c r="EQ23" s="7"/>
      <c r="ER23" s="7"/>
      <c r="ES23" s="26"/>
      <c r="ET23" s="11"/>
      <c r="EU23" s="11"/>
      <c r="EV23" s="139"/>
      <c r="EW23" s="428"/>
      <c r="EX23" s="422"/>
      <c r="EY23" s="422"/>
      <c r="EZ23" s="422"/>
      <c r="FA23" s="422"/>
      <c r="FB23" s="422"/>
      <c r="FC23" s="26"/>
      <c r="FD23" s="11"/>
      <c r="FE23" s="11"/>
      <c r="FF23" s="139"/>
      <c r="FG23" s="13"/>
      <c r="FH23" s="7"/>
      <c r="FI23" s="7"/>
      <c r="FJ23" s="7"/>
      <c r="FK23" s="7"/>
      <c r="FL23" s="7"/>
      <c r="FM23" s="26"/>
      <c r="FN23" s="11"/>
      <c r="FO23" s="11"/>
      <c r="FP23" s="139"/>
      <c r="FQ23" s="13"/>
      <c r="FR23" s="7"/>
      <c r="FS23" s="7"/>
      <c r="FT23" s="7"/>
      <c r="FU23" s="7"/>
      <c r="FV23" s="7"/>
      <c r="FW23" s="26"/>
      <c r="FX23" s="11"/>
      <c r="FY23" s="11"/>
      <c r="FZ23" s="139"/>
      <c r="GA23" s="13"/>
      <c r="GB23" s="7"/>
      <c r="GC23" s="7"/>
      <c r="GD23" s="7"/>
      <c r="GE23" s="7"/>
      <c r="GF23" s="7"/>
      <c r="GG23" s="26"/>
      <c r="GH23" s="11"/>
      <c r="GI23" s="11"/>
      <c r="GJ23" s="139"/>
      <c r="GK23" s="13"/>
      <c r="GL23" s="7"/>
      <c r="GM23" s="7"/>
      <c r="GN23" s="7"/>
      <c r="GO23" s="7"/>
      <c r="GP23" s="7"/>
      <c r="GQ23" s="26"/>
      <c r="GR23" s="11"/>
      <c r="GS23" s="11"/>
      <c r="GT23" s="139"/>
      <c r="GU23" s="13"/>
      <c r="GV23" s="7"/>
      <c r="GW23" s="7"/>
      <c r="GX23" s="7"/>
      <c r="GY23" s="7"/>
      <c r="GZ23" s="7"/>
      <c r="HA23" s="26"/>
      <c r="HB23" s="11"/>
      <c r="HC23" s="11"/>
      <c r="HD23" s="139"/>
      <c r="HE23" s="13"/>
      <c r="HF23" s="7"/>
      <c r="HG23" s="7"/>
      <c r="HH23" s="7"/>
      <c r="HI23" s="7"/>
      <c r="HJ23" s="7"/>
      <c r="HK23" s="26"/>
      <c r="HL23" s="11"/>
      <c r="HM23" s="11"/>
      <c r="HN23" s="152"/>
      <c r="HX23" s="152"/>
      <c r="IH23" s="152"/>
      <c r="IR23" s="152"/>
    </row>
    <row xmlns:x14ac="http://schemas.microsoft.com/office/spreadsheetml/2009/9/ac" r="24" s="2" customFormat="true" x14ac:dyDescent="0.25">
      <c r="A24" s="445" t="str">
        <f ca="true">IF(ISBLANK('Data Summary'!A26),"",'Data Summary'!A26)</f>
        <v>PAK_2022_ASER</v>
      </c>
      <c r="B24" s="139"/>
      <c r="C24" s="13"/>
      <c r="D24" s="7"/>
      <c r="E24" s="7"/>
      <c r="F24" s="7"/>
      <c r="G24" s="7"/>
      <c r="H24" s="7"/>
      <c r="I24" s="26"/>
      <c r="J24" s="11"/>
      <c r="K24" s="11"/>
      <c r="L24" s="139"/>
      <c r="M24" s="13"/>
      <c r="N24" s="7"/>
      <c r="O24" s="7"/>
      <c r="P24" s="7"/>
      <c r="Q24" s="7"/>
      <c r="R24" s="7"/>
      <c r="S24" s="26"/>
      <c r="T24" s="11"/>
      <c r="U24" s="11"/>
      <c r="V24" s="139"/>
      <c r="W24" s="13"/>
      <c r="X24" s="7"/>
      <c r="Y24" s="7"/>
      <c r="Z24" s="7"/>
      <c r="AA24" s="7"/>
      <c r="AB24" s="7"/>
      <c r="AC24" s="26"/>
      <c r="AD24" s="11"/>
      <c r="AE24" s="11"/>
      <c r="AF24" s="139"/>
      <c r="AG24" s="13"/>
      <c r="AH24" s="7"/>
      <c r="AI24" s="7"/>
      <c r="AJ24" s="7"/>
      <c r="AK24" s="7"/>
      <c r="AL24" s="7"/>
      <c r="AM24" s="26"/>
      <c r="AN24" s="11"/>
      <c r="AO24" s="11"/>
      <c r="AP24" s="139"/>
      <c r="AQ24" s="13"/>
      <c r="AR24" s="7"/>
      <c r="AS24" s="7"/>
      <c r="AT24" s="7"/>
      <c r="AU24" s="7"/>
      <c r="AV24" s="7"/>
      <c r="AW24" s="26"/>
      <c r="AX24" s="11"/>
      <c r="AY24" s="11"/>
      <c r="AZ24" s="139"/>
      <c r="BA24" s="13"/>
      <c r="BB24" s="7"/>
      <c r="BC24" s="7"/>
      <c r="BD24" s="7"/>
      <c r="BE24" s="7"/>
      <c r="BF24" s="7"/>
      <c r="BG24" s="26"/>
      <c r="BH24" s="11"/>
      <c r="BI24" s="11"/>
      <c r="BJ24" s="139"/>
      <c r="BK24" s="13"/>
      <c r="BL24" s="7"/>
      <c r="BM24" s="7"/>
      <c r="BN24" s="7"/>
      <c r="BO24" s="7"/>
      <c r="BP24" s="7"/>
      <c r="BQ24" s="26"/>
      <c r="BR24" s="11"/>
      <c r="BS24" s="11"/>
      <c r="BT24" s="139"/>
      <c r="BU24" s="13"/>
      <c r="BV24" s="7"/>
      <c r="BW24" s="7"/>
      <c r="BX24" s="7"/>
      <c r="BY24" s="7"/>
      <c r="BZ24" s="7"/>
      <c r="CA24" s="26"/>
      <c r="CB24" s="11"/>
      <c r="CC24" s="11"/>
      <c r="CD24" s="139"/>
      <c r="CE24" s="490"/>
      <c r="CF24" s="486"/>
      <c r="CG24" s="486"/>
      <c r="CH24" s="486"/>
      <c r="CI24" s="486"/>
      <c r="CJ24" s="486"/>
      <c r="CK24" s="26"/>
      <c r="CL24" s="11"/>
      <c r="CM24" s="11"/>
      <c r="CN24" s="139"/>
      <c r="CO24" s="13"/>
      <c r="CP24" s="7"/>
      <c r="CQ24" s="7"/>
      <c r="CR24" s="7"/>
      <c r="CS24" s="7"/>
      <c r="CT24" s="7"/>
      <c r="CU24" s="26"/>
      <c r="CV24" s="11"/>
      <c r="CW24" s="11"/>
      <c r="CX24" s="139"/>
      <c r="CY24" s="13"/>
      <c r="CZ24" s="7"/>
      <c r="DA24" s="7"/>
      <c r="DB24" s="7"/>
      <c r="DC24" s="7"/>
      <c r="DD24" s="7"/>
      <c r="DE24" s="26"/>
      <c r="DF24" s="11"/>
      <c r="DG24" s="11"/>
      <c r="DH24" s="139"/>
      <c r="DI24" s="428"/>
      <c r="DJ24" s="422"/>
      <c r="DK24" s="422"/>
      <c r="DL24" s="422"/>
      <c r="DM24" s="422"/>
      <c r="DN24" s="422"/>
      <c r="DO24" s="26"/>
      <c r="DP24" s="11"/>
      <c r="DQ24" s="11"/>
      <c r="DR24" s="139"/>
      <c r="DS24" s="13"/>
      <c r="DT24" s="7"/>
      <c r="DU24" s="7"/>
      <c r="DV24" s="7"/>
      <c r="DW24" s="7"/>
      <c r="DX24" s="7"/>
      <c r="DY24" s="26"/>
      <c r="DZ24" s="11"/>
      <c r="EA24" s="11"/>
      <c r="EB24" s="139"/>
      <c r="EC24" s="13"/>
      <c r="ED24" s="7"/>
      <c r="EE24" s="7"/>
      <c r="EF24" s="7"/>
      <c r="EG24" s="7"/>
      <c r="EH24" s="7"/>
      <c r="EI24" s="26"/>
      <c r="EJ24" s="11"/>
      <c r="EK24" s="11"/>
      <c r="EL24" s="139"/>
      <c r="EM24" s="13"/>
      <c r="EN24" s="7"/>
      <c r="EO24" s="7"/>
      <c r="EP24" s="7"/>
      <c r="EQ24" s="7"/>
      <c r="ER24" s="7"/>
      <c r="ES24" s="26"/>
      <c r="ET24" s="11"/>
      <c r="EU24" s="11"/>
      <c r="EV24" s="139"/>
      <c r="EW24" s="428"/>
      <c r="EX24" s="422"/>
      <c r="EY24" s="422"/>
      <c r="EZ24" s="422"/>
      <c r="FA24" s="422"/>
      <c r="FB24" s="422"/>
      <c r="FC24" s="26"/>
      <c r="FD24" s="11"/>
      <c r="FE24" s="11"/>
      <c r="FF24" s="139"/>
      <c r="FG24" s="13"/>
      <c r="FH24" s="7"/>
      <c r="FI24" s="7"/>
      <c r="FJ24" s="7"/>
      <c r="FK24" s="7"/>
      <c r="FL24" s="7"/>
      <c r="FM24" s="26"/>
      <c r="FN24" s="11"/>
      <c r="FO24" s="11"/>
      <c r="FP24" s="139"/>
      <c r="FQ24" s="13"/>
      <c r="FR24" s="7"/>
      <c r="FS24" s="7"/>
      <c r="FT24" s="7"/>
      <c r="FU24" s="7"/>
      <c r="FV24" s="7"/>
      <c r="FW24" s="26"/>
      <c r="FX24" s="11"/>
      <c r="FY24" s="11"/>
      <c r="FZ24" s="139"/>
      <c r="GA24" s="13"/>
      <c r="GB24" s="7"/>
      <c r="GC24" s="7"/>
      <c r="GD24" s="7"/>
      <c r="GE24" s="7"/>
      <c r="GF24" s="7"/>
      <c r="GG24" s="26"/>
      <c r="GH24" s="11"/>
      <c r="GI24" s="11"/>
      <c r="GJ24" s="139"/>
      <c r="GK24" s="13"/>
      <c r="GL24" s="7"/>
      <c r="GM24" s="7"/>
      <c r="GN24" s="7"/>
      <c r="GO24" s="7"/>
      <c r="GP24" s="7"/>
      <c r="GQ24" s="26"/>
      <c r="GR24" s="11"/>
      <c r="GS24" s="11"/>
      <c r="GT24" s="139"/>
      <c r="GU24" s="13"/>
      <c r="GV24" s="7"/>
      <c r="GW24" s="7"/>
      <c r="GX24" s="7"/>
      <c r="GY24" s="7"/>
      <c r="GZ24" s="7"/>
      <c r="HA24" s="26"/>
      <c r="HB24" s="11"/>
      <c r="HC24" s="11"/>
      <c r="HD24" s="139"/>
      <c r="HE24" s="13"/>
      <c r="HF24" s="7"/>
      <c r="HG24" s="7"/>
      <c r="HH24" s="7"/>
      <c r="HI24" s="7"/>
      <c r="HJ24" s="7"/>
      <c r="HK24" s="26"/>
      <c r="HL24" s="11"/>
      <c r="HM24" s="11"/>
      <c r="HN24" s="152"/>
      <c r="HX24" s="152"/>
      <c r="IH24" s="152"/>
      <c r="IR24" s="152"/>
    </row>
    <row xmlns:x14ac="http://schemas.microsoft.com/office/spreadsheetml/2009/9/ac" r="25" s="2" customFormat="true" x14ac:dyDescent="0.25">
      <c r="A25" s="445" t="str">
        <f ca="true">IF(ISBLANK('Data Summary'!A27),"",'Data Summary'!A27)</f>
        <v>PAK_2022_EMIS</v>
      </c>
      <c r="B25" s="139"/>
      <c r="C25" s="13"/>
      <c r="D25" s="7"/>
      <c r="E25" s="7"/>
      <c r="F25" s="7"/>
      <c r="G25" s="7"/>
      <c r="H25" s="7"/>
      <c r="I25" s="26"/>
      <c r="J25" s="11"/>
      <c r="K25" s="11"/>
      <c r="L25" s="139"/>
      <c r="M25" s="13"/>
      <c r="N25" s="7"/>
      <c r="O25" s="7"/>
      <c r="P25" s="7"/>
      <c r="Q25" s="7"/>
      <c r="R25" s="7"/>
      <c r="S25" s="26"/>
      <c r="T25" s="11"/>
      <c r="U25" s="11"/>
      <c r="V25" s="139"/>
      <c r="W25" s="13"/>
      <c r="X25" s="7"/>
      <c r="Y25" s="7"/>
      <c r="Z25" s="7"/>
      <c r="AA25" s="7"/>
      <c r="AB25" s="7"/>
      <c r="AC25" s="26"/>
      <c r="AD25" s="11"/>
      <c r="AE25" s="11"/>
      <c r="AF25" s="139"/>
      <c r="AG25" s="13"/>
      <c r="AH25" s="7"/>
      <c r="AI25" s="7"/>
      <c r="AJ25" s="7"/>
      <c r="AK25" s="7"/>
      <c r="AL25" s="7"/>
      <c r="AM25" s="26"/>
      <c r="AN25" s="11"/>
      <c r="AO25" s="11"/>
      <c r="AP25" s="139"/>
      <c r="AQ25" s="13"/>
      <c r="AR25" s="7"/>
      <c r="AS25" s="7"/>
      <c r="AT25" s="7"/>
      <c r="AU25" s="7"/>
      <c r="AV25" s="7"/>
      <c r="AW25" s="26"/>
      <c r="AX25" s="11"/>
      <c r="AY25" s="11"/>
      <c r="AZ25" s="139"/>
      <c r="BA25" s="13"/>
      <c r="BB25" s="7"/>
      <c r="BC25" s="7"/>
      <c r="BD25" s="7"/>
      <c r="BE25" s="7"/>
      <c r="BF25" s="7"/>
      <c r="BG25" s="26"/>
      <c r="BH25" s="11"/>
      <c r="BI25" s="11"/>
      <c r="BJ25" s="139"/>
      <c r="BK25" s="13"/>
      <c r="BL25" s="7"/>
      <c r="BM25" s="7"/>
      <c r="BN25" s="7"/>
      <c r="BO25" s="7"/>
      <c r="BP25" s="7"/>
      <c r="BQ25" s="26"/>
      <c r="BR25" s="11"/>
      <c r="BS25" s="11"/>
      <c r="BT25" s="139"/>
      <c r="BU25" s="13"/>
      <c r="BV25" s="7"/>
      <c r="BW25" s="7"/>
      <c r="BX25" s="7"/>
      <c r="BY25" s="7"/>
      <c r="BZ25" s="7"/>
      <c r="CA25" s="26"/>
      <c r="CB25" s="11"/>
      <c r="CC25" s="11"/>
      <c r="CD25" s="139"/>
      <c r="CE25" s="490"/>
      <c r="CF25" s="486"/>
      <c r="CG25" s="486"/>
      <c r="CH25" s="486"/>
      <c r="CI25" s="486"/>
      <c r="CJ25" s="486"/>
      <c r="CK25" s="26"/>
      <c r="CL25" s="11"/>
      <c r="CM25" s="11"/>
      <c r="CN25" s="139"/>
      <c r="CO25" s="13"/>
      <c r="CP25" s="7"/>
      <c r="CQ25" s="7"/>
      <c r="CR25" s="7"/>
      <c r="CS25" s="7"/>
      <c r="CT25" s="7"/>
      <c r="CU25" s="26"/>
      <c r="CV25" s="11"/>
      <c r="CW25" s="11"/>
      <c r="CX25" s="139"/>
      <c r="CY25" s="13"/>
      <c r="CZ25" s="7"/>
      <c r="DA25" s="7"/>
      <c r="DB25" s="7"/>
      <c r="DC25" s="7"/>
      <c r="DD25" s="7"/>
      <c r="DE25" s="26"/>
      <c r="DF25" s="11"/>
      <c r="DG25" s="11"/>
      <c r="DH25" s="139"/>
      <c r="DI25" s="428"/>
      <c r="DJ25" s="422"/>
      <c r="DK25" s="422"/>
      <c r="DL25" s="422"/>
      <c r="DM25" s="422"/>
      <c r="DN25" s="422"/>
      <c r="DO25" s="26"/>
      <c r="DP25" s="11"/>
      <c r="DQ25" s="11"/>
      <c r="DR25" s="139"/>
      <c r="DS25" s="13"/>
      <c r="DT25" s="7"/>
      <c r="DU25" s="7"/>
      <c r="DV25" s="7"/>
      <c r="DW25" s="7"/>
      <c r="DX25" s="7"/>
      <c r="DY25" s="26"/>
      <c r="DZ25" s="11"/>
      <c r="EA25" s="11"/>
      <c r="EB25" s="139"/>
      <c r="EC25" s="13"/>
      <c r="ED25" s="7"/>
      <c r="EE25" s="7"/>
      <c r="EF25" s="7"/>
      <c r="EG25" s="7"/>
      <c r="EH25" s="7"/>
      <c r="EI25" s="26"/>
      <c r="EJ25" s="11"/>
      <c r="EK25" s="11"/>
      <c r="EL25" s="139"/>
      <c r="EM25" s="13"/>
      <c r="EN25" s="7"/>
      <c r="EO25" s="7"/>
      <c r="EP25" s="7"/>
      <c r="EQ25" s="7"/>
      <c r="ER25" s="7"/>
      <c r="ES25" s="26"/>
      <c r="ET25" s="11"/>
      <c r="EU25" s="11"/>
      <c r="EV25" s="139"/>
      <c r="EW25" s="428"/>
      <c r="EX25" s="422"/>
      <c r="EY25" s="422"/>
      <c r="EZ25" s="422"/>
      <c r="FA25" s="422"/>
      <c r="FB25" s="422"/>
      <c r="FC25" s="26"/>
      <c r="FD25" s="11"/>
      <c r="FE25" s="11"/>
      <c r="FF25" s="139"/>
      <c r="FG25" s="13"/>
      <c r="FH25" s="7"/>
      <c r="FI25" s="7"/>
      <c r="FJ25" s="7"/>
      <c r="FK25" s="7"/>
      <c r="FL25" s="7"/>
      <c r="FM25" s="26"/>
      <c r="FN25" s="11"/>
      <c r="FO25" s="11"/>
      <c r="FP25" s="139"/>
      <c r="FQ25" s="13"/>
      <c r="FR25" s="7"/>
      <c r="FS25" s="7"/>
      <c r="FT25" s="7"/>
      <c r="FU25" s="7"/>
      <c r="FV25" s="7"/>
      <c r="FW25" s="26"/>
      <c r="FX25" s="11"/>
      <c r="FY25" s="11"/>
      <c r="FZ25" s="139"/>
      <c r="GA25" s="13"/>
      <c r="GB25" s="7"/>
      <c r="GC25" s="7"/>
      <c r="GD25" s="7"/>
      <c r="GE25" s="7"/>
      <c r="GF25" s="7"/>
      <c r="GG25" s="26"/>
      <c r="GH25" s="11"/>
      <c r="GI25" s="11"/>
      <c r="GJ25" s="139"/>
      <c r="GK25" s="13"/>
      <c r="GL25" s="7"/>
      <c r="GM25" s="7"/>
      <c r="GN25" s="7"/>
      <c r="GO25" s="7"/>
      <c r="GP25" s="7"/>
      <c r="GQ25" s="26"/>
      <c r="GR25" s="11"/>
      <c r="GS25" s="11"/>
      <c r="GT25" s="139"/>
      <c r="GU25" s="13"/>
      <c r="GV25" s="7"/>
      <c r="GW25" s="7"/>
      <c r="GX25" s="7"/>
      <c r="GY25" s="7"/>
      <c r="GZ25" s="7"/>
      <c r="HA25" s="26"/>
      <c r="HB25" s="11"/>
      <c r="HC25" s="11"/>
      <c r="HD25" s="139"/>
      <c r="HE25" s="13"/>
      <c r="HF25" s="7"/>
      <c r="HG25" s="7"/>
      <c r="HH25" s="7"/>
      <c r="HI25" s="7"/>
      <c r="HJ25" s="7"/>
      <c r="HK25" s="26"/>
      <c r="HL25" s="11"/>
      <c r="HM25" s="11"/>
      <c r="HN25" s="152"/>
      <c r="HX25" s="152"/>
      <c r="IH25" s="152"/>
      <c r="IR25" s="152"/>
    </row>
    <row xmlns:x14ac="http://schemas.microsoft.com/office/spreadsheetml/2009/9/ac" r="26" s="2" customFormat="true" ht="83.25" customHeight="true" x14ac:dyDescent="0.25">
      <c r="A26" s="446" t="str">
        <f ca="true">IF(ISBLANK('Data Summary'!A28),"",'Data Summary'!A28)</f>
        <v/>
      </c>
      <c r="B26" s="140" t="s">
        <v>12</v>
      </c>
      <c r="C26" s="661" t="s">
        <v>185</v>
      </c>
      <c r="D26" s="662"/>
      <c r="E26" s="662"/>
      <c r="F26" s="662"/>
      <c r="G26" s="662"/>
      <c r="H26" s="662"/>
      <c r="I26" s="663"/>
      <c r="J26" s="11"/>
      <c r="K26" s="11"/>
      <c r="L26" s="140" t="s">
        <v>12</v>
      </c>
      <c r="M26" s="661" t="s">
        <v>185</v>
      </c>
      <c r="N26" s="662"/>
      <c r="O26" s="662"/>
      <c r="P26" s="662"/>
      <c r="Q26" s="662"/>
      <c r="R26" s="662"/>
      <c r="S26" s="663"/>
      <c r="T26" s="11"/>
      <c r="U26" s="11"/>
      <c r="V26" s="140" t="s">
        <v>12</v>
      </c>
      <c r="W26" s="664" t="s">
        <v>186</v>
      </c>
      <c r="X26" s="664"/>
      <c r="Y26" s="664"/>
      <c r="Z26" s="664"/>
      <c r="AA26" s="664"/>
      <c r="AB26" s="664"/>
      <c r="AC26" s="665"/>
      <c r="AD26" s="11"/>
      <c r="AE26" s="11"/>
      <c r="AF26" s="140" t="s">
        <v>12</v>
      </c>
      <c r="AG26" s="654" t="s">
        <v>187</v>
      </c>
      <c r="AH26" s="655"/>
      <c r="AI26" s="655"/>
      <c r="AJ26" s="655"/>
      <c r="AK26" s="655"/>
      <c r="AL26" s="655"/>
      <c r="AM26" s="656"/>
      <c r="AN26" s="11"/>
      <c r="AO26" s="11"/>
      <c r="AP26" s="140" t="s">
        <v>12</v>
      </c>
      <c r="AQ26" s="654" t="s">
        <v>188</v>
      </c>
      <c r="AR26" s="655"/>
      <c r="AS26" s="655"/>
      <c r="AT26" s="655"/>
      <c r="AU26" s="655"/>
      <c r="AV26" s="655"/>
      <c r="AW26" s="656"/>
      <c r="AX26" s="11"/>
      <c r="AY26" s="11"/>
      <c r="AZ26" s="140" t="s">
        <v>12</v>
      </c>
      <c r="BA26" s="654" t="s">
        <v>317</v>
      </c>
      <c r="BB26" s="655"/>
      <c r="BC26" s="655"/>
      <c r="BD26" s="655"/>
      <c r="BE26" s="655"/>
      <c r="BF26" s="655"/>
      <c r="BG26" s="656"/>
      <c r="BH26" s="11"/>
      <c r="BI26" s="11"/>
      <c r="BJ26" s="140" t="s">
        <v>12</v>
      </c>
      <c r="BK26" s="654" t="s">
        <v>189</v>
      </c>
      <c r="BL26" s="655"/>
      <c r="BM26" s="655"/>
      <c r="BN26" s="655"/>
      <c r="BO26" s="655"/>
      <c r="BP26" s="655"/>
      <c r="BQ26" s="656"/>
      <c r="BR26" s="11"/>
      <c r="BS26" s="11"/>
      <c r="BT26" s="140" t="s">
        <v>12</v>
      </c>
      <c r="BU26" s="654" t="s">
        <v>189</v>
      </c>
      <c r="BV26" s="655"/>
      <c r="BW26" s="655"/>
      <c r="BX26" s="655"/>
      <c r="BY26" s="655"/>
      <c r="BZ26" s="655"/>
      <c r="CA26" s="656"/>
      <c r="CB26" s="11"/>
      <c r="CC26" s="11"/>
      <c r="CD26" s="140" t="s">
        <v>12</v>
      </c>
      <c r="CE26" s="654" t="s">
        <v>340</v>
      </c>
      <c r="CF26" s="655"/>
      <c r="CG26" s="655"/>
      <c r="CH26" s="655"/>
      <c r="CI26" s="655"/>
      <c r="CJ26" s="655"/>
      <c r="CK26" s="656"/>
      <c r="CL26" s="11"/>
      <c r="CM26" s="11"/>
      <c r="CN26" s="140" t="s">
        <v>12</v>
      </c>
      <c r="CO26" s="654" t="s">
        <v>158</v>
      </c>
      <c r="CP26" s="655"/>
      <c r="CQ26" s="655"/>
      <c r="CR26" s="655"/>
      <c r="CS26" s="655"/>
      <c r="CT26" s="655"/>
      <c r="CU26" s="656"/>
      <c r="CV26" s="11"/>
      <c r="CW26" s="11"/>
      <c r="CX26" s="140" t="s">
        <v>12</v>
      </c>
      <c r="CY26" s="654" t="s">
        <v>190</v>
      </c>
      <c r="CZ26" s="655"/>
      <c r="DA26" s="655"/>
      <c r="DB26" s="655"/>
      <c r="DC26" s="655"/>
      <c r="DD26" s="655"/>
      <c r="DE26" s="656"/>
      <c r="DF26" s="11"/>
      <c r="DG26" s="11"/>
      <c r="DH26" s="140" t="s">
        <v>12</v>
      </c>
      <c r="DI26" s="657" t="s">
        <v>339</v>
      </c>
      <c r="DJ26" s="658"/>
      <c r="DK26" s="658"/>
      <c r="DL26" s="658"/>
      <c r="DM26" s="658"/>
      <c r="DN26" s="658"/>
      <c r="DO26" s="659"/>
      <c r="DP26" s="11"/>
      <c r="DQ26" s="11"/>
      <c r="DR26" s="140" t="s">
        <v>12</v>
      </c>
      <c r="DS26" s="654" t="s">
        <v>158</v>
      </c>
      <c r="DT26" s="655"/>
      <c r="DU26" s="655"/>
      <c r="DV26" s="655"/>
      <c r="DW26" s="655"/>
      <c r="DX26" s="655"/>
      <c r="DY26" s="656"/>
      <c r="DZ26" s="11"/>
      <c r="EA26" s="11"/>
      <c r="EB26" s="140" t="s">
        <v>12</v>
      </c>
      <c r="EC26" s="654" t="s">
        <v>341</v>
      </c>
      <c r="ED26" s="655"/>
      <c r="EE26" s="655"/>
      <c r="EF26" s="655"/>
      <c r="EG26" s="655"/>
      <c r="EH26" s="655"/>
      <c r="EI26" s="656"/>
      <c r="EJ26" s="11"/>
      <c r="EK26" s="11"/>
      <c r="EL26" s="140" t="s">
        <v>12</v>
      </c>
      <c r="EM26" s="654" t="s">
        <v>325</v>
      </c>
      <c r="EN26" s="655"/>
      <c r="EO26" s="655"/>
      <c r="EP26" s="655"/>
      <c r="EQ26" s="655"/>
      <c r="ER26" s="655"/>
      <c r="ES26" s="656"/>
      <c r="ET26" s="11"/>
      <c r="EU26" s="11"/>
      <c r="EV26" s="140" t="s">
        <v>12</v>
      </c>
      <c r="EW26" s="657" t="s">
        <v>338</v>
      </c>
      <c r="EX26" s="658"/>
      <c r="EY26" s="658"/>
      <c r="EZ26" s="658"/>
      <c r="FA26" s="658"/>
      <c r="FB26" s="658"/>
      <c r="FC26" s="659"/>
      <c r="FD26" s="11"/>
      <c r="FE26" s="11"/>
      <c r="FF26" s="140" t="s">
        <v>12</v>
      </c>
      <c r="FG26" s="657" t="s">
        <v>337</v>
      </c>
      <c r="FH26" s="658"/>
      <c r="FI26" s="658"/>
      <c r="FJ26" s="658"/>
      <c r="FK26" s="658"/>
      <c r="FL26" s="658"/>
      <c r="FM26" s="659"/>
      <c r="FN26" s="11"/>
      <c r="FO26" s="11"/>
      <c r="FP26" s="140" t="s">
        <v>12</v>
      </c>
      <c r="FQ26" s="657" t="s">
        <v>336</v>
      </c>
      <c r="FR26" s="658"/>
      <c r="FS26" s="658"/>
      <c r="FT26" s="658"/>
      <c r="FU26" s="658"/>
      <c r="FV26" s="658"/>
      <c r="FW26" s="659"/>
      <c r="FX26" s="11"/>
      <c r="FY26" s="11"/>
      <c r="FZ26" s="140" t="s">
        <v>12</v>
      </c>
      <c r="GA26" s="654" t="s">
        <v>326</v>
      </c>
      <c r="GB26" s="655"/>
      <c r="GC26" s="655"/>
      <c r="GD26" s="655"/>
      <c r="GE26" s="655"/>
      <c r="GF26" s="655"/>
      <c r="GG26" s="656"/>
      <c r="GH26" s="11"/>
      <c r="GI26" s="11"/>
      <c r="GJ26" s="140" t="s">
        <v>12</v>
      </c>
      <c r="GK26" s="654" t="s">
        <v>313</v>
      </c>
      <c r="GL26" s="655"/>
      <c r="GM26" s="655"/>
      <c r="GN26" s="655"/>
      <c r="GO26" s="655"/>
      <c r="GP26" s="655"/>
      <c r="GQ26" s="656"/>
      <c r="GR26" s="11"/>
      <c r="GS26" s="11"/>
      <c r="GT26" s="140" t="s">
        <v>12</v>
      </c>
      <c r="GU26" s="657" t="s">
        <v>335</v>
      </c>
      <c r="GV26" s="658"/>
      <c r="GW26" s="658"/>
      <c r="GX26" s="658"/>
      <c r="GY26" s="658"/>
      <c r="GZ26" s="658"/>
      <c r="HA26" s="659"/>
      <c r="HB26" s="11"/>
      <c r="HC26" s="11"/>
      <c r="HD26" s="140" t="s">
        <v>12</v>
      </c>
      <c r="HE26" s="654" t="s">
        <v>326</v>
      </c>
      <c r="HF26" s="655"/>
      <c r="HG26" s="655"/>
      <c r="HH26" s="655"/>
      <c r="HI26" s="655"/>
      <c r="HJ26" s="655"/>
      <c r="HK26" s="656"/>
      <c r="HL26" s="11"/>
      <c r="HM26" s="11"/>
      <c r="HN26" s="152"/>
      <c r="HX26" s="152"/>
      <c r="IH26" s="152"/>
      <c r="IR26" s="152"/>
    </row>
    <row xmlns:x14ac="http://schemas.microsoft.com/office/spreadsheetml/2009/9/ac" r="27" s="2" customFormat="true" ht="15.75" customHeight="true" x14ac:dyDescent="0.25">
      <c r="A27" s="446" t="str">
        <f ca="true">IF(ISBLANK('Data Summary'!A29),"",'Data Summary'!A29)</f>
        <v/>
      </c>
      <c r="B27" s="140"/>
      <c r="C27" s="66" t="s">
        <v>106</v>
      </c>
      <c r="D27" s="55" t="s">
        <v>150</v>
      </c>
      <c r="E27" s="55" t="s">
        <v>150</v>
      </c>
      <c r="F27" s="55" t="s">
        <v>150</v>
      </c>
      <c r="G27" s="55"/>
      <c r="H27" s="55" t="s">
        <v>150</v>
      </c>
      <c r="I27" s="106" t="s">
        <v>150</v>
      </c>
      <c r="J27" s="11"/>
      <c r="K27" s="11"/>
      <c r="L27" s="140"/>
      <c r="M27" s="66" t="s">
        <v>106</v>
      </c>
      <c r="N27" s="55" t="s">
        <v>150</v>
      </c>
      <c r="O27" s="55" t="s">
        <v>150</v>
      </c>
      <c r="P27" s="55" t="s">
        <v>150</v>
      </c>
      <c r="Q27" s="55"/>
      <c r="R27" s="55" t="s">
        <v>150</v>
      </c>
      <c r="S27" s="106" t="s">
        <v>150</v>
      </c>
      <c r="T27" s="11"/>
      <c r="U27" s="11"/>
      <c r="V27" s="140"/>
      <c r="W27" s="66" t="s">
        <v>106</v>
      </c>
      <c r="X27" s="55" t="s">
        <v>150</v>
      </c>
      <c r="Y27" s="55" t="s">
        <v>150</v>
      </c>
      <c r="Z27" s="55" t="s">
        <v>150</v>
      </c>
      <c r="AA27" s="55"/>
      <c r="AB27" s="55" t="s">
        <v>150</v>
      </c>
      <c r="AC27" s="106" t="s">
        <v>150</v>
      </c>
      <c r="AD27" s="11"/>
      <c r="AE27" s="11"/>
      <c r="AF27" s="140"/>
      <c r="AG27" s="66" t="s">
        <v>106</v>
      </c>
      <c r="AH27" s="55" t="s">
        <v>150</v>
      </c>
      <c r="AI27" s="55" t="s">
        <v>150</v>
      </c>
      <c r="AJ27" s="55" t="s">
        <v>150</v>
      </c>
      <c r="AK27" s="55"/>
      <c r="AL27" s="55" t="s">
        <v>150</v>
      </c>
      <c r="AM27" s="106" t="s">
        <v>150</v>
      </c>
      <c r="AN27" s="11"/>
      <c r="AO27" s="11"/>
      <c r="AP27" s="140"/>
      <c r="AQ27" s="120" t="s">
        <v>106</v>
      </c>
      <c r="AR27" s="55" t="s">
        <v>150</v>
      </c>
      <c r="AS27" s="55" t="s">
        <v>150</v>
      </c>
      <c r="AT27" s="55" t="s">
        <v>150</v>
      </c>
      <c r="AU27" s="55"/>
      <c r="AV27" s="55" t="s">
        <v>150</v>
      </c>
      <c r="AW27" s="106" t="s">
        <v>150</v>
      </c>
      <c r="AX27" s="11"/>
      <c r="AY27" s="11"/>
      <c r="AZ27" s="140"/>
      <c r="BA27" s="134" t="s">
        <v>106</v>
      </c>
      <c r="BB27" s="55" t="s">
        <v>267</v>
      </c>
      <c r="BC27" s="55"/>
      <c r="BD27" s="55"/>
      <c r="BE27" s="55"/>
      <c r="BF27" s="55"/>
      <c r="BG27" s="106"/>
      <c r="BH27" s="11"/>
      <c r="BI27" s="11"/>
      <c r="BJ27" s="140"/>
      <c r="BK27" s="130" t="s">
        <v>106</v>
      </c>
      <c r="BL27" s="55" t="s">
        <v>150</v>
      </c>
      <c r="BM27" s="55" t="s">
        <v>150</v>
      </c>
      <c r="BN27" s="55" t="s">
        <v>150</v>
      </c>
      <c r="BO27" s="55"/>
      <c r="BP27" s="55" t="s">
        <v>150</v>
      </c>
      <c r="BQ27" s="106" t="s">
        <v>150</v>
      </c>
      <c r="BR27" s="11"/>
      <c r="BS27" s="11"/>
      <c r="BT27" s="140"/>
      <c r="BU27" s="130" t="s">
        <v>106</v>
      </c>
      <c r="BV27" s="55" t="s">
        <v>150</v>
      </c>
      <c r="BW27" s="55" t="s">
        <v>150</v>
      </c>
      <c r="BX27" s="55" t="s">
        <v>150</v>
      </c>
      <c r="BY27" s="55"/>
      <c r="BZ27" s="55" t="s">
        <v>150</v>
      </c>
      <c r="CA27" s="106" t="s">
        <v>150</v>
      </c>
      <c r="CB27" s="11"/>
      <c r="CC27" s="11"/>
      <c r="CD27" s="140"/>
      <c r="CE27" s="481" t="s">
        <v>106</v>
      </c>
      <c r="CF27" s="491"/>
      <c r="CG27" s="491"/>
      <c r="CH27" s="491"/>
      <c r="CI27" s="491"/>
      <c r="CJ27" s="491"/>
      <c r="CK27" s="106"/>
      <c r="CL27" s="11"/>
      <c r="CM27" s="11"/>
      <c r="CN27" s="140"/>
      <c r="CO27" s="130" t="s">
        <v>106</v>
      </c>
      <c r="CP27" s="55" t="s">
        <v>150</v>
      </c>
      <c r="CQ27" s="55"/>
      <c r="CR27" s="55"/>
      <c r="CS27" s="55"/>
      <c r="CT27" s="55"/>
      <c r="CU27" s="106"/>
      <c r="CV27" s="11"/>
      <c r="CW27" s="11"/>
      <c r="CX27" s="140"/>
      <c r="CY27" s="130" t="s">
        <v>106</v>
      </c>
      <c r="CZ27" s="55" t="s">
        <v>150</v>
      </c>
      <c r="DA27" s="55" t="s">
        <v>150</v>
      </c>
      <c r="DB27" s="55" t="s">
        <v>150</v>
      </c>
      <c r="DC27" s="55"/>
      <c r="DD27" s="55" t="s">
        <v>150</v>
      </c>
      <c r="DE27" s="106" t="s">
        <v>150</v>
      </c>
      <c r="DF27" s="11"/>
      <c r="DG27" s="11"/>
      <c r="DH27" s="140"/>
      <c r="DI27" s="417" t="s">
        <v>106</v>
      </c>
      <c r="DJ27" s="54"/>
      <c r="DK27" s="54"/>
      <c r="DL27" s="54"/>
      <c r="DM27" s="54"/>
      <c r="DN27" s="54"/>
      <c r="DO27" s="102"/>
      <c r="DP27" s="11"/>
      <c r="DQ27" s="11"/>
      <c r="DR27" s="140"/>
      <c r="DS27" s="130" t="s">
        <v>106</v>
      </c>
      <c r="DT27" s="55" t="s">
        <v>150</v>
      </c>
      <c r="DU27" s="55"/>
      <c r="DV27" s="55"/>
      <c r="DW27" s="55"/>
      <c r="DX27" s="55"/>
      <c r="DY27" s="106"/>
      <c r="DZ27" s="11"/>
      <c r="EA27" s="11"/>
      <c r="EB27" s="140"/>
      <c r="EC27" s="166" t="s">
        <v>106</v>
      </c>
      <c r="ED27" s="55"/>
      <c r="EE27" s="55"/>
      <c r="EF27" s="55"/>
      <c r="EG27" s="55"/>
      <c r="EH27" s="55"/>
      <c r="EI27" s="106"/>
      <c r="EJ27" s="11"/>
      <c r="EK27" s="11"/>
      <c r="EL27" s="140"/>
      <c r="EM27" s="408" t="s">
        <v>106</v>
      </c>
      <c r="EN27" s="55" t="s">
        <v>150</v>
      </c>
      <c r="EO27" s="55"/>
      <c r="EP27" s="55"/>
      <c r="EQ27" s="55"/>
      <c r="ER27" s="55" t="s">
        <v>150</v>
      </c>
      <c r="ES27" s="106" t="s">
        <v>150</v>
      </c>
      <c r="ET27" s="11"/>
      <c r="EU27" s="11"/>
      <c r="EV27" s="140"/>
      <c r="EW27" s="417" t="s">
        <v>106</v>
      </c>
      <c r="EX27" s="54"/>
      <c r="EY27" s="54"/>
      <c r="EZ27" s="54"/>
      <c r="FA27" s="54"/>
      <c r="FB27" s="54"/>
      <c r="FC27" s="102"/>
      <c r="FD27" s="11"/>
      <c r="FE27" s="11"/>
      <c r="FF27" s="140"/>
      <c r="FG27" s="408" t="s">
        <v>106</v>
      </c>
      <c r="FH27" s="55"/>
      <c r="FI27" s="55"/>
      <c r="FJ27" s="55"/>
      <c r="FK27" s="55"/>
      <c r="FL27" s="55"/>
      <c r="FM27" s="106"/>
      <c r="FN27" s="11"/>
      <c r="FO27" s="11"/>
      <c r="FP27" s="140"/>
      <c r="FQ27" s="440" t="s">
        <v>106</v>
      </c>
      <c r="FR27" s="55"/>
      <c r="FS27" s="55"/>
      <c r="FT27" s="55"/>
      <c r="FU27" s="55"/>
      <c r="FV27" s="55"/>
      <c r="FW27" s="106"/>
      <c r="FX27" s="11"/>
      <c r="FY27" s="11"/>
      <c r="FZ27" s="140"/>
      <c r="GA27" s="471" t="s">
        <v>106</v>
      </c>
      <c r="GB27" s="55" t="s">
        <v>150</v>
      </c>
      <c r="GC27" s="55" t="s">
        <v>150</v>
      </c>
      <c r="GD27" s="55" t="s">
        <v>150</v>
      </c>
      <c r="GE27" s="55"/>
      <c r="GF27" s="55" t="s">
        <v>150</v>
      </c>
      <c r="GG27" s="106" t="s">
        <v>150</v>
      </c>
      <c r="GH27" s="11"/>
      <c r="GI27" s="11"/>
      <c r="GJ27" s="140"/>
      <c r="GK27" s="475" t="s">
        <v>106</v>
      </c>
      <c r="GL27" s="55"/>
      <c r="GM27" s="55"/>
      <c r="GN27" s="55"/>
      <c r="GO27" s="55"/>
      <c r="GP27" s="55"/>
      <c r="GQ27" s="106"/>
      <c r="GR27" s="11"/>
      <c r="GS27" s="11"/>
      <c r="GT27" s="140"/>
      <c r="GU27" s="471" t="s">
        <v>106</v>
      </c>
      <c r="GV27" s="55"/>
      <c r="GW27" s="55"/>
      <c r="GX27" s="55"/>
      <c r="GY27" s="55"/>
      <c r="GZ27" s="55"/>
      <c r="HA27" s="106"/>
      <c r="HB27" s="11"/>
      <c r="HC27" s="11"/>
      <c r="HD27" s="140"/>
      <c r="HE27" s="496" t="s">
        <v>106</v>
      </c>
      <c r="HF27" s="55" t="s">
        <v>150</v>
      </c>
      <c r="HG27" s="55" t="s">
        <v>150</v>
      </c>
      <c r="HH27" s="55" t="s">
        <v>150</v>
      </c>
      <c r="HI27" s="55"/>
      <c r="HJ27" s="55" t="s">
        <v>150</v>
      </c>
      <c r="HK27" s="106" t="s">
        <v>150</v>
      </c>
      <c r="HL27" s="11"/>
      <c r="HM27" s="11"/>
      <c r="HN27" s="152"/>
      <c r="HX27" s="152"/>
      <c r="IH27" s="152"/>
      <c r="IR27" s="152"/>
    </row>
    <row xmlns:x14ac="http://schemas.microsoft.com/office/spreadsheetml/2009/9/ac" r="28" s="2" customFormat="true" ht="15.75" customHeight="true" x14ac:dyDescent="0.25">
      <c r="A28" s="446" t="str">
        <f ca="true">IF(ISBLANK('Data Summary'!A30),"",'Data Summary'!A30)</f>
        <v/>
      </c>
      <c r="B28" s="140"/>
      <c r="C28" s="66" t="s">
        <v>88</v>
      </c>
      <c r="D28" s="72"/>
      <c r="E28" s="54"/>
      <c r="F28" s="54"/>
      <c r="G28" s="54"/>
      <c r="H28" s="54"/>
      <c r="I28" s="102"/>
      <c r="J28" s="11"/>
      <c r="K28" s="11"/>
      <c r="L28" s="140"/>
      <c r="M28" s="66" t="s">
        <v>88</v>
      </c>
      <c r="N28" s="72"/>
      <c r="O28" s="54"/>
      <c r="P28" s="54"/>
      <c r="Q28" s="54"/>
      <c r="R28" s="54"/>
      <c r="S28" s="102"/>
      <c r="T28" s="11"/>
      <c r="U28" s="11"/>
      <c r="V28" s="140"/>
      <c r="W28" s="66" t="s">
        <v>88</v>
      </c>
      <c r="X28" s="72"/>
      <c r="Y28" s="54"/>
      <c r="Z28" s="54"/>
      <c r="AA28" s="54"/>
      <c r="AB28" s="54"/>
      <c r="AC28" s="102"/>
      <c r="AD28" s="11"/>
      <c r="AE28" s="11"/>
      <c r="AF28" s="140"/>
      <c r="AG28" s="66" t="s">
        <v>88</v>
      </c>
      <c r="AH28" s="72"/>
      <c r="AI28" s="54"/>
      <c r="AJ28" s="54"/>
      <c r="AK28" s="54"/>
      <c r="AL28" s="54"/>
      <c r="AM28" s="102"/>
      <c r="AN28" s="11"/>
      <c r="AO28" s="11"/>
      <c r="AP28" s="140"/>
      <c r="AQ28" s="120" t="s">
        <v>88</v>
      </c>
      <c r="AR28" s="72"/>
      <c r="AS28" s="54"/>
      <c r="AT28" s="54"/>
      <c r="AU28" s="54"/>
      <c r="AV28" s="54"/>
      <c r="AW28" s="102"/>
      <c r="AX28" s="11"/>
      <c r="AY28" s="11"/>
      <c r="AZ28" s="140"/>
      <c r="BA28" s="134" t="s">
        <v>88</v>
      </c>
      <c r="BB28" s="72"/>
      <c r="BC28" s="54"/>
      <c r="BD28" s="54"/>
      <c r="BE28" s="54"/>
      <c r="BF28" s="54"/>
      <c r="BG28" s="102"/>
      <c r="BH28" s="11"/>
      <c r="BI28" s="11"/>
      <c r="BJ28" s="140"/>
      <c r="BK28" s="130" t="s">
        <v>88</v>
      </c>
      <c r="BL28" s="72"/>
      <c r="BM28" s="54"/>
      <c r="BN28" s="54"/>
      <c r="BO28" s="54"/>
      <c r="BP28" s="54"/>
      <c r="BQ28" s="102"/>
      <c r="BR28" s="11"/>
      <c r="BS28" s="11"/>
      <c r="BT28" s="140"/>
      <c r="BU28" s="130" t="s">
        <v>88</v>
      </c>
      <c r="BV28" s="72"/>
      <c r="BW28" s="54"/>
      <c r="BX28" s="54"/>
      <c r="BY28" s="54"/>
      <c r="BZ28" s="54"/>
      <c r="CA28" s="102"/>
      <c r="CB28" s="11"/>
      <c r="CC28" s="11"/>
      <c r="CD28" s="140"/>
      <c r="CE28" s="481" t="s">
        <v>88</v>
      </c>
      <c r="CF28" s="72" t="s">
        <v>267</v>
      </c>
      <c r="CG28" s="54" t="s">
        <v>150</v>
      </c>
      <c r="CH28" s="54" t="s">
        <v>150</v>
      </c>
      <c r="CI28" s="54"/>
      <c r="CJ28" s="54" t="s">
        <v>150</v>
      </c>
      <c r="CK28" s="102" t="s">
        <v>150</v>
      </c>
      <c r="CL28" s="11"/>
      <c r="CM28" s="11"/>
      <c r="CN28" s="140"/>
      <c r="CO28" s="130" t="s">
        <v>88</v>
      </c>
      <c r="CP28" s="72"/>
      <c r="CQ28" s="54"/>
      <c r="CR28" s="54"/>
      <c r="CS28" s="54"/>
      <c r="CT28" s="54"/>
      <c r="CU28" s="102"/>
      <c r="CV28" s="11"/>
      <c r="CW28" s="11"/>
      <c r="CX28" s="140"/>
      <c r="CY28" s="130" t="s">
        <v>88</v>
      </c>
      <c r="CZ28" s="72"/>
      <c r="DA28" s="54"/>
      <c r="DB28" s="54"/>
      <c r="DC28" s="54"/>
      <c r="DD28" s="54"/>
      <c r="DE28" s="102"/>
      <c r="DF28" s="11"/>
      <c r="DG28" s="11"/>
      <c r="DH28" s="140"/>
      <c r="DI28" s="417" t="s">
        <v>88</v>
      </c>
      <c r="DJ28" s="54"/>
      <c r="DK28" s="54"/>
      <c r="DL28" s="54" t="s">
        <v>150</v>
      </c>
      <c r="DM28" s="54"/>
      <c r="DN28" s="54" t="s">
        <v>267</v>
      </c>
      <c r="DO28" s="102" t="s">
        <v>267</v>
      </c>
      <c r="DP28" s="11"/>
      <c r="DQ28" s="11"/>
      <c r="DR28" s="140"/>
      <c r="DS28" s="130" t="s">
        <v>88</v>
      </c>
      <c r="DT28" s="72"/>
      <c r="DU28" s="54"/>
      <c r="DV28" s="54"/>
      <c r="DW28" s="54"/>
      <c r="DX28" s="54"/>
      <c r="DY28" s="102"/>
      <c r="DZ28" s="11"/>
      <c r="EA28" s="11"/>
      <c r="EB28" s="140"/>
      <c r="EC28" s="166" t="s">
        <v>88</v>
      </c>
      <c r="ED28" s="72"/>
      <c r="EE28" s="54"/>
      <c r="EF28" s="54"/>
      <c r="EG28" s="54"/>
      <c r="EH28" s="54"/>
      <c r="EI28" s="102"/>
      <c r="EJ28" s="11"/>
      <c r="EK28" s="11"/>
      <c r="EL28" s="140"/>
      <c r="EM28" s="408" t="s">
        <v>88</v>
      </c>
      <c r="EN28" s="72"/>
      <c r="EO28" s="54"/>
      <c r="EP28" s="54"/>
      <c r="EQ28" s="54"/>
      <c r="ER28" s="54"/>
      <c r="ES28" s="102"/>
      <c r="ET28" s="11"/>
      <c r="EU28" s="11"/>
      <c r="EV28" s="140"/>
      <c r="EW28" s="417" t="s">
        <v>88</v>
      </c>
      <c r="EX28" s="54"/>
      <c r="EY28" s="54"/>
      <c r="EZ28" s="54" t="s">
        <v>150</v>
      </c>
      <c r="FA28" s="54"/>
      <c r="FB28" s="54" t="s">
        <v>267</v>
      </c>
      <c r="FC28" s="102" t="s">
        <v>267</v>
      </c>
      <c r="FD28" s="11"/>
      <c r="FE28" s="11"/>
      <c r="FF28" s="140"/>
      <c r="FG28" s="408" t="s">
        <v>88</v>
      </c>
      <c r="FH28" s="54" t="s">
        <v>267</v>
      </c>
      <c r="FI28" s="54" t="s">
        <v>150</v>
      </c>
      <c r="FJ28" s="54" t="s">
        <v>150</v>
      </c>
      <c r="FK28" s="54"/>
      <c r="FL28" s="54" t="s">
        <v>150</v>
      </c>
      <c r="FM28" s="102" t="s">
        <v>150</v>
      </c>
      <c r="FN28" s="11"/>
      <c r="FO28" s="11"/>
      <c r="FP28" s="140"/>
      <c r="FQ28" s="440" t="s">
        <v>88</v>
      </c>
      <c r="FR28" s="72"/>
      <c r="FS28" s="54"/>
      <c r="FT28" s="54" t="s">
        <v>150</v>
      </c>
      <c r="FU28" s="54"/>
      <c r="FV28" s="54" t="s">
        <v>267</v>
      </c>
      <c r="FW28" s="102" t="s">
        <v>267</v>
      </c>
      <c r="FX28" s="11"/>
      <c r="FY28" s="11"/>
      <c r="FZ28" s="140"/>
      <c r="GA28" s="471" t="s">
        <v>88</v>
      </c>
      <c r="GB28" s="72"/>
      <c r="GC28" s="54"/>
      <c r="GD28" s="54"/>
      <c r="GE28" s="54"/>
      <c r="GF28" s="54"/>
      <c r="GG28" s="102"/>
      <c r="GH28" s="11"/>
      <c r="GI28" s="11"/>
      <c r="GJ28" s="140"/>
      <c r="GK28" s="475" t="s">
        <v>88</v>
      </c>
      <c r="GL28" s="72"/>
      <c r="GM28" s="54"/>
      <c r="GN28" s="54"/>
      <c r="GO28" s="54"/>
      <c r="GP28" s="54"/>
      <c r="GQ28" s="102"/>
      <c r="GR28" s="11"/>
      <c r="GS28" s="11"/>
      <c r="GT28" s="140"/>
      <c r="GU28" s="471" t="s">
        <v>88</v>
      </c>
      <c r="GV28" s="72"/>
      <c r="GW28" s="54" t="s">
        <v>150</v>
      </c>
      <c r="GX28" s="54"/>
      <c r="GY28" s="54"/>
      <c r="GZ28" s="54" t="s">
        <v>267</v>
      </c>
      <c r="HA28" s="102" t="s">
        <v>267</v>
      </c>
      <c r="HB28" s="11"/>
      <c r="HC28" s="11"/>
      <c r="HD28" s="140"/>
      <c r="HE28" s="496" t="s">
        <v>88</v>
      </c>
      <c r="HF28" s="72"/>
      <c r="HG28" s="54"/>
      <c r="HH28" s="54"/>
      <c r="HI28" s="54"/>
      <c r="HJ28" s="54"/>
      <c r="HK28" s="102"/>
      <c r="HL28" s="11"/>
      <c r="HM28" s="11"/>
      <c r="HN28" s="152"/>
      <c r="HX28" s="152"/>
      <c r="IH28" s="152"/>
      <c r="IR28" s="152"/>
    </row>
    <row xmlns:x14ac="http://schemas.microsoft.com/office/spreadsheetml/2009/9/ac" r="29" ht="15.75" customHeight="true" x14ac:dyDescent="0.25">
      <c r="A29" s="446" t="str">
        <f ca="true">IF(ISBLANK('Data Summary'!A31),"",'Data Summary'!A31)</f>
        <v/>
      </c>
      <c r="B29" s="140"/>
      <c r="C29" s="66" t="s">
        <v>89</v>
      </c>
      <c r="D29" s="54"/>
      <c r="E29" s="54"/>
      <c r="F29" s="54"/>
      <c r="G29" s="54"/>
      <c r="H29" s="54"/>
      <c r="I29" s="102"/>
      <c r="J29" s="11"/>
      <c r="K29" s="11"/>
      <c r="L29" s="140"/>
      <c r="M29" s="66" t="s">
        <v>89</v>
      </c>
      <c r="N29" s="54"/>
      <c r="O29" s="54"/>
      <c r="P29" s="54"/>
      <c r="Q29" s="54"/>
      <c r="R29" s="54"/>
      <c r="S29" s="102"/>
      <c r="T29" s="11"/>
      <c r="U29" s="11"/>
      <c r="V29" s="140"/>
      <c r="W29" s="66" t="s">
        <v>89</v>
      </c>
      <c r="X29" s="54"/>
      <c r="Y29" s="54"/>
      <c r="Z29" s="54"/>
      <c r="AA29" s="54"/>
      <c r="AB29" s="54"/>
      <c r="AC29" s="102"/>
      <c r="AD29" s="11"/>
      <c r="AE29" s="11"/>
      <c r="AF29" s="140"/>
      <c r="AG29" s="66" t="s">
        <v>89</v>
      </c>
      <c r="AH29" s="54"/>
      <c r="AI29" s="54"/>
      <c r="AJ29" s="54"/>
      <c r="AK29" s="54"/>
      <c r="AL29" s="54"/>
      <c r="AM29" s="102"/>
      <c r="AN29" s="11"/>
      <c r="AO29" s="11"/>
      <c r="AP29" s="140"/>
      <c r="AQ29" s="120" t="s">
        <v>89</v>
      </c>
      <c r="AR29" s="54"/>
      <c r="AS29" s="54"/>
      <c r="AT29" s="54"/>
      <c r="AU29" s="54"/>
      <c r="AV29" s="54"/>
      <c r="AW29" s="102"/>
      <c r="AX29" s="11"/>
      <c r="AY29" s="11"/>
      <c r="AZ29" s="140"/>
      <c r="BA29" s="134" t="s">
        <v>89</v>
      </c>
      <c r="BB29" s="54"/>
      <c r="BC29" s="54"/>
      <c r="BD29" s="54"/>
      <c r="BE29" s="54"/>
      <c r="BF29" s="54"/>
      <c r="BG29" s="102"/>
      <c r="BH29" s="11"/>
      <c r="BI29" s="11"/>
      <c r="BJ29" s="140"/>
      <c r="BK29" s="130" t="s">
        <v>89</v>
      </c>
      <c r="BL29" s="54"/>
      <c r="BM29" s="54"/>
      <c r="BN29" s="54"/>
      <c r="BO29" s="54"/>
      <c r="BP29" s="54"/>
      <c r="BQ29" s="102"/>
      <c r="BR29" s="11"/>
      <c r="BS29" s="11"/>
      <c r="BT29" s="140"/>
      <c r="BU29" s="130" t="s">
        <v>89</v>
      </c>
      <c r="BV29" s="54"/>
      <c r="BW29" s="54"/>
      <c r="BX29" s="54"/>
      <c r="BY29" s="54"/>
      <c r="BZ29" s="54"/>
      <c r="CA29" s="102"/>
      <c r="CB29" s="11"/>
      <c r="CC29" s="11"/>
      <c r="CD29" s="140"/>
      <c r="CE29" s="481" t="s">
        <v>89</v>
      </c>
      <c r="CF29" s="54"/>
      <c r="CG29" s="54"/>
      <c r="CH29" s="54"/>
      <c r="CI29" s="54"/>
      <c r="CJ29" s="54"/>
      <c r="CK29" s="492"/>
      <c r="CL29" s="11"/>
      <c r="CM29" s="11"/>
      <c r="CN29" s="140"/>
      <c r="CO29" s="130" t="s">
        <v>89</v>
      </c>
      <c r="CP29" s="54"/>
      <c r="CQ29" s="54"/>
      <c r="CR29" s="54"/>
      <c r="CS29" s="54"/>
      <c r="CT29" s="54"/>
      <c r="CU29" s="102"/>
      <c r="CV29" s="11"/>
      <c r="CW29" s="11"/>
      <c r="CX29" s="140"/>
      <c r="CY29" s="130" t="s">
        <v>89</v>
      </c>
      <c r="CZ29" s="54"/>
      <c r="DA29" s="54"/>
      <c r="DB29" s="54"/>
      <c r="DC29" s="54"/>
      <c r="DD29" s="54"/>
      <c r="DE29" s="102"/>
      <c r="DF29" s="11"/>
      <c r="DG29" s="11"/>
      <c r="DH29" s="140"/>
      <c r="DI29" s="417" t="s">
        <v>254</v>
      </c>
      <c r="DJ29" s="54"/>
      <c r="DK29" s="54"/>
      <c r="DL29" s="54"/>
      <c r="DM29" s="54"/>
      <c r="DN29" s="54"/>
      <c r="DO29" s="102"/>
      <c r="DP29" s="11"/>
      <c r="DQ29" s="11"/>
      <c r="DR29" s="140"/>
      <c r="DS29" s="130" t="s">
        <v>89</v>
      </c>
      <c r="DT29" s="54"/>
      <c r="DU29" s="54"/>
      <c r="DV29" s="54"/>
      <c r="DW29" s="54"/>
      <c r="DX29" s="54"/>
      <c r="DY29" s="102"/>
      <c r="DZ29" s="11"/>
      <c r="EA29" s="11"/>
      <c r="EB29" s="140"/>
      <c r="EC29" s="166" t="s">
        <v>89</v>
      </c>
      <c r="ED29" s="54" t="s">
        <v>150</v>
      </c>
      <c r="EE29" s="54"/>
      <c r="EF29" s="54"/>
      <c r="EG29" s="54"/>
      <c r="EH29" s="54" t="s">
        <v>150</v>
      </c>
      <c r="EI29" s="102" t="s">
        <v>267</v>
      </c>
      <c r="EJ29" s="11"/>
      <c r="EK29" s="11"/>
      <c r="EL29" s="140"/>
      <c r="EM29" s="408" t="s">
        <v>254</v>
      </c>
      <c r="EN29" s="54"/>
      <c r="EO29" s="54"/>
      <c r="EP29" s="54"/>
      <c r="EQ29" s="54"/>
      <c r="ER29" s="54"/>
      <c r="ES29" s="102"/>
      <c r="ET29" s="11"/>
      <c r="EU29" s="11"/>
      <c r="EV29" s="140"/>
      <c r="EW29" s="417" t="s">
        <v>254</v>
      </c>
      <c r="EX29" s="54"/>
      <c r="EY29" s="54"/>
      <c r="EZ29" s="54"/>
      <c r="FA29" s="54"/>
      <c r="FB29" s="54"/>
      <c r="FC29" s="102"/>
      <c r="FD29" s="11"/>
      <c r="FE29" s="11"/>
      <c r="FF29" s="140"/>
      <c r="FG29" s="408" t="s">
        <v>254</v>
      </c>
      <c r="FH29" s="54"/>
      <c r="FI29" s="54"/>
      <c r="FJ29" s="54"/>
      <c r="FK29" s="54"/>
      <c r="FL29" s="54"/>
      <c r="FM29" s="102"/>
      <c r="FN29" s="11"/>
      <c r="FO29" s="11"/>
      <c r="FP29" s="140"/>
      <c r="FQ29" s="440" t="s">
        <v>254</v>
      </c>
      <c r="FR29" s="54"/>
      <c r="FS29" s="54"/>
      <c r="FT29" s="54"/>
      <c r="FU29" s="54"/>
      <c r="FV29" s="54"/>
      <c r="FW29" s="102"/>
      <c r="FX29" s="11"/>
      <c r="FY29" s="11"/>
      <c r="FZ29" s="140"/>
      <c r="GA29" s="471" t="s">
        <v>254</v>
      </c>
      <c r="GB29" s="54"/>
      <c r="GC29" s="54"/>
      <c r="GD29" s="54"/>
      <c r="GE29" s="54"/>
      <c r="GF29" s="54"/>
      <c r="GG29" s="102"/>
      <c r="GH29" s="11"/>
      <c r="GI29" s="11"/>
      <c r="GJ29" s="140"/>
      <c r="GK29" s="475" t="s">
        <v>89</v>
      </c>
      <c r="GL29" s="54" t="s">
        <v>150</v>
      </c>
      <c r="GM29" s="54"/>
      <c r="GN29" s="54"/>
      <c r="GO29" s="54"/>
      <c r="GP29" s="54" t="s">
        <v>150</v>
      </c>
      <c r="GQ29" s="102" t="s">
        <v>150</v>
      </c>
      <c r="GR29" s="11"/>
      <c r="GS29" s="11"/>
      <c r="GT29" s="140"/>
      <c r="GU29" s="471" t="s">
        <v>254</v>
      </c>
      <c r="GV29" s="54"/>
      <c r="GW29" s="54"/>
      <c r="GX29" s="54"/>
      <c r="GY29" s="54"/>
      <c r="GZ29" s="54"/>
      <c r="HA29" s="102"/>
      <c r="HB29" s="11"/>
      <c r="HC29" s="11"/>
      <c r="HD29" s="140"/>
      <c r="HE29" s="496" t="s">
        <v>254</v>
      </c>
      <c r="HF29" s="54"/>
      <c r="HG29" s="54"/>
      <c r="HH29" s="54"/>
      <c r="HI29" s="54"/>
      <c r="HJ29" s="54"/>
      <c r="HK29" s="102"/>
      <c r="HL29" s="11"/>
      <c r="HM29" s="11"/>
    </row>
    <row xmlns:x14ac="http://schemas.microsoft.com/office/spreadsheetml/2009/9/ac" r="30" ht="15.75" customHeight="true" x14ac:dyDescent="0.25">
      <c r="A30" s="446" t="str">
        <f ca="true">IF(ISBLANK('Data Summary'!A32),"",'Data Summary'!A32)</f>
        <v/>
      </c>
      <c r="B30" s="141"/>
      <c r="C30" s="12" t="s">
        <v>23</v>
      </c>
      <c r="D30" s="73"/>
      <c r="E30" s="10"/>
      <c r="F30" s="10"/>
      <c r="G30" s="10"/>
      <c r="H30" s="10"/>
      <c r="I30" s="107"/>
      <c r="J30" s="11"/>
      <c r="K30" s="11"/>
      <c r="L30" s="141"/>
      <c r="M30" s="12" t="s">
        <v>23</v>
      </c>
      <c r="N30" s="73"/>
      <c r="O30" s="73"/>
      <c r="P30" s="73"/>
      <c r="Q30" s="74"/>
      <c r="R30" s="75"/>
      <c r="S30" s="76"/>
      <c r="T30" s="11"/>
      <c r="U30" s="11"/>
      <c r="V30" s="141"/>
      <c r="W30" s="12" t="s">
        <v>23</v>
      </c>
      <c r="X30" s="108">
        <v>161102</v>
      </c>
      <c r="Y30" s="108">
        <v>16688</v>
      </c>
      <c r="Z30" s="108">
        <v>144414</v>
      </c>
      <c r="AA30" s="108"/>
      <c r="AB30" s="108">
        <v>134295</v>
      </c>
      <c r="AC30" s="107">
        <f>15431+10217+1159</f>
        <v>26807</v>
      </c>
      <c r="AD30" s="11"/>
      <c r="AE30" s="11"/>
      <c r="AF30" s="141"/>
      <c r="AG30" s="12" t="s">
        <v>23</v>
      </c>
      <c r="AH30" s="73"/>
      <c r="AI30" s="73"/>
      <c r="AJ30" s="73"/>
      <c r="AK30" s="74"/>
      <c r="AL30" s="75"/>
      <c r="AM30" s="76"/>
      <c r="AN30" s="11"/>
      <c r="AO30" s="11"/>
      <c r="AP30" s="141"/>
      <c r="AQ30" s="12" t="s">
        <v>23</v>
      </c>
      <c r="AR30" s="73"/>
      <c r="AS30" s="73"/>
      <c r="AT30" s="73"/>
      <c r="AU30" s="74"/>
      <c r="AV30" s="75"/>
      <c r="AW30" s="76"/>
      <c r="AX30" s="11"/>
      <c r="AY30" s="11"/>
      <c r="AZ30" s="141"/>
      <c r="BA30" s="12" t="s">
        <v>23</v>
      </c>
      <c r="BB30" s="73"/>
      <c r="BC30" s="73"/>
      <c r="BD30" s="73"/>
      <c r="BE30" s="74"/>
      <c r="BF30" s="75"/>
      <c r="BG30" s="76"/>
      <c r="BH30" s="11"/>
      <c r="BI30" s="11"/>
      <c r="BJ30" s="141"/>
      <c r="BK30" s="12" t="s">
        <v>23</v>
      </c>
      <c r="BL30" s="73"/>
      <c r="BM30" s="73"/>
      <c r="BN30" s="73"/>
      <c r="BO30" s="74"/>
      <c r="BP30" s="75"/>
      <c r="BQ30" s="76"/>
      <c r="BR30" s="11"/>
      <c r="BS30" s="11"/>
      <c r="BT30" s="141"/>
      <c r="BU30" s="12" t="s">
        <v>23</v>
      </c>
      <c r="BV30" s="73"/>
      <c r="BW30" s="73"/>
      <c r="BX30" s="73"/>
      <c r="BY30" s="74"/>
      <c r="BZ30" s="75"/>
      <c r="CA30" s="76"/>
      <c r="CB30" s="11"/>
      <c r="CC30" s="11"/>
      <c r="CD30" s="141"/>
      <c r="CE30" s="12" t="s">
        <v>23</v>
      </c>
      <c r="CF30" s="493"/>
      <c r="CG30" s="493"/>
      <c r="CH30" s="493"/>
      <c r="CI30" s="494"/>
      <c r="CJ30" s="495"/>
      <c r="CK30" s="76"/>
      <c r="CL30" s="11"/>
      <c r="CM30" s="11"/>
      <c r="CN30" s="141"/>
      <c r="CO30" s="12" t="s">
        <v>23</v>
      </c>
      <c r="CP30" s="73"/>
      <c r="CQ30" s="73"/>
      <c r="CR30" s="73"/>
      <c r="CS30" s="74"/>
      <c r="CT30" s="75"/>
      <c r="CU30" s="76"/>
      <c r="CV30" s="11"/>
      <c r="CW30" s="11"/>
      <c r="CX30" s="141"/>
      <c r="CY30" s="12" t="s">
        <v>23</v>
      </c>
      <c r="CZ30" s="73"/>
      <c r="DA30" s="73"/>
      <c r="DB30" s="73"/>
      <c r="DC30" s="74"/>
      <c r="DD30" s="75"/>
      <c r="DE30" s="76"/>
      <c r="DF30" s="11"/>
      <c r="DG30" s="11"/>
      <c r="DH30" s="141"/>
      <c r="DI30" s="417" t="s">
        <v>23</v>
      </c>
      <c r="DJ30" s="432" t="str">
        <f>IF(ISNUMBER(DJ$10),DJ$10,"")</f>
        <v/>
      </c>
      <c r="DK30" s="432" t="str">
        <f t="shared" ref="DK30:DO30" si="31">IF(ISNUMBER(DK$10),DK$10,"")</f>
        <v/>
      </c>
      <c r="DL30" s="432" t="str">
        <f t="shared" si="31"/>
        <v/>
      </c>
      <c r="DM30" s="432" t="str">
        <f t="shared" si="31"/>
        <v/>
      </c>
      <c r="DN30" s="432" t="str">
        <f t="shared" si="31"/>
        <v/>
      </c>
      <c r="DO30" s="433" t="str">
        <f t="shared" si="31"/>
        <v/>
      </c>
      <c r="DP30" s="11"/>
      <c r="DQ30" s="11"/>
      <c r="DR30" s="141"/>
      <c r="DS30" s="12" t="s">
        <v>23</v>
      </c>
      <c r="DT30" s="73"/>
      <c r="DU30" s="73"/>
      <c r="DV30" s="73"/>
      <c r="DW30" s="74"/>
      <c r="DX30" s="75"/>
      <c r="DY30" s="76"/>
      <c r="DZ30" s="11"/>
      <c r="EA30" s="11"/>
      <c r="EB30" s="141"/>
      <c r="EC30" s="12" t="s">
        <v>23</v>
      </c>
      <c r="ED30" s="73"/>
      <c r="EE30" s="73"/>
      <c r="EF30" s="73"/>
      <c r="EG30" s="74"/>
      <c r="EH30" s="75"/>
      <c r="EI30" s="76"/>
      <c r="EJ30" s="11"/>
      <c r="EK30" s="11"/>
      <c r="EL30" s="141"/>
      <c r="EM30" s="12" t="s">
        <v>23</v>
      </c>
      <c r="EN30" s="73">
        <v>223116</v>
      </c>
      <c r="EO30" s="73" t="s">
        <v>255</v>
      </c>
      <c r="EP30" s="73" t="s">
        <v>255</v>
      </c>
      <c r="EQ30" s="74" t="s">
        <v>255</v>
      </c>
      <c r="ER30" s="75">
        <v>137460</v>
      </c>
      <c r="ES30" s="76">
        <v>83811</v>
      </c>
      <c r="ET30" s="11"/>
      <c r="EU30" s="11"/>
      <c r="EV30" s="141"/>
      <c r="EW30" s="417" t="s">
        <v>23</v>
      </c>
      <c r="EX30" s="432" t="str">
        <f>IF(ISNUMBER(EX$10),EX$10,"")</f>
        <v/>
      </c>
      <c r="EY30" s="432" t="str">
        <f t="shared" ref="EY30:FC30" si="32">IF(ISNUMBER(EY$10),EY$10,"")</f>
        <v/>
      </c>
      <c r="EZ30" s="432" t="str">
        <f t="shared" si="32"/>
        <v/>
      </c>
      <c r="FA30" s="432" t="str">
        <f t="shared" si="32"/>
        <v/>
      </c>
      <c r="FB30" s="432" t="str">
        <f t="shared" si="32"/>
        <v/>
      </c>
      <c r="FC30" s="433" t="str">
        <f t="shared" si="32"/>
        <v/>
      </c>
      <c r="FD30" s="11"/>
      <c r="FE30" s="11"/>
      <c r="FF30" s="141"/>
      <c r="FG30" s="12" t="s">
        <v>23</v>
      </c>
      <c r="FH30" s="73" t="s">
        <v>255</v>
      </c>
      <c r="FI30" s="73" t="s">
        <v>255</v>
      </c>
      <c r="FJ30" s="73" t="s">
        <v>255</v>
      </c>
      <c r="FK30" s="74" t="s">
        <v>255</v>
      </c>
      <c r="FL30" s="75" t="s">
        <v>255</v>
      </c>
      <c r="FM30" s="76" t="s">
        <v>255</v>
      </c>
      <c r="FN30" s="11"/>
      <c r="FO30" s="11"/>
      <c r="FP30" s="141"/>
      <c r="FQ30" s="12" t="s">
        <v>23</v>
      </c>
      <c r="FR30" s="73" t="s">
        <v>255</v>
      </c>
      <c r="FS30" s="73" t="s">
        <v>255</v>
      </c>
      <c r="FT30" s="73" t="s">
        <v>255</v>
      </c>
      <c r="FU30" s="74" t="s">
        <v>255</v>
      </c>
      <c r="FV30" s="75" t="s">
        <v>255</v>
      </c>
      <c r="FW30" s="76" t="s">
        <v>255</v>
      </c>
      <c r="FX30" s="11"/>
      <c r="FY30" s="11"/>
      <c r="FZ30" s="141"/>
      <c r="GA30" s="12" t="s">
        <v>23</v>
      </c>
      <c r="GB30" s="73">
        <v>232386</v>
      </c>
      <c r="GC30" s="73" t="s">
        <v>255</v>
      </c>
      <c r="GD30" s="73" t="s">
        <v>255</v>
      </c>
      <c r="GE30" s="74">
        <v>391</v>
      </c>
      <c r="GF30" s="75">
        <v>144586</v>
      </c>
      <c r="GG30" s="76">
        <v>87409</v>
      </c>
      <c r="GH30" s="11"/>
      <c r="GI30" s="11"/>
      <c r="GJ30" s="141"/>
      <c r="GK30" s="12" t="s">
        <v>23</v>
      </c>
      <c r="GL30" s="73"/>
      <c r="GM30" s="73"/>
      <c r="GN30" s="73"/>
      <c r="GO30" s="74"/>
      <c r="GP30" s="75"/>
      <c r="GQ30" s="76"/>
      <c r="GR30" s="11"/>
      <c r="GS30" s="11"/>
      <c r="GT30" s="141"/>
      <c r="GU30" s="12" t="s">
        <v>23</v>
      </c>
      <c r="GV30" s="73" t="s">
        <v>255</v>
      </c>
      <c r="GW30" s="73" t="s">
        <v>255</v>
      </c>
      <c r="GX30" s="73" t="s">
        <v>255</v>
      </c>
      <c r="GY30" s="74" t="s">
        <v>255</v>
      </c>
      <c r="GZ30" s="75" t="s">
        <v>255</v>
      </c>
      <c r="HA30" s="76" t="s">
        <v>255</v>
      </c>
      <c r="HB30" s="11"/>
      <c r="HC30" s="11"/>
      <c r="HD30" s="141"/>
      <c r="HE30" s="12" t="s">
        <v>23</v>
      </c>
      <c r="HF30" s="73">
        <v>225847</v>
      </c>
      <c r="HG30" s="73" t="s">
        <v>255</v>
      </c>
      <c r="HH30" s="73" t="s">
        <v>255</v>
      </c>
      <c r="HI30" s="74"/>
      <c r="HJ30" s="75">
        <v>136601</v>
      </c>
      <c r="HK30" s="76">
        <v>88840</v>
      </c>
      <c r="HL30" s="11"/>
      <c r="HM30" s="11"/>
    </row>
    <row xmlns:x14ac="http://schemas.microsoft.com/office/spreadsheetml/2009/9/ac" r="31" s="3" customFormat="true" ht="14.45" customHeight="true" thickBot="true" x14ac:dyDescent="0.3">
      <c r="A31" s="446" t="str">
        <f ca="true">IF(ISBLANK('Data Summary'!A33),"",'Data Summary'!A33)</f>
        <v/>
      </c>
      <c r="B31" s="142"/>
      <c r="C31" s="77" t="s">
        <v>20</v>
      </c>
      <c r="D31" s="78">
        <f>105729+42747+13871</f>
        <v>162347</v>
      </c>
      <c r="E31" s="29">
        <v>16581</v>
      </c>
      <c r="F31" s="29">
        <v>145766</v>
      </c>
      <c r="G31" s="29"/>
      <c r="H31" s="29">
        <f>127503+8670</f>
        <v>136173</v>
      </c>
      <c r="I31" s="30">
        <f>15410+9728+1036</f>
        <v>26174</v>
      </c>
      <c r="J31" s="11"/>
      <c r="K31" s="11"/>
      <c r="L31" s="142"/>
      <c r="M31" s="77" t="s">
        <v>20</v>
      </c>
      <c r="N31" s="29">
        <v>163234</v>
      </c>
      <c r="O31" s="29">
        <v>16138</v>
      </c>
      <c r="P31" s="29">
        <v>147096</v>
      </c>
      <c r="Q31" s="29"/>
      <c r="R31" s="29">
        <v>136630</v>
      </c>
      <c r="S31" s="30">
        <f>15508+10008+1088</f>
        <v>26604</v>
      </c>
      <c r="T31" s="11"/>
      <c r="U31" s="11"/>
      <c r="V31" s="142"/>
      <c r="W31" s="77" t="s">
        <v>20</v>
      </c>
      <c r="X31" s="29">
        <f>X30-8797</f>
        <v>152305</v>
      </c>
      <c r="Y31" s="29">
        <f>Y30-192</f>
        <v>16496</v>
      </c>
      <c r="Z31" s="29">
        <f>Z30-8605</f>
        <v>135809</v>
      </c>
      <c r="AA31" s="29"/>
      <c r="AB31" s="29">
        <f>AB30-8417</f>
        <v>125878</v>
      </c>
      <c r="AC31" s="30">
        <f>AC30-326-52-2</f>
        <v>26427</v>
      </c>
      <c r="AD31" s="11"/>
      <c r="AE31" s="11"/>
      <c r="AF31" s="142"/>
      <c r="AG31" s="77" t="s">
        <v>20</v>
      </c>
      <c r="AH31" s="78">
        <v>161422</v>
      </c>
      <c r="AI31" s="78"/>
      <c r="AJ31" s="78"/>
      <c r="AK31" s="78"/>
      <c r="AL31" s="78"/>
      <c r="AM31" s="79"/>
      <c r="AN31" s="11"/>
      <c r="AO31" s="11"/>
      <c r="AP31" s="142"/>
      <c r="AQ31" s="77" t="s">
        <v>20</v>
      </c>
      <c r="AR31" s="83">
        <v>153872</v>
      </c>
      <c r="AS31" s="83">
        <v>15541</v>
      </c>
      <c r="AT31" s="83">
        <v>138331</v>
      </c>
      <c r="AU31" s="84"/>
      <c r="AV31" s="83">
        <v>126113</v>
      </c>
      <c r="AW31" s="85">
        <v>27759</v>
      </c>
      <c r="AX31" s="11"/>
      <c r="AY31" s="11"/>
      <c r="AZ31" s="142"/>
      <c r="BA31" s="77" t="s">
        <v>20</v>
      </c>
      <c r="BB31" s="83"/>
      <c r="BC31" s="83"/>
      <c r="BD31" s="83"/>
      <c r="BE31" s="84"/>
      <c r="BF31" s="83"/>
      <c r="BG31" s="85"/>
      <c r="BH31" s="11"/>
      <c r="BI31" s="11"/>
      <c r="BJ31" s="142"/>
      <c r="BK31" s="77" t="s">
        <v>20</v>
      </c>
      <c r="BL31" s="83">
        <v>152460</v>
      </c>
      <c r="BM31" s="83">
        <v>15311</v>
      </c>
      <c r="BN31" s="83">
        <v>137149</v>
      </c>
      <c r="BO31" s="84"/>
      <c r="BP31" s="83">
        <v>124284</v>
      </c>
      <c r="BQ31" s="85">
        <v>28176</v>
      </c>
      <c r="BR31" s="11"/>
      <c r="BS31" s="11"/>
      <c r="BT31" s="142"/>
      <c r="BU31" s="77" t="s">
        <v>20</v>
      </c>
      <c r="BV31" s="83">
        <v>152604</v>
      </c>
      <c r="BW31" s="83">
        <v>14118</v>
      </c>
      <c r="BX31" s="83">
        <v>138486</v>
      </c>
      <c r="BY31" s="84"/>
      <c r="BZ31" s="83">
        <v>124070</v>
      </c>
      <c r="CA31" s="85">
        <v>28534</v>
      </c>
      <c r="CB31" s="11"/>
      <c r="CC31" s="11"/>
      <c r="CD31" s="142"/>
      <c r="CE31" s="77" t="s">
        <v>20</v>
      </c>
      <c r="CF31" s="83">
        <f>4269+1513+351+298</f>
        <v>6431</v>
      </c>
      <c r="CG31" s="83">
        <f>351+298</f>
        <v>649</v>
      </c>
      <c r="CH31" s="83">
        <f>4269+1513</f>
        <v>5782</v>
      </c>
      <c r="CI31" s="84"/>
      <c r="CJ31" s="83">
        <f>2881+532+440+592+200+43+64+79</f>
        <v>4831</v>
      </c>
      <c r="CK31" s="85">
        <f>622+455+63+153</f>
        <v>1293</v>
      </c>
      <c r="CL31" s="11"/>
      <c r="CM31" s="11"/>
      <c r="CN31" s="142"/>
      <c r="CO31" s="77" t="s">
        <v>20</v>
      </c>
      <c r="CP31" s="83"/>
      <c r="CQ31" s="83"/>
      <c r="CR31" s="83"/>
      <c r="CS31" s="84"/>
      <c r="CT31" s="83"/>
      <c r="CU31" s="85"/>
      <c r="CV31" s="11"/>
      <c r="CW31" s="11"/>
      <c r="CX31" s="142"/>
      <c r="CY31" s="77" t="s">
        <v>20</v>
      </c>
      <c r="CZ31" s="83">
        <v>150408</v>
      </c>
      <c r="DA31" s="83">
        <v>15091</v>
      </c>
      <c r="DB31" s="83">
        <v>135317</v>
      </c>
      <c r="DC31" s="84"/>
      <c r="DD31" s="83">
        <v>121674</v>
      </c>
      <c r="DE31" s="85">
        <v>28734</v>
      </c>
      <c r="DF31" s="11"/>
      <c r="DG31" s="11"/>
      <c r="DH31" s="142"/>
      <c r="DI31" s="434" t="s">
        <v>20</v>
      </c>
      <c r="DJ31" s="435" t="str">
        <f>IF(ISNUMBER(DJ$11),DJ$11,"")</f>
        <v/>
      </c>
      <c r="DK31" s="435" t="str">
        <f t="shared" ref="DK31:DO31" si="33">IF(ISNUMBER(DK$11),DK$11,"")</f>
        <v/>
      </c>
      <c r="DL31" s="435" t="str">
        <f t="shared" si="33"/>
        <v/>
      </c>
      <c r="DM31" s="435" t="str">
        <f t="shared" si="33"/>
        <v/>
      </c>
      <c r="DN31" s="435" t="str">
        <f t="shared" si="33"/>
        <v/>
      </c>
      <c r="DO31" s="436" t="str">
        <f t="shared" si="33"/>
        <v/>
      </c>
      <c r="DP31" s="11"/>
      <c r="DQ31" s="11"/>
      <c r="DR31" s="142"/>
      <c r="DS31" s="77" t="s">
        <v>20</v>
      </c>
      <c r="DT31" s="83"/>
      <c r="DU31" s="83"/>
      <c r="DV31" s="83"/>
      <c r="DW31" s="84"/>
      <c r="DX31" s="83"/>
      <c r="DY31" s="85"/>
      <c r="DZ31" s="11"/>
      <c r="EA31" s="11"/>
      <c r="EB31" s="142"/>
      <c r="EC31" s="77" t="s">
        <v>20</v>
      </c>
      <c r="ED31" s="83"/>
      <c r="EE31" s="83"/>
      <c r="EF31" s="83"/>
      <c r="EG31" s="84"/>
      <c r="EH31" s="83"/>
      <c r="EI31" s="85"/>
      <c r="EJ31" s="11"/>
      <c r="EK31" s="11"/>
      <c r="EL31" s="142"/>
      <c r="EM31" s="77" t="s">
        <v>20</v>
      </c>
      <c r="EN31" s="83" t="s">
        <v>255</v>
      </c>
      <c r="EO31" s="83" t="s">
        <v>255</v>
      </c>
      <c r="EP31" s="83" t="s">
        <v>255</v>
      </c>
      <c r="EQ31" s="84" t="s">
        <v>255</v>
      </c>
      <c r="ER31" s="83" t="s">
        <v>255</v>
      </c>
      <c r="ES31" s="85" t="s">
        <v>255</v>
      </c>
      <c r="ET31" s="11"/>
      <c r="EU31" s="11"/>
      <c r="EV31" s="142"/>
      <c r="EW31" s="434" t="s">
        <v>20</v>
      </c>
      <c r="EX31" s="435" t="str">
        <f>IF(ISNUMBER(EX$11),EX$11,"")</f>
        <v/>
      </c>
      <c r="EY31" s="435" t="str">
        <f t="shared" ref="EY31:FC31" si="34">IF(ISNUMBER(EY$11),EY$11,"")</f>
        <v/>
      </c>
      <c r="EZ31" s="435" t="str">
        <f t="shared" si="34"/>
        <v/>
      </c>
      <c r="FA31" s="435" t="str">
        <f t="shared" si="34"/>
        <v/>
      </c>
      <c r="FB31" s="435" t="str">
        <f t="shared" si="34"/>
        <v/>
      </c>
      <c r="FC31" s="436" t="str">
        <f t="shared" si="34"/>
        <v/>
      </c>
      <c r="FD31" s="11"/>
      <c r="FE31" s="11"/>
      <c r="FF31" s="142"/>
      <c r="FG31" s="77" t="s">
        <v>20</v>
      </c>
      <c r="FH31" s="83">
        <v>7252</v>
      </c>
      <c r="FI31" s="83">
        <v>943</v>
      </c>
      <c r="FJ31" s="83">
        <v>6309</v>
      </c>
      <c r="FK31" s="84" t="s">
        <v>255</v>
      </c>
      <c r="FL31" s="83">
        <v>5590</v>
      </c>
      <c r="FM31" s="85">
        <v>1344</v>
      </c>
      <c r="FN31" s="11"/>
      <c r="FO31" s="11"/>
      <c r="FP31" s="142"/>
      <c r="FQ31" s="77" t="s">
        <v>20</v>
      </c>
      <c r="FR31" s="435">
        <v>5698</v>
      </c>
      <c r="FS31" s="435" t="s">
        <v>255</v>
      </c>
      <c r="FT31" s="435">
        <v>5550</v>
      </c>
      <c r="FU31" s="435" t="s">
        <v>255</v>
      </c>
      <c r="FV31" s="435">
        <v>4255</v>
      </c>
      <c r="FW31" s="436">
        <v>1295</v>
      </c>
      <c r="FX31" s="11"/>
      <c r="FY31" s="11"/>
      <c r="FZ31" s="142"/>
      <c r="GA31" s="77" t="s">
        <v>20</v>
      </c>
      <c r="GB31" s="435">
        <v>158225</v>
      </c>
      <c r="GC31" s="435" t="s">
        <v>255</v>
      </c>
      <c r="GD31" s="435" t="s">
        <v>255</v>
      </c>
      <c r="GE31" s="435" t="s">
        <v>255</v>
      </c>
      <c r="GF31" s="435">
        <v>125450</v>
      </c>
      <c r="GG31" s="436">
        <v>32775</v>
      </c>
      <c r="GH31" s="11"/>
      <c r="GI31" s="11"/>
      <c r="GJ31" s="142"/>
      <c r="GK31" s="77" t="s">
        <v>20</v>
      </c>
      <c r="GL31" s="83"/>
      <c r="GM31" s="83"/>
      <c r="GN31" s="83"/>
      <c r="GO31" s="84"/>
      <c r="GP31" s="83"/>
      <c r="GQ31" s="85"/>
      <c r="GR31" s="11"/>
      <c r="GS31" s="11"/>
      <c r="GT31" s="142"/>
      <c r="GU31" s="77" t="s">
        <v>20</v>
      </c>
      <c r="GV31" s="83">
        <v>6913</v>
      </c>
      <c r="GW31" s="83">
        <v>1159</v>
      </c>
      <c r="GX31" s="83">
        <v>5550</v>
      </c>
      <c r="GY31" s="84" t="s">
        <v>255</v>
      </c>
      <c r="GZ31" s="83">
        <v>5170</v>
      </c>
      <c r="HA31" s="85">
        <v>1539</v>
      </c>
      <c r="HB31" s="11"/>
      <c r="HC31" s="11"/>
      <c r="HD31" s="142"/>
      <c r="HE31" s="77" t="s">
        <v>20</v>
      </c>
      <c r="HF31" s="435">
        <v>158305</v>
      </c>
      <c r="HG31" s="435" t="s">
        <v>255</v>
      </c>
      <c r="HH31" s="435" t="s">
        <v>255</v>
      </c>
      <c r="HI31" s="435" t="s">
        <v>255</v>
      </c>
      <c r="HJ31" s="435">
        <v>125450</v>
      </c>
      <c r="HK31" s="436">
        <v>32855</v>
      </c>
      <c r="HL31" s="11"/>
      <c r="HM31" s="11"/>
      <c r="HN31" s="143"/>
      <c r="HX31" s="143"/>
      <c r="IH31" s="143"/>
      <c r="IR31" s="143"/>
    </row>
    <row xmlns:x14ac="http://schemas.microsoft.com/office/spreadsheetml/2009/9/ac" r="32" s="3" customFormat="true" x14ac:dyDescent="0.25">
      <c r="A32" s="446" t="str">
        <f ca="true">IF(ISBLANK('Data Summary'!A34),"",'Data Summary'!A34)</f>
        <v/>
      </c>
      <c r="B32" s="143"/>
      <c r="L32" s="143"/>
      <c r="V32" s="143"/>
      <c r="AF32" s="143"/>
      <c r="AP32" s="143"/>
      <c r="AZ32" s="143"/>
      <c r="BA32" s="143"/>
      <c r="BB32" s="143"/>
      <c r="BC32" s="143"/>
      <c r="BD32" s="143"/>
      <c r="BE32" s="143"/>
      <c r="BF32" s="143"/>
      <c r="BG32" s="143"/>
      <c r="BJ32" s="143"/>
      <c r="BT32" s="143"/>
      <c r="CD32" s="143"/>
      <c r="CN32" s="143"/>
      <c r="CX32" s="143"/>
      <c r="DH32" s="143"/>
      <c r="DR32" s="143"/>
      <c r="EB32" s="143"/>
      <c r="EL32" s="143"/>
      <c r="EV32" s="143"/>
      <c r="FF32" s="143"/>
      <c r="FP32" s="143"/>
      <c r="FZ32" s="143"/>
      <c r="GJ32" s="143"/>
      <c r="GT32" s="143"/>
      <c r="HD32" s="143"/>
      <c r="HN32" s="143"/>
      <c r="HX32" s="143"/>
      <c r="IH32" s="143"/>
      <c r="IR32" s="143"/>
    </row>
    <row xmlns:x14ac="http://schemas.microsoft.com/office/spreadsheetml/2009/9/ac" r="33" s="3" customFormat="true" x14ac:dyDescent="0.25">
      <c r="A33" s="446" t="str">
        <f ca="true">IF(ISBLANK('Data Summary'!A35),"",'Data Summary'!A35)</f>
        <v/>
      </c>
      <c r="B33" s="143"/>
      <c r="L33" s="143"/>
      <c r="V33" s="143"/>
      <c r="AF33" s="143"/>
      <c r="AP33" s="143"/>
      <c r="AZ33" s="143"/>
      <c r="BA33" s="143"/>
      <c r="BB33" s="143"/>
      <c r="BC33" s="143"/>
      <c r="BD33" s="143"/>
      <c r="BE33" s="143"/>
      <c r="BF33" s="143"/>
      <c r="BG33" s="143"/>
      <c r="BJ33" s="143"/>
      <c r="BT33" s="143"/>
      <c r="CD33" s="143"/>
      <c r="CN33" s="143"/>
      <c r="CX33" s="143"/>
      <c r="DH33" s="143"/>
      <c r="DR33" s="143"/>
      <c r="EB33" s="143"/>
      <c r="EL33" s="143"/>
      <c r="EV33" s="143"/>
      <c r="FF33" s="143"/>
      <c r="FP33" s="143"/>
      <c r="FZ33" s="143"/>
      <c r="GJ33" s="143"/>
      <c r="GT33" s="143"/>
      <c r="HD33" s="143"/>
      <c r="HN33" s="143"/>
      <c r="HX33" s="143"/>
      <c r="IH33" s="143"/>
      <c r="IR33" s="143"/>
    </row>
    <row xmlns:x14ac="http://schemas.microsoft.com/office/spreadsheetml/2009/9/ac" r="34" s="3" customFormat="true" x14ac:dyDescent="0.25">
      <c r="A34" s="446" t="str">
        <f ca="true">IF(ISBLANK('Data Summary'!A36),"",'Data Summary'!A36)</f>
        <v/>
      </c>
      <c r="B34" s="143"/>
      <c r="L34" s="143"/>
      <c r="V34" s="143"/>
      <c r="AF34" s="143"/>
      <c r="AP34" s="143"/>
      <c r="AZ34" s="143"/>
      <c r="BA34" s="143"/>
      <c r="BB34" s="143"/>
      <c r="BC34" s="143"/>
      <c r="BD34" s="143"/>
      <c r="BE34" s="143"/>
      <c r="BF34" s="143"/>
      <c r="BG34" s="143"/>
      <c r="BJ34" s="143"/>
      <c r="BT34" s="143"/>
      <c r="CD34" s="143"/>
      <c r="CN34" s="143"/>
      <c r="CX34" s="143"/>
      <c r="DH34" s="143"/>
      <c r="DR34" s="143"/>
      <c r="EB34" s="143"/>
      <c r="EL34" s="143"/>
      <c r="EV34" s="143"/>
      <c r="FF34" s="143"/>
      <c r="FP34" s="143"/>
      <c r="FZ34" s="143"/>
      <c r="GJ34" s="143"/>
      <c r="GT34" s="143"/>
      <c r="HD34" s="143"/>
      <c r="HN34" s="143"/>
      <c r="HX34" s="143"/>
      <c r="IH34" s="143"/>
      <c r="IR34" s="143"/>
    </row>
    <row xmlns:x14ac="http://schemas.microsoft.com/office/spreadsheetml/2009/9/ac" r="35" s="3" customFormat="true" x14ac:dyDescent="0.25">
      <c r="A35" s="446" t="str">
        <f ca="true">IF(ISBLANK('Data Summary'!A37),"",'Data Summary'!A37)</f>
        <v/>
      </c>
      <c r="B35" s="143"/>
      <c r="L35" s="143"/>
      <c r="V35" s="143"/>
      <c r="AF35" s="143"/>
      <c r="AP35" s="143"/>
      <c r="AZ35" s="143"/>
      <c r="BA35" s="143"/>
      <c r="BB35" s="143"/>
      <c r="BC35" s="143"/>
      <c r="BD35" s="143"/>
      <c r="BE35" s="143"/>
      <c r="BF35" s="143"/>
      <c r="BG35" s="143"/>
      <c r="BJ35" s="143"/>
      <c r="BT35" s="143"/>
      <c r="CD35" s="143"/>
      <c r="CN35" s="143"/>
      <c r="CX35" s="143"/>
      <c r="DH35" s="143"/>
      <c r="DR35" s="143"/>
      <c r="EB35" s="143"/>
      <c r="EL35" s="143"/>
      <c r="EV35" s="143"/>
      <c r="FF35" s="143"/>
      <c r="FP35" s="143"/>
      <c r="FZ35" s="143"/>
      <c r="GJ35" s="143"/>
      <c r="GT35" s="143"/>
      <c r="HD35" s="143"/>
      <c r="HN35" s="143"/>
      <c r="HX35" s="143"/>
      <c r="IH35" s="143"/>
      <c r="IR35" s="143"/>
    </row>
    <row xmlns:x14ac="http://schemas.microsoft.com/office/spreadsheetml/2009/9/ac" r="36" s="3" customFormat="true" x14ac:dyDescent="0.25">
      <c r="A36" s="446" t="str">
        <f ca="true">IF(ISBLANK('Data Summary'!A38),"",'Data Summary'!A38)</f>
        <v/>
      </c>
      <c r="B36" s="143"/>
      <c r="L36" s="143"/>
      <c r="V36" s="143"/>
      <c r="AF36" s="143"/>
      <c r="AP36" s="143"/>
      <c r="AZ36" s="143"/>
      <c r="BA36" s="143"/>
      <c r="BB36" s="143"/>
      <c r="BC36" s="143"/>
      <c r="BD36" s="143"/>
      <c r="BE36" s="143"/>
      <c r="BF36" s="143"/>
      <c r="BG36" s="143"/>
      <c r="BJ36" s="143"/>
      <c r="BT36" s="143"/>
      <c r="CD36" s="143"/>
      <c r="CN36" s="143"/>
      <c r="CX36" s="143"/>
      <c r="DH36" s="143"/>
      <c r="DR36" s="143"/>
      <c r="EB36" s="143"/>
      <c r="EL36" s="143"/>
      <c r="EV36" s="143"/>
      <c r="FF36" s="143"/>
      <c r="FP36" s="143"/>
      <c r="FZ36" s="143"/>
      <c r="GJ36" s="143"/>
      <c r="GT36" s="143"/>
      <c r="HD36" s="143"/>
      <c r="HN36" s="143"/>
      <c r="HX36" s="143"/>
      <c r="IH36" s="143"/>
      <c r="IR36" s="143"/>
    </row>
    <row xmlns:x14ac="http://schemas.microsoft.com/office/spreadsheetml/2009/9/ac" r="37" s="3" customFormat="true" x14ac:dyDescent="0.25">
      <c r="A37" s="446" t="str">
        <f ca="true">IF(ISBLANK('Data Summary'!A39),"",'Data Summary'!A39)</f>
        <v/>
      </c>
      <c r="B37" s="143"/>
      <c r="L37" s="143"/>
      <c r="V37" s="143"/>
      <c r="AF37" s="143"/>
      <c r="AP37" s="143"/>
      <c r="AZ37" s="143"/>
      <c r="BA37" s="143"/>
      <c r="BB37" s="143"/>
      <c r="BC37" s="143"/>
      <c r="BD37" s="143"/>
      <c r="BE37" s="143"/>
      <c r="BF37" s="143"/>
      <c r="BG37" s="143"/>
      <c r="BJ37" s="143"/>
      <c r="BT37" s="143"/>
      <c r="CD37" s="143"/>
      <c r="CN37" s="143"/>
      <c r="CX37" s="143"/>
      <c r="DH37" s="143"/>
      <c r="DR37" s="143"/>
      <c r="EB37" s="143"/>
      <c r="EL37" s="143"/>
      <c r="EV37" s="143"/>
      <c r="FF37" s="143"/>
      <c r="FP37" s="143"/>
      <c r="FZ37" s="143"/>
      <c r="GJ37" s="143"/>
      <c r="GT37" s="143"/>
      <c r="HD37" s="143"/>
      <c r="HN37" s="143"/>
      <c r="HX37" s="143"/>
      <c r="IH37" s="143"/>
      <c r="IR37" s="143"/>
    </row>
    <row xmlns:x14ac="http://schemas.microsoft.com/office/spreadsheetml/2009/9/ac" r="38" s="3" customFormat="true" x14ac:dyDescent="0.25">
      <c r="A38" s="446" t="str">
        <f ca="true">IF(ISBLANK('Data Summary'!A40),"",'Data Summary'!A40)</f>
        <v/>
      </c>
      <c r="B38" s="143"/>
      <c r="L38" s="143"/>
      <c r="V38" s="143"/>
      <c r="AF38" s="143"/>
      <c r="AP38" s="143"/>
      <c r="AZ38" s="143"/>
      <c r="BA38" s="143"/>
      <c r="BB38" s="143"/>
      <c r="BC38" s="143"/>
      <c r="BD38" s="143"/>
      <c r="BE38" s="143"/>
      <c r="BF38" s="143"/>
      <c r="BG38" s="143"/>
      <c r="BJ38" s="143"/>
      <c r="BT38" s="143"/>
      <c r="CD38" s="143"/>
      <c r="CN38" s="143"/>
      <c r="CX38" s="143"/>
      <c r="DH38" s="143"/>
      <c r="DR38" s="143"/>
      <c r="EB38" s="143"/>
      <c r="EL38" s="143"/>
      <c r="EV38" s="143"/>
      <c r="FF38" s="143"/>
      <c r="FP38" s="143"/>
      <c r="FZ38" s="143"/>
      <c r="GJ38" s="143"/>
      <c r="GT38" s="143"/>
      <c r="HD38" s="143"/>
      <c r="HN38" s="143"/>
      <c r="HX38" s="143"/>
      <c r="IH38" s="143"/>
      <c r="IR38" s="143"/>
    </row>
    <row xmlns:x14ac="http://schemas.microsoft.com/office/spreadsheetml/2009/9/ac" r="39" s="3" customFormat="true" x14ac:dyDescent="0.25">
      <c r="A39" s="446" t="str">
        <f ca="true">IF(ISBLANK('Data Summary'!A41),"",'Data Summary'!A41)</f>
        <v/>
      </c>
      <c r="B39" s="143"/>
      <c r="L39" s="143"/>
      <c r="V39" s="143"/>
      <c r="AF39" s="143"/>
      <c r="AP39" s="143"/>
      <c r="AZ39" s="143"/>
      <c r="BA39" s="143"/>
      <c r="BB39" s="143"/>
      <c r="BC39" s="143"/>
      <c r="BD39" s="143"/>
      <c r="BE39" s="143"/>
      <c r="BF39" s="143"/>
      <c r="BG39" s="143"/>
      <c r="BJ39" s="143"/>
      <c r="BT39" s="143"/>
      <c r="CD39" s="143"/>
      <c r="CN39" s="143"/>
      <c r="CX39" s="143"/>
      <c r="DH39" s="143"/>
      <c r="DR39" s="143"/>
      <c r="EB39" s="143"/>
      <c r="EL39" s="143"/>
      <c r="EV39" s="143"/>
      <c r="FF39" s="143"/>
      <c r="FP39" s="143"/>
      <c r="FZ39" s="143"/>
      <c r="GJ39" s="143"/>
      <c r="GT39" s="143"/>
      <c r="HD39" s="143"/>
      <c r="HN39" s="143"/>
      <c r="HX39" s="143"/>
      <c r="IH39" s="143"/>
      <c r="IR39" s="143"/>
    </row>
    <row xmlns:x14ac="http://schemas.microsoft.com/office/spreadsheetml/2009/9/ac" r="40" s="3" customFormat="true" x14ac:dyDescent="0.25">
      <c r="A40" s="446" t="str">
        <f ca="true">IF(ISBLANK('Data Summary'!A42),"",'Data Summary'!A42)</f>
        <v/>
      </c>
      <c r="B40" s="143"/>
      <c r="L40" s="143"/>
      <c r="V40" s="143"/>
      <c r="AF40" s="143"/>
      <c r="AP40" s="143"/>
      <c r="AZ40" s="143"/>
      <c r="BA40" s="143"/>
      <c r="BB40" s="143"/>
      <c r="BC40" s="143"/>
      <c r="BD40" s="143"/>
      <c r="BE40" s="143"/>
      <c r="BF40" s="143"/>
      <c r="BG40" s="143"/>
      <c r="BJ40" s="143"/>
      <c r="BT40" s="143"/>
      <c r="CD40" s="143"/>
      <c r="CN40" s="143"/>
      <c r="CX40" s="143"/>
      <c r="DH40" s="143"/>
      <c r="DR40" s="143"/>
      <c r="EB40" s="143"/>
      <c r="EL40" s="143"/>
      <c r="EV40" s="143"/>
      <c r="FF40" s="143"/>
      <c r="FP40" s="143"/>
      <c r="FZ40" s="143"/>
      <c r="GJ40" s="143"/>
      <c r="GT40" s="143"/>
      <c r="HD40" s="143"/>
      <c r="HN40" s="143"/>
      <c r="HX40" s="143"/>
      <c r="IH40" s="143"/>
      <c r="IR40" s="143"/>
    </row>
    <row xmlns:x14ac="http://schemas.microsoft.com/office/spreadsheetml/2009/9/ac" r="41" s="3" customFormat="true" x14ac:dyDescent="0.25">
      <c r="A41" s="446" t="str">
        <f ca="true">IF(ISBLANK('Data Summary'!A43),"",'Data Summary'!A43)</f>
        <v/>
      </c>
      <c r="B41" s="143"/>
      <c r="L41" s="143"/>
      <c r="V41" s="143"/>
      <c r="AF41" s="143"/>
      <c r="AP41" s="143"/>
      <c r="AZ41" s="143"/>
      <c r="BA41" s="143"/>
      <c r="BB41" s="143"/>
      <c r="BC41" s="143"/>
      <c r="BD41" s="143"/>
      <c r="BE41" s="143"/>
      <c r="BF41" s="143"/>
      <c r="BG41" s="143"/>
      <c r="BJ41" s="143"/>
      <c r="BT41" s="143"/>
      <c r="CD41" s="143"/>
      <c r="CN41" s="143"/>
      <c r="CX41" s="143"/>
      <c r="DH41" s="143"/>
      <c r="DR41" s="143"/>
      <c r="EB41" s="143"/>
      <c r="EL41" s="143"/>
      <c r="EV41" s="143"/>
      <c r="FF41" s="143"/>
      <c r="FP41" s="143"/>
      <c r="FZ41" s="143"/>
      <c r="GJ41" s="143"/>
      <c r="GT41" s="143"/>
      <c r="HD41" s="143"/>
      <c r="HN41" s="143"/>
      <c r="HX41" s="143"/>
      <c r="IH41" s="143"/>
      <c r="IR41" s="143"/>
    </row>
    <row xmlns:x14ac="http://schemas.microsoft.com/office/spreadsheetml/2009/9/ac" r="42" s="3" customFormat="true" x14ac:dyDescent="0.25">
      <c r="A42" s="446" t="str">
        <f ca="true">IF(ISBLANK('Data Summary'!A44),"",'Data Summary'!A44)</f>
        <v/>
      </c>
      <c r="B42" s="143"/>
      <c r="L42" s="143"/>
      <c r="V42" s="143"/>
      <c r="AF42" s="143"/>
      <c r="AP42" s="143"/>
      <c r="AZ42" s="143"/>
      <c r="BA42" s="143"/>
      <c r="BB42" s="143"/>
      <c r="BC42" s="143"/>
      <c r="BD42" s="143"/>
      <c r="BE42" s="143"/>
      <c r="BF42" s="143"/>
      <c r="BG42" s="143"/>
      <c r="BJ42" s="143"/>
      <c r="BT42" s="143"/>
      <c r="CD42" s="143"/>
      <c r="CN42" s="143"/>
      <c r="CX42" s="143"/>
      <c r="DH42" s="143"/>
      <c r="DR42" s="143"/>
      <c r="EB42" s="143"/>
      <c r="EL42" s="143"/>
      <c r="EV42" s="143"/>
      <c r="FF42" s="143"/>
      <c r="FP42" s="143"/>
      <c r="FZ42" s="143"/>
      <c r="GJ42" s="143"/>
      <c r="GT42" s="143"/>
      <c r="HD42" s="143"/>
      <c r="HN42" s="143"/>
      <c r="HX42" s="143"/>
      <c r="IH42" s="143"/>
      <c r="IR42" s="143"/>
    </row>
    <row xmlns:x14ac="http://schemas.microsoft.com/office/spreadsheetml/2009/9/ac" r="43" s="3" customFormat="true" x14ac:dyDescent="0.25">
      <c r="A43" s="446" t="str">
        <f ca="true">IF(ISBLANK('Data Summary'!A45),"",'Data Summary'!A45)</f>
        <v/>
      </c>
      <c r="B43" s="143"/>
      <c r="L43" s="143"/>
      <c r="V43" s="143"/>
      <c r="AF43" s="143"/>
      <c r="AP43" s="143"/>
      <c r="AZ43" s="143"/>
      <c r="BA43" s="143"/>
      <c r="BB43" s="143"/>
      <c r="BC43" s="143"/>
      <c r="BD43" s="143"/>
      <c r="BE43" s="143"/>
      <c r="BF43" s="143"/>
      <c r="BG43" s="143"/>
      <c r="BJ43" s="143"/>
      <c r="BT43" s="143"/>
      <c r="CD43" s="143"/>
      <c r="CN43" s="143"/>
      <c r="CX43" s="143"/>
      <c r="DH43" s="143"/>
      <c r="DR43" s="143"/>
      <c r="EB43" s="143"/>
      <c r="EL43" s="143"/>
      <c r="EV43" s="143"/>
      <c r="FF43" s="143"/>
      <c r="FP43" s="143"/>
      <c r="FZ43" s="143"/>
      <c r="GJ43" s="143"/>
      <c r="GT43" s="143"/>
      <c r="HD43" s="143"/>
      <c r="HN43" s="143"/>
      <c r="HX43" s="143"/>
      <c r="IH43" s="143"/>
      <c r="IR43" s="143"/>
    </row>
    <row xmlns:x14ac="http://schemas.microsoft.com/office/spreadsheetml/2009/9/ac" r="44" s="3" customFormat="true" x14ac:dyDescent="0.25">
      <c r="A44" s="446" t="str">
        <f ca="true">IF(ISBLANK('Data Summary'!A46),"",'Data Summary'!A46)</f>
        <v/>
      </c>
      <c r="B44" s="143"/>
      <c r="L44" s="143"/>
      <c r="V44" s="143"/>
      <c r="AF44" s="143"/>
      <c r="AP44" s="143"/>
      <c r="AZ44" s="143"/>
      <c r="BA44" s="143"/>
      <c r="BB44" s="143"/>
      <c r="BC44" s="143"/>
      <c r="BD44" s="143"/>
      <c r="BE44" s="143"/>
      <c r="BF44" s="143"/>
      <c r="BG44" s="143"/>
      <c r="BJ44" s="143"/>
      <c r="BT44" s="143"/>
      <c r="CD44" s="143"/>
      <c r="CN44" s="143"/>
      <c r="CX44" s="143"/>
      <c r="DH44" s="143"/>
      <c r="DR44" s="143"/>
      <c r="EB44" s="143"/>
      <c r="EL44" s="143"/>
      <c r="EV44" s="143"/>
      <c r="FF44" s="143"/>
      <c r="FP44" s="143"/>
      <c r="FZ44" s="143"/>
      <c r="GJ44" s="143"/>
      <c r="GT44" s="143"/>
      <c r="HD44" s="143"/>
      <c r="HN44" s="143"/>
      <c r="HX44" s="143"/>
      <c r="IH44" s="143"/>
      <c r="IR44" s="143"/>
    </row>
    <row xmlns:x14ac="http://schemas.microsoft.com/office/spreadsheetml/2009/9/ac" r="45" s="3" customFormat="true" x14ac:dyDescent="0.25">
      <c r="A45" s="446" t="str">
        <f ca="true">IF(ISBLANK('Data Summary'!A47),"",'Data Summary'!A47)</f>
        <v/>
      </c>
      <c r="B45" s="143"/>
      <c r="L45" s="143"/>
      <c r="V45" s="143"/>
      <c r="AF45" s="143"/>
      <c r="AP45" s="143"/>
      <c r="AZ45" s="143"/>
      <c r="BA45" s="143"/>
      <c r="BB45" s="143"/>
      <c r="BC45" s="143"/>
      <c r="BD45" s="143"/>
      <c r="BE45" s="143"/>
      <c r="BF45" s="143"/>
      <c r="BG45" s="143"/>
      <c r="BJ45" s="143"/>
      <c r="BT45" s="143"/>
      <c r="CD45" s="143"/>
      <c r="CN45" s="143"/>
      <c r="CX45" s="143"/>
      <c r="DH45" s="143"/>
      <c r="DR45" s="143"/>
      <c r="EB45" s="143"/>
      <c r="EL45" s="143"/>
      <c r="EV45" s="143"/>
      <c r="FF45" s="143"/>
      <c r="FP45" s="143"/>
      <c r="FZ45" s="143"/>
      <c r="GJ45" s="143"/>
      <c r="GT45" s="143"/>
      <c r="HD45" s="143"/>
      <c r="HN45" s="143"/>
      <c r="HX45" s="143"/>
      <c r="IH45" s="143"/>
      <c r="IR45" s="143"/>
    </row>
    <row xmlns:x14ac="http://schemas.microsoft.com/office/spreadsheetml/2009/9/ac" r="46" s="3" customFormat="true" x14ac:dyDescent="0.25">
      <c r="A46" s="446" t="str">
        <f ca="true">IF(ISBLANK('Data Summary'!A48),"",'Data Summary'!A48)</f>
        <v/>
      </c>
      <c r="B46" s="143"/>
      <c r="L46" s="143"/>
      <c r="V46" s="143"/>
      <c r="AF46" s="143"/>
      <c r="AP46" s="143"/>
      <c r="AZ46" s="143"/>
      <c r="BA46" s="143"/>
      <c r="BB46" s="143"/>
      <c r="BC46" s="143"/>
      <c r="BD46" s="143"/>
      <c r="BE46" s="143"/>
      <c r="BF46" s="143"/>
      <c r="BG46" s="143"/>
      <c r="BJ46" s="143"/>
      <c r="BT46" s="143"/>
      <c r="CD46" s="143"/>
      <c r="CN46" s="143"/>
      <c r="CX46" s="143"/>
      <c r="DH46" s="143"/>
      <c r="DR46" s="143"/>
      <c r="EB46" s="143"/>
      <c r="EL46" s="143"/>
      <c r="EV46" s="143"/>
      <c r="FF46" s="143"/>
      <c r="FP46" s="143"/>
      <c r="FZ46" s="143"/>
      <c r="GJ46" s="143"/>
      <c r="GT46" s="143"/>
      <c r="HD46" s="143"/>
      <c r="HN46" s="143"/>
      <c r="HX46" s="143"/>
      <c r="IH46" s="143"/>
      <c r="IR46" s="143"/>
    </row>
    <row xmlns:x14ac="http://schemas.microsoft.com/office/spreadsheetml/2009/9/ac" r="47" s="3" customFormat="true" x14ac:dyDescent="0.25">
      <c r="A47" s="446" t="str">
        <f ca="true">IF(ISBLANK('Data Summary'!A49),"",'Data Summary'!A49)</f>
        <v/>
      </c>
      <c r="B47" s="143"/>
      <c r="L47" s="143"/>
      <c r="V47" s="143"/>
      <c r="AF47" s="143"/>
      <c r="AP47" s="143"/>
      <c r="AZ47" s="143"/>
      <c r="BA47" s="143"/>
      <c r="BB47" s="143"/>
      <c r="BC47" s="143"/>
      <c r="BD47" s="143"/>
      <c r="BE47" s="143"/>
      <c r="BF47" s="143"/>
      <c r="BG47" s="143"/>
      <c r="BJ47" s="143"/>
      <c r="BT47" s="143"/>
      <c r="CD47" s="143"/>
      <c r="CN47" s="143"/>
      <c r="CX47" s="143"/>
      <c r="DH47" s="143"/>
      <c r="DR47" s="143"/>
      <c r="EB47" s="143"/>
      <c r="EL47" s="143"/>
      <c r="EV47" s="143"/>
      <c r="FF47" s="143"/>
      <c r="FP47" s="143"/>
      <c r="FZ47" s="143"/>
      <c r="GJ47" s="143"/>
      <c r="GT47" s="143"/>
      <c r="HD47" s="143"/>
      <c r="HN47" s="143"/>
      <c r="HX47" s="143"/>
      <c r="IH47" s="143"/>
      <c r="IR47" s="143"/>
    </row>
    <row xmlns:x14ac="http://schemas.microsoft.com/office/spreadsheetml/2009/9/ac" r="48" s="3" customFormat="true" x14ac:dyDescent="0.25">
      <c r="A48" s="446" t="str">
        <f ca="true">IF(ISBLANK('Data Summary'!A50),"",'Data Summary'!A50)</f>
        <v/>
      </c>
      <c r="B48" s="143"/>
      <c r="L48" s="143"/>
      <c r="V48" s="143"/>
      <c r="AF48" s="143"/>
      <c r="AP48" s="143"/>
      <c r="AZ48" s="143"/>
      <c r="BA48" s="143"/>
      <c r="BB48" s="143"/>
      <c r="BC48" s="143"/>
      <c r="BD48" s="143"/>
      <c r="BE48" s="143"/>
      <c r="BF48" s="143"/>
      <c r="BG48" s="143"/>
      <c r="BJ48" s="143"/>
      <c r="BT48" s="143"/>
      <c r="CD48" s="143"/>
      <c r="CN48" s="143"/>
      <c r="CX48" s="143"/>
      <c r="DH48" s="143"/>
      <c r="DR48" s="143"/>
      <c r="EB48" s="143"/>
      <c r="EL48" s="143"/>
      <c r="EV48" s="143"/>
      <c r="FF48" s="143"/>
      <c r="FP48" s="143"/>
      <c r="FZ48" s="143"/>
      <c r="GJ48" s="143"/>
      <c r="GT48" s="143"/>
      <c r="HD48" s="143"/>
      <c r="HN48" s="143"/>
      <c r="HX48" s="143"/>
      <c r="IH48" s="143"/>
      <c r="IR48" s="143"/>
    </row>
    <row xmlns:x14ac="http://schemas.microsoft.com/office/spreadsheetml/2009/9/ac" r="49" s="3" customFormat="true" x14ac:dyDescent="0.25">
      <c r="A49" s="446" t="str">
        <f ca="true">IF(ISBLANK('Data Summary'!A51),"",'Data Summary'!A51)</f>
        <v/>
      </c>
      <c r="B49" s="143"/>
      <c r="L49" s="143"/>
      <c r="V49" s="143"/>
      <c r="AF49" s="143"/>
      <c r="AP49" s="143"/>
      <c r="AZ49" s="143"/>
      <c r="BA49" s="143"/>
      <c r="BB49" s="143"/>
      <c r="BC49" s="143"/>
      <c r="BD49" s="143"/>
      <c r="BE49" s="143"/>
      <c r="BF49" s="143"/>
      <c r="BG49" s="143"/>
      <c r="BJ49" s="143"/>
      <c r="BT49" s="143"/>
      <c r="CD49" s="143"/>
      <c r="CN49" s="143"/>
      <c r="CX49" s="143"/>
      <c r="DH49" s="143"/>
      <c r="DR49" s="143"/>
      <c r="EB49" s="143"/>
      <c r="EL49" s="143"/>
      <c r="EV49" s="143"/>
      <c r="FF49" s="143"/>
      <c r="FP49" s="143"/>
      <c r="FZ49" s="143"/>
      <c r="GJ49" s="143"/>
      <c r="GT49" s="143"/>
      <c r="HD49" s="143"/>
      <c r="HN49" s="143"/>
      <c r="HX49" s="143"/>
      <c r="IH49" s="143"/>
      <c r="IR49" s="143"/>
    </row>
    <row xmlns:x14ac="http://schemas.microsoft.com/office/spreadsheetml/2009/9/ac" r="50" s="3" customFormat="true" x14ac:dyDescent="0.25">
      <c r="A50" s="446" t="str">
        <f ca="true">IF(ISBLANK('Data Summary'!A52),"",'Data Summary'!A52)</f>
        <v/>
      </c>
      <c r="B50" s="143"/>
      <c r="L50" s="143"/>
      <c r="V50" s="143"/>
      <c r="AF50" s="143"/>
      <c r="AP50" s="143"/>
      <c r="AZ50" s="143"/>
      <c r="BA50" s="143"/>
      <c r="BB50" s="143"/>
      <c r="BC50" s="143"/>
      <c r="BD50" s="143"/>
      <c r="BE50" s="143"/>
      <c r="BF50" s="143"/>
      <c r="BG50" s="143"/>
      <c r="BJ50" s="143"/>
      <c r="BT50" s="143"/>
      <c r="CD50" s="143"/>
      <c r="CN50" s="143"/>
      <c r="CX50" s="143"/>
      <c r="DH50" s="143"/>
      <c r="DR50" s="143"/>
      <c r="EB50" s="143"/>
      <c r="EL50" s="143"/>
      <c r="EV50" s="143"/>
      <c r="FF50" s="143"/>
      <c r="FP50" s="143"/>
      <c r="FZ50" s="143"/>
      <c r="GJ50" s="143"/>
      <c r="GT50" s="143"/>
      <c r="HD50" s="143"/>
      <c r="HN50" s="143"/>
      <c r="HX50" s="143"/>
      <c r="IH50" s="143"/>
      <c r="IR50" s="143"/>
    </row>
    <row xmlns:x14ac="http://schemas.microsoft.com/office/spreadsheetml/2009/9/ac" r="51" s="3" customFormat="true" x14ac:dyDescent="0.25">
      <c r="A51" s="446" t="str">
        <f ca="true">IF(ISBLANK('Data Summary'!A53),"",'Data Summary'!A53)</f>
        <v/>
      </c>
      <c r="B51" s="143"/>
      <c r="L51" s="143"/>
      <c r="V51" s="143"/>
      <c r="AF51" s="143"/>
      <c r="AP51" s="143"/>
      <c r="AZ51" s="143"/>
      <c r="BA51" s="143"/>
      <c r="BB51" s="143"/>
      <c r="BC51" s="143"/>
      <c r="BD51" s="143"/>
      <c r="BE51" s="143"/>
      <c r="BF51" s="143"/>
      <c r="BG51" s="143"/>
      <c r="BJ51" s="143"/>
      <c r="BT51" s="143"/>
      <c r="CD51" s="143"/>
      <c r="CN51" s="143"/>
      <c r="CX51" s="143"/>
      <c r="DH51" s="143"/>
      <c r="DR51" s="143"/>
      <c r="EB51" s="143"/>
      <c r="EL51" s="143"/>
      <c r="EV51" s="143"/>
      <c r="FF51" s="143"/>
      <c r="FP51" s="143"/>
      <c r="FZ51" s="143"/>
      <c r="GJ51" s="143"/>
      <c r="GT51" s="143"/>
      <c r="HD51" s="143"/>
      <c r="HN51" s="143"/>
      <c r="HX51" s="143"/>
      <c r="IH51" s="143"/>
      <c r="IR51" s="143"/>
    </row>
    <row xmlns:x14ac="http://schemas.microsoft.com/office/spreadsheetml/2009/9/ac" r="52" s="3" customFormat="true" x14ac:dyDescent="0.25">
      <c r="A52" s="446" t="str">
        <f ca="true">IF(ISBLANK('Data Summary'!A54),"",'Data Summary'!A54)</f>
        <v/>
      </c>
      <c r="B52" s="143"/>
      <c r="L52" s="143"/>
      <c r="V52" s="143"/>
      <c r="AF52" s="143"/>
      <c r="AP52" s="143"/>
      <c r="AZ52" s="143"/>
      <c r="BA52" s="143"/>
      <c r="BB52" s="143"/>
      <c r="BC52" s="143"/>
      <c r="BD52" s="143"/>
      <c r="BE52" s="143"/>
      <c r="BF52" s="143"/>
      <c r="BG52" s="143"/>
      <c r="BJ52" s="143"/>
      <c r="BT52" s="143"/>
      <c r="CD52" s="143"/>
      <c r="CN52" s="143"/>
      <c r="CX52" s="143"/>
      <c r="DH52" s="143"/>
      <c r="DR52" s="143"/>
      <c r="EB52" s="143"/>
      <c r="EL52" s="143"/>
      <c r="EV52" s="143"/>
      <c r="FF52" s="143"/>
      <c r="FP52" s="143"/>
      <c r="FZ52" s="143"/>
      <c r="GJ52" s="143"/>
      <c r="GT52" s="143"/>
      <c r="HD52" s="143"/>
      <c r="HN52" s="143"/>
      <c r="HX52" s="143"/>
      <c r="IH52" s="143"/>
      <c r="IR52" s="143"/>
    </row>
    <row xmlns:x14ac="http://schemas.microsoft.com/office/spreadsheetml/2009/9/ac" r="53" s="3" customFormat="true" x14ac:dyDescent="0.25">
      <c r="A53" s="446" t="str">
        <f ca="true">IF(ISBLANK('Data Summary'!A55),"",'Data Summary'!A55)</f>
        <v/>
      </c>
      <c r="B53" s="143"/>
      <c r="L53" s="143"/>
      <c r="V53" s="143"/>
      <c r="AF53" s="143"/>
      <c r="AP53" s="143"/>
      <c r="AZ53" s="143"/>
      <c r="BA53" s="143"/>
      <c r="BB53" s="143"/>
      <c r="BC53" s="143"/>
      <c r="BD53" s="143"/>
      <c r="BE53" s="143"/>
      <c r="BF53" s="143"/>
      <c r="BG53" s="143"/>
      <c r="BJ53" s="143"/>
      <c r="BT53" s="143"/>
      <c r="CD53" s="143"/>
      <c r="CN53" s="143"/>
      <c r="CX53" s="143"/>
      <c r="DH53" s="143"/>
      <c r="DR53" s="143"/>
      <c r="EB53" s="143"/>
      <c r="EL53" s="143"/>
      <c r="EV53" s="143"/>
      <c r="FF53" s="143"/>
      <c r="FP53" s="143"/>
      <c r="FZ53" s="143"/>
      <c r="GJ53" s="143"/>
      <c r="GT53" s="143"/>
      <c r="HD53" s="143"/>
      <c r="HN53" s="143"/>
      <c r="HX53" s="143"/>
      <c r="IH53" s="143"/>
      <c r="IR53" s="143"/>
    </row>
    <row xmlns:x14ac="http://schemas.microsoft.com/office/spreadsheetml/2009/9/ac" r="54" s="3" customFormat="true" x14ac:dyDescent="0.25">
      <c r="A54" s="446" t="str">
        <f ca="true">IF(ISBLANK('Data Summary'!A56),"",'Data Summary'!A56)</f>
        <v/>
      </c>
      <c r="B54" s="143"/>
      <c r="L54" s="143"/>
      <c r="V54" s="143"/>
      <c r="AF54" s="143"/>
      <c r="AP54" s="143"/>
      <c r="AZ54" s="143"/>
      <c r="BA54" s="143"/>
      <c r="BB54" s="143"/>
      <c r="BC54" s="143"/>
      <c r="BD54" s="143"/>
      <c r="BE54" s="143"/>
      <c r="BF54" s="143"/>
      <c r="BG54" s="143"/>
      <c r="BJ54" s="143"/>
      <c r="BT54" s="143"/>
      <c r="CD54" s="143"/>
      <c r="CN54" s="143"/>
      <c r="CX54" s="143"/>
      <c r="DH54" s="143"/>
      <c r="DR54" s="143"/>
      <c r="EB54" s="143"/>
      <c r="EL54" s="143"/>
      <c r="EV54" s="143"/>
      <c r="FF54" s="143"/>
      <c r="FP54" s="143"/>
      <c r="FZ54" s="143"/>
      <c r="GJ54" s="143"/>
      <c r="GT54" s="143"/>
      <c r="HD54" s="143"/>
      <c r="HN54" s="143"/>
      <c r="HX54" s="143"/>
      <c r="IH54" s="143"/>
      <c r="IR54" s="143"/>
    </row>
    <row xmlns:x14ac="http://schemas.microsoft.com/office/spreadsheetml/2009/9/ac" r="55" s="3" customFormat="true" x14ac:dyDescent="0.25">
      <c r="A55" s="446" t="str">
        <f ca="true">IF(ISBLANK('Data Summary'!A57),"",'Data Summary'!A57)</f>
        <v/>
      </c>
      <c r="B55" s="143"/>
      <c r="L55" s="143"/>
      <c r="V55" s="143"/>
      <c r="AF55" s="143"/>
      <c r="AP55" s="143"/>
      <c r="AZ55" s="143"/>
      <c r="BA55" s="143"/>
      <c r="BB55" s="143"/>
      <c r="BC55" s="143"/>
      <c r="BD55" s="143"/>
      <c r="BE55" s="143"/>
      <c r="BF55" s="143"/>
      <c r="BG55" s="143"/>
      <c r="BJ55" s="143"/>
      <c r="BT55" s="143"/>
      <c r="CD55" s="143"/>
      <c r="CN55" s="143"/>
      <c r="CX55" s="143"/>
      <c r="DH55" s="143"/>
      <c r="DR55" s="143"/>
      <c r="EB55" s="143"/>
      <c r="EL55" s="143"/>
      <c r="EV55" s="143"/>
      <c r="FF55" s="143"/>
      <c r="FP55" s="143"/>
      <c r="FZ55" s="143"/>
      <c r="GJ55" s="143"/>
      <c r="GT55" s="143"/>
      <c r="HD55" s="143"/>
      <c r="HN55" s="143"/>
      <c r="HX55" s="143"/>
      <c r="IH55" s="143"/>
      <c r="IR55" s="143"/>
    </row>
    <row xmlns:x14ac="http://schemas.microsoft.com/office/spreadsheetml/2009/9/ac" r="56" s="3" customFormat="true" x14ac:dyDescent="0.25">
      <c r="A56" s="446" t="str">
        <f ca="true">IF(ISBLANK('Data Summary'!A58),"",'Data Summary'!A58)</f>
        <v/>
      </c>
      <c r="B56" s="143"/>
      <c r="L56" s="143"/>
      <c r="V56" s="143"/>
      <c r="AF56" s="143"/>
      <c r="AP56" s="143"/>
      <c r="AZ56" s="143"/>
      <c r="BA56" s="143"/>
      <c r="BB56" s="143"/>
      <c r="BC56" s="143"/>
      <c r="BD56" s="143"/>
      <c r="BE56" s="143"/>
      <c r="BF56" s="143"/>
      <c r="BG56" s="143"/>
      <c r="BJ56" s="143"/>
      <c r="BT56" s="143"/>
      <c r="CD56" s="143"/>
      <c r="CN56" s="143"/>
      <c r="CX56" s="143"/>
      <c r="DH56" s="143"/>
      <c r="DR56" s="143"/>
      <c r="EB56" s="143"/>
      <c r="EL56" s="143"/>
      <c r="EV56" s="143"/>
      <c r="FF56" s="143"/>
      <c r="FP56" s="143"/>
      <c r="FZ56" s="143"/>
      <c r="GJ56" s="143"/>
      <c r="GT56" s="143"/>
      <c r="HD56" s="143"/>
      <c r="HN56" s="143"/>
      <c r="HX56" s="143"/>
      <c r="IH56" s="143"/>
      <c r="IR56" s="143"/>
    </row>
    <row xmlns:x14ac="http://schemas.microsoft.com/office/spreadsheetml/2009/9/ac" r="57" s="3" customFormat="true" x14ac:dyDescent="0.25">
      <c r="A57" s="446" t="str">
        <f ca="true">IF(ISBLANK('Data Summary'!A59),"",'Data Summary'!A59)</f>
        <v/>
      </c>
      <c r="B57" s="143"/>
      <c r="L57" s="143"/>
      <c r="V57" s="143"/>
      <c r="AF57" s="143"/>
      <c r="AP57" s="143"/>
      <c r="AZ57" s="143"/>
      <c r="BA57" s="143"/>
      <c r="BB57" s="143"/>
      <c r="BC57" s="143"/>
      <c r="BD57" s="143"/>
      <c r="BE57" s="143"/>
      <c r="BF57" s="143"/>
      <c r="BG57" s="143"/>
      <c r="BJ57" s="143"/>
      <c r="BT57" s="143"/>
      <c r="CD57" s="143"/>
      <c r="CN57" s="143"/>
      <c r="CX57" s="143"/>
      <c r="DH57" s="143"/>
      <c r="DR57" s="143"/>
      <c r="EB57" s="143"/>
      <c r="EL57" s="143"/>
      <c r="EV57" s="143"/>
      <c r="FF57" s="143"/>
      <c r="FP57" s="143"/>
      <c r="FZ57" s="143"/>
      <c r="GJ57" s="143"/>
      <c r="GT57" s="143"/>
      <c r="HD57" s="143"/>
      <c r="HN57" s="143"/>
      <c r="HX57" s="143"/>
      <c r="IH57" s="143"/>
      <c r="IR57" s="143"/>
    </row>
    <row xmlns:x14ac="http://schemas.microsoft.com/office/spreadsheetml/2009/9/ac" r="58" s="3" customFormat="true" x14ac:dyDescent="0.25">
      <c r="A58" s="446" t="str">
        <f ca="true">IF(ISBLANK('Data Summary'!A60),"",'Data Summary'!A60)</f>
        <v/>
      </c>
      <c r="B58" s="143"/>
      <c r="L58" s="143"/>
      <c r="V58" s="143"/>
      <c r="AF58" s="143"/>
      <c r="AP58" s="143"/>
      <c r="AZ58" s="143"/>
      <c r="BA58" s="143"/>
      <c r="BB58" s="143"/>
      <c r="BC58" s="143"/>
      <c r="BD58" s="143"/>
      <c r="BE58" s="143"/>
      <c r="BF58" s="143"/>
      <c r="BG58" s="143"/>
      <c r="BJ58" s="143"/>
      <c r="BT58" s="143"/>
      <c r="CD58" s="143"/>
      <c r="CN58" s="143"/>
      <c r="CX58" s="143"/>
      <c r="DH58" s="143"/>
      <c r="DR58" s="143"/>
      <c r="EB58" s="143"/>
      <c r="EL58" s="143"/>
      <c r="EV58" s="143"/>
      <c r="FF58" s="143"/>
      <c r="FP58" s="143"/>
      <c r="FZ58" s="143"/>
      <c r="GJ58" s="143"/>
      <c r="GT58" s="143"/>
      <c r="HD58" s="143"/>
      <c r="HN58" s="143"/>
      <c r="HX58" s="143"/>
      <c r="IH58" s="143"/>
      <c r="IR58" s="143"/>
    </row>
    <row xmlns:x14ac="http://schemas.microsoft.com/office/spreadsheetml/2009/9/ac" r="59" s="3" customFormat="true" x14ac:dyDescent="0.25">
      <c r="A59" s="446" t="str">
        <f ca="true">IF(ISBLANK('Data Summary'!A61),"",'Data Summary'!A61)</f>
        <v/>
      </c>
      <c r="B59" s="143"/>
      <c r="L59" s="143"/>
      <c r="V59" s="143"/>
      <c r="AF59" s="143"/>
      <c r="AP59" s="143"/>
      <c r="AZ59" s="143"/>
      <c r="BA59" s="143"/>
      <c r="BB59" s="143"/>
      <c r="BC59" s="143"/>
      <c r="BD59" s="143"/>
      <c r="BE59" s="143"/>
      <c r="BF59" s="143"/>
      <c r="BG59" s="143"/>
      <c r="BJ59" s="143"/>
      <c r="BT59" s="143"/>
      <c r="CD59" s="143"/>
      <c r="CN59" s="143"/>
      <c r="CX59" s="143"/>
      <c r="DH59" s="143"/>
      <c r="DR59" s="143"/>
      <c r="EB59" s="143"/>
      <c r="EL59" s="143"/>
      <c r="EV59" s="143"/>
      <c r="FF59" s="143"/>
      <c r="FP59" s="143"/>
      <c r="FZ59" s="143"/>
      <c r="GJ59" s="143"/>
      <c r="GT59" s="143"/>
      <c r="HD59" s="143"/>
      <c r="HN59" s="143"/>
      <c r="HX59" s="143"/>
      <c r="IH59" s="143"/>
      <c r="IR59" s="143"/>
    </row>
    <row xmlns:x14ac="http://schemas.microsoft.com/office/spreadsheetml/2009/9/ac" r="60" s="3" customFormat="true" x14ac:dyDescent="0.25">
      <c r="A60" s="446" t="str">
        <f ca="true">IF(ISBLANK('Data Summary'!A62),"",'Data Summary'!A62)</f>
        <v/>
      </c>
      <c r="B60" s="143"/>
      <c r="L60" s="143"/>
      <c r="V60" s="143"/>
      <c r="AF60" s="143"/>
      <c r="AP60" s="143"/>
      <c r="AZ60" s="143"/>
      <c r="BA60" s="143"/>
      <c r="BB60" s="143"/>
      <c r="BC60" s="143"/>
      <c r="BD60" s="143"/>
      <c r="BE60" s="143"/>
      <c r="BF60" s="143"/>
      <c r="BG60" s="143"/>
      <c r="BJ60" s="143"/>
      <c r="BT60" s="143"/>
      <c r="CD60" s="143"/>
      <c r="CN60" s="143"/>
      <c r="CX60" s="143"/>
      <c r="DH60" s="143"/>
      <c r="DR60" s="143"/>
      <c r="EB60" s="143"/>
      <c r="EL60" s="143"/>
      <c r="EV60" s="143"/>
      <c r="FF60" s="143"/>
      <c r="FP60" s="143"/>
      <c r="FZ60" s="143"/>
      <c r="GJ60" s="143"/>
      <c r="GT60" s="143"/>
      <c r="HD60" s="143"/>
      <c r="HN60" s="143"/>
      <c r="HX60" s="143"/>
      <c r="IH60" s="143"/>
      <c r="IR60" s="143"/>
    </row>
    <row xmlns:x14ac="http://schemas.microsoft.com/office/spreadsheetml/2009/9/ac" r="61" s="3" customFormat="true" x14ac:dyDescent="0.25">
      <c r="A61" s="446" t="str">
        <f ca="true">IF(ISBLANK('Data Summary'!A63),"",'Data Summary'!A63)</f>
        <v/>
      </c>
      <c r="B61" s="143"/>
      <c r="L61" s="143"/>
      <c r="V61" s="143"/>
      <c r="AF61" s="143"/>
      <c r="AP61" s="143"/>
      <c r="AZ61" s="143"/>
      <c r="BA61" s="143"/>
      <c r="BB61" s="143"/>
      <c r="BC61" s="143"/>
      <c r="BD61" s="143"/>
      <c r="BE61" s="143"/>
      <c r="BF61" s="143"/>
      <c r="BG61" s="143"/>
      <c r="BJ61" s="143"/>
      <c r="BT61" s="143"/>
      <c r="CD61" s="143"/>
      <c r="CN61" s="143"/>
      <c r="CX61" s="143"/>
      <c r="DH61" s="143"/>
      <c r="DR61" s="143"/>
      <c r="EB61" s="143"/>
      <c r="EL61" s="143"/>
      <c r="EV61" s="143"/>
      <c r="FF61" s="143"/>
      <c r="FP61" s="143"/>
      <c r="FZ61" s="143"/>
      <c r="GJ61" s="143"/>
      <c r="GT61" s="143"/>
      <c r="HD61" s="143"/>
      <c r="HN61" s="143"/>
      <c r="HX61" s="143"/>
      <c r="IH61" s="143"/>
      <c r="IR61" s="143"/>
    </row>
    <row xmlns:x14ac="http://schemas.microsoft.com/office/spreadsheetml/2009/9/ac" r="62" s="3" customFormat="true" x14ac:dyDescent="0.25">
      <c r="A62" s="446" t="str">
        <f ca="true">IF(ISBLANK('Data Summary'!A64),"",'Data Summary'!A64)</f>
        <v/>
      </c>
      <c r="B62" s="143"/>
      <c r="L62" s="143"/>
      <c r="V62" s="143"/>
      <c r="AF62" s="143"/>
      <c r="AP62" s="143"/>
      <c r="AZ62" s="143"/>
      <c r="BA62" s="143"/>
      <c r="BB62" s="143"/>
      <c r="BC62" s="143"/>
      <c r="BD62" s="143"/>
      <c r="BE62" s="143"/>
      <c r="BF62" s="143"/>
      <c r="BG62" s="143"/>
      <c r="BJ62" s="143"/>
      <c r="BT62" s="143"/>
      <c r="CD62" s="143"/>
      <c r="CN62" s="143"/>
      <c r="CX62" s="143"/>
      <c r="DH62" s="143"/>
      <c r="DR62" s="143"/>
      <c r="EB62" s="143"/>
      <c r="EL62" s="143"/>
      <c r="EV62" s="143"/>
      <c r="FF62" s="143"/>
      <c r="FP62" s="143"/>
      <c r="FZ62" s="143"/>
      <c r="GJ62" s="143"/>
      <c r="GT62" s="143"/>
      <c r="HD62" s="143"/>
      <c r="HN62" s="143"/>
      <c r="HX62" s="143"/>
      <c r="IH62" s="143"/>
      <c r="IR62" s="143"/>
    </row>
    <row xmlns:x14ac="http://schemas.microsoft.com/office/spreadsheetml/2009/9/ac" r="63" s="3" customFormat="true" x14ac:dyDescent="0.25">
      <c r="A63" s="446" t="str">
        <f ca="true">IF(ISBLANK('Data Summary'!A65),"",'Data Summary'!A65)</f>
        <v/>
      </c>
      <c r="B63" s="143"/>
      <c r="L63" s="143"/>
      <c r="V63" s="143"/>
      <c r="AF63" s="143"/>
      <c r="AP63" s="143"/>
      <c r="AZ63" s="143"/>
      <c r="BA63" s="143"/>
      <c r="BB63" s="143"/>
      <c r="BC63" s="143"/>
      <c r="BD63" s="143"/>
      <c r="BE63" s="143"/>
      <c r="BF63" s="143"/>
      <c r="BG63" s="143"/>
      <c r="BJ63" s="143"/>
      <c r="BT63" s="143"/>
      <c r="CD63" s="143"/>
      <c r="CN63" s="143"/>
      <c r="CX63" s="143"/>
      <c r="DH63" s="143"/>
      <c r="DR63" s="143"/>
      <c r="EB63" s="143"/>
      <c r="EL63" s="143"/>
      <c r="EV63" s="143"/>
      <c r="FF63" s="143"/>
      <c r="FP63" s="143"/>
      <c r="FZ63" s="143"/>
      <c r="GJ63" s="143"/>
      <c r="GT63" s="143"/>
      <c r="HD63" s="143"/>
      <c r="HN63" s="143"/>
      <c r="HX63" s="143"/>
      <c r="IH63" s="143"/>
      <c r="IR63" s="143"/>
    </row>
    <row xmlns:x14ac="http://schemas.microsoft.com/office/spreadsheetml/2009/9/ac" r="64" s="3" customFormat="true" x14ac:dyDescent="0.25">
      <c r="A64" s="446" t="str">
        <f ca="true">IF(ISBLANK('Data Summary'!A66),"",'Data Summary'!A66)</f>
        <v/>
      </c>
      <c r="B64" s="143"/>
      <c r="L64" s="143"/>
      <c r="V64" s="143"/>
      <c r="AF64" s="143"/>
      <c r="AP64" s="143"/>
      <c r="AZ64" s="143"/>
      <c r="BA64" s="143"/>
      <c r="BB64" s="143"/>
      <c r="BC64" s="143"/>
      <c r="BD64" s="143"/>
      <c r="BE64" s="143"/>
      <c r="BF64" s="143"/>
      <c r="BG64" s="143"/>
      <c r="BJ64" s="143"/>
      <c r="BT64" s="143"/>
      <c r="CD64" s="143"/>
      <c r="CN64" s="143"/>
      <c r="CX64" s="143"/>
      <c r="DH64" s="143"/>
      <c r="DR64" s="143"/>
      <c r="EB64" s="143"/>
      <c r="EL64" s="143"/>
      <c r="EV64" s="143"/>
      <c r="FF64" s="143"/>
      <c r="FP64" s="143"/>
      <c r="FZ64" s="143"/>
      <c r="GJ64" s="143"/>
      <c r="GT64" s="143"/>
      <c r="HD64" s="143"/>
      <c r="HN64" s="143"/>
      <c r="HX64" s="143"/>
      <c r="IH64" s="143"/>
      <c r="IR64" s="143"/>
    </row>
    <row xmlns:x14ac="http://schemas.microsoft.com/office/spreadsheetml/2009/9/ac" r="65" s="3" customFormat="true" x14ac:dyDescent="0.25">
      <c r="A65" s="446" t="str">
        <f ca="true">IF(ISBLANK('Data Summary'!A67),"",'Data Summary'!A67)</f>
        <v/>
      </c>
      <c r="B65" s="143"/>
      <c r="L65" s="143"/>
      <c r="V65" s="143"/>
      <c r="AF65" s="143"/>
      <c r="AP65" s="143"/>
      <c r="AZ65" s="143"/>
      <c r="BA65" s="143"/>
      <c r="BB65" s="143"/>
      <c r="BC65" s="143"/>
      <c r="BD65" s="143"/>
      <c r="BE65" s="143"/>
      <c r="BF65" s="143"/>
      <c r="BG65" s="143"/>
      <c r="BJ65" s="143"/>
      <c r="BT65" s="143"/>
      <c r="CD65" s="143"/>
      <c r="CN65" s="143"/>
      <c r="CX65" s="143"/>
      <c r="DH65" s="143"/>
      <c r="DR65" s="143"/>
      <c r="EB65" s="143"/>
      <c r="EL65" s="143"/>
      <c r="EV65" s="143"/>
      <c r="FF65" s="143"/>
      <c r="FP65" s="143"/>
      <c r="FZ65" s="143"/>
      <c r="GJ65" s="143"/>
      <c r="GT65" s="143"/>
      <c r="HD65" s="143"/>
      <c r="HN65" s="143"/>
      <c r="HX65" s="143"/>
      <c r="IH65" s="143"/>
      <c r="IR65" s="143"/>
    </row>
    <row xmlns:x14ac="http://schemas.microsoft.com/office/spreadsheetml/2009/9/ac" r="66" s="3" customFormat="true" x14ac:dyDescent="0.25">
      <c r="A66" s="446" t="str">
        <f ca="true">IF(ISBLANK('Data Summary'!A68),"",'Data Summary'!A68)</f>
        <v/>
      </c>
      <c r="B66" s="143"/>
      <c r="L66" s="143"/>
      <c r="V66" s="143"/>
      <c r="AF66" s="143"/>
      <c r="AP66" s="143"/>
      <c r="AZ66" s="143"/>
      <c r="BA66" s="143"/>
      <c r="BB66" s="143"/>
      <c r="BC66" s="143"/>
      <c r="BD66" s="143"/>
      <c r="BE66" s="143"/>
      <c r="BF66" s="143"/>
      <c r="BG66" s="143"/>
      <c r="BJ66" s="143"/>
      <c r="BT66" s="143"/>
      <c r="CD66" s="143"/>
      <c r="CN66" s="143"/>
      <c r="CX66" s="143"/>
      <c r="DH66" s="143"/>
      <c r="DR66" s="143"/>
      <c r="EB66" s="143"/>
      <c r="EL66" s="143"/>
      <c r="EV66" s="143"/>
      <c r="FF66" s="143"/>
      <c r="FP66" s="143"/>
      <c r="FZ66" s="143"/>
      <c r="GJ66" s="143"/>
      <c r="GT66" s="143"/>
      <c r="HD66" s="143"/>
      <c r="HN66" s="143"/>
      <c r="HX66" s="143"/>
      <c r="IH66" s="143"/>
      <c r="IR66" s="143"/>
    </row>
    <row xmlns:x14ac="http://schemas.microsoft.com/office/spreadsheetml/2009/9/ac" r="67" s="3" customFormat="true" x14ac:dyDescent="0.25">
      <c r="A67" s="446" t="str">
        <f ca="true">IF(ISBLANK('Data Summary'!A69),"",'Data Summary'!A69)</f>
        <v/>
      </c>
      <c r="B67" s="143"/>
      <c r="L67" s="143"/>
      <c r="V67" s="143"/>
      <c r="AF67" s="143"/>
      <c r="AP67" s="143"/>
      <c r="AZ67" s="143"/>
      <c r="BA67" s="143"/>
      <c r="BB67" s="143"/>
      <c r="BC67" s="143"/>
      <c r="BD67" s="143"/>
      <c r="BE67" s="143"/>
      <c r="BF67" s="143"/>
      <c r="BG67" s="143"/>
      <c r="BJ67" s="143"/>
      <c r="BT67" s="143"/>
      <c r="CD67" s="143"/>
      <c r="CN67" s="143"/>
      <c r="CX67" s="143"/>
      <c r="DH67" s="143"/>
      <c r="DR67" s="143"/>
      <c r="EB67" s="143"/>
      <c r="EL67" s="143"/>
      <c r="EV67" s="143"/>
      <c r="FF67" s="143"/>
      <c r="FP67" s="143"/>
      <c r="FZ67" s="143"/>
      <c r="GJ67" s="143"/>
      <c r="GT67" s="143"/>
      <c r="HD67" s="143"/>
      <c r="HN67" s="143"/>
      <c r="HX67" s="143"/>
      <c r="IH67" s="143"/>
      <c r="IR67" s="143"/>
    </row>
    <row xmlns:x14ac="http://schemas.microsoft.com/office/spreadsheetml/2009/9/ac" r="68" s="3" customFormat="true" x14ac:dyDescent="0.25">
      <c r="A68" s="446" t="str">
        <f ca="true">IF(ISBLANK('Data Summary'!A70),"",'Data Summary'!A70)</f>
        <v/>
      </c>
      <c r="B68" s="143"/>
      <c r="L68" s="143"/>
      <c r="V68" s="143"/>
      <c r="AF68" s="143"/>
      <c r="AP68" s="143"/>
      <c r="AZ68" s="143"/>
      <c r="BA68" s="143"/>
      <c r="BB68" s="143"/>
      <c r="BC68" s="143"/>
      <c r="BD68" s="143"/>
      <c r="BE68" s="143"/>
      <c r="BF68" s="143"/>
      <c r="BG68" s="143"/>
      <c r="BJ68" s="143"/>
      <c r="BT68" s="143"/>
      <c r="CD68" s="143"/>
      <c r="CN68" s="143"/>
      <c r="CX68" s="143"/>
      <c r="DH68" s="143"/>
      <c r="DR68" s="143"/>
      <c r="EB68" s="143"/>
      <c r="EL68" s="143"/>
      <c r="EV68" s="143"/>
      <c r="FF68" s="143"/>
      <c r="FP68" s="143"/>
      <c r="FZ68" s="143"/>
      <c r="GJ68" s="143"/>
      <c r="GT68" s="143"/>
      <c r="HD68" s="143"/>
      <c r="HN68" s="143"/>
      <c r="HX68" s="143"/>
      <c r="IH68" s="143"/>
      <c r="IR68" s="143"/>
    </row>
    <row xmlns:x14ac="http://schemas.microsoft.com/office/spreadsheetml/2009/9/ac" r="69" s="3" customFormat="true" x14ac:dyDescent="0.25">
      <c r="A69" s="446" t="str">
        <f ca="true">IF(ISBLANK('Data Summary'!A71),"",'Data Summary'!A71)</f>
        <v/>
      </c>
      <c r="B69" s="143"/>
      <c r="L69" s="143"/>
      <c r="V69" s="143"/>
      <c r="AF69" s="143"/>
      <c r="AP69" s="143"/>
      <c r="AZ69" s="143"/>
      <c r="BA69" s="143"/>
      <c r="BB69" s="143"/>
      <c r="BC69" s="143"/>
      <c r="BD69" s="143"/>
      <c r="BE69" s="143"/>
      <c r="BF69" s="143"/>
      <c r="BG69" s="143"/>
      <c r="BJ69" s="143"/>
      <c r="BT69" s="143"/>
      <c r="CD69" s="143"/>
      <c r="CN69" s="143"/>
      <c r="CX69" s="143"/>
      <c r="DH69" s="143"/>
      <c r="DR69" s="143"/>
      <c r="EB69" s="143"/>
      <c r="EL69" s="143"/>
      <c r="EV69" s="143"/>
      <c r="FF69" s="143"/>
      <c r="FP69" s="143"/>
      <c r="FZ69" s="143"/>
      <c r="GJ69" s="143"/>
      <c r="GT69" s="143"/>
      <c r="HD69" s="143"/>
      <c r="HN69" s="143"/>
      <c r="HX69" s="143"/>
      <c r="IH69" s="143"/>
      <c r="IR69" s="143"/>
    </row>
    <row xmlns:x14ac="http://schemas.microsoft.com/office/spreadsheetml/2009/9/ac" r="70" s="3" customFormat="true" x14ac:dyDescent="0.25">
      <c r="A70" s="446" t="str">
        <f ca="true">IF(ISBLANK('Data Summary'!A72),"",'Data Summary'!A72)</f>
        <v/>
      </c>
      <c r="B70" s="143"/>
      <c r="L70" s="143"/>
      <c r="V70" s="143"/>
      <c r="AF70" s="143"/>
      <c r="AP70" s="143"/>
      <c r="AZ70" s="143"/>
      <c r="BA70" s="143"/>
      <c r="BB70" s="143"/>
      <c r="BC70" s="143"/>
      <c r="BD70" s="143"/>
      <c r="BE70" s="143"/>
      <c r="BF70" s="143"/>
      <c r="BG70" s="143"/>
      <c r="BJ70" s="143"/>
      <c r="BT70" s="143"/>
      <c r="CD70" s="143"/>
      <c r="CN70" s="143"/>
      <c r="CX70" s="143"/>
      <c r="DH70" s="143"/>
      <c r="DR70" s="143"/>
      <c r="EB70" s="143"/>
      <c r="EL70" s="143"/>
      <c r="EV70" s="143"/>
      <c r="FF70" s="143"/>
      <c r="FP70" s="143"/>
      <c r="FZ70" s="143"/>
      <c r="GJ70" s="143"/>
      <c r="GT70" s="143"/>
      <c r="HD70" s="143"/>
      <c r="HN70" s="143"/>
      <c r="HX70" s="143"/>
      <c r="IH70" s="143"/>
      <c r="IR70" s="143"/>
    </row>
    <row xmlns:x14ac="http://schemas.microsoft.com/office/spreadsheetml/2009/9/ac" r="71" s="3" customFormat="true" x14ac:dyDescent="0.25">
      <c r="A71" s="446" t="str">
        <f ca="true">IF(ISBLANK('Data Summary'!A73),"",'Data Summary'!A73)</f>
        <v/>
      </c>
      <c r="B71" s="143"/>
      <c r="L71" s="143"/>
      <c r="V71" s="143"/>
      <c r="AF71" s="143"/>
      <c r="AP71" s="143"/>
      <c r="AZ71" s="143"/>
      <c r="BA71" s="143"/>
      <c r="BB71" s="143"/>
      <c r="BC71" s="143"/>
      <c r="BD71" s="143"/>
      <c r="BE71" s="143"/>
      <c r="BF71" s="143"/>
      <c r="BG71" s="143"/>
      <c r="BJ71" s="143"/>
      <c r="BT71" s="143"/>
      <c r="CD71" s="143"/>
      <c r="CN71" s="143"/>
      <c r="CX71" s="143"/>
      <c r="DH71" s="143"/>
      <c r="DR71" s="143"/>
      <c r="EB71" s="143"/>
      <c r="EL71" s="143"/>
      <c r="EV71" s="143"/>
      <c r="FF71" s="143"/>
      <c r="FP71" s="143"/>
      <c r="FZ71" s="143"/>
      <c r="GJ71" s="143"/>
      <c r="GT71" s="143"/>
      <c r="HD71" s="143"/>
      <c r="HN71" s="143"/>
      <c r="HX71" s="143"/>
      <c r="IH71" s="143"/>
      <c r="IR71" s="143"/>
    </row>
    <row xmlns:x14ac="http://schemas.microsoft.com/office/spreadsheetml/2009/9/ac" r="72" s="3" customFormat="true" x14ac:dyDescent="0.25">
      <c r="A72" s="446" t="str">
        <f ca="true">IF(ISBLANK('Data Summary'!A74),"",'Data Summary'!A74)</f>
        <v/>
      </c>
      <c r="B72" s="143"/>
      <c r="L72" s="143"/>
      <c r="V72" s="143"/>
      <c r="AF72" s="143"/>
      <c r="AP72" s="143"/>
      <c r="AZ72" s="143"/>
      <c r="BA72" s="143"/>
      <c r="BB72" s="143"/>
      <c r="BC72" s="143"/>
      <c r="BD72" s="143"/>
      <c r="BE72" s="143"/>
      <c r="BF72" s="143"/>
      <c r="BG72" s="143"/>
      <c r="BJ72" s="143"/>
      <c r="BT72" s="143"/>
      <c r="CD72" s="143"/>
      <c r="CN72" s="143"/>
      <c r="CX72" s="143"/>
      <c r="DH72" s="143"/>
      <c r="DR72" s="143"/>
      <c r="EB72" s="143"/>
      <c r="EL72" s="143"/>
      <c r="EV72" s="143"/>
      <c r="FF72" s="143"/>
      <c r="FP72" s="143"/>
      <c r="FZ72" s="143"/>
      <c r="GJ72" s="143"/>
      <c r="GT72" s="143"/>
      <c r="HD72" s="143"/>
      <c r="HN72" s="143"/>
      <c r="HX72" s="143"/>
      <c r="IH72" s="143"/>
      <c r="IR72" s="143"/>
    </row>
    <row xmlns:x14ac="http://schemas.microsoft.com/office/spreadsheetml/2009/9/ac" r="73" s="3" customFormat="true" x14ac:dyDescent="0.25">
      <c r="A73" s="446" t="str">
        <f ca="true">IF(ISBLANK('Data Summary'!A75),"",'Data Summary'!A75)</f>
        <v/>
      </c>
      <c r="B73" s="143"/>
      <c r="L73" s="143"/>
      <c r="V73" s="143"/>
      <c r="AF73" s="143"/>
      <c r="AP73" s="143"/>
      <c r="AZ73" s="143"/>
      <c r="BA73" s="143"/>
      <c r="BB73" s="143"/>
      <c r="BC73" s="143"/>
      <c r="BD73" s="143"/>
      <c r="BE73" s="143"/>
      <c r="BF73" s="143"/>
      <c r="BG73" s="143"/>
      <c r="BJ73" s="143"/>
      <c r="BT73" s="143"/>
      <c r="CD73" s="143"/>
      <c r="CN73" s="143"/>
      <c r="CX73" s="143"/>
      <c r="DH73" s="143"/>
      <c r="DR73" s="143"/>
      <c r="EB73" s="143"/>
      <c r="EL73" s="143"/>
      <c r="EV73" s="143"/>
      <c r="FF73" s="143"/>
      <c r="FP73" s="143"/>
      <c r="FZ73" s="143"/>
      <c r="GJ73" s="143"/>
      <c r="GT73" s="143"/>
      <c r="HD73" s="143"/>
      <c r="HN73" s="143"/>
      <c r="HX73" s="143"/>
      <c r="IH73" s="143"/>
      <c r="IR73" s="143"/>
    </row>
    <row xmlns:x14ac="http://schemas.microsoft.com/office/spreadsheetml/2009/9/ac" r="74" s="3" customFormat="true" x14ac:dyDescent="0.25">
      <c r="A74" s="446" t="str">
        <f ca="true">IF(ISBLANK('Data Summary'!A76),"",'Data Summary'!A76)</f>
        <v/>
      </c>
      <c r="B74" s="143"/>
      <c r="L74" s="143"/>
      <c r="V74" s="143"/>
      <c r="AF74" s="143"/>
      <c r="AP74" s="143"/>
      <c r="AZ74" s="143"/>
      <c r="BA74" s="143"/>
      <c r="BB74" s="143"/>
      <c r="BC74" s="143"/>
      <c r="BD74" s="143"/>
      <c r="BE74" s="143"/>
      <c r="BF74" s="143"/>
      <c r="BG74" s="143"/>
      <c r="BJ74" s="143"/>
      <c r="BT74" s="143"/>
      <c r="CD74" s="143"/>
      <c r="CN74" s="143"/>
      <c r="CX74" s="143"/>
      <c r="DH74" s="143"/>
      <c r="DR74" s="143"/>
      <c r="EB74" s="143"/>
      <c r="EL74" s="143"/>
      <c r="EV74" s="143"/>
      <c r="FF74" s="143"/>
      <c r="FP74" s="143"/>
      <c r="FZ74" s="143"/>
      <c r="GJ74" s="143"/>
      <c r="GT74" s="143"/>
      <c r="HD74" s="143"/>
      <c r="HN74" s="143"/>
      <c r="HX74" s="143"/>
      <c r="IH74" s="143"/>
      <c r="IR74" s="143"/>
    </row>
    <row xmlns:x14ac="http://schemas.microsoft.com/office/spreadsheetml/2009/9/ac" r="75" s="3" customFormat="true" x14ac:dyDescent="0.25">
      <c r="A75" s="446" t="str">
        <f ca="true">IF(ISBLANK('Data Summary'!A77),"",'Data Summary'!A77)</f>
        <v/>
      </c>
      <c r="B75" s="143"/>
      <c r="L75" s="143"/>
      <c r="V75" s="143"/>
      <c r="AF75" s="143"/>
      <c r="AP75" s="143"/>
      <c r="AZ75" s="143"/>
      <c r="BA75" s="143"/>
      <c r="BB75" s="143"/>
      <c r="BC75" s="143"/>
      <c r="BD75" s="143"/>
      <c r="BE75" s="143"/>
      <c r="BF75" s="143"/>
      <c r="BG75" s="143"/>
      <c r="BJ75" s="143"/>
      <c r="BT75" s="143"/>
      <c r="CD75" s="143"/>
      <c r="CN75" s="143"/>
      <c r="CX75" s="143"/>
      <c r="DH75" s="143"/>
      <c r="DR75" s="143"/>
      <c r="EB75" s="143"/>
      <c r="EL75" s="143"/>
      <c r="EV75" s="143"/>
      <c r="FF75" s="143"/>
      <c r="FP75" s="143"/>
      <c r="FZ75" s="143"/>
      <c r="GJ75" s="143"/>
      <c r="GT75" s="143"/>
      <c r="HD75" s="143"/>
      <c r="HN75" s="143"/>
      <c r="HX75" s="143"/>
      <c r="IH75" s="143"/>
      <c r="IR75" s="143"/>
    </row>
    <row xmlns:x14ac="http://schemas.microsoft.com/office/spreadsheetml/2009/9/ac" r="76" s="3" customFormat="true" x14ac:dyDescent="0.25">
      <c r="A76" s="446" t="str">
        <f ca="true">IF(ISBLANK('Data Summary'!A78),"",'Data Summary'!A78)</f>
        <v/>
      </c>
      <c r="B76" s="143"/>
      <c r="L76" s="143"/>
      <c r="V76" s="143"/>
      <c r="AF76" s="143"/>
      <c r="AP76" s="143"/>
      <c r="AZ76" s="143"/>
      <c r="BA76" s="143"/>
      <c r="BB76" s="143"/>
      <c r="BC76" s="143"/>
      <c r="BD76" s="143"/>
      <c r="BE76" s="143"/>
      <c r="BF76" s="143"/>
      <c r="BG76" s="143"/>
      <c r="BJ76" s="143"/>
      <c r="BT76" s="143"/>
      <c r="CD76" s="143"/>
      <c r="CN76" s="143"/>
      <c r="CX76" s="143"/>
      <c r="DH76" s="143"/>
      <c r="DR76" s="143"/>
      <c r="EB76" s="143"/>
      <c r="EL76" s="143"/>
      <c r="EV76" s="143"/>
      <c r="FF76" s="143"/>
      <c r="FP76" s="143"/>
      <c r="FZ76" s="143"/>
      <c r="GJ76" s="143"/>
      <c r="GT76" s="143"/>
      <c r="HD76" s="143"/>
      <c r="HN76" s="143"/>
      <c r="HX76" s="143"/>
      <c r="IH76" s="143"/>
      <c r="IR76" s="143"/>
    </row>
    <row xmlns:x14ac="http://schemas.microsoft.com/office/spreadsheetml/2009/9/ac" r="77" s="3" customFormat="true" x14ac:dyDescent="0.25">
      <c r="A77" s="446" t="str">
        <f ca="true">IF(ISBLANK('Data Summary'!A79),"",'Data Summary'!A79)</f>
        <v/>
      </c>
      <c r="B77" s="143"/>
      <c r="L77" s="143"/>
      <c r="V77" s="143"/>
      <c r="AF77" s="143"/>
      <c r="AP77" s="143"/>
      <c r="AZ77" s="143"/>
      <c r="BA77" s="143"/>
      <c r="BB77" s="143"/>
      <c r="BC77" s="143"/>
      <c r="BD77" s="143"/>
      <c r="BE77" s="143"/>
      <c r="BF77" s="143"/>
      <c r="BG77" s="143"/>
      <c r="BJ77" s="143"/>
      <c r="BT77" s="143"/>
      <c r="CD77" s="143"/>
      <c r="CN77" s="143"/>
      <c r="CX77" s="143"/>
      <c r="DH77" s="143"/>
      <c r="DR77" s="143"/>
      <c r="EB77" s="143"/>
      <c r="EL77" s="143"/>
      <c r="EV77" s="143"/>
      <c r="FF77" s="143"/>
      <c r="FP77" s="143"/>
      <c r="FZ77" s="143"/>
      <c r="GJ77" s="143"/>
      <c r="GT77" s="143"/>
      <c r="HD77" s="143"/>
      <c r="HN77" s="143"/>
      <c r="HX77" s="143"/>
      <c r="IH77" s="143"/>
      <c r="IR77" s="143"/>
    </row>
    <row xmlns:x14ac="http://schemas.microsoft.com/office/spreadsheetml/2009/9/ac" r="78" s="3" customFormat="true" x14ac:dyDescent="0.25">
      <c r="A78" s="446" t="str">
        <f ca="true">IF(ISBLANK('Data Summary'!A80),"",'Data Summary'!A80)</f>
        <v/>
      </c>
      <c r="B78" s="143"/>
      <c r="L78" s="143"/>
      <c r="V78" s="143"/>
      <c r="AF78" s="143"/>
      <c r="AP78" s="143"/>
      <c r="AZ78" s="143"/>
      <c r="BA78" s="143"/>
      <c r="BB78" s="143"/>
      <c r="BC78" s="143"/>
      <c r="BD78" s="143"/>
      <c r="BE78" s="143"/>
      <c r="BF78" s="143"/>
      <c r="BG78" s="143"/>
      <c r="BJ78" s="143"/>
      <c r="BT78" s="143"/>
      <c r="CD78" s="143"/>
      <c r="CN78" s="143"/>
      <c r="CX78" s="143"/>
      <c r="DH78" s="143"/>
      <c r="DR78" s="143"/>
      <c r="EB78" s="143"/>
      <c r="EL78" s="143"/>
      <c r="EV78" s="143"/>
      <c r="FF78" s="143"/>
      <c r="FP78" s="143"/>
      <c r="FZ78" s="143"/>
      <c r="GJ78" s="143"/>
      <c r="GT78" s="143"/>
      <c r="HD78" s="143"/>
      <c r="HN78" s="143"/>
      <c r="HX78" s="143"/>
      <c r="IH78" s="143"/>
      <c r="IR78" s="143"/>
    </row>
    <row xmlns:x14ac="http://schemas.microsoft.com/office/spreadsheetml/2009/9/ac" r="79" s="3" customFormat="true" x14ac:dyDescent="0.25">
      <c r="A79" s="446" t="str">
        <f ca="true">IF(ISBLANK('Data Summary'!A81),"",'Data Summary'!A81)</f>
        <v/>
      </c>
      <c r="B79" s="143"/>
      <c r="L79" s="143"/>
      <c r="V79" s="143"/>
      <c r="AF79" s="143"/>
      <c r="AP79" s="143"/>
      <c r="AZ79" s="143"/>
      <c r="BA79" s="143"/>
      <c r="BB79" s="143"/>
      <c r="BC79" s="143"/>
      <c r="BD79" s="143"/>
      <c r="BE79" s="143"/>
      <c r="BF79" s="143"/>
      <c r="BG79" s="143"/>
      <c r="BJ79" s="143"/>
      <c r="BT79" s="143"/>
      <c r="CD79" s="143"/>
      <c r="CN79" s="143"/>
      <c r="CX79" s="143"/>
      <c r="DH79" s="143"/>
      <c r="DR79" s="143"/>
      <c r="EB79" s="143"/>
      <c r="EL79" s="143"/>
      <c r="EV79" s="143"/>
      <c r="FF79" s="143"/>
      <c r="FP79" s="143"/>
      <c r="FZ79" s="143"/>
      <c r="GJ79" s="143"/>
      <c r="GT79" s="143"/>
      <c r="HD79" s="143"/>
      <c r="HN79" s="143"/>
      <c r="HX79" s="143"/>
      <c r="IH79" s="143"/>
      <c r="IR79" s="143"/>
    </row>
    <row xmlns:x14ac="http://schemas.microsoft.com/office/spreadsheetml/2009/9/ac" r="80" s="3" customFormat="true" x14ac:dyDescent="0.25">
      <c r="A80" s="446" t="str">
        <f ca="true">IF(ISBLANK('Data Summary'!A82),"",'Data Summary'!A82)</f>
        <v/>
      </c>
      <c r="B80" s="143"/>
      <c r="L80" s="143"/>
      <c r="V80" s="143"/>
      <c r="AF80" s="143"/>
      <c r="AP80" s="143"/>
      <c r="AZ80" s="143"/>
      <c r="BA80" s="143"/>
      <c r="BB80" s="143"/>
      <c r="BC80" s="143"/>
      <c r="BD80" s="143"/>
      <c r="BE80" s="143"/>
      <c r="BF80" s="143"/>
      <c r="BG80" s="143"/>
      <c r="BJ80" s="143"/>
      <c r="BT80" s="143"/>
      <c r="CD80" s="143"/>
      <c r="CN80" s="143"/>
      <c r="CX80" s="143"/>
      <c r="DH80" s="143"/>
      <c r="DR80" s="143"/>
      <c r="EB80" s="143"/>
      <c r="EL80" s="143"/>
      <c r="EV80" s="143"/>
      <c r="FF80" s="143"/>
      <c r="FP80" s="143"/>
      <c r="FZ80" s="143"/>
      <c r="GJ80" s="143"/>
      <c r="GT80" s="143"/>
      <c r="HD80" s="143"/>
      <c r="HN80" s="143"/>
      <c r="HX80" s="143"/>
      <c r="IH80" s="143"/>
      <c r="IR80" s="143"/>
    </row>
    <row xmlns:x14ac="http://schemas.microsoft.com/office/spreadsheetml/2009/9/ac" r="81" s="3" customFormat="true" x14ac:dyDescent="0.25">
      <c r="A81" s="446" t="str">
        <f ca="true">IF(ISBLANK('Data Summary'!A83),"",'Data Summary'!A83)</f>
        <v/>
      </c>
      <c r="B81" s="143"/>
      <c r="L81" s="143"/>
      <c r="V81" s="143"/>
      <c r="AF81" s="143"/>
      <c r="AP81" s="143"/>
      <c r="AZ81" s="143"/>
      <c r="BA81" s="143"/>
      <c r="BB81" s="143"/>
      <c r="BC81" s="143"/>
      <c r="BD81" s="143"/>
      <c r="BE81" s="143"/>
      <c r="BF81" s="143"/>
      <c r="BG81" s="143"/>
      <c r="BJ81" s="143"/>
      <c r="BT81" s="143"/>
      <c r="CD81" s="143"/>
      <c r="CN81" s="143"/>
      <c r="CX81" s="143"/>
      <c r="DH81" s="143"/>
      <c r="DR81" s="143"/>
      <c r="EB81" s="143"/>
      <c r="EL81" s="143"/>
      <c r="EV81" s="143"/>
      <c r="FF81" s="143"/>
      <c r="FP81" s="143"/>
      <c r="FZ81" s="143"/>
      <c r="GJ81" s="143"/>
      <c r="GT81" s="143"/>
      <c r="HD81" s="143"/>
      <c r="HN81" s="143"/>
      <c r="HX81" s="143"/>
      <c r="IH81" s="143"/>
      <c r="IR81" s="143"/>
    </row>
    <row xmlns:x14ac="http://schemas.microsoft.com/office/spreadsheetml/2009/9/ac" r="82" s="3" customFormat="true" x14ac:dyDescent="0.25">
      <c r="A82" s="446" t="str">
        <f ca="true">IF(ISBLANK('Data Summary'!A84),"",'Data Summary'!A84)</f>
        <v/>
      </c>
      <c r="B82" s="143"/>
      <c r="L82" s="143"/>
      <c r="V82" s="143"/>
      <c r="AF82" s="143"/>
      <c r="AP82" s="143"/>
      <c r="AZ82" s="143"/>
      <c r="BA82" s="143"/>
      <c r="BB82" s="143"/>
      <c r="BC82" s="143"/>
      <c r="BD82" s="143"/>
      <c r="BE82" s="143"/>
      <c r="BF82" s="143"/>
      <c r="BG82" s="143"/>
      <c r="BJ82" s="143"/>
      <c r="BT82" s="143"/>
      <c r="CD82" s="143"/>
      <c r="CN82" s="143"/>
      <c r="CX82" s="143"/>
      <c r="DH82" s="143"/>
      <c r="DR82" s="143"/>
      <c r="EB82" s="143"/>
      <c r="EL82" s="143"/>
      <c r="EV82" s="143"/>
      <c r="FF82" s="143"/>
      <c r="FP82" s="143"/>
      <c r="FZ82" s="143"/>
      <c r="GJ82" s="143"/>
      <c r="GT82" s="143"/>
      <c r="HD82" s="143"/>
      <c r="HN82" s="143"/>
      <c r="HX82" s="143"/>
      <c r="IH82" s="143"/>
      <c r="IR82" s="143"/>
    </row>
    <row xmlns:x14ac="http://schemas.microsoft.com/office/spreadsheetml/2009/9/ac" r="83" s="3" customFormat="true" x14ac:dyDescent="0.25">
      <c r="A83" s="446" t="str">
        <f ca="true">IF(ISBLANK('Data Summary'!A85),"",'Data Summary'!A85)</f>
        <v/>
      </c>
      <c r="B83" s="143"/>
      <c r="L83" s="143"/>
      <c r="V83" s="143"/>
      <c r="AF83" s="143"/>
      <c r="AP83" s="143"/>
      <c r="AZ83" s="143"/>
      <c r="BA83" s="143"/>
      <c r="BB83" s="143"/>
      <c r="BC83" s="143"/>
      <c r="BD83" s="143"/>
      <c r="BE83" s="143"/>
      <c r="BF83" s="143"/>
      <c r="BG83" s="143"/>
      <c r="BJ83" s="143"/>
      <c r="BT83" s="143"/>
      <c r="CD83" s="143"/>
      <c r="CN83" s="143"/>
      <c r="CX83" s="143"/>
      <c r="DH83" s="143"/>
      <c r="DR83" s="143"/>
      <c r="EB83" s="143"/>
      <c r="EL83" s="143"/>
      <c r="EV83" s="143"/>
      <c r="FF83" s="143"/>
      <c r="FP83" s="143"/>
      <c r="FZ83" s="143"/>
      <c r="GJ83" s="143"/>
      <c r="GT83" s="143"/>
      <c r="HD83" s="143"/>
      <c r="HN83" s="143"/>
      <c r="HX83" s="143"/>
      <c r="IH83" s="143"/>
      <c r="IR83" s="143"/>
    </row>
    <row xmlns:x14ac="http://schemas.microsoft.com/office/spreadsheetml/2009/9/ac" r="84" s="3" customFormat="true" x14ac:dyDescent="0.25">
      <c r="A84" s="446" t="str">
        <f ca="true">IF(ISBLANK('Data Summary'!A86),"",'Data Summary'!A86)</f>
        <v/>
      </c>
      <c r="B84" s="143"/>
      <c r="L84" s="143"/>
      <c r="V84" s="143"/>
      <c r="AF84" s="143"/>
      <c r="AP84" s="143"/>
      <c r="AZ84" s="143"/>
      <c r="BA84" s="143"/>
      <c r="BB84" s="143"/>
      <c r="BC84" s="143"/>
      <c r="BD84" s="143"/>
      <c r="BE84" s="143"/>
      <c r="BF84" s="143"/>
      <c r="BG84" s="143"/>
      <c r="BJ84" s="143"/>
      <c r="BT84" s="143"/>
      <c r="CD84" s="143"/>
      <c r="CN84" s="143"/>
      <c r="CX84" s="143"/>
      <c r="DH84" s="143"/>
      <c r="DR84" s="143"/>
      <c r="EB84" s="143"/>
      <c r="EL84" s="143"/>
      <c r="EV84" s="143"/>
      <c r="FF84" s="143"/>
      <c r="FP84" s="143"/>
      <c r="FZ84" s="143"/>
      <c r="GJ84" s="143"/>
      <c r="GT84" s="143"/>
      <c r="HD84" s="143"/>
      <c r="HN84" s="143"/>
      <c r="HX84" s="143"/>
      <c r="IH84" s="143"/>
      <c r="IR84" s="143"/>
    </row>
    <row xmlns:x14ac="http://schemas.microsoft.com/office/spreadsheetml/2009/9/ac" r="85" s="3" customFormat="true" x14ac:dyDescent="0.25">
      <c r="A85" s="446" t="str">
        <f ca="true">IF(ISBLANK('Data Summary'!A87),"",'Data Summary'!A87)</f>
        <v/>
      </c>
      <c r="B85" s="143"/>
      <c r="L85" s="143"/>
      <c r="V85" s="143"/>
      <c r="AF85" s="143"/>
      <c r="AP85" s="143"/>
      <c r="AZ85" s="143"/>
      <c r="BA85" s="143"/>
      <c r="BB85" s="143"/>
      <c r="BC85" s="143"/>
      <c r="BD85" s="143"/>
      <c r="BE85" s="143"/>
      <c r="BF85" s="143"/>
      <c r="BG85" s="143"/>
      <c r="BJ85" s="143"/>
      <c r="BT85" s="143"/>
      <c r="CD85" s="143"/>
      <c r="CN85" s="143"/>
      <c r="CX85" s="143"/>
      <c r="DH85" s="143"/>
      <c r="DR85" s="143"/>
      <c r="EB85" s="143"/>
      <c r="EL85" s="143"/>
      <c r="EV85" s="143"/>
      <c r="FF85" s="143"/>
      <c r="FP85" s="143"/>
      <c r="FZ85" s="143"/>
      <c r="GJ85" s="143"/>
      <c r="GT85" s="143"/>
      <c r="HD85" s="143"/>
      <c r="HN85" s="143"/>
      <c r="HX85" s="143"/>
      <c r="IH85" s="143"/>
      <c r="IR85" s="143"/>
    </row>
    <row xmlns:x14ac="http://schemas.microsoft.com/office/spreadsheetml/2009/9/ac" r="86" s="3" customFormat="true" x14ac:dyDescent="0.25">
      <c r="A86" s="446" t="str">
        <f ca="true">IF(ISBLANK('Data Summary'!A88),"",'Data Summary'!A88)</f>
        <v/>
      </c>
      <c r="B86" s="143"/>
      <c r="L86" s="143"/>
      <c r="V86" s="143"/>
      <c r="AF86" s="143"/>
      <c r="AP86" s="143"/>
      <c r="AZ86" s="143"/>
      <c r="BA86" s="143"/>
      <c r="BB86" s="143"/>
      <c r="BC86" s="143"/>
      <c r="BD86" s="143"/>
      <c r="BE86" s="143"/>
      <c r="BF86" s="143"/>
      <c r="BG86" s="143"/>
      <c r="BJ86" s="143"/>
      <c r="BT86" s="143"/>
      <c r="CD86" s="143"/>
      <c r="CN86" s="143"/>
      <c r="CX86" s="143"/>
      <c r="DH86" s="143"/>
      <c r="DR86" s="143"/>
      <c r="EB86" s="143"/>
      <c r="EL86" s="143"/>
      <c r="EV86" s="143"/>
      <c r="FF86" s="143"/>
      <c r="FP86" s="143"/>
      <c r="FZ86" s="143"/>
      <c r="GJ86" s="143"/>
      <c r="GT86" s="143"/>
      <c r="HD86" s="143"/>
      <c r="HN86" s="143"/>
      <c r="HX86" s="143"/>
      <c r="IH86" s="143"/>
      <c r="IR86" s="143"/>
    </row>
    <row xmlns:x14ac="http://schemas.microsoft.com/office/spreadsheetml/2009/9/ac" r="87" s="3" customFormat="true" x14ac:dyDescent="0.25">
      <c r="A87" s="446" t="str">
        <f ca="true">IF(ISBLANK('Data Summary'!A89),"",'Data Summary'!A89)</f>
        <v/>
      </c>
      <c r="B87" s="143"/>
      <c r="L87" s="143"/>
      <c r="V87" s="143"/>
      <c r="AF87" s="143"/>
      <c r="AP87" s="143"/>
      <c r="AZ87" s="143"/>
      <c r="BA87" s="143"/>
      <c r="BB87" s="143"/>
      <c r="BC87" s="143"/>
      <c r="BD87" s="143"/>
      <c r="BE87" s="143"/>
      <c r="BF87" s="143"/>
      <c r="BG87" s="143"/>
      <c r="BJ87" s="143"/>
      <c r="BT87" s="143"/>
      <c r="CD87" s="143"/>
      <c r="CN87" s="143"/>
      <c r="CX87" s="143"/>
      <c r="DH87" s="143"/>
      <c r="DR87" s="143"/>
      <c r="EB87" s="143"/>
      <c r="EL87" s="143"/>
      <c r="EV87" s="143"/>
      <c r="FF87" s="143"/>
      <c r="FP87" s="143"/>
      <c r="FZ87" s="143"/>
      <c r="GJ87" s="143"/>
      <c r="GT87" s="143"/>
      <c r="HD87" s="143"/>
      <c r="HN87" s="143"/>
      <c r="HX87" s="143"/>
      <c r="IH87" s="143"/>
      <c r="IR87" s="143"/>
    </row>
    <row xmlns:x14ac="http://schemas.microsoft.com/office/spreadsheetml/2009/9/ac" r="88" s="3" customFormat="true" x14ac:dyDescent="0.25">
      <c r="A88" s="446" t="str">
        <f ca="true">IF(ISBLANK('Data Summary'!A90),"",'Data Summary'!A90)</f>
        <v/>
      </c>
      <c r="B88" s="143"/>
      <c r="L88" s="143"/>
      <c r="V88" s="143"/>
      <c r="AF88" s="143"/>
      <c r="AP88" s="143"/>
      <c r="AZ88" s="143"/>
      <c r="BA88" s="143"/>
      <c r="BB88" s="143"/>
      <c r="BC88" s="143"/>
      <c r="BD88" s="143"/>
      <c r="BE88" s="143"/>
      <c r="BF88" s="143"/>
      <c r="BG88" s="143"/>
      <c r="BJ88" s="143"/>
      <c r="BT88" s="143"/>
      <c r="CD88" s="143"/>
      <c r="CN88" s="143"/>
      <c r="CX88" s="143"/>
      <c r="DH88" s="143"/>
      <c r="DR88" s="143"/>
      <c r="EB88" s="143"/>
      <c r="EL88" s="143"/>
      <c r="EV88" s="143"/>
      <c r="FF88" s="143"/>
      <c r="FP88" s="143"/>
      <c r="FZ88" s="143"/>
      <c r="GJ88" s="143"/>
      <c r="GT88" s="143"/>
      <c r="HD88" s="143"/>
      <c r="HN88" s="143"/>
      <c r="HX88" s="143"/>
      <c r="IH88" s="143"/>
      <c r="IR88" s="143"/>
    </row>
    <row xmlns:x14ac="http://schemas.microsoft.com/office/spreadsheetml/2009/9/ac" r="89" s="3" customFormat="true" x14ac:dyDescent="0.25">
      <c r="A89" s="446" t="str">
        <f ca="true">IF(ISBLANK('Data Summary'!A91),"",'Data Summary'!A91)</f>
        <v/>
      </c>
      <c r="B89" s="143"/>
      <c r="L89" s="143"/>
      <c r="V89" s="143"/>
      <c r="AF89" s="143"/>
      <c r="AP89" s="143"/>
      <c r="AZ89" s="143"/>
      <c r="BA89" s="143"/>
      <c r="BB89" s="143"/>
      <c r="BC89" s="143"/>
      <c r="BD89" s="143"/>
      <c r="BE89" s="143"/>
      <c r="BF89" s="143"/>
      <c r="BG89" s="143"/>
      <c r="BJ89" s="143"/>
      <c r="BT89" s="143"/>
      <c r="CD89" s="143"/>
      <c r="CN89" s="143"/>
      <c r="CX89" s="143"/>
      <c r="DH89" s="143"/>
      <c r="DR89" s="143"/>
      <c r="EB89" s="143"/>
      <c r="EL89" s="143"/>
      <c r="EV89" s="143"/>
      <c r="FF89" s="143"/>
      <c r="FP89" s="143"/>
      <c r="FZ89" s="143"/>
      <c r="GJ89" s="143"/>
      <c r="GT89" s="143"/>
      <c r="HD89" s="143"/>
      <c r="HN89" s="143"/>
      <c r="HX89" s="143"/>
      <c r="IH89" s="143"/>
      <c r="IR89" s="143"/>
    </row>
    <row xmlns:x14ac="http://schemas.microsoft.com/office/spreadsheetml/2009/9/ac" r="90" s="3" customFormat="true" x14ac:dyDescent="0.25">
      <c r="A90" s="446" t="str">
        <f ca="true">IF(ISBLANK('Data Summary'!A92),"",'Data Summary'!A92)</f>
        <v/>
      </c>
      <c r="B90" s="143"/>
      <c r="L90" s="143"/>
      <c r="V90" s="143"/>
      <c r="AF90" s="143"/>
      <c r="AP90" s="143"/>
      <c r="AZ90" s="143"/>
      <c r="BA90" s="143"/>
      <c r="BB90" s="143"/>
      <c r="BC90" s="143"/>
      <c r="BD90" s="143"/>
      <c r="BE90" s="143"/>
      <c r="BF90" s="143"/>
      <c r="BG90" s="143"/>
      <c r="BJ90" s="143"/>
      <c r="BT90" s="143"/>
      <c r="CD90" s="143"/>
      <c r="CN90" s="143"/>
      <c r="CX90" s="143"/>
      <c r="DH90" s="143"/>
      <c r="DR90" s="143"/>
      <c r="EB90" s="143"/>
      <c r="EL90" s="143"/>
      <c r="EV90" s="143"/>
      <c r="FF90" s="143"/>
      <c r="FP90" s="143"/>
      <c r="FZ90" s="143"/>
      <c r="GJ90" s="143"/>
      <c r="GT90" s="143"/>
      <c r="HD90" s="143"/>
      <c r="HN90" s="143"/>
      <c r="HX90" s="143"/>
      <c r="IH90" s="143"/>
      <c r="IR90" s="143"/>
    </row>
    <row xmlns:x14ac="http://schemas.microsoft.com/office/spreadsheetml/2009/9/ac" r="91" s="3" customFormat="true" x14ac:dyDescent="0.25">
      <c r="A91" s="446" t="str">
        <f ca="true">IF(ISBLANK('Data Summary'!A93),"",'Data Summary'!A93)</f>
        <v/>
      </c>
      <c r="B91" s="143"/>
      <c r="L91" s="143"/>
      <c r="V91" s="143"/>
      <c r="AF91" s="143"/>
      <c r="AP91" s="143"/>
      <c r="AZ91" s="143"/>
      <c r="BA91" s="143"/>
      <c r="BB91" s="143"/>
      <c r="BC91" s="143"/>
      <c r="BD91" s="143"/>
      <c r="BE91" s="143"/>
      <c r="BF91" s="143"/>
      <c r="BG91" s="143"/>
      <c r="BJ91" s="143"/>
      <c r="BT91" s="143"/>
      <c r="CD91" s="143"/>
      <c r="CN91" s="143"/>
      <c r="CX91" s="143"/>
      <c r="DH91" s="143"/>
      <c r="DR91" s="143"/>
      <c r="EB91" s="143"/>
      <c r="EL91" s="143"/>
      <c r="EV91" s="143"/>
      <c r="FF91" s="143"/>
      <c r="FP91" s="143"/>
      <c r="FZ91" s="143"/>
      <c r="GJ91" s="143"/>
      <c r="GT91" s="143"/>
      <c r="HD91" s="143"/>
      <c r="HN91" s="143"/>
      <c r="HX91" s="143"/>
      <c r="IH91" s="143"/>
      <c r="IR91" s="143"/>
    </row>
    <row xmlns:x14ac="http://schemas.microsoft.com/office/spreadsheetml/2009/9/ac" r="92" s="3" customFormat="true" x14ac:dyDescent="0.25">
      <c r="A92" s="446" t="str">
        <f ca="true">IF(ISBLANK('Data Summary'!A94),"",'Data Summary'!A94)</f>
        <v/>
      </c>
      <c r="B92" s="143"/>
      <c r="L92" s="143"/>
      <c r="V92" s="143"/>
      <c r="AF92" s="143"/>
      <c r="AP92" s="143"/>
      <c r="AZ92" s="143"/>
      <c r="BA92" s="143"/>
      <c r="BB92" s="143"/>
      <c r="BC92" s="143"/>
      <c r="BD92" s="143"/>
      <c r="BE92" s="143"/>
      <c r="BF92" s="143"/>
      <c r="BG92" s="143"/>
      <c r="BJ92" s="143"/>
      <c r="BT92" s="143"/>
      <c r="CD92" s="143"/>
      <c r="CN92" s="143"/>
      <c r="CX92" s="143"/>
      <c r="DH92" s="143"/>
      <c r="DR92" s="143"/>
      <c r="EB92" s="143"/>
      <c r="EL92" s="143"/>
      <c r="EV92" s="143"/>
      <c r="FF92" s="143"/>
      <c r="FP92" s="143"/>
      <c r="FZ92" s="143"/>
      <c r="GJ92" s="143"/>
      <c r="GT92" s="143"/>
      <c r="HD92" s="143"/>
      <c r="HN92" s="143"/>
      <c r="HX92" s="143"/>
      <c r="IH92" s="143"/>
      <c r="IR92" s="143"/>
    </row>
    <row xmlns:x14ac="http://schemas.microsoft.com/office/spreadsheetml/2009/9/ac" r="93" s="3" customFormat="true" x14ac:dyDescent="0.25">
      <c r="A93" s="446" t="str">
        <f ca="true">IF(ISBLANK('Data Summary'!A95),"",'Data Summary'!A95)</f>
        <v/>
      </c>
      <c r="B93" s="143"/>
      <c r="L93" s="143"/>
      <c r="V93" s="143"/>
      <c r="AF93" s="143"/>
      <c r="AP93" s="143"/>
      <c r="AZ93" s="143"/>
      <c r="BA93" s="143"/>
      <c r="BB93" s="143"/>
      <c r="BC93" s="143"/>
      <c r="BD93" s="143"/>
      <c r="BE93" s="143"/>
      <c r="BF93" s="143"/>
      <c r="BG93" s="143"/>
      <c r="BJ93" s="143"/>
      <c r="BT93" s="143"/>
      <c r="CD93" s="143"/>
      <c r="CN93" s="143"/>
      <c r="CX93" s="143"/>
      <c r="DH93" s="143"/>
      <c r="DR93" s="143"/>
      <c r="EB93" s="143"/>
      <c r="EL93" s="143"/>
      <c r="EV93" s="143"/>
      <c r="FF93" s="143"/>
      <c r="FP93" s="143"/>
      <c r="FZ93" s="143"/>
      <c r="GJ93" s="143"/>
      <c r="GT93" s="143"/>
      <c r="HD93" s="143"/>
      <c r="HN93" s="143"/>
      <c r="HX93" s="143"/>
      <c r="IH93" s="143"/>
      <c r="IR93" s="143"/>
    </row>
    <row xmlns:x14ac="http://schemas.microsoft.com/office/spreadsheetml/2009/9/ac" r="94" s="3" customFormat="true" x14ac:dyDescent="0.25">
      <c r="A94" s="446" t="str">
        <f ca="true">IF(ISBLANK('Data Summary'!A96),"",'Data Summary'!A96)</f>
        <v/>
      </c>
      <c r="B94" s="143"/>
      <c r="L94" s="143"/>
      <c r="V94" s="143"/>
      <c r="AF94" s="143"/>
      <c r="AP94" s="143"/>
      <c r="AZ94" s="143"/>
      <c r="BA94" s="143"/>
      <c r="BB94" s="143"/>
      <c r="BC94" s="143"/>
      <c r="BD94" s="143"/>
      <c r="BE94" s="143"/>
      <c r="BF94" s="143"/>
      <c r="BG94" s="143"/>
      <c r="BJ94" s="143"/>
      <c r="BT94" s="143"/>
      <c r="CD94" s="143"/>
      <c r="CN94" s="143"/>
      <c r="CX94" s="143"/>
      <c r="DH94" s="143"/>
      <c r="DR94" s="143"/>
      <c r="EB94" s="143"/>
      <c r="EL94" s="143"/>
      <c r="EV94" s="143"/>
      <c r="FF94" s="143"/>
      <c r="FP94" s="143"/>
      <c r="FZ94" s="143"/>
      <c r="GJ94" s="143"/>
      <c r="GT94" s="143"/>
      <c r="HD94" s="143"/>
      <c r="HN94" s="143"/>
      <c r="HX94" s="143"/>
      <c r="IH94" s="143"/>
      <c r="IR94" s="143"/>
    </row>
    <row xmlns:x14ac="http://schemas.microsoft.com/office/spreadsheetml/2009/9/ac" r="95" s="3" customFormat="true" x14ac:dyDescent="0.25">
      <c r="A95" s="446" t="str">
        <f ca="true">IF(ISBLANK('Data Summary'!A97),"",'Data Summary'!A97)</f>
        <v/>
      </c>
      <c r="B95" s="143"/>
      <c r="L95" s="143"/>
      <c r="V95" s="143"/>
      <c r="AF95" s="143"/>
      <c r="AP95" s="143"/>
      <c r="AZ95" s="143"/>
      <c r="BA95" s="143"/>
      <c r="BB95" s="143"/>
      <c r="BC95" s="143"/>
      <c r="BD95" s="143"/>
      <c r="BE95" s="143"/>
      <c r="BF95" s="143"/>
      <c r="BG95" s="143"/>
      <c r="BJ95" s="143"/>
      <c r="BT95" s="143"/>
      <c r="CD95" s="143"/>
      <c r="CN95" s="143"/>
      <c r="CX95" s="143"/>
      <c r="DH95" s="143"/>
      <c r="DR95" s="143"/>
      <c r="EB95" s="143"/>
      <c r="EL95" s="143"/>
      <c r="EV95" s="143"/>
      <c r="FF95" s="143"/>
      <c r="FP95" s="143"/>
      <c r="FZ95" s="143"/>
      <c r="GJ95" s="143"/>
      <c r="GT95" s="143"/>
      <c r="HD95" s="143"/>
      <c r="HN95" s="143"/>
      <c r="HX95" s="143"/>
      <c r="IH95" s="143"/>
      <c r="IR95" s="143"/>
    </row>
    <row xmlns:x14ac="http://schemas.microsoft.com/office/spreadsheetml/2009/9/ac" r="96" s="3" customFormat="true" x14ac:dyDescent="0.25">
      <c r="A96" s="446" t="str">
        <f ca="true">IF(ISBLANK('Data Summary'!A98),"",'Data Summary'!A98)</f>
        <v/>
      </c>
      <c r="B96" s="143"/>
      <c r="L96" s="143"/>
      <c r="V96" s="143"/>
      <c r="AF96" s="143"/>
      <c r="AP96" s="143"/>
      <c r="AZ96" s="143"/>
      <c r="BA96" s="143"/>
      <c r="BB96" s="143"/>
      <c r="BC96" s="143"/>
      <c r="BD96" s="143"/>
      <c r="BE96" s="143"/>
      <c r="BF96" s="143"/>
      <c r="BG96" s="143"/>
      <c r="BJ96" s="143"/>
      <c r="BT96" s="143"/>
      <c r="CD96" s="143"/>
      <c r="CN96" s="143"/>
      <c r="CX96" s="143"/>
      <c r="DH96" s="143"/>
      <c r="DR96" s="143"/>
      <c r="EB96" s="143"/>
      <c r="EL96" s="143"/>
      <c r="EV96" s="143"/>
      <c r="FF96" s="143"/>
      <c r="FP96" s="143"/>
      <c r="FZ96" s="143"/>
      <c r="GJ96" s="143"/>
      <c r="GT96" s="143"/>
      <c r="HD96" s="143"/>
      <c r="HN96" s="143"/>
      <c r="HX96" s="143"/>
      <c r="IH96" s="143"/>
      <c r="IR96" s="143"/>
    </row>
    <row xmlns:x14ac="http://schemas.microsoft.com/office/spreadsheetml/2009/9/ac" r="97" s="3" customFormat="true" x14ac:dyDescent="0.25">
      <c r="A97" s="446" t="str">
        <f ca="true">IF(ISBLANK('Data Summary'!A99),"",'Data Summary'!A99)</f>
        <v/>
      </c>
      <c r="B97" s="143"/>
      <c r="L97" s="143"/>
      <c r="V97" s="143"/>
      <c r="AF97" s="143"/>
      <c r="AP97" s="143"/>
      <c r="AZ97" s="143"/>
      <c r="BA97" s="143"/>
      <c r="BB97" s="143"/>
      <c r="BC97" s="143"/>
      <c r="BD97" s="143"/>
      <c r="BE97" s="143"/>
      <c r="BF97" s="143"/>
      <c r="BG97" s="143"/>
      <c r="BJ97" s="143"/>
      <c r="BT97" s="143"/>
      <c r="CD97" s="143"/>
      <c r="CN97" s="143"/>
      <c r="CX97" s="143"/>
      <c r="DH97" s="143"/>
      <c r="DR97" s="143"/>
      <c r="EB97" s="143"/>
      <c r="EL97" s="143"/>
      <c r="EV97" s="143"/>
      <c r="FF97" s="143"/>
      <c r="FP97" s="143"/>
      <c r="FZ97" s="143"/>
      <c r="GJ97" s="143"/>
      <c r="GT97" s="143"/>
      <c r="HD97" s="143"/>
      <c r="HN97" s="143"/>
      <c r="HX97" s="143"/>
      <c r="IH97" s="143"/>
      <c r="IR97" s="143"/>
    </row>
    <row xmlns:x14ac="http://schemas.microsoft.com/office/spreadsheetml/2009/9/ac" r="98" s="3" customFormat="true" x14ac:dyDescent="0.25">
      <c r="A98" s="446" t="str">
        <f ca="true">IF(ISBLANK('Data Summary'!A100),"",'Data Summary'!A100)</f>
        <v/>
      </c>
      <c r="B98" s="143"/>
      <c r="L98" s="143"/>
      <c r="V98" s="143"/>
      <c r="AF98" s="143"/>
      <c r="AP98" s="143"/>
      <c r="AZ98" s="143"/>
      <c r="BA98" s="143"/>
      <c r="BB98" s="143"/>
      <c r="BC98" s="143"/>
      <c r="BD98" s="143"/>
      <c r="BE98" s="143"/>
      <c r="BF98" s="143"/>
      <c r="BG98" s="143"/>
      <c r="BJ98" s="143"/>
      <c r="BT98" s="143"/>
      <c r="CD98" s="143"/>
      <c r="CN98" s="143"/>
      <c r="CX98" s="143"/>
      <c r="DH98" s="143"/>
      <c r="DR98" s="143"/>
      <c r="EB98" s="143"/>
      <c r="EL98" s="143"/>
      <c r="EV98" s="143"/>
      <c r="FF98" s="143"/>
      <c r="FP98" s="143"/>
      <c r="FZ98" s="143"/>
      <c r="GJ98" s="143"/>
      <c r="GT98" s="143"/>
      <c r="HD98" s="143"/>
      <c r="HN98" s="143"/>
      <c r="HX98" s="143"/>
      <c r="IH98" s="143"/>
      <c r="IR98" s="143"/>
    </row>
    <row xmlns:x14ac="http://schemas.microsoft.com/office/spreadsheetml/2009/9/ac" r="99" s="3" customFormat="true" x14ac:dyDescent="0.25">
      <c r="A99" s="446" t="str">
        <f ca="true">IF(ISBLANK('Data Summary'!A101),"",'Data Summary'!A101)</f>
        <v/>
      </c>
      <c r="B99" s="143"/>
      <c r="L99" s="143"/>
      <c r="V99" s="143"/>
      <c r="AF99" s="143"/>
      <c r="AP99" s="143"/>
      <c r="AZ99" s="143"/>
      <c r="BA99" s="143"/>
      <c r="BB99" s="143"/>
      <c r="BC99" s="143"/>
      <c r="BD99" s="143"/>
      <c r="BE99" s="143"/>
      <c r="BF99" s="143"/>
      <c r="BG99" s="143"/>
      <c r="BJ99" s="143"/>
      <c r="BT99" s="143"/>
      <c r="CD99" s="143"/>
      <c r="CN99" s="143"/>
      <c r="CX99" s="143"/>
      <c r="DH99" s="143"/>
      <c r="DR99" s="143"/>
      <c r="EB99" s="143"/>
      <c r="EL99" s="143"/>
      <c r="EV99" s="143"/>
      <c r="FF99" s="143"/>
      <c r="FP99" s="143"/>
      <c r="FZ99" s="143"/>
      <c r="GJ99" s="143"/>
      <c r="GT99" s="143"/>
      <c r="HD99" s="143"/>
      <c r="HN99" s="143"/>
      <c r="HX99" s="143"/>
      <c r="IH99" s="143"/>
      <c r="IR99" s="143"/>
    </row>
    <row xmlns:x14ac="http://schemas.microsoft.com/office/spreadsheetml/2009/9/ac" r="100" s="3" customFormat="true" x14ac:dyDescent="0.25">
      <c r="A100" s="446" t="str">
        <f ca="true">IF(ISBLANK('Data Summary'!A102),"",'Data Summary'!A102)</f>
        <v/>
      </c>
      <c r="B100" s="143"/>
      <c r="L100" s="143"/>
      <c r="V100" s="143"/>
      <c r="AF100" s="143"/>
      <c r="AP100" s="143"/>
      <c r="AZ100" s="143"/>
      <c r="BA100" s="143"/>
      <c r="BB100" s="143"/>
      <c r="BC100" s="143"/>
      <c r="BD100" s="143"/>
      <c r="BE100" s="143"/>
      <c r="BF100" s="143"/>
      <c r="BG100" s="143"/>
      <c r="BJ100" s="143"/>
      <c r="BT100" s="143"/>
      <c r="CD100" s="143"/>
      <c r="CN100" s="143"/>
      <c r="CX100" s="143"/>
      <c r="DH100" s="143"/>
      <c r="DR100" s="143"/>
      <c r="EB100" s="143"/>
      <c r="EL100" s="143"/>
      <c r="EV100" s="143"/>
      <c r="FF100" s="143"/>
      <c r="FP100" s="143"/>
      <c r="FZ100" s="143"/>
      <c r="GJ100" s="143"/>
      <c r="GT100" s="143"/>
      <c r="HD100" s="143"/>
      <c r="HN100" s="143"/>
      <c r="HX100" s="143"/>
      <c r="IH100" s="143"/>
      <c r="IR100" s="143"/>
    </row>
    <row xmlns:x14ac="http://schemas.microsoft.com/office/spreadsheetml/2009/9/ac" r="101" s="3" customFormat="true" x14ac:dyDescent="0.25">
      <c r="A101" s="446" t="str">
        <f ca="true">IF(ISBLANK('Data Summary'!A103),"",'Data Summary'!A103)</f>
        <v/>
      </c>
      <c r="B101" s="143"/>
      <c r="L101" s="143"/>
      <c r="V101" s="143"/>
      <c r="AF101" s="143"/>
      <c r="AP101" s="143"/>
      <c r="AZ101" s="143"/>
      <c r="BA101" s="143"/>
      <c r="BB101" s="143"/>
      <c r="BC101" s="143"/>
      <c r="BD101" s="143"/>
      <c r="BE101" s="143"/>
      <c r="BF101" s="143"/>
      <c r="BG101" s="143"/>
      <c r="BJ101" s="143"/>
      <c r="BT101" s="143"/>
      <c r="CD101" s="143"/>
      <c r="CN101" s="143"/>
      <c r="CX101" s="143"/>
      <c r="DH101" s="143"/>
      <c r="DR101" s="143"/>
      <c r="EB101" s="143"/>
      <c r="EL101" s="143"/>
      <c r="EV101" s="143"/>
      <c r="FF101" s="143"/>
      <c r="FP101" s="143"/>
      <c r="FZ101" s="143"/>
      <c r="GJ101" s="143"/>
      <c r="GT101" s="143"/>
      <c r="HD101" s="143"/>
      <c r="HN101" s="143"/>
      <c r="HX101" s="143"/>
      <c r="IH101" s="143"/>
      <c r="IR101" s="143"/>
    </row>
    <row xmlns:x14ac="http://schemas.microsoft.com/office/spreadsheetml/2009/9/ac" r="102" s="3" customFormat="true" x14ac:dyDescent="0.25">
      <c r="A102" s="446" t="str">
        <f ca="true">IF(ISBLANK('Data Summary'!A104),"",'Data Summary'!A104)</f>
        <v/>
      </c>
      <c r="B102" s="143"/>
      <c r="L102" s="143"/>
      <c r="V102" s="143"/>
      <c r="AF102" s="143"/>
      <c r="AP102" s="143"/>
      <c r="AZ102" s="143"/>
      <c r="BA102" s="143"/>
      <c r="BB102" s="143"/>
      <c r="BC102" s="143"/>
      <c r="BD102" s="143"/>
      <c r="BE102" s="143"/>
      <c r="BF102" s="143"/>
      <c r="BG102" s="143"/>
      <c r="BJ102" s="143"/>
      <c r="BT102" s="143"/>
      <c r="CD102" s="143"/>
      <c r="CN102" s="143"/>
      <c r="CX102" s="143"/>
      <c r="DH102" s="143"/>
      <c r="DR102" s="143"/>
      <c r="EB102" s="143"/>
      <c r="EL102" s="143"/>
      <c r="EV102" s="143"/>
      <c r="FF102" s="143"/>
      <c r="FP102" s="143"/>
      <c r="FZ102" s="143"/>
      <c r="GJ102" s="143"/>
      <c r="GT102" s="143"/>
      <c r="HD102" s="143"/>
      <c r="HN102" s="143"/>
      <c r="HX102" s="143"/>
      <c r="IH102" s="143"/>
      <c r="IR102" s="143"/>
    </row>
    <row xmlns:x14ac="http://schemas.microsoft.com/office/spreadsheetml/2009/9/ac" r="103" s="3" customFormat="true" x14ac:dyDescent="0.25">
      <c r="A103" s="446" t="str">
        <f ca="true">IF(ISBLANK('Data Summary'!A105),"",'Data Summary'!A105)</f>
        <v/>
      </c>
      <c r="B103" s="143"/>
      <c r="L103" s="143"/>
      <c r="V103" s="143"/>
      <c r="AF103" s="143"/>
      <c r="AP103" s="143"/>
      <c r="AZ103" s="143"/>
      <c r="BA103" s="143"/>
      <c r="BB103" s="143"/>
      <c r="BC103" s="143"/>
      <c r="BD103" s="143"/>
      <c r="BE103" s="143"/>
      <c r="BF103" s="143"/>
      <c r="BG103" s="143"/>
      <c r="BJ103" s="143"/>
      <c r="BT103" s="143"/>
      <c r="CD103" s="143"/>
      <c r="CN103" s="143"/>
      <c r="CX103" s="143"/>
      <c r="DH103" s="143"/>
      <c r="DR103" s="143"/>
      <c r="EB103" s="143"/>
      <c r="EL103" s="143"/>
      <c r="EV103" s="143"/>
      <c r="FF103" s="143"/>
      <c r="FP103" s="143"/>
      <c r="FZ103" s="143"/>
      <c r="GJ103" s="143"/>
      <c r="GT103" s="143"/>
      <c r="HD103" s="143"/>
      <c r="HN103" s="143"/>
      <c r="HX103" s="143"/>
      <c r="IH103" s="143"/>
      <c r="IR103" s="143"/>
    </row>
    <row xmlns:x14ac="http://schemas.microsoft.com/office/spreadsheetml/2009/9/ac" r="104" s="3" customFormat="true" x14ac:dyDescent="0.25">
      <c r="A104" s="446" t="str">
        <f ca="true">IF(ISBLANK('Data Summary'!A106),"",'Data Summary'!A106)</f>
        <v/>
      </c>
      <c r="B104" s="143"/>
      <c r="L104" s="143"/>
      <c r="V104" s="143"/>
      <c r="AF104" s="143"/>
      <c r="AP104" s="143"/>
      <c r="AZ104" s="143"/>
      <c r="BA104" s="143"/>
      <c r="BB104" s="143"/>
      <c r="BC104" s="143"/>
      <c r="BD104" s="143"/>
      <c r="BE104" s="143"/>
      <c r="BF104" s="143"/>
      <c r="BG104" s="143"/>
      <c r="BJ104" s="143"/>
      <c r="BT104" s="143"/>
      <c r="CD104" s="143"/>
      <c r="CN104" s="143"/>
      <c r="CX104" s="143"/>
      <c r="DH104" s="143"/>
      <c r="DR104" s="143"/>
      <c r="EB104" s="143"/>
      <c r="EL104" s="143"/>
      <c r="EV104" s="143"/>
      <c r="FF104" s="143"/>
      <c r="FP104" s="143"/>
      <c r="FZ104" s="143"/>
      <c r="GJ104" s="143"/>
      <c r="GT104" s="143"/>
      <c r="HD104" s="143"/>
      <c r="HN104" s="143"/>
      <c r="HX104" s="143"/>
      <c r="IH104" s="143"/>
      <c r="IR104" s="143"/>
    </row>
    <row xmlns:x14ac="http://schemas.microsoft.com/office/spreadsheetml/2009/9/ac" r="105" s="3" customFormat="true" x14ac:dyDescent="0.25">
      <c r="A105" s="446" t="str">
        <f ca="true">IF(ISBLANK('Data Summary'!A107),"",'Data Summary'!A107)</f>
        <v/>
      </c>
      <c r="B105" s="143"/>
      <c r="L105" s="143"/>
      <c r="V105" s="143"/>
      <c r="AF105" s="143"/>
      <c r="AP105" s="143"/>
      <c r="AZ105" s="143"/>
      <c r="BA105" s="143"/>
      <c r="BB105" s="143"/>
      <c r="BC105" s="143"/>
      <c r="BD105" s="143"/>
      <c r="BE105" s="143"/>
      <c r="BF105" s="143"/>
      <c r="BG105" s="143"/>
      <c r="BJ105" s="143"/>
      <c r="BT105" s="143"/>
      <c r="CD105" s="143"/>
      <c r="CN105" s="143"/>
      <c r="CX105" s="143"/>
      <c r="DH105" s="143"/>
      <c r="DR105" s="143"/>
      <c r="EB105" s="143"/>
      <c r="EL105" s="143"/>
      <c r="EV105" s="143"/>
      <c r="FF105" s="143"/>
      <c r="FP105" s="143"/>
      <c r="FZ105" s="143"/>
      <c r="GJ105" s="143"/>
      <c r="GT105" s="143"/>
      <c r="HD105" s="143"/>
      <c r="HN105" s="143"/>
      <c r="HX105" s="143"/>
      <c r="IH105" s="143"/>
      <c r="IR105" s="143"/>
    </row>
    <row xmlns:x14ac="http://schemas.microsoft.com/office/spreadsheetml/2009/9/ac" r="106" s="3" customFormat="true" x14ac:dyDescent="0.25">
      <c r="A106" s="446" t="str">
        <f ca="true">IF(ISBLANK('Data Summary'!A108),"",'Data Summary'!A108)</f>
        <v/>
      </c>
      <c r="B106" s="143"/>
      <c r="L106" s="143"/>
      <c r="V106" s="143"/>
      <c r="AF106" s="143"/>
      <c r="AP106" s="143"/>
      <c r="AZ106" s="143"/>
      <c r="BA106" s="143"/>
      <c r="BB106" s="143"/>
      <c r="BC106" s="143"/>
      <c r="BD106" s="143"/>
      <c r="BE106" s="143"/>
      <c r="BF106" s="143"/>
      <c r="BG106" s="143"/>
      <c r="BJ106" s="143"/>
      <c r="BT106" s="143"/>
      <c r="CD106" s="143"/>
      <c r="CN106" s="143"/>
      <c r="CX106" s="143"/>
      <c r="DH106" s="143"/>
      <c r="DR106" s="143"/>
      <c r="EB106" s="143"/>
      <c r="EL106" s="143"/>
      <c r="EV106" s="143"/>
      <c r="FF106" s="143"/>
      <c r="FP106" s="143"/>
      <c r="FZ106" s="143"/>
      <c r="GJ106" s="143"/>
      <c r="GT106" s="143"/>
      <c r="HD106" s="143"/>
      <c r="HN106" s="143"/>
      <c r="HX106" s="143"/>
      <c r="IH106" s="143"/>
      <c r="IR106" s="143"/>
    </row>
    <row xmlns:x14ac="http://schemas.microsoft.com/office/spreadsheetml/2009/9/ac" r="107" s="3" customFormat="true" x14ac:dyDescent="0.25">
      <c r="A107" s="446" t="str">
        <f ca="true">IF(ISBLANK('Data Summary'!A109),"",'Data Summary'!A109)</f>
        <v/>
      </c>
      <c r="B107" s="143"/>
      <c r="L107" s="143"/>
      <c r="V107" s="143"/>
      <c r="AF107" s="143"/>
      <c r="AP107" s="143"/>
      <c r="AZ107" s="143"/>
      <c r="BA107" s="143"/>
      <c r="BB107" s="143"/>
      <c r="BC107" s="143"/>
      <c r="BD107" s="143"/>
      <c r="BE107" s="143"/>
      <c r="BF107" s="143"/>
      <c r="BG107" s="143"/>
      <c r="BJ107" s="143"/>
      <c r="BT107" s="143"/>
      <c r="CD107" s="143"/>
      <c r="CN107" s="143"/>
      <c r="CX107" s="143"/>
      <c r="DH107" s="143"/>
      <c r="DR107" s="143"/>
      <c r="EB107" s="143"/>
      <c r="EL107" s="143"/>
      <c r="EV107" s="143"/>
      <c r="FF107" s="143"/>
      <c r="FP107" s="143"/>
      <c r="FZ107" s="143"/>
      <c r="GJ107" s="143"/>
      <c r="GT107" s="143"/>
      <c r="HD107" s="143"/>
      <c r="HN107" s="143"/>
      <c r="HX107" s="143"/>
      <c r="IH107" s="143"/>
      <c r="IR107" s="143"/>
    </row>
    <row xmlns:x14ac="http://schemas.microsoft.com/office/spreadsheetml/2009/9/ac" r="108" s="3" customFormat="true" x14ac:dyDescent="0.25">
      <c r="A108" s="446" t="str">
        <f ca="true">IF(ISBLANK('Data Summary'!A110),"",'Data Summary'!A110)</f>
        <v/>
      </c>
      <c r="B108" s="143"/>
      <c r="L108" s="143"/>
      <c r="V108" s="143"/>
      <c r="AF108" s="143"/>
      <c r="AP108" s="143"/>
      <c r="AZ108" s="143"/>
      <c r="BA108" s="143"/>
      <c r="BB108" s="143"/>
      <c r="BC108" s="143"/>
      <c r="BD108" s="143"/>
      <c r="BE108" s="143"/>
      <c r="BF108" s="143"/>
      <c r="BG108" s="143"/>
      <c r="BJ108" s="143"/>
      <c r="BT108" s="143"/>
      <c r="CD108" s="143"/>
      <c r="CN108" s="143"/>
      <c r="CX108" s="143"/>
      <c r="DH108" s="143"/>
      <c r="DR108" s="143"/>
      <c r="EB108" s="143"/>
      <c r="EL108" s="143"/>
      <c r="EV108" s="143"/>
      <c r="FF108" s="143"/>
      <c r="FP108" s="143"/>
      <c r="FZ108" s="143"/>
      <c r="GJ108" s="143"/>
      <c r="GT108" s="143"/>
      <c r="HD108" s="143"/>
      <c r="HN108" s="143"/>
      <c r="HX108" s="143"/>
      <c r="IH108" s="143"/>
      <c r="IR108" s="143"/>
    </row>
    <row xmlns:x14ac="http://schemas.microsoft.com/office/spreadsheetml/2009/9/ac" r="109" s="3" customFormat="true" x14ac:dyDescent="0.25">
      <c r="A109" s="446" t="str">
        <f ca="true">IF(ISBLANK('Data Summary'!A111),"",'Data Summary'!A111)</f>
        <v/>
      </c>
      <c r="B109" s="143"/>
      <c r="L109" s="143"/>
      <c r="V109" s="143"/>
      <c r="AF109" s="143"/>
      <c r="AP109" s="143"/>
      <c r="AZ109" s="143"/>
      <c r="BA109" s="143"/>
      <c r="BB109" s="143"/>
      <c r="BC109" s="143"/>
      <c r="BD109" s="143"/>
      <c r="BE109" s="143"/>
      <c r="BF109" s="143"/>
      <c r="BG109" s="143"/>
      <c r="BJ109" s="143"/>
      <c r="BT109" s="143"/>
      <c r="CD109" s="143"/>
      <c r="CN109" s="143"/>
      <c r="CX109" s="143"/>
      <c r="DH109" s="143"/>
      <c r="DR109" s="143"/>
      <c r="EB109" s="143"/>
      <c r="EL109" s="143"/>
      <c r="EV109" s="143"/>
      <c r="FF109" s="143"/>
      <c r="FP109" s="143"/>
      <c r="FZ109" s="143"/>
      <c r="GJ109" s="143"/>
      <c r="GT109" s="143"/>
      <c r="HD109" s="143"/>
      <c r="HN109" s="143"/>
      <c r="HX109" s="143"/>
      <c r="IH109" s="143"/>
      <c r="IR109" s="143"/>
    </row>
    <row xmlns:x14ac="http://schemas.microsoft.com/office/spreadsheetml/2009/9/ac" r="110" s="3" customFormat="true" x14ac:dyDescent="0.25">
      <c r="A110" s="446" t="str">
        <f ca="true">IF(ISBLANK('Data Summary'!A112),"",'Data Summary'!A112)</f>
        <v/>
      </c>
      <c r="B110" s="143"/>
      <c r="L110" s="143"/>
      <c r="V110" s="143"/>
      <c r="AF110" s="143"/>
      <c r="AP110" s="143"/>
      <c r="AZ110" s="143"/>
      <c r="BA110" s="143"/>
      <c r="BB110" s="143"/>
      <c r="BC110" s="143"/>
      <c r="BD110" s="143"/>
      <c r="BE110" s="143"/>
      <c r="BF110" s="143"/>
      <c r="BG110" s="143"/>
      <c r="BJ110" s="143"/>
      <c r="BT110" s="143"/>
      <c r="CD110" s="143"/>
      <c r="CN110" s="143"/>
      <c r="CX110" s="143"/>
      <c r="DH110" s="143"/>
      <c r="DR110" s="143"/>
      <c r="EB110" s="143"/>
      <c r="EL110" s="143"/>
      <c r="EV110" s="143"/>
      <c r="FF110" s="143"/>
      <c r="FP110" s="143"/>
      <c r="FZ110" s="143"/>
      <c r="GJ110" s="143"/>
      <c r="GT110" s="143"/>
      <c r="HD110" s="143"/>
      <c r="HN110" s="143"/>
      <c r="HX110" s="143"/>
      <c r="IH110" s="143"/>
      <c r="IR110" s="143"/>
    </row>
    <row xmlns:x14ac="http://schemas.microsoft.com/office/spreadsheetml/2009/9/ac" r="111" s="3" customFormat="true" x14ac:dyDescent="0.25">
      <c r="A111" s="446" t="str">
        <f ca="true">IF(ISBLANK('Data Summary'!A113),"",'Data Summary'!A113)</f>
        <v/>
      </c>
      <c r="B111" s="143"/>
      <c r="L111" s="143"/>
      <c r="V111" s="143"/>
      <c r="AF111" s="143"/>
      <c r="AP111" s="143"/>
      <c r="AZ111" s="143"/>
      <c r="BA111" s="143"/>
      <c r="BB111" s="143"/>
      <c r="BC111" s="143"/>
      <c r="BD111" s="143"/>
      <c r="BE111" s="143"/>
      <c r="BF111" s="143"/>
      <c r="BG111" s="143"/>
      <c r="BJ111" s="143"/>
      <c r="BT111" s="143"/>
      <c r="CD111" s="143"/>
      <c r="CN111" s="143"/>
      <c r="CX111" s="143"/>
      <c r="DH111" s="143"/>
      <c r="DR111" s="143"/>
      <c r="EB111" s="143"/>
      <c r="EL111" s="143"/>
      <c r="EV111" s="143"/>
      <c r="FF111" s="143"/>
      <c r="FP111" s="143"/>
      <c r="FZ111" s="143"/>
      <c r="GJ111" s="143"/>
      <c r="GT111" s="143"/>
      <c r="HD111" s="143"/>
      <c r="HN111" s="143"/>
      <c r="HX111" s="143"/>
      <c r="IH111" s="143"/>
      <c r="IR111" s="143"/>
    </row>
    <row xmlns:x14ac="http://schemas.microsoft.com/office/spreadsheetml/2009/9/ac" r="112" s="3" customFormat="true" x14ac:dyDescent="0.25">
      <c r="A112" s="446" t="str">
        <f ca="true">IF(ISBLANK('Data Summary'!A114),"",'Data Summary'!A114)</f>
        <v/>
      </c>
      <c r="B112" s="143"/>
      <c r="L112" s="143"/>
      <c r="V112" s="143"/>
      <c r="AF112" s="143"/>
      <c r="AP112" s="143"/>
      <c r="AZ112" s="143"/>
      <c r="BA112" s="143"/>
      <c r="BB112" s="143"/>
      <c r="BC112" s="143"/>
      <c r="BD112" s="143"/>
      <c r="BE112" s="143"/>
      <c r="BF112" s="143"/>
      <c r="BG112" s="143"/>
      <c r="BJ112" s="143"/>
      <c r="BT112" s="143"/>
      <c r="CD112" s="143"/>
      <c r="CN112" s="143"/>
      <c r="CX112" s="143"/>
      <c r="DH112" s="143"/>
      <c r="DR112" s="143"/>
      <c r="EB112" s="143"/>
      <c r="EL112" s="143"/>
      <c r="EV112" s="143"/>
      <c r="FF112" s="143"/>
      <c r="FP112" s="143"/>
      <c r="FZ112" s="143"/>
      <c r="GJ112" s="143"/>
      <c r="GT112" s="143"/>
      <c r="HD112" s="143"/>
      <c r="HN112" s="143"/>
      <c r="HX112" s="143"/>
      <c r="IH112" s="143"/>
      <c r="IR112" s="143"/>
    </row>
    <row xmlns:x14ac="http://schemas.microsoft.com/office/spreadsheetml/2009/9/ac" r="113" s="3" customFormat="true" x14ac:dyDescent="0.25">
      <c r="A113" s="446" t="str">
        <f ca="true">IF(ISBLANK('Data Summary'!A115),"",'Data Summary'!A115)</f>
        <v/>
      </c>
      <c r="B113" s="143"/>
      <c r="L113" s="143"/>
      <c r="V113" s="143"/>
      <c r="AF113" s="143"/>
      <c r="AP113" s="143"/>
      <c r="AZ113" s="143"/>
      <c r="BA113" s="143"/>
      <c r="BB113" s="143"/>
      <c r="BC113" s="143"/>
      <c r="BD113" s="143"/>
      <c r="BE113" s="143"/>
      <c r="BF113" s="143"/>
      <c r="BG113" s="143"/>
      <c r="BJ113" s="143"/>
      <c r="BT113" s="143"/>
      <c r="CD113" s="143"/>
      <c r="CN113" s="143"/>
      <c r="CX113" s="143"/>
      <c r="DH113" s="143"/>
      <c r="DR113" s="143"/>
      <c r="EB113" s="143"/>
      <c r="EL113" s="143"/>
      <c r="EV113" s="143"/>
      <c r="FF113" s="143"/>
      <c r="FP113" s="143"/>
      <c r="FZ113" s="143"/>
      <c r="GJ113" s="143"/>
      <c r="GT113" s="143"/>
      <c r="HD113" s="143"/>
      <c r="HN113" s="143"/>
      <c r="HX113" s="143"/>
      <c r="IH113" s="143"/>
      <c r="IR113" s="143"/>
    </row>
    <row xmlns:x14ac="http://schemas.microsoft.com/office/spreadsheetml/2009/9/ac" r="114" s="3" customFormat="true" x14ac:dyDescent="0.25">
      <c r="A114" s="446" t="str">
        <f ca="true">IF(ISBLANK('Data Summary'!A116),"",'Data Summary'!A116)</f>
        <v/>
      </c>
      <c r="B114" s="143"/>
      <c r="L114" s="143"/>
      <c r="V114" s="143"/>
      <c r="AF114" s="143"/>
      <c r="AP114" s="143"/>
      <c r="AZ114" s="143"/>
      <c r="BA114" s="143"/>
      <c r="BB114" s="143"/>
      <c r="BC114" s="143"/>
      <c r="BD114" s="143"/>
      <c r="BE114" s="143"/>
      <c r="BF114" s="143"/>
      <c r="BG114" s="143"/>
      <c r="BJ114" s="143"/>
      <c r="BT114" s="143"/>
      <c r="CD114" s="143"/>
      <c r="CN114" s="143"/>
      <c r="CX114" s="143"/>
      <c r="DH114" s="143"/>
      <c r="DR114" s="143"/>
      <c r="EB114" s="143"/>
      <c r="EL114" s="143"/>
      <c r="EV114" s="143"/>
      <c r="FF114" s="143"/>
      <c r="FP114" s="143"/>
      <c r="FZ114" s="143"/>
      <c r="GJ114" s="143"/>
      <c r="GT114" s="143"/>
      <c r="HD114" s="143"/>
      <c r="HN114" s="143"/>
      <c r="HX114" s="143"/>
      <c r="IH114" s="143"/>
      <c r="IR114" s="143"/>
    </row>
    <row xmlns:x14ac="http://schemas.microsoft.com/office/spreadsheetml/2009/9/ac" r="115" s="3" customFormat="true" x14ac:dyDescent="0.25">
      <c r="A115" s="446" t="str">
        <f ca="true">IF(ISBLANK('Data Summary'!A117),"",'Data Summary'!A117)</f>
        <v/>
      </c>
      <c r="B115" s="143"/>
      <c r="L115" s="143"/>
      <c r="V115" s="143"/>
      <c r="AF115" s="143"/>
      <c r="AP115" s="143"/>
      <c r="AZ115" s="143"/>
      <c r="BA115" s="143"/>
      <c r="BB115" s="143"/>
      <c r="BC115" s="143"/>
      <c r="BD115" s="143"/>
      <c r="BE115" s="143"/>
      <c r="BF115" s="143"/>
      <c r="BG115" s="143"/>
      <c r="BJ115" s="143"/>
      <c r="BT115" s="143"/>
      <c r="CD115" s="143"/>
      <c r="CN115" s="143"/>
      <c r="CX115" s="143"/>
      <c r="DH115" s="143"/>
      <c r="DR115" s="143"/>
      <c r="EB115" s="143"/>
      <c r="EL115" s="143"/>
      <c r="EV115" s="143"/>
      <c r="FF115" s="143"/>
      <c r="FP115" s="143"/>
      <c r="FZ115" s="143"/>
      <c r="GJ115" s="143"/>
      <c r="GT115" s="143"/>
      <c r="HD115" s="143"/>
      <c r="HN115" s="143"/>
      <c r="HX115" s="143"/>
      <c r="IH115" s="143"/>
      <c r="IR115" s="143"/>
    </row>
    <row xmlns:x14ac="http://schemas.microsoft.com/office/spreadsheetml/2009/9/ac" r="116" s="3" customFormat="true" x14ac:dyDescent="0.25">
      <c r="A116" s="446" t="str">
        <f ca="true">IF(ISBLANK('Data Summary'!A118),"",'Data Summary'!A118)</f>
        <v/>
      </c>
      <c r="B116" s="143"/>
      <c r="L116" s="143"/>
      <c r="V116" s="143"/>
      <c r="AF116" s="143"/>
      <c r="AP116" s="143"/>
      <c r="AZ116" s="143"/>
      <c r="BA116" s="143"/>
      <c r="BB116" s="143"/>
      <c r="BC116" s="143"/>
      <c r="BD116" s="143"/>
      <c r="BE116" s="143"/>
      <c r="BF116" s="143"/>
      <c r="BG116" s="143"/>
      <c r="BJ116" s="143"/>
      <c r="BT116" s="143"/>
      <c r="CD116" s="143"/>
      <c r="CN116" s="143"/>
      <c r="CX116" s="143"/>
      <c r="DH116" s="143"/>
      <c r="DR116" s="143"/>
      <c r="EB116" s="143"/>
      <c r="EL116" s="143"/>
      <c r="EV116" s="143"/>
      <c r="FF116" s="143"/>
      <c r="FP116" s="143"/>
      <c r="FZ116" s="143"/>
      <c r="GJ116" s="143"/>
      <c r="GT116" s="143"/>
      <c r="HD116" s="143"/>
      <c r="HN116" s="143"/>
      <c r="HX116" s="143"/>
      <c r="IH116" s="143"/>
      <c r="IR116" s="143"/>
    </row>
    <row xmlns:x14ac="http://schemas.microsoft.com/office/spreadsheetml/2009/9/ac" r="117" s="3" customFormat="true" x14ac:dyDescent="0.25">
      <c r="A117" s="446" t="str">
        <f ca="true">IF(ISBLANK('Data Summary'!A119),"",'Data Summary'!A119)</f>
        <v/>
      </c>
      <c r="B117" s="143"/>
      <c r="L117" s="143"/>
      <c r="V117" s="143"/>
      <c r="AF117" s="143"/>
      <c r="AP117" s="143"/>
      <c r="AZ117" s="143"/>
      <c r="BA117" s="143"/>
      <c r="BB117" s="143"/>
      <c r="BC117" s="143"/>
      <c r="BD117" s="143"/>
      <c r="BE117" s="143"/>
      <c r="BF117" s="143"/>
      <c r="BG117" s="143"/>
      <c r="BJ117" s="143"/>
      <c r="BT117" s="143"/>
      <c r="CD117" s="143"/>
      <c r="CN117" s="143"/>
      <c r="CX117" s="143"/>
      <c r="DH117" s="143"/>
      <c r="DR117" s="143"/>
      <c r="EB117" s="143"/>
      <c r="EL117" s="143"/>
      <c r="EV117" s="143"/>
      <c r="FF117" s="143"/>
      <c r="FP117" s="143"/>
      <c r="FZ117" s="143"/>
      <c r="GJ117" s="143"/>
      <c r="GT117" s="143"/>
      <c r="HD117" s="143"/>
      <c r="HN117" s="143"/>
      <c r="HX117" s="143"/>
      <c r="IH117" s="143"/>
      <c r="IR117" s="143"/>
    </row>
    <row xmlns:x14ac="http://schemas.microsoft.com/office/spreadsheetml/2009/9/ac" r="118" s="3" customFormat="true" x14ac:dyDescent="0.25">
      <c r="A118" s="446" t="str">
        <f ca="true">IF(ISBLANK('Data Summary'!A120),"",'Data Summary'!A120)</f>
        <v/>
      </c>
      <c r="B118" s="143"/>
      <c r="L118" s="143"/>
      <c r="V118" s="143"/>
      <c r="AF118" s="143"/>
      <c r="AP118" s="143"/>
      <c r="AZ118" s="143"/>
      <c r="BA118" s="143"/>
      <c r="BB118" s="143"/>
      <c r="BC118" s="143"/>
      <c r="BD118" s="143"/>
      <c r="BE118" s="143"/>
      <c r="BF118" s="143"/>
      <c r="BG118" s="143"/>
      <c r="BJ118" s="143"/>
      <c r="BT118" s="143"/>
      <c r="CD118" s="143"/>
      <c r="CN118" s="143"/>
      <c r="CX118" s="143"/>
      <c r="DH118" s="143"/>
      <c r="DR118" s="143"/>
      <c r="EB118" s="143"/>
      <c r="EL118" s="143"/>
      <c r="EV118" s="143"/>
      <c r="FF118" s="143"/>
      <c r="FP118" s="143"/>
      <c r="FZ118" s="143"/>
      <c r="GJ118" s="143"/>
      <c r="GT118" s="143"/>
      <c r="HD118" s="143"/>
      <c r="HN118" s="143"/>
      <c r="HX118" s="143"/>
      <c r="IH118" s="143"/>
      <c r="IR118" s="143"/>
    </row>
    <row xmlns:x14ac="http://schemas.microsoft.com/office/spreadsheetml/2009/9/ac" r="119" s="3" customFormat="true" x14ac:dyDescent="0.25">
      <c r="A119" s="446" t="str">
        <f ca="true">IF(ISBLANK('Data Summary'!A121),"",'Data Summary'!A121)</f>
        <v/>
      </c>
      <c r="B119" s="143"/>
      <c r="L119" s="143"/>
      <c r="V119" s="143"/>
      <c r="AF119" s="143"/>
      <c r="AP119" s="143"/>
      <c r="AZ119" s="143"/>
      <c r="BA119" s="143"/>
      <c r="BB119" s="143"/>
      <c r="BC119" s="143"/>
      <c r="BD119" s="143"/>
      <c r="BE119" s="143"/>
      <c r="BF119" s="143"/>
      <c r="BG119" s="143"/>
      <c r="BJ119" s="143"/>
      <c r="BT119" s="143"/>
      <c r="CD119" s="143"/>
      <c r="CN119" s="143"/>
      <c r="CX119" s="143"/>
      <c r="DH119" s="143"/>
      <c r="DR119" s="143"/>
      <c r="EB119" s="143"/>
      <c r="EL119" s="143"/>
      <c r="EV119" s="143"/>
      <c r="FF119" s="143"/>
      <c r="FP119" s="143"/>
      <c r="FZ119" s="143"/>
      <c r="GJ119" s="143"/>
      <c r="GT119" s="143"/>
      <c r="HD119" s="143"/>
      <c r="HN119" s="143"/>
      <c r="HX119" s="143"/>
      <c r="IH119" s="143"/>
      <c r="IR119" s="143"/>
    </row>
    <row xmlns:x14ac="http://schemas.microsoft.com/office/spreadsheetml/2009/9/ac" r="120" s="3" customFormat="true" x14ac:dyDescent="0.25">
      <c r="A120" s="446" t="str">
        <f ca="true">IF(ISBLANK('Data Summary'!A122),"",'Data Summary'!A122)</f>
        <v/>
      </c>
      <c r="B120" s="143"/>
      <c r="L120" s="143"/>
      <c r="V120" s="143"/>
      <c r="AF120" s="143"/>
      <c r="AP120" s="143"/>
      <c r="AZ120" s="143"/>
      <c r="BA120" s="143"/>
      <c r="BB120" s="143"/>
      <c r="BC120" s="143"/>
      <c r="BD120" s="143"/>
      <c r="BE120" s="143"/>
      <c r="BF120" s="143"/>
      <c r="BG120" s="143"/>
      <c r="BJ120" s="143"/>
      <c r="BT120" s="143"/>
      <c r="CD120" s="143"/>
      <c r="CN120" s="143"/>
      <c r="CX120" s="143"/>
      <c r="DH120" s="143"/>
      <c r="DR120" s="143"/>
      <c r="EB120" s="143"/>
      <c r="EL120" s="143"/>
      <c r="EV120" s="143"/>
      <c r="FF120" s="143"/>
      <c r="FP120" s="143"/>
      <c r="FZ120" s="143"/>
      <c r="GJ120" s="143"/>
      <c r="GT120" s="143"/>
      <c r="HD120" s="143"/>
      <c r="HN120" s="143"/>
      <c r="HX120" s="143"/>
      <c r="IH120" s="143"/>
      <c r="IR120" s="143"/>
    </row>
    <row xmlns:x14ac="http://schemas.microsoft.com/office/spreadsheetml/2009/9/ac" r="121" s="3" customFormat="true" x14ac:dyDescent="0.25">
      <c r="A121" s="446" t="str">
        <f ca="true">IF(ISBLANK('Data Summary'!A123),"",'Data Summary'!A123)</f>
        <v/>
      </c>
      <c r="B121" s="143"/>
      <c r="L121" s="143"/>
      <c r="V121" s="143"/>
      <c r="AF121" s="143"/>
      <c r="AP121" s="143"/>
      <c r="AZ121" s="143"/>
      <c r="BA121" s="143"/>
      <c r="BB121" s="143"/>
      <c r="BC121" s="143"/>
      <c r="BD121" s="143"/>
      <c r="BE121" s="143"/>
      <c r="BF121" s="143"/>
      <c r="BG121" s="143"/>
      <c r="BJ121" s="143"/>
      <c r="BT121" s="143"/>
      <c r="CD121" s="143"/>
      <c r="CN121" s="143"/>
      <c r="CX121" s="143"/>
      <c r="DH121" s="143"/>
      <c r="DR121" s="143"/>
      <c r="EB121" s="143"/>
      <c r="EL121" s="143"/>
      <c r="EV121" s="143"/>
      <c r="FF121" s="143"/>
      <c r="FP121" s="143"/>
      <c r="FZ121" s="143"/>
      <c r="GJ121" s="143"/>
      <c r="GT121" s="143"/>
      <c r="HD121" s="143"/>
      <c r="HN121" s="143"/>
      <c r="HX121" s="143"/>
      <c r="IH121" s="143"/>
      <c r="IR121" s="143"/>
    </row>
    <row xmlns:x14ac="http://schemas.microsoft.com/office/spreadsheetml/2009/9/ac" r="122" s="3" customFormat="true" x14ac:dyDescent="0.25">
      <c r="A122" s="446" t="str">
        <f ca="true">IF(ISBLANK('Data Summary'!A124),"",'Data Summary'!A124)</f>
        <v/>
      </c>
      <c r="B122" s="143"/>
      <c r="L122" s="143"/>
      <c r="V122" s="143"/>
      <c r="AF122" s="143"/>
      <c r="AP122" s="143"/>
      <c r="AZ122" s="143"/>
      <c r="BA122" s="143"/>
      <c r="BB122" s="143"/>
      <c r="BC122" s="143"/>
      <c r="BD122" s="143"/>
      <c r="BE122" s="143"/>
      <c r="BF122" s="143"/>
      <c r="BG122" s="143"/>
      <c r="BJ122" s="143"/>
      <c r="BT122" s="143"/>
      <c r="CD122" s="143"/>
      <c r="CN122" s="143"/>
      <c r="CX122" s="143"/>
      <c r="DH122" s="143"/>
      <c r="DR122" s="143"/>
      <c r="EB122" s="143"/>
      <c r="EL122" s="143"/>
      <c r="EV122" s="143"/>
      <c r="FF122" s="143"/>
      <c r="FP122" s="143"/>
      <c r="FZ122" s="143"/>
      <c r="GJ122" s="143"/>
      <c r="GT122" s="143"/>
      <c r="HD122" s="143"/>
      <c r="HN122" s="143"/>
      <c r="HX122" s="143"/>
      <c r="IH122" s="143"/>
      <c r="IR122" s="143"/>
    </row>
    <row xmlns:x14ac="http://schemas.microsoft.com/office/spreadsheetml/2009/9/ac" r="123" s="3" customFormat="true" x14ac:dyDescent="0.25">
      <c r="A123" s="446" t="str">
        <f ca="true">IF(ISBLANK('Data Summary'!A125),"",'Data Summary'!A125)</f>
        <v/>
      </c>
      <c r="B123" s="143"/>
      <c r="L123" s="143"/>
      <c r="V123" s="143"/>
      <c r="AF123" s="143"/>
      <c r="AP123" s="143"/>
      <c r="AZ123" s="143"/>
      <c r="BA123" s="143"/>
      <c r="BB123" s="143"/>
      <c r="BC123" s="143"/>
      <c r="BD123" s="143"/>
      <c r="BE123" s="143"/>
      <c r="BF123" s="143"/>
      <c r="BG123" s="143"/>
      <c r="BJ123" s="143"/>
      <c r="BT123" s="143"/>
      <c r="CD123" s="143"/>
      <c r="CN123" s="143"/>
      <c r="CX123" s="143"/>
      <c r="DH123" s="143"/>
      <c r="DR123" s="143"/>
      <c r="EB123" s="143"/>
      <c r="EL123" s="143"/>
      <c r="EV123" s="143"/>
      <c r="FF123" s="143"/>
      <c r="FP123" s="143"/>
      <c r="FZ123" s="143"/>
      <c r="GJ123" s="143"/>
      <c r="GT123" s="143"/>
      <c r="HD123" s="143"/>
      <c r="HN123" s="143"/>
      <c r="HX123" s="143"/>
      <c r="IH123" s="143"/>
      <c r="IR123" s="143"/>
    </row>
    <row xmlns:x14ac="http://schemas.microsoft.com/office/spreadsheetml/2009/9/ac" r="124" s="3" customFormat="true" x14ac:dyDescent="0.25">
      <c r="A124" s="446" t="str">
        <f ca="true">IF(ISBLANK('Data Summary'!A126),"",'Data Summary'!A126)</f>
        <v/>
      </c>
      <c r="B124" s="143"/>
      <c r="L124" s="143"/>
      <c r="V124" s="143"/>
      <c r="AF124" s="143"/>
      <c r="AP124" s="143"/>
      <c r="AZ124" s="143"/>
      <c r="BA124" s="143"/>
      <c r="BB124" s="143"/>
      <c r="BC124" s="143"/>
      <c r="BD124" s="143"/>
      <c r="BE124" s="143"/>
      <c r="BF124" s="143"/>
      <c r="BG124" s="143"/>
      <c r="BJ124" s="143"/>
      <c r="BT124" s="143"/>
      <c r="CD124" s="143"/>
      <c r="CN124" s="143"/>
      <c r="CX124" s="143"/>
      <c r="DH124" s="143"/>
      <c r="DR124" s="143"/>
      <c r="EB124" s="143"/>
      <c r="EL124" s="143"/>
      <c r="EV124" s="143"/>
      <c r="FF124" s="143"/>
      <c r="FP124" s="143"/>
      <c r="FZ124" s="143"/>
      <c r="GJ124" s="143"/>
      <c r="GT124" s="143"/>
      <c r="HD124" s="143"/>
      <c r="HN124" s="143"/>
      <c r="HX124" s="143"/>
      <c r="IH124" s="143"/>
      <c r="IR124" s="143"/>
    </row>
    <row xmlns:x14ac="http://schemas.microsoft.com/office/spreadsheetml/2009/9/ac" r="125" s="3" customFormat="true" x14ac:dyDescent="0.25">
      <c r="A125" s="446" t="str">
        <f ca="true">IF(ISBLANK('Data Summary'!A127),"",'Data Summary'!A127)</f>
        <v/>
      </c>
      <c r="B125" s="143"/>
      <c r="L125" s="143"/>
      <c r="V125" s="143"/>
      <c r="AF125" s="143"/>
      <c r="AP125" s="143"/>
      <c r="AZ125" s="143"/>
      <c r="BA125" s="143"/>
      <c r="BB125" s="143"/>
      <c r="BC125" s="143"/>
      <c r="BD125" s="143"/>
      <c r="BE125" s="143"/>
      <c r="BF125" s="143"/>
      <c r="BG125" s="143"/>
      <c r="BJ125" s="143"/>
      <c r="BT125" s="143"/>
      <c r="CD125" s="143"/>
      <c r="CN125" s="143"/>
      <c r="CX125" s="143"/>
      <c r="DH125" s="143"/>
      <c r="DR125" s="143"/>
      <c r="EB125" s="143"/>
      <c r="EL125" s="143"/>
      <c r="EV125" s="143"/>
      <c r="FF125" s="143"/>
      <c r="FP125" s="143"/>
      <c r="FZ125" s="143"/>
      <c r="GJ125" s="143"/>
      <c r="GT125" s="143"/>
      <c r="HD125" s="143"/>
      <c r="HN125" s="143"/>
      <c r="HX125" s="143"/>
      <c r="IH125" s="143"/>
      <c r="IR125" s="143"/>
    </row>
    <row xmlns:x14ac="http://schemas.microsoft.com/office/spreadsheetml/2009/9/ac" r="126" s="3" customFormat="true" x14ac:dyDescent="0.25">
      <c r="A126" s="446" t="str">
        <f ca="true">IF(ISBLANK('Data Summary'!A128),"",'Data Summary'!A128)</f>
        <v/>
      </c>
      <c r="B126" s="143"/>
      <c r="L126" s="143"/>
      <c r="V126" s="143"/>
      <c r="AF126" s="143"/>
      <c r="AP126" s="143"/>
      <c r="AZ126" s="143"/>
      <c r="BA126" s="143"/>
      <c r="BB126" s="143"/>
      <c r="BC126" s="143"/>
      <c r="BD126" s="143"/>
      <c r="BE126" s="143"/>
      <c r="BF126" s="143"/>
      <c r="BG126" s="143"/>
      <c r="BJ126" s="143"/>
      <c r="BT126" s="143"/>
      <c r="CD126" s="143"/>
      <c r="CN126" s="143"/>
      <c r="CX126" s="143"/>
      <c r="DH126" s="143"/>
      <c r="DR126" s="143"/>
      <c r="EB126" s="143"/>
      <c r="EL126" s="143"/>
      <c r="EV126" s="143"/>
      <c r="FF126" s="143"/>
      <c r="FP126" s="143"/>
      <c r="FZ126" s="143"/>
      <c r="GJ126" s="143"/>
      <c r="GT126" s="143"/>
      <c r="HD126" s="143"/>
      <c r="HN126" s="143"/>
      <c r="HX126" s="143"/>
      <c r="IH126" s="143"/>
      <c r="IR126" s="143"/>
    </row>
    <row xmlns:x14ac="http://schemas.microsoft.com/office/spreadsheetml/2009/9/ac" r="127" s="3" customFormat="true" x14ac:dyDescent="0.25">
      <c r="A127" s="446" t="str">
        <f ca="true">IF(ISBLANK('Data Summary'!A129),"",'Data Summary'!A129)</f>
        <v/>
      </c>
      <c r="B127" s="143"/>
      <c r="L127" s="143"/>
      <c r="V127" s="143"/>
      <c r="AF127" s="143"/>
      <c r="AP127" s="143"/>
      <c r="AZ127" s="143"/>
      <c r="BA127" s="143"/>
      <c r="BB127" s="143"/>
      <c r="BC127" s="143"/>
      <c r="BD127" s="143"/>
      <c r="BE127" s="143"/>
      <c r="BF127" s="143"/>
      <c r="BG127" s="143"/>
      <c r="BJ127" s="143"/>
      <c r="BT127" s="143"/>
      <c r="CD127" s="143"/>
      <c r="CN127" s="143"/>
      <c r="CX127" s="143"/>
      <c r="DH127" s="143"/>
      <c r="DR127" s="143"/>
      <c r="EB127" s="143"/>
      <c r="EL127" s="143"/>
      <c r="EV127" s="143"/>
      <c r="FF127" s="143"/>
      <c r="FP127" s="143"/>
      <c r="FZ127" s="143"/>
      <c r="GJ127" s="143"/>
      <c r="GT127" s="143"/>
      <c r="HD127" s="143"/>
      <c r="HN127" s="143"/>
      <c r="HX127" s="143"/>
      <c r="IH127" s="143"/>
      <c r="IR127" s="143"/>
    </row>
    <row xmlns:x14ac="http://schemas.microsoft.com/office/spreadsheetml/2009/9/ac" r="128" s="3" customFormat="true" x14ac:dyDescent="0.25">
      <c r="A128" s="446" t="str">
        <f ca="true">IF(ISBLANK('Data Summary'!A130),"",'Data Summary'!A130)</f>
        <v/>
      </c>
      <c r="B128" s="143"/>
      <c r="L128" s="143"/>
      <c r="V128" s="143"/>
      <c r="AF128" s="143"/>
      <c r="AP128" s="143"/>
      <c r="AZ128" s="143"/>
      <c r="BA128" s="143"/>
      <c r="BB128" s="143"/>
      <c r="BC128" s="143"/>
      <c r="BD128" s="143"/>
      <c r="BE128" s="143"/>
      <c r="BF128" s="143"/>
      <c r="BG128" s="143"/>
      <c r="BJ128" s="143"/>
      <c r="BT128" s="143"/>
      <c r="CD128" s="143"/>
      <c r="CN128" s="143"/>
      <c r="CX128" s="143"/>
      <c r="DH128" s="143"/>
      <c r="DR128" s="143"/>
      <c r="EB128" s="143"/>
      <c r="EL128" s="143"/>
      <c r="EV128" s="143"/>
      <c r="FF128" s="143"/>
      <c r="FP128" s="143"/>
      <c r="FZ128" s="143"/>
      <c r="GJ128" s="143"/>
      <c r="GT128" s="143"/>
      <c r="HD128" s="143"/>
      <c r="HN128" s="143"/>
      <c r="HX128" s="143"/>
      <c r="IH128" s="143"/>
      <c r="IR128" s="143"/>
    </row>
    <row xmlns:x14ac="http://schemas.microsoft.com/office/spreadsheetml/2009/9/ac" r="129" s="3" customFormat="true" x14ac:dyDescent="0.25">
      <c r="A129" s="446" t="str">
        <f ca="true">IF(ISBLANK('Data Summary'!A131),"",'Data Summary'!A131)</f>
        <v/>
      </c>
      <c r="B129" s="143"/>
      <c r="L129" s="143"/>
      <c r="V129" s="143"/>
      <c r="AF129" s="143"/>
      <c r="AP129" s="143"/>
      <c r="AZ129" s="143"/>
      <c r="BA129" s="143"/>
      <c r="BB129" s="143"/>
      <c r="BC129" s="143"/>
      <c r="BD129" s="143"/>
      <c r="BE129" s="143"/>
      <c r="BF129" s="143"/>
      <c r="BG129" s="143"/>
      <c r="BJ129" s="143"/>
      <c r="BT129" s="143"/>
      <c r="CD129" s="143"/>
      <c r="CN129" s="143"/>
      <c r="CX129" s="143"/>
      <c r="DH129" s="143"/>
      <c r="DR129" s="143"/>
      <c r="EB129" s="143"/>
      <c r="EL129" s="143"/>
      <c r="EV129" s="143"/>
      <c r="FF129" s="143"/>
      <c r="FP129" s="143"/>
      <c r="FZ129" s="143"/>
      <c r="GJ129" s="143"/>
      <c r="GT129" s="143"/>
      <c r="HD129" s="143"/>
      <c r="HN129" s="143"/>
      <c r="HX129" s="143"/>
      <c r="IH129" s="143"/>
      <c r="IR129" s="143"/>
    </row>
    <row xmlns:x14ac="http://schemas.microsoft.com/office/spreadsheetml/2009/9/ac" r="130" s="3" customFormat="true" x14ac:dyDescent="0.25">
      <c r="A130" s="446" t="str">
        <f ca="true">IF(ISBLANK('Data Summary'!A132),"",'Data Summary'!A132)</f>
        <v/>
      </c>
      <c r="B130" s="143"/>
      <c r="L130" s="143"/>
      <c r="V130" s="143"/>
      <c r="AF130" s="143"/>
      <c r="AP130" s="143"/>
      <c r="AZ130" s="143"/>
      <c r="BA130" s="143"/>
      <c r="BB130" s="143"/>
      <c r="BC130" s="143"/>
      <c r="BD130" s="143"/>
      <c r="BE130" s="143"/>
      <c r="BF130" s="143"/>
      <c r="BG130" s="143"/>
      <c r="BJ130" s="143"/>
      <c r="BT130" s="143"/>
      <c r="CD130" s="143"/>
      <c r="CN130" s="143"/>
      <c r="CX130" s="143"/>
      <c r="DH130" s="143"/>
      <c r="DR130" s="143"/>
      <c r="EB130" s="143"/>
      <c r="EL130" s="143"/>
      <c r="EV130" s="143"/>
      <c r="FF130" s="143"/>
      <c r="FP130" s="143"/>
      <c r="FZ130" s="143"/>
      <c r="GJ130" s="143"/>
      <c r="GT130" s="143"/>
      <c r="HD130" s="143"/>
      <c r="HN130" s="143"/>
      <c r="HX130" s="143"/>
      <c r="IH130" s="143"/>
      <c r="IR130" s="143"/>
    </row>
    <row xmlns:x14ac="http://schemas.microsoft.com/office/spreadsheetml/2009/9/ac" r="131" s="3" customFormat="true" x14ac:dyDescent="0.25">
      <c r="A131" s="446" t="str">
        <f ca="true">IF(ISBLANK('Data Summary'!A133),"",'Data Summary'!A133)</f>
        <v/>
      </c>
      <c r="B131" s="143"/>
      <c r="L131" s="143"/>
      <c r="V131" s="143"/>
      <c r="AF131" s="143"/>
      <c r="AP131" s="143"/>
      <c r="AZ131" s="143"/>
      <c r="BA131" s="143"/>
      <c r="BB131" s="143"/>
      <c r="BC131" s="143"/>
      <c r="BD131" s="143"/>
      <c r="BE131" s="143"/>
      <c r="BF131" s="143"/>
      <c r="BG131" s="143"/>
      <c r="BJ131" s="143"/>
      <c r="BT131" s="143"/>
      <c r="CD131" s="143"/>
      <c r="CN131" s="143"/>
      <c r="CX131" s="143"/>
      <c r="DH131" s="143"/>
      <c r="DR131" s="143"/>
      <c r="EB131" s="143"/>
      <c r="EL131" s="143"/>
      <c r="EV131" s="143"/>
      <c r="FF131" s="143"/>
      <c r="FP131" s="143"/>
      <c r="FZ131" s="143"/>
      <c r="GJ131" s="143"/>
      <c r="GT131" s="143"/>
      <c r="HD131" s="143"/>
      <c r="HN131" s="143"/>
      <c r="HX131" s="143"/>
      <c r="IH131" s="143"/>
      <c r="IR131" s="143"/>
    </row>
    <row xmlns:x14ac="http://schemas.microsoft.com/office/spreadsheetml/2009/9/ac" r="132" s="3" customFormat="true" x14ac:dyDescent="0.25">
      <c r="A132" s="446" t="str">
        <f ca="true">IF(ISBLANK('Data Summary'!A134),"",'Data Summary'!A134)</f>
        <v/>
      </c>
      <c r="B132" s="143"/>
      <c r="L132" s="143"/>
      <c r="V132" s="143"/>
      <c r="AF132" s="143"/>
      <c r="AP132" s="143"/>
      <c r="AZ132" s="143"/>
      <c r="BA132" s="143"/>
      <c r="BB132" s="143"/>
      <c r="BC132" s="143"/>
      <c r="BD132" s="143"/>
      <c r="BE132" s="143"/>
      <c r="BF132" s="143"/>
      <c r="BG132" s="143"/>
      <c r="BJ132" s="143"/>
      <c r="BT132" s="143"/>
      <c r="CD132" s="143"/>
      <c r="CN132" s="143"/>
      <c r="CX132" s="143"/>
      <c r="DH132" s="143"/>
      <c r="DR132" s="143"/>
      <c r="EB132" s="143"/>
      <c r="EL132" s="143"/>
      <c r="EV132" s="143"/>
      <c r="FF132" s="143"/>
      <c r="FP132" s="143"/>
      <c r="FZ132" s="143"/>
      <c r="GJ132" s="143"/>
      <c r="GT132" s="143"/>
      <c r="HD132" s="143"/>
      <c r="HN132" s="143"/>
      <c r="HX132" s="143"/>
      <c r="IH132" s="143"/>
      <c r="IR132" s="143"/>
    </row>
    <row xmlns:x14ac="http://schemas.microsoft.com/office/spreadsheetml/2009/9/ac" r="133" s="3" customFormat="true" x14ac:dyDescent="0.25">
      <c r="A133" s="446" t="str">
        <f ca="true">IF(ISBLANK('Data Summary'!A135),"",'Data Summary'!A135)</f>
        <v/>
      </c>
      <c r="B133" s="143"/>
      <c r="L133" s="143"/>
      <c r="V133" s="143"/>
      <c r="AF133" s="143"/>
      <c r="AP133" s="143"/>
      <c r="AZ133" s="143"/>
      <c r="BA133" s="143"/>
      <c r="BB133" s="143"/>
      <c r="BC133" s="143"/>
      <c r="BD133" s="143"/>
      <c r="BE133" s="143"/>
      <c r="BF133" s="143"/>
      <c r="BG133" s="143"/>
      <c r="BJ133" s="143"/>
      <c r="BT133" s="143"/>
      <c r="CD133" s="143"/>
      <c r="CN133" s="143"/>
      <c r="CX133" s="143"/>
      <c r="DH133" s="143"/>
      <c r="DR133" s="143"/>
      <c r="EB133" s="143"/>
      <c r="EL133" s="143"/>
      <c r="EV133" s="143"/>
      <c r="FF133" s="143"/>
      <c r="FP133" s="143"/>
      <c r="FZ133" s="143"/>
      <c r="GJ133" s="143"/>
      <c r="GT133" s="143"/>
      <c r="HD133" s="143"/>
      <c r="HN133" s="143"/>
      <c r="HX133" s="143"/>
      <c r="IH133" s="143"/>
      <c r="IR133" s="143"/>
    </row>
    <row xmlns:x14ac="http://schemas.microsoft.com/office/spreadsheetml/2009/9/ac" r="134" s="3" customFormat="true" x14ac:dyDescent="0.25">
      <c r="A134" s="446" t="str">
        <f ca="true">IF(ISBLANK('Data Summary'!A136),"",'Data Summary'!A136)</f>
        <v/>
      </c>
      <c r="B134" s="143"/>
      <c r="L134" s="143"/>
      <c r="V134" s="143"/>
      <c r="AF134" s="143"/>
      <c r="AP134" s="143"/>
      <c r="AZ134" s="143"/>
      <c r="BA134" s="143"/>
      <c r="BB134" s="143"/>
      <c r="BC134" s="143"/>
      <c r="BD134" s="143"/>
      <c r="BE134" s="143"/>
      <c r="BF134" s="143"/>
      <c r="BG134" s="143"/>
      <c r="BJ134" s="143"/>
      <c r="BT134" s="143"/>
      <c r="CD134" s="143"/>
      <c r="CN134" s="143"/>
      <c r="CX134" s="143"/>
      <c r="DH134" s="143"/>
      <c r="DR134" s="143"/>
      <c r="EB134" s="143"/>
      <c r="EL134" s="143"/>
      <c r="EV134" s="143"/>
      <c r="FF134" s="143"/>
      <c r="FP134" s="143"/>
      <c r="FZ134" s="143"/>
      <c r="GJ134" s="143"/>
      <c r="GT134" s="143"/>
      <c r="HD134" s="143"/>
      <c r="HN134" s="143"/>
      <c r="HX134" s="143"/>
      <c r="IH134" s="143"/>
      <c r="IR134" s="143"/>
    </row>
    <row xmlns:x14ac="http://schemas.microsoft.com/office/spreadsheetml/2009/9/ac" r="135" s="3" customFormat="true" x14ac:dyDescent="0.25">
      <c r="A135" s="446" t="str">
        <f ca="true">IF(ISBLANK('Data Summary'!A137),"",'Data Summary'!A137)</f>
        <v/>
      </c>
      <c r="B135" s="143"/>
      <c r="L135" s="143"/>
      <c r="V135" s="143"/>
      <c r="AF135" s="143"/>
      <c r="AP135" s="143"/>
      <c r="AZ135" s="143"/>
      <c r="BA135" s="143"/>
      <c r="BB135" s="143"/>
      <c r="BC135" s="143"/>
      <c r="BD135" s="143"/>
      <c r="BE135" s="143"/>
      <c r="BF135" s="143"/>
      <c r="BG135" s="143"/>
      <c r="BJ135" s="143"/>
      <c r="BT135" s="143"/>
      <c r="CD135" s="143"/>
      <c r="CN135" s="143"/>
      <c r="CX135" s="143"/>
      <c r="DH135" s="143"/>
      <c r="DR135" s="143"/>
      <c r="EB135" s="143"/>
      <c r="EL135" s="143"/>
      <c r="EV135" s="143"/>
      <c r="FF135" s="143"/>
      <c r="FP135" s="143"/>
      <c r="FZ135" s="143"/>
      <c r="GJ135" s="143"/>
      <c r="GT135" s="143"/>
      <c r="HD135" s="143"/>
      <c r="HN135" s="143"/>
      <c r="HX135" s="143"/>
      <c r="IH135" s="143"/>
      <c r="IR135" s="143"/>
    </row>
    <row xmlns:x14ac="http://schemas.microsoft.com/office/spreadsheetml/2009/9/ac" r="136" s="3" customFormat="true" x14ac:dyDescent="0.25">
      <c r="A136" s="446" t="str">
        <f ca="true">IF(ISBLANK('Data Summary'!A138),"",'Data Summary'!A138)</f>
        <v/>
      </c>
      <c r="B136" s="143"/>
      <c r="L136" s="143"/>
      <c r="V136" s="143"/>
      <c r="AF136" s="143"/>
      <c r="AP136" s="143"/>
      <c r="AZ136" s="143"/>
      <c r="BA136" s="143"/>
      <c r="BB136" s="143"/>
      <c r="BC136" s="143"/>
      <c r="BD136" s="143"/>
      <c r="BE136" s="143"/>
      <c r="BF136" s="143"/>
      <c r="BG136" s="143"/>
      <c r="BJ136" s="143"/>
      <c r="BT136" s="143"/>
      <c r="CD136" s="143"/>
      <c r="CN136" s="143"/>
      <c r="CX136" s="143"/>
      <c r="DH136" s="143"/>
      <c r="DR136" s="143"/>
      <c r="EB136" s="143"/>
      <c r="EL136" s="143"/>
      <c r="EV136" s="143"/>
      <c r="FF136" s="143"/>
      <c r="FP136" s="143"/>
      <c r="FZ136" s="143"/>
      <c r="GJ136" s="143"/>
      <c r="GT136" s="143"/>
      <c r="HD136" s="143"/>
      <c r="HN136" s="143"/>
      <c r="HX136" s="143"/>
      <c r="IH136" s="143"/>
      <c r="IR136" s="143"/>
    </row>
    <row xmlns:x14ac="http://schemas.microsoft.com/office/spreadsheetml/2009/9/ac" r="137" s="3" customFormat="true" x14ac:dyDescent="0.25">
      <c r="A137" s="446" t="str">
        <f ca="true">IF(ISBLANK('Data Summary'!A139),"",'Data Summary'!A139)</f>
        <v/>
      </c>
      <c r="B137" s="143"/>
      <c r="L137" s="143"/>
      <c r="V137" s="143"/>
      <c r="AF137" s="143"/>
      <c r="AP137" s="143"/>
      <c r="AZ137" s="143"/>
      <c r="BA137" s="143"/>
      <c r="BB137" s="143"/>
      <c r="BC137" s="143"/>
      <c r="BD137" s="143"/>
      <c r="BE137" s="143"/>
      <c r="BF137" s="143"/>
      <c r="BG137" s="143"/>
      <c r="BJ137" s="143"/>
      <c r="BT137" s="143"/>
      <c r="CD137" s="143"/>
      <c r="CN137" s="143"/>
      <c r="CX137" s="143"/>
      <c r="DH137" s="143"/>
      <c r="DR137" s="143"/>
      <c r="EB137" s="143"/>
      <c r="EL137" s="143"/>
      <c r="EV137" s="143"/>
      <c r="FF137" s="143"/>
      <c r="FP137" s="143"/>
      <c r="FZ137" s="143"/>
      <c r="GJ137" s="143"/>
      <c r="GT137" s="143"/>
      <c r="HD137" s="143"/>
      <c r="HN137" s="143"/>
      <c r="HX137" s="143"/>
      <c r="IH137" s="143"/>
      <c r="IR137" s="143"/>
    </row>
    <row xmlns:x14ac="http://schemas.microsoft.com/office/spreadsheetml/2009/9/ac" r="138" s="3" customFormat="true" x14ac:dyDescent="0.25">
      <c r="A138" s="446" t="str">
        <f ca="true">IF(ISBLANK('Data Summary'!A140),"",'Data Summary'!A140)</f>
        <v/>
      </c>
      <c r="B138" s="143"/>
      <c r="L138" s="143"/>
      <c r="V138" s="143"/>
      <c r="AF138" s="143"/>
      <c r="AP138" s="143"/>
      <c r="AZ138" s="143"/>
      <c r="BA138" s="143"/>
      <c r="BB138" s="143"/>
      <c r="BC138" s="143"/>
      <c r="BD138" s="143"/>
      <c r="BE138" s="143"/>
      <c r="BF138" s="143"/>
      <c r="BG138" s="143"/>
      <c r="BJ138" s="143"/>
      <c r="BT138" s="143"/>
      <c r="CD138" s="143"/>
      <c r="CN138" s="143"/>
      <c r="CX138" s="143"/>
      <c r="DH138" s="143"/>
      <c r="DR138" s="143"/>
      <c r="EB138" s="143"/>
      <c r="EL138" s="143"/>
      <c r="EV138" s="143"/>
      <c r="FF138" s="143"/>
      <c r="FP138" s="143"/>
      <c r="FZ138" s="143"/>
      <c r="GJ138" s="143"/>
      <c r="GT138" s="143"/>
      <c r="HD138" s="143"/>
      <c r="HN138" s="143"/>
      <c r="HX138" s="143"/>
      <c r="IH138" s="143"/>
      <c r="IR138" s="143"/>
    </row>
    <row xmlns:x14ac="http://schemas.microsoft.com/office/spreadsheetml/2009/9/ac" r="139" s="3" customFormat="true" x14ac:dyDescent="0.25">
      <c r="A139" s="446" t="str">
        <f ca="true">IF(ISBLANK('Data Summary'!A141),"",'Data Summary'!A141)</f>
        <v/>
      </c>
      <c r="B139" s="143"/>
      <c r="L139" s="143"/>
      <c r="V139" s="143"/>
      <c r="AF139" s="143"/>
      <c r="AP139" s="143"/>
      <c r="AZ139" s="143"/>
      <c r="BA139" s="143"/>
      <c r="BB139" s="143"/>
      <c r="BC139" s="143"/>
      <c r="BD139" s="143"/>
      <c r="BE139" s="143"/>
      <c r="BF139" s="143"/>
      <c r="BG139" s="143"/>
      <c r="BJ139" s="143"/>
      <c r="BT139" s="143"/>
      <c r="CD139" s="143"/>
      <c r="CN139" s="143"/>
      <c r="CX139" s="143"/>
      <c r="DH139" s="143"/>
      <c r="DR139" s="143"/>
      <c r="EB139" s="143"/>
      <c r="EL139" s="143"/>
      <c r="EV139" s="143"/>
      <c r="FF139" s="143"/>
      <c r="FP139" s="143"/>
      <c r="FZ139" s="143"/>
      <c r="GJ139" s="143"/>
      <c r="GT139" s="143"/>
      <c r="HD139" s="143"/>
      <c r="HN139" s="143"/>
      <c r="HX139" s="143"/>
      <c r="IH139" s="143"/>
      <c r="IR139" s="143"/>
    </row>
    <row xmlns:x14ac="http://schemas.microsoft.com/office/spreadsheetml/2009/9/ac" r="140" s="3" customFormat="true" x14ac:dyDescent="0.25">
      <c r="A140" s="446" t="str">
        <f ca="true">IF(ISBLANK('Data Summary'!A142),"",'Data Summary'!A142)</f>
        <v/>
      </c>
      <c r="B140" s="143"/>
      <c r="L140" s="143"/>
      <c r="V140" s="143"/>
      <c r="AF140" s="143"/>
      <c r="AP140" s="143"/>
      <c r="AZ140" s="143"/>
      <c r="BA140" s="143"/>
      <c r="BB140" s="143"/>
      <c r="BC140" s="143"/>
      <c r="BD140" s="143"/>
      <c r="BE140" s="143"/>
      <c r="BF140" s="143"/>
      <c r="BG140" s="143"/>
      <c r="BJ140" s="143"/>
      <c r="BT140" s="143"/>
      <c r="CD140" s="143"/>
      <c r="CN140" s="143"/>
      <c r="CX140" s="143"/>
      <c r="DH140" s="143"/>
      <c r="DR140" s="143"/>
      <c r="EB140" s="143"/>
      <c r="EL140" s="143"/>
      <c r="EV140" s="143"/>
      <c r="FF140" s="143"/>
      <c r="FP140" s="143"/>
      <c r="FZ140" s="143"/>
      <c r="GJ140" s="143"/>
      <c r="GT140" s="143"/>
      <c r="HD140" s="143"/>
      <c r="HN140" s="143"/>
      <c r="HX140" s="143"/>
      <c r="IH140" s="143"/>
      <c r="IR140" s="143"/>
    </row>
    <row xmlns:x14ac="http://schemas.microsoft.com/office/spreadsheetml/2009/9/ac" r="141" s="3" customFormat="true" x14ac:dyDescent="0.25">
      <c r="A141" s="446" t="str">
        <f ca="true">IF(ISBLANK('Data Summary'!A143),"",'Data Summary'!A143)</f>
        <v/>
      </c>
      <c r="B141" s="143"/>
      <c r="L141" s="143"/>
      <c r="V141" s="143"/>
      <c r="AF141" s="143"/>
      <c r="AP141" s="143"/>
      <c r="AZ141" s="143"/>
      <c r="BA141" s="143"/>
      <c r="BB141" s="143"/>
      <c r="BC141" s="143"/>
      <c r="BD141" s="143"/>
      <c r="BE141" s="143"/>
      <c r="BF141" s="143"/>
      <c r="BG141" s="143"/>
      <c r="BJ141" s="143"/>
      <c r="BT141" s="143"/>
      <c r="CD141" s="143"/>
      <c r="CN141" s="143"/>
      <c r="CX141" s="143"/>
      <c r="DH141" s="143"/>
      <c r="DR141" s="143"/>
      <c r="EB141" s="143"/>
      <c r="EL141" s="143"/>
      <c r="EV141" s="143"/>
      <c r="FF141" s="143"/>
      <c r="FP141" s="143"/>
      <c r="FZ141" s="143"/>
      <c r="GJ141" s="143"/>
      <c r="GT141" s="143"/>
      <c r="HD141" s="143"/>
      <c r="HN141" s="143"/>
      <c r="HX141" s="143"/>
      <c r="IH141" s="143"/>
      <c r="IR141" s="143"/>
    </row>
    <row xmlns:x14ac="http://schemas.microsoft.com/office/spreadsheetml/2009/9/ac" r="142" s="3" customFormat="true" x14ac:dyDescent="0.25">
      <c r="A142" s="446" t="str">
        <f ca="true">IF(ISBLANK('Data Summary'!A144),"",'Data Summary'!A144)</f>
        <v/>
      </c>
      <c r="B142" s="143"/>
      <c r="L142" s="143"/>
      <c r="V142" s="143"/>
      <c r="AF142" s="143"/>
      <c r="AP142" s="143"/>
      <c r="AZ142" s="143"/>
      <c r="BA142" s="143"/>
      <c r="BB142" s="143"/>
      <c r="BC142" s="143"/>
      <c r="BD142" s="143"/>
      <c r="BE142" s="143"/>
      <c r="BF142" s="143"/>
      <c r="BG142" s="143"/>
      <c r="BJ142" s="143"/>
      <c r="BT142" s="143"/>
      <c r="CD142" s="143"/>
      <c r="CN142" s="143"/>
      <c r="CX142" s="143"/>
      <c r="DH142" s="143"/>
      <c r="DR142" s="143"/>
      <c r="EB142" s="143"/>
      <c r="EL142" s="143"/>
      <c r="EV142" s="143"/>
      <c r="FF142" s="143"/>
      <c r="FP142" s="143"/>
      <c r="FZ142" s="143"/>
      <c r="GJ142" s="143"/>
      <c r="GT142" s="143"/>
      <c r="HD142" s="143"/>
      <c r="HN142" s="143"/>
      <c r="HX142" s="143"/>
      <c r="IH142" s="143"/>
      <c r="IR142" s="143"/>
    </row>
    <row xmlns:x14ac="http://schemas.microsoft.com/office/spreadsheetml/2009/9/ac" r="143" s="3" customFormat="true" x14ac:dyDescent="0.25">
      <c r="A143" s="446" t="str">
        <f ca="true">IF(ISBLANK('Data Summary'!A145),"",'Data Summary'!A145)</f>
        <v/>
      </c>
      <c r="B143" s="143"/>
      <c r="L143" s="143"/>
      <c r="V143" s="143"/>
      <c r="AF143" s="143"/>
      <c r="AP143" s="143"/>
      <c r="AZ143" s="143"/>
      <c r="BA143" s="143"/>
      <c r="BB143" s="143"/>
      <c r="BC143" s="143"/>
      <c r="BD143" s="143"/>
      <c r="BE143" s="143"/>
      <c r="BF143" s="143"/>
      <c r="BG143" s="143"/>
      <c r="BJ143" s="143"/>
      <c r="BT143" s="143"/>
      <c r="CD143" s="143"/>
      <c r="CN143" s="143"/>
      <c r="CX143" s="143"/>
      <c r="DH143" s="143"/>
      <c r="DR143" s="143"/>
      <c r="EB143" s="143"/>
      <c r="EL143" s="143"/>
      <c r="EV143" s="143"/>
      <c r="FF143" s="143"/>
      <c r="FP143" s="143"/>
      <c r="FZ143" s="143"/>
      <c r="GJ143" s="143"/>
      <c r="GT143" s="143"/>
      <c r="HD143" s="143"/>
      <c r="HN143" s="143"/>
      <c r="HX143" s="143"/>
      <c r="IH143" s="143"/>
      <c r="IR143" s="143"/>
    </row>
    <row xmlns:x14ac="http://schemas.microsoft.com/office/spreadsheetml/2009/9/ac" r="144" s="3" customFormat="true" x14ac:dyDescent="0.25">
      <c r="A144" s="446" t="str">
        <f ca="true">IF(ISBLANK('Data Summary'!A146),"",'Data Summary'!A146)</f>
        <v/>
      </c>
      <c r="B144" s="143"/>
      <c r="L144" s="143"/>
      <c r="V144" s="143"/>
      <c r="AF144" s="143"/>
      <c r="AP144" s="143"/>
      <c r="AZ144" s="143"/>
      <c r="BA144" s="143"/>
      <c r="BB144" s="143"/>
      <c r="BC144" s="143"/>
      <c r="BD144" s="143"/>
      <c r="BE144" s="143"/>
      <c r="BF144" s="143"/>
      <c r="BG144" s="143"/>
      <c r="BJ144" s="143"/>
      <c r="BT144" s="143"/>
      <c r="CD144" s="143"/>
      <c r="CN144" s="143"/>
      <c r="CX144" s="143"/>
      <c r="DH144" s="143"/>
      <c r="DR144" s="143"/>
      <c r="EB144" s="143"/>
      <c r="EL144" s="143"/>
      <c r="EV144" s="143"/>
      <c r="FF144" s="143"/>
      <c r="FP144" s="143"/>
      <c r="FZ144" s="143"/>
      <c r="GJ144" s="143"/>
      <c r="GT144" s="143"/>
      <c r="HD144" s="143"/>
      <c r="HN144" s="143"/>
      <c r="HX144" s="143"/>
      <c r="IH144" s="143"/>
      <c r="IR144" s="143"/>
    </row>
    <row xmlns:x14ac="http://schemas.microsoft.com/office/spreadsheetml/2009/9/ac" r="145" s="3" customFormat="true" x14ac:dyDescent="0.25">
      <c r="A145" s="446" t="str">
        <f ca="true">IF(ISBLANK('Data Summary'!A147),"",'Data Summary'!A147)</f>
        <v/>
      </c>
      <c r="B145" s="143"/>
      <c r="L145" s="143"/>
      <c r="V145" s="143"/>
      <c r="AF145" s="143"/>
      <c r="AP145" s="143"/>
      <c r="AZ145" s="143"/>
      <c r="BA145" s="143"/>
      <c r="BB145" s="143"/>
      <c r="BC145" s="143"/>
      <c r="BD145" s="143"/>
      <c r="BE145" s="143"/>
      <c r="BF145" s="143"/>
      <c r="BG145" s="143"/>
      <c r="BJ145" s="143"/>
      <c r="BT145" s="143"/>
      <c r="CD145" s="143"/>
      <c r="CN145" s="143"/>
      <c r="CX145" s="143"/>
      <c r="DH145" s="143"/>
      <c r="DR145" s="143"/>
      <c r="EB145" s="143"/>
      <c r="EL145" s="143"/>
      <c r="EV145" s="143"/>
      <c r="FF145" s="143"/>
      <c r="FP145" s="143"/>
      <c r="FZ145" s="143"/>
      <c r="GJ145" s="143"/>
      <c r="GT145" s="143"/>
      <c r="HD145" s="143"/>
      <c r="HN145" s="143"/>
      <c r="HX145" s="143"/>
      <c r="IH145" s="143"/>
      <c r="IR145" s="143"/>
    </row>
    <row xmlns:x14ac="http://schemas.microsoft.com/office/spreadsheetml/2009/9/ac" r="146" s="3" customFormat="true" x14ac:dyDescent="0.25">
      <c r="A146" s="446" t="str">
        <f ca="true">IF(ISBLANK('Data Summary'!A148),"",'Data Summary'!A148)</f>
        <v/>
      </c>
      <c r="B146" s="143"/>
      <c r="L146" s="143"/>
      <c r="V146" s="143"/>
      <c r="AF146" s="143"/>
      <c r="AP146" s="143"/>
      <c r="AZ146" s="143"/>
      <c r="BA146" s="143"/>
      <c r="BB146" s="143"/>
      <c r="BC146" s="143"/>
      <c r="BD146" s="143"/>
      <c r="BE146" s="143"/>
      <c r="BF146" s="143"/>
      <c r="BG146" s="143"/>
      <c r="BJ146" s="143"/>
      <c r="BT146" s="143"/>
      <c r="CD146" s="143"/>
      <c r="CN146" s="143"/>
      <c r="CX146" s="143"/>
      <c r="DH146" s="143"/>
      <c r="DR146" s="143"/>
      <c r="EB146" s="143"/>
      <c r="EL146" s="143"/>
      <c r="EV146" s="143"/>
      <c r="FF146" s="143"/>
      <c r="FP146" s="143"/>
      <c r="FZ146" s="143"/>
      <c r="GJ146" s="143"/>
      <c r="GT146" s="143"/>
      <c r="HD146" s="143"/>
      <c r="HN146" s="143"/>
      <c r="HX146" s="143"/>
      <c r="IH146" s="143"/>
      <c r="IR146" s="143"/>
    </row>
    <row xmlns:x14ac="http://schemas.microsoft.com/office/spreadsheetml/2009/9/ac" r="147" s="3" customFormat="true" x14ac:dyDescent="0.25">
      <c r="A147" s="446" t="str">
        <f ca="true">IF(ISBLANK('Data Summary'!A149),"",'Data Summary'!A149)</f>
        <v/>
      </c>
      <c r="B147" s="143"/>
      <c r="L147" s="143"/>
      <c r="V147" s="143"/>
      <c r="AF147" s="143"/>
      <c r="AP147" s="143"/>
      <c r="AZ147" s="143"/>
      <c r="BA147" s="143"/>
      <c r="BB147" s="143"/>
      <c r="BC147" s="143"/>
      <c r="BD147" s="143"/>
      <c r="BE147" s="143"/>
      <c r="BF147" s="143"/>
      <c r="BG147" s="143"/>
      <c r="BJ147" s="143"/>
      <c r="BT147" s="143"/>
      <c r="CD147" s="143"/>
      <c r="CN147" s="143"/>
      <c r="CX147" s="143"/>
      <c r="DH147" s="143"/>
      <c r="DR147" s="143"/>
      <c r="EB147" s="143"/>
      <c r="EL147" s="143"/>
      <c r="EV147" s="143"/>
      <c r="FF147" s="143"/>
      <c r="FP147" s="143"/>
      <c r="FZ147" s="143"/>
      <c r="GJ147" s="143"/>
      <c r="GT147" s="143"/>
      <c r="HD147" s="143"/>
      <c r="HN147" s="143"/>
      <c r="HX147" s="143"/>
      <c r="IH147" s="143"/>
      <c r="IR147" s="143"/>
    </row>
    <row xmlns:x14ac="http://schemas.microsoft.com/office/spreadsheetml/2009/9/ac" r="148" s="3" customFormat="true" x14ac:dyDescent="0.25">
      <c r="A148" s="446" t="str">
        <f ca="true">IF(ISBLANK('Data Summary'!A150),"",'Data Summary'!A150)</f>
        <v/>
      </c>
      <c r="B148" s="143"/>
      <c r="L148" s="143"/>
      <c r="V148" s="143"/>
      <c r="AF148" s="143"/>
      <c r="AP148" s="143"/>
      <c r="AZ148" s="143"/>
      <c r="BA148" s="143"/>
      <c r="BB148" s="143"/>
      <c r="BC148" s="143"/>
      <c r="BD148" s="143"/>
      <c r="BE148" s="143"/>
      <c r="BF148" s="143"/>
      <c r="BG148" s="143"/>
      <c r="BJ148" s="143"/>
      <c r="BT148" s="143"/>
      <c r="CD148" s="143"/>
      <c r="CN148" s="143"/>
      <c r="CX148" s="143"/>
      <c r="DH148" s="143"/>
      <c r="DR148" s="143"/>
      <c r="EB148" s="143"/>
      <c r="EL148" s="143"/>
      <c r="EV148" s="143"/>
      <c r="FF148" s="143"/>
      <c r="FP148" s="143"/>
      <c r="FZ148" s="143"/>
      <c r="GJ148" s="143"/>
      <c r="GT148" s="143"/>
      <c r="HD148" s="143"/>
      <c r="HN148" s="143"/>
      <c r="HX148" s="143"/>
      <c r="IH148" s="143"/>
      <c r="IR148" s="143"/>
    </row>
    <row xmlns:x14ac="http://schemas.microsoft.com/office/spreadsheetml/2009/9/ac" r="149" s="3" customFormat="true" x14ac:dyDescent="0.25">
      <c r="A149" s="446" t="str">
        <f ca="true">IF(ISBLANK('Data Summary'!A151),"",'Data Summary'!A151)</f>
        <v/>
      </c>
      <c r="B149" s="143"/>
      <c r="L149" s="143"/>
      <c r="V149" s="143"/>
      <c r="AF149" s="143"/>
      <c r="AP149" s="143"/>
      <c r="AZ149" s="143"/>
      <c r="BA149" s="143"/>
      <c r="BB149" s="143"/>
      <c r="BC149" s="143"/>
      <c r="BD149" s="143"/>
      <c r="BE149" s="143"/>
      <c r="BF149" s="143"/>
      <c r="BG149" s="143"/>
      <c r="BJ149" s="143"/>
      <c r="BT149" s="143"/>
      <c r="CD149" s="143"/>
      <c r="CN149" s="143"/>
      <c r="CX149" s="143"/>
      <c r="DH149" s="143"/>
      <c r="DR149" s="143"/>
      <c r="EB149" s="143"/>
      <c r="EL149" s="143"/>
      <c r="EV149" s="143"/>
      <c r="FF149" s="143"/>
      <c r="FP149" s="143"/>
      <c r="FZ149" s="143"/>
      <c r="GJ149" s="143"/>
      <c r="GT149" s="143"/>
      <c r="HD149" s="143"/>
      <c r="HN149" s="143"/>
      <c r="HX149" s="143"/>
      <c r="IH149" s="143"/>
      <c r="IR149" s="143"/>
    </row>
    <row xmlns:x14ac="http://schemas.microsoft.com/office/spreadsheetml/2009/9/ac" r="150" s="3" customFormat="true" x14ac:dyDescent="0.25">
      <c r="A150" s="446" t="str">
        <f ca="true">IF(ISBLANK('Data Summary'!A152),"",'Data Summary'!A152)</f>
        <v/>
      </c>
      <c r="B150" s="143"/>
      <c r="L150" s="143"/>
      <c r="V150" s="143"/>
      <c r="AF150" s="143"/>
      <c r="AP150" s="143"/>
      <c r="AZ150" s="143"/>
      <c r="BA150" s="143"/>
      <c r="BB150" s="143"/>
      <c r="BC150" s="143"/>
      <c r="BD150" s="143"/>
      <c r="BE150" s="143"/>
      <c r="BF150" s="143"/>
      <c r="BG150" s="143"/>
      <c r="BJ150" s="143"/>
      <c r="BT150" s="143"/>
      <c r="CD150" s="143"/>
      <c r="CN150" s="143"/>
      <c r="CX150" s="143"/>
      <c r="DH150" s="143"/>
      <c r="DR150" s="143"/>
      <c r="EB150" s="143"/>
      <c r="EL150" s="143"/>
      <c r="EV150" s="143"/>
      <c r="FF150" s="143"/>
      <c r="FP150" s="143"/>
      <c r="FZ150" s="143"/>
      <c r="GJ150" s="143"/>
      <c r="GT150" s="143"/>
      <c r="HD150" s="143"/>
      <c r="HN150" s="143"/>
      <c r="HX150" s="143"/>
      <c r="IH150" s="143"/>
      <c r="IR150" s="143"/>
    </row>
    <row xmlns:x14ac="http://schemas.microsoft.com/office/spreadsheetml/2009/9/ac" r="151" s="3" customFormat="true" x14ac:dyDescent="0.25">
      <c r="A151" s="446" t="str">
        <f ca="true">IF(ISBLANK('Data Summary'!A153),"",'Data Summary'!A153)</f>
        <v/>
      </c>
      <c r="B151" s="143"/>
      <c r="L151" s="143"/>
      <c r="V151" s="143"/>
      <c r="AF151" s="143"/>
      <c r="AP151" s="143"/>
      <c r="AZ151" s="143"/>
      <c r="BA151" s="143"/>
      <c r="BB151" s="143"/>
      <c r="BC151" s="143"/>
      <c r="BD151" s="143"/>
      <c r="BE151" s="143"/>
      <c r="BF151" s="143"/>
      <c r="BG151" s="143"/>
      <c r="BJ151" s="143"/>
      <c r="BT151" s="143"/>
      <c r="CD151" s="143"/>
      <c r="CN151" s="143"/>
      <c r="CX151" s="143"/>
      <c r="DH151" s="143"/>
      <c r="DR151" s="143"/>
      <c r="EB151" s="143"/>
      <c r="EL151" s="143"/>
      <c r="EV151" s="143"/>
      <c r="FF151" s="143"/>
      <c r="FP151" s="143"/>
      <c r="FZ151" s="143"/>
      <c r="GJ151" s="143"/>
      <c r="GT151" s="143"/>
      <c r="HD151" s="143"/>
      <c r="HN151" s="143"/>
      <c r="HX151" s="143"/>
      <c r="IH151" s="143"/>
      <c r="IR151" s="143"/>
    </row>
    <row xmlns:x14ac="http://schemas.microsoft.com/office/spreadsheetml/2009/9/ac" r="152" s="3" customFormat="true" x14ac:dyDescent="0.25">
      <c r="A152" s="444"/>
      <c r="B152" s="143"/>
      <c r="L152" s="143"/>
      <c r="V152" s="143"/>
      <c r="AF152" s="143"/>
      <c r="AP152" s="143"/>
      <c r="AZ152" s="143"/>
      <c r="BA152" s="143"/>
      <c r="BB152" s="143"/>
      <c r="BC152" s="143"/>
      <c r="BD152" s="143"/>
      <c r="BE152" s="143"/>
      <c r="BF152" s="143"/>
      <c r="BG152" s="143"/>
      <c r="BJ152" s="143"/>
      <c r="BT152" s="143"/>
      <c r="CD152" s="143"/>
      <c r="CN152" s="143"/>
      <c r="CX152" s="143"/>
      <c r="DH152" s="143"/>
      <c r="DR152" s="143"/>
      <c r="EB152" s="143"/>
      <c r="EL152" s="143"/>
      <c r="EV152" s="143"/>
      <c r="FF152" s="143"/>
      <c r="FP152" s="143"/>
      <c r="FZ152" s="143"/>
      <c r="GJ152" s="143"/>
      <c r="GT152" s="143"/>
      <c r="HD152" s="143"/>
      <c r="HN152" s="143"/>
      <c r="HX152" s="143"/>
      <c r="IH152" s="143"/>
      <c r="IR152" s="143"/>
    </row>
    <row xmlns:x14ac="http://schemas.microsoft.com/office/spreadsheetml/2009/9/ac" r="153" s="3" customFormat="true" x14ac:dyDescent="0.25">
      <c r="A153" s="444"/>
      <c r="B153" s="143"/>
      <c r="L153" s="143"/>
      <c r="V153" s="143"/>
      <c r="AF153" s="143"/>
      <c r="AP153" s="143"/>
      <c r="AZ153" s="143"/>
      <c r="BA153" s="143"/>
      <c r="BB153" s="143"/>
      <c r="BC153" s="143"/>
      <c r="BD153" s="143"/>
      <c r="BE153" s="143"/>
      <c r="BF153" s="143"/>
      <c r="BG153" s="143"/>
      <c r="BJ153" s="143"/>
      <c r="BT153" s="143"/>
      <c r="CD153" s="143"/>
      <c r="CN153" s="143"/>
      <c r="CX153" s="143"/>
      <c r="DH153" s="143"/>
      <c r="DR153" s="143"/>
      <c r="EB153" s="143"/>
      <c r="EL153" s="143"/>
      <c r="EV153" s="143"/>
      <c r="FF153" s="143"/>
      <c r="FP153" s="143"/>
      <c r="FZ153" s="143"/>
      <c r="GJ153" s="143"/>
      <c r="GT153" s="143"/>
      <c r="HD153" s="143"/>
      <c r="HN153" s="143"/>
      <c r="HX153" s="143"/>
      <c r="IH153" s="143"/>
      <c r="IR153" s="143"/>
    </row>
    <row xmlns:x14ac="http://schemas.microsoft.com/office/spreadsheetml/2009/9/ac" r="154" s="3" customFormat="true" x14ac:dyDescent="0.25">
      <c r="A154" s="444"/>
      <c r="B154" s="143"/>
      <c r="L154" s="143"/>
      <c r="V154" s="143"/>
      <c r="AF154" s="143"/>
      <c r="AP154" s="143"/>
      <c r="AZ154" s="143"/>
      <c r="BA154" s="143"/>
      <c r="BB154" s="143"/>
      <c r="BC154" s="143"/>
      <c r="BD154" s="143"/>
      <c r="BE154" s="143"/>
      <c r="BF154" s="143"/>
      <c r="BG154" s="143"/>
      <c r="BJ154" s="143"/>
      <c r="BT154" s="143"/>
      <c r="CD154" s="143"/>
      <c r="CN154" s="143"/>
      <c r="CX154" s="143"/>
      <c r="DH154" s="143"/>
      <c r="DR154" s="143"/>
      <c r="EB154" s="143"/>
      <c r="EL154" s="143"/>
      <c r="EV154" s="143"/>
      <c r="FF154" s="143"/>
      <c r="FP154" s="143"/>
      <c r="FZ154" s="143"/>
      <c r="GJ154" s="143"/>
      <c r="GT154" s="143"/>
      <c r="HD154" s="143"/>
      <c r="HN154" s="143"/>
      <c r="HX154" s="143"/>
      <c r="IH154" s="143"/>
      <c r="IR154" s="143"/>
    </row>
    <row xmlns:x14ac="http://schemas.microsoft.com/office/spreadsheetml/2009/9/ac" r="155" s="3" customFormat="true" x14ac:dyDescent="0.25">
      <c r="A155" s="444"/>
      <c r="B155" s="143"/>
      <c r="L155" s="143"/>
      <c r="V155" s="143"/>
      <c r="AF155" s="143"/>
      <c r="AP155" s="143"/>
      <c r="AZ155" s="143"/>
      <c r="BA155" s="143"/>
      <c r="BB155" s="143"/>
      <c r="BC155" s="143"/>
      <c r="BD155" s="143"/>
      <c r="BE155" s="143"/>
      <c r="BF155" s="143"/>
      <c r="BG155" s="143"/>
      <c r="BJ155" s="143"/>
      <c r="BT155" s="143"/>
      <c r="CD155" s="143"/>
      <c r="CN155" s="143"/>
      <c r="CX155" s="143"/>
      <c r="DH155" s="143"/>
      <c r="DR155" s="143"/>
      <c r="EB155" s="143"/>
      <c r="EL155" s="143"/>
      <c r="EV155" s="143"/>
      <c r="FF155" s="143"/>
      <c r="FP155" s="143"/>
      <c r="FZ155" s="143"/>
      <c r="GJ155" s="143"/>
      <c r="GT155" s="143"/>
      <c r="HD155" s="143"/>
      <c r="HN155" s="143"/>
      <c r="HX155" s="143"/>
      <c r="IH155" s="143"/>
      <c r="IR155" s="143"/>
    </row>
    <row xmlns:x14ac="http://schemas.microsoft.com/office/spreadsheetml/2009/9/ac" r="156" s="3" customFormat="true" x14ac:dyDescent="0.25">
      <c r="A156" s="444"/>
      <c r="B156" s="143"/>
      <c r="L156" s="143"/>
      <c r="V156" s="143"/>
      <c r="AF156" s="143"/>
      <c r="AP156" s="143"/>
      <c r="AZ156" s="143"/>
      <c r="BA156" s="143"/>
      <c r="BB156" s="143"/>
      <c r="BC156" s="143"/>
      <c r="BD156" s="143"/>
      <c r="BE156" s="143"/>
      <c r="BF156" s="143"/>
      <c r="BG156" s="143"/>
      <c r="BJ156" s="143"/>
      <c r="BT156" s="143"/>
      <c r="CD156" s="143"/>
      <c r="CN156" s="143"/>
      <c r="CX156" s="143"/>
      <c r="DH156" s="143"/>
      <c r="DR156" s="143"/>
      <c r="EB156" s="143"/>
      <c r="EL156" s="143"/>
      <c r="EV156" s="143"/>
      <c r="FF156" s="143"/>
      <c r="FP156" s="143"/>
      <c r="FZ156" s="143"/>
      <c r="GJ156" s="143"/>
      <c r="GT156" s="143"/>
      <c r="HD156" s="143"/>
      <c r="HN156" s="143"/>
      <c r="HX156" s="143"/>
      <c r="IH156" s="143"/>
      <c r="IR156" s="143"/>
    </row>
    <row xmlns:x14ac="http://schemas.microsoft.com/office/spreadsheetml/2009/9/ac" r="157" s="3" customFormat="true" x14ac:dyDescent="0.25">
      <c r="A157" s="444"/>
      <c r="B157" s="143"/>
      <c r="L157" s="143"/>
      <c r="V157" s="143"/>
      <c r="AF157" s="143"/>
      <c r="AP157" s="143"/>
      <c r="AZ157" s="143"/>
      <c r="BA157" s="143"/>
      <c r="BB157" s="143"/>
      <c r="BC157" s="143"/>
      <c r="BD157" s="143"/>
      <c r="BE157" s="143"/>
      <c r="BF157" s="143"/>
      <c r="BG157" s="143"/>
      <c r="BJ157" s="143"/>
      <c r="BT157" s="143"/>
      <c r="CD157" s="143"/>
      <c r="CN157" s="143"/>
      <c r="CX157" s="143"/>
      <c r="DH157" s="143"/>
      <c r="DR157" s="143"/>
      <c r="EB157" s="143"/>
      <c r="EL157" s="143"/>
      <c r="EV157" s="143"/>
      <c r="FF157" s="143"/>
      <c r="FP157" s="143"/>
      <c r="FZ157" s="143"/>
      <c r="GJ157" s="143"/>
      <c r="GT157" s="143"/>
      <c r="HD157" s="143"/>
      <c r="HN157" s="143"/>
      <c r="HX157" s="143"/>
      <c r="IH157" s="143"/>
      <c r="IR157" s="143"/>
    </row>
    <row xmlns:x14ac="http://schemas.microsoft.com/office/spreadsheetml/2009/9/ac" r="158" s="3" customFormat="true" x14ac:dyDescent="0.25">
      <c r="A158" s="444"/>
      <c r="B158" s="143"/>
      <c r="L158" s="143"/>
      <c r="V158" s="143"/>
      <c r="AF158" s="143"/>
      <c r="AP158" s="143"/>
      <c r="AZ158" s="143"/>
      <c r="BA158" s="143"/>
      <c r="BB158" s="143"/>
      <c r="BC158" s="143"/>
      <c r="BD158" s="143"/>
      <c r="BE158" s="143"/>
      <c r="BF158" s="143"/>
      <c r="BG158" s="143"/>
      <c r="BJ158" s="143"/>
      <c r="BT158" s="143"/>
      <c r="CD158" s="143"/>
      <c r="CN158" s="143"/>
      <c r="CX158" s="143"/>
      <c r="DH158" s="143"/>
      <c r="DR158" s="143"/>
      <c r="EB158" s="143"/>
      <c r="EL158" s="143"/>
      <c r="EV158" s="143"/>
      <c r="FF158" s="143"/>
      <c r="FP158" s="143"/>
      <c r="FZ158" s="143"/>
      <c r="GJ158" s="143"/>
      <c r="GT158" s="143"/>
      <c r="HD158" s="143"/>
      <c r="HN158" s="143"/>
      <c r="HX158" s="143"/>
      <c r="IH158" s="143"/>
      <c r="IR158" s="143"/>
    </row>
    <row xmlns:x14ac="http://schemas.microsoft.com/office/spreadsheetml/2009/9/ac" r="159" s="3" customFormat="true" x14ac:dyDescent="0.25">
      <c r="A159" s="444"/>
      <c r="B159" s="143"/>
      <c r="L159" s="143"/>
      <c r="V159" s="143"/>
      <c r="AF159" s="143"/>
      <c r="AP159" s="143"/>
      <c r="AZ159" s="143"/>
      <c r="BA159" s="143"/>
      <c r="BB159" s="143"/>
      <c r="BC159" s="143"/>
      <c r="BD159" s="143"/>
      <c r="BE159" s="143"/>
      <c r="BF159" s="143"/>
      <c r="BG159" s="143"/>
      <c r="BJ159" s="143"/>
      <c r="BT159" s="143"/>
      <c r="CD159" s="143"/>
      <c r="CN159" s="143"/>
      <c r="CX159" s="143"/>
      <c r="DH159" s="143"/>
      <c r="DR159" s="143"/>
      <c r="EB159" s="143"/>
      <c r="EL159" s="143"/>
      <c r="EV159" s="143"/>
      <c r="FF159" s="143"/>
      <c r="FP159" s="143"/>
      <c r="FZ159" s="143"/>
      <c r="GJ159" s="143"/>
      <c r="GT159" s="143"/>
      <c r="HD159" s="143"/>
      <c r="HN159" s="143"/>
      <c r="HX159" s="143"/>
      <c r="IH159" s="143"/>
      <c r="IR159" s="143"/>
    </row>
    <row xmlns:x14ac="http://schemas.microsoft.com/office/spreadsheetml/2009/9/ac" r="160" s="3" customFormat="true" x14ac:dyDescent="0.25">
      <c r="A160" s="444"/>
      <c r="B160" s="143"/>
      <c r="L160" s="143"/>
      <c r="V160" s="143"/>
      <c r="AF160" s="143"/>
      <c r="AP160" s="143"/>
      <c r="AZ160" s="143"/>
      <c r="BA160" s="143"/>
      <c r="BB160" s="143"/>
      <c r="BC160" s="143"/>
      <c r="BD160" s="143"/>
      <c r="BE160" s="143"/>
      <c r="BF160" s="143"/>
      <c r="BG160" s="143"/>
      <c r="BJ160" s="143"/>
      <c r="BT160" s="143"/>
      <c r="CD160" s="143"/>
      <c r="CN160" s="143"/>
      <c r="CX160" s="143"/>
      <c r="DH160" s="143"/>
      <c r="DR160" s="143"/>
      <c r="EB160" s="143"/>
      <c r="EL160" s="143"/>
      <c r="EV160" s="143"/>
      <c r="FF160" s="143"/>
      <c r="FP160" s="143"/>
      <c r="FZ160" s="143"/>
      <c r="GJ160" s="143"/>
      <c r="GT160" s="143"/>
      <c r="HD160" s="143"/>
      <c r="HN160" s="143"/>
      <c r="HX160" s="143"/>
      <c r="IH160" s="143"/>
      <c r="IR160" s="143"/>
    </row>
    <row xmlns:x14ac="http://schemas.microsoft.com/office/spreadsheetml/2009/9/ac" r="161" s="3" customFormat="true" x14ac:dyDescent="0.25">
      <c r="A161" s="444"/>
      <c r="B161" s="143"/>
      <c r="L161" s="143"/>
      <c r="V161" s="143"/>
      <c r="AF161" s="143"/>
      <c r="AP161" s="143"/>
      <c r="AZ161" s="143"/>
      <c r="BA161" s="143"/>
      <c r="BB161" s="143"/>
      <c r="BC161" s="143"/>
      <c r="BD161" s="143"/>
      <c r="BE161" s="143"/>
      <c r="BF161" s="143"/>
      <c r="BG161" s="143"/>
      <c r="BJ161" s="143"/>
      <c r="BT161" s="143"/>
      <c r="CD161" s="143"/>
      <c r="CN161" s="143"/>
      <c r="CX161" s="143"/>
      <c r="DH161" s="143"/>
      <c r="DR161" s="143"/>
      <c r="EB161" s="143"/>
      <c r="EL161" s="143"/>
      <c r="EV161" s="143"/>
      <c r="FF161" s="143"/>
      <c r="FP161" s="143"/>
      <c r="FZ161" s="143"/>
      <c r="GJ161" s="143"/>
      <c r="GT161" s="143"/>
      <c r="HD161" s="143"/>
      <c r="HN161" s="143"/>
      <c r="HX161" s="143"/>
      <c r="IH161" s="143"/>
      <c r="IR161" s="143"/>
    </row>
    <row xmlns:x14ac="http://schemas.microsoft.com/office/spreadsheetml/2009/9/ac" r="162" s="3" customFormat="true" x14ac:dyDescent="0.25">
      <c r="A162" s="444"/>
      <c r="B162" s="143"/>
      <c r="L162" s="143"/>
      <c r="V162" s="143"/>
      <c r="AF162" s="143"/>
      <c r="AP162" s="143"/>
      <c r="AZ162" s="143"/>
      <c r="BA162" s="143"/>
      <c r="BB162" s="143"/>
      <c r="BC162" s="143"/>
      <c r="BD162" s="143"/>
      <c r="BE162" s="143"/>
      <c r="BF162" s="143"/>
      <c r="BG162" s="143"/>
      <c r="BJ162" s="143"/>
      <c r="BT162" s="143"/>
      <c r="CD162" s="143"/>
      <c r="CN162" s="143"/>
      <c r="CX162" s="143"/>
      <c r="DH162" s="143"/>
      <c r="DR162" s="143"/>
      <c r="EB162" s="143"/>
      <c r="EL162" s="143"/>
      <c r="EV162" s="143"/>
      <c r="FF162" s="143"/>
      <c r="FP162" s="143"/>
      <c r="FZ162" s="143"/>
      <c r="GJ162" s="143"/>
      <c r="GT162" s="143"/>
      <c r="HD162" s="143"/>
      <c r="HN162" s="143"/>
      <c r="HX162" s="143"/>
      <c r="IH162" s="143"/>
      <c r="IR162" s="143"/>
    </row>
    <row xmlns:x14ac="http://schemas.microsoft.com/office/spreadsheetml/2009/9/ac" r="163" s="3" customFormat="true" x14ac:dyDescent="0.25">
      <c r="A163" s="444"/>
      <c r="B163" s="143"/>
      <c r="L163" s="143"/>
      <c r="V163" s="143"/>
      <c r="AF163" s="143"/>
      <c r="AP163" s="143"/>
      <c r="AZ163" s="143"/>
      <c r="BA163" s="143"/>
      <c r="BB163" s="143"/>
      <c r="BC163" s="143"/>
      <c r="BD163" s="143"/>
      <c r="BE163" s="143"/>
      <c r="BF163" s="143"/>
      <c r="BG163" s="143"/>
      <c r="BJ163" s="143"/>
      <c r="BT163" s="143"/>
      <c r="CD163" s="143"/>
      <c r="CN163" s="143"/>
      <c r="CX163" s="143"/>
      <c r="DH163" s="143"/>
      <c r="DR163" s="143"/>
      <c r="EB163" s="143"/>
      <c r="EL163" s="143"/>
      <c r="EV163" s="143"/>
      <c r="FF163" s="143"/>
      <c r="FP163" s="143"/>
      <c r="FZ163" s="143"/>
      <c r="GJ163" s="143"/>
      <c r="GT163" s="143"/>
      <c r="HD163" s="143"/>
      <c r="HN163" s="143"/>
      <c r="HX163" s="143"/>
      <c r="IH163" s="143"/>
      <c r="IR163" s="143"/>
    </row>
    <row xmlns:x14ac="http://schemas.microsoft.com/office/spreadsheetml/2009/9/ac" r="164" s="3" customFormat="true" x14ac:dyDescent="0.25">
      <c r="A164" s="444"/>
      <c r="B164" s="143"/>
      <c r="L164" s="143"/>
      <c r="V164" s="143"/>
      <c r="AF164" s="143"/>
      <c r="AP164" s="143"/>
      <c r="AZ164" s="143"/>
      <c r="BA164" s="143"/>
      <c r="BB164" s="143"/>
      <c r="BC164" s="143"/>
      <c r="BD164" s="143"/>
      <c r="BE164" s="143"/>
      <c r="BF164" s="143"/>
      <c r="BG164" s="143"/>
      <c r="BJ164" s="143"/>
      <c r="BT164" s="143"/>
      <c r="CD164" s="143"/>
      <c r="CN164" s="143"/>
      <c r="CX164" s="143"/>
      <c r="DH164" s="143"/>
      <c r="DR164" s="143"/>
      <c r="EB164" s="143"/>
      <c r="EL164" s="143"/>
      <c r="EV164" s="143"/>
      <c r="FF164" s="143"/>
      <c r="FP164" s="143"/>
      <c r="FZ164" s="143"/>
      <c r="GJ164" s="143"/>
      <c r="GT164" s="143"/>
      <c r="HD164" s="143"/>
      <c r="HN164" s="143"/>
      <c r="HX164" s="143"/>
      <c r="IH164" s="143"/>
      <c r="IR164" s="143"/>
    </row>
    <row xmlns:x14ac="http://schemas.microsoft.com/office/spreadsheetml/2009/9/ac" r="165" s="3" customFormat="true" x14ac:dyDescent="0.25">
      <c r="A165" s="444"/>
      <c r="B165" s="143"/>
      <c r="L165" s="143"/>
      <c r="V165" s="143"/>
      <c r="AF165" s="143"/>
      <c r="AP165" s="143"/>
      <c r="AZ165" s="143"/>
      <c r="BA165" s="143"/>
      <c r="BB165" s="143"/>
      <c r="BC165" s="143"/>
      <c r="BD165" s="143"/>
      <c r="BE165" s="143"/>
      <c r="BF165" s="143"/>
      <c r="BG165" s="143"/>
      <c r="BJ165" s="143"/>
      <c r="BT165" s="143"/>
      <c r="CD165" s="143"/>
      <c r="CN165" s="143"/>
      <c r="CX165" s="143"/>
      <c r="DH165" s="143"/>
      <c r="DR165" s="143"/>
      <c r="EB165" s="143"/>
      <c r="EL165" s="143"/>
      <c r="EV165" s="143"/>
      <c r="FF165" s="143"/>
      <c r="FP165" s="143"/>
      <c r="FZ165" s="143"/>
      <c r="GJ165" s="143"/>
      <c r="GT165" s="143"/>
      <c r="HD165" s="143"/>
      <c r="HN165" s="143"/>
      <c r="HX165" s="143"/>
      <c r="IH165" s="143"/>
      <c r="IR165" s="143"/>
    </row>
    <row xmlns:x14ac="http://schemas.microsoft.com/office/spreadsheetml/2009/9/ac" r="166" s="3" customFormat="true" x14ac:dyDescent="0.25">
      <c r="A166" s="444"/>
      <c r="B166" s="143"/>
      <c r="L166" s="143"/>
      <c r="V166" s="143"/>
      <c r="AF166" s="143"/>
      <c r="AP166" s="143"/>
      <c r="AZ166" s="143"/>
      <c r="BA166" s="143"/>
      <c r="BB166" s="143"/>
      <c r="BC166" s="143"/>
      <c r="BD166" s="143"/>
      <c r="BE166" s="143"/>
      <c r="BF166" s="143"/>
      <c r="BG166" s="143"/>
      <c r="BJ166" s="143"/>
      <c r="BT166" s="143"/>
      <c r="CD166" s="143"/>
      <c r="CN166" s="143"/>
      <c r="CX166" s="143"/>
      <c r="DH166" s="143"/>
      <c r="DR166" s="143"/>
      <c r="EB166" s="143"/>
      <c r="EL166" s="143"/>
      <c r="EV166" s="143"/>
      <c r="FF166" s="143"/>
      <c r="FP166" s="143"/>
      <c r="FZ166" s="143"/>
      <c r="GJ166" s="143"/>
      <c r="GT166" s="143"/>
      <c r="HD166" s="143"/>
      <c r="HN166" s="143"/>
      <c r="HX166" s="143"/>
      <c r="IH166" s="143"/>
      <c r="IR166" s="143"/>
    </row>
    <row xmlns:x14ac="http://schemas.microsoft.com/office/spreadsheetml/2009/9/ac" r="167" s="3" customFormat="true" x14ac:dyDescent="0.25">
      <c r="A167" s="444"/>
      <c r="B167" s="143"/>
      <c r="L167" s="143"/>
      <c r="V167" s="143"/>
      <c r="AF167" s="143"/>
      <c r="AP167" s="143"/>
      <c r="AZ167" s="143"/>
      <c r="BA167" s="143"/>
      <c r="BB167" s="143"/>
      <c r="BC167" s="143"/>
      <c r="BD167" s="143"/>
      <c r="BE167" s="143"/>
      <c r="BF167" s="143"/>
      <c r="BG167" s="143"/>
      <c r="BJ167" s="143"/>
      <c r="BT167" s="143"/>
      <c r="CD167" s="143"/>
      <c r="CN167" s="143"/>
      <c r="CX167" s="143"/>
      <c r="DH167" s="143"/>
      <c r="DR167" s="143"/>
      <c r="EB167" s="143"/>
      <c r="EL167" s="143"/>
      <c r="EV167" s="143"/>
      <c r="FF167" s="143"/>
      <c r="FP167" s="143"/>
      <c r="FZ167" s="143"/>
      <c r="GJ167" s="143"/>
      <c r="GT167" s="143"/>
      <c r="HD167" s="143"/>
      <c r="HN167" s="143"/>
      <c r="HX167" s="143"/>
      <c r="IH167" s="143"/>
      <c r="IR167" s="143"/>
    </row>
    <row xmlns:x14ac="http://schemas.microsoft.com/office/spreadsheetml/2009/9/ac" r="168" s="3" customFormat="true" x14ac:dyDescent="0.25">
      <c r="A168" s="444"/>
      <c r="B168" s="143"/>
      <c r="L168" s="143"/>
      <c r="V168" s="143"/>
      <c r="AF168" s="143"/>
      <c r="AP168" s="143"/>
      <c r="AZ168" s="143"/>
      <c r="BA168" s="143"/>
      <c r="BB168" s="143"/>
      <c r="BC168" s="143"/>
      <c r="BD168" s="143"/>
      <c r="BE168" s="143"/>
      <c r="BF168" s="143"/>
      <c r="BG168" s="143"/>
      <c r="BJ168" s="143"/>
      <c r="BT168" s="143"/>
      <c r="CD168" s="143"/>
      <c r="CN168" s="143"/>
      <c r="CX168" s="143"/>
      <c r="DH168" s="143"/>
      <c r="DR168" s="143"/>
      <c r="EB168" s="143"/>
      <c r="EL168" s="143"/>
      <c r="EV168" s="143"/>
      <c r="FF168" s="143"/>
      <c r="FP168" s="143"/>
      <c r="FZ168" s="143"/>
      <c r="GJ168" s="143"/>
      <c r="GT168" s="143"/>
      <c r="HD168" s="143"/>
      <c r="HN168" s="143"/>
      <c r="HX168" s="143"/>
      <c r="IH168" s="143"/>
      <c r="IR168" s="143"/>
    </row>
    <row xmlns:x14ac="http://schemas.microsoft.com/office/spreadsheetml/2009/9/ac" r="169" s="3" customFormat="true" x14ac:dyDescent="0.25">
      <c r="A169" s="444"/>
      <c r="B169" s="143"/>
      <c r="L169" s="143"/>
      <c r="V169" s="143"/>
      <c r="AF169" s="143"/>
      <c r="AP169" s="143"/>
      <c r="AZ169" s="143"/>
      <c r="BA169" s="143"/>
      <c r="BB169" s="143"/>
      <c r="BC169" s="143"/>
      <c r="BD169" s="143"/>
      <c r="BE169" s="143"/>
      <c r="BF169" s="143"/>
      <c r="BG169" s="143"/>
      <c r="BJ169" s="143"/>
      <c r="BT169" s="143"/>
      <c r="CD169" s="143"/>
      <c r="CN169" s="143"/>
      <c r="CX169" s="143"/>
      <c r="DH169" s="143"/>
      <c r="DR169" s="143"/>
      <c r="EB169" s="143"/>
      <c r="EL169" s="143"/>
      <c r="EV169" s="143"/>
      <c r="FF169" s="143"/>
      <c r="FP169" s="143"/>
      <c r="FZ169" s="143"/>
      <c r="GJ169" s="143"/>
      <c r="GT169" s="143"/>
      <c r="HD169" s="143"/>
      <c r="HN169" s="143"/>
      <c r="HX169" s="143"/>
      <c r="IH169" s="143"/>
      <c r="IR169" s="143"/>
    </row>
    <row xmlns:x14ac="http://schemas.microsoft.com/office/spreadsheetml/2009/9/ac" r="170" s="3" customFormat="true" x14ac:dyDescent="0.25">
      <c r="A170" s="444"/>
      <c r="B170" s="143"/>
      <c r="L170" s="143"/>
      <c r="V170" s="143"/>
      <c r="AF170" s="143"/>
      <c r="AP170" s="143"/>
      <c r="AZ170" s="143"/>
      <c r="BA170" s="143"/>
      <c r="BB170" s="143"/>
      <c r="BC170" s="143"/>
      <c r="BD170" s="143"/>
      <c r="BE170" s="143"/>
      <c r="BF170" s="143"/>
      <c r="BG170" s="143"/>
      <c r="BJ170" s="143"/>
      <c r="BT170" s="143"/>
      <c r="CD170" s="143"/>
      <c r="CN170" s="143"/>
      <c r="CX170" s="143"/>
      <c r="DH170" s="143"/>
      <c r="DR170" s="143"/>
      <c r="EB170" s="143"/>
      <c r="EL170" s="143"/>
      <c r="EV170" s="143"/>
      <c r="FF170" s="143"/>
      <c r="FP170" s="143"/>
      <c r="FZ170" s="143"/>
      <c r="GJ170" s="143"/>
      <c r="GT170" s="143"/>
      <c r="HD170" s="143"/>
      <c r="HN170" s="143"/>
      <c r="HX170" s="143"/>
      <c r="IH170" s="143"/>
      <c r="IR170" s="143"/>
    </row>
    <row xmlns:x14ac="http://schemas.microsoft.com/office/spreadsheetml/2009/9/ac" r="171" s="3" customFormat="true" x14ac:dyDescent="0.25">
      <c r="A171" s="444"/>
      <c r="B171" s="143"/>
      <c r="L171" s="143"/>
      <c r="V171" s="143"/>
      <c r="AF171" s="143"/>
      <c r="AP171" s="143"/>
      <c r="AZ171" s="143"/>
      <c r="BA171" s="143"/>
      <c r="BB171" s="143"/>
      <c r="BC171" s="143"/>
      <c r="BD171" s="143"/>
      <c r="BE171" s="143"/>
      <c r="BF171" s="143"/>
      <c r="BG171" s="143"/>
      <c r="BJ171" s="143"/>
      <c r="BT171" s="143"/>
      <c r="CD171" s="143"/>
      <c r="CN171" s="143"/>
      <c r="CX171" s="143"/>
      <c r="DH171" s="143"/>
      <c r="DR171" s="143"/>
      <c r="EB171" s="143"/>
      <c r="EL171" s="143"/>
      <c r="EV171" s="143"/>
      <c r="FF171" s="143"/>
      <c r="FP171" s="143"/>
      <c r="FZ171" s="143"/>
      <c r="GJ171" s="143"/>
      <c r="GT171" s="143"/>
      <c r="HD171" s="143"/>
      <c r="HN171" s="143"/>
      <c r="HX171" s="143"/>
      <c r="IH171" s="143"/>
      <c r="IR171" s="143"/>
    </row>
    <row xmlns:x14ac="http://schemas.microsoft.com/office/spreadsheetml/2009/9/ac" r="172" s="3" customFormat="true" x14ac:dyDescent="0.25">
      <c r="A172" s="444"/>
      <c r="B172" s="143"/>
      <c r="L172" s="143"/>
      <c r="V172" s="143"/>
      <c r="AF172" s="143"/>
      <c r="AP172" s="143"/>
      <c r="AZ172" s="143"/>
      <c r="BA172" s="143"/>
      <c r="BB172" s="143"/>
      <c r="BC172" s="143"/>
      <c r="BD172" s="143"/>
      <c r="BE172" s="143"/>
      <c r="BF172" s="143"/>
      <c r="BG172" s="143"/>
      <c r="BJ172" s="143"/>
      <c r="BT172" s="143"/>
      <c r="CD172" s="143"/>
      <c r="CN172" s="143"/>
      <c r="CX172" s="143"/>
      <c r="DH172" s="143"/>
      <c r="DR172" s="143"/>
      <c r="EB172" s="143"/>
      <c r="EL172" s="143"/>
      <c r="EV172" s="143"/>
      <c r="FF172" s="143"/>
      <c r="FP172" s="143"/>
      <c r="FZ172" s="143"/>
      <c r="GJ172" s="143"/>
      <c r="GT172" s="143"/>
      <c r="HD172" s="143"/>
      <c r="HN172" s="143"/>
      <c r="HX172" s="143"/>
      <c r="IH172" s="143"/>
      <c r="IR172" s="143"/>
    </row>
    <row xmlns:x14ac="http://schemas.microsoft.com/office/spreadsheetml/2009/9/ac" r="173" s="3" customFormat="true" x14ac:dyDescent="0.25">
      <c r="A173" s="444"/>
      <c r="B173" s="143"/>
      <c r="L173" s="143"/>
      <c r="V173" s="143"/>
      <c r="AF173" s="143"/>
      <c r="AP173" s="143"/>
      <c r="AZ173" s="143"/>
      <c r="BA173" s="143"/>
      <c r="BB173" s="143"/>
      <c r="BC173" s="143"/>
      <c r="BD173" s="143"/>
      <c r="BE173" s="143"/>
      <c r="BF173" s="143"/>
      <c r="BG173" s="143"/>
      <c r="BJ173" s="143"/>
      <c r="BT173" s="143"/>
      <c r="CD173" s="143"/>
      <c r="CN173" s="143"/>
      <c r="CX173" s="143"/>
      <c r="DH173" s="143"/>
      <c r="DR173" s="143"/>
      <c r="EB173" s="143"/>
      <c r="EL173" s="143"/>
      <c r="EV173" s="143"/>
      <c r="FF173" s="143"/>
      <c r="FP173" s="143"/>
      <c r="FZ173" s="143"/>
      <c r="GJ173" s="143"/>
      <c r="GT173" s="143"/>
      <c r="HD173" s="143"/>
      <c r="HN173" s="143"/>
      <c r="HX173" s="143"/>
      <c r="IH173" s="143"/>
      <c r="IR173" s="143"/>
    </row>
    <row xmlns:x14ac="http://schemas.microsoft.com/office/spreadsheetml/2009/9/ac" r="174" s="3" customFormat="true" x14ac:dyDescent="0.25">
      <c r="A174" s="444"/>
      <c r="B174" s="143"/>
      <c r="L174" s="143"/>
      <c r="V174" s="143"/>
      <c r="AF174" s="143"/>
      <c r="AP174" s="143"/>
      <c r="AZ174" s="143"/>
      <c r="BA174" s="143"/>
      <c r="BB174" s="143"/>
      <c r="BC174" s="143"/>
      <c r="BD174" s="143"/>
      <c r="BE174" s="143"/>
      <c r="BF174" s="143"/>
      <c r="BG174" s="143"/>
      <c r="BJ174" s="143"/>
      <c r="BT174" s="143"/>
      <c r="CD174" s="143"/>
      <c r="CN174" s="143"/>
      <c r="CX174" s="143"/>
      <c r="DH174" s="143"/>
      <c r="DR174" s="143"/>
      <c r="EB174" s="143"/>
      <c r="EL174" s="143"/>
      <c r="EV174" s="143"/>
      <c r="FF174" s="143"/>
      <c r="FP174" s="143"/>
      <c r="FZ174" s="143"/>
      <c r="GJ174" s="143"/>
      <c r="GT174" s="143"/>
      <c r="HD174" s="143"/>
      <c r="HN174" s="143"/>
      <c r="HX174" s="143"/>
      <c r="IH174" s="143"/>
      <c r="IR174" s="143"/>
    </row>
    <row xmlns:x14ac="http://schemas.microsoft.com/office/spreadsheetml/2009/9/ac" r="175" s="3" customFormat="true" x14ac:dyDescent="0.25">
      <c r="A175" s="444"/>
      <c r="B175" s="143"/>
      <c r="L175" s="143"/>
      <c r="V175" s="143"/>
      <c r="AF175" s="143"/>
      <c r="AP175" s="143"/>
      <c r="AZ175" s="143"/>
      <c r="BA175" s="143"/>
      <c r="BB175" s="143"/>
      <c r="BC175" s="143"/>
      <c r="BD175" s="143"/>
      <c r="BE175" s="143"/>
      <c r="BF175" s="143"/>
      <c r="BG175" s="143"/>
      <c r="BJ175" s="143"/>
      <c r="BT175" s="143"/>
      <c r="CD175" s="143"/>
      <c r="CN175" s="143"/>
      <c r="CX175" s="143"/>
      <c r="DH175" s="143"/>
      <c r="DR175" s="143"/>
      <c r="EB175" s="143"/>
      <c r="EL175" s="143"/>
      <c r="EV175" s="143"/>
      <c r="FF175" s="143"/>
      <c r="FP175" s="143"/>
      <c r="FZ175" s="143"/>
      <c r="GJ175" s="143"/>
      <c r="GT175" s="143"/>
      <c r="HD175" s="143"/>
      <c r="HN175" s="143"/>
      <c r="HX175" s="143"/>
      <c r="IH175" s="143"/>
      <c r="IR175" s="143"/>
    </row>
    <row xmlns:x14ac="http://schemas.microsoft.com/office/spreadsheetml/2009/9/ac" r="176" s="3" customFormat="true" x14ac:dyDescent="0.25">
      <c r="A176" s="444"/>
      <c r="B176" s="143"/>
      <c r="L176" s="143"/>
      <c r="V176" s="143"/>
      <c r="AF176" s="143"/>
      <c r="AP176" s="143"/>
      <c r="AZ176" s="143"/>
      <c r="BA176" s="143"/>
      <c r="BB176" s="143"/>
      <c r="BC176" s="143"/>
      <c r="BD176" s="143"/>
      <c r="BE176" s="143"/>
      <c r="BF176" s="143"/>
      <c r="BG176" s="143"/>
      <c r="BJ176" s="143"/>
      <c r="BT176" s="143"/>
      <c r="CD176" s="143"/>
      <c r="CN176" s="143"/>
      <c r="CX176" s="143"/>
      <c r="DH176" s="143"/>
      <c r="DR176" s="143"/>
      <c r="EB176" s="143"/>
      <c r="EL176" s="143"/>
      <c r="EV176" s="143"/>
      <c r="FF176" s="143"/>
      <c r="FP176" s="143"/>
      <c r="FZ176" s="143"/>
      <c r="GJ176" s="143"/>
      <c r="GT176" s="143"/>
      <c r="HD176" s="143"/>
      <c r="HN176" s="143"/>
      <c r="HX176" s="143"/>
      <c r="IH176" s="143"/>
      <c r="IR176" s="143"/>
    </row>
    <row xmlns:x14ac="http://schemas.microsoft.com/office/spreadsheetml/2009/9/ac" r="177" s="3" customFormat="true" x14ac:dyDescent="0.25">
      <c r="A177" s="444"/>
      <c r="B177" s="143"/>
      <c r="L177" s="143"/>
      <c r="V177" s="143"/>
      <c r="AF177" s="143"/>
      <c r="AP177" s="143"/>
      <c r="AZ177" s="143"/>
      <c r="BA177" s="143"/>
      <c r="BB177" s="143"/>
      <c r="BC177" s="143"/>
      <c r="BD177" s="143"/>
      <c r="BE177" s="143"/>
      <c r="BF177" s="143"/>
      <c r="BG177" s="143"/>
      <c r="BJ177" s="143"/>
      <c r="BT177" s="143"/>
      <c r="CD177" s="143"/>
      <c r="CN177" s="143"/>
      <c r="CX177" s="143"/>
      <c r="DH177" s="143"/>
      <c r="DR177" s="143"/>
      <c r="EB177" s="143"/>
      <c r="EL177" s="143"/>
      <c r="EV177" s="143"/>
      <c r="FF177" s="143"/>
      <c r="FP177" s="143"/>
      <c r="FZ177" s="143"/>
      <c r="GJ177" s="143"/>
      <c r="GT177" s="143"/>
      <c r="HD177" s="143"/>
      <c r="HN177" s="143"/>
      <c r="HX177" s="143"/>
      <c r="IH177" s="143"/>
      <c r="IR177" s="143"/>
    </row>
    <row xmlns:x14ac="http://schemas.microsoft.com/office/spreadsheetml/2009/9/ac" r="178" s="3" customFormat="true" x14ac:dyDescent="0.25">
      <c r="A178" s="444"/>
      <c r="B178" s="143"/>
      <c r="L178" s="143"/>
      <c r="V178" s="143"/>
      <c r="AF178" s="143"/>
      <c r="AP178" s="143"/>
      <c r="AZ178" s="143"/>
      <c r="BA178" s="143"/>
      <c r="BB178" s="143"/>
      <c r="BC178" s="143"/>
      <c r="BD178" s="143"/>
      <c r="BE178" s="143"/>
      <c r="BF178" s="143"/>
      <c r="BG178" s="143"/>
      <c r="BJ178" s="143"/>
      <c r="BT178" s="143"/>
      <c r="CD178" s="143"/>
      <c r="CN178" s="143"/>
      <c r="CX178" s="143"/>
      <c r="DH178" s="143"/>
      <c r="DR178" s="143"/>
      <c r="EB178" s="143"/>
      <c r="EL178" s="143"/>
      <c r="EV178" s="143"/>
      <c r="FF178" s="143"/>
      <c r="FP178" s="143"/>
      <c r="FZ178" s="143"/>
      <c r="GJ178" s="143"/>
      <c r="GT178" s="143"/>
      <c r="HD178" s="143"/>
      <c r="HN178" s="143"/>
      <c r="HX178" s="143"/>
      <c r="IH178" s="143"/>
      <c r="IR178" s="143"/>
    </row>
    <row xmlns:x14ac="http://schemas.microsoft.com/office/spreadsheetml/2009/9/ac" r="179" s="3" customFormat="true" x14ac:dyDescent="0.25">
      <c r="A179" s="444"/>
      <c r="B179" s="143"/>
      <c r="L179" s="143"/>
      <c r="V179" s="143"/>
      <c r="AF179" s="143"/>
      <c r="AP179" s="143"/>
      <c r="AZ179" s="143"/>
      <c r="BA179" s="143"/>
      <c r="BB179" s="143"/>
      <c r="BC179" s="143"/>
      <c r="BD179" s="143"/>
      <c r="BE179" s="143"/>
      <c r="BF179" s="143"/>
      <c r="BG179" s="143"/>
      <c r="BJ179" s="143"/>
      <c r="BT179" s="143"/>
      <c r="CD179" s="143"/>
      <c r="CN179" s="143"/>
      <c r="CX179" s="143"/>
      <c r="DH179" s="143"/>
      <c r="DR179" s="143"/>
      <c r="EB179" s="143"/>
      <c r="EL179" s="143"/>
      <c r="EV179" s="143"/>
      <c r="FF179" s="143"/>
      <c r="FP179" s="143"/>
      <c r="FZ179" s="143"/>
      <c r="GJ179" s="143"/>
      <c r="GT179" s="143"/>
      <c r="HD179" s="143"/>
      <c r="HN179" s="143"/>
      <c r="HX179" s="143"/>
      <c r="IH179" s="143"/>
      <c r="IR179" s="143"/>
    </row>
    <row xmlns:x14ac="http://schemas.microsoft.com/office/spreadsheetml/2009/9/ac" r="180" s="3" customFormat="true" x14ac:dyDescent="0.25">
      <c r="A180" s="444"/>
      <c r="B180" s="143"/>
      <c r="L180" s="143"/>
      <c r="V180" s="143"/>
      <c r="AF180" s="143"/>
      <c r="AP180" s="143"/>
      <c r="AZ180" s="143"/>
      <c r="BA180" s="143"/>
      <c r="BB180" s="143"/>
      <c r="BC180" s="143"/>
      <c r="BD180" s="143"/>
      <c r="BE180" s="143"/>
      <c r="BF180" s="143"/>
      <c r="BG180" s="143"/>
      <c r="BJ180" s="143"/>
      <c r="BT180" s="143"/>
      <c r="CD180" s="143"/>
      <c r="CN180" s="143"/>
      <c r="CX180" s="143"/>
      <c r="DH180" s="143"/>
      <c r="DR180" s="143"/>
      <c r="EB180" s="143"/>
      <c r="EL180" s="143"/>
      <c r="EV180" s="143"/>
      <c r="FF180" s="143"/>
      <c r="FP180" s="143"/>
      <c r="FZ180" s="143"/>
      <c r="GJ180" s="143"/>
      <c r="GT180" s="143"/>
      <c r="HD180" s="143"/>
      <c r="HN180" s="143"/>
      <c r="HX180" s="143"/>
      <c r="IH180" s="143"/>
      <c r="IR180" s="143"/>
    </row>
    <row xmlns:x14ac="http://schemas.microsoft.com/office/spreadsheetml/2009/9/ac" r="181" s="3" customFormat="true" x14ac:dyDescent="0.25">
      <c r="A181" s="444"/>
      <c r="B181" s="143"/>
      <c r="L181" s="143"/>
      <c r="V181" s="143"/>
      <c r="AF181" s="143"/>
      <c r="AP181" s="143"/>
      <c r="AZ181" s="143"/>
      <c r="BA181" s="143"/>
      <c r="BB181" s="143"/>
      <c r="BC181" s="143"/>
      <c r="BD181" s="143"/>
      <c r="BE181" s="143"/>
      <c r="BF181" s="143"/>
      <c r="BG181" s="143"/>
      <c r="BJ181" s="143"/>
      <c r="BT181" s="143"/>
      <c r="CD181" s="143"/>
      <c r="CN181" s="143"/>
      <c r="CX181" s="143"/>
      <c r="DH181" s="143"/>
      <c r="DR181" s="143"/>
      <c r="EB181" s="143"/>
      <c r="EL181" s="143"/>
      <c r="EV181" s="143"/>
      <c r="FF181" s="143"/>
      <c r="FP181" s="143"/>
      <c r="FZ181" s="143"/>
      <c r="GJ181" s="143"/>
      <c r="GT181" s="143"/>
      <c r="HD181" s="143"/>
      <c r="HN181" s="143"/>
      <c r="HX181" s="143"/>
      <c r="IH181" s="143"/>
      <c r="IR181" s="143"/>
    </row>
    <row xmlns:x14ac="http://schemas.microsoft.com/office/spreadsheetml/2009/9/ac" r="182" s="3" customFormat="true" x14ac:dyDescent="0.25">
      <c r="A182" s="444"/>
      <c r="B182" s="143"/>
      <c r="L182" s="143"/>
      <c r="V182" s="143"/>
      <c r="AF182" s="143"/>
      <c r="AP182" s="143"/>
      <c r="AZ182" s="143"/>
      <c r="BA182" s="143"/>
      <c r="BB182" s="143"/>
      <c r="BC182" s="143"/>
      <c r="BD182" s="143"/>
      <c r="BE182" s="143"/>
      <c r="BF182" s="143"/>
      <c r="BG182" s="143"/>
      <c r="BJ182" s="143"/>
      <c r="BT182" s="143"/>
      <c r="CD182" s="143"/>
      <c r="CN182" s="143"/>
      <c r="CX182" s="143"/>
      <c r="DH182" s="143"/>
      <c r="DR182" s="143"/>
      <c r="EB182" s="143"/>
      <c r="EL182" s="143"/>
      <c r="EV182" s="143"/>
      <c r="FF182" s="143"/>
      <c r="FP182" s="143"/>
      <c r="FZ182" s="143"/>
      <c r="GJ182" s="143"/>
      <c r="GT182" s="143"/>
      <c r="HD182" s="143"/>
      <c r="HN182" s="143"/>
      <c r="HX182" s="143"/>
      <c r="IH182" s="143"/>
      <c r="IR182" s="143"/>
    </row>
    <row xmlns:x14ac="http://schemas.microsoft.com/office/spreadsheetml/2009/9/ac" r="183" s="3" customFormat="true" x14ac:dyDescent="0.25">
      <c r="A183" s="444"/>
      <c r="B183" s="143"/>
      <c r="L183" s="143"/>
      <c r="V183" s="143"/>
      <c r="AF183" s="143"/>
      <c r="AP183" s="143"/>
      <c r="AZ183" s="143"/>
      <c r="BA183" s="143"/>
      <c r="BB183" s="143"/>
      <c r="BC183" s="143"/>
      <c r="BD183" s="143"/>
      <c r="BE183" s="143"/>
      <c r="BF183" s="143"/>
      <c r="BG183" s="143"/>
      <c r="BJ183" s="143"/>
      <c r="BT183" s="143"/>
      <c r="CD183" s="143"/>
      <c r="CN183" s="143"/>
      <c r="CX183" s="143"/>
      <c r="DH183" s="143"/>
      <c r="DR183" s="143"/>
      <c r="EB183" s="143"/>
      <c r="EL183" s="143"/>
      <c r="EV183" s="143"/>
      <c r="FF183" s="143"/>
      <c r="FP183" s="143"/>
      <c r="FZ183" s="143"/>
      <c r="GJ183" s="143"/>
      <c r="GT183" s="143"/>
      <c r="HD183" s="143"/>
      <c r="HN183" s="143"/>
      <c r="HX183" s="143"/>
      <c r="IH183" s="143"/>
      <c r="IR183" s="143"/>
    </row>
    <row xmlns:x14ac="http://schemas.microsoft.com/office/spreadsheetml/2009/9/ac" r="184" s="3" customFormat="true" x14ac:dyDescent="0.25">
      <c r="A184" s="444"/>
      <c r="B184" s="143"/>
      <c r="L184" s="143"/>
      <c r="V184" s="143"/>
      <c r="AF184" s="143"/>
      <c r="AP184" s="143"/>
      <c r="AZ184" s="143"/>
      <c r="BA184" s="143"/>
      <c r="BB184" s="143"/>
      <c r="BC184" s="143"/>
      <c r="BD184" s="143"/>
      <c r="BE184" s="143"/>
      <c r="BF184" s="143"/>
      <c r="BG184" s="143"/>
      <c r="BJ184" s="143"/>
      <c r="BT184" s="143"/>
      <c r="CD184" s="143"/>
      <c r="CN184" s="143"/>
      <c r="CX184" s="143"/>
      <c r="DH184" s="143"/>
      <c r="DR184" s="143"/>
      <c r="EB184" s="143"/>
      <c r="EL184" s="143"/>
      <c r="EV184" s="143"/>
      <c r="FF184" s="143"/>
      <c r="FP184" s="143"/>
      <c r="FZ184" s="143"/>
      <c r="GJ184" s="143"/>
      <c r="GT184" s="143"/>
      <c r="HD184" s="143"/>
      <c r="HN184" s="143"/>
      <c r="HX184" s="143"/>
      <c r="IH184" s="143"/>
      <c r="IR184" s="143"/>
    </row>
    <row xmlns:x14ac="http://schemas.microsoft.com/office/spreadsheetml/2009/9/ac" r="185" s="3" customFormat="true" x14ac:dyDescent="0.25">
      <c r="A185" s="444"/>
      <c r="B185" s="143"/>
      <c r="L185" s="143"/>
      <c r="V185" s="143"/>
      <c r="AF185" s="143"/>
      <c r="AP185" s="143"/>
      <c r="AZ185" s="143"/>
      <c r="BA185" s="143"/>
      <c r="BB185" s="143"/>
      <c r="BC185" s="143"/>
      <c r="BD185" s="143"/>
      <c r="BE185" s="143"/>
      <c r="BF185" s="143"/>
      <c r="BG185" s="143"/>
      <c r="BJ185" s="143"/>
      <c r="BT185" s="143"/>
      <c r="CD185" s="143"/>
      <c r="CN185" s="143"/>
      <c r="CX185" s="143"/>
      <c r="DH185" s="143"/>
      <c r="DR185" s="143"/>
      <c r="EB185" s="143"/>
      <c r="EL185" s="143"/>
      <c r="EV185" s="143"/>
      <c r="FF185" s="143"/>
      <c r="FP185" s="143"/>
      <c r="FZ185" s="143"/>
      <c r="GJ185" s="143"/>
      <c r="GT185" s="143"/>
      <c r="HD185" s="143"/>
      <c r="HN185" s="143"/>
      <c r="HX185" s="143"/>
      <c r="IH185" s="143"/>
      <c r="IR185" s="143"/>
    </row>
    <row xmlns:x14ac="http://schemas.microsoft.com/office/spreadsheetml/2009/9/ac" r="186" s="3" customFormat="true" x14ac:dyDescent="0.25">
      <c r="A186" s="444"/>
      <c r="B186" s="143"/>
      <c r="L186" s="143"/>
      <c r="V186" s="143"/>
      <c r="AF186" s="143"/>
      <c r="AP186" s="143"/>
      <c r="AZ186" s="143"/>
      <c r="BA186" s="143"/>
      <c r="BB186" s="143"/>
      <c r="BC186" s="143"/>
      <c r="BD186" s="143"/>
      <c r="BE186" s="143"/>
      <c r="BF186" s="143"/>
      <c r="BG186" s="143"/>
      <c r="BJ186" s="143"/>
      <c r="BT186" s="143"/>
      <c r="CD186" s="143"/>
      <c r="CN186" s="143"/>
      <c r="CX186" s="143"/>
      <c r="DH186" s="143"/>
      <c r="DR186" s="143"/>
      <c r="EB186" s="143"/>
      <c r="EL186" s="143"/>
      <c r="EV186" s="143"/>
      <c r="FF186" s="143"/>
      <c r="FP186" s="143"/>
      <c r="FZ186" s="143"/>
      <c r="GJ186" s="143"/>
      <c r="GT186" s="143"/>
      <c r="HD186" s="143"/>
      <c r="HN186" s="143"/>
      <c r="HX186" s="143"/>
      <c r="IH186" s="143"/>
      <c r="IR186" s="143"/>
    </row>
    <row xmlns:x14ac="http://schemas.microsoft.com/office/spreadsheetml/2009/9/ac" r="187" s="3" customFormat="true" x14ac:dyDescent="0.25">
      <c r="A187" s="444"/>
      <c r="B187" s="143"/>
      <c r="L187" s="143"/>
      <c r="V187" s="143"/>
      <c r="AF187" s="143"/>
      <c r="AP187" s="143"/>
      <c r="AZ187" s="143"/>
      <c r="BA187" s="143"/>
      <c r="BB187" s="143"/>
      <c r="BC187" s="143"/>
      <c r="BD187" s="143"/>
      <c r="BE187" s="143"/>
      <c r="BF187" s="143"/>
      <c r="BG187" s="143"/>
      <c r="BJ187" s="143"/>
      <c r="BT187" s="143"/>
      <c r="CD187" s="143"/>
      <c r="CN187" s="143"/>
      <c r="CX187" s="143"/>
      <c r="DH187" s="143"/>
      <c r="DR187" s="143"/>
      <c r="EB187" s="143"/>
      <c r="EL187" s="143"/>
      <c r="EV187" s="143"/>
      <c r="FF187" s="143"/>
      <c r="FP187" s="143"/>
      <c r="FZ187" s="143"/>
      <c r="GJ187" s="143"/>
      <c r="GT187" s="143"/>
      <c r="HD187" s="143"/>
      <c r="HN187" s="143"/>
      <c r="HX187" s="143"/>
      <c r="IH187" s="143"/>
      <c r="IR187" s="143"/>
    </row>
    <row xmlns:x14ac="http://schemas.microsoft.com/office/spreadsheetml/2009/9/ac" r="188" s="3" customFormat="true" x14ac:dyDescent="0.25">
      <c r="A188" s="444"/>
      <c r="B188" s="143"/>
      <c r="L188" s="143"/>
      <c r="V188" s="143"/>
      <c r="AF188" s="143"/>
      <c r="AP188" s="143"/>
      <c r="AZ188" s="143"/>
      <c r="BA188" s="143"/>
      <c r="BB188" s="143"/>
      <c r="BC188" s="143"/>
      <c r="BD188" s="143"/>
      <c r="BE188" s="143"/>
      <c r="BF188" s="143"/>
      <c r="BG188" s="143"/>
      <c r="BJ188" s="143"/>
      <c r="BT188" s="143"/>
      <c r="CD188" s="143"/>
      <c r="CN188" s="143"/>
      <c r="CX188" s="143"/>
      <c r="DH188" s="143"/>
      <c r="DR188" s="143"/>
      <c r="EB188" s="143"/>
      <c r="EL188" s="143"/>
      <c r="EV188" s="143"/>
      <c r="FF188" s="143"/>
      <c r="FP188" s="143"/>
      <c r="FZ188" s="143"/>
      <c r="GJ188" s="143"/>
      <c r="GT188" s="143"/>
      <c r="HD188" s="143"/>
      <c r="HN188" s="143"/>
      <c r="HX188" s="143"/>
      <c r="IH188" s="143"/>
      <c r="IR188" s="143"/>
    </row>
    <row xmlns:x14ac="http://schemas.microsoft.com/office/spreadsheetml/2009/9/ac" r="189" s="3" customFormat="true" x14ac:dyDescent="0.25">
      <c r="A189" s="444"/>
      <c r="B189" s="143"/>
      <c r="L189" s="143"/>
      <c r="V189" s="143"/>
      <c r="AF189" s="143"/>
      <c r="AP189" s="143"/>
      <c r="AZ189" s="143"/>
      <c r="BA189" s="143"/>
      <c r="BB189" s="143"/>
      <c r="BC189" s="143"/>
      <c r="BD189" s="143"/>
      <c r="BE189" s="143"/>
      <c r="BF189" s="143"/>
      <c r="BG189" s="143"/>
      <c r="BJ189" s="143"/>
      <c r="BT189" s="143"/>
      <c r="CD189" s="143"/>
      <c r="CN189" s="143"/>
      <c r="CX189" s="143"/>
      <c r="DH189" s="143"/>
      <c r="DR189" s="143"/>
      <c r="EB189" s="143"/>
      <c r="EL189" s="143"/>
      <c r="EV189" s="143"/>
      <c r="FF189" s="143"/>
      <c r="FP189" s="143"/>
      <c r="FZ189" s="143"/>
      <c r="GJ189" s="143"/>
      <c r="GT189" s="143"/>
      <c r="HD189" s="143"/>
      <c r="HN189" s="143"/>
      <c r="HX189" s="143"/>
      <c r="IH189" s="143"/>
      <c r="IR189" s="143"/>
    </row>
    <row xmlns:x14ac="http://schemas.microsoft.com/office/spreadsheetml/2009/9/ac" r="190" s="3" customFormat="true" x14ac:dyDescent="0.25">
      <c r="A190" s="444"/>
      <c r="B190" s="143"/>
      <c r="L190" s="143"/>
      <c r="V190" s="143"/>
      <c r="AF190" s="143"/>
      <c r="AP190" s="143"/>
      <c r="AZ190" s="143"/>
      <c r="BA190" s="143"/>
      <c r="BB190" s="143"/>
      <c r="BC190" s="143"/>
      <c r="BD190" s="143"/>
      <c r="BE190" s="143"/>
      <c r="BF190" s="143"/>
      <c r="BG190" s="143"/>
      <c r="BJ190" s="143"/>
      <c r="BT190" s="143"/>
      <c r="CD190" s="143"/>
      <c r="CN190" s="143"/>
      <c r="CX190" s="143"/>
      <c r="DH190" s="143"/>
      <c r="DR190" s="143"/>
      <c r="EB190" s="143"/>
      <c r="EL190" s="143"/>
      <c r="EV190" s="143"/>
      <c r="FF190" s="143"/>
      <c r="FP190" s="143"/>
      <c r="FZ190" s="143"/>
      <c r="GJ190" s="143"/>
      <c r="GT190" s="143"/>
      <c r="HD190" s="143"/>
      <c r="HN190" s="143"/>
      <c r="HX190" s="143"/>
      <c r="IH190" s="143"/>
      <c r="IR190" s="143"/>
    </row>
    <row xmlns:x14ac="http://schemas.microsoft.com/office/spreadsheetml/2009/9/ac" r="191" s="3" customFormat="true" x14ac:dyDescent="0.25">
      <c r="A191" s="444"/>
      <c r="B191" s="143"/>
      <c r="L191" s="143"/>
      <c r="V191" s="143"/>
      <c r="AF191" s="143"/>
      <c r="AP191" s="143"/>
      <c r="AZ191" s="143"/>
      <c r="BA191" s="143"/>
      <c r="BB191" s="143"/>
      <c r="BC191" s="143"/>
      <c r="BD191" s="143"/>
      <c r="BE191" s="143"/>
      <c r="BF191" s="143"/>
      <c r="BG191" s="143"/>
      <c r="BJ191" s="143"/>
      <c r="BT191" s="143"/>
      <c r="CD191" s="143"/>
      <c r="CN191" s="143"/>
      <c r="CX191" s="143"/>
      <c r="DH191" s="143"/>
      <c r="DR191" s="143"/>
      <c r="EB191" s="143"/>
      <c r="EL191" s="143"/>
      <c r="EV191" s="143"/>
      <c r="FF191" s="143"/>
      <c r="FP191" s="143"/>
      <c r="FZ191" s="143"/>
      <c r="GJ191" s="143"/>
      <c r="GT191" s="143"/>
      <c r="HD191" s="143"/>
      <c r="HN191" s="143"/>
      <c r="HX191" s="143"/>
      <c r="IH191" s="143"/>
      <c r="IR191" s="143"/>
    </row>
    <row xmlns:x14ac="http://schemas.microsoft.com/office/spreadsheetml/2009/9/ac" r="192" s="3" customFormat="true" x14ac:dyDescent="0.25">
      <c r="A192" s="444"/>
      <c r="B192" s="143"/>
      <c r="L192" s="143"/>
      <c r="V192" s="143"/>
      <c r="AF192" s="143"/>
      <c r="AP192" s="143"/>
      <c r="AZ192" s="143"/>
      <c r="BA192" s="143"/>
      <c r="BB192" s="143"/>
      <c r="BC192" s="143"/>
      <c r="BD192" s="143"/>
      <c r="BE192" s="143"/>
      <c r="BF192" s="143"/>
      <c r="BG192" s="143"/>
      <c r="BJ192" s="143"/>
      <c r="BT192" s="143"/>
      <c r="CD192" s="143"/>
      <c r="CN192" s="143"/>
      <c r="CX192" s="143"/>
      <c r="DH192" s="143"/>
      <c r="DR192" s="143"/>
      <c r="EB192" s="143"/>
      <c r="EL192" s="143"/>
      <c r="EV192" s="143"/>
      <c r="FF192" s="143"/>
      <c r="FP192" s="143"/>
      <c r="FZ192" s="143"/>
      <c r="GJ192" s="143"/>
      <c r="GT192" s="143"/>
      <c r="HD192" s="143"/>
      <c r="HN192" s="143"/>
      <c r="HX192" s="143"/>
      <c r="IH192" s="143"/>
      <c r="IR192" s="143"/>
    </row>
    <row xmlns:x14ac="http://schemas.microsoft.com/office/spreadsheetml/2009/9/ac" r="193" s="3" customFormat="true" x14ac:dyDescent="0.25">
      <c r="A193" s="444"/>
      <c r="B193" s="143"/>
      <c r="L193" s="143"/>
      <c r="V193" s="143"/>
      <c r="AF193" s="143"/>
      <c r="AP193" s="143"/>
      <c r="AZ193" s="143"/>
      <c r="BA193" s="143"/>
      <c r="BB193" s="143"/>
      <c r="BC193" s="143"/>
      <c r="BD193" s="143"/>
      <c r="BE193" s="143"/>
      <c r="BF193" s="143"/>
      <c r="BG193" s="143"/>
      <c r="BJ193" s="143"/>
      <c r="BT193" s="143"/>
      <c r="CD193" s="143"/>
      <c r="CN193" s="143"/>
      <c r="CX193" s="143"/>
      <c r="DH193" s="143"/>
      <c r="DR193" s="143"/>
      <c r="EB193" s="143"/>
      <c r="EL193" s="143"/>
      <c r="EV193" s="143"/>
      <c r="FF193" s="143"/>
      <c r="FP193" s="143"/>
      <c r="FZ193" s="143"/>
      <c r="GJ193" s="143"/>
      <c r="GT193" s="143"/>
      <c r="HD193" s="143"/>
      <c r="HN193" s="143"/>
      <c r="HX193" s="143"/>
      <c r="IH193" s="143"/>
      <c r="IR193" s="143"/>
    </row>
    <row xmlns:x14ac="http://schemas.microsoft.com/office/spreadsheetml/2009/9/ac" r="194" s="3" customFormat="true" x14ac:dyDescent="0.25">
      <c r="A194" s="444"/>
      <c r="B194" s="143"/>
      <c r="L194" s="143"/>
      <c r="V194" s="143"/>
      <c r="AF194" s="143"/>
      <c r="AP194" s="143"/>
      <c r="AZ194" s="143"/>
      <c r="BA194" s="143"/>
      <c r="BB194" s="143"/>
      <c r="BC194" s="143"/>
      <c r="BD194" s="143"/>
      <c r="BE194" s="143"/>
      <c r="BF194" s="143"/>
      <c r="BG194" s="143"/>
      <c r="BJ194" s="143"/>
      <c r="BT194" s="143"/>
      <c r="CD194" s="143"/>
      <c r="CN194" s="143"/>
      <c r="CX194" s="143"/>
      <c r="DH194" s="143"/>
      <c r="DR194" s="143"/>
      <c r="EB194" s="143"/>
      <c r="EL194" s="143"/>
      <c r="EV194" s="143"/>
      <c r="FF194" s="143"/>
      <c r="FP194" s="143"/>
      <c r="FZ194" s="143"/>
      <c r="GJ194" s="143"/>
      <c r="GT194" s="143"/>
      <c r="HD194" s="143"/>
      <c r="HN194" s="143"/>
      <c r="HX194" s="143"/>
      <c r="IH194" s="143"/>
      <c r="IR194" s="143"/>
    </row>
    <row xmlns:x14ac="http://schemas.microsoft.com/office/spreadsheetml/2009/9/ac" r="195" s="3" customFormat="true" x14ac:dyDescent="0.25">
      <c r="A195" s="444"/>
      <c r="B195" s="143"/>
      <c r="L195" s="143"/>
      <c r="V195" s="143"/>
      <c r="AF195" s="143"/>
      <c r="AP195" s="143"/>
      <c r="AZ195" s="143"/>
      <c r="BA195" s="143"/>
      <c r="BB195" s="143"/>
      <c r="BC195" s="143"/>
      <c r="BD195" s="143"/>
      <c r="BE195" s="143"/>
      <c r="BF195" s="143"/>
      <c r="BG195" s="143"/>
      <c r="BJ195" s="143"/>
      <c r="BT195" s="143"/>
      <c r="CD195" s="143"/>
      <c r="CN195" s="143"/>
      <c r="CX195" s="143"/>
      <c r="DH195" s="143"/>
      <c r="DR195" s="143"/>
      <c r="EB195" s="143"/>
      <c r="EL195" s="143"/>
      <c r="EV195" s="143"/>
      <c r="FF195" s="143"/>
      <c r="FP195" s="143"/>
      <c r="FZ195" s="143"/>
      <c r="GJ195" s="143"/>
      <c r="GT195" s="143"/>
      <c r="HD195" s="143"/>
      <c r="HN195" s="143"/>
      <c r="HX195" s="143"/>
      <c r="IH195" s="143"/>
      <c r="IR195" s="143"/>
    </row>
    <row xmlns:x14ac="http://schemas.microsoft.com/office/spreadsheetml/2009/9/ac" r="196" s="3" customFormat="true" x14ac:dyDescent="0.25">
      <c r="A196" s="444"/>
      <c r="B196" s="143"/>
      <c r="L196" s="143"/>
      <c r="V196" s="143"/>
      <c r="AF196" s="143"/>
      <c r="AP196" s="143"/>
      <c r="AZ196" s="143"/>
      <c r="BA196" s="143"/>
      <c r="BB196" s="143"/>
      <c r="BC196" s="143"/>
      <c r="BD196" s="143"/>
      <c r="BE196" s="143"/>
      <c r="BF196" s="143"/>
      <c r="BG196" s="143"/>
      <c r="BJ196" s="143"/>
      <c r="BT196" s="143"/>
      <c r="CD196" s="143"/>
      <c r="CN196" s="143"/>
      <c r="CX196" s="143"/>
      <c r="DH196" s="143"/>
      <c r="DR196" s="143"/>
      <c r="EB196" s="143"/>
      <c r="EL196" s="143"/>
      <c r="EV196" s="143"/>
      <c r="FF196" s="143"/>
      <c r="FP196" s="143"/>
      <c r="FZ196" s="143"/>
      <c r="GJ196" s="143"/>
      <c r="GT196" s="143"/>
      <c r="HD196" s="143"/>
      <c r="HN196" s="143"/>
      <c r="HX196" s="143"/>
      <c r="IH196" s="143"/>
      <c r="IR196" s="143"/>
    </row>
    <row xmlns:x14ac="http://schemas.microsoft.com/office/spreadsheetml/2009/9/ac" r="197" s="3" customFormat="true" x14ac:dyDescent="0.25">
      <c r="A197" s="444"/>
      <c r="B197" s="143"/>
      <c r="L197" s="143"/>
      <c r="V197" s="143"/>
      <c r="AF197" s="143"/>
      <c r="AP197" s="143"/>
      <c r="AZ197" s="143"/>
      <c r="BA197" s="143"/>
      <c r="BB197" s="143"/>
      <c r="BC197" s="143"/>
      <c r="BD197" s="143"/>
      <c r="BE197" s="143"/>
      <c r="BF197" s="143"/>
      <c r="BG197" s="143"/>
      <c r="BJ197" s="143"/>
      <c r="BT197" s="143"/>
      <c r="CD197" s="143"/>
      <c r="CN197" s="143"/>
      <c r="CX197" s="143"/>
      <c r="DH197" s="143"/>
      <c r="DR197" s="143"/>
      <c r="EB197" s="143"/>
      <c r="EL197" s="143"/>
      <c r="EV197" s="143"/>
      <c r="FF197" s="143"/>
      <c r="FP197" s="143"/>
      <c r="FZ197" s="143"/>
      <c r="GJ197" s="143"/>
      <c r="GT197" s="143"/>
      <c r="HD197" s="143"/>
      <c r="HN197" s="143"/>
      <c r="HX197" s="143"/>
      <c r="IH197" s="143"/>
      <c r="IR197" s="143"/>
    </row>
    <row xmlns:x14ac="http://schemas.microsoft.com/office/spreadsheetml/2009/9/ac" r="198" s="3" customFormat="true" x14ac:dyDescent="0.25">
      <c r="A198" s="444"/>
      <c r="B198" s="143"/>
      <c r="L198" s="143"/>
      <c r="V198" s="143"/>
      <c r="AF198" s="143"/>
      <c r="AP198" s="143"/>
      <c r="AZ198" s="143"/>
      <c r="BA198" s="143"/>
      <c r="BB198" s="143"/>
      <c r="BC198" s="143"/>
      <c r="BD198" s="143"/>
      <c r="BE198" s="143"/>
      <c r="BF198" s="143"/>
      <c r="BG198" s="143"/>
      <c r="BJ198" s="143"/>
      <c r="BT198" s="143"/>
      <c r="CD198" s="143"/>
      <c r="CN198" s="143"/>
      <c r="CX198" s="143"/>
      <c r="DH198" s="143"/>
      <c r="DR198" s="143"/>
      <c r="EB198" s="143"/>
      <c r="EL198" s="143"/>
      <c r="EV198" s="143"/>
      <c r="FF198" s="143"/>
      <c r="FP198" s="143"/>
      <c r="FZ198" s="143"/>
      <c r="GJ198" s="143"/>
      <c r="GT198" s="143"/>
      <c r="HD198" s="143"/>
      <c r="HN198" s="143"/>
      <c r="HX198" s="143"/>
      <c r="IH198" s="143"/>
      <c r="IR198" s="143"/>
    </row>
    <row xmlns:x14ac="http://schemas.microsoft.com/office/spreadsheetml/2009/9/ac" r="199" s="3" customFormat="true" x14ac:dyDescent="0.25">
      <c r="A199" s="444"/>
      <c r="B199" s="143"/>
      <c r="L199" s="143"/>
      <c r="V199" s="143"/>
      <c r="AF199" s="143"/>
      <c r="AP199" s="143"/>
      <c r="AZ199" s="143"/>
      <c r="BA199" s="143"/>
      <c r="BB199" s="143"/>
      <c r="BC199" s="143"/>
      <c r="BD199" s="143"/>
      <c r="BE199" s="143"/>
      <c r="BF199" s="143"/>
      <c r="BG199" s="143"/>
      <c r="BJ199" s="143"/>
      <c r="BT199" s="143"/>
      <c r="CD199" s="143"/>
      <c r="CN199" s="143"/>
      <c r="CX199" s="143"/>
      <c r="DH199" s="143"/>
      <c r="DR199" s="143"/>
      <c r="EB199" s="143"/>
      <c r="EL199" s="143"/>
      <c r="EV199" s="143"/>
      <c r="FF199" s="143"/>
      <c r="FP199" s="143"/>
      <c r="FZ199" s="143"/>
      <c r="GJ199" s="143"/>
      <c r="GT199" s="143"/>
      <c r="HD199" s="143"/>
      <c r="HN199" s="143"/>
      <c r="HX199" s="143"/>
      <c r="IH199" s="143"/>
      <c r="IR199" s="143"/>
    </row>
    <row xmlns:x14ac="http://schemas.microsoft.com/office/spreadsheetml/2009/9/ac" r="200" s="3" customFormat="true" x14ac:dyDescent="0.25">
      <c r="A200" s="444"/>
      <c r="B200" s="143"/>
      <c r="L200" s="143"/>
      <c r="V200" s="143"/>
      <c r="AF200" s="143"/>
      <c r="AP200" s="143"/>
      <c r="AZ200" s="143"/>
      <c r="BA200" s="143"/>
      <c r="BB200" s="143"/>
      <c r="BC200" s="143"/>
      <c r="BD200" s="143"/>
      <c r="BE200" s="143"/>
      <c r="BF200" s="143"/>
      <c r="BG200" s="143"/>
      <c r="BJ200" s="143"/>
      <c r="BT200" s="143"/>
      <c r="CD200" s="143"/>
      <c r="CN200" s="143"/>
      <c r="CX200" s="143"/>
      <c r="DH200" s="143"/>
      <c r="DR200" s="143"/>
      <c r="EB200" s="143"/>
      <c r="EL200" s="143"/>
      <c r="EV200" s="143"/>
      <c r="FF200" s="143"/>
      <c r="FP200" s="143"/>
      <c r="FZ200" s="143"/>
      <c r="GJ200" s="143"/>
      <c r="GT200" s="143"/>
      <c r="HD200" s="143"/>
      <c r="HN200" s="143"/>
      <c r="HX200" s="143"/>
      <c r="IH200" s="143"/>
      <c r="IR200" s="143"/>
    </row>
    <row xmlns:x14ac="http://schemas.microsoft.com/office/spreadsheetml/2009/9/ac" r="201" s="3" customFormat="true" x14ac:dyDescent="0.25">
      <c r="A201" s="444"/>
      <c r="B201" s="143"/>
      <c r="L201" s="143"/>
      <c r="V201" s="143"/>
      <c r="AF201" s="143"/>
      <c r="AP201" s="143"/>
      <c r="AZ201" s="143"/>
      <c r="BA201" s="143"/>
      <c r="BB201" s="143"/>
      <c r="BC201" s="143"/>
      <c r="BD201" s="143"/>
      <c r="BE201" s="143"/>
      <c r="BF201" s="143"/>
      <c r="BG201" s="143"/>
      <c r="BJ201" s="143"/>
      <c r="BT201" s="143"/>
      <c r="CD201" s="143"/>
      <c r="CN201" s="143"/>
      <c r="CX201" s="143"/>
      <c r="DH201" s="143"/>
      <c r="DR201" s="143"/>
      <c r="EB201" s="143"/>
      <c r="EL201" s="143"/>
      <c r="EV201" s="143"/>
      <c r="FF201" s="143"/>
      <c r="FP201" s="143"/>
      <c r="FZ201" s="143"/>
      <c r="GJ201" s="143"/>
      <c r="GT201" s="143"/>
      <c r="HD201" s="143"/>
      <c r="HN201" s="143"/>
      <c r="HX201" s="143"/>
      <c r="IH201" s="143"/>
      <c r="IR201" s="143"/>
    </row>
    <row xmlns:x14ac="http://schemas.microsoft.com/office/spreadsheetml/2009/9/ac" r="202" s="3" customFormat="true" x14ac:dyDescent="0.25">
      <c r="A202" s="444"/>
      <c r="B202" s="143"/>
      <c r="L202" s="143"/>
      <c r="V202" s="143"/>
      <c r="AF202" s="143"/>
      <c r="AP202" s="143"/>
      <c r="AZ202" s="143"/>
      <c r="BA202" s="143"/>
      <c r="BB202" s="143"/>
      <c r="BC202" s="143"/>
      <c r="BD202" s="143"/>
      <c r="BE202" s="143"/>
      <c r="BF202" s="143"/>
      <c r="BG202" s="143"/>
      <c r="BJ202" s="143"/>
      <c r="BT202" s="143"/>
      <c r="CD202" s="143"/>
      <c r="CN202" s="143"/>
      <c r="CX202" s="143"/>
      <c r="DH202" s="143"/>
      <c r="DR202" s="143"/>
      <c r="EB202" s="143"/>
      <c r="EL202" s="143"/>
      <c r="EV202" s="143"/>
      <c r="FF202" s="143"/>
      <c r="FP202" s="143"/>
      <c r="FZ202" s="143"/>
      <c r="GJ202" s="143"/>
      <c r="GT202" s="143"/>
      <c r="HD202" s="143"/>
      <c r="HN202" s="143"/>
      <c r="HX202" s="143"/>
      <c r="IH202" s="143"/>
      <c r="IR202" s="143"/>
    </row>
    <row xmlns:x14ac="http://schemas.microsoft.com/office/spreadsheetml/2009/9/ac" r="203" s="3" customFormat="true" x14ac:dyDescent="0.25">
      <c r="A203" s="444"/>
      <c r="B203" s="143"/>
      <c r="L203" s="143"/>
      <c r="V203" s="143"/>
      <c r="AF203" s="143"/>
      <c r="AP203" s="143"/>
      <c r="AZ203" s="143"/>
      <c r="BA203" s="143"/>
      <c r="BB203" s="143"/>
      <c r="BC203" s="143"/>
      <c r="BD203" s="143"/>
      <c r="BE203" s="143"/>
      <c r="BF203" s="143"/>
      <c r="BG203" s="143"/>
      <c r="BJ203" s="143"/>
      <c r="BT203" s="143"/>
      <c r="CD203" s="143"/>
      <c r="CN203" s="143"/>
      <c r="CX203" s="143"/>
      <c r="DH203" s="143"/>
      <c r="DR203" s="143"/>
      <c r="EB203" s="143"/>
      <c r="EL203" s="143"/>
      <c r="EV203" s="143"/>
      <c r="FF203" s="143"/>
      <c r="FP203" s="143"/>
      <c r="FZ203" s="143"/>
      <c r="GJ203" s="143"/>
      <c r="GT203" s="143"/>
      <c r="HD203" s="143"/>
      <c r="HN203" s="143"/>
      <c r="HX203" s="143"/>
      <c r="IH203" s="143"/>
      <c r="IR203" s="143"/>
    </row>
    <row xmlns:x14ac="http://schemas.microsoft.com/office/spreadsheetml/2009/9/ac" r="204" s="3" customFormat="true" x14ac:dyDescent="0.25">
      <c r="A204" s="444"/>
      <c r="B204" s="143"/>
      <c r="L204" s="143"/>
      <c r="V204" s="143"/>
      <c r="AF204" s="143"/>
      <c r="AP204" s="143"/>
      <c r="AZ204" s="143"/>
      <c r="BA204" s="143"/>
      <c r="BB204" s="143"/>
      <c r="BC204" s="143"/>
      <c r="BD204" s="143"/>
      <c r="BE204" s="143"/>
      <c r="BF204" s="143"/>
      <c r="BG204" s="143"/>
      <c r="BJ204" s="143"/>
      <c r="BT204" s="143"/>
      <c r="CD204" s="143"/>
      <c r="CN204" s="143"/>
      <c r="CX204" s="143"/>
      <c r="DH204" s="143"/>
      <c r="DR204" s="143"/>
      <c r="EB204" s="143"/>
      <c r="EL204" s="143"/>
      <c r="EV204" s="143"/>
      <c r="FF204" s="143"/>
      <c r="FP204" s="143"/>
      <c r="FZ204" s="143"/>
      <c r="GJ204" s="143"/>
      <c r="GT204" s="143"/>
      <c r="HD204" s="143"/>
      <c r="HN204" s="143"/>
      <c r="HX204" s="143"/>
      <c r="IH204" s="143"/>
      <c r="IR204" s="143"/>
    </row>
    <row xmlns:x14ac="http://schemas.microsoft.com/office/spreadsheetml/2009/9/ac" r="205" s="3" customFormat="true" x14ac:dyDescent="0.25">
      <c r="A205" s="444"/>
      <c r="B205" s="143"/>
      <c r="L205" s="143"/>
      <c r="V205" s="143"/>
      <c r="AF205" s="143"/>
      <c r="AP205" s="143"/>
      <c r="AZ205" s="143"/>
      <c r="BA205" s="143"/>
      <c r="BB205" s="143"/>
      <c r="BC205" s="143"/>
      <c r="BD205" s="143"/>
      <c r="BE205" s="143"/>
      <c r="BF205" s="143"/>
      <c r="BG205" s="143"/>
      <c r="BJ205" s="143"/>
      <c r="BT205" s="143"/>
      <c r="CD205" s="143"/>
      <c r="CN205" s="143"/>
      <c r="CX205" s="143"/>
      <c r="DH205" s="143"/>
      <c r="DR205" s="143"/>
      <c r="EB205" s="143"/>
      <c r="EL205" s="143"/>
      <c r="EV205" s="143"/>
      <c r="FF205" s="143"/>
      <c r="FP205" s="143"/>
      <c r="FZ205" s="143"/>
      <c r="GJ205" s="143"/>
      <c r="GT205" s="143"/>
      <c r="HD205" s="143"/>
      <c r="HN205" s="143"/>
      <c r="HX205" s="143"/>
      <c r="IH205" s="143"/>
      <c r="IR205" s="143"/>
    </row>
    <row xmlns:x14ac="http://schemas.microsoft.com/office/spreadsheetml/2009/9/ac" r="206" s="3" customFormat="true" x14ac:dyDescent="0.25">
      <c r="A206" s="444"/>
      <c r="B206" s="143"/>
      <c r="L206" s="143"/>
      <c r="V206" s="143"/>
      <c r="AF206" s="143"/>
      <c r="AP206" s="143"/>
      <c r="AZ206" s="143"/>
      <c r="BA206" s="143"/>
      <c r="BB206" s="143"/>
      <c r="BC206" s="143"/>
      <c r="BD206" s="143"/>
      <c r="BE206" s="143"/>
      <c r="BF206" s="143"/>
      <c r="BG206" s="143"/>
      <c r="BJ206" s="143"/>
      <c r="BT206" s="143"/>
      <c r="CD206" s="143"/>
      <c r="CN206" s="143"/>
      <c r="CX206" s="143"/>
      <c r="DH206" s="143"/>
      <c r="DR206" s="143"/>
      <c r="EB206" s="143"/>
      <c r="EL206" s="143"/>
      <c r="EV206" s="143"/>
      <c r="FF206" s="143"/>
      <c r="FP206" s="143"/>
      <c r="FZ206" s="143"/>
      <c r="GJ206" s="143"/>
      <c r="GT206" s="143"/>
      <c r="HD206" s="143"/>
      <c r="HN206" s="143"/>
      <c r="HX206" s="143"/>
      <c r="IH206" s="143"/>
      <c r="IR206" s="143"/>
    </row>
    <row xmlns:x14ac="http://schemas.microsoft.com/office/spreadsheetml/2009/9/ac" r="207" s="3" customFormat="true" x14ac:dyDescent="0.25">
      <c r="A207" s="444"/>
      <c r="B207" s="143"/>
      <c r="L207" s="143"/>
      <c r="V207" s="143"/>
      <c r="AF207" s="143"/>
      <c r="AP207" s="143"/>
      <c r="AZ207" s="143"/>
      <c r="BA207" s="143"/>
      <c r="BB207" s="143"/>
      <c r="BC207" s="143"/>
      <c r="BD207" s="143"/>
      <c r="BE207" s="143"/>
      <c r="BF207" s="143"/>
      <c r="BG207" s="143"/>
      <c r="BJ207" s="143"/>
      <c r="BT207" s="143"/>
      <c r="CD207" s="143"/>
      <c r="CN207" s="143"/>
      <c r="CX207" s="143"/>
      <c r="DH207" s="143"/>
      <c r="DR207" s="143"/>
      <c r="EB207" s="143"/>
      <c r="EL207" s="143"/>
      <c r="EV207" s="143"/>
      <c r="FF207" s="143"/>
      <c r="FP207" s="143"/>
      <c r="FZ207" s="143"/>
      <c r="GJ207" s="143"/>
      <c r="GT207" s="143"/>
      <c r="HD207" s="143"/>
      <c r="HN207" s="143"/>
      <c r="HX207" s="143"/>
      <c r="IH207" s="143"/>
      <c r="IR207" s="143"/>
    </row>
    <row xmlns:x14ac="http://schemas.microsoft.com/office/spreadsheetml/2009/9/ac" r="208" s="3" customFormat="true" x14ac:dyDescent="0.25">
      <c r="A208" s="444"/>
      <c r="B208" s="143"/>
      <c r="L208" s="143"/>
      <c r="V208" s="143"/>
      <c r="AF208" s="143"/>
      <c r="AP208" s="143"/>
      <c r="AZ208" s="143"/>
      <c r="BA208" s="143"/>
      <c r="BB208" s="143"/>
      <c r="BC208" s="143"/>
      <c r="BD208" s="143"/>
      <c r="BE208" s="143"/>
      <c r="BF208" s="143"/>
      <c r="BG208" s="143"/>
      <c r="BJ208" s="143"/>
      <c r="BT208" s="143"/>
      <c r="CD208" s="143"/>
      <c r="CN208" s="143"/>
      <c r="CX208" s="143"/>
      <c r="DH208" s="143"/>
      <c r="DR208" s="143"/>
      <c r="EB208" s="143"/>
      <c r="EL208" s="143"/>
      <c r="EV208" s="143"/>
      <c r="FF208" s="143"/>
      <c r="FP208" s="143"/>
      <c r="FZ208" s="143"/>
      <c r="GJ208" s="143"/>
      <c r="GT208" s="143"/>
      <c r="HD208" s="143"/>
      <c r="HN208" s="143"/>
      <c r="HX208" s="143"/>
      <c r="IH208" s="143"/>
      <c r="IR208" s="143"/>
    </row>
    <row xmlns:x14ac="http://schemas.microsoft.com/office/spreadsheetml/2009/9/ac" r="209" s="3" customFormat="true" x14ac:dyDescent="0.25">
      <c r="A209" s="444"/>
      <c r="B209" s="143"/>
      <c r="L209" s="143"/>
      <c r="V209" s="143"/>
      <c r="AF209" s="143"/>
      <c r="AP209" s="143"/>
      <c r="AZ209" s="143"/>
      <c r="BA209" s="143"/>
      <c r="BB209" s="143"/>
      <c r="BC209" s="143"/>
      <c r="BD209" s="143"/>
      <c r="BE209" s="143"/>
      <c r="BF209" s="143"/>
      <c r="BG209" s="143"/>
      <c r="BJ209" s="143"/>
      <c r="BT209" s="143"/>
      <c r="CD209" s="143"/>
      <c r="CN209" s="143"/>
      <c r="CX209" s="143"/>
      <c r="DH209" s="143"/>
      <c r="DR209" s="143"/>
      <c r="EB209" s="143"/>
      <c r="EL209" s="143"/>
      <c r="EV209" s="143"/>
      <c r="FF209" s="143"/>
      <c r="FP209" s="143"/>
      <c r="FZ209" s="143"/>
      <c r="GJ209" s="143"/>
      <c r="GT209" s="143"/>
      <c r="HD209" s="143"/>
      <c r="HN209" s="143"/>
      <c r="HX209" s="143"/>
      <c r="IH209" s="143"/>
      <c r="IR209" s="143"/>
    </row>
    <row xmlns:x14ac="http://schemas.microsoft.com/office/spreadsheetml/2009/9/ac" r="210" s="3" customFormat="true" x14ac:dyDescent="0.25">
      <c r="A210" s="444"/>
      <c r="B210" s="143"/>
      <c r="L210" s="143"/>
      <c r="V210" s="143"/>
      <c r="AF210" s="143"/>
      <c r="AP210" s="143"/>
      <c r="AZ210" s="143"/>
      <c r="BA210" s="143"/>
      <c r="BB210" s="143"/>
      <c r="BC210" s="143"/>
      <c r="BD210" s="143"/>
      <c r="BE210" s="143"/>
      <c r="BF210" s="143"/>
      <c r="BG210" s="143"/>
      <c r="BJ210" s="143"/>
      <c r="BT210" s="143"/>
      <c r="CD210" s="143"/>
      <c r="CN210" s="143"/>
      <c r="CX210" s="143"/>
      <c r="DH210" s="143"/>
      <c r="DR210" s="143"/>
      <c r="EB210" s="143"/>
      <c r="EL210" s="143"/>
      <c r="EV210" s="143"/>
      <c r="FF210" s="143"/>
      <c r="FP210" s="143"/>
      <c r="FZ210" s="143"/>
      <c r="GJ210" s="143"/>
      <c r="GT210" s="143"/>
      <c r="HD210" s="143"/>
      <c r="HN210" s="143"/>
      <c r="HX210" s="143"/>
      <c r="IH210" s="143"/>
      <c r="IR210" s="143"/>
    </row>
    <row xmlns:x14ac="http://schemas.microsoft.com/office/spreadsheetml/2009/9/ac" r="211" s="3" customFormat="true" x14ac:dyDescent="0.25">
      <c r="A211" s="444"/>
      <c r="B211" s="143"/>
      <c r="L211" s="143"/>
      <c r="V211" s="143"/>
      <c r="AF211" s="143"/>
      <c r="AP211" s="143"/>
      <c r="AZ211" s="143"/>
      <c r="BA211" s="143"/>
      <c r="BB211" s="143"/>
      <c r="BC211" s="143"/>
      <c r="BD211" s="143"/>
      <c r="BE211" s="143"/>
      <c r="BF211" s="143"/>
      <c r="BG211" s="143"/>
      <c r="BJ211" s="143"/>
      <c r="BT211" s="143"/>
      <c r="CD211" s="143"/>
      <c r="CN211" s="143"/>
      <c r="CX211" s="143"/>
      <c r="DH211" s="143"/>
      <c r="DR211" s="143"/>
      <c r="EB211" s="143"/>
      <c r="EL211" s="143"/>
      <c r="EV211" s="143"/>
      <c r="FF211" s="143"/>
      <c r="FP211" s="143"/>
      <c r="FZ211" s="143"/>
      <c r="GJ211" s="143"/>
      <c r="GT211" s="143"/>
      <c r="HD211" s="143"/>
      <c r="HN211" s="143"/>
      <c r="HX211" s="143"/>
      <c r="IH211" s="143"/>
      <c r="IR211" s="143"/>
    </row>
    <row xmlns:x14ac="http://schemas.microsoft.com/office/spreadsheetml/2009/9/ac" r="212" s="3" customFormat="true" x14ac:dyDescent="0.25">
      <c r="A212" s="444"/>
      <c r="B212" s="143"/>
      <c r="L212" s="143"/>
      <c r="V212" s="143"/>
      <c r="AF212" s="143"/>
      <c r="AP212" s="143"/>
      <c r="AZ212" s="143"/>
      <c r="BA212" s="143"/>
      <c r="BB212" s="143"/>
      <c r="BC212" s="143"/>
      <c r="BD212" s="143"/>
      <c r="BE212" s="143"/>
      <c r="BF212" s="143"/>
      <c r="BG212" s="143"/>
      <c r="BJ212" s="143"/>
      <c r="BT212" s="143"/>
      <c r="CD212" s="143"/>
      <c r="CN212" s="143"/>
      <c r="CX212" s="143"/>
      <c r="DH212" s="143"/>
      <c r="DR212" s="143"/>
      <c r="EB212" s="143"/>
      <c r="EL212" s="143"/>
      <c r="EV212" s="143"/>
      <c r="FF212" s="143"/>
      <c r="FP212" s="143"/>
      <c r="FZ212" s="143"/>
      <c r="GJ212" s="143"/>
      <c r="GT212" s="143"/>
      <c r="HD212" s="143"/>
      <c r="HN212" s="143"/>
      <c r="HX212" s="143"/>
      <c r="IH212" s="143"/>
      <c r="IR212" s="143"/>
    </row>
    <row xmlns:x14ac="http://schemas.microsoft.com/office/spreadsheetml/2009/9/ac" r="213" s="3" customFormat="true" x14ac:dyDescent="0.25">
      <c r="A213" s="444"/>
      <c r="B213" s="143"/>
      <c r="L213" s="143"/>
      <c r="V213" s="143"/>
      <c r="AF213" s="143"/>
      <c r="AP213" s="143"/>
      <c r="AZ213" s="143"/>
      <c r="BA213" s="143"/>
      <c r="BB213" s="143"/>
      <c r="BC213" s="143"/>
      <c r="BD213" s="143"/>
      <c r="BE213" s="143"/>
      <c r="BF213" s="143"/>
      <c r="BG213" s="143"/>
      <c r="BJ213" s="143"/>
      <c r="BT213" s="143"/>
      <c r="CD213" s="143"/>
      <c r="CN213" s="143"/>
      <c r="CX213" s="143"/>
      <c r="DH213" s="143"/>
      <c r="DR213" s="143"/>
      <c r="EB213" s="143"/>
      <c r="EL213" s="143"/>
      <c r="EV213" s="143"/>
      <c r="FF213" s="143"/>
      <c r="FP213" s="143"/>
      <c r="FZ213" s="143"/>
      <c r="GJ213" s="143"/>
      <c r="GT213" s="143"/>
      <c r="HD213" s="143"/>
      <c r="HN213" s="143"/>
      <c r="HX213" s="143"/>
      <c r="IH213" s="143"/>
      <c r="IR213" s="143"/>
    </row>
    <row xmlns:x14ac="http://schemas.microsoft.com/office/spreadsheetml/2009/9/ac" r="214" s="3" customFormat="true" x14ac:dyDescent="0.25">
      <c r="A214" s="444"/>
      <c r="B214" s="143"/>
      <c r="L214" s="143"/>
      <c r="V214" s="143"/>
      <c r="AF214" s="143"/>
      <c r="AP214" s="143"/>
      <c r="AZ214" s="143"/>
      <c r="BA214" s="143"/>
      <c r="BB214" s="143"/>
      <c r="BC214" s="143"/>
      <c r="BD214" s="143"/>
      <c r="BE214" s="143"/>
      <c r="BF214" s="143"/>
      <c r="BG214" s="143"/>
      <c r="BJ214" s="143"/>
      <c r="BT214" s="143"/>
      <c r="CD214" s="143"/>
      <c r="CN214" s="143"/>
      <c r="CX214" s="143"/>
      <c r="DH214" s="143"/>
      <c r="DR214" s="143"/>
      <c r="EB214" s="143"/>
      <c r="EL214" s="143"/>
      <c r="EV214" s="143"/>
      <c r="FF214" s="143"/>
      <c r="FP214" s="143"/>
      <c r="FZ214" s="143"/>
      <c r="GJ214" s="143"/>
      <c r="GT214" s="143"/>
      <c r="HD214" s="143"/>
      <c r="HN214" s="143"/>
      <c r="HX214" s="143"/>
      <c r="IH214" s="143"/>
      <c r="IR214" s="143"/>
    </row>
    <row xmlns:x14ac="http://schemas.microsoft.com/office/spreadsheetml/2009/9/ac" r="215" s="3" customFormat="true" x14ac:dyDescent="0.25">
      <c r="A215" s="444"/>
      <c r="B215" s="143"/>
      <c r="L215" s="143"/>
      <c r="V215" s="143"/>
      <c r="AF215" s="143"/>
      <c r="AP215" s="143"/>
      <c r="AZ215" s="143"/>
      <c r="BA215" s="143"/>
      <c r="BB215" s="143"/>
      <c r="BC215" s="143"/>
      <c r="BD215" s="143"/>
      <c r="BE215" s="143"/>
      <c r="BF215" s="143"/>
      <c r="BG215" s="143"/>
      <c r="BJ215" s="143"/>
      <c r="BT215" s="143"/>
      <c r="CD215" s="143"/>
      <c r="CN215" s="143"/>
      <c r="CX215" s="143"/>
      <c r="DH215" s="143"/>
      <c r="DR215" s="143"/>
      <c r="EB215" s="143"/>
      <c r="EL215" s="143"/>
      <c r="EV215" s="143"/>
      <c r="FF215" s="143"/>
      <c r="FP215" s="143"/>
      <c r="FZ215" s="143"/>
      <c r="GJ215" s="143"/>
      <c r="GT215" s="143"/>
      <c r="HD215" s="143"/>
      <c r="HN215" s="143"/>
      <c r="HX215" s="143"/>
      <c r="IH215" s="143"/>
      <c r="IR215" s="143"/>
    </row>
    <row xmlns:x14ac="http://schemas.microsoft.com/office/spreadsheetml/2009/9/ac" r="216" s="3" customFormat="true" x14ac:dyDescent="0.25">
      <c r="A216" s="444"/>
      <c r="B216" s="143"/>
      <c r="L216" s="143"/>
      <c r="V216" s="143"/>
      <c r="AF216" s="143"/>
      <c r="AP216" s="143"/>
      <c r="AZ216" s="143"/>
      <c r="BA216" s="143"/>
      <c r="BB216" s="143"/>
      <c r="BC216" s="143"/>
      <c r="BD216" s="143"/>
      <c r="BE216" s="143"/>
      <c r="BF216" s="143"/>
      <c r="BG216" s="143"/>
      <c r="BJ216" s="143"/>
      <c r="BT216" s="143"/>
      <c r="CD216" s="143"/>
      <c r="CN216" s="143"/>
      <c r="CX216" s="143"/>
      <c r="DH216" s="143"/>
      <c r="DR216" s="143"/>
      <c r="EB216" s="143"/>
      <c r="EL216" s="143"/>
      <c r="EV216" s="143"/>
      <c r="FF216" s="143"/>
      <c r="FP216" s="143"/>
      <c r="FZ216" s="143"/>
      <c r="GJ216" s="143"/>
      <c r="GT216" s="143"/>
      <c r="HD216" s="143"/>
      <c r="HN216" s="143"/>
      <c r="HX216" s="143"/>
      <c r="IH216" s="143"/>
      <c r="IR216" s="143"/>
    </row>
    <row xmlns:x14ac="http://schemas.microsoft.com/office/spreadsheetml/2009/9/ac" r="217" s="3" customFormat="true" x14ac:dyDescent="0.25">
      <c r="A217" s="444"/>
      <c r="B217" s="143"/>
      <c r="L217" s="143"/>
      <c r="V217" s="143"/>
      <c r="AF217" s="143"/>
      <c r="AP217" s="143"/>
      <c r="AZ217" s="143"/>
      <c r="BA217" s="143"/>
      <c r="BB217" s="143"/>
      <c r="BC217" s="143"/>
      <c r="BD217" s="143"/>
      <c r="BE217" s="143"/>
      <c r="BF217" s="143"/>
      <c r="BG217" s="143"/>
      <c r="BJ217" s="143"/>
      <c r="BT217" s="143"/>
      <c r="CD217" s="143"/>
      <c r="CN217" s="143"/>
      <c r="CX217" s="143"/>
      <c r="DH217" s="143"/>
      <c r="DR217" s="143"/>
      <c r="EB217" s="143"/>
      <c r="EL217" s="143"/>
      <c r="EV217" s="143"/>
      <c r="FF217" s="143"/>
      <c r="FP217" s="143"/>
      <c r="FZ217" s="143"/>
      <c r="GJ217" s="143"/>
      <c r="GT217" s="143"/>
      <c r="HD217" s="143"/>
      <c r="HN217" s="143"/>
      <c r="HX217" s="143"/>
      <c r="IH217" s="143"/>
      <c r="IR217" s="143"/>
    </row>
    <row xmlns:x14ac="http://schemas.microsoft.com/office/spreadsheetml/2009/9/ac" r="218" s="3" customFormat="true" x14ac:dyDescent="0.25">
      <c r="A218" s="444"/>
      <c r="B218" s="143"/>
      <c r="L218" s="143"/>
      <c r="V218" s="143"/>
      <c r="AF218" s="143"/>
      <c r="AP218" s="143"/>
      <c r="AZ218" s="143"/>
      <c r="BA218" s="143"/>
      <c r="BB218" s="143"/>
      <c r="BC218" s="143"/>
      <c r="BD218" s="143"/>
      <c r="BE218" s="143"/>
      <c r="BF218" s="143"/>
      <c r="BG218" s="143"/>
      <c r="BJ218" s="143"/>
      <c r="BT218" s="143"/>
      <c r="CD218" s="143"/>
      <c r="CN218" s="143"/>
      <c r="CX218" s="143"/>
      <c r="DH218" s="143"/>
      <c r="DR218" s="143"/>
      <c r="EB218" s="143"/>
      <c r="EL218" s="143"/>
      <c r="EV218" s="143"/>
      <c r="FF218" s="143"/>
      <c r="FP218" s="143"/>
      <c r="FZ218" s="143"/>
      <c r="GJ218" s="143"/>
      <c r="GT218" s="143"/>
      <c r="HD218" s="143"/>
      <c r="HN218" s="143"/>
      <c r="HX218" s="143"/>
      <c r="IH218" s="143"/>
      <c r="IR218" s="143"/>
    </row>
    <row xmlns:x14ac="http://schemas.microsoft.com/office/spreadsheetml/2009/9/ac" r="219" s="3" customFormat="true" x14ac:dyDescent="0.25">
      <c r="A219" s="444"/>
      <c r="B219" s="143"/>
      <c r="L219" s="143"/>
      <c r="V219" s="143"/>
      <c r="AF219" s="143"/>
      <c r="AP219" s="143"/>
      <c r="AZ219" s="143"/>
      <c r="BA219" s="143"/>
      <c r="BB219" s="143"/>
      <c r="BC219" s="143"/>
      <c r="BD219" s="143"/>
      <c r="BE219" s="143"/>
      <c r="BF219" s="143"/>
      <c r="BG219" s="143"/>
      <c r="BJ219" s="143"/>
      <c r="BT219" s="143"/>
      <c r="CD219" s="143"/>
      <c r="CN219" s="143"/>
      <c r="CX219" s="143"/>
      <c r="DH219" s="143"/>
      <c r="DR219" s="143"/>
      <c r="EB219" s="143"/>
      <c r="EL219" s="143"/>
      <c r="EV219" s="143"/>
      <c r="FF219" s="143"/>
      <c r="FP219" s="143"/>
      <c r="FZ219" s="143"/>
      <c r="GJ219" s="143"/>
      <c r="GT219" s="143"/>
      <c r="HD219" s="143"/>
      <c r="HN219" s="143"/>
      <c r="HX219" s="143"/>
      <c r="IH219" s="143"/>
      <c r="IR219" s="143"/>
    </row>
    <row xmlns:x14ac="http://schemas.microsoft.com/office/spreadsheetml/2009/9/ac" r="220" s="3" customFormat="true" x14ac:dyDescent="0.25">
      <c r="A220" s="444"/>
      <c r="B220" s="143"/>
      <c r="L220" s="143"/>
      <c r="V220" s="143"/>
      <c r="AF220" s="143"/>
      <c r="AP220" s="143"/>
      <c r="AZ220" s="143"/>
      <c r="BA220" s="143"/>
      <c r="BB220" s="143"/>
      <c r="BC220" s="143"/>
      <c r="BD220" s="143"/>
      <c r="BE220" s="143"/>
      <c r="BF220" s="143"/>
      <c r="BG220" s="143"/>
      <c r="BJ220" s="143"/>
      <c r="BT220" s="143"/>
      <c r="CD220" s="143"/>
      <c r="CN220" s="143"/>
      <c r="CX220" s="143"/>
      <c r="DH220" s="143"/>
      <c r="DR220" s="143"/>
      <c r="EB220" s="143"/>
      <c r="EL220" s="143"/>
      <c r="EV220" s="143"/>
      <c r="FF220" s="143"/>
      <c r="FP220" s="143"/>
      <c r="FZ220" s="143"/>
      <c r="GJ220" s="143"/>
      <c r="GT220" s="143"/>
      <c r="HD220" s="143"/>
      <c r="HN220" s="143"/>
      <c r="HX220" s="143"/>
      <c r="IH220" s="143"/>
      <c r="IR220" s="143"/>
    </row>
    <row xmlns:x14ac="http://schemas.microsoft.com/office/spreadsheetml/2009/9/ac" r="221" s="3" customFormat="true" x14ac:dyDescent="0.25">
      <c r="A221" s="444"/>
      <c r="B221" s="143"/>
      <c r="L221" s="143"/>
      <c r="V221" s="143"/>
      <c r="AF221" s="143"/>
      <c r="AP221" s="143"/>
      <c r="AZ221" s="143"/>
      <c r="BA221" s="143"/>
      <c r="BB221" s="143"/>
      <c r="BC221" s="143"/>
      <c r="BD221" s="143"/>
      <c r="BE221" s="143"/>
      <c r="BF221" s="143"/>
      <c r="BG221" s="143"/>
      <c r="BJ221" s="143"/>
      <c r="BT221" s="143"/>
      <c r="CD221" s="143"/>
      <c r="CN221" s="143"/>
      <c r="CX221" s="143"/>
      <c r="DH221" s="143"/>
      <c r="DR221" s="143"/>
      <c r="EB221" s="143"/>
      <c r="EL221" s="143"/>
      <c r="EV221" s="143"/>
      <c r="FF221" s="143"/>
      <c r="FP221" s="143"/>
      <c r="FZ221" s="143"/>
      <c r="GJ221" s="143"/>
      <c r="GT221" s="143"/>
      <c r="HD221" s="143"/>
      <c r="HN221" s="143"/>
      <c r="HX221" s="143"/>
      <c r="IH221" s="143"/>
      <c r="IR221" s="143"/>
    </row>
    <row xmlns:x14ac="http://schemas.microsoft.com/office/spreadsheetml/2009/9/ac" r="222" s="3" customFormat="true" x14ac:dyDescent="0.25">
      <c r="A222" s="444"/>
      <c r="B222" s="143"/>
      <c r="L222" s="143"/>
      <c r="V222" s="143"/>
      <c r="AF222" s="143"/>
      <c r="AP222" s="143"/>
      <c r="AZ222" s="143"/>
      <c r="BA222" s="143"/>
      <c r="BB222" s="143"/>
      <c r="BC222" s="143"/>
      <c r="BD222" s="143"/>
      <c r="BE222" s="143"/>
      <c r="BF222" s="143"/>
      <c r="BG222" s="143"/>
      <c r="BJ222" s="143"/>
      <c r="BT222" s="143"/>
      <c r="CD222" s="143"/>
      <c r="CN222" s="143"/>
      <c r="CX222" s="143"/>
      <c r="DH222" s="143"/>
      <c r="DR222" s="143"/>
      <c r="EB222" s="143"/>
      <c r="EL222" s="143"/>
      <c r="EV222" s="143"/>
      <c r="FF222" s="143"/>
      <c r="FP222" s="143"/>
      <c r="FZ222" s="143"/>
      <c r="GJ222" s="143"/>
      <c r="GT222" s="143"/>
      <c r="HD222" s="143"/>
      <c r="HN222" s="143"/>
      <c r="HX222" s="143"/>
      <c r="IH222" s="143"/>
      <c r="IR222" s="143"/>
    </row>
    <row xmlns:x14ac="http://schemas.microsoft.com/office/spreadsheetml/2009/9/ac" r="223" s="3" customFormat="true" x14ac:dyDescent="0.25">
      <c r="A223" s="444"/>
      <c r="B223" s="143"/>
      <c r="L223" s="143"/>
      <c r="V223" s="143"/>
      <c r="AF223" s="143"/>
      <c r="AP223" s="143"/>
      <c r="AZ223" s="143"/>
      <c r="BA223" s="143"/>
      <c r="BB223" s="143"/>
      <c r="BC223" s="143"/>
      <c r="BD223" s="143"/>
      <c r="BE223" s="143"/>
      <c r="BF223" s="143"/>
      <c r="BG223" s="143"/>
      <c r="BJ223" s="143"/>
      <c r="BT223" s="143"/>
      <c r="CD223" s="143"/>
      <c r="CN223" s="143"/>
      <c r="CX223" s="143"/>
      <c r="DH223" s="143"/>
      <c r="DR223" s="143"/>
      <c r="EB223" s="143"/>
      <c r="EL223" s="143"/>
      <c r="EV223" s="143"/>
      <c r="FF223" s="143"/>
      <c r="FP223" s="143"/>
      <c r="FZ223" s="143"/>
      <c r="GJ223" s="143"/>
      <c r="GT223" s="143"/>
      <c r="HD223" s="143"/>
      <c r="HN223" s="143"/>
      <c r="HX223" s="143"/>
      <c r="IH223" s="143"/>
      <c r="IR223" s="143"/>
    </row>
    <row xmlns:x14ac="http://schemas.microsoft.com/office/spreadsheetml/2009/9/ac" r="224" s="3" customFormat="true" x14ac:dyDescent="0.25">
      <c r="A224" s="444"/>
      <c r="B224" s="143"/>
      <c r="L224" s="143"/>
      <c r="V224" s="143"/>
      <c r="AF224" s="143"/>
      <c r="AP224" s="143"/>
      <c r="AZ224" s="143"/>
      <c r="BA224" s="143"/>
      <c r="BB224" s="143"/>
      <c r="BC224" s="143"/>
      <c r="BD224" s="143"/>
      <c r="BE224" s="143"/>
      <c r="BF224" s="143"/>
      <c r="BG224" s="143"/>
      <c r="BJ224" s="143"/>
      <c r="BT224" s="143"/>
      <c r="CD224" s="143"/>
      <c r="CN224" s="143"/>
      <c r="CX224" s="143"/>
      <c r="DH224" s="143"/>
      <c r="DR224" s="143"/>
      <c r="EB224" s="143"/>
      <c r="EL224" s="143"/>
      <c r="EV224" s="143"/>
      <c r="FF224" s="143"/>
      <c r="FP224" s="143"/>
      <c r="FZ224" s="143"/>
      <c r="GJ224" s="143"/>
      <c r="GT224" s="143"/>
      <c r="HD224" s="143"/>
      <c r="HN224" s="143"/>
      <c r="HX224" s="143"/>
      <c r="IH224" s="143"/>
      <c r="IR224" s="143"/>
    </row>
    <row xmlns:x14ac="http://schemas.microsoft.com/office/spreadsheetml/2009/9/ac" r="225" s="3" customFormat="true" x14ac:dyDescent="0.25">
      <c r="A225" s="444"/>
      <c r="B225" s="143"/>
      <c r="L225" s="143"/>
      <c r="V225" s="143"/>
      <c r="AF225" s="143"/>
      <c r="AP225" s="143"/>
      <c r="AZ225" s="143"/>
      <c r="BA225" s="143"/>
      <c r="BB225" s="143"/>
      <c r="BC225" s="143"/>
      <c r="BD225" s="143"/>
      <c r="BE225" s="143"/>
      <c r="BF225" s="143"/>
      <c r="BG225" s="143"/>
      <c r="BJ225" s="143"/>
      <c r="BT225" s="143"/>
      <c r="CD225" s="143"/>
      <c r="CN225" s="143"/>
      <c r="CX225" s="143"/>
      <c r="DH225" s="143"/>
      <c r="DR225" s="143"/>
      <c r="EB225" s="143"/>
      <c r="EL225" s="143"/>
      <c r="EV225" s="143"/>
      <c r="FF225" s="143"/>
      <c r="FP225" s="143"/>
      <c r="FZ225" s="143"/>
      <c r="GJ225" s="143"/>
      <c r="GT225" s="143"/>
      <c r="HD225" s="143"/>
      <c r="HN225" s="143"/>
      <c r="HX225" s="143"/>
      <c r="IH225" s="143"/>
      <c r="IR225" s="143"/>
    </row>
    <row xmlns:x14ac="http://schemas.microsoft.com/office/spreadsheetml/2009/9/ac" r="226" s="3" customFormat="true" x14ac:dyDescent="0.25">
      <c r="A226" s="444"/>
      <c r="B226" s="143"/>
      <c r="L226" s="143"/>
      <c r="V226" s="143"/>
      <c r="AF226" s="143"/>
      <c r="AP226" s="143"/>
      <c r="AZ226" s="143"/>
      <c r="BA226" s="143"/>
      <c r="BB226" s="143"/>
      <c r="BC226" s="143"/>
      <c r="BD226" s="143"/>
      <c r="BE226" s="143"/>
      <c r="BF226" s="143"/>
      <c r="BG226" s="143"/>
      <c r="BJ226" s="143"/>
      <c r="BT226" s="143"/>
      <c r="CD226" s="143"/>
      <c r="CN226" s="143"/>
      <c r="CX226" s="143"/>
      <c r="DH226" s="143"/>
      <c r="DR226" s="143"/>
      <c r="EB226" s="143"/>
      <c r="EL226" s="143"/>
      <c r="EV226" s="143"/>
      <c r="FF226" s="143"/>
      <c r="FP226" s="143"/>
      <c r="FZ226" s="143"/>
      <c r="GJ226" s="143"/>
      <c r="GT226" s="143"/>
      <c r="HD226" s="143"/>
      <c r="HN226" s="143"/>
      <c r="HX226" s="143"/>
      <c r="IH226" s="143"/>
      <c r="IR226" s="143"/>
    </row>
    <row xmlns:x14ac="http://schemas.microsoft.com/office/spreadsheetml/2009/9/ac" r="227" s="3" customFormat="true" x14ac:dyDescent="0.25">
      <c r="A227" s="444"/>
      <c r="B227" s="143"/>
      <c r="L227" s="143"/>
      <c r="V227" s="143"/>
      <c r="AF227" s="143"/>
      <c r="AP227" s="143"/>
      <c r="AZ227" s="143"/>
      <c r="BA227" s="143"/>
      <c r="BB227" s="143"/>
      <c r="BC227" s="143"/>
      <c r="BD227" s="143"/>
      <c r="BE227" s="143"/>
      <c r="BF227" s="143"/>
      <c r="BG227" s="143"/>
      <c r="BJ227" s="143"/>
      <c r="BT227" s="143"/>
      <c r="CD227" s="143"/>
      <c r="CN227" s="143"/>
      <c r="CX227" s="143"/>
      <c r="DH227" s="143"/>
      <c r="DR227" s="143"/>
      <c r="EB227" s="143"/>
      <c r="EL227" s="143"/>
      <c r="EV227" s="143"/>
      <c r="FF227" s="143"/>
      <c r="FP227" s="143"/>
      <c r="FZ227" s="143"/>
      <c r="GJ227" s="143"/>
      <c r="GT227" s="143"/>
      <c r="HD227" s="143"/>
      <c r="HN227" s="143"/>
      <c r="HX227" s="143"/>
      <c r="IH227" s="143"/>
      <c r="IR227" s="143"/>
    </row>
    <row xmlns:x14ac="http://schemas.microsoft.com/office/spreadsheetml/2009/9/ac" r="228" s="3" customFormat="true" x14ac:dyDescent="0.25">
      <c r="A228" s="444"/>
      <c r="B228" s="143"/>
      <c r="L228" s="143"/>
      <c r="V228" s="143"/>
      <c r="AF228" s="143"/>
      <c r="AP228" s="143"/>
      <c r="AZ228" s="143"/>
      <c r="BA228" s="143"/>
      <c r="BB228" s="143"/>
      <c r="BC228" s="143"/>
      <c r="BD228" s="143"/>
      <c r="BE228" s="143"/>
      <c r="BF228" s="143"/>
      <c r="BG228" s="143"/>
      <c r="BJ228" s="143"/>
      <c r="BT228" s="143"/>
      <c r="CD228" s="143"/>
      <c r="CN228" s="143"/>
      <c r="CX228" s="143"/>
      <c r="DH228" s="143"/>
      <c r="DR228" s="143"/>
      <c r="EB228" s="143"/>
      <c r="EL228" s="143"/>
      <c r="EV228" s="143"/>
      <c r="FF228" s="143"/>
      <c r="FP228" s="143"/>
      <c r="FZ228" s="143"/>
      <c r="GJ228" s="143"/>
      <c r="GT228" s="143"/>
      <c r="HD228" s="143"/>
      <c r="HN228" s="143"/>
      <c r="HX228" s="143"/>
      <c r="IH228" s="143"/>
      <c r="IR228" s="143"/>
    </row>
    <row xmlns:x14ac="http://schemas.microsoft.com/office/spreadsheetml/2009/9/ac" r="229" s="3" customFormat="true" x14ac:dyDescent="0.25">
      <c r="A229" s="444"/>
      <c r="B229" s="143"/>
      <c r="L229" s="143"/>
      <c r="V229" s="143"/>
      <c r="AF229" s="143"/>
      <c r="AP229" s="143"/>
      <c r="AZ229" s="143"/>
      <c r="BA229" s="143"/>
      <c r="BB229" s="143"/>
      <c r="BC229" s="143"/>
      <c r="BD229" s="143"/>
      <c r="BE229" s="143"/>
      <c r="BF229" s="143"/>
      <c r="BG229" s="143"/>
      <c r="BJ229" s="143"/>
      <c r="BT229" s="143"/>
      <c r="CD229" s="143"/>
      <c r="CN229" s="143"/>
      <c r="CX229" s="143"/>
      <c r="DH229" s="143"/>
      <c r="DR229" s="143"/>
      <c r="EB229" s="143"/>
      <c r="EL229" s="143"/>
      <c r="EV229" s="143"/>
      <c r="FF229" s="143"/>
      <c r="FP229" s="143"/>
      <c r="FZ229" s="143"/>
      <c r="GJ229" s="143"/>
      <c r="GT229" s="143"/>
      <c r="HD229" s="143"/>
      <c r="HN229" s="143"/>
      <c r="HX229" s="143"/>
      <c r="IH229" s="143"/>
      <c r="IR229" s="143"/>
    </row>
    <row xmlns:x14ac="http://schemas.microsoft.com/office/spreadsheetml/2009/9/ac" r="230" s="3" customFormat="true" x14ac:dyDescent="0.25">
      <c r="A230" s="444"/>
      <c r="B230" s="143"/>
      <c r="L230" s="143"/>
      <c r="V230" s="143"/>
      <c r="AF230" s="143"/>
      <c r="AP230" s="143"/>
      <c r="AZ230" s="143"/>
      <c r="BA230" s="143"/>
      <c r="BB230" s="143"/>
      <c r="BC230" s="143"/>
      <c r="BD230" s="143"/>
      <c r="BE230" s="143"/>
      <c r="BF230" s="143"/>
      <c r="BG230" s="143"/>
      <c r="BJ230" s="143"/>
      <c r="BT230" s="143"/>
      <c r="CD230" s="143"/>
      <c r="CN230" s="143"/>
      <c r="CX230" s="143"/>
      <c r="DH230" s="143"/>
      <c r="DR230" s="143"/>
      <c r="EB230" s="143"/>
      <c r="EL230" s="143"/>
      <c r="EV230" s="143"/>
      <c r="FF230" s="143"/>
      <c r="FP230" s="143"/>
      <c r="FZ230" s="143"/>
      <c r="GJ230" s="143"/>
      <c r="GT230" s="143"/>
      <c r="HD230" s="143"/>
      <c r="HN230" s="143"/>
      <c r="HX230" s="143"/>
      <c r="IH230" s="143"/>
      <c r="IR230" s="143"/>
    </row>
    <row xmlns:x14ac="http://schemas.microsoft.com/office/spreadsheetml/2009/9/ac" r="231" s="3" customFormat="true" x14ac:dyDescent="0.25">
      <c r="A231" s="444"/>
      <c r="B231" s="143"/>
      <c r="L231" s="143"/>
      <c r="V231" s="143"/>
      <c r="AF231" s="143"/>
      <c r="AP231" s="143"/>
      <c r="AZ231" s="143"/>
      <c r="BA231" s="143"/>
      <c r="BB231" s="143"/>
      <c r="BC231" s="143"/>
      <c r="BD231" s="143"/>
      <c r="BE231" s="143"/>
      <c r="BF231" s="143"/>
      <c r="BG231" s="143"/>
      <c r="BJ231" s="143"/>
      <c r="BT231" s="143"/>
      <c r="CD231" s="143"/>
      <c r="CN231" s="143"/>
      <c r="CX231" s="143"/>
      <c r="DH231" s="143"/>
      <c r="DR231" s="143"/>
      <c r="EB231" s="143"/>
      <c r="EL231" s="143"/>
      <c r="EV231" s="143"/>
      <c r="FF231" s="143"/>
      <c r="FP231" s="143"/>
      <c r="FZ231" s="143"/>
      <c r="GJ231" s="143"/>
      <c r="GT231" s="143"/>
      <c r="HD231" s="143"/>
      <c r="HN231" s="143"/>
      <c r="HX231" s="143"/>
      <c r="IH231" s="143"/>
      <c r="IR231" s="143"/>
    </row>
    <row xmlns:x14ac="http://schemas.microsoft.com/office/spreadsheetml/2009/9/ac" r="232" s="3" customFormat="true" x14ac:dyDescent="0.25">
      <c r="A232" s="444"/>
      <c r="B232" s="143"/>
      <c r="L232" s="143"/>
      <c r="V232" s="143"/>
      <c r="AF232" s="143"/>
      <c r="AP232" s="143"/>
      <c r="AZ232" s="143"/>
      <c r="BA232" s="143"/>
      <c r="BB232" s="143"/>
      <c r="BC232" s="143"/>
      <c r="BD232" s="143"/>
      <c r="BE232" s="143"/>
      <c r="BF232" s="143"/>
      <c r="BG232" s="143"/>
      <c r="BJ232" s="143"/>
      <c r="BT232" s="143"/>
      <c r="CD232" s="143"/>
      <c r="CN232" s="143"/>
      <c r="CX232" s="143"/>
      <c r="DH232" s="143"/>
      <c r="DR232" s="143"/>
      <c r="EB232" s="143"/>
      <c r="EL232" s="143"/>
      <c r="EV232" s="143"/>
      <c r="FF232" s="143"/>
      <c r="FP232" s="143"/>
      <c r="FZ232" s="143"/>
      <c r="GJ232" s="143"/>
      <c r="GT232" s="143"/>
      <c r="HD232" s="143"/>
      <c r="HN232" s="143"/>
      <c r="HX232" s="143"/>
      <c r="IH232" s="143"/>
      <c r="IR232" s="143"/>
    </row>
    <row xmlns:x14ac="http://schemas.microsoft.com/office/spreadsheetml/2009/9/ac" r="233" s="3" customFormat="true" x14ac:dyDescent="0.25">
      <c r="A233" s="444"/>
      <c r="B233" s="143"/>
      <c r="L233" s="143"/>
      <c r="V233" s="143"/>
      <c r="AF233" s="143"/>
      <c r="AP233" s="143"/>
      <c r="AZ233" s="143"/>
      <c r="BA233" s="143"/>
      <c r="BB233" s="143"/>
      <c r="BC233" s="143"/>
      <c r="BD233" s="143"/>
      <c r="BE233" s="143"/>
      <c r="BF233" s="143"/>
      <c r="BG233" s="143"/>
      <c r="BJ233" s="143"/>
      <c r="BT233" s="143"/>
      <c r="CD233" s="143"/>
      <c r="CN233" s="143"/>
      <c r="CX233" s="143"/>
      <c r="DH233" s="143"/>
      <c r="DR233" s="143"/>
      <c r="EB233" s="143"/>
      <c r="EL233" s="143"/>
      <c r="EV233" s="143"/>
      <c r="FF233" s="143"/>
      <c r="FP233" s="143"/>
      <c r="FZ233" s="143"/>
      <c r="GJ233" s="143"/>
      <c r="GT233" s="143"/>
      <c r="HD233" s="143"/>
      <c r="HN233" s="143"/>
      <c r="HX233" s="143"/>
      <c r="IH233" s="143"/>
      <c r="IR233" s="143"/>
    </row>
    <row xmlns:x14ac="http://schemas.microsoft.com/office/spreadsheetml/2009/9/ac" r="234" s="3" customFormat="true" x14ac:dyDescent="0.25">
      <c r="A234" s="444"/>
      <c r="B234" s="143"/>
      <c r="L234" s="143"/>
      <c r="V234" s="143"/>
      <c r="AF234" s="143"/>
      <c r="AP234" s="143"/>
      <c r="AZ234" s="143"/>
      <c r="BA234" s="143"/>
      <c r="BB234" s="143"/>
      <c r="BC234" s="143"/>
      <c r="BD234" s="143"/>
      <c r="BE234" s="143"/>
      <c r="BF234" s="143"/>
      <c r="BG234" s="143"/>
      <c r="BJ234" s="143"/>
      <c r="BT234" s="143"/>
      <c r="CD234" s="143"/>
      <c r="CN234" s="143"/>
      <c r="CX234" s="143"/>
      <c r="DH234" s="143"/>
      <c r="DR234" s="143"/>
      <c r="EB234" s="143"/>
      <c r="EL234" s="143"/>
      <c r="EV234" s="143"/>
      <c r="FF234" s="143"/>
      <c r="FP234" s="143"/>
      <c r="FZ234" s="143"/>
      <c r="GJ234" s="143"/>
      <c r="GT234" s="143"/>
      <c r="HD234" s="143"/>
      <c r="HN234" s="143"/>
      <c r="HX234" s="143"/>
      <c r="IH234" s="143"/>
      <c r="IR234" s="143"/>
    </row>
    <row xmlns:x14ac="http://schemas.microsoft.com/office/spreadsheetml/2009/9/ac" r="235" s="3" customFormat="true" x14ac:dyDescent="0.25">
      <c r="A235" s="444"/>
      <c r="B235" s="143"/>
      <c r="L235" s="143"/>
      <c r="V235" s="143"/>
      <c r="AF235" s="143"/>
      <c r="AP235" s="143"/>
      <c r="AZ235" s="143"/>
      <c r="BA235" s="143"/>
      <c r="BB235" s="143"/>
      <c r="BC235" s="143"/>
      <c r="BD235" s="143"/>
      <c r="BE235" s="143"/>
      <c r="BF235" s="143"/>
      <c r="BG235" s="143"/>
      <c r="BJ235" s="143"/>
      <c r="BT235" s="143"/>
      <c r="CD235" s="143"/>
      <c r="CN235" s="143"/>
      <c r="CX235" s="143"/>
      <c r="DH235" s="143"/>
      <c r="DR235" s="143"/>
      <c r="EB235" s="143"/>
      <c r="EL235" s="143"/>
      <c r="EV235" s="143"/>
      <c r="FF235" s="143"/>
      <c r="FP235" s="143"/>
      <c r="FZ235" s="143"/>
      <c r="GJ235" s="143"/>
      <c r="GT235" s="143"/>
      <c r="HD235" s="143"/>
      <c r="HN235" s="143"/>
      <c r="HX235" s="143"/>
      <c r="IH235" s="143"/>
      <c r="IR235" s="143"/>
    </row>
    <row xmlns:x14ac="http://schemas.microsoft.com/office/spreadsheetml/2009/9/ac" r="236" s="3" customFormat="true" x14ac:dyDescent="0.25">
      <c r="A236" s="444"/>
      <c r="B236" s="143"/>
      <c r="L236" s="143"/>
      <c r="V236" s="143"/>
      <c r="AF236" s="143"/>
      <c r="AP236" s="143"/>
      <c r="AZ236" s="143"/>
      <c r="BA236" s="143"/>
      <c r="BB236" s="143"/>
      <c r="BC236" s="143"/>
      <c r="BD236" s="143"/>
      <c r="BE236" s="143"/>
      <c r="BF236" s="143"/>
      <c r="BG236" s="143"/>
      <c r="BJ236" s="143"/>
      <c r="BT236" s="143"/>
      <c r="CD236" s="143"/>
      <c r="CN236" s="143"/>
      <c r="CX236" s="143"/>
      <c r="DH236" s="143"/>
      <c r="DR236" s="143"/>
      <c r="EB236" s="143"/>
      <c r="EL236" s="143"/>
      <c r="EV236" s="143"/>
      <c r="FF236" s="143"/>
      <c r="FP236" s="143"/>
      <c r="FZ236" s="143"/>
      <c r="GJ236" s="143"/>
      <c r="GT236" s="143"/>
      <c r="HD236" s="143"/>
      <c r="HN236" s="143"/>
      <c r="HX236" s="143"/>
      <c r="IH236" s="143"/>
      <c r="IR236" s="143"/>
    </row>
    <row xmlns:x14ac="http://schemas.microsoft.com/office/spreadsheetml/2009/9/ac" r="237" s="3" customFormat="true" x14ac:dyDescent="0.25">
      <c r="A237" s="444"/>
      <c r="B237" s="143"/>
      <c r="L237" s="143"/>
      <c r="V237" s="143"/>
      <c r="AF237" s="143"/>
      <c r="AP237" s="143"/>
      <c r="AZ237" s="143"/>
      <c r="BA237" s="143"/>
      <c r="BB237" s="143"/>
      <c r="BC237" s="143"/>
      <c r="BD237" s="143"/>
      <c r="BE237" s="143"/>
      <c r="BF237" s="143"/>
      <c r="BG237" s="143"/>
      <c r="BJ237" s="143"/>
      <c r="BT237" s="143"/>
      <c r="CD237" s="143"/>
      <c r="CN237" s="143"/>
      <c r="CX237" s="143"/>
      <c r="DH237" s="143"/>
      <c r="DR237" s="143"/>
      <c r="EB237" s="143"/>
      <c r="EL237" s="143"/>
      <c r="EV237" s="143"/>
      <c r="FF237" s="143"/>
      <c r="FP237" s="143"/>
      <c r="FZ237" s="143"/>
      <c r="GJ237" s="143"/>
      <c r="GT237" s="143"/>
      <c r="HD237" s="143"/>
      <c r="HN237" s="143"/>
      <c r="HX237" s="143"/>
      <c r="IH237" s="143"/>
      <c r="IR237" s="143"/>
    </row>
    <row xmlns:x14ac="http://schemas.microsoft.com/office/spreadsheetml/2009/9/ac" r="238" s="3" customFormat="true" x14ac:dyDescent="0.25">
      <c r="A238" s="444"/>
      <c r="B238" s="143"/>
      <c r="L238" s="143"/>
      <c r="V238" s="143"/>
      <c r="AF238" s="143"/>
      <c r="AP238" s="143"/>
      <c r="AZ238" s="143"/>
      <c r="BA238" s="143"/>
      <c r="BB238" s="143"/>
      <c r="BC238" s="143"/>
      <c r="BD238" s="143"/>
      <c r="BE238" s="143"/>
      <c r="BF238" s="143"/>
      <c r="BG238" s="143"/>
      <c r="BJ238" s="143"/>
      <c r="BT238" s="143"/>
      <c r="CD238" s="143"/>
      <c r="CN238" s="143"/>
      <c r="CX238" s="143"/>
      <c r="DH238" s="143"/>
      <c r="DR238" s="143"/>
      <c r="EB238" s="143"/>
      <c r="EL238" s="143"/>
      <c r="EV238" s="143"/>
      <c r="FF238" s="143"/>
      <c r="FP238" s="143"/>
      <c r="FZ238" s="143"/>
      <c r="GJ238" s="143"/>
      <c r="GT238" s="143"/>
      <c r="HD238" s="143"/>
      <c r="HN238" s="143"/>
      <c r="HX238" s="143"/>
      <c r="IH238" s="143"/>
      <c r="IR238" s="143"/>
    </row>
    <row xmlns:x14ac="http://schemas.microsoft.com/office/spreadsheetml/2009/9/ac" r="239" s="3" customFormat="true" x14ac:dyDescent="0.25">
      <c r="A239" s="444"/>
      <c r="B239" s="143"/>
      <c r="L239" s="143"/>
      <c r="V239" s="143"/>
      <c r="AF239" s="143"/>
      <c r="AP239" s="143"/>
      <c r="AZ239" s="143"/>
      <c r="BA239" s="143"/>
      <c r="BB239" s="143"/>
      <c r="BC239" s="143"/>
      <c r="BD239" s="143"/>
      <c r="BE239" s="143"/>
      <c r="BF239" s="143"/>
      <c r="BG239" s="143"/>
      <c r="BJ239" s="143"/>
      <c r="BT239" s="143"/>
      <c r="CD239" s="143"/>
      <c r="CN239" s="143"/>
      <c r="CX239" s="143"/>
      <c r="DH239" s="143"/>
      <c r="DR239" s="143"/>
      <c r="EB239" s="143"/>
      <c r="EL239" s="143"/>
      <c r="EV239" s="143"/>
      <c r="FF239" s="143"/>
      <c r="FP239" s="143"/>
      <c r="FZ239" s="143"/>
      <c r="GJ239" s="143"/>
      <c r="GT239" s="143"/>
      <c r="HD239" s="143"/>
      <c r="HN239" s="143"/>
      <c r="HX239" s="143"/>
      <c r="IH239" s="143"/>
      <c r="IR239" s="143"/>
    </row>
    <row xmlns:x14ac="http://schemas.microsoft.com/office/spreadsheetml/2009/9/ac" r="240" s="3" customFormat="true" x14ac:dyDescent="0.25">
      <c r="A240" s="444"/>
      <c r="B240" s="143"/>
      <c r="L240" s="143"/>
      <c r="V240" s="143"/>
      <c r="AF240" s="143"/>
      <c r="AP240" s="143"/>
      <c r="AZ240" s="143"/>
      <c r="BA240" s="143"/>
      <c r="BB240" s="143"/>
      <c r="BC240" s="143"/>
      <c r="BD240" s="143"/>
      <c r="BE240" s="143"/>
      <c r="BF240" s="143"/>
      <c r="BG240" s="143"/>
      <c r="BJ240" s="143"/>
      <c r="BT240" s="143"/>
      <c r="CD240" s="143"/>
      <c r="CN240" s="143"/>
      <c r="CX240" s="143"/>
      <c r="DH240" s="143"/>
      <c r="DR240" s="143"/>
      <c r="EB240" s="143"/>
      <c r="EL240" s="143"/>
      <c r="EV240" s="143"/>
      <c r="FF240" s="143"/>
      <c r="FP240" s="143"/>
      <c r="FZ240" s="143"/>
      <c r="GJ240" s="143"/>
      <c r="GT240" s="143"/>
      <c r="HD240" s="143"/>
      <c r="HN240" s="143"/>
      <c r="HX240" s="143"/>
      <c r="IH240" s="143"/>
      <c r="IR240" s="143"/>
    </row>
    <row xmlns:x14ac="http://schemas.microsoft.com/office/spreadsheetml/2009/9/ac" r="241" s="3" customFormat="true" x14ac:dyDescent="0.25">
      <c r="A241" s="444"/>
      <c r="B241" s="143"/>
      <c r="L241" s="143"/>
      <c r="V241" s="143"/>
      <c r="AF241" s="143"/>
      <c r="AP241" s="143"/>
      <c r="AZ241" s="143"/>
      <c r="BA241" s="143"/>
      <c r="BB241" s="143"/>
      <c r="BC241" s="143"/>
      <c r="BD241" s="143"/>
      <c r="BE241" s="143"/>
      <c r="BF241" s="143"/>
      <c r="BG241" s="143"/>
      <c r="BJ241" s="143"/>
      <c r="BT241" s="143"/>
      <c r="CD241" s="143"/>
      <c r="CN241" s="143"/>
      <c r="CX241" s="143"/>
      <c r="DH241" s="143"/>
      <c r="DR241" s="143"/>
      <c r="EB241" s="143"/>
      <c r="EL241" s="143"/>
      <c r="EV241" s="143"/>
      <c r="FF241" s="143"/>
      <c r="FP241" s="143"/>
      <c r="FZ241" s="143"/>
      <c r="GJ241" s="143"/>
      <c r="GT241" s="143"/>
      <c r="HD241" s="143"/>
      <c r="HN241" s="143"/>
      <c r="HX241" s="143"/>
      <c r="IH241" s="143"/>
      <c r="IR241" s="143"/>
    </row>
    <row xmlns:x14ac="http://schemas.microsoft.com/office/spreadsheetml/2009/9/ac" r="242" s="3" customFormat="true" x14ac:dyDescent="0.25">
      <c r="A242" s="444"/>
      <c r="B242" s="143"/>
      <c r="L242" s="143"/>
      <c r="V242" s="143"/>
      <c r="AF242" s="143"/>
      <c r="AP242" s="143"/>
      <c r="AZ242" s="143"/>
      <c r="BA242" s="143"/>
      <c r="BB242" s="143"/>
      <c r="BC242" s="143"/>
      <c r="BD242" s="143"/>
      <c r="BE242" s="143"/>
      <c r="BF242" s="143"/>
      <c r="BG242" s="143"/>
      <c r="BJ242" s="143"/>
      <c r="BT242" s="143"/>
      <c r="CD242" s="143"/>
      <c r="CN242" s="143"/>
      <c r="CX242" s="143"/>
      <c r="DH242" s="143"/>
      <c r="DR242" s="143"/>
      <c r="EB242" s="143"/>
      <c r="EL242" s="143"/>
      <c r="EV242" s="143"/>
      <c r="FF242" s="143"/>
      <c r="FP242" s="143"/>
      <c r="FZ242" s="143"/>
      <c r="GJ242" s="143"/>
      <c r="GT242" s="143"/>
      <c r="HD242" s="143"/>
      <c r="HN242" s="143"/>
      <c r="HX242" s="143"/>
      <c r="IH242" s="143"/>
      <c r="IR242" s="143"/>
    </row>
    <row xmlns:x14ac="http://schemas.microsoft.com/office/spreadsheetml/2009/9/ac" r="243" s="3" customFormat="true" x14ac:dyDescent="0.25">
      <c r="A243" s="444"/>
      <c r="B243" s="143"/>
      <c r="L243" s="143"/>
      <c r="V243" s="143"/>
      <c r="AF243" s="143"/>
      <c r="AP243" s="143"/>
      <c r="AZ243" s="143"/>
      <c r="BA243" s="143"/>
      <c r="BB243" s="143"/>
      <c r="BC243" s="143"/>
      <c r="BD243" s="143"/>
      <c r="BE243" s="143"/>
      <c r="BF243" s="143"/>
      <c r="BG243" s="143"/>
      <c r="BJ243" s="143"/>
      <c r="BT243" s="143"/>
      <c r="CD243" s="143"/>
      <c r="CN243" s="143"/>
      <c r="CX243" s="143"/>
      <c r="DH243" s="143"/>
      <c r="DR243" s="143"/>
      <c r="EB243" s="143"/>
      <c r="EL243" s="143"/>
      <c r="EV243" s="143"/>
      <c r="FF243" s="143"/>
      <c r="FP243" s="143"/>
      <c r="FZ243" s="143"/>
      <c r="GJ243" s="143"/>
      <c r="GT243" s="143"/>
      <c r="HD243" s="143"/>
      <c r="HN243" s="143"/>
      <c r="HX243" s="143"/>
      <c r="IH243" s="143"/>
      <c r="IR243" s="143"/>
    </row>
    <row xmlns:x14ac="http://schemas.microsoft.com/office/spreadsheetml/2009/9/ac" r="244" s="3" customFormat="true" x14ac:dyDescent="0.25">
      <c r="A244" s="444"/>
      <c r="B244" s="143"/>
      <c r="L244" s="143"/>
      <c r="V244" s="143"/>
      <c r="AF244" s="143"/>
      <c r="AP244" s="143"/>
      <c r="AZ244" s="143"/>
      <c r="BA244" s="143"/>
      <c r="BB244" s="143"/>
      <c r="BC244" s="143"/>
      <c r="BD244" s="143"/>
      <c r="BE244" s="143"/>
      <c r="BF244" s="143"/>
      <c r="BG244" s="143"/>
      <c r="BJ244" s="143"/>
      <c r="BT244" s="143"/>
      <c r="CD244" s="143"/>
      <c r="CN244" s="143"/>
      <c r="CX244" s="143"/>
      <c r="DH244" s="143"/>
      <c r="DR244" s="143"/>
      <c r="EB244" s="143"/>
      <c r="EL244" s="143"/>
      <c r="EV244" s="143"/>
      <c r="FF244" s="143"/>
      <c r="FP244" s="143"/>
      <c r="FZ244" s="143"/>
      <c r="GJ244" s="143"/>
      <c r="GT244" s="143"/>
      <c r="HD244" s="143"/>
      <c r="HN244" s="143"/>
      <c r="HX244" s="143"/>
      <c r="IH244" s="143"/>
      <c r="IR244" s="143"/>
    </row>
    <row xmlns:x14ac="http://schemas.microsoft.com/office/spreadsheetml/2009/9/ac" r="245" s="3" customFormat="true" x14ac:dyDescent="0.25">
      <c r="A245" s="444"/>
      <c r="B245" s="143"/>
      <c r="L245" s="143"/>
      <c r="V245" s="143"/>
      <c r="AF245" s="143"/>
      <c r="AP245" s="143"/>
      <c r="AZ245" s="143"/>
      <c r="BA245" s="143"/>
      <c r="BB245" s="143"/>
      <c r="BC245" s="143"/>
      <c r="BD245" s="143"/>
      <c r="BE245" s="143"/>
      <c r="BF245" s="143"/>
      <c r="BG245" s="143"/>
      <c r="BJ245" s="143"/>
      <c r="BT245" s="143"/>
      <c r="CD245" s="143"/>
      <c r="CN245" s="143"/>
      <c r="CX245" s="143"/>
      <c r="DH245" s="143"/>
      <c r="DR245" s="143"/>
      <c r="EB245" s="143"/>
      <c r="EL245" s="143"/>
      <c r="EV245" s="143"/>
      <c r="FF245" s="143"/>
      <c r="FP245" s="143"/>
      <c r="FZ245" s="143"/>
      <c r="GJ245" s="143"/>
      <c r="GT245" s="143"/>
      <c r="HD245" s="143"/>
      <c r="HN245" s="143"/>
      <c r="HX245" s="143"/>
      <c r="IH245" s="143"/>
      <c r="IR245" s="143"/>
    </row>
    <row xmlns:x14ac="http://schemas.microsoft.com/office/spreadsheetml/2009/9/ac" r="246" s="3" customFormat="true" x14ac:dyDescent="0.25">
      <c r="A246" s="444"/>
      <c r="B246" s="143"/>
      <c r="L246" s="143"/>
      <c r="V246" s="143"/>
      <c r="AF246" s="143"/>
      <c r="AP246" s="143"/>
      <c r="AZ246" s="143"/>
      <c r="BA246" s="143"/>
      <c r="BB246" s="143"/>
      <c r="BC246" s="143"/>
      <c r="BD246" s="143"/>
      <c r="BE246" s="143"/>
      <c r="BF246" s="143"/>
      <c r="BG246" s="143"/>
      <c r="BJ246" s="143"/>
      <c r="BT246" s="143"/>
      <c r="CD246" s="143"/>
      <c r="CN246" s="143"/>
      <c r="CX246" s="143"/>
      <c r="DH246" s="143"/>
      <c r="DR246" s="143"/>
      <c r="EB246" s="143"/>
      <c r="EL246" s="143"/>
      <c r="EV246" s="143"/>
      <c r="FF246" s="143"/>
      <c r="FP246" s="143"/>
      <c r="FZ246" s="143"/>
      <c r="GJ246" s="143"/>
      <c r="GT246" s="143"/>
      <c r="HD246" s="143"/>
      <c r="HN246" s="143"/>
      <c r="HX246" s="143"/>
      <c r="IH246" s="143"/>
      <c r="IR246" s="143"/>
    </row>
    <row xmlns:x14ac="http://schemas.microsoft.com/office/spreadsheetml/2009/9/ac" r="247" s="3" customFormat="true" x14ac:dyDescent="0.25">
      <c r="A247" s="444"/>
      <c r="B247" s="143"/>
      <c r="L247" s="143"/>
      <c r="V247" s="143"/>
      <c r="AF247" s="143"/>
      <c r="AP247" s="143"/>
      <c r="AZ247" s="143"/>
      <c r="BA247" s="143"/>
      <c r="BB247" s="143"/>
      <c r="BC247" s="143"/>
      <c r="BD247" s="143"/>
      <c r="BE247" s="143"/>
      <c r="BF247" s="143"/>
      <c r="BG247" s="143"/>
      <c r="BJ247" s="143"/>
      <c r="BT247" s="143"/>
      <c r="CD247" s="143"/>
      <c r="CN247" s="143"/>
      <c r="CX247" s="143"/>
      <c r="DH247" s="143"/>
      <c r="DR247" s="143"/>
      <c r="EB247" s="143"/>
      <c r="EL247" s="143"/>
      <c r="EV247" s="143"/>
      <c r="FF247" s="143"/>
      <c r="FP247" s="143"/>
      <c r="FZ247" s="143"/>
      <c r="GJ247" s="143"/>
      <c r="GT247" s="143"/>
      <c r="HD247" s="143"/>
      <c r="HN247" s="143"/>
      <c r="HX247" s="143"/>
      <c r="IH247" s="143"/>
      <c r="IR247" s="143"/>
    </row>
    <row xmlns:x14ac="http://schemas.microsoft.com/office/spreadsheetml/2009/9/ac" r="248" s="3" customFormat="true" x14ac:dyDescent="0.25">
      <c r="A248" s="444"/>
      <c r="B248" s="143"/>
      <c r="L248" s="143"/>
      <c r="V248" s="143"/>
      <c r="AF248" s="143"/>
      <c r="AP248" s="143"/>
      <c r="AZ248" s="143"/>
      <c r="BA248" s="143"/>
      <c r="BB248" s="143"/>
      <c r="BC248" s="143"/>
      <c r="BD248" s="143"/>
      <c r="BE248" s="143"/>
      <c r="BF248" s="143"/>
      <c r="BG248" s="143"/>
      <c r="BJ248" s="143"/>
      <c r="BT248" s="143"/>
      <c r="CD248" s="143"/>
      <c r="CN248" s="143"/>
      <c r="CX248" s="143"/>
      <c r="DH248" s="143"/>
      <c r="DR248" s="143"/>
      <c r="EB248" s="143"/>
      <c r="EL248" s="143"/>
      <c r="EV248" s="143"/>
      <c r="FF248" s="143"/>
      <c r="FP248" s="143"/>
      <c r="FZ248" s="143"/>
      <c r="GJ248" s="143"/>
      <c r="GT248" s="143"/>
      <c r="HD248" s="143"/>
      <c r="HN248" s="143"/>
      <c r="HX248" s="143"/>
      <c r="IH248" s="143"/>
      <c r="IR248" s="143"/>
    </row>
    <row xmlns:x14ac="http://schemas.microsoft.com/office/spreadsheetml/2009/9/ac" r="249" s="3" customFormat="true" x14ac:dyDescent="0.25">
      <c r="A249" s="444"/>
      <c r="B249" s="143"/>
      <c r="L249" s="143"/>
      <c r="V249" s="143"/>
      <c r="AF249" s="143"/>
      <c r="AP249" s="143"/>
      <c r="AZ249" s="143"/>
      <c r="BA249" s="143"/>
      <c r="BB249" s="143"/>
      <c r="BC249" s="143"/>
      <c r="BD249" s="143"/>
      <c r="BE249" s="143"/>
      <c r="BF249" s="143"/>
      <c r="BG249" s="143"/>
      <c r="BJ249" s="143"/>
      <c r="BT249" s="143"/>
      <c r="CD249" s="143"/>
      <c r="CN249" s="143"/>
      <c r="CX249" s="143"/>
      <c r="DH249" s="143"/>
      <c r="DR249" s="143"/>
      <c r="EB249" s="143"/>
      <c r="EL249" s="143"/>
      <c r="EV249" s="143"/>
      <c r="FF249" s="143"/>
      <c r="FP249" s="143"/>
      <c r="FZ249" s="143"/>
      <c r="GJ249" s="143"/>
      <c r="GT249" s="143"/>
      <c r="HD249" s="143"/>
      <c r="HN249" s="143"/>
      <c r="HX249" s="143"/>
      <c r="IH249" s="143"/>
      <c r="IR249" s="143"/>
    </row>
    <row xmlns:x14ac="http://schemas.microsoft.com/office/spreadsheetml/2009/9/ac" r="250" s="3" customFormat="true" x14ac:dyDescent="0.25">
      <c r="A250" s="444"/>
      <c r="B250" s="143"/>
      <c r="L250" s="143"/>
      <c r="V250" s="143"/>
      <c r="AF250" s="143"/>
      <c r="AP250" s="143"/>
      <c r="AZ250" s="143"/>
      <c r="BA250" s="143"/>
      <c r="BB250" s="143"/>
      <c r="BC250" s="143"/>
      <c r="BD250" s="143"/>
      <c r="BE250" s="143"/>
      <c r="BF250" s="143"/>
      <c r="BG250" s="143"/>
      <c r="BJ250" s="143"/>
      <c r="BT250" s="143"/>
      <c r="CD250" s="143"/>
      <c r="CN250" s="143"/>
      <c r="CX250" s="143"/>
      <c r="DH250" s="143"/>
      <c r="DR250" s="143"/>
      <c r="EB250" s="143"/>
      <c r="EL250" s="143"/>
      <c r="EV250" s="143"/>
      <c r="FF250" s="143"/>
      <c r="FP250" s="143"/>
      <c r="FZ250" s="143"/>
      <c r="GJ250" s="143"/>
      <c r="GT250" s="143"/>
      <c r="HD250" s="143"/>
      <c r="HN250" s="143"/>
      <c r="HX250" s="143"/>
      <c r="IH250" s="143"/>
      <c r="IR250" s="143"/>
    </row>
    <row xmlns:x14ac="http://schemas.microsoft.com/office/spreadsheetml/2009/9/ac" r="251" s="3" customFormat="true" x14ac:dyDescent="0.25">
      <c r="A251" s="444"/>
      <c r="B251" s="143"/>
      <c r="L251" s="143"/>
      <c r="V251" s="143"/>
      <c r="AF251" s="143"/>
      <c r="AP251" s="143"/>
      <c r="AZ251" s="143"/>
      <c r="BA251" s="143"/>
      <c r="BB251" s="143"/>
      <c r="BC251" s="143"/>
      <c r="BD251" s="143"/>
      <c r="BE251" s="143"/>
      <c r="BF251" s="143"/>
      <c r="BG251" s="143"/>
      <c r="BJ251" s="143"/>
      <c r="BT251" s="143"/>
      <c r="CD251" s="143"/>
      <c r="CN251" s="143"/>
      <c r="CX251" s="143"/>
      <c r="DH251" s="143"/>
      <c r="DR251" s="143"/>
      <c r="EB251" s="143"/>
      <c r="EL251" s="143"/>
      <c r="EV251" s="143"/>
      <c r="FF251" s="143"/>
      <c r="FP251" s="143"/>
      <c r="FZ251" s="143"/>
      <c r="GJ251" s="143"/>
      <c r="GT251" s="143"/>
      <c r="HD251" s="143"/>
      <c r="HN251" s="143"/>
      <c r="HX251" s="143"/>
      <c r="IH251" s="143"/>
      <c r="IR251" s="143"/>
    </row>
    <row xmlns:x14ac="http://schemas.microsoft.com/office/spreadsheetml/2009/9/ac" r="252" s="3" customFormat="true" x14ac:dyDescent="0.25">
      <c r="A252" s="444"/>
      <c r="B252" s="143"/>
      <c r="L252" s="143"/>
      <c r="V252" s="143"/>
      <c r="AF252" s="143"/>
      <c r="AP252" s="143"/>
      <c r="AZ252" s="143"/>
      <c r="BA252" s="143"/>
      <c r="BB252" s="143"/>
      <c r="BC252" s="143"/>
      <c r="BD252" s="143"/>
      <c r="BE252" s="143"/>
      <c r="BF252" s="143"/>
      <c r="BG252" s="143"/>
      <c r="BJ252" s="143"/>
      <c r="BT252" s="143"/>
      <c r="CD252" s="143"/>
      <c r="CN252" s="143"/>
      <c r="CX252" s="143"/>
      <c r="DH252" s="143"/>
      <c r="DR252" s="143"/>
      <c r="EB252" s="143"/>
      <c r="EL252" s="143"/>
      <c r="EV252" s="143"/>
      <c r="FF252" s="143"/>
      <c r="FP252" s="143"/>
      <c r="FZ252" s="143"/>
      <c r="GJ252" s="143"/>
      <c r="GT252" s="143"/>
      <c r="HD252" s="143"/>
      <c r="HN252" s="143"/>
      <c r="HX252" s="143"/>
      <c r="IH252" s="143"/>
      <c r="IR252" s="143"/>
    </row>
    <row xmlns:x14ac="http://schemas.microsoft.com/office/spreadsheetml/2009/9/ac" r="253" s="3" customFormat="true" x14ac:dyDescent="0.25">
      <c r="A253" s="444"/>
      <c r="B253" s="143"/>
      <c r="L253" s="143"/>
      <c r="V253" s="143"/>
      <c r="AF253" s="143"/>
      <c r="AP253" s="143"/>
      <c r="AZ253" s="143"/>
      <c r="BA253" s="143"/>
      <c r="BB253" s="143"/>
      <c r="BC253" s="143"/>
      <c r="BD253" s="143"/>
      <c r="BE253" s="143"/>
      <c r="BF253" s="143"/>
      <c r="BG253" s="143"/>
      <c r="BJ253" s="143"/>
      <c r="BT253" s="143"/>
      <c r="CD253" s="143"/>
      <c r="CN253" s="143"/>
      <c r="CX253" s="143"/>
      <c r="DH253" s="143"/>
      <c r="DR253" s="143"/>
      <c r="EB253" s="143"/>
      <c r="EL253" s="143"/>
      <c r="EV253" s="143"/>
      <c r="FF253" s="143"/>
      <c r="FP253" s="143"/>
      <c r="FZ253" s="143"/>
      <c r="GJ253" s="143"/>
      <c r="GT253" s="143"/>
      <c r="HD253" s="143"/>
      <c r="HN253" s="143"/>
      <c r="HX253" s="143"/>
      <c r="IH253" s="143"/>
      <c r="IR253" s="143"/>
    </row>
    <row xmlns:x14ac="http://schemas.microsoft.com/office/spreadsheetml/2009/9/ac" r="254" s="3" customFormat="true" x14ac:dyDescent="0.25">
      <c r="A254" s="444"/>
      <c r="B254" s="143"/>
      <c r="L254" s="143"/>
      <c r="V254" s="143"/>
      <c r="AF254" s="143"/>
      <c r="AP254" s="143"/>
      <c r="AZ254" s="143"/>
      <c r="BA254" s="143"/>
      <c r="BB254" s="143"/>
      <c r="BC254" s="143"/>
      <c r="BD254" s="143"/>
      <c r="BE254" s="143"/>
      <c r="BF254" s="143"/>
      <c r="BG254" s="143"/>
      <c r="BJ254" s="143"/>
      <c r="BT254" s="143"/>
      <c r="CD254" s="143"/>
      <c r="CN254" s="143"/>
      <c r="CX254" s="143"/>
      <c r="DH254" s="143"/>
      <c r="DR254" s="143"/>
      <c r="EB254" s="143"/>
      <c r="EL254" s="143"/>
      <c r="EV254" s="143"/>
      <c r="FF254" s="143"/>
      <c r="FP254" s="143"/>
      <c r="FZ254" s="143"/>
      <c r="GJ254" s="143"/>
      <c r="GT254" s="143"/>
      <c r="HD254" s="143"/>
      <c r="HN254" s="143"/>
      <c r="HX254" s="143"/>
      <c r="IH254" s="143"/>
      <c r="IR254" s="143"/>
    </row>
    <row xmlns:x14ac="http://schemas.microsoft.com/office/spreadsheetml/2009/9/ac" r="255" s="3" customFormat="true" x14ac:dyDescent="0.25">
      <c r="A255" s="444"/>
      <c r="B255" s="143"/>
      <c r="L255" s="143"/>
      <c r="V255" s="143"/>
      <c r="AF255" s="143"/>
      <c r="AP255" s="143"/>
      <c r="AZ255" s="143"/>
      <c r="BA255" s="143"/>
      <c r="BB255" s="143"/>
      <c r="BC255" s="143"/>
      <c r="BD255" s="143"/>
      <c r="BE255" s="143"/>
      <c r="BF255" s="143"/>
      <c r="BG255" s="143"/>
      <c r="BJ255" s="143"/>
      <c r="BT255" s="143"/>
      <c r="CD255" s="143"/>
      <c r="CN255" s="143"/>
      <c r="CX255" s="143"/>
      <c r="DH255" s="143"/>
      <c r="DR255" s="143"/>
      <c r="EB255" s="143"/>
      <c r="EL255" s="143"/>
      <c r="EV255" s="143"/>
      <c r="FF255" s="143"/>
      <c r="FP255" s="143"/>
      <c r="FZ255" s="143"/>
      <c r="GJ255" s="143"/>
      <c r="GT255" s="143"/>
      <c r="HD255" s="143"/>
      <c r="HN255" s="143"/>
      <c r="HX255" s="143"/>
      <c r="IH255" s="143"/>
      <c r="IR255" s="143"/>
    </row>
    <row xmlns:x14ac="http://schemas.microsoft.com/office/spreadsheetml/2009/9/ac" r="256" s="3" customFormat="true" x14ac:dyDescent="0.25">
      <c r="A256" s="444"/>
      <c r="B256" s="143"/>
      <c r="L256" s="143"/>
      <c r="V256" s="143"/>
      <c r="AF256" s="143"/>
      <c r="AP256" s="143"/>
      <c r="AZ256" s="143"/>
      <c r="BA256" s="143"/>
      <c r="BB256" s="143"/>
      <c r="BC256" s="143"/>
      <c r="BD256" s="143"/>
      <c r="BE256" s="143"/>
      <c r="BF256" s="143"/>
      <c r="BG256" s="143"/>
      <c r="BJ256" s="143"/>
      <c r="BT256" s="143"/>
      <c r="CD256" s="143"/>
      <c r="CN256" s="143"/>
      <c r="CX256" s="143"/>
      <c r="DH256" s="143"/>
      <c r="DR256" s="143"/>
      <c r="EB256" s="143"/>
      <c r="EL256" s="143"/>
      <c r="EV256" s="143"/>
      <c r="FF256" s="143"/>
      <c r="FP256" s="143"/>
      <c r="FZ256" s="143"/>
      <c r="GJ256" s="143"/>
      <c r="GT256" s="143"/>
      <c r="HD256" s="143"/>
      <c r="HN256" s="143"/>
      <c r="HX256" s="143"/>
      <c r="IH256" s="143"/>
      <c r="IR256" s="143"/>
    </row>
    <row xmlns:x14ac="http://schemas.microsoft.com/office/spreadsheetml/2009/9/ac" r="257" s="3" customFormat="true" x14ac:dyDescent="0.25">
      <c r="A257" s="444"/>
      <c r="B257" s="143"/>
      <c r="L257" s="143"/>
      <c r="V257" s="143"/>
      <c r="AF257" s="143"/>
      <c r="AP257" s="143"/>
      <c r="AZ257" s="143"/>
      <c r="BA257" s="143"/>
      <c r="BB257" s="143"/>
      <c r="BC257" s="143"/>
      <c r="BD257" s="143"/>
      <c r="BE257" s="143"/>
      <c r="BF257" s="143"/>
      <c r="BG257" s="143"/>
      <c r="BJ257" s="143"/>
      <c r="BT257" s="143"/>
      <c r="CD257" s="143"/>
      <c r="CN257" s="143"/>
      <c r="CX257" s="143"/>
      <c r="DH257" s="143"/>
      <c r="DR257" s="143"/>
      <c r="EB257" s="143"/>
      <c r="EL257" s="143"/>
      <c r="EV257" s="143"/>
      <c r="FF257" s="143"/>
      <c r="FP257" s="143"/>
      <c r="FZ257" s="143"/>
      <c r="GJ257" s="143"/>
      <c r="GT257" s="143"/>
      <c r="HD257" s="143"/>
      <c r="HN257" s="143"/>
      <c r="HX257" s="143"/>
      <c r="IH257" s="143"/>
      <c r="IR257" s="143"/>
    </row>
    <row xmlns:x14ac="http://schemas.microsoft.com/office/spreadsheetml/2009/9/ac" r="258" s="3" customFormat="true" x14ac:dyDescent="0.25">
      <c r="A258" s="444"/>
      <c r="B258" s="143"/>
      <c r="L258" s="143"/>
      <c r="V258" s="143"/>
      <c r="AF258" s="143"/>
      <c r="AP258" s="143"/>
      <c r="AZ258" s="143"/>
      <c r="BA258" s="143"/>
      <c r="BB258" s="143"/>
      <c r="BC258" s="143"/>
      <c r="BD258" s="143"/>
      <c r="BE258" s="143"/>
      <c r="BF258" s="143"/>
      <c r="BG258" s="143"/>
      <c r="BJ258" s="143"/>
      <c r="BT258" s="143"/>
      <c r="CD258" s="143"/>
      <c r="CN258" s="143"/>
      <c r="CX258" s="143"/>
      <c r="DH258" s="143"/>
      <c r="DR258" s="143"/>
      <c r="EB258" s="143"/>
      <c r="EL258" s="143"/>
      <c r="EV258" s="143"/>
      <c r="FF258" s="143"/>
      <c r="FP258" s="143"/>
      <c r="FZ258" s="143"/>
      <c r="GJ258" s="143"/>
      <c r="GT258" s="143"/>
      <c r="HD258" s="143"/>
      <c r="HN258" s="143"/>
      <c r="HX258" s="143"/>
      <c r="IH258" s="143"/>
      <c r="IR258" s="143"/>
    </row>
    <row xmlns:x14ac="http://schemas.microsoft.com/office/spreadsheetml/2009/9/ac" r="259" s="3" customFormat="true" x14ac:dyDescent="0.25">
      <c r="A259" s="444"/>
      <c r="B259" s="143"/>
      <c r="L259" s="143"/>
      <c r="V259" s="143"/>
      <c r="AF259" s="143"/>
      <c r="AP259" s="143"/>
      <c r="AZ259" s="143"/>
      <c r="BA259" s="143"/>
      <c r="BB259" s="143"/>
      <c r="BC259" s="143"/>
      <c r="BD259" s="143"/>
      <c r="BE259" s="143"/>
      <c r="BF259" s="143"/>
      <c r="BG259" s="143"/>
      <c r="BJ259" s="143"/>
      <c r="BT259" s="143"/>
      <c r="CD259" s="143"/>
      <c r="CN259" s="143"/>
      <c r="CX259" s="143"/>
      <c r="DH259" s="143"/>
      <c r="DR259" s="143"/>
      <c r="EB259" s="143"/>
      <c r="EL259" s="143"/>
      <c r="EV259" s="143"/>
      <c r="FF259" s="143"/>
      <c r="FP259" s="143"/>
      <c r="FZ259" s="143"/>
      <c r="GJ259" s="143"/>
      <c r="GT259" s="143"/>
      <c r="HD259" s="143"/>
      <c r="HN259" s="143"/>
      <c r="HX259" s="143"/>
      <c r="IH259" s="143"/>
      <c r="IR259" s="143"/>
    </row>
    <row xmlns:x14ac="http://schemas.microsoft.com/office/spreadsheetml/2009/9/ac" r="260" s="3" customFormat="true" x14ac:dyDescent="0.25">
      <c r="A260" s="444"/>
      <c r="B260" s="143"/>
      <c r="L260" s="143"/>
      <c r="V260" s="143"/>
      <c r="AF260" s="143"/>
      <c r="AP260" s="143"/>
      <c r="AZ260" s="143"/>
      <c r="BA260" s="143"/>
      <c r="BB260" s="143"/>
      <c r="BC260" s="143"/>
      <c r="BD260" s="143"/>
      <c r="BE260" s="143"/>
      <c r="BF260" s="143"/>
      <c r="BG260" s="143"/>
      <c r="BJ260" s="143"/>
      <c r="BT260" s="143"/>
      <c r="CD260" s="143"/>
      <c r="CN260" s="143"/>
      <c r="CX260" s="143"/>
      <c r="DH260" s="143"/>
      <c r="DR260" s="143"/>
      <c r="EB260" s="143"/>
      <c r="EL260" s="143"/>
      <c r="EV260" s="143"/>
      <c r="FF260" s="143"/>
      <c r="FP260" s="143"/>
      <c r="FZ260" s="143"/>
      <c r="GJ260" s="143"/>
      <c r="GT260" s="143"/>
      <c r="HD260" s="143"/>
      <c r="HN260" s="143"/>
      <c r="HX260" s="143"/>
      <c r="IH260" s="143"/>
      <c r="IR260" s="143"/>
    </row>
    <row xmlns:x14ac="http://schemas.microsoft.com/office/spreadsheetml/2009/9/ac" r="261" s="3" customFormat="true" x14ac:dyDescent="0.25">
      <c r="A261" s="444"/>
      <c r="B261" s="143"/>
      <c r="L261" s="143"/>
      <c r="V261" s="143"/>
      <c r="AF261" s="143"/>
      <c r="AP261" s="143"/>
      <c r="AZ261" s="143"/>
      <c r="BA261" s="143"/>
      <c r="BB261" s="143"/>
      <c r="BC261" s="143"/>
      <c r="BD261" s="143"/>
      <c r="BE261" s="143"/>
      <c r="BF261" s="143"/>
      <c r="BG261" s="143"/>
      <c r="BJ261" s="143"/>
      <c r="BT261" s="143"/>
      <c r="CD261" s="143"/>
      <c r="CN261" s="143"/>
      <c r="CX261" s="143"/>
      <c r="DH261" s="143"/>
      <c r="DR261" s="143"/>
      <c r="EB261" s="143"/>
      <c r="EL261" s="143"/>
      <c r="EV261" s="143"/>
      <c r="FF261" s="143"/>
      <c r="FP261" s="143"/>
      <c r="FZ261" s="143"/>
      <c r="GJ261" s="143"/>
      <c r="GT261" s="143"/>
      <c r="HD261" s="143"/>
      <c r="HN261" s="143"/>
      <c r="HX261" s="143"/>
      <c r="IH261" s="143"/>
      <c r="IR261" s="143"/>
    </row>
    <row xmlns:x14ac="http://schemas.microsoft.com/office/spreadsheetml/2009/9/ac" r="262" s="3" customFormat="true" x14ac:dyDescent="0.25">
      <c r="A262" s="444"/>
      <c r="B262" s="143"/>
      <c r="L262" s="143"/>
      <c r="V262" s="143"/>
      <c r="AF262" s="143"/>
      <c r="AP262" s="143"/>
      <c r="AZ262" s="143"/>
      <c r="BA262" s="143"/>
      <c r="BB262" s="143"/>
      <c r="BC262" s="143"/>
      <c r="BD262" s="143"/>
      <c r="BE262" s="143"/>
      <c r="BF262" s="143"/>
      <c r="BG262" s="143"/>
      <c r="BJ262" s="143"/>
      <c r="BT262" s="143"/>
      <c r="CD262" s="143"/>
      <c r="CN262" s="143"/>
      <c r="CX262" s="143"/>
      <c r="DH262" s="143"/>
      <c r="DR262" s="143"/>
      <c r="EB262" s="143"/>
      <c r="EL262" s="143"/>
      <c r="EV262" s="143"/>
      <c r="FF262" s="143"/>
      <c r="FP262" s="143"/>
      <c r="FZ262" s="143"/>
      <c r="GJ262" s="143"/>
      <c r="GT262" s="143"/>
      <c r="HD262" s="143"/>
      <c r="HN262" s="143"/>
      <c r="HX262" s="143"/>
      <c r="IH262" s="143"/>
      <c r="IR262" s="143"/>
    </row>
    <row xmlns:x14ac="http://schemas.microsoft.com/office/spreadsheetml/2009/9/ac" r="263" s="3" customFormat="true" x14ac:dyDescent="0.25">
      <c r="A263" s="444"/>
      <c r="B263" s="143"/>
      <c r="L263" s="143"/>
      <c r="V263" s="143"/>
      <c r="AF263" s="143"/>
      <c r="AP263" s="143"/>
      <c r="AZ263" s="143"/>
      <c r="BA263" s="143"/>
      <c r="BB263" s="143"/>
      <c r="BC263" s="143"/>
      <c r="BD263" s="143"/>
      <c r="BE263" s="143"/>
      <c r="BF263" s="143"/>
      <c r="BG263" s="143"/>
      <c r="BJ263" s="143"/>
      <c r="BT263" s="143"/>
      <c r="CD263" s="143"/>
      <c r="CN263" s="143"/>
      <c r="CX263" s="143"/>
      <c r="DH263" s="143"/>
      <c r="DR263" s="143"/>
      <c r="EB263" s="143"/>
      <c r="EL263" s="143"/>
      <c r="EV263" s="143"/>
      <c r="FF263" s="143"/>
      <c r="FP263" s="143"/>
      <c r="FZ263" s="143"/>
      <c r="GJ263" s="143"/>
      <c r="GT263" s="143"/>
      <c r="HD263" s="143"/>
      <c r="HN263" s="143"/>
      <c r="HX263" s="143"/>
      <c r="IH263" s="143"/>
      <c r="IR263" s="143"/>
    </row>
    <row xmlns:x14ac="http://schemas.microsoft.com/office/spreadsheetml/2009/9/ac" r="264" s="3" customFormat="true" x14ac:dyDescent="0.25">
      <c r="A264" s="444"/>
      <c r="B264" s="143"/>
      <c r="L264" s="143"/>
      <c r="V264" s="143"/>
      <c r="AF264" s="143"/>
      <c r="AP264" s="143"/>
      <c r="AZ264" s="143"/>
      <c r="BA264" s="143"/>
      <c r="BB264" s="143"/>
      <c r="BC264" s="143"/>
      <c r="BD264" s="143"/>
      <c r="BE264" s="143"/>
      <c r="BF264" s="143"/>
      <c r="BG264" s="143"/>
      <c r="BJ264" s="143"/>
      <c r="BT264" s="143"/>
      <c r="CD264" s="143"/>
      <c r="CN264" s="143"/>
      <c r="CX264" s="143"/>
      <c r="DH264" s="143"/>
      <c r="DR264" s="143"/>
      <c r="EB264" s="143"/>
      <c r="EL264" s="143"/>
      <c r="EV264" s="143"/>
      <c r="FF264" s="143"/>
      <c r="FP264" s="143"/>
      <c r="FZ264" s="143"/>
      <c r="GJ264" s="143"/>
      <c r="GT264" s="143"/>
      <c r="HD264" s="143"/>
      <c r="HN264" s="143"/>
      <c r="HX264" s="143"/>
      <c r="IH264" s="143"/>
      <c r="IR264" s="143"/>
    </row>
    <row xmlns:x14ac="http://schemas.microsoft.com/office/spreadsheetml/2009/9/ac" r="265" s="3" customFormat="true" x14ac:dyDescent="0.25">
      <c r="A265" s="444"/>
      <c r="B265" s="143"/>
      <c r="L265" s="143"/>
      <c r="V265" s="143"/>
      <c r="AF265" s="143"/>
      <c r="AP265" s="143"/>
      <c r="AZ265" s="143"/>
      <c r="BA265" s="143"/>
      <c r="BB265" s="143"/>
      <c r="BC265" s="143"/>
      <c r="BD265" s="143"/>
      <c r="BE265" s="143"/>
      <c r="BF265" s="143"/>
      <c r="BG265" s="143"/>
      <c r="BJ265" s="143"/>
      <c r="BT265" s="143"/>
      <c r="CD265" s="143"/>
      <c r="CN265" s="143"/>
      <c r="CX265" s="143"/>
      <c r="DH265" s="143"/>
      <c r="DR265" s="143"/>
      <c r="EB265" s="143"/>
      <c r="EL265" s="143"/>
      <c r="EV265" s="143"/>
      <c r="FF265" s="143"/>
      <c r="FP265" s="143"/>
      <c r="FZ265" s="143"/>
      <c r="GJ265" s="143"/>
      <c r="GT265" s="143"/>
      <c r="HD265" s="143"/>
      <c r="HN265" s="143"/>
      <c r="HX265" s="143"/>
      <c r="IH265" s="143"/>
      <c r="IR265" s="143"/>
    </row>
    <row xmlns:x14ac="http://schemas.microsoft.com/office/spreadsheetml/2009/9/ac" r="266" s="3" customFormat="true" x14ac:dyDescent="0.25">
      <c r="A266" s="444"/>
      <c r="B266" s="143"/>
      <c r="L266" s="143"/>
      <c r="V266" s="143"/>
      <c r="AF266" s="143"/>
      <c r="AP266" s="143"/>
      <c r="AZ266" s="143"/>
      <c r="BA266" s="143"/>
      <c r="BB266" s="143"/>
      <c r="BC266" s="143"/>
      <c r="BD266" s="143"/>
      <c r="BE266" s="143"/>
      <c r="BF266" s="143"/>
      <c r="BG266" s="143"/>
      <c r="BJ266" s="143"/>
      <c r="BT266" s="143"/>
      <c r="CD266" s="143"/>
      <c r="CN266" s="143"/>
      <c r="CX266" s="143"/>
      <c r="DH266" s="143"/>
      <c r="DR266" s="143"/>
      <c r="EB266" s="143"/>
      <c r="EL266" s="143"/>
      <c r="EV266" s="143"/>
      <c r="FF266" s="143"/>
      <c r="FP266" s="143"/>
      <c r="FZ266" s="143"/>
      <c r="GJ266" s="143"/>
      <c r="GT266" s="143"/>
      <c r="HD266" s="143"/>
      <c r="HN266" s="143"/>
      <c r="HX266" s="143"/>
      <c r="IH266" s="143"/>
      <c r="IR266" s="143"/>
    </row>
    <row xmlns:x14ac="http://schemas.microsoft.com/office/spreadsheetml/2009/9/ac" r="267" s="3" customFormat="true" x14ac:dyDescent="0.25">
      <c r="A267" s="444"/>
      <c r="B267" s="143"/>
      <c r="L267" s="143"/>
      <c r="V267" s="143"/>
      <c r="AF267" s="143"/>
      <c r="AP267" s="143"/>
      <c r="AZ267" s="143"/>
      <c r="BA267" s="143"/>
      <c r="BB267" s="143"/>
      <c r="BC267" s="143"/>
      <c r="BD267" s="143"/>
      <c r="BE267" s="143"/>
      <c r="BF267" s="143"/>
      <c r="BG267" s="143"/>
      <c r="BJ267" s="143"/>
      <c r="BT267" s="143"/>
      <c r="CD267" s="143"/>
      <c r="CN267" s="143"/>
      <c r="CX267" s="143"/>
      <c r="DH267" s="143"/>
      <c r="DR267" s="143"/>
      <c r="EB267" s="143"/>
      <c r="EL267" s="143"/>
      <c r="EV267" s="143"/>
      <c r="FF267" s="143"/>
      <c r="FP267" s="143"/>
      <c r="FZ267" s="143"/>
      <c r="GJ267" s="143"/>
      <c r="GT267" s="143"/>
      <c r="HD267" s="143"/>
      <c r="HN267" s="143"/>
      <c r="HX267" s="143"/>
      <c r="IH267" s="143"/>
      <c r="IR267" s="143"/>
    </row>
    <row xmlns:x14ac="http://schemas.microsoft.com/office/spreadsheetml/2009/9/ac" r="268" s="3" customFormat="true" x14ac:dyDescent="0.25">
      <c r="A268" s="444"/>
      <c r="B268" s="143"/>
      <c r="L268" s="143"/>
      <c r="V268" s="143"/>
      <c r="AF268" s="143"/>
      <c r="AP268" s="143"/>
      <c r="AZ268" s="143"/>
      <c r="BA268" s="143"/>
      <c r="BB268" s="143"/>
      <c r="BC268" s="143"/>
      <c r="BD268" s="143"/>
      <c r="BE268" s="143"/>
      <c r="BF268" s="143"/>
      <c r="BG268" s="143"/>
      <c r="BJ268" s="143"/>
      <c r="BT268" s="143"/>
      <c r="CD268" s="143"/>
      <c r="CN268" s="143"/>
      <c r="CX268" s="143"/>
      <c r="DH268" s="143"/>
      <c r="DR268" s="143"/>
      <c r="EB268" s="143"/>
      <c r="EL268" s="143"/>
      <c r="EV268" s="143"/>
      <c r="FF268" s="143"/>
      <c r="FP268" s="143"/>
      <c r="FZ268" s="143"/>
      <c r="GJ268" s="143"/>
      <c r="GT268" s="143"/>
      <c r="HD268" s="143"/>
      <c r="HN268" s="143"/>
      <c r="HX268" s="143"/>
      <c r="IH268" s="143"/>
      <c r="IR268" s="143"/>
    </row>
    <row xmlns:x14ac="http://schemas.microsoft.com/office/spreadsheetml/2009/9/ac" r="269" s="3" customFormat="true" x14ac:dyDescent="0.25">
      <c r="A269" s="444"/>
      <c r="B269" s="143"/>
      <c r="L269" s="143"/>
      <c r="V269" s="143"/>
      <c r="AF269" s="143"/>
      <c r="AP269" s="143"/>
      <c r="AZ269" s="143"/>
      <c r="BA269" s="143"/>
      <c r="BB269" s="143"/>
      <c r="BC269" s="143"/>
      <c r="BD269" s="143"/>
      <c r="BE269" s="143"/>
      <c r="BF269" s="143"/>
      <c r="BG269" s="143"/>
      <c r="BJ269" s="143"/>
      <c r="BT269" s="143"/>
      <c r="CD269" s="143"/>
      <c r="CN269" s="143"/>
      <c r="CX269" s="143"/>
      <c r="DH269" s="143"/>
      <c r="DR269" s="143"/>
      <c r="EB269" s="143"/>
      <c r="EL269" s="143"/>
      <c r="EV269" s="143"/>
      <c r="FF269" s="143"/>
      <c r="FP269" s="143"/>
      <c r="FZ269" s="143"/>
      <c r="GJ269" s="143"/>
      <c r="GT269" s="143"/>
      <c r="HD269" s="143"/>
      <c r="HN269" s="143"/>
      <c r="HX269" s="143"/>
      <c r="IH269" s="143"/>
      <c r="IR269" s="143"/>
    </row>
    <row xmlns:x14ac="http://schemas.microsoft.com/office/spreadsheetml/2009/9/ac" r="270" s="3" customFormat="true" x14ac:dyDescent="0.25">
      <c r="A270" s="444"/>
      <c r="B270" s="143"/>
      <c r="L270" s="143"/>
      <c r="V270" s="143"/>
      <c r="AF270" s="143"/>
      <c r="AP270" s="143"/>
      <c r="AZ270" s="143"/>
      <c r="BA270" s="143"/>
      <c r="BB270" s="143"/>
      <c r="BC270" s="143"/>
      <c r="BD270" s="143"/>
      <c r="BE270" s="143"/>
      <c r="BF270" s="143"/>
      <c r="BG270" s="143"/>
      <c r="BJ270" s="143"/>
      <c r="BT270" s="143"/>
      <c r="CD270" s="143"/>
      <c r="CN270" s="143"/>
      <c r="CX270" s="143"/>
      <c r="DH270" s="143"/>
      <c r="DR270" s="143"/>
      <c r="EB270" s="143"/>
      <c r="EL270" s="143"/>
      <c r="EV270" s="143"/>
      <c r="FF270" s="143"/>
      <c r="FP270" s="143"/>
      <c r="FZ270" s="143"/>
      <c r="GJ270" s="143"/>
      <c r="GT270" s="143"/>
      <c r="HD270" s="143"/>
      <c r="HN270" s="143"/>
      <c r="HX270" s="143"/>
      <c r="IH270" s="143"/>
      <c r="IR270" s="143"/>
    </row>
    <row xmlns:x14ac="http://schemas.microsoft.com/office/spreadsheetml/2009/9/ac" r="271" s="3" customFormat="true" x14ac:dyDescent="0.25">
      <c r="A271" s="444"/>
      <c r="B271" s="143"/>
      <c r="L271" s="143"/>
      <c r="V271" s="143"/>
      <c r="AF271" s="143"/>
      <c r="AP271" s="143"/>
      <c r="AZ271" s="143"/>
      <c r="BA271" s="143"/>
      <c r="BB271" s="143"/>
      <c r="BC271" s="143"/>
      <c r="BD271" s="143"/>
      <c r="BE271" s="143"/>
      <c r="BF271" s="143"/>
      <c r="BG271" s="143"/>
      <c r="BJ271" s="143"/>
      <c r="BT271" s="143"/>
      <c r="CD271" s="143"/>
      <c r="CN271" s="143"/>
      <c r="CX271" s="143"/>
      <c r="DH271" s="143"/>
      <c r="DR271" s="143"/>
      <c r="EB271" s="143"/>
      <c r="EL271" s="143"/>
      <c r="EV271" s="143"/>
      <c r="FF271" s="143"/>
      <c r="FP271" s="143"/>
      <c r="FZ271" s="143"/>
      <c r="GJ271" s="143"/>
      <c r="GT271" s="143"/>
      <c r="HD271" s="143"/>
      <c r="HN271" s="143"/>
      <c r="HX271" s="143"/>
      <c r="IH271" s="143"/>
      <c r="IR271" s="143"/>
    </row>
    <row xmlns:x14ac="http://schemas.microsoft.com/office/spreadsheetml/2009/9/ac" r="272" s="3" customFormat="true" x14ac:dyDescent="0.25">
      <c r="A272" s="444"/>
      <c r="B272" s="143"/>
      <c r="L272" s="143"/>
      <c r="V272" s="143"/>
      <c r="AF272" s="143"/>
      <c r="AP272" s="143"/>
      <c r="AZ272" s="143"/>
      <c r="BA272" s="143"/>
      <c r="BB272" s="143"/>
      <c r="BC272" s="143"/>
      <c r="BD272" s="143"/>
      <c r="BE272" s="143"/>
      <c r="BF272" s="143"/>
      <c r="BG272" s="143"/>
      <c r="BJ272" s="143"/>
      <c r="BT272" s="143"/>
      <c r="CD272" s="143"/>
      <c r="CN272" s="143"/>
      <c r="CX272" s="143"/>
      <c r="DH272" s="143"/>
      <c r="DR272" s="143"/>
      <c r="EB272" s="143"/>
      <c r="EL272" s="143"/>
      <c r="EV272" s="143"/>
      <c r="FF272" s="143"/>
      <c r="FP272" s="143"/>
      <c r="FZ272" s="143"/>
      <c r="GJ272" s="143"/>
      <c r="GT272" s="143"/>
      <c r="HD272" s="143"/>
      <c r="HN272" s="143"/>
      <c r="HX272" s="143"/>
      <c r="IH272" s="143"/>
      <c r="IR272" s="143"/>
    </row>
    <row xmlns:x14ac="http://schemas.microsoft.com/office/spreadsheetml/2009/9/ac" r="273" s="3" customFormat="true" x14ac:dyDescent="0.25">
      <c r="A273" s="444"/>
      <c r="B273" s="143"/>
      <c r="L273" s="143"/>
      <c r="V273" s="143"/>
      <c r="AF273" s="143"/>
      <c r="AP273" s="143"/>
      <c r="AZ273" s="143"/>
      <c r="BA273" s="143"/>
      <c r="BB273" s="143"/>
      <c r="BC273" s="143"/>
      <c r="BD273" s="143"/>
      <c r="BE273" s="143"/>
      <c r="BF273" s="143"/>
      <c r="BG273" s="143"/>
      <c r="BJ273" s="143"/>
      <c r="BT273" s="143"/>
      <c r="CD273" s="143"/>
      <c r="CN273" s="143"/>
      <c r="CX273" s="143"/>
      <c r="DH273" s="143"/>
      <c r="DR273" s="143"/>
      <c r="EB273" s="143"/>
      <c r="EL273" s="143"/>
      <c r="EV273" s="143"/>
      <c r="FF273" s="143"/>
      <c r="FP273" s="143"/>
      <c r="FZ273" s="143"/>
      <c r="GJ273" s="143"/>
      <c r="GT273" s="143"/>
      <c r="HD273" s="143"/>
      <c r="HN273" s="143"/>
      <c r="HX273" s="143"/>
      <c r="IH273" s="143"/>
      <c r="IR273" s="143"/>
    </row>
    <row xmlns:x14ac="http://schemas.microsoft.com/office/spreadsheetml/2009/9/ac" r="274" s="3" customFormat="true" x14ac:dyDescent="0.25">
      <c r="A274" s="444"/>
      <c r="B274" s="143"/>
      <c r="L274" s="143"/>
      <c r="V274" s="143"/>
      <c r="AF274" s="143"/>
      <c r="AP274" s="143"/>
      <c r="AZ274" s="143"/>
      <c r="BA274" s="143"/>
      <c r="BB274" s="143"/>
      <c r="BC274" s="143"/>
      <c r="BD274" s="143"/>
      <c r="BE274" s="143"/>
      <c r="BF274" s="143"/>
      <c r="BG274" s="143"/>
      <c r="BJ274" s="143"/>
      <c r="BT274" s="143"/>
      <c r="CD274" s="143"/>
      <c r="CN274" s="143"/>
      <c r="CX274" s="143"/>
      <c r="DH274" s="143"/>
      <c r="DR274" s="143"/>
      <c r="EB274" s="143"/>
      <c r="EL274" s="143"/>
      <c r="EV274" s="143"/>
      <c r="FF274" s="143"/>
      <c r="FP274" s="143"/>
      <c r="FZ274" s="143"/>
      <c r="GJ274" s="143"/>
      <c r="GT274" s="143"/>
      <c r="HD274" s="143"/>
      <c r="HN274" s="143"/>
      <c r="HX274" s="143"/>
      <c r="IH274" s="143"/>
      <c r="IR274" s="143"/>
    </row>
    <row xmlns:x14ac="http://schemas.microsoft.com/office/spreadsheetml/2009/9/ac" r="275" s="3" customFormat="true" x14ac:dyDescent="0.25">
      <c r="A275" s="444"/>
      <c r="B275" s="143"/>
      <c r="L275" s="143"/>
      <c r="V275" s="143"/>
      <c r="AF275" s="143"/>
      <c r="AP275" s="143"/>
      <c r="AZ275" s="143"/>
      <c r="BA275" s="143"/>
      <c r="BB275" s="143"/>
      <c r="BC275" s="143"/>
      <c r="BD275" s="143"/>
      <c r="BE275" s="143"/>
      <c r="BF275" s="143"/>
      <c r="BG275" s="143"/>
      <c r="BJ275" s="143"/>
      <c r="BT275" s="143"/>
      <c r="CD275" s="143"/>
      <c r="CN275" s="143"/>
      <c r="CX275" s="143"/>
      <c r="DH275" s="143"/>
      <c r="DR275" s="143"/>
      <c r="EB275" s="143"/>
      <c r="EL275" s="143"/>
      <c r="EV275" s="143"/>
      <c r="FF275" s="143"/>
      <c r="FP275" s="143"/>
      <c r="FZ275" s="143"/>
      <c r="GJ275" s="143"/>
      <c r="GT275" s="143"/>
      <c r="HD275" s="143"/>
      <c r="HN275" s="143"/>
      <c r="HX275" s="143"/>
      <c r="IH275" s="143"/>
      <c r="IR275" s="143"/>
    </row>
    <row xmlns:x14ac="http://schemas.microsoft.com/office/spreadsheetml/2009/9/ac" r="276" s="3" customFormat="true" x14ac:dyDescent="0.25">
      <c r="A276" s="444"/>
      <c r="B276" s="143"/>
      <c r="L276" s="143"/>
      <c r="V276" s="143"/>
      <c r="AF276" s="143"/>
      <c r="AP276" s="143"/>
      <c r="AZ276" s="143"/>
      <c r="BA276" s="143"/>
      <c r="BB276" s="143"/>
      <c r="BC276" s="143"/>
      <c r="BD276" s="143"/>
      <c r="BE276" s="143"/>
      <c r="BF276" s="143"/>
      <c r="BG276" s="143"/>
      <c r="BJ276" s="143"/>
      <c r="BT276" s="143"/>
      <c r="CD276" s="143"/>
      <c r="CN276" s="143"/>
      <c r="CX276" s="143"/>
      <c r="DH276" s="143"/>
      <c r="DR276" s="143"/>
      <c r="EB276" s="143"/>
      <c r="EL276" s="143"/>
      <c r="EV276" s="143"/>
      <c r="FF276" s="143"/>
      <c r="FP276" s="143"/>
      <c r="FZ276" s="143"/>
      <c r="GJ276" s="143"/>
      <c r="GT276" s="143"/>
      <c r="HD276" s="143"/>
      <c r="HN276" s="143"/>
      <c r="HX276" s="143"/>
      <c r="IH276" s="143"/>
      <c r="IR276" s="143"/>
    </row>
    <row xmlns:x14ac="http://schemas.microsoft.com/office/spreadsheetml/2009/9/ac" r="277" s="3" customFormat="true" x14ac:dyDescent="0.25">
      <c r="A277" s="444"/>
      <c r="B277" s="143"/>
      <c r="L277" s="143"/>
      <c r="V277" s="143"/>
      <c r="AF277" s="143"/>
      <c r="AP277" s="143"/>
      <c r="AZ277" s="143"/>
      <c r="BA277" s="143"/>
      <c r="BB277" s="143"/>
      <c r="BC277" s="143"/>
      <c r="BD277" s="143"/>
      <c r="BE277" s="143"/>
      <c r="BF277" s="143"/>
      <c r="BG277" s="143"/>
      <c r="BJ277" s="143"/>
      <c r="BT277" s="143"/>
      <c r="CD277" s="143"/>
      <c r="CN277" s="143"/>
      <c r="CX277" s="143"/>
      <c r="DH277" s="143"/>
      <c r="DR277" s="143"/>
      <c r="EB277" s="143"/>
      <c r="EL277" s="143"/>
      <c r="EV277" s="143"/>
      <c r="FF277" s="143"/>
      <c r="FP277" s="143"/>
      <c r="FZ277" s="143"/>
      <c r="GJ277" s="143"/>
      <c r="GT277" s="143"/>
      <c r="HD277" s="143"/>
      <c r="HN277" s="143"/>
      <c r="HX277" s="143"/>
      <c r="IH277" s="143"/>
      <c r="IR277" s="143"/>
    </row>
    <row xmlns:x14ac="http://schemas.microsoft.com/office/spreadsheetml/2009/9/ac" r="278" s="3" customFormat="true" x14ac:dyDescent="0.25">
      <c r="A278" s="444"/>
      <c r="B278" s="143"/>
      <c r="L278" s="143"/>
      <c r="V278" s="143"/>
      <c r="AF278" s="143"/>
      <c r="AP278" s="143"/>
      <c r="AZ278" s="143"/>
      <c r="BA278" s="143"/>
      <c r="BB278" s="143"/>
      <c r="BC278" s="143"/>
      <c r="BD278" s="143"/>
      <c r="BE278" s="143"/>
      <c r="BF278" s="143"/>
      <c r="BG278" s="143"/>
      <c r="BJ278" s="143"/>
      <c r="BT278" s="143"/>
      <c r="CD278" s="143"/>
      <c r="CN278" s="143"/>
      <c r="CX278" s="143"/>
      <c r="DH278" s="143"/>
      <c r="DR278" s="143"/>
      <c r="EB278" s="143"/>
      <c r="EL278" s="143"/>
      <c r="EV278" s="143"/>
      <c r="FF278" s="143"/>
      <c r="FP278" s="143"/>
      <c r="FZ278" s="143"/>
      <c r="GJ278" s="143"/>
      <c r="GT278" s="143"/>
      <c r="HD278" s="143"/>
      <c r="HN278" s="143"/>
      <c r="HX278" s="143"/>
      <c r="IH278" s="143"/>
      <c r="IR278" s="143"/>
    </row>
    <row xmlns:x14ac="http://schemas.microsoft.com/office/spreadsheetml/2009/9/ac" r="279" s="3" customFormat="true" x14ac:dyDescent="0.25">
      <c r="A279" s="444"/>
      <c r="B279" s="143"/>
      <c r="L279" s="143"/>
      <c r="V279" s="143"/>
      <c r="AF279" s="143"/>
      <c r="AP279" s="143"/>
      <c r="AZ279" s="143"/>
      <c r="BA279" s="143"/>
      <c r="BB279" s="143"/>
      <c r="BC279" s="143"/>
      <c r="BD279" s="143"/>
      <c r="BE279" s="143"/>
      <c r="BF279" s="143"/>
      <c r="BG279" s="143"/>
      <c r="BJ279" s="143"/>
      <c r="BT279" s="143"/>
      <c r="CD279" s="143"/>
      <c r="CN279" s="143"/>
      <c r="CX279" s="143"/>
      <c r="DH279" s="143"/>
      <c r="DR279" s="143"/>
      <c r="EB279" s="143"/>
      <c r="EL279" s="143"/>
      <c r="EV279" s="143"/>
      <c r="FF279" s="143"/>
      <c r="FP279" s="143"/>
      <c r="FZ279" s="143"/>
      <c r="GJ279" s="143"/>
      <c r="GT279" s="143"/>
      <c r="HD279" s="143"/>
      <c r="HN279" s="143"/>
      <c r="HX279" s="143"/>
      <c r="IH279" s="143"/>
      <c r="IR279" s="143"/>
    </row>
    <row xmlns:x14ac="http://schemas.microsoft.com/office/spreadsheetml/2009/9/ac" r="280" s="3" customFormat="true" x14ac:dyDescent="0.25">
      <c r="A280" s="444"/>
      <c r="B280" s="143"/>
      <c r="L280" s="143"/>
      <c r="V280" s="143"/>
      <c r="AF280" s="143"/>
      <c r="AP280" s="143"/>
      <c r="AZ280" s="143"/>
      <c r="BA280" s="143"/>
      <c r="BB280" s="143"/>
      <c r="BC280" s="143"/>
      <c r="BD280" s="143"/>
      <c r="BE280" s="143"/>
      <c r="BF280" s="143"/>
      <c r="BG280" s="143"/>
      <c r="BJ280" s="143"/>
      <c r="BT280" s="143"/>
      <c r="CD280" s="143"/>
      <c r="CN280" s="143"/>
      <c r="CX280" s="143"/>
      <c r="DH280" s="143"/>
      <c r="DR280" s="143"/>
      <c r="EB280" s="143"/>
      <c r="EL280" s="143"/>
      <c r="EV280" s="143"/>
      <c r="FF280" s="143"/>
      <c r="FP280" s="143"/>
      <c r="FZ280" s="143"/>
      <c r="GJ280" s="143"/>
      <c r="GT280" s="143"/>
      <c r="HD280" s="143"/>
      <c r="HN280" s="143"/>
      <c r="HX280" s="143"/>
      <c r="IH280" s="143"/>
      <c r="IR280" s="143"/>
    </row>
    <row xmlns:x14ac="http://schemas.microsoft.com/office/spreadsheetml/2009/9/ac" r="281" s="3" customFormat="true" x14ac:dyDescent="0.25">
      <c r="A281" s="444"/>
      <c r="B281" s="143"/>
      <c r="L281" s="143"/>
      <c r="V281" s="143"/>
      <c r="AF281" s="143"/>
      <c r="AP281" s="143"/>
      <c r="AZ281" s="143"/>
      <c r="BA281" s="143"/>
      <c r="BB281" s="143"/>
      <c r="BC281" s="143"/>
      <c r="BD281" s="143"/>
      <c r="BE281" s="143"/>
      <c r="BF281" s="143"/>
      <c r="BG281" s="143"/>
      <c r="BJ281" s="143"/>
      <c r="BT281" s="143"/>
      <c r="CD281" s="143"/>
      <c r="CN281" s="143"/>
      <c r="CX281" s="143"/>
      <c r="DH281" s="143"/>
      <c r="DR281" s="143"/>
      <c r="EB281" s="143"/>
      <c r="EL281" s="143"/>
      <c r="EV281" s="143"/>
      <c r="FF281" s="143"/>
      <c r="FP281" s="143"/>
      <c r="FZ281" s="143"/>
      <c r="GJ281" s="143"/>
      <c r="GT281" s="143"/>
      <c r="HD281" s="143"/>
      <c r="HN281" s="143"/>
      <c r="HX281" s="143"/>
      <c r="IH281" s="143"/>
      <c r="IR281" s="143"/>
    </row>
    <row xmlns:x14ac="http://schemas.microsoft.com/office/spreadsheetml/2009/9/ac" r="282" s="3" customFormat="true" x14ac:dyDescent="0.25">
      <c r="A282" s="444"/>
      <c r="B282" s="143"/>
      <c r="L282" s="143"/>
      <c r="V282" s="143"/>
      <c r="AF282" s="143"/>
      <c r="AP282" s="143"/>
      <c r="AZ282" s="143"/>
      <c r="BA282" s="143"/>
      <c r="BB282" s="143"/>
      <c r="BC282" s="143"/>
      <c r="BD282" s="143"/>
      <c r="BE282" s="143"/>
      <c r="BF282" s="143"/>
      <c r="BG282" s="143"/>
      <c r="BJ282" s="143"/>
      <c r="BT282" s="143"/>
      <c r="CD282" s="143"/>
      <c r="CN282" s="143"/>
      <c r="CX282" s="143"/>
      <c r="DH282" s="143"/>
      <c r="DR282" s="143"/>
      <c r="EB282" s="143"/>
      <c r="EL282" s="143"/>
      <c r="EV282" s="143"/>
      <c r="FF282" s="143"/>
      <c r="FP282" s="143"/>
      <c r="FZ282" s="143"/>
      <c r="GJ282" s="143"/>
      <c r="GT282" s="143"/>
      <c r="HD282" s="143"/>
      <c r="HN282" s="143"/>
      <c r="HX282" s="143"/>
      <c r="IH282" s="143"/>
      <c r="IR282" s="143"/>
    </row>
    <row xmlns:x14ac="http://schemas.microsoft.com/office/spreadsheetml/2009/9/ac" r="283" s="3" customFormat="true" x14ac:dyDescent="0.25">
      <c r="A283" s="444"/>
      <c r="B283" s="143"/>
      <c r="L283" s="143"/>
      <c r="V283" s="143"/>
      <c r="AF283" s="143"/>
      <c r="AP283" s="143"/>
      <c r="AZ283" s="143"/>
      <c r="BA283" s="143"/>
      <c r="BB283" s="143"/>
      <c r="BC283" s="143"/>
      <c r="BD283" s="143"/>
      <c r="BE283" s="143"/>
      <c r="BF283" s="143"/>
      <c r="BG283" s="143"/>
      <c r="BJ283" s="143"/>
      <c r="BT283" s="143"/>
      <c r="CD283" s="143"/>
      <c r="CN283" s="143"/>
      <c r="CX283" s="143"/>
      <c r="DH283" s="143"/>
      <c r="DR283" s="143"/>
      <c r="EB283" s="143"/>
      <c r="EL283" s="143"/>
      <c r="EV283" s="143"/>
      <c r="FF283" s="143"/>
      <c r="FP283" s="143"/>
      <c r="FZ283" s="143"/>
      <c r="GJ283" s="143"/>
      <c r="GT283" s="143"/>
      <c r="HD283" s="143"/>
      <c r="HN283" s="143"/>
      <c r="HX283" s="143"/>
      <c r="IH283" s="143"/>
      <c r="IR283" s="143"/>
    </row>
    <row xmlns:x14ac="http://schemas.microsoft.com/office/spreadsheetml/2009/9/ac" r="284" s="3" customFormat="true" x14ac:dyDescent="0.25">
      <c r="A284" s="444"/>
      <c r="B284" s="143"/>
      <c r="L284" s="143"/>
      <c r="V284" s="143"/>
      <c r="AF284" s="143"/>
      <c r="AP284" s="143"/>
      <c r="AZ284" s="143"/>
      <c r="BA284" s="143"/>
      <c r="BB284" s="143"/>
      <c r="BC284" s="143"/>
      <c r="BD284" s="143"/>
      <c r="BE284" s="143"/>
      <c r="BF284" s="143"/>
      <c r="BG284" s="143"/>
      <c r="BJ284" s="143"/>
      <c r="BT284" s="143"/>
      <c r="CD284" s="143"/>
      <c r="CN284" s="143"/>
      <c r="CX284" s="143"/>
      <c r="DH284" s="143"/>
      <c r="DR284" s="143"/>
      <c r="EB284" s="143"/>
      <c r="EL284" s="143"/>
      <c r="EV284" s="143"/>
      <c r="FF284" s="143"/>
      <c r="FP284" s="143"/>
      <c r="FZ284" s="143"/>
      <c r="GJ284" s="143"/>
      <c r="GT284" s="143"/>
      <c r="HD284" s="143"/>
      <c r="HN284" s="143"/>
      <c r="HX284" s="143"/>
      <c r="IH284" s="143"/>
      <c r="IR284" s="143"/>
    </row>
    <row xmlns:x14ac="http://schemas.microsoft.com/office/spreadsheetml/2009/9/ac" r="285" s="3" customFormat="true" x14ac:dyDescent="0.25">
      <c r="A285" s="444"/>
      <c r="B285" s="143"/>
      <c r="L285" s="143"/>
      <c r="V285" s="143"/>
      <c r="AF285" s="143"/>
      <c r="AP285" s="143"/>
      <c r="AZ285" s="143"/>
      <c r="BA285" s="143"/>
      <c r="BB285" s="143"/>
      <c r="BC285" s="143"/>
      <c r="BD285" s="143"/>
      <c r="BE285" s="143"/>
      <c r="BF285" s="143"/>
      <c r="BG285" s="143"/>
      <c r="BJ285" s="143"/>
      <c r="BT285" s="143"/>
      <c r="CD285" s="143"/>
      <c r="CN285" s="143"/>
      <c r="CX285" s="143"/>
      <c r="DH285" s="143"/>
      <c r="DR285" s="143"/>
      <c r="EB285" s="143"/>
      <c r="EL285" s="143"/>
      <c r="EV285" s="143"/>
      <c r="FF285" s="143"/>
      <c r="FP285" s="143"/>
      <c r="FZ285" s="143"/>
      <c r="GJ285" s="143"/>
      <c r="GT285" s="143"/>
      <c r="HD285" s="143"/>
      <c r="HN285" s="143"/>
      <c r="HX285" s="143"/>
      <c r="IH285" s="143"/>
      <c r="IR285" s="143"/>
    </row>
    <row xmlns:x14ac="http://schemas.microsoft.com/office/spreadsheetml/2009/9/ac" r="286" s="3" customFormat="true" x14ac:dyDescent="0.25">
      <c r="A286" s="444"/>
      <c r="B286" s="143"/>
      <c r="L286" s="143"/>
      <c r="V286" s="143"/>
      <c r="AF286" s="143"/>
      <c r="AP286" s="143"/>
      <c r="AZ286" s="143"/>
      <c r="BA286" s="143"/>
      <c r="BB286" s="143"/>
      <c r="BC286" s="143"/>
      <c r="BD286" s="143"/>
      <c r="BE286" s="143"/>
      <c r="BF286" s="143"/>
      <c r="BG286" s="143"/>
      <c r="BJ286" s="143"/>
      <c r="BT286" s="143"/>
      <c r="CD286" s="143"/>
      <c r="CN286" s="143"/>
      <c r="CX286" s="143"/>
      <c r="DH286" s="143"/>
      <c r="DR286" s="143"/>
      <c r="EB286" s="143"/>
      <c r="EL286" s="143"/>
      <c r="EV286" s="143"/>
      <c r="FF286" s="143"/>
      <c r="FP286" s="143"/>
      <c r="FZ286" s="143"/>
      <c r="GJ286" s="143"/>
      <c r="GT286" s="143"/>
      <c r="HD286" s="143"/>
      <c r="HN286" s="143"/>
      <c r="HX286" s="143"/>
      <c r="IH286" s="143"/>
      <c r="IR286" s="143"/>
    </row>
    <row xmlns:x14ac="http://schemas.microsoft.com/office/spreadsheetml/2009/9/ac" r="287" s="3" customFormat="true" x14ac:dyDescent="0.25">
      <c r="A287" s="444"/>
      <c r="B287" s="143"/>
      <c r="L287" s="143"/>
      <c r="V287" s="143"/>
      <c r="AF287" s="143"/>
      <c r="AP287" s="143"/>
      <c r="AZ287" s="143"/>
      <c r="BA287" s="143"/>
      <c r="BB287" s="143"/>
      <c r="BC287" s="143"/>
      <c r="BD287" s="143"/>
      <c r="BE287" s="143"/>
      <c r="BF287" s="143"/>
      <c r="BG287" s="143"/>
      <c r="BJ287" s="143"/>
      <c r="BT287" s="143"/>
      <c r="CD287" s="143"/>
      <c r="CN287" s="143"/>
      <c r="CX287" s="143"/>
      <c r="DH287" s="143"/>
      <c r="DR287" s="143"/>
      <c r="EB287" s="143"/>
      <c r="EL287" s="143"/>
      <c r="EV287" s="143"/>
      <c r="FF287" s="143"/>
      <c r="FP287" s="143"/>
      <c r="FZ287" s="143"/>
      <c r="GJ287" s="143"/>
      <c r="GT287" s="143"/>
      <c r="HD287" s="143"/>
      <c r="HN287" s="143"/>
      <c r="HX287" s="143"/>
      <c r="IH287" s="143"/>
      <c r="IR287" s="143"/>
    </row>
    <row xmlns:x14ac="http://schemas.microsoft.com/office/spreadsheetml/2009/9/ac" r="288" s="3" customFormat="true" x14ac:dyDescent="0.25">
      <c r="A288" s="444"/>
      <c r="B288" s="143"/>
      <c r="L288" s="143"/>
      <c r="V288" s="143"/>
      <c r="AF288" s="143"/>
      <c r="AP288" s="143"/>
      <c r="AZ288" s="143"/>
      <c r="BA288" s="143"/>
      <c r="BB288" s="143"/>
      <c r="BC288" s="143"/>
      <c r="BD288" s="143"/>
      <c r="BE288" s="143"/>
      <c r="BF288" s="143"/>
      <c r="BG288" s="143"/>
      <c r="BJ288" s="143"/>
      <c r="BT288" s="143"/>
      <c r="CD288" s="143"/>
      <c r="CN288" s="143"/>
      <c r="CX288" s="143"/>
      <c r="DH288" s="143"/>
      <c r="DR288" s="143"/>
      <c r="EB288" s="143"/>
      <c r="EL288" s="143"/>
      <c r="EV288" s="143"/>
      <c r="FF288" s="143"/>
      <c r="FP288" s="143"/>
      <c r="FZ288" s="143"/>
      <c r="GJ288" s="143"/>
      <c r="GT288" s="143"/>
      <c r="HD288" s="143"/>
      <c r="HN288" s="143"/>
      <c r="HX288" s="143"/>
      <c r="IH288" s="143"/>
      <c r="IR288" s="143"/>
    </row>
    <row xmlns:x14ac="http://schemas.microsoft.com/office/spreadsheetml/2009/9/ac" r="289" s="3" customFormat="true" x14ac:dyDescent="0.25">
      <c r="A289" s="444"/>
      <c r="B289" s="143"/>
      <c r="L289" s="143"/>
      <c r="V289" s="143"/>
      <c r="AF289" s="143"/>
      <c r="AP289" s="143"/>
      <c r="AZ289" s="143"/>
      <c r="BA289" s="143"/>
      <c r="BB289" s="143"/>
      <c r="BC289" s="143"/>
      <c r="BD289" s="143"/>
      <c r="BE289" s="143"/>
      <c r="BF289" s="143"/>
      <c r="BG289" s="143"/>
      <c r="BJ289" s="143"/>
      <c r="BT289" s="143"/>
      <c r="CD289" s="143"/>
      <c r="CN289" s="143"/>
      <c r="CX289" s="143"/>
      <c r="DH289" s="143"/>
      <c r="DR289" s="143"/>
      <c r="EB289" s="143"/>
      <c r="EL289" s="143"/>
      <c r="EV289" s="143"/>
      <c r="FF289" s="143"/>
      <c r="FP289" s="143"/>
      <c r="FZ289" s="143"/>
      <c r="GJ289" s="143"/>
      <c r="GT289" s="143"/>
      <c r="HD289" s="143"/>
      <c r="HN289" s="143"/>
      <c r="HX289" s="143"/>
      <c r="IH289" s="143"/>
      <c r="IR289" s="143"/>
    </row>
    <row xmlns:x14ac="http://schemas.microsoft.com/office/spreadsheetml/2009/9/ac" r="290" s="3" customFormat="true" x14ac:dyDescent="0.25">
      <c r="A290" s="444"/>
      <c r="B290" s="143"/>
      <c r="L290" s="143"/>
      <c r="V290" s="143"/>
      <c r="AF290" s="143"/>
      <c r="AP290" s="143"/>
      <c r="AZ290" s="143"/>
      <c r="BA290" s="143"/>
      <c r="BB290" s="143"/>
      <c r="BC290" s="143"/>
      <c r="BD290" s="143"/>
      <c r="BE290" s="143"/>
      <c r="BF290" s="143"/>
      <c r="BG290" s="143"/>
      <c r="BJ290" s="143"/>
      <c r="BT290" s="143"/>
      <c r="CD290" s="143"/>
      <c r="CN290" s="143"/>
      <c r="CX290" s="143"/>
      <c r="DH290" s="143"/>
      <c r="DR290" s="143"/>
      <c r="EB290" s="143"/>
      <c r="EL290" s="143"/>
      <c r="EV290" s="143"/>
      <c r="FF290" s="143"/>
      <c r="FP290" s="143"/>
      <c r="FZ290" s="143"/>
      <c r="GJ290" s="143"/>
      <c r="GT290" s="143"/>
      <c r="HD290" s="143"/>
      <c r="HN290" s="143"/>
      <c r="HX290" s="143"/>
      <c r="IH290" s="143"/>
      <c r="IR290" s="143"/>
    </row>
    <row xmlns:x14ac="http://schemas.microsoft.com/office/spreadsheetml/2009/9/ac" r="291" s="3" customFormat="true" x14ac:dyDescent="0.25">
      <c r="A291" s="444"/>
      <c r="B291" s="143"/>
      <c r="L291" s="143"/>
      <c r="V291" s="143"/>
      <c r="AF291" s="143"/>
      <c r="AP291" s="143"/>
      <c r="AZ291" s="143"/>
      <c r="BA291" s="143"/>
      <c r="BB291" s="143"/>
      <c r="BC291" s="143"/>
      <c r="BD291" s="143"/>
      <c r="BE291" s="143"/>
      <c r="BF291" s="143"/>
      <c r="BG291" s="143"/>
      <c r="BJ291" s="143"/>
      <c r="BT291" s="143"/>
      <c r="CD291" s="143"/>
      <c r="CN291" s="143"/>
      <c r="CX291" s="143"/>
      <c r="DH291" s="143"/>
      <c r="DR291" s="143"/>
      <c r="EB291" s="143"/>
      <c r="EL291" s="143"/>
      <c r="EV291" s="143"/>
      <c r="FF291" s="143"/>
      <c r="FP291" s="143"/>
      <c r="FZ291" s="143"/>
      <c r="GJ291" s="143"/>
      <c r="GT291" s="143"/>
      <c r="HD291" s="143"/>
      <c r="HN291" s="143"/>
      <c r="HX291" s="143"/>
      <c r="IH291" s="143"/>
      <c r="IR291" s="143"/>
    </row>
    <row xmlns:x14ac="http://schemas.microsoft.com/office/spreadsheetml/2009/9/ac" r="292" s="3" customFormat="true" x14ac:dyDescent="0.25">
      <c r="A292" s="444"/>
      <c r="B292" s="143"/>
      <c r="L292" s="143"/>
      <c r="V292" s="143"/>
      <c r="AF292" s="143"/>
      <c r="AP292" s="143"/>
      <c r="AZ292" s="143"/>
      <c r="BA292" s="143"/>
      <c r="BB292" s="143"/>
      <c r="BC292" s="143"/>
      <c r="BD292" s="143"/>
      <c r="BE292" s="143"/>
      <c r="BF292" s="143"/>
      <c r="BG292" s="143"/>
      <c r="BJ292" s="143"/>
      <c r="BT292" s="143"/>
      <c r="CD292" s="143"/>
      <c r="CN292" s="143"/>
      <c r="CX292" s="143"/>
      <c r="DH292" s="143"/>
      <c r="DR292" s="143"/>
      <c r="EB292" s="143"/>
      <c r="EL292" s="143"/>
      <c r="EV292" s="143"/>
      <c r="FF292" s="143"/>
      <c r="FP292" s="143"/>
      <c r="FZ292" s="143"/>
      <c r="GJ292" s="143"/>
      <c r="GT292" s="143"/>
      <c r="HD292" s="143"/>
      <c r="HN292" s="143"/>
      <c r="HX292" s="143"/>
      <c r="IH292" s="143"/>
      <c r="IR292" s="143"/>
    </row>
    <row xmlns:x14ac="http://schemas.microsoft.com/office/spreadsheetml/2009/9/ac" r="293" s="3" customFormat="true" x14ac:dyDescent="0.25">
      <c r="A293" s="444"/>
      <c r="B293" s="143"/>
      <c r="L293" s="143"/>
      <c r="V293" s="143"/>
      <c r="AF293" s="143"/>
      <c r="AP293" s="143"/>
      <c r="AZ293" s="143"/>
      <c r="BA293" s="143"/>
      <c r="BB293" s="143"/>
      <c r="BC293" s="143"/>
      <c r="BD293" s="143"/>
      <c r="BE293" s="143"/>
      <c r="BF293" s="143"/>
      <c r="BG293" s="143"/>
      <c r="BJ293" s="143"/>
      <c r="BT293" s="143"/>
      <c r="CD293" s="143"/>
      <c r="CN293" s="143"/>
      <c r="CX293" s="143"/>
      <c r="DH293" s="143"/>
      <c r="DR293" s="143"/>
      <c r="EB293" s="143"/>
      <c r="EL293" s="143"/>
      <c r="EV293" s="143"/>
      <c r="FF293" s="143"/>
      <c r="FP293" s="143"/>
      <c r="FZ293" s="143"/>
      <c r="GJ293" s="143"/>
      <c r="GT293" s="143"/>
      <c r="HD293" s="143"/>
      <c r="HN293" s="143"/>
      <c r="HX293" s="143"/>
      <c r="IH293" s="143"/>
      <c r="IR293" s="143"/>
    </row>
    <row xmlns:x14ac="http://schemas.microsoft.com/office/spreadsheetml/2009/9/ac" r="294" s="3" customFormat="true" x14ac:dyDescent="0.25">
      <c r="A294" s="444"/>
      <c r="B294" s="143"/>
      <c r="L294" s="143"/>
      <c r="V294" s="143"/>
      <c r="AF294" s="143"/>
      <c r="AP294" s="143"/>
      <c r="AZ294" s="143"/>
      <c r="BA294" s="143"/>
      <c r="BB294" s="143"/>
      <c r="BC294" s="143"/>
      <c r="BD294" s="143"/>
      <c r="BE294" s="143"/>
      <c r="BF294" s="143"/>
      <c r="BG294" s="143"/>
      <c r="BJ294" s="143"/>
      <c r="BT294" s="143"/>
      <c r="CD294" s="143"/>
      <c r="CN294" s="143"/>
      <c r="CX294" s="143"/>
      <c r="DH294" s="143"/>
      <c r="DR294" s="143"/>
      <c r="EB294" s="143"/>
      <c r="EL294" s="143"/>
      <c r="EV294" s="143"/>
      <c r="FF294" s="143"/>
      <c r="FP294" s="143"/>
      <c r="FZ294" s="143"/>
      <c r="GJ294" s="143"/>
      <c r="GT294" s="143"/>
      <c r="HD294" s="143"/>
      <c r="HN294" s="143"/>
      <c r="HX294" s="143"/>
      <c r="IH294" s="143"/>
      <c r="IR294" s="143"/>
    </row>
    <row xmlns:x14ac="http://schemas.microsoft.com/office/spreadsheetml/2009/9/ac" r="295" s="3" customFormat="true" x14ac:dyDescent="0.25">
      <c r="A295" s="444"/>
      <c r="B295" s="143"/>
      <c r="L295" s="143"/>
      <c r="V295" s="143"/>
      <c r="AF295" s="143"/>
      <c r="AP295" s="143"/>
      <c r="AZ295" s="143"/>
      <c r="BA295" s="143"/>
      <c r="BB295" s="143"/>
      <c r="BC295" s="143"/>
      <c r="BD295" s="143"/>
      <c r="BE295" s="143"/>
      <c r="BF295" s="143"/>
      <c r="BG295" s="143"/>
      <c r="BJ295" s="143"/>
      <c r="BT295" s="143"/>
      <c r="CD295" s="143"/>
      <c r="CN295" s="143"/>
      <c r="CX295" s="143"/>
      <c r="DH295" s="143"/>
      <c r="DR295" s="143"/>
      <c r="EB295" s="143"/>
      <c r="EL295" s="143"/>
      <c r="EV295" s="143"/>
      <c r="FF295" s="143"/>
      <c r="FP295" s="143"/>
      <c r="FZ295" s="143"/>
      <c r="GJ295" s="143"/>
      <c r="GT295" s="143"/>
      <c r="HD295" s="143"/>
      <c r="HN295" s="143"/>
      <c r="HX295" s="143"/>
      <c r="IH295" s="143"/>
      <c r="IR295" s="143"/>
    </row>
    <row xmlns:x14ac="http://schemas.microsoft.com/office/spreadsheetml/2009/9/ac" r="296" s="3" customFormat="true" x14ac:dyDescent="0.25">
      <c r="A296" s="444"/>
      <c r="B296" s="143"/>
      <c r="L296" s="143"/>
      <c r="V296" s="143"/>
      <c r="AF296" s="143"/>
      <c r="AP296" s="143"/>
      <c r="AZ296" s="143"/>
      <c r="BA296" s="143"/>
      <c r="BB296" s="143"/>
      <c r="BC296" s="143"/>
      <c r="BD296" s="143"/>
      <c r="BE296" s="143"/>
      <c r="BF296" s="143"/>
      <c r="BG296" s="143"/>
      <c r="BJ296" s="143"/>
      <c r="BT296" s="143"/>
      <c r="CD296" s="143"/>
      <c r="CN296" s="143"/>
      <c r="CX296" s="143"/>
      <c r="DH296" s="143"/>
      <c r="DR296" s="143"/>
      <c r="EB296" s="143"/>
      <c r="EL296" s="143"/>
      <c r="EV296" s="143"/>
      <c r="FF296" s="143"/>
      <c r="FP296" s="143"/>
      <c r="FZ296" s="143"/>
      <c r="GJ296" s="143"/>
      <c r="GT296" s="143"/>
      <c r="HD296" s="143"/>
      <c r="HN296" s="143"/>
      <c r="HX296" s="143"/>
      <c r="IH296" s="143"/>
      <c r="IR296" s="143"/>
    </row>
    <row xmlns:x14ac="http://schemas.microsoft.com/office/spreadsheetml/2009/9/ac" r="297" s="3" customFormat="true" x14ac:dyDescent="0.25">
      <c r="A297" s="444"/>
      <c r="B297" s="143"/>
      <c r="L297" s="143"/>
      <c r="V297" s="143"/>
      <c r="AF297" s="143"/>
      <c r="AP297" s="143"/>
      <c r="AZ297" s="143"/>
      <c r="BA297" s="143"/>
      <c r="BB297" s="143"/>
      <c r="BC297" s="143"/>
      <c r="BD297" s="143"/>
      <c r="BE297" s="143"/>
      <c r="BF297" s="143"/>
      <c r="BG297" s="143"/>
      <c r="BJ297" s="143"/>
      <c r="BT297" s="143"/>
      <c r="CD297" s="143"/>
      <c r="CN297" s="143"/>
      <c r="CX297" s="143"/>
      <c r="DH297" s="143"/>
      <c r="DR297" s="143"/>
      <c r="EB297" s="143"/>
      <c r="EL297" s="143"/>
      <c r="EV297" s="143"/>
      <c r="FF297" s="143"/>
      <c r="FP297" s="143"/>
      <c r="FZ297" s="143"/>
      <c r="GJ297" s="143"/>
      <c r="GT297" s="143"/>
      <c r="HD297" s="143"/>
      <c r="HN297" s="143"/>
      <c r="HX297" s="143"/>
      <c r="IH297" s="143"/>
      <c r="IR297" s="143"/>
    </row>
    <row xmlns:x14ac="http://schemas.microsoft.com/office/spreadsheetml/2009/9/ac" r="298" s="3" customFormat="true" x14ac:dyDescent="0.25">
      <c r="A298" s="444"/>
      <c r="B298" s="143"/>
      <c r="L298" s="143"/>
      <c r="V298" s="143"/>
      <c r="AF298" s="143"/>
      <c r="AP298" s="143"/>
      <c r="AZ298" s="143"/>
      <c r="BA298" s="143"/>
      <c r="BB298" s="143"/>
      <c r="BC298" s="143"/>
      <c r="BD298" s="143"/>
      <c r="BE298" s="143"/>
      <c r="BF298" s="143"/>
      <c r="BG298" s="143"/>
      <c r="BJ298" s="143"/>
      <c r="BT298" s="143"/>
      <c r="CD298" s="143"/>
      <c r="CN298" s="143"/>
      <c r="CX298" s="143"/>
      <c r="DH298" s="143"/>
      <c r="DR298" s="143"/>
      <c r="EB298" s="143"/>
      <c r="EL298" s="143"/>
      <c r="EV298" s="143"/>
      <c r="FF298" s="143"/>
      <c r="FP298" s="143"/>
      <c r="FZ298" s="143"/>
      <c r="GJ298" s="143"/>
      <c r="GT298" s="143"/>
      <c r="HD298" s="143"/>
      <c r="HN298" s="143"/>
      <c r="HX298" s="143"/>
      <c r="IH298" s="143"/>
      <c r="IR298" s="143"/>
    </row>
    <row xmlns:x14ac="http://schemas.microsoft.com/office/spreadsheetml/2009/9/ac" r="299" s="3" customFormat="true" x14ac:dyDescent="0.25">
      <c r="A299" s="444"/>
      <c r="B299" s="143"/>
      <c r="L299" s="143"/>
      <c r="V299" s="143"/>
      <c r="AF299" s="143"/>
      <c r="AP299" s="143"/>
      <c r="AZ299" s="143"/>
      <c r="BA299" s="143"/>
      <c r="BB299" s="143"/>
      <c r="BC299" s="143"/>
      <c r="BD299" s="143"/>
      <c r="BE299" s="143"/>
      <c r="BF299" s="143"/>
      <c r="BG299" s="143"/>
      <c r="BJ299" s="143"/>
      <c r="BT299" s="143"/>
      <c r="CD299" s="143"/>
      <c r="CN299" s="143"/>
      <c r="CX299" s="143"/>
      <c r="DH299" s="143"/>
      <c r="DR299" s="143"/>
      <c r="EB299" s="143"/>
      <c r="EL299" s="143"/>
      <c r="EV299" s="143"/>
      <c r="FF299" s="143"/>
      <c r="FP299" s="143"/>
      <c r="FZ299" s="143"/>
      <c r="GJ299" s="143"/>
      <c r="GT299" s="143"/>
      <c r="HD299" s="143"/>
      <c r="HN299" s="143"/>
      <c r="HX299" s="143"/>
      <c r="IH299" s="143"/>
      <c r="IR299" s="143"/>
    </row>
    <row xmlns:x14ac="http://schemas.microsoft.com/office/spreadsheetml/2009/9/ac" r="300" s="3" customFormat="true" x14ac:dyDescent="0.25">
      <c r="A300" s="444"/>
      <c r="B300" s="143"/>
      <c r="L300" s="143"/>
      <c r="V300" s="143"/>
      <c r="AF300" s="143"/>
      <c r="AP300" s="143"/>
      <c r="AZ300" s="143"/>
      <c r="BA300" s="143"/>
      <c r="BB300" s="143"/>
      <c r="BC300" s="143"/>
      <c r="BD300" s="143"/>
      <c r="BE300" s="143"/>
      <c r="BF300" s="143"/>
      <c r="BG300" s="143"/>
      <c r="BJ300" s="143"/>
      <c r="BT300" s="143"/>
      <c r="CD300" s="143"/>
      <c r="CN300" s="143"/>
      <c r="CX300" s="143"/>
      <c r="DH300" s="143"/>
      <c r="DR300" s="143"/>
      <c r="EB300" s="143"/>
      <c r="EL300" s="143"/>
      <c r="EV300" s="143"/>
      <c r="FF300" s="143"/>
      <c r="FP300" s="143"/>
      <c r="FZ300" s="143"/>
      <c r="GJ300" s="143"/>
      <c r="GT300" s="143"/>
      <c r="HD300" s="143"/>
      <c r="HN300" s="143"/>
      <c r="HX300" s="143"/>
      <c r="IH300" s="143"/>
      <c r="IR300" s="143"/>
    </row>
    <row xmlns:x14ac="http://schemas.microsoft.com/office/spreadsheetml/2009/9/ac" r="301" s="3" customFormat="true" x14ac:dyDescent="0.25">
      <c r="A301" s="444"/>
      <c r="B301" s="143"/>
      <c r="L301" s="143"/>
      <c r="V301" s="143"/>
      <c r="AF301" s="143"/>
      <c r="AP301" s="143"/>
      <c r="AZ301" s="143"/>
      <c r="BA301" s="143"/>
      <c r="BB301" s="143"/>
      <c r="BC301" s="143"/>
      <c r="BD301" s="143"/>
      <c r="BE301" s="143"/>
      <c r="BF301" s="143"/>
      <c r="BG301" s="143"/>
      <c r="BJ301" s="143"/>
      <c r="BT301" s="143"/>
      <c r="CD301" s="143"/>
      <c r="CN301" s="143"/>
      <c r="CX301" s="143"/>
      <c r="DH301" s="143"/>
      <c r="DR301" s="143"/>
      <c r="EB301" s="143"/>
      <c r="EL301" s="143"/>
      <c r="EV301" s="143"/>
      <c r="FF301" s="143"/>
      <c r="FP301" s="143"/>
      <c r="FZ301" s="143"/>
      <c r="GJ301" s="143"/>
      <c r="GT301" s="143"/>
      <c r="HD301" s="143"/>
      <c r="HN301" s="143"/>
      <c r="HX301" s="143"/>
      <c r="IH301" s="143"/>
      <c r="IR301" s="143"/>
    </row>
    <row xmlns:x14ac="http://schemas.microsoft.com/office/spreadsheetml/2009/9/ac" r="302" s="3" customFormat="true" x14ac:dyDescent="0.25">
      <c r="A302" s="444"/>
      <c r="B302" s="143"/>
      <c r="L302" s="143"/>
      <c r="V302" s="143"/>
      <c r="AF302" s="143"/>
      <c r="AP302" s="143"/>
      <c r="AZ302" s="143"/>
      <c r="BA302" s="143"/>
      <c r="BB302" s="143"/>
      <c r="BC302" s="143"/>
      <c r="BD302" s="143"/>
      <c r="BE302" s="143"/>
      <c r="BF302" s="143"/>
      <c r="BG302" s="143"/>
      <c r="BJ302" s="143"/>
      <c r="BT302" s="143"/>
      <c r="CD302" s="143"/>
      <c r="CN302" s="143"/>
      <c r="CX302" s="143"/>
      <c r="DH302" s="143"/>
      <c r="DR302" s="143"/>
      <c r="EB302" s="143"/>
      <c r="EL302" s="143"/>
      <c r="EV302" s="143"/>
      <c r="FF302" s="143"/>
      <c r="FP302" s="143"/>
      <c r="FZ302" s="143"/>
      <c r="GJ302" s="143"/>
      <c r="GT302" s="143"/>
      <c r="HD302" s="143"/>
      <c r="HN302" s="143"/>
      <c r="HX302" s="143"/>
      <c r="IH302" s="143"/>
      <c r="IR302" s="143"/>
    </row>
    <row xmlns:x14ac="http://schemas.microsoft.com/office/spreadsheetml/2009/9/ac" r="303" s="3" customFormat="true" x14ac:dyDescent="0.25">
      <c r="A303" s="444"/>
      <c r="B303" s="143"/>
      <c r="L303" s="143"/>
      <c r="V303" s="143"/>
      <c r="AF303" s="143"/>
      <c r="AP303" s="143"/>
      <c r="AZ303" s="143"/>
      <c r="BA303" s="143"/>
      <c r="BB303" s="143"/>
      <c r="BC303" s="143"/>
      <c r="BD303" s="143"/>
      <c r="BE303" s="143"/>
      <c r="BF303" s="143"/>
      <c r="BG303" s="143"/>
      <c r="BJ303" s="143"/>
      <c r="BT303" s="143"/>
      <c r="CD303" s="143"/>
      <c r="CN303" s="143"/>
      <c r="CX303" s="143"/>
      <c r="DH303" s="143"/>
      <c r="DR303" s="143"/>
      <c r="EB303" s="143"/>
      <c r="EL303" s="143"/>
      <c r="EV303" s="143"/>
      <c r="FF303" s="143"/>
      <c r="FP303" s="143"/>
      <c r="FZ303" s="143"/>
      <c r="GJ303" s="143"/>
      <c r="GT303" s="143"/>
      <c r="HD303" s="143"/>
      <c r="HN303" s="143"/>
      <c r="HX303" s="143"/>
      <c r="IH303" s="143"/>
      <c r="IR303" s="143"/>
    </row>
    <row xmlns:x14ac="http://schemas.microsoft.com/office/spreadsheetml/2009/9/ac" r="304" s="3" customFormat="true" x14ac:dyDescent="0.25">
      <c r="A304" s="444"/>
      <c r="B304" s="143"/>
      <c r="L304" s="143"/>
      <c r="V304" s="143"/>
      <c r="AF304" s="143"/>
      <c r="AP304" s="143"/>
      <c r="AZ304" s="143"/>
      <c r="BA304" s="143"/>
      <c r="BB304" s="143"/>
      <c r="BC304" s="143"/>
      <c r="BD304" s="143"/>
      <c r="BE304" s="143"/>
      <c r="BF304" s="143"/>
      <c r="BG304" s="143"/>
      <c r="BJ304" s="143"/>
      <c r="BT304" s="143"/>
      <c r="CD304" s="143"/>
      <c r="CN304" s="143"/>
      <c r="CX304" s="143"/>
      <c r="DH304" s="143"/>
      <c r="DR304" s="143"/>
      <c r="EB304" s="143"/>
      <c r="EL304" s="143"/>
      <c r="EV304" s="143"/>
      <c r="FF304" s="143"/>
      <c r="FP304" s="143"/>
      <c r="FZ304" s="143"/>
      <c r="GJ304" s="143"/>
      <c r="GT304" s="143"/>
      <c r="HD304" s="143"/>
      <c r="HN304" s="143"/>
      <c r="HX304" s="143"/>
      <c r="IH304" s="143"/>
      <c r="IR304" s="143"/>
    </row>
    <row xmlns:x14ac="http://schemas.microsoft.com/office/spreadsheetml/2009/9/ac" r="305" s="3" customFormat="true" x14ac:dyDescent="0.25">
      <c r="A305" s="444"/>
      <c r="B305" s="143"/>
      <c r="L305" s="143"/>
      <c r="V305" s="143"/>
      <c r="AF305" s="143"/>
      <c r="AP305" s="143"/>
      <c r="AZ305" s="143"/>
      <c r="BA305" s="143"/>
      <c r="BB305" s="143"/>
      <c r="BC305" s="143"/>
      <c r="BD305" s="143"/>
      <c r="BE305" s="143"/>
      <c r="BF305" s="143"/>
      <c r="BG305" s="143"/>
      <c r="BJ305" s="143"/>
      <c r="BT305" s="143"/>
      <c r="CD305" s="143"/>
      <c r="CN305" s="143"/>
      <c r="CX305" s="143"/>
      <c r="DH305" s="143"/>
      <c r="DR305" s="143"/>
      <c r="EB305" s="143"/>
      <c r="EL305" s="143"/>
      <c r="EV305" s="143"/>
      <c r="FF305" s="143"/>
      <c r="FP305" s="143"/>
      <c r="FZ305" s="143"/>
      <c r="GJ305" s="143"/>
      <c r="GT305" s="143"/>
      <c r="HD305" s="143"/>
      <c r="HN305" s="143"/>
      <c r="HX305" s="143"/>
      <c r="IH305" s="143"/>
      <c r="IR305" s="143"/>
    </row>
    <row xmlns:x14ac="http://schemas.microsoft.com/office/spreadsheetml/2009/9/ac" r="306" s="3" customFormat="true" x14ac:dyDescent="0.25">
      <c r="A306" s="444"/>
      <c r="B306" s="143"/>
      <c r="L306" s="143"/>
      <c r="V306" s="143"/>
      <c r="AF306" s="143"/>
      <c r="AP306" s="143"/>
      <c r="AZ306" s="143"/>
      <c r="BA306" s="143"/>
      <c r="BB306" s="143"/>
      <c r="BC306" s="143"/>
      <c r="BD306" s="143"/>
      <c r="BE306" s="143"/>
      <c r="BF306" s="143"/>
      <c r="BG306" s="143"/>
      <c r="BJ306" s="143"/>
      <c r="BT306" s="143"/>
      <c r="CD306" s="143"/>
      <c r="CN306" s="143"/>
      <c r="CX306" s="143"/>
      <c r="DH306" s="143"/>
      <c r="DR306" s="143"/>
      <c r="EB306" s="143"/>
      <c r="EL306" s="143"/>
      <c r="EV306" s="143"/>
      <c r="FF306" s="143"/>
      <c r="FP306" s="143"/>
      <c r="FZ306" s="143"/>
      <c r="GJ306" s="143"/>
      <c r="GT306" s="143"/>
      <c r="HD306" s="143"/>
      <c r="HN306" s="143"/>
      <c r="HX306" s="143"/>
      <c r="IH306" s="143"/>
      <c r="IR306" s="143"/>
    </row>
    <row xmlns:x14ac="http://schemas.microsoft.com/office/spreadsheetml/2009/9/ac" r="307" s="3" customFormat="true" x14ac:dyDescent="0.25">
      <c r="A307" s="444"/>
      <c r="B307" s="143"/>
      <c r="L307" s="143"/>
      <c r="V307" s="143"/>
      <c r="AF307" s="143"/>
      <c r="AP307" s="143"/>
      <c r="AZ307" s="143"/>
      <c r="BA307" s="143"/>
      <c r="BB307" s="143"/>
      <c r="BC307" s="143"/>
      <c r="BD307" s="143"/>
      <c r="BE307" s="143"/>
      <c r="BF307" s="143"/>
      <c r="BG307" s="143"/>
      <c r="BJ307" s="143"/>
      <c r="BT307" s="143"/>
      <c r="CD307" s="143"/>
      <c r="CN307" s="143"/>
      <c r="CX307" s="143"/>
      <c r="DH307" s="143"/>
      <c r="DR307" s="143"/>
      <c r="EB307" s="143"/>
      <c r="EL307" s="143"/>
      <c r="EV307" s="143"/>
      <c r="FF307" s="143"/>
      <c r="FP307" s="143"/>
      <c r="FZ307" s="143"/>
      <c r="GJ307" s="143"/>
      <c r="GT307" s="143"/>
      <c r="HD307" s="143"/>
      <c r="HN307" s="143"/>
      <c r="HX307" s="143"/>
      <c r="IH307" s="143"/>
      <c r="IR307" s="143"/>
    </row>
    <row xmlns:x14ac="http://schemas.microsoft.com/office/spreadsheetml/2009/9/ac" r="308" s="3" customFormat="true" x14ac:dyDescent="0.25">
      <c r="A308" s="444"/>
      <c r="B308" s="143"/>
      <c r="L308" s="143"/>
      <c r="V308" s="143"/>
      <c r="AF308" s="143"/>
      <c r="AP308" s="143"/>
      <c r="AZ308" s="143"/>
      <c r="BA308" s="143"/>
      <c r="BB308" s="143"/>
      <c r="BC308" s="143"/>
      <c r="BD308" s="143"/>
      <c r="BE308" s="143"/>
      <c r="BF308" s="143"/>
      <c r="BG308" s="143"/>
      <c r="BJ308" s="143"/>
      <c r="BT308" s="143"/>
      <c r="CD308" s="143"/>
      <c r="CN308" s="143"/>
      <c r="CX308" s="143"/>
      <c r="DH308" s="143"/>
      <c r="DR308" s="143"/>
      <c r="EB308" s="143"/>
      <c r="EL308" s="143"/>
      <c r="EV308" s="143"/>
      <c r="FF308" s="143"/>
      <c r="FP308" s="143"/>
      <c r="FZ308" s="143"/>
      <c r="GJ308" s="143"/>
      <c r="GT308" s="143"/>
      <c r="HD308" s="143"/>
      <c r="HN308" s="143"/>
      <c r="HX308" s="143"/>
      <c r="IH308" s="143"/>
      <c r="IR308" s="143"/>
    </row>
    <row xmlns:x14ac="http://schemas.microsoft.com/office/spreadsheetml/2009/9/ac" r="309" s="3" customFormat="true" x14ac:dyDescent="0.25">
      <c r="A309" s="444"/>
      <c r="B309" s="143"/>
      <c r="L309" s="143"/>
      <c r="V309" s="143"/>
      <c r="AF309" s="143"/>
      <c r="AP309" s="143"/>
      <c r="AZ309" s="143"/>
      <c r="BA309" s="143"/>
      <c r="BB309" s="143"/>
      <c r="BC309" s="143"/>
      <c r="BD309" s="143"/>
      <c r="BE309" s="143"/>
      <c r="BF309" s="143"/>
      <c r="BG309" s="143"/>
      <c r="BJ309" s="143"/>
      <c r="BT309" s="143"/>
      <c r="CD309" s="143"/>
      <c r="CN309" s="143"/>
      <c r="CX309" s="143"/>
      <c r="DH309" s="143"/>
      <c r="DR309" s="143"/>
      <c r="EB309" s="143"/>
      <c r="EL309" s="143"/>
      <c r="EV309" s="143"/>
      <c r="FF309" s="143"/>
      <c r="FP309" s="143"/>
      <c r="FZ309" s="143"/>
      <c r="GJ309" s="143"/>
      <c r="GT309" s="143"/>
      <c r="HD309" s="143"/>
      <c r="HN309" s="143"/>
      <c r="HX309" s="143"/>
      <c r="IH309" s="143"/>
      <c r="IR309" s="143"/>
    </row>
    <row xmlns:x14ac="http://schemas.microsoft.com/office/spreadsheetml/2009/9/ac" r="310" s="3" customFormat="true" x14ac:dyDescent="0.25">
      <c r="A310" s="444"/>
      <c r="B310" s="143"/>
      <c r="L310" s="143"/>
      <c r="V310" s="143"/>
      <c r="AF310" s="143"/>
      <c r="AP310" s="143"/>
      <c r="AZ310" s="143"/>
      <c r="BA310" s="143"/>
      <c r="BB310" s="143"/>
      <c r="BC310" s="143"/>
      <c r="BD310" s="143"/>
      <c r="BE310" s="143"/>
      <c r="BF310" s="143"/>
      <c r="BG310" s="143"/>
      <c r="BJ310" s="143"/>
      <c r="BT310" s="143"/>
      <c r="CD310" s="143"/>
      <c r="CN310" s="143"/>
      <c r="CX310" s="143"/>
      <c r="DH310" s="143"/>
      <c r="DR310" s="143"/>
      <c r="EB310" s="143"/>
      <c r="EL310" s="143"/>
      <c r="EV310" s="143"/>
      <c r="FF310" s="143"/>
      <c r="FP310" s="143"/>
      <c r="FZ310" s="143"/>
      <c r="GJ310" s="143"/>
      <c r="GT310" s="143"/>
      <c r="HD310" s="143"/>
      <c r="HN310" s="143"/>
      <c r="HX310" s="143"/>
      <c r="IH310" s="143"/>
      <c r="IR310" s="143"/>
    </row>
    <row xmlns:x14ac="http://schemas.microsoft.com/office/spreadsheetml/2009/9/ac" r="311" s="3" customFormat="true" x14ac:dyDescent="0.25">
      <c r="A311" s="444"/>
      <c r="B311" s="143"/>
      <c r="L311" s="143"/>
      <c r="V311" s="143"/>
      <c r="AF311" s="143"/>
      <c r="AP311" s="143"/>
      <c r="AZ311" s="143"/>
      <c r="BA311" s="143"/>
      <c r="BB311" s="143"/>
      <c r="BC311" s="143"/>
      <c r="BD311" s="143"/>
      <c r="BE311" s="143"/>
      <c r="BF311" s="143"/>
      <c r="BG311" s="143"/>
      <c r="BJ311" s="143"/>
      <c r="BT311" s="143"/>
      <c r="CD311" s="143"/>
      <c r="CN311" s="143"/>
      <c r="CX311" s="143"/>
      <c r="DH311" s="143"/>
      <c r="DR311" s="143"/>
      <c r="EB311" s="143"/>
      <c r="EL311" s="143"/>
      <c r="EV311" s="143"/>
      <c r="FF311" s="143"/>
      <c r="FP311" s="143"/>
      <c r="FZ311" s="143"/>
      <c r="GJ311" s="143"/>
      <c r="GT311" s="143"/>
      <c r="HD311" s="143"/>
      <c r="HN311" s="143"/>
      <c r="HX311" s="143"/>
      <c r="IH311" s="143"/>
      <c r="IR311" s="143"/>
    </row>
    <row xmlns:x14ac="http://schemas.microsoft.com/office/spreadsheetml/2009/9/ac" r="312" s="3" customFormat="true" x14ac:dyDescent="0.25">
      <c r="A312" s="444"/>
      <c r="B312" s="143"/>
      <c r="L312" s="143"/>
      <c r="V312" s="143"/>
      <c r="AF312" s="143"/>
      <c r="AP312" s="143"/>
      <c r="AZ312" s="143"/>
      <c r="BA312" s="143"/>
      <c r="BB312" s="143"/>
      <c r="BC312" s="143"/>
      <c r="BD312" s="143"/>
      <c r="BE312" s="143"/>
      <c r="BF312" s="143"/>
      <c r="BG312" s="143"/>
      <c r="BJ312" s="143"/>
      <c r="BT312" s="143"/>
      <c r="CD312" s="143"/>
      <c r="CN312" s="143"/>
      <c r="CX312" s="143"/>
      <c r="DH312" s="143"/>
      <c r="DR312" s="143"/>
      <c r="EB312" s="143"/>
      <c r="EL312" s="143"/>
      <c r="EV312" s="143"/>
      <c r="FF312" s="143"/>
      <c r="FP312" s="143"/>
      <c r="FZ312" s="143"/>
      <c r="GJ312" s="143"/>
      <c r="GT312" s="143"/>
      <c r="HD312" s="143"/>
      <c r="HN312" s="143"/>
      <c r="HX312" s="143"/>
      <c r="IH312" s="143"/>
      <c r="IR312" s="143"/>
    </row>
    <row xmlns:x14ac="http://schemas.microsoft.com/office/spreadsheetml/2009/9/ac" r="313" s="3" customFormat="true" x14ac:dyDescent="0.25">
      <c r="A313" s="444"/>
      <c r="B313" s="143"/>
      <c r="L313" s="143"/>
      <c r="V313" s="143"/>
      <c r="AF313" s="143"/>
      <c r="AP313" s="143"/>
      <c r="AZ313" s="143"/>
      <c r="BA313" s="143"/>
      <c r="BB313" s="143"/>
      <c r="BC313" s="143"/>
      <c r="BD313" s="143"/>
      <c r="BE313" s="143"/>
      <c r="BF313" s="143"/>
      <c r="BG313" s="143"/>
      <c r="BJ313" s="143"/>
      <c r="BT313" s="143"/>
      <c r="CD313" s="143"/>
      <c r="CN313" s="143"/>
      <c r="CX313" s="143"/>
      <c r="DH313" s="143"/>
      <c r="DR313" s="143"/>
      <c r="EB313" s="143"/>
      <c r="EL313" s="143"/>
      <c r="EV313" s="143"/>
      <c r="FF313" s="143"/>
      <c r="FP313" s="143"/>
      <c r="FZ313" s="143"/>
      <c r="GJ313" s="143"/>
      <c r="GT313" s="143"/>
      <c r="HD313" s="143"/>
      <c r="HN313" s="143"/>
      <c r="HX313" s="143"/>
      <c r="IH313" s="143"/>
      <c r="IR313" s="143"/>
    </row>
    <row xmlns:x14ac="http://schemas.microsoft.com/office/spreadsheetml/2009/9/ac" r="314" s="3" customFormat="true" x14ac:dyDescent="0.25">
      <c r="A314" s="444"/>
      <c r="B314" s="143"/>
      <c r="L314" s="143"/>
      <c r="V314" s="143"/>
      <c r="AF314" s="143"/>
      <c r="AP314" s="143"/>
      <c r="AZ314" s="143"/>
      <c r="BA314" s="143"/>
      <c r="BB314" s="143"/>
      <c r="BC314" s="143"/>
      <c r="BD314" s="143"/>
      <c r="BE314" s="143"/>
      <c r="BF314" s="143"/>
      <c r="BG314" s="143"/>
      <c r="BJ314" s="143"/>
      <c r="BT314" s="143"/>
      <c r="CD314" s="143"/>
      <c r="CN314" s="143"/>
      <c r="CX314" s="143"/>
      <c r="DH314" s="143"/>
      <c r="DR314" s="143"/>
      <c r="EB314" s="143"/>
      <c r="EL314" s="143"/>
      <c r="EV314" s="143"/>
      <c r="FF314" s="143"/>
      <c r="FP314" s="143"/>
      <c r="FZ314" s="143"/>
      <c r="GJ314" s="143"/>
      <c r="GT314" s="143"/>
      <c r="HD314" s="143"/>
      <c r="HN314" s="143"/>
      <c r="HX314" s="143"/>
      <c r="IH314" s="143"/>
      <c r="IR314" s="143"/>
    </row>
    <row xmlns:x14ac="http://schemas.microsoft.com/office/spreadsheetml/2009/9/ac" r="315" s="3" customFormat="true" x14ac:dyDescent="0.25">
      <c r="A315" s="444"/>
      <c r="B315" s="143"/>
      <c r="L315" s="143"/>
      <c r="V315" s="143"/>
      <c r="AF315" s="143"/>
      <c r="AP315" s="143"/>
      <c r="AZ315" s="143"/>
      <c r="BA315" s="143"/>
      <c r="BB315" s="143"/>
      <c r="BC315" s="143"/>
      <c r="BD315" s="143"/>
      <c r="BE315" s="143"/>
      <c r="BF315" s="143"/>
      <c r="BG315" s="143"/>
      <c r="BJ315" s="143"/>
      <c r="BT315" s="143"/>
      <c r="CD315" s="143"/>
      <c r="CN315" s="143"/>
      <c r="CX315" s="143"/>
      <c r="DH315" s="143"/>
      <c r="DR315" s="143"/>
      <c r="EB315" s="143"/>
      <c r="EL315" s="143"/>
      <c r="EV315" s="143"/>
      <c r="FF315" s="143"/>
      <c r="FP315" s="143"/>
      <c r="FZ315" s="143"/>
      <c r="GJ315" s="143"/>
      <c r="GT315" s="143"/>
      <c r="HD315" s="143"/>
      <c r="HN315" s="143"/>
      <c r="HX315" s="143"/>
      <c r="IH315" s="143"/>
      <c r="IR315" s="143"/>
    </row>
    <row xmlns:x14ac="http://schemas.microsoft.com/office/spreadsheetml/2009/9/ac" r="316" s="3" customFormat="true" x14ac:dyDescent="0.25">
      <c r="A316" s="444"/>
      <c r="B316" s="143"/>
      <c r="L316" s="143"/>
      <c r="V316" s="143"/>
      <c r="AF316" s="143"/>
      <c r="AP316" s="143"/>
      <c r="AZ316" s="143"/>
      <c r="BA316" s="143"/>
      <c r="BB316" s="143"/>
      <c r="BC316" s="143"/>
      <c r="BD316" s="143"/>
      <c r="BE316" s="143"/>
      <c r="BF316" s="143"/>
      <c r="BG316" s="143"/>
      <c r="BJ316" s="143"/>
      <c r="BT316" s="143"/>
      <c r="CD316" s="143"/>
      <c r="CN316" s="143"/>
      <c r="CX316" s="143"/>
      <c r="DH316" s="143"/>
      <c r="DR316" s="143"/>
      <c r="EB316" s="143"/>
      <c r="EL316" s="143"/>
      <c r="EV316" s="143"/>
      <c r="FF316" s="143"/>
      <c r="FP316" s="143"/>
      <c r="FZ316" s="143"/>
      <c r="GJ316" s="143"/>
      <c r="GT316" s="143"/>
      <c r="HD316" s="143"/>
      <c r="HN316" s="143"/>
      <c r="HX316" s="143"/>
      <c r="IH316" s="143"/>
      <c r="IR316" s="143"/>
    </row>
    <row xmlns:x14ac="http://schemas.microsoft.com/office/spreadsheetml/2009/9/ac" r="317" s="3" customFormat="true" x14ac:dyDescent="0.25">
      <c r="A317" s="444"/>
      <c r="B317" s="143"/>
      <c r="L317" s="143"/>
      <c r="V317" s="143"/>
      <c r="AF317" s="143"/>
      <c r="AP317" s="143"/>
      <c r="AZ317" s="143"/>
      <c r="BA317" s="143"/>
      <c r="BB317" s="143"/>
      <c r="BC317" s="143"/>
      <c r="BD317" s="143"/>
      <c r="BE317" s="143"/>
      <c r="BF317" s="143"/>
      <c r="BG317" s="143"/>
      <c r="BJ317" s="143"/>
      <c r="BT317" s="143"/>
      <c r="CD317" s="143"/>
      <c r="CN317" s="143"/>
      <c r="CX317" s="143"/>
      <c r="DH317" s="143"/>
      <c r="DR317" s="143"/>
      <c r="EB317" s="143"/>
      <c r="EL317" s="143"/>
      <c r="EV317" s="143"/>
      <c r="FF317" s="143"/>
      <c r="FP317" s="143"/>
      <c r="FZ317" s="143"/>
      <c r="GJ317" s="143"/>
      <c r="GT317" s="143"/>
      <c r="HD317" s="143"/>
      <c r="HN317" s="143"/>
      <c r="HX317" s="143"/>
      <c r="IH317" s="143"/>
      <c r="IR317" s="143"/>
    </row>
    <row xmlns:x14ac="http://schemas.microsoft.com/office/spreadsheetml/2009/9/ac" r="318" s="3" customFormat="true" x14ac:dyDescent="0.25">
      <c r="A318" s="444"/>
      <c r="B318" s="143"/>
      <c r="L318" s="143"/>
      <c r="V318" s="143"/>
      <c r="AF318" s="143"/>
      <c r="AP318" s="143"/>
      <c r="AZ318" s="143"/>
      <c r="BA318" s="143"/>
      <c r="BB318" s="143"/>
      <c r="BC318" s="143"/>
      <c r="BD318" s="143"/>
      <c r="BE318" s="143"/>
      <c r="BF318" s="143"/>
      <c r="BG318" s="143"/>
      <c r="BJ318" s="143"/>
      <c r="BT318" s="143"/>
      <c r="CD318" s="143"/>
      <c r="CN318" s="143"/>
      <c r="CX318" s="143"/>
      <c r="DH318" s="143"/>
      <c r="DR318" s="143"/>
      <c r="EB318" s="143"/>
      <c r="EL318" s="143"/>
      <c r="EV318" s="143"/>
      <c r="FF318" s="143"/>
      <c r="FP318" s="143"/>
      <c r="FZ318" s="143"/>
      <c r="GJ318" s="143"/>
      <c r="GT318" s="143"/>
      <c r="HD318" s="143"/>
      <c r="HN318" s="143"/>
      <c r="HX318" s="143"/>
      <c r="IH318" s="143"/>
      <c r="IR318" s="143"/>
    </row>
    <row xmlns:x14ac="http://schemas.microsoft.com/office/spreadsheetml/2009/9/ac" r="319" s="3" customFormat="true" x14ac:dyDescent="0.25">
      <c r="A319" s="444"/>
      <c r="B319" s="143"/>
      <c r="L319" s="143"/>
      <c r="V319" s="143"/>
      <c r="AF319" s="143"/>
      <c r="AP319" s="143"/>
      <c r="AZ319" s="143"/>
      <c r="BA319" s="143"/>
      <c r="BB319" s="143"/>
      <c r="BC319" s="143"/>
      <c r="BD319" s="143"/>
      <c r="BE319" s="143"/>
      <c r="BF319" s="143"/>
      <c r="BG319" s="143"/>
      <c r="BJ319" s="143"/>
      <c r="BT319" s="143"/>
      <c r="CD319" s="143"/>
      <c r="CN319" s="143"/>
      <c r="CX319" s="143"/>
      <c r="DH319" s="143"/>
      <c r="DR319" s="143"/>
      <c r="EB319" s="143"/>
      <c r="EL319" s="143"/>
      <c r="EV319" s="143"/>
      <c r="FF319" s="143"/>
      <c r="FP319" s="143"/>
      <c r="FZ319" s="143"/>
      <c r="GJ319" s="143"/>
      <c r="GT319" s="143"/>
      <c r="HD319" s="143"/>
      <c r="HN319" s="143"/>
      <c r="HX319" s="143"/>
      <c r="IH319" s="143"/>
      <c r="IR319" s="143"/>
    </row>
    <row xmlns:x14ac="http://schemas.microsoft.com/office/spreadsheetml/2009/9/ac" r="320" s="3" customFormat="true" x14ac:dyDescent="0.25">
      <c r="A320" s="444"/>
      <c r="B320" s="143"/>
      <c r="L320" s="143"/>
      <c r="V320" s="143"/>
      <c r="AF320" s="143"/>
      <c r="AP320" s="143"/>
      <c r="AZ320" s="143"/>
      <c r="BA320" s="143"/>
      <c r="BB320" s="143"/>
      <c r="BC320" s="143"/>
      <c r="BD320" s="143"/>
      <c r="BE320" s="143"/>
      <c r="BF320" s="143"/>
      <c r="BG320" s="143"/>
      <c r="BJ320" s="143"/>
      <c r="BT320" s="143"/>
      <c r="CD320" s="143"/>
      <c r="CN320" s="143"/>
      <c r="CX320" s="143"/>
      <c r="DH320" s="143"/>
      <c r="DR320" s="143"/>
      <c r="EB320" s="143"/>
      <c r="EL320" s="143"/>
      <c r="EV320" s="143"/>
      <c r="FF320" s="143"/>
      <c r="FP320" s="143"/>
      <c r="FZ320" s="143"/>
      <c r="GJ320" s="143"/>
      <c r="GT320" s="143"/>
      <c r="HD320" s="143"/>
      <c r="HN320" s="143"/>
      <c r="HX320" s="143"/>
      <c r="IH320" s="143"/>
      <c r="IR320" s="143"/>
    </row>
    <row xmlns:x14ac="http://schemas.microsoft.com/office/spreadsheetml/2009/9/ac" r="321" s="3" customFormat="true" x14ac:dyDescent="0.25">
      <c r="A321" s="444"/>
      <c r="B321" s="143"/>
      <c r="L321" s="143"/>
      <c r="V321" s="143"/>
      <c r="AF321" s="143"/>
      <c r="AP321" s="143"/>
      <c r="AZ321" s="143"/>
      <c r="BA321" s="143"/>
      <c r="BB321" s="143"/>
      <c r="BC321" s="143"/>
      <c r="BD321" s="143"/>
      <c r="BE321" s="143"/>
      <c r="BF321" s="143"/>
      <c r="BG321" s="143"/>
      <c r="BJ321" s="143"/>
      <c r="BT321" s="143"/>
      <c r="CD321" s="143"/>
      <c r="CN321" s="143"/>
      <c r="CX321" s="143"/>
      <c r="DH321" s="143"/>
      <c r="DR321" s="143"/>
      <c r="EB321" s="143"/>
      <c r="EL321" s="143"/>
      <c r="EV321" s="143"/>
      <c r="FF321" s="143"/>
      <c r="FP321" s="143"/>
      <c r="FZ321" s="143"/>
      <c r="GJ321" s="143"/>
      <c r="GT321" s="143"/>
      <c r="HD321" s="143"/>
      <c r="HN321" s="143"/>
      <c r="HX321" s="143"/>
      <c r="IH321" s="143"/>
      <c r="IR321" s="143"/>
    </row>
    <row xmlns:x14ac="http://schemas.microsoft.com/office/spreadsheetml/2009/9/ac" r="322" s="3" customFormat="true" x14ac:dyDescent="0.25">
      <c r="A322" s="444"/>
      <c r="B322" s="143"/>
      <c r="L322" s="143"/>
      <c r="V322" s="143"/>
      <c r="AF322" s="143"/>
      <c r="AP322" s="143"/>
      <c r="AZ322" s="143"/>
      <c r="BA322" s="143"/>
      <c r="BB322" s="143"/>
      <c r="BC322" s="143"/>
      <c r="BD322" s="143"/>
      <c r="BE322" s="143"/>
      <c r="BF322" s="143"/>
      <c r="BG322" s="143"/>
      <c r="BJ322" s="143"/>
      <c r="BT322" s="143"/>
      <c r="CD322" s="143"/>
      <c r="CN322" s="143"/>
      <c r="CX322" s="143"/>
      <c r="DH322" s="143"/>
      <c r="DR322" s="143"/>
      <c r="EB322" s="143"/>
      <c r="EL322" s="143"/>
      <c r="EV322" s="143"/>
      <c r="FF322" s="143"/>
      <c r="FP322" s="143"/>
      <c r="FZ322" s="143"/>
      <c r="GJ322" s="143"/>
      <c r="GT322" s="143"/>
      <c r="HD322" s="143"/>
      <c r="HN322" s="143"/>
      <c r="HX322" s="143"/>
      <c r="IH322" s="143"/>
      <c r="IR322" s="143"/>
    </row>
    <row xmlns:x14ac="http://schemas.microsoft.com/office/spreadsheetml/2009/9/ac" r="323" s="3" customFormat="true" x14ac:dyDescent="0.25">
      <c r="A323" s="444"/>
      <c r="B323" s="143"/>
      <c r="L323" s="143"/>
      <c r="V323" s="143"/>
      <c r="AF323" s="143"/>
      <c r="AP323" s="143"/>
      <c r="AZ323" s="143"/>
      <c r="BA323" s="143"/>
      <c r="BB323" s="143"/>
      <c r="BC323" s="143"/>
      <c r="BD323" s="143"/>
      <c r="BE323" s="143"/>
      <c r="BF323" s="143"/>
      <c r="BG323" s="143"/>
      <c r="BJ323" s="143"/>
      <c r="BT323" s="143"/>
      <c r="CD323" s="143"/>
      <c r="CN323" s="143"/>
      <c r="CX323" s="143"/>
      <c r="DH323" s="143"/>
      <c r="DR323" s="143"/>
      <c r="EB323" s="143"/>
      <c r="EL323" s="143"/>
      <c r="EV323" s="143"/>
      <c r="FF323" s="143"/>
      <c r="FP323" s="143"/>
      <c r="FZ323" s="143"/>
      <c r="GJ323" s="143"/>
      <c r="GT323" s="143"/>
      <c r="HD323" s="143"/>
      <c r="HN323" s="143"/>
      <c r="HX323" s="143"/>
      <c r="IH323" s="143"/>
      <c r="IR323" s="143"/>
    </row>
    <row xmlns:x14ac="http://schemas.microsoft.com/office/spreadsheetml/2009/9/ac" r="324" s="3" customFormat="true" x14ac:dyDescent="0.25">
      <c r="A324" s="444"/>
      <c r="B324" s="143"/>
      <c r="L324" s="143"/>
      <c r="V324" s="143"/>
      <c r="AF324" s="143"/>
      <c r="AP324" s="143"/>
      <c r="AZ324" s="143"/>
      <c r="BA324" s="143"/>
      <c r="BB324" s="143"/>
      <c r="BC324" s="143"/>
      <c r="BD324" s="143"/>
      <c r="BE324" s="143"/>
      <c r="BF324" s="143"/>
      <c r="BG324" s="143"/>
      <c r="BJ324" s="143"/>
      <c r="BT324" s="143"/>
      <c r="CD324" s="143"/>
      <c r="CN324" s="143"/>
      <c r="CX324" s="143"/>
      <c r="DH324" s="143"/>
      <c r="DR324" s="143"/>
      <c r="EB324" s="143"/>
      <c r="EL324" s="143"/>
      <c r="EV324" s="143"/>
      <c r="FF324" s="143"/>
      <c r="FP324" s="143"/>
      <c r="FZ324" s="143"/>
      <c r="GJ324" s="143"/>
      <c r="GT324" s="143"/>
      <c r="HD324" s="143"/>
      <c r="HN324" s="143"/>
      <c r="HX324" s="143"/>
      <c r="IH324" s="143"/>
      <c r="IR324" s="143"/>
    </row>
    <row xmlns:x14ac="http://schemas.microsoft.com/office/spreadsheetml/2009/9/ac" r="325" s="3" customFormat="true" x14ac:dyDescent="0.25">
      <c r="A325" s="444"/>
      <c r="B325" s="143"/>
      <c r="L325" s="143"/>
      <c r="V325" s="143"/>
      <c r="AF325" s="143"/>
      <c r="AP325" s="143"/>
      <c r="AZ325" s="143"/>
      <c r="BA325" s="143"/>
      <c r="BB325" s="143"/>
      <c r="BC325" s="143"/>
      <c r="BD325" s="143"/>
      <c r="BE325" s="143"/>
      <c r="BF325" s="143"/>
      <c r="BG325" s="143"/>
      <c r="BJ325" s="143"/>
      <c r="BT325" s="143"/>
      <c r="CD325" s="143"/>
      <c r="CN325" s="143"/>
      <c r="CX325" s="143"/>
      <c r="DH325" s="143"/>
      <c r="DR325" s="143"/>
      <c r="EB325" s="143"/>
      <c r="EL325" s="143"/>
      <c r="EV325" s="143"/>
      <c r="FF325" s="143"/>
      <c r="FP325" s="143"/>
      <c r="FZ325" s="143"/>
      <c r="GJ325" s="143"/>
      <c r="GT325" s="143"/>
      <c r="HD325" s="143"/>
      <c r="HN325" s="143"/>
      <c r="HX325" s="143"/>
      <c r="IH325" s="143"/>
      <c r="IR325" s="143"/>
    </row>
    <row xmlns:x14ac="http://schemas.microsoft.com/office/spreadsheetml/2009/9/ac" r="326" s="3" customFormat="true" x14ac:dyDescent="0.25">
      <c r="A326" s="444"/>
      <c r="B326" s="143"/>
      <c r="L326" s="143"/>
      <c r="V326" s="143"/>
      <c r="AF326" s="143"/>
      <c r="AP326" s="143"/>
      <c r="AZ326" s="143"/>
      <c r="BA326" s="143"/>
      <c r="BB326" s="143"/>
      <c r="BC326" s="143"/>
      <c r="BD326" s="143"/>
      <c r="BE326" s="143"/>
      <c r="BF326" s="143"/>
      <c r="BG326" s="143"/>
      <c r="BJ326" s="143"/>
      <c r="BT326" s="143"/>
      <c r="CD326" s="143"/>
      <c r="CN326" s="143"/>
      <c r="CX326" s="143"/>
      <c r="DH326" s="143"/>
      <c r="DR326" s="143"/>
      <c r="EB326" s="143"/>
      <c r="EL326" s="143"/>
      <c r="EV326" s="143"/>
      <c r="FF326" s="143"/>
      <c r="FP326" s="143"/>
      <c r="FZ326" s="143"/>
      <c r="GJ326" s="143"/>
      <c r="GT326" s="143"/>
      <c r="HD326" s="143"/>
      <c r="HN326" s="143"/>
      <c r="HX326" s="143"/>
      <c r="IH326" s="143"/>
      <c r="IR326" s="143"/>
    </row>
    <row xmlns:x14ac="http://schemas.microsoft.com/office/spreadsheetml/2009/9/ac" r="327" s="3" customFormat="true" x14ac:dyDescent="0.25">
      <c r="A327" s="444"/>
      <c r="B327" s="143"/>
      <c r="L327" s="143"/>
      <c r="V327" s="143"/>
      <c r="AF327" s="143"/>
      <c r="AP327" s="143"/>
      <c r="AZ327" s="143"/>
      <c r="BA327" s="143"/>
      <c r="BB327" s="143"/>
      <c r="BC327" s="143"/>
      <c r="BD327" s="143"/>
      <c r="BE327" s="143"/>
      <c r="BF327" s="143"/>
      <c r="BG327" s="143"/>
      <c r="BJ327" s="143"/>
      <c r="BT327" s="143"/>
      <c r="CD327" s="143"/>
      <c r="CN327" s="143"/>
      <c r="CX327" s="143"/>
      <c r="DH327" s="143"/>
      <c r="DR327" s="143"/>
      <c r="EB327" s="143"/>
      <c r="EL327" s="143"/>
      <c r="EV327" s="143"/>
      <c r="FF327" s="143"/>
      <c r="FP327" s="143"/>
      <c r="FZ327" s="143"/>
      <c r="GJ327" s="143"/>
      <c r="GT327" s="143"/>
      <c r="HD327" s="143"/>
      <c r="HN327" s="143"/>
      <c r="HX327" s="143"/>
      <c r="IH327" s="143"/>
      <c r="IR327" s="143"/>
    </row>
    <row xmlns:x14ac="http://schemas.microsoft.com/office/spreadsheetml/2009/9/ac" r="328" s="3" customFormat="true" x14ac:dyDescent="0.25">
      <c r="A328" s="444"/>
      <c r="B328" s="143"/>
      <c r="L328" s="143"/>
      <c r="V328" s="143"/>
      <c r="AF328" s="143"/>
      <c r="AP328" s="143"/>
      <c r="AZ328" s="143"/>
      <c r="BA328" s="143"/>
      <c r="BB328" s="143"/>
      <c r="BC328" s="143"/>
      <c r="BD328" s="143"/>
      <c r="BE328" s="143"/>
      <c r="BF328" s="143"/>
      <c r="BG328" s="143"/>
      <c r="BJ328" s="143"/>
      <c r="BT328" s="143"/>
      <c r="CD328" s="143"/>
      <c r="CN328" s="143"/>
      <c r="CX328" s="143"/>
      <c r="DH328" s="143"/>
      <c r="DR328" s="143"/>
      <c r="EB328" s="143"/>
      <c r="EL328" s="143"/>
      <c r="EV328" s="143"/>
      <c r="FF328" s="143"/>
      <c r="FP328" s="143"/>
      <c r="FZ328" s="143"/>
      <c r="GJ328" s="143"/>
      <c r="GT328" s="143"/>
      <c r="HD328" s="143"/>
      <c r="HN328" s="143"/>
      <c r="HX328" s="143"/>
      <c r="IH328" s="143"/>
      <c r="IR328" s="143"/>
    </row>
    <row xmlns:x14ac="http://schemas.microsoft.com/office/spreadsheetml/2009/9/ac" r="329" s="3" customFormat="true" x14ac:dyDescent="0.25">
      <c r="A329" s="444"/>
      <c r="B329" s="143"/>
      <c r="L329" s="143"/>
      <c r="V329" s="143"/>
      <c r="AF329" s="143"/>
      <c r="AP329" s="143"/>
      <c r="AZ329" s="143"/>
      <c r="BA329" s="143"/>
      <c r="BB329" s="143"/>
      <c r="BC329" s="143"/>
      <c r="BD329" s="143"/>
      <c r="BE329" s="143"/>
      <c r="BF329" s="143"/>
      <c r="BG329" s="143"/>
      <c r="BJ329" s="143"/>
      <c r="BT329" s="143"/>
      <c r="CD329" s="143"/>
      <c r="CN329" s="143"/>
      <c r="CX329" s="143"/>
      <c r="DH329" s="143"/>
      <c r="DR329" s="143"/>
      <c r="EB329" s="143"/>
      <c r="EL329" s="143"/>
      <c r="EV329" s="143"/>
      <c r="FF329" s="143"/>
      <c r="FP329" s="143"/>
      <c r="FZ329" s="143"/>
      <c r="GJ329" s="143"/>
      <c r="GT329" s="143"/>
      <c r="HD329" s="143"/>
      <c r="HN329" s="143"/>
      <c r="HX329" s="143"/>
      <c r="IH329" s="143"/>
      <c r="IR329" s="143"/>
    </row>
    <row xmlns:x14ac="http://schemas.microsoft.com/office/spreadsheetml/2009/9/ac" r="330" s="3" customFormat="true" x14ac:dyDescent="0.25">
      <c r="A330" s="444"/>
      <c r="B330" s="143"/>
      <c r="L330" s="143"/>
      <c r="V330" s="143"/>
      <c r="AF330" s="143"/>
      <c r="AP330" s="143"/>
      <c r="AZ330" s="143"/>
      <c r="BA330" s="143"/>
      <c r="BB330" s="143"/>
      <c r="BC330" s="143"/>
      <c r="BD330" s="143"/>
      <c r="BE330" s="143"/>
      <c r="BF330" s="143"/>
      <c r="BG330" s="143"/>
      <c r="BJ330" s="143"/>
      <c r="BT330" s="143"/>
      <c r="CD330" s="143"/>
      <c r="CN330" s="143"/>
      <c r="CX330" s="143"/>
      <c r="DH330" s="143"/>
      <c r="DR330" s="143"/>
      <c r="EB330" s="143"/>
      <c r="EL330" s="143"/>
      <c r="EV330" s="143"/>
      <c r="FF330" s="143"/>
      <c r="FP330" s="143"/>
      <c r="FZ330" s="143"/>
      <c r="GJ330" s="143"/>
      <c r="GT330" s="143"/>
      <c r="HD330" s="143"/>
      <c r="HN330" s="143"/>
      <c r="HX330" s="143"/>
      <c r="IH330" s="143"/>
      <c r="IR330" s="143"/>
    </row>
    <row xmlns:x14ac="http://schemas.microsoft.com/office/spreadsheetml/2009/9/ac" r="331" s="3" customFormat="true" x14ac:dyDescent="0.25">
      <c r="A331" s="444"/>
      <c r="B331" s="143"/>
      <c r="L331" s="143"/>
      <c r="V331" s="143"/>
      <c r="AF331" s="143"/>
      <c r="AP331" s="143"/>
      <c r="AZ331" s="143"/>
      <c r="BA331" s="143"/>
      <c r="BB331" s="143"/>
      <c r="BC331" s="143"/>
      <c r="BD331" s="143"/>
      <c r="BE331" s="143"/>
      <c r="BF331" s="143"/>
      <c r="BG331" s="143"/>
      <c r="BJ331" s="143"/>
      <c r="BT331" s="143"/>
      <c r="CD331" s="143"/>
      <c r="CN331" s="143"/>
      <c r="CX331" s="143"/>
      <c r="DH331" s="143"/>
      <c r="DR331" s="143"/>
      <c r="EB331" s="143"/>
      <c r="EL331" s="143"/>
      <c r="EV331" s="143"/>
      <c r="FF331" s="143"/>
      <c r="FP331" s="143"/>
      <c r="FZ331" s="143"/>
      <c r="GJ331" s="143"/>
      <c r="GT331" s="143"/>
      <c r="HD331" s="143"/>
      <c r="HN331" s="143"/>
      <c r="HX331" s="143"/>
      <c r="IH331" s="143"/>
      <c r="IR331" s="143"/>
    </row>
    <row xmlns:x14ac="http://schemas.microsoft.com/office/spreadsheetml/2009/9/ac" r="332" s="3" customFormat="true" x14ac:dyDescent="0.25">
      <c r="A332" s="444"/>
      <c r="B332" s="143"/>
      <c r="L332" s="143"/>
      <c r="V332" s="143"/>
      <c r="AF332" s="143"/>
      <c r="AP332" s="143"/>
      <c r="AZ332" s="143"/>
      <c r="BA332" s="143"/>
      <c r="BB332" s="143"/>
      <c r="BC332" s="143"/>
      <c r="BD332" s="143"/>
      <c r="BE332" s="143"/>
      <c r="BF332" s="143"/>
      <c r="BG332" s="143"/>
      <c r="BJ332" s="143"/>
      <c r="BT332" s="143"/>
      <c r="CD332" s="143"/>
      <c r="CN332" s="143"/>
      <c r="CX332" s="143"/>
      <c r="DH332" s="143"/>
      <c r="DR332" s="143"/>
      <c r="EB332" s="143"/>
      <c r="EL332" s="143"/>
      <c r="EV332" s="143"/>
      <c r="FF332" s="143"/>
      <c r="FP332" s="143"/>
      <c r="FZ332" s="143"/>
      <c r="GJ332" s="143"/>
      <c r="GT332" s="143"/>
      <c r="HD332" s="143"/>
      <c r="HN332" s="143"/>
      <c r="HX332" s="143"/>
      <c r="IH332" s="143"/>
      <c r="IR332" s="143"/>
    </row>
    <row xmlns:x14ac="http://schemas.microsoft.com/office/spreadsheetml/2009/9/ac" r="333" s="3" customFormat="true" x14ac:dyDescent="0.25">
      <c r="A333" s="444"/>
      <c r="B333" s="143"/>
      <c r="L333" s="143"/>
      <c r="V333" s="143"/>
      <c r="AF333" s="143"/>
      <c r="AP333" s="143"/>
      <c r="AZ333" s="143"/>
      <c r="BA333" s="143"/>
      <c r="BB333" s="143"/>
      <c r="BC333" s="143"/>
      <c r="BD333" s="143"/>
      <c r="BE333" s="143"/>
      <c r="BF333" s="143"/>
      <c r="BG333" s="143"/>
      <c r="BJ333" s="143"/>
      <c r="BT333" s="143"/>
      <c r="CD333" s="143"/>
      <c r="CN333" s="143"/>
      <c r="CX333" s="143"/>
      <c r="DH333" s="143"/>
      <c r="DR333" s="143"/>
      <c r="EB333" s="143"/>
      <c r="EL333" s="143"/>
      <c r="EV333" s="143"/>
      <c r="FF333" s="143"/>
      <c r="FP333" s="143"/>
      <c r="FZ333" s="143"/>
      <c r="GJ333" s="143"/>
      <c r="GT333" s="143"/>
      <c r="HD333" s="143"/>
      <c r="HN333" s="143"/>
      <c r="HX333" s="143"/>
      <c r="IH333" s="143"/>
      <c r="IR333" s="143"/>
    </row>
    <row xmlns:x14ac="http://schemas.microsoft.com/office/spreadsheetml/2009/9/ac" r="334" s="3" customFormat="true" x14ac:dyDescent="0.25">
      <c r="A334" s="444"/>
      <c r="B334" s="143"/>
      <c r="L334" s="143"/>
      <c r="V334" s="143"/>
      <c r="AF334" s="143"/>
      <c r="AP334" s="143"/>
      <c r="AZ334" s="143"/>
      <c r="BA334" s="143"/>
      <c r="BB334" s="143"/>
      <c r="BC334" s="143"/>
      <c r="BD334" s="143"/>
      <c r="BE334" s="143"/>
      <c r="BF334" s="143"/>
      <c r="BG334" s="143"/>
      <c r="BJ334" s="143"/>
      <c r="BT334" s="143"/>
      <c r="CD334" s="143"/>
      <c r="CN334" s="143"/>
      <c r="CX334" s="143"/>
      <c r="DH334" s="143"/>
      <c r="DR334" s="143"/>
      <c r="EB334" s="143"/>
      <c r="EL334" s="143"/>
      <c r="EV334" s="143"/>
      <c r="FF334" s="143"/>
      <c r="FP334" s="143"/>
      <c r="FZ334" s="143"/>
      <c r="GJ334" s="143"/>
      <c r="GT334" s="143"/>
      <c r="HD334" s="143"/>
      <c r="HN334" s="143"/>
      <c r="HX334" s="143"/>
      <c r="IH334" s="143"/>
      <c r="IR334" s="143"/>
    </row>
    <row xmlns:x14ac="http://schemas.microsoft.com/office/spreadsheetml/2009/9/ac" r="335" s="3" customFormat="true" x14ac:dyDescent="0.25">
      <c r="A335" s="444"/>
      <c r="B335" s="143"/>
      <c r="L335" s="143"/>
      <c r="V335" s="143"/>
      <c r="AF335" s="143"/>
      <c r="AP335" s="143"/>
      <c r="AZ335" s="143"/>
      <c r="BA335" s="143"/>
      <c r="BB335" s="143"/>
      <c r="BC335" s="143"/>
      <c r="BD335" s="143"/>
      <c r="BE335" s="143"/>
      <c r="BF335" s="143"/>
      <c r="BG335" s="143"/>
      <c r="BJ335" s="143"/>
      <c r="BT335" s="143"/>
      <c r="CD335" s="143"/>
      <c r="CN335" s="143"/>
      <c r="CX335" s="143"/>
      <c r="DH335" s="143"/>
      <c r="DR335" s="143"/>
      <c r="EB335" s="143"/>
      <c r="EL335" s="143"/>
      <c r="EV335" s="143"/>
      <c r="FF335" s="143"/>
      <c r="FP335" s="143"/>
      <c r="FZ335" s="143"/>
      <c r="GJ335" s="143"/>
      <c r="GT335" s="143"/>
      <c r="HD335" s="143"/>
      <c r="HN335" s="143"/>
      <c r="HX335" s="143"/>
      <c r="IH335" s="143"/>
      <c r="IR335" s="143"/>
    </row>
    <row xmlns:x14ac="http://schemas.microsoft.com/office/spreadsheetml/2009/9/ac" r="336" s="3" customFormat="true" x14ac:dyDescent="0.25">
      <c r="A336" s="444"/>
      <c r="B336" s="143"/>
      <c r="L336" s="143"/>
      <c r="V336" s="143"/>
      <c r="AF336" s="143"/>
      <c r="AP336" s="143"/>
      <c r="AZ336" s="143"/>
      <c r="BA336" s="143"/>
      <c r="BB336" s="143"/>
      <c r="BC336" s="143"/>
      <c r="BD336" s="143"/>
      <c r="BE336" s="143"/>
      <c r="BF336" s="143"/>
      <c r="BG336" s="143"/>
      <c r="BJ336" s="143"/>
      <c r="BT336" s="143"/>
      <c r="CD336" s="143"/>
      <c r="CN336" s="143"/>
      <c r="CX336" s="143"/>
      <c r="DH336" s="143"/>
      <c r="DR336" s="143"/>
      <c r="EB336" s="143"/>
      <c r="EL336" s="143"/>
      <c r="EV336" s="143"/>
      <c r="FF336" s="143"/>
      <c r="FP336" s="143"/>
      <c r="FZ336" s="143"/>
      <c r="GJ336" s="143"/>
      <c r="GT336" s="143"/>
      <c r="HD336" s="143"/>
      <c r="HN336" s="143"/>
      <c r="HX336" s="143"/>
      <c r="IH336" s="143"/>
      <c r="IR336" s="143"/>
    </row>
    <row xmlns:x14ac="http://schemas.microsoft.com/office/spreadsheetml/2009/9/ac" r="337" s="3" customFormat="true" x14ac:dyDescent="0.25">
      <c r="A337" s="444"/>
      <c r="B337" s="143"/>
      <c r="L337" s="143"/>
      <c r="V337" s="143"/>
      <c r="AF337" s="143"/>
      <c r="AP337" s="143"/>
      <c r="AZ337" s="143"/>
      <c r="BA337" s="143"/>
      <c r="BB337" s="143"/>
      <c r="BC337" s="143"/>
      <c r="BD337" s="143"/>
      <c r="BE337" s="143"/>
      <c r="BF337" s="143"/>
      <c r="BG337" s="143"/>
      <c r="BJ337" s="143"/>
      <c r="BT337" s="143"/>
      <c r="CD337" s="143"/>
      <c r="CN337" s="143"/>
      <c r="CX337" s="143"/>
      <c r="DH337" s="143"/>
      <c r="DR337" s="143"/>
      <c r="EB337" s="143"/>
      <c r="EL337" s="143"/>
      <c r="EV337" s="143"/>
      <c r="FF337" s="143"/>
      <c r="FP337" s="143"/>
      <c r="FZ337" s="143"/>
      <c r="GJ337" s="143"/>
      <c r="GT337" s="143"/>
      <c r="HD337" s="143"/>
      <c r="HN337" s="143"/>
      <c r="HX337" s="143"/>
      <c r="IH337" s="143"/>
      <c r="IR337" s="143"/>
    </row>
    <row xmlns:x14ac="http://schemas.microsoft.com/office/spreadsheetml/2009/9/ac" r="338" s="3" customFormat="true" x14ac:dyDescent="0.25">
      <c r="A338" s="444"/>
      <c r="B338" s="143"/>
      <c r="L338" s="143"/>
      <c r="V338" s="143"/>
      <c r="AF338" s="143"/>
      <c r="AP338" s="143"/>
      <c r="AZ338" s="143"/>
      <c r="BA338" s="143"/>
      <c r="BB338" s="143"/>
      <c r="BC338" s="143"/>
      <c r="BD338" s="143"/>
      <c r="BE338" s="143"/>
      <c r="BF338" s="143"/>
      <c r="BG338" s="143"/>
      <c r="BJ338" s="143"/>
      <c r="BT338" s="143"/>
      <c r="CD338" s="143"/>
      <c r="CN338" s="143"/>
      <c r="CX338" s="143"/>
      <c r="DH338" s="143"/>
      <c r="DR338" s="143"/>
      <c r="EB338" s="143"/>
      <c r="EL338" s="143"/>
      <c r="EV338" s="143"/>
      <c r="FF338" s="143"/>
      <c r="FP338" s="143"/>
      <c r="FZ338" s="143"/>
      <c r="GJ338" s="143"/>
      <c r="GT338" s="143"/>
      <c r="HD338" s="143"/>
      <c r="HN338" s="143"/>
      <c r="HX338" s="143"/>
      <c r="IH338" s="143"/>
      <c r="IR338" s="143"/>
    </row>
    <row xmlns:x14ac="http://schemas.microsoft.com/office/spreadsheetml/2009/9/ac" r="339" s="3" customFormat="true" x14ac:dyDescent="0.25">
      <c r="A339" s="444"/>
      <c r="B339" s="143"/>
      <c r="L339" s="143"/>
      <c r="V339" s="143"/>
      <c r="AF339" s="143"/>
      <c r="AP339" s="143"/>
      <c r="AZ339" s="143"/>
      <c r="BA339" s="143"/>
      <c r="BB339" s="143"/>
      <c r="BC339" s="143"/>
      <c r="BD339" s="143"/>
      <c r="BE339" s="143"/>
      <c r="BF339" s="143"/>
      <c r="BG339" s="143"/>
      <c r="BJ339" s="143"/>
      <c r="BT339" s="143"/>
      <c r="CD339" s="143"/>
      <c r="CN339" s="143"/>
      <c r="CX339" s="143"/>
      <c r="DH339" s="143"/>
      <c r="DR339" s="143"/>
      <c r="EB339" s="143"/>
      <c r="EL339" s="143"/>
      <c r="EV339" s="143"/>
      <c r="FF339" s="143"/>
      <c r="FP339" s="143"/>
      <c r="FZ339" s="143"/>
      <c r="GJ339" s="143"/>
      <c r="GT339" s="143"/>
      <c r="HD339" s="143"/>
      <c r="HN339" s="143"/>
      <c r="HX339" s="143"/>
      <c r="IH339" s="143"/>
      <c r="IR339" s="143"/>
    </row>
    <row xmlns:x14ac="http://schemas.microsoft.com/office/spreadsheetml/2009/9/ac" r="340" s="3" customFormat="true" x14ac:dyDescent="0.25">
      <c r="A340" s="444"/>
      <c r="B340" s="143"/>
      <c r="L340" s="143"/>
      <c r="V340" s="143"/>
      <c r="AF340" s="143"/>
      <c r="AP340" s="143"/>
      <c r="AZ340" s="143"/>
      <c r="BA340" s="143"/>
      <c r="BB340" s="143"/>
      <c r="BC340" s="143"/>
      <c r="BD340" s="143"/>
      <c r="BE340" s="143"/>
      <c r="BF340" s="143"/>
      <c r="BG340" s="143"/>
      <c r="BJ340" s="143"/>
      <c r="BT340" s="143"/>
      <c r="CD340" s="143"/>
      <c r="CN340" s="143"/>
      <c r="CX340" s="143"/>
      <c r="DH340" s="143"/>
      <c r="DR340" s="143"/>
      <c r="EB340" s="143"/>
      <c r="EL340" s="143"/>
      <c r="EV340" s="143"/>
      <c r="FF340" s="143"/>
      <c r="FP340" s="143"/>
      <c r="FZ340" s="143"/>
      <c r="GJ340" s="143"/>
      <c r="GT340" s="143"/>
      <c r="HD340" s="143"/>
      <c r="HN340" s="143"/>
      <c r="HX340" s="143"/>
      <c r="IH340" s="143"/>
      <c r="IR340" s="143"/>
    </row>
    <row xmlns:x14ac="http://schemas.microsoft.com/office/spreadsheetml/2009/9/ac" r="341" s="3" customFormat="true" x14ac:dyDescent="0.25">
      <c r="A341" s="444"/>
      <c r="B341" s="143"/>
      <c r="L341" s="143"/>
      <c r="V341" s="143"/>
      <c r="AF341" s="143"/>
      <c r="AP341" s="143"/>
      <c r="AZ341" s="143"/>
      <c r="BA341" s="143"/>
      <c r="BB341" s="143"/>
      <c r="BC341" s="143"/>
      <c r="BD341" s="143"/>
      <c r="BE341" s="143"/>
      <c r="BF341" s="143"/>
      <c r="BG341" s="143"/>
      <c r="BJ341" s="143"/>
      <c r="BT341" s="143"/>
      <c r="CD341" s="143"/>
      <c r="CN341" s="143"/>
      <c r="CX341" s="143"/>
      <c r="DH341" s="143"/>
      <c r="DR341" s="143"/>
      <c r="EB341" s="143"/>
      <c r="EL341" s="143"/>
      <c r="EV341" s="143"/>
      <c r="FF341" s="143"/>
      <c r="FP341" s="143"/>
      <c r="FZ341" s="143"/>
      <c r="GJ341" s="143"/>
      <c r="GT341" s="143"/>
      <c r="HD341" s="143"/>
      <c r="HN341" s="143"/>
      <c r="HX341" s="143"/>
      <c r="IH341" s="143"/>
      <c r="IR341" s="143"/>
    </row>
    <row xmlns:x14ac="http://schemas.microsoft.com/office/spreadsheetml/2009/9/ac" r="342" s="3" customFormat="true" x14ac:dyDescent="0.25">
      <c r="A342" s="444"/>
      <c r="B342" s="143"/>
      <c r="L342" s="143"/>
      <c r="V342" s="143"/>
      <c r="AF342" s="143"/>
      <c r="AP342" s="143"/>
      <c r="AZ342" s="143"/>
      <c r="BA342" s="143"/>
      <c r="BB342" s="143"/>
      <c r="BC342" s="143"/>
      <c r="BD342" s="143"/>
      <c r="BE342" s="143"/>
      <c r="BF342" s="143"/>
      <c r="BG342" s="143"/>
      <c r="BJ342" s="143"/>
      <c r="BT342" s="143"/>
      <c r="CD342" s="143"/>
      <c r="CN342" s="143"/>
      <c r="CX342" s="143"/>
      <c r="DH342" s="143"/>
      <c r="DR342" s="143"/>
      <c r="EB342" s="143"/>
      <c r="EL342" s="143"/>
      <c r="EV342" s="143"/>
      <c r="FF342" s="143"/>
      <c r="FP342" s="143"/>
      <c r="FZ342" s="143"/>
      <c r="GJ342" s="143"/>
      <c r="GT342" s="143"/>
      <c r="HD342" s="143"/>
      <c r="HN342" s="143"/>
      <c r="HX342" s="143"/>
      <c r="IH342" s="143"/>
      <c r="IR342" s="143"/>
    </row>
    <row xmlns:x14ac="http://schemas.microsoft.com/office/spreadsheetml/2009/9/ac" r="343" s="3" customFormat="true" x14ac:dyDescent="0.25">
      <c r="A343" s="444"/>
      <c r="B343" s="143"/>
      <c r="L343" s="143"/>
      <c r="V343" s="143"/>
      <c r="AF343" s="143"/>
      <c r="AP343" s="143"/>
      <c r="AZ343" s="143"/>
      <c r="BA343" s="143"/>
      <c r="BB343" s="143"/>
      <c r="BC343" s="143"/>
      <c r="BD343" s="143"/>
      <c r="BE343" s="143"/>
      <c r="BF343" s="143"/>
      <c r="BG343" s="143"/>
      <c r="BJ343" s="143"/>
      <c r="BT343" s="143"/>
      <c r="CD343" s="143"/>
      <c r="CN343" s="143"/>
      <c r="CX343" s="143"/>
      <c r="DH343" s="143"/>
      <c r="DR343" s="143"/>
      <c r="EB343" s="143"/>
      <c r="EL343" s="143"/>
      <c r="EV343" s="143"/>
      <c r="FF343" s="143"/>
      <c r="FP343" s="143"/>
      <c r="FZ343" s="143"/>
      <c r="GJ343" s="143"/>
      <c r="GT343" s="143"/>
      <c r="HD343" s="143"/>
      <c r="HN343" s="143"/>
      <c r="HX343" s="143"/>
      <c r="IH343" s="143"/>
      <c r="IR343" s="143"/>
    </row>
    <row xmlns:x14ac="http://schemas.microsoft.com/office/spreadsheetml/2009/9/ac" r="344" s="3" customFormat="true" x14ac:dyDescent="0.25">
      <c r="A344" s="444"/>
      <c r="B344" s="143"/>
      <c r="L344" s="143"/>
      <c r="V344" s="143"/>
      <c r="AF344" s="143"/>
      <c r="AP344" s="143"/>
      <c r="AZ344" s="143"/>
      <c r="BA344" s="143"/>
      <c r="BB344" s="143"/>
      <c r="BC344" s="143"/>
      <c r="BD344" s="143"/>
      <c r="BE344" s="143"/>
      <c r="BF344" s="143"/>
      <c r="BG344" s="143"/>
      <c r="BJ344" s="143"/>
      <c r="BT344" s="143"/>
      <c r="CD344" s="143"/>
      <c r="CN344" s="143"/>
      <c r="CX344" s="143"/>
      <c r="DH344" s="143"/>
      <c r="DR344" s="143"/>
      <c r="EB344" s="143"/>
      <c r="EL344" s="143"/>
      <c r="EV344" s="143"/>
      <c r="FF344" s="143"/>
      <c r="FP344" s="143"/>
      <c r="FZ344" s="143"/>
      <c r="GJ344" s="143"/>
      <c r="GT344" s="143"/>
      <c r="HD344" s="143"/>
      <c r="HN344" s="143"/>
      <c r="HX344" s="143"/>
      <c r="IH344" s="143"/>
      <c r="IR344" s="143"/>
    </row>
    <row xmlns:x14ac="http://schemas.microsoft.com/office/spreadsheetml/2009/9/ac" r="345" s="3" customFormat="true" x14ac:dyDescent="0.25">
      <c r="A345" s="444"/>
      <c r="B345" s="143"/>
      <c r="L345" s="143"/>
      <c r="V345" s="143"/>
      <c r="AF345" s="143"/>
      <c r="AP345" s="143"/>
      <c r="AZ345" s="143"/>
      <c r="BA345" s="143"/>
      <c r="BB345" s="143"/>
      <c r="BC345" s="143"/>
      <c r="BD345" s="143"/>
      <c r="BE345" s="143"/>
      <c r="BF345" s="143"/>
      <c r="BG345" s="143"/>
      <c r="BJ345" s="143"/>
      <c r="BT345" s="143"/>
      <c r="CD345" s="143"/>
      <c r="CN345" s="143"/>
      <c r="CX345" s="143"/>
      <c r="DH345" s="143"/>
      <c r="DR345" s="143"/>
      <c r="EB345" s="143"/>
      <c r="EL345" s="143"/>
      <c r="EV345" s="143"/>
      <c r="FF345" s="143"/>
      <c r="FP345" s="143"/>
      <c r="FZ345" s="143"/>
      <c r="GJ345" s="143"/>
      <c r="GT345" s="143"/>
      <c r="HD345" s="143"/>
      <c r="HN345" s="143"/>
      <c r="HX345" s="143"/>
      <c r="IH345" s="143"/>
      <c r="IR345" s="143"/>
    </row>
    <row xmlns:x14ac="http://schemas.microsoft.com/office/spreadsheetml/2009/9/ac" r="346" s="3" customFormat="true" x14ac:dyDescent="0.25">
      <c r="A346" s="444"/>
      <c r="B346" s="143"/>
      <c r="L346" s="143"/>
      <c r="V346" s="143"/>
      <c r="AF346" s="143"/>
      <c r="AP346" s="143"/>
      <c r="AZ346" s="143"/>
      <c r="BA346" s="143"/>
      <c r="BB346" s="143"/>
      <c r="BC346" s="143"/>
      <c r="BD346" s="143"/>
      <c r="BE346" s="143"/>
      <c r="BF346" s="143"/>
      <c r="BG346" s="143"/>
      <c r="BJ346" s="143"/>
      <c r="BT346" s="143"/>
      <c r="CD346" s="143"/>
      <c r="CN346" s="143"/>
      <c r="CX346" s="143"/>
      <c r="DH346" s="143"/>
      <c r="DR346" s="143"/>
      <c r="EB346" s="143"/>
      <c r="EL346" s="143"/>
      <c r="EV346" s="143"/>
      <c r="FF346" s="143"/>
      <c r="FP346" s="143"/>
      <c r="FZ346" s="143"/>
      <c r="GJ346" s="143"/>
      <c r="GT346" s="143"/>
      <c r="HD346" s="143"/>
      <c r="HN346" s="143"/>
      <c r="HX346" s="143"/>
      <c r="IH346" s="143"/>
      <c r="IR346" s="143"/>
    </row>
    <row xmlns:x14ac="http://schemas.microsoft.com/office/spreadsheetml/2009/9/ac" r="347" s="3" customFormat="true" x14ac:dyDescent="0.25">
      <c r="A347" s="444"/>
      <c r="B347" s="143"/>
      <c r="L347" s="143"/>
      <c r="V347" s="143"/>
      <c r="AF347" s="143"/>
      <c r="AP347" s="143"/>
      <c r="AZ347" s="143"/>
      <c r="BA347" s="143"/>
      <c r="BB347" s="143"/>
      <c r="BC347" s="143"/>
      <c r="BD347" s="143"/>
      <c r="BE347" s="143"/>
      <c r="BF347" s="143"/>
      <c r="BG347" s="143"/>
      <c r="BJ347" s="143"/>
      <c r="BT347" s="143"/>
      <c r="CD347" s="143"/>
      <c r="CN347" s="143"/>
      <c r="CX347" s="143"/>
      <c r="DH347" s="143"/>
      <c r="DR347" s="143"/>
      <c r="EB347" s="143"/>
      <c r="EL347" s="143"/>
      <c r="EV347" s="143"/>
      <c r="FF347" s="143"/>
      <c r="FP347" s="143"/>
      <c r="FZ347" s="143"/>
      <c r="GJ347" s="143"/>
      <c r="GT347" s="143"/>
      <c r="HD347" s="143"/>
      <c r="HN347" s="143"/>
      <c r="HX347" s="143"/>
      <c r="IH347" s="143"/>
      <c r="IR347" s="143"/>
    </row>
    <row xmlns:x14ac="http://schemas.microsoft.com/office/spreadsheetml/2009/9/ac" r="348" s="3" customFormat="true" x14ac:dyDescent="0.25">
      <c r="A348" s="444"/>
      <c r="B348" s="143"/>
      <c r="L348" s="143"/>
      <c r="V348" s="143"/>
      <c r="AF348" s="143"/>
      <c r="AP348" s="143"/>
      <c r="AZ348" s="143"/>
      <c r="BA348" s="143"/>
      <c r="BB348" s="143"/>
      <c r="BC348" s="143"/>
      <c r="BD348" s="143"/>
      <c r="BE348" s="143"/>
      <c r="BF348" s="143"/>
      <c r="BG348" s="143"/>
      <c r="BJ348" s="143"/>
      <c r="BT348" s="143"/>
      <c r="CD348" s="143"/>
      <c r="CN348" s="143"/>
      <c r="CX348" s="143"/>
      <c r="DH348" s="143"/>
      <c r="DR348" s="143"/>
      <c r="EB348" s="143"/>
      <c r="EL348" s="143"/>
      <c r="EV348" s="143"/>
      <c r="FF348" s="143"/>
      <c r="FP348" s="143"/>
      <c r="FZ348" s="143"/>
      <c r="GJ348" s="143"/>
      <c r="GT348" s="143"/>
      <c r="HD348" s="143"/>
      <c r="HN348" s="143"/>
      <c r="HX348" s="143"/>
      <c r="IH348" s="143"/>
      <c r="IR348" s="143"/>
    </row>
    <row xmlns:x14ac="http://schemas.microsoft.com/office/spreadsheetml/2009/9/ac" r="349" s="3" customFormat="true" x14ac:dyDescent="0.25">
      <c r="A349" s="444"/>
      <c r="B349" s="143"/>
      <c r="L349" s="143"/>
      <c r="V349" s="143"/>
      <c r="AF349" s="143"/>
      <c r="AP349" s="143"/>
      <c r="AZ349" s="143"/>
      <c r="BA349" s="143"/>
      <c r="BB349" s="143"/>
      <c r="BC349" s="143"/>
      <c r="BD349" s="143"/>
      <c r="BE349" s="143"/>
      <c r="BF349" s="143"/>
      <c r="BG349" s="143"/>
      <c r="BJ349" s="143"/>
      <c r="BT349" s="143"/>
      <c r="CD349" s="143"/>
      <c r="CN349" s="143"/>
      <c r="CX349" s="143"/>
      <c r="DH349" s="143"/>
      <c r="DR349" s="143"/>
      <c r="EB349" s="143"/>
      <c r="EL349" s="143"/>
      <c r="EV349" s="143"/>
      <c r="FF349" s="143"/>
      <c r="FP349" s="143"/>
      <c r="FZ349" s="143"/>
      <c r="GJ349" s="143"/>
      <c r="GT349" s="143"/>
      <c r="HD349" s="143"/>
      <c r="HN349" s="143"/>
      <c r="HX349" s="143"/>
      <c r="IH349" s="143"/>
      <c r="IR349" s="143"/>
    </row>
    <row xmlns:x14ac="http://schemas.microsoft.com/office/spreadsheetml/2009/9/ac" r="350" s="3" customFormat="true" x14ac:dyDescent="0.25">
      <c r="A350" s="444"/>
      <c r="B350" s="143"/>
      <c r="L350" s="143"/>
      <c r="V350" s="143"/>
      <c r="AF350" s="143"/>
      <c r="AP350" s="143"/>
      <c r="AZ350" s="143"/>
      <c r="BA350" s="143"/>
      <c r="BB350" s="143"/>
      <c r="BC350" s="143"/>
      <c r="BD350" s="143"/>
      <c r="BE350" s="143"/>
      <c r="BF350" s="143"/>
      <c r="BG350" s="143"/>
      <c r="BJ350" s="143"/>
      <c r="BT350" s="143"/>
      <c r="CD350" s="143"/>
      <c r="CN350" s="143"/>
      <c r="CX350" s="143"/>
      <c r="DH350" s="143"/>
      <c r="DR350" s="143"/>
      <c r="EB350" s="143"/>
      <c r="EL350" s="143"/>
      <c r="EV350" s="143"/>
      <c r="FF350" s="143"/>
      <c r="FP350" s="143"/>
      <c r="FZ350" s="143"/>
      <c r="GJ350" s="143"/>
      <c r="GT350" s="143"/>
      <c r="HD350" s="143"/>
      <c r="HN350" s="143"/>
      <c r="HX350" s="143"/>
      <c r="IH350" s="143"/>
      <c r="IR350" s="143"/>
    </row>
    <row xmlns:x14ac="http://schemas.microsoft.com/office/spreadsheetml/2009/9/ac" r="351" s="3" customFormat="true" x14ac:dyDescent="0.25">
      <c r="A351" s="444"/>
      <c r="B351" s="143"/>
      <c r="L351" s="143"/>
      <c r="V351" s="143"/>
      <c r="AF351" s="143"/>
      <c r="AP351" s="143"/>
      <c r="AZ351" s="143"/>
      <c r="BA351" s="143"/>
      <c r="BB351" s="143"/>
      <c r="BC351" s="143"/>
      <c r="BD351" s="143"/>
      <c r="BE351" s="143"/>
      <c r="BF351" s="143"/>
      <c r="BG351" s="143"/>
      <c r="BJ351" s="143"/>
      <c r="BT351" s="143"/>
      <c r="CD351" s="143"/>
      <c r="CN351" s="143"/>
      <c r="CX351" s="143"/>
      <c r="DH351" s="143"/>
      <c r="DR351" s="143"/>
      <c r="EB351" s="143"/>
      <c r="EL351" s="143"/>
      <c r="EV351" s="143"/>
      <c r="FF351" s="143"/>
      <c r="FP351" s="143"/>
      <c r="FZ351" s="143"/>
      <c r="GJ351" s="143"/>
      <c r="GT351" s="143"/>
      <c r="HD351" s="143"/>
      <c r="HN351" s="143"/>
      <c r="HX351" s="143"/>
      <c r="IH351" s="143"/>
      <c r="IR351" s="143"/>
    </row>
    <row xmlns:x14ac="http://schemas.microsoft.com/office/spreadsheetml/2009/9/ac" r="352" s="3" customFormat="true" x14ac:dyDescent="0.25">
      <c r="A352" s="444"/>
      <c r="B352" s="143"/>
      <c r="L352" s="143"/>
      <c r="V352" s="143"/>
      <c r="AF352" s="143"/>
      <c r="AP352" s="143"/>
      <c r="AZ352" s="143"/>
      <c r="BA352" s="143"/>
      <c r="BB352" s="143"/>
      <c r="BC352" s="143"/>
      <c r="BD352" s="143"/>
      <c r="BE352" s="143"/>
      <c r="BF352" s="143"/>
      <c r="BG352" s="143"/>
      <c r="BJ352" s="143"/>
      <c r="BT352" s="143"/>
      <c r="CD352" s="143"/>
      <c r="CN352" s="143"/>
      <c r="CX352" s="143"/>
      <c r="DH352" s="143"/>
      <c r="DR352" s="143"/>
      <c r="EB352" s="143"/>
      <c r="EL352" s="143"/>
      <c r="EV352" s="143"/>
      <c r="FF352" s="143"/>
      <c r="FP352" s="143"/>
      <c r="FZ352" s="143"/>
      <c r="GJ352" s="143"/>
      <c r="GT352" s="143"/>
      <c r="HD352" s="143"/>
      <c r="HN352" s="143"/>
      <c r="HX352" s="143"/>
      <c r="IH352" s="143"/>
      <c r="IR352" s="143"/>
    </row>
    <row xmlns:x14ac="http://schemas.microsoft.com/office/spreadsheetml/2009/9/ac" r="353" s="3" customFormat="true" x14ac:dyDescent="0.25">
      <c r="A353" s="444"/>
      <c r="B353" s="143"/>
      <c r="L353" s="143"/>
      <c r="V353" s="143"/>
      <c r="AF353" s="143"/>
      <c r="AP353" s="143"/>
      <c r="AZ353" s="143"/>
      <c r="BA353" s="143"/>
      <c r="BB353" s="143"/>
      <c r="BC353" s="143"/>
      <c r="BD353" s="143"/>
      <c r="BE353" s="143"/>
      <c r="BF353" s="143"/>
      <c r="BG353" s="143"/>
      <c r="BJ353" s="143"/>
      <c r="BT353" s="143"/>
      <c r="CD353" s="143"/>
      <c r="CN353" s="143"/>
      <c r="CX353" s="143"/>
      <c r="DH353" s="143"/>
      <c r="DR353" s="143"/>
      <c r="EB353" s="143"/>
      <c r="EL353" s="143"/>
      <c r="EV353" s="143"/>
      <c r="FF353" s="143"/>
      <c r="FP353" s="143"/>
      <c r="FZ353" s="143"/>
      <c r="GJ353" s="143"/>
      <c r="GT353" s="143"/>
      <c r="HD353" s="143"/>
      <c r="HN353" s="143"/>
      <c r="HX353" s="143"/>
      <c r="IH353" s="143"/>
      <c r="IR353" s="143"/>
    </row>
    <row xmlns:x14ac="http://schemas.microsoft.com/office/spreadsheetml/2009/9/ac" r="354" s="3" customFormat="true" x14ac:dyDescent="0.25">
      <c r="A354" s="444"/>
      <c r="B354" s="143"/>
      <c r="L354" s="143"/>
      <c r="V354" s="143"/>
      <c r="AF354" s="143"/>
      <c r="AP354" s="143"/>
      <c r="AZ354" s="143"/>
      <c r="BA354" s="143"/>
      <c r="BB354" s="143"/>
      <c r="BC354" s="143"/>
      <c r="BD354" s="143"/>
      <c r="BE354" s="143"/>
      <c r="BF354" s="143"/>
      <c r="BG354" s="143"/>
      <c r="BJ354" s="143"/>
      <c r="BT354" s="143"/>
      <c r="CD354" s="143"/>
      <c r="CN354" s="143"/>
      <c r="CX354" s="143"/>
      <c r="DH354" s="143"/>
      <c r="DR354" s="143"/>
      <c r="EB354" s="143"/>
      <c r="EL354" s="143"/>
      <c r="EV354" s="143"/>
      <c r="FF354" s="143"/>
      <c r="FP354" s="143"/>
      <c r="FZ354" s="143"/>
      <c r="GJ354" s="143"/>
      <c r="GT354" s="143"/>
      <c r="HD354" s="143"/>
      <c r="HN354" s="143"/>
      <c r="HX354" s="143"/>
      <c r="IH354" s="143"/>
      <c r="IR354" s="143"/>
    </row>
    <row xmlns:x14ac="http://schemas.microsoft.com/office/spreadsheetml/2009/9/ac" r="355" s="3" customFormat="true" x14ac:dyDescent="0.25">
      <c r="A355" s="444"/>
      <c r="B355" s="143"/>
      <c r="L355" s="143"/>
      <c r="V355" s="143"/>
      <c r="AF355" s="143"/>
      <c r="AP355" s="143"/>
      <c r="AZ355" s="143"/>
      <c r="BA355" s="143"/>
      <c r="BB355" s="143"/>
      <c r="BC355" s="143"/>
      <c r="BD355" s="143"/>
      <c r="BE355" s="143"/>
      <c r="BF355" s="143"/>
      <c r="BG355" s="143"/>
      <c r="BJ355" s="143"/>
      <c r="BT355" s="143"/>
      <c r="CD355" s="143"/>
      <c r="CN355" s="143"/>
      <c r="CX355" s="143"/>
      <c r="DH355" s="143"/>
      <c r="DR355" s="143"/>
      <c r="EB355" s="143"/>
      <c r="EL355" s="143"/>
      <c r="EV355" s="143"/>
      <c r="FF355" s="143"/>
      <c r="FP355" s="143"/>
      <c r="FZ355" s="143"/>
      <c r="GJ355" s="143"/>
      <c r="GT355" s="143"/>
      <c r="HD355" s="143"/>
      <c r="HN355" s="143"/>
      <c r="HX355" s="143"/>
      <c r="IH355" s="143"/>
      <c r="IR355" s="143"/>
    </row>
    <row xmlns:x14ac="http://schemas.microsoft.com/office/spreadsheetml/2009/9/ac" r="356" s="3" customFormat="true" x14ac:dyDescent="0.25">
      <c r="A356" s="444"/>
      <c r="B356" s="143"/>
      <c r="L356" s="143"/>
      <c r="V356" s="143"/>
      <c r="AF356" s="143"/>
      <c r="AP356" s="143"/>
      <c r="AZ356" s="143"/>
      <c r="BA356" s="143"/>
      <c r="BB356" s="143"/>
      <c r="BC356" s="143"/>
      <c r="BD356" s="143"/>
      <c r="BE356" s="143"/>
      <c r="BF356" s="143"/>
      <c r="BG356" s="143"/>
      <c r="BJ356" s="143"/>
      <c r="BT356" s="143"/>
      <c r="CD356" s="143"/>
      <c r="CN356" s="143"/>
      <c r="CX356" s="143"/>
      <c r="DH356" s="143"/>
      <c r="DR356" s="143"/>
      <c r="EB356" s="143"/>
      <c r="EL356" s="143"/>
      <c r="EV356" s="143"/>
      <c r="FF356" s="143"/>
      <c r="FP356" s="143"/>
      <c r="FZ356" s="143"/>
      <c r="GJ356" s="143"/>
      <c r="GT356" s="143"/>
      <c r="HD356" s="143"/>
      <c r="HN356" s="143"/>
      <c r="HX356" s="143"/>
      <c r="IH356" s="143"/>
      <c r="IR356" s="143"/>
    </row>
    <row xmlns:x14ac="http://schemas.microsoft.com/office/spreadsheetml/2009/9/ac" r="357" s="3" customFormat="true" x14ac:dyDescent="0.25">
      <c r="A357" s="444"/>
      <c r="B357" s="143"/>
      <c r="L357" s="143"/>
      <c r="V357" s="143"/>
      <c r="AF357" s="143"/>
      <c r="AP357" s="143"/>
      <c r="AZ357" s="143"/>
      <c r="BA357" s="143"/>
      <c r="BB357" s="143"/>
      <c r="BC357" s="143"/>
      <c r="BD357" s="143"/>
      <c r="BE357" s="143"/>
      <c r="BF357" s="143"/>
      <c r="BG357" s="143"/>
      <c r="BJ357" s="143"/>
      <c r="BT357" s="143"/>
      <c r="CD357" s="143"/>
      <c r="CN357" s="143"/>
      <c r="CX357" s="143"/>
      <c r="DH357" s="143"/>
      <c r="DR357" s="143"/>
      <c r="EB357" s="143"/>
      <c r="EL357" s="143"/>
      <c r="EV357" s="143"/>
      <c r="FF357" s="143"/>
      <c r="FP357" s="143"/>
      <c r="FZ357" s="143"/>
      <c r="GJ357" s="143"/>
      <c r="GT357" s="143"/>
      <c r="HD357" s="143"/>
      <c r="HN357" s="143"/>
      <c r="HX357" s="143"/>
      <c r="IH357" s="143"/>
      <c r="IR357" s="143"/>
    </row>
    <row xmlns:x14ac="http://schemas.microsoft.com/office/spreadsheetml/2009/9/ac" r="358" s="3" customFormat="true" x14ac:dyDescent="0.25">
      <c r="A358" s="444"/>
      <c r="B358" s="143"/>
      <c r="L358" s="143"/>
      <c r="V358" s="143"/>
      <c r="AF358" s="143"/>
      <c r="AP358" s="143"/>
      <c r="AZ358" s="143"/>
      <c r="BA358" s="143"/>
      <c r="BB358" s="143"/>
      <c r="BC358" s="143"/>
      <c r="BD358" s="143"/>
      <c r="BE358" s="143"/>
      <c r="BF358" s="143"/>
      <c r="BG358" s="143"/>
      <c r="BJ358" s="143"/>
      <c r="BT358" s="143"/>
      <c r="CD358" s="143"/>
      <c r="CN358" s="143"/>
      <c r="CX358" s="143"/>
      <c r="DH358" s="143"/>
      <c r="DR358" s="143"/>
      <c r="EB358" s="143"/>
      <c r="EL358" s="143"/>
      <c r="EV358" s="143"/>
      <c r="FF358" s="143"/>
      <c r="FP358" s="143"/>
      <c r="FZ358" s="143"/>
      <c r="GJ358" s="143"/>
      <c r="GT358" s="143"/>
      <c r="HD358" s="143"/>
      <c r="HN358" s="143"/>
      <c r="HX358" s="143"/>
      <c r="IH358" s="143"/>
      <c r="IR358" s="143"/>
    </row>
    <row xmlns:x14ac="http://schemas.microsoft.com/office/spreadsheetml/2009/9/ac" r="359" s="3" customFormat="true" x14ac:dyDescent="0.25">
      <c r="A359" s="444"/>
      <c r="B359" s="143"/>
      <c r="L359" s="143"/>
      <c r="V359" s="143"/>
      <c r="AF359" s="143"/>
      <c r="AP359" s="143"/>
      <c r="AZ359" s="143"/>
      <c r="BA359" s="143"/>
      <c r="BB359" s="143"/>
      <c r="BC359" s="143"/>
      <c r="BD359" s="143"/>
      <c r="BE359" s="143"/>
      <c r="BF359" s="143"/>
      <c r="BG359" s="143"/>
      <c r="BJ359" s="143"/>
      <c r="BT359" s="143"/>
      <c r="CD359" s="143"/>
      <c r="CN359" s="143"/>
      <c r="CX359" s="143"/>
      <c r="DH359" s="143"/>
      <c r="DR359" s="143"/>
      <c r="EB359" s="143"/>
      <c r="EL359" s="143"/>
      <c r="EV359" s="143"/>
      <c r="FF359" s="143"/>
      <c r="FP359" s="143"/>
      <c r="FZ359" s="143"/>
      <c r="GJ359" s="143"/>
      <c r="GT359" s="143"/>
      <c r="HD359" s="143"/>
      <c r="HN359" s="143"/>
      <c r="HX359" s="143"/>
      <c r="IH359" s="143"/>
      <c r="IR359" s="143"/>
    </row>
    <row xmlns:x14ac="http://schemas.microsoft.com/office/spreadsheetml/2009/9/ac" r="360" s="3" customFormat="true" x14ac:dyDescent="0.25">
      <c r="A360" s="444"/>
      <c r="B360" s="143"/>
      <c r="L360" s="143"/>
      <c r="V360" s="143"/>
      <c r="AF360" s="143"/>
      <c r="AP360" s="143"/>
      <c r="AZ360" s="143"/>
      <c r="BA360" s="143"/>
      <c r="BB360" s="143"/>
      <c r="BC360" s="143"/>
      <c r="BD360" s="143"/>
      <c r="BE360" s="143"/>
      <c r="BF360" s="143"/>
      <c r="BG360" s="143"/>
      <c r="BJ360" s="143"/>
      <c r="BT360" s="143"/>
      <c r="CD360" s="143"/>
      <c r="CN360" s="143"/>
      <c r="CX360" s="143"/>
      <c r="DH360" s="143"/>
      <c r="DR360" s="143"/>
      <c r="EB360" s="143"/>
      <c r="EL360" s="143"/>
      <c r="EV360" s="143"/>
      <c r="FF360" s="143"/>
      <c r="FP360" s="143"/>
      <c r="FZ360" s="143"/>
      <c r="GJ360" s="143"/>
      <c r="GT360" s="143"/>
      <c r="HD360" s="143"/>
      <c r="HN360" s="143"/>
      <c r="HX360" s="143"/>
      <c r="IH360" s="143"/>
      <c r="IR360" s="143"/>
    </row>
    <row xmlns:x14ac="http://schemas.microsoft.com/office/spreadsheetml/2009/9/ac" r="361" s="3" customFormat="true" x14ac:dyDescent="0.25">
      <c r="A361" s="444"/>
      <c r="B361" s="143"/>
      <c r="L361" s="143"/>
      <c r="V361" s="143"/>
      <c r="AF361" s="143"/>
      <c r="AP361" s="143"/>
      <c r="AZ361" s="143"/>
      <c r="BA361" s="143"/>
      <c r="BB361" s="143"/>
      <c r="BC361" s="143"/>
      <c r="BD361" s="143"/>
      <c r="BE361" s="143"/>
      <c r="BF361" s="143"/>
      <c r="BG361" s="143"/>
      <c r="BJ361" s="143"/>
      <c r="BT361" s="143"/>
      <c r="CD361" s="143"/>
      <c r="CN361" s="143"/>
      <c r="CX361" s="143"/>
      <c r="DH361" s="143"/>
      <c r="DR361" s="143"/>
      <c r="EB361" s="143"/>
      <c r="EL361" s="143"/>
      <c r="EV361" s="143"/>
      <c r="FF361" s="143"/>
      <c r="FP361" s="143"/>
      <c r="FZ361" s="143"/>
      <c r="GJ361" s="143"/>
      <c r="GT361" s="143"/>
      <c r="HD361" s="143"/>
      <c r="HN361" s="143"/>
      <c r="HX361" s="143"/>
      <c r="IH361" s="143"/>
      <c r="IR361" s="143"/>
    </row>
    <row xmlns:x14ac="http://schemas.microsoft.com/office/spreadsheetml/2009/9/ac" r="362" s="3" customFormat="true" x14ac:dyDescent="0.25">
      <c r="A362" s="444"/>
      <c r="B362" s="143"/>
      <c r="L362" s="143"/>
      <c r="V362" s="143"/>
      <c r="AF362" s="143"/>
      <c r="AP362" s="143"/>
      <c r="AZ362" s="143"/>
      <c r="BA362" s="143"/>
      <c r="BB362" s="143"/>
      <c r="BC362" s="143"/>
      <c r="BD362" s="143"/>
      <c r="BE362" s="143"/>
      <c r="BF362" s="143"/>
      <c r="BG362" s="143"/>
      <c r="BJ362" s="143"/>
      <c r="BT362" s="143"/>
      <c r="CD362" s="143"/>
      <c r="CN362" s="143"/>
      <c r="CX362" s="143"/>
      <c r="DH362" s="143"/>
      <c r="DR362" s="143"/>
      <c r="EB362" s="143"/>
      <c r="EL362" s="143"/>
      <c r="EV362" s="143"/>
      <c r="FF362" s="143"/>
      <c r="FP362" s="143"/>
      <c r="FZ362" s="143"/>
      <c r="GJ362" s="143"/>
      <c r="GT362" s="143"/>
      <c r="HD362" s="143"/>
      <c r="HN362" s="143"/>
      <c r="HX362" s="143"/>
      <c r="IH362" s="143"/>
      <c r="IR362" s="143"/>
    </row>
    <row xmlns:x14ac="http://schemas.microsoft.com/office/spreadsheetml/2009/9/ac" r="363" s="3" customFormat="true" x14ac:dyDescent="0.25">
      <c r="A363" s="444"/>
      <c r="B363" s="143"/>
      <c r="L363" s="143"/>
      <c r="V363" s="143"/>
      <c r="AF363" s="143"/>
      <c r="AP363" s="143"/>
      <c r="AZ363" s="143"/>
      <c r="BA363" s="143"/>
      <c r="BB363" s="143"/>
      <c r="BC363" s="143"/>
      <c r="BD363" s="143"/>
      <c r="BE363" s="143"/>
      <c r="BF363" s="143"/>
      <c r="BG363" s="143"/>
      <c r="BJ363" s="143"/>
      <c r="BT363" s="143"/>
      <c r="CD363" s="143"/>
      <c r="CN363" s="143"/>
      <c r="CX363" s="143"/>
      <c r="DH363" s="143"/>
      <c r="DR363" s="143"/>
      <c r="EB363" s="143"/>
      <c r="EL363" s="143"/>
      <c r="EV363" s="143"/>
      <c r="FF363" s="143"/>
      <c r="FP363" s="143"/>
      <c r="FZ363" s="143"/>
      <c r="GJ363" s="143"/>
      <c r="GT363" s="143"/>
      <c r="HD363" s="143"/>
      <c r="HN363" s="143"/>
      <c r="HX363" s="143"/>
      <c r="IH363" s="143"/>
      <c r="IR363" s="143"/>
    </row>
    <row xmlns:x14ac="http://schemas.microsoft.com/office/spreadsheetml/2009/9/ac" r="364" s="3" customFormat="true" x14ac:dyDescent="0.25">
      <c r="A364" s="444"/>
      <c r="B364" s="143"/>
      <c r="L364" s="143"/>
      <c r="V364" s="143"/>
      <c r="AF364" s="143"/>
      <c r="AP364" s="143"/>
      <c r="AZ364" s="143"/>
      <c r="BA364" s="143"/>
      <c r="BB364" s="143"/>
      <c r="BC364" s="143"/>
      <c r="BD364" s="143"/>
      <c r="BE364" s="143"/>
      <c r="BF364" s="143"/>
      <c r="BG364" s="143"/>
      <c r="BJ364" s="143"/>
      <c r="BT364" s="143"/>
      <c r="CD364" s="143"/>
      <c r="CN364" s="143"/>
      <c r="CX364" s="143"/>
      <c r="DH364" s="143"/>
      <c r="DR364" s="143"/>
      <c r="EB364" s="143"/>
      <c r="EL364" s="143"/>
      <c r="EV364" s="143"/>
      <c r="FF364" s="143"/>
      <c r="FP364" s="143"/>
      <c r="FZ364" s="143"/>
      <c r="GJ364" s="143"/>
      <c r="GT364" s="143"/>
      <c r="HD364" s="143"/>
      <c r="HN364" s="143"/>
      <c r="HX364" s="143"/>
      <c r="IH364" s="143"/>
      <c r="IR364" s="143"/>
    </row>
    <row xmlns:x14ac="http://schemas.microsoft.com/office/spreadsheetml/2009/9/ac" r="365" s="3" customFormat="true" x14ac:dyDescent="0.25">
      <c r="A365" s="444"/>
      <c r="B365" s="143"/>
      <c r="L365" s="143"/>
      <c r="V365" s="143"/>
      <c r="AF365" s="143"/>
      <c r="AP365" s="143"/>
      <c r="AZ365" s="143"/>
      <c r="BA365" s="143"/>
      <c r="BB365" s="143"/>
      <c r="BC365" s="143"/>
      <c r="BD365" s="143"/>
      <c r="BE365" s="143"/>
      <c r="BF365" s="143"/>
      <c r="BG365" s="143"/>
      <c r="BJ365" s="143"/>
      <c r="BT365" s="143"/>
      <c r="CD365" s="143"/>
      <c r="CN365" s="143"/>
      <c r="CX365" s="143"/>
      <c r="DH365" s="143"/>
      <c r="DR365" s="143"/>
      <c r="EB365" s="143"/>
      <c r="EL365" s="143"/>
      <c r="EV365" s="143"/>
      <c r="FF365" s="143"/>
      <c r="FP365" s="143"/>
      <c r="FZ365" s="143"/>
      <c r="GJ365" s="143"/>
      <c r="GT365" s="143"/>
      <c r="HD365" s="143"/>
      <c r="HN365" s="143"/>
      <c r="HX365" s="143"/>
      <c r="IH365" s="143"/>
      <c r="IR365" s="143"/>
    </row>
    <row xmlns:x14ac="http://schemas.microsoft.com/office/spreadsheetml/2009/9/ac" r="366" s="3" customFormat="true" x14ac:dyDescent="0.25">
      <c r="A366" s="444"/>
      <c r="B366" s="143"/>
      <c r="L366" s="143"/>
      <c r="V366" s="143"/>
      <c r="AF366" s="143"/>
      <c r="AP366" s="143"/>
      <c r="AZ366" s="143"/>
      <c r="BA366" s="143"/>
      <c r="BB366" s="143"/>
      <c r="BC366" s="143"/>
      <c r="BD366" s="143"/>
      <c r="BE366" s="143"/>
      <c r="BF366" s="143"/>
      <c r="BG366" s="143"/>
      <c r="BJ366" s="143"/>
      <c r="BT366" s="143"/>
      <c r="CD366" s="143"/>
      <c r="CN366" s="143"/>
      <c r="CX366" s="143"/>
      <c r="DH366" s="143"/>
      <c r="DR366" s="143"/>
      <c r="EB366" s="143"/>
      <c r="EL366" s="143"/>
      <c r="EV366" s="143"/>
      <c r="FF366" s="143"/>
      <c r="FP366" s="143"/>
      <c r="FZ366" s="143"/>
      <c r="GJ366" s="143"/>
      <c r="GT366" s="143"/>
      <c r="HD366" s="143"/>
      <c r="HN366" s="143"/>
      <c r="HX366" s="143"/>
      <c r="IH366" s="143"/>
      <c r="IR366" s="143"/>
    </row>
    <row xmlns:x14ac="http://schemas.microsoft.com/office/spreadsheetml/2009/9/ac" r="367" s="3" customFormat="true" x14ac:dyDescent="0.25">
      <c r="A367" s="444"/>
      <c r="B367" s="143"/>
      <c r="L367" s="143"/>
      <c r="V367" s="143"/>
      <c r="AF367" s="143"/>
      <c r="AP367" s="143"/>
      <c r="AZ367" s="143"/>
      <c r="BA367" s="143"/>
      <c r="BB367" s="143"/>
      <c r="BC367" s="143"/>
      <c r="BD367" s="143"/>
      <c r="BE367" s="143"/>
      <c r="BF367" s="143"/>
      <c r="BG367" s="143"/>
      <c r="BJ367" s="143"/>
      <c r="BT367" s="143"/>
      <c r="CD367" s="143"/>
      <c r="CN367" s="143"/>
      <c r="CX367" s="143"/>
      <c r="DH367" s="143"/>
      <c r="DR367" s="143"/>
      <c r="EB367" s="143"/>
      <c r="EL367" s="143"/>
      <c r="EV367" s="143"/>
      <c r="FF367" s="143"/>
      <c r="FP367" s="143"/>
      <c r="FZ367" s="143"/>
      <c r="GJ367" s="143"/>
      <c r="GT367" s="143"/>
      <c r="HD367" s="143"/>
      <c r="HN367" s="143"/>
      <c r="HX367" s="143"/>
      <c r="IH367" s="143"/>
      <c r="IR367" s="143"/>
    </row>
    <row xmlns:x14ac="http://schemas.microsoft.com/office/spreadsheetml/2009/9/ac" r="368" s="3" customFormat="true" x14ac:dyDescent="0.25">
      <c r="A368" s="444"/>
      <c r="B368" s="143"/>
      <c r="L368" s="143"/>
      <c r="V368" s="143"/>
      <c r="AF368" s="143"/>
      <c r="AP368" s="143"/>
      <c r="AZ368" s="143"/>
      <c r="BA368" s="143"/>
      <c r="BB368" s="143"/>
      <c r="BC368" s="143"/>
      <c r="BD368" s="143"/>
      <c r="BE368" s="143"/>
      <c r="BF368" s="143"/>
      <c r="BG368" s="143"/>
      <c r="BJ368" s="143"/>
      <c r="BT368" s="143"/>
      <c r="CD368" s="143"/>
      <c r="CN368" s="143"/>
      <c r="CX368" s="143"/>
      <c r="DH368" s="143"/>
      <c r="DR368" s="143"/>
      <c r="EB368" s="143"/>
      <c r="EL368" s="143"/>
      <c r="EV368" s="143"/>
      <c r="FF368" s="143"/>
      <c r="FP368" s="143"/>
      <c r="FZ368" s="143"/>
      <c r="GJ368" s="143"/>
      <c r="GT368" s="143"/>
      <c r="HD368" s="143"/>
      <c r="HN368" s="143"/>
      <c r="HX368" s="143"/>
      <c r="IH368" s="143"/>
      <c r="IR368" s="143"/>
    </row>
    <row xmlns:x14ac="http://schemas.microsoft.com/office/spreadsheetml/2009/9/ac" r="369" s="3" customFormat="true" x14ac:dyDescent="0.25">
      <c r="A369" s="444"/>
      <c r="B369" s="143"/>
      <c r="L369" s="143"/>
      <c r="V369" s="143"/>
      <c r="AF369" s="143"/>
      <c r="AP369" s="143"/>
      <c r="AZ369" s="143"/>
      <c r="BA369" s="143"/>
      <c r="BB369" s="143"/>
      <c r="BC369" s="143"/>
      <c r="BD369" s="143"/>
      <c r="BE369" s="143"/>
      <c r="BF369" s="143"/>
      <c r="BG369" s="143"/>
      <c r="BJ369" s="143"/>
      <c r="BT369" s="143"/>
      <c r="CD369" s="143"/>
      <c r="CN369" s="143"/>
      <c r="CX369" s="143"/>
      <c r="DH369" s="143"/>
      <c r="DR369" s="143"/>
      <c r="EB369" s="143"/>
      <c r="EL369" s="143"/>
      <c r="EV369" s="143"/>
      <c r="FF369" s="143"/>
      <c r="FP369" s="143"/>
      <c r="FZ369" s="143"/>
      <c r="GJ369" s="143"/>
      <c r="GT369" s="143"/>
      <c r="HD369" s="143"/>
      <c r="HN369" s="143"/>
      <c r="HX369" s="143"/>
      <c r="IH369" s="143"/>
      <c r="IR369" s="143"/>
    </row>
    <row xmlns:x14ac="http://schemas.microsoft.com/office/spreadsheetml/2009/9/ac" r="370" s="3" customFormat="true" x14ac:dyDescent="0.25">
      <c r="A370" s="444"/>
      <c r="B370" s="143"/>
      <c r="L370" s="143"/>
      <c r="V370" s="143"/>
      <c r="AF370" s="143"/>
      <c r="AP370" s="143"/>
      <c r="AZ370" s="143"/>
      <c r="BA370" s="143"/>
      <c r="BB370" s="143"/>
      <c r="BC370" s="143"/>
      <c r="BD370" s="143"/>
      <c r="BE370" s="143"/>
      <c r="BF370" s="143"/>
      <c r="BG370" s="143"/>
      <c r="BJ370" s="143"/>
      <c r="BT370" s="143"/>
      <c r="CD370" s="143"/>
      <c r="CN370" s="143"/>
      <c r="CX370" s="143"/>
      <c r="DH370" s="143"/>
      <c r="DR370" s="143"/>
      <c r="EB370" s="143"/>
      <c r="EL370" s="143"/>
      <c r="EV370" s="143"/>
      <c r="FF370" s="143"/>
      <c r="FP370" s="143"/>
      <c r="FZ370" s="143"/>
      <c r="GJ370" s="143"/>
      <c r="GT370" s="143"/>
      <c r="HD370" s="143"/>
      <c r="HN370" s="143"/>
      <c r="HX370" s="143"/>
      <c r="IH370" s="143"/>
      <c r="IR370" s="143"/>
    </row>
    <row xmlns:x14ac="http://schemas.microsoft.com/office/spreadsheetml/2009/9/ac" r="371" s="3" customFormat="true" x14ac:dyDescent="0.25">
      <c r="A371" s="444"/>
      <c r="B371" s="143"/>
      <c r="L371" s="143"/>
      <c r="V371" s="143"/>
      <c r="AF371" s="143"/>
      <c r="AP371" s="143"/>
      <c r="AZ371" s="143"/>
      <c r="BA371" s="143"/>
      <c r="BB371" s="143"/>
      <c r="BC371" s="143"/>
      <c r="BD371" s="143"/>
      <c r="BE371" s="143"/>
      <c r="BF371" s="143"/>
      <c r="BG371" s="143"/>
      <c r="BJ371" s="143"/>
      <c r="BT371" s="143"/>
      <c r="CD371" s="143"/>
      <c r="CN371" s="143"/>
      <c r="CX371" s="143"/>
      <c r="DH371" s="143"/>
      <c r="DR371" s="143"/>
      <c r="EB371" s="143"/>
      <c r="EL371" s="143"/>
      <c r="EV371" s="143"/>
      <c r="FF371" s="143"/>
      <c r="FP371" s="143"/>
      <c r="FZ371" s="143"/>
      <c r="GJ371" s="143"/>
      <c r="GT371" s="143"/>
      <c r="HD371" s="143"/>
      <c r="HN371" s="143"/>
      <c r="HX371" s="143"/>
      <c r="IH371" s="143"/>
      <c r="IR371" s="143"/>
    </row>
    <row xmlns:x14ac="http://schemas.microsoft.com/office/spreadsheetml/2009/9/ac" r="372" s="3" customFormat="true" x14ac:dyDescent="0.25">
      <c r="A372" s="444"/>
      <c r="B372" s="143"/>
      <c r="L372" s="143"/>
      <c r="V372" s="143"/>
      <c r="AF372" s="143"/>
      <c r="AP372" s="143"/>
      <c r="AZ372" s="143"/>
      <c r="BA372" s="143"/>
      <c r="BB372" s="143"/>
      <c r="BC372" s="143"/>
      <c r="BD372" s="143"/>
      <c r="BE372" s="143"/>
      <c r="BF372" s="143"/>
      <c r="BG372" s="143"/>
      <c r="BJ372" s="143"/>
      <c r="BT372" s="143"/>
      <c r="CD372" s="143"/>
      <c r="CN372" s="143"/>
      <c r="CX372" s="143"/>
      <c r="DH372" s="143"/>
      <c r="DR372" s="143"/>
      <c r="EB372" s="143"/>
      <c r="EL372" s="143"/>
      <c r="EV372" s="143"/>
      <c r="FF372" s="143"/>
      <c r="FP372" s="143"/>
      <c r="FZ372" s="143"/>
      <c r="GJ372" s="143"/>
      <c r="GT372" s="143"/>
      <c r="HD372" s="143"/>
      <c r="HN372" s="143"/>
      <c r="HX372" s="143"/>
      <c r="IH372" s="143"/>
      <c r="IR372" s="143"/>
    </row>
    <row xmlns:x14ac="http://schemas.microsoft.com/office/spreadsheetml/2009/9/ac" r="373" s="3" customFormat="true" x14ac:dyDescent="0.25">
      <c r="A373" s="444"/>
      <c r="B373" s="143"/>
      <c r="L373" s="143"/>
      <c r="V373" s="143"/>
      <c r="AF373" s="143"/>
      <c r="AP373" s="143"/>
      <c r="AZ373" s="143"/>
      <c r="BA373" s="143"/>
      <c r="BB373" s="143"/>
      <c r="BC373" s="143"/>
      <c r="BD373" s="143"/>
      <c r="BE373" s="143"/>
      <c r="BF373" s="143"/>
      <c r="BG373" s="143"/>
      <c r="BJ373" s="143"/>
      <c r="BT373" s="143"/>
      <c r="CD373" s="143"/>
      <c r="CN373" s="143"/>
      <c r="CX373" s="143"/>
      <c r="DH373" s="143"/>
      <c r="DR373" s="143"/>
      <c r="EB373" s="143"/>
      <c r="EL373" s="143"/>
      <c r="EV373" s="143"/>
      <c r="FF373" s="143"/>
      <c r="FP373" s="143"/>
      <c r="FZ373" s="143"/>
      <c r="GJ373" s="143"/>
      <c r="GT373" s="143"/>
      <c r="HD373" s="143"/>
      <c r="HN373" s="143"/>
      <c r="HX373" s="143"/>
      <c r="IH373" s="143"/>
      <c r="IR373" s="143"/>
    </row>
    <row xmlns:x14ac="http://schemas.microsoft.com/office/spreadsheetml/2009/9/ac" r="374" s="3" customFormat="true" x14ac:dyDescent="0.25">
      <c r="A374" s="444"/>
      <c r="B374" s="143"/>
      <c r="L374" s="143"/>
      <c r="V374" s="143"/>
      <c r="AF374" s="143"/>
      <c r="AP374" s="143"/>
      <c r="AZ374" s="143"/>
      <c r="BA374" s="143"/>
      <c r="BB374" s="143"/>
      <c r="BC374" s="143"/>
      <c r="BD374" s="143"/>
      <c r="BE374" s="143"/>
      <c r="BF374" s="143"/>
      <c r="BG374" s="143"/>
      <c r="BJ374" s="143"/>
      <c r="BT374" s="143"/>
      <c r="CD374" s="143"/>
      <c r="CN374" s="143"/>
      <c r="CX374" s="143"/>
      <c r="DH374" s="143"/>
      <c r="DR374" s="143"/>
      <c r="EB374" s="143"/>
      <c r="EL374" s="143"/>
      <c r="EV374" s="143"/>
      <c r="FF374" s="143"/>
      <c r="FP374" s="143"/>
      <c r="FZ374" s="143"/>
      <c r="GJ374" s="143"/>
      <c r="GT374" s="143"/>
      <c r="HD374" s="143"/>
      <c r="HN374" s="143"/>
      <c r="HX374" s="143"/>
      <c r="IH374" s="143"/>
      <c r="IR374" s="143"/>
    </row>
    <row xmlns:x14ac="http://schemas.microsoft.com/office/spreadsheetml/2009/9/ac" r="375" s="3" customFormat="true" x14ac:dyDescent="0.25">
      <c r="A375" s="444"/>
      <c r="B375" s="143"/>
      <c r="L375" s="143"/>
      <c r="V375" s="143"/>
      <c r="AF375" s="143"/>
      <c r="AP375" s="143"/>
      <c r="AZ375" s="143"/>
      <c r="BA375" s="143"/>
      <c r="BB375" s="143"/>
      <c r="BC375" s="143"/>
      <c r="BD375" s="143"/>
      <c r="BE375" s="143"/>
      <c r="BF375" s="143"/>
      <c r="BG375" s="143"/>
      <c r="BJ375" s="143"/>
      <c r="BT375" s="143"/>
      <c r="CD375" s="143"/>
      <c r="CN375" s="143"/>
      <c r="CX375" s="143"/>
      <c r="DH375" s="143"/>
      <c r="DR375" s="143"/>
      <c r="EB375" s="143"/>
      <c r="EL375" s="143"/>
      <c r="EV375" s="143"/>
      <c r="FF375" s="143"/>
      <c r="FP375" s="143"/>
      <c r="FZ375" s="143"/>
      <c r="GJ375" s="143"/>
      <c r="GT375" s="143"/>
      <c r="HD375" s="143"/>
      <c r="HN375" s="143"/>
      <c r="HX375" s="143"/>
      <c r="IH375" s="143"/>
      <c r="IR375" s="143"/>
    </row>
    <row xmlns:x14ac="http://schemas.microsoft.com/office/spreadsheetml/2009/9/ac" r="376" s="3" customFormat="true" x14ac:dyDescent="0.25">
      <c r="A376" s="444"/>
      <c r="B376" s="143"/>
      <c r="L376" s="143"/>
      <c r="V376" s="143"/>
      <c r="AF376" s="143"/>
      <c r="AP376" s="143"/>
      <c r="AZ376" s="143"/>
      <c r="BA376" s="143"/>
      <c r="BB376" s="143"/>
      <c r="BC376" s="143"/>
      <c r="BD376" s="143"/>
      <c r="BE376" s="143"/>
      <c r="BF376" s="143"/>
      <c r="BG376" s="143"/>
      <c r="BJ376" s="143"/>
      <c r="BT376" s="143"/>
      <c r="CD376" s="143"/>
      <c r="CN376" s="143"/>
      <c r="CX376" s="143"/>
      <c r="DH376" s="143"/>
      <c r="DR376" s="143"/>
      <c r="EB376" s="143"/>
      <c r="EL376" s="143"/>
      <c r="EV376" s="143"/>
      <c r="FF376" s="143"/>
      <c r="FP376" s="143"/>
      <c r="FZ376" s="143"/>
      <c r="GJ376" s="143"/>
      <c r="GT376" s="143"/>
      <c r="HD376" s="143"/>
      <c r="HN376" s="143"/>
      <c r="HX376" s="143"/>
      <c r="IH376" s="143"/>
      <c r="IR376" s="143"/>
    </row>
    <row xmlns:x14ac="http://schemas.microsoft.com/office/spreadsheetml/2009/9/ac" r="377" s="3" customFormat="true" x14ac:dyDescent="0.25">
      <c r="A377" s="444"/>
      <c r="B377" s="143"/>
      <c r="L377" s="143"/>
      <c r="V377" s="143"/>
      <c r="AF377" s="143"/>
      <c r="AP377" s="143"/>
      <c r="AZ377" s="143"/>
      <c r="BA377" s="143"/>
      <c r="BB377" s="143"/>
      <c r="BC377" s="143"/>
      <c r="BD377" s="143"/>
      <c r="BE377" s="143"/>
      <c r="BF377" s="143"/>
      <c r="BG377" s="143"/>
      <c r="BJ377" s="143"/>
      <c r="BT377" s="143"/>
      <c r="CD377" s="143"/>
      <c r="CN377" s="143"/>
      <c r="CX377" s="143"/>
      <c r="DH377" s="143"/>
      <c r="DR377" s="143"/>
      <c r="EB377" s="143"/>
      <c r="EL377" s="143"/>
      <c r="EV377" s="143"/>
      <c r="FF377" s="143"/>
      <c r="FP377" s="143"/>
      <c r="FZ377" s="143"/>
      <c r="GJ377" s="143"/>
      <c r="GT377" s="143"/>
      <c r="HD377" s="143"/>
      <c r="HN377" s="143"/>
      <c r="HX377" s="143"/>
      <c r="IH377" s="143"/>
      <c r="IR377" s="143"/>
    </row>
    <row xmlns:x14ac="http://schemas.microsoft.com/office/spreadsheetml/2009/9/ac" r="378" s="3" customFormat="true" x14ac:dyDescent="0.25">
      <c r="A378" s="444"/>
      <c r="B378" s="143"/>
      <c r="L378" s="143"/>
      <c r="V378" s="143"/>
      <c r="AF378" s="143"/>
      <c r="AP378" s="143"/>
      <c r="AZ378" s="143"/>
      <c r="BA378" s="143"/>
      <c r="BB378" s="143"/>
      <c r="BC378" s="143"/>
      <c r="BD378" s="143"/>
      <c r="BE378" s="143"/>
      <c r="BF378" s="143"/>
      <c r="BG378" s="143"/>
      <c r="BJ378" s="143"/>
      <c r="BT378" s="143"/>
      <c r="CD378" s="143"/>
      <c r="CN378" s="143"/>
      <c r="CX378" s="143"/>
      <c r="DH378" s="143"/>
      <c r="DR378" s="143"/>
      <c r="EB378" s="143"/>
      <c r="EL378" s="143"/>
      <c r="EV378" s="143"/>
      <c r="FF378" s="143"/>
      <c r="FP378" s="143"/>
      <c r="FZ378" s="143"/>
      <c r="GJ378" s="143"/>
      <c r="GT378" s="143"/>
      <c r="HD378" s="143"/>
      <c r="HN378" s="143"/>
      <c r="HX378" s="143"/>
      <c r="IH378" s="143"/>
      <c r="IR378" s="143"/>
    </row>
    <row xmlns:x14ac="http://schemas.microsoft.com/office/spreadsheetml/2009/9/ac" r="379" s="3" customFormat="true" x14ac:dyDescent="0.25">
      <c r="A379" s="444"/>
      <c r="B379" s="143"/>
      <c r="L379" s="143"/>
      <c r="V379" s="143"/>
      <c r="AF379" s="143"/>
      <c r="AP379" s="143"/>
      <c r="AZ379" s="143"/>
      <c r="BA379" s="143"/>
      <c r="BB379" s="143"/>
      <c r="BC379" s="143"/>
      <c r="BD379" s="143"/>
      <c r="BE379" s="143"/>
      <c r="BF379" s="143"/>
      <c r="BG379" s="143"/>
      <c r="BJ379" s="143"/>
      <c r="BT379" s="143"/>
      <c r="CD379" s="143"/>
      <c r="CN379" s="143"/>
      <c r="CX379" s="143"/>
      <c r="DH379" s="143"/>
      <c r="DR379" s="143"/>
      <c r="EB379" s="143"/>
      <c r="EL379" s="143"/>
      <c r="EV379" s="143"/>
      <c r="FF379" s="143"/>
      <c r="FP379" s="143"/>
      <c r="FZ379" s="143"/>
      <c r="GJ379" s="143"/>
      <c r="GT379" s="143"/>
      <c r="HD379" s="143"/>
      <c r="HN379" s="143"/>
      <c r="HX379" s="143"/>
      <c r="IH379" s="143"/>
      <c r="IR379" s="143"/>
    </row>
    <row xmlns:x14ac="http://schemas.microsoft.com/office/spreadsheetml/2009/9/ac" r="380" s="3" customFormat="true" x14ac:dyDescent="0.25">
      <c r="A380" s="444"/>
      <c r="B380" s="143"/>
      <c r="L380" s="143"/>
      <c r="V380" s="143"/>
      <c r="AF380" s="143"/>
      <c r="AP380" s="143"/>
      <c r="AZ380" s="143"/>
      <c r="BA380" s="143"/>
      <c r="BB380" s="143"/>
      <c r="BC380" s="143"/>
      <c r="BD380" s="143"/>
      <c r="BE380" s="143"/>
      <c r="BF380" s="143"/>
      <c r="BG380" s="143"/>
      <c r="BJ380" s="143"/>
      <c r="BT380" s="143"/>
      <c r="CD380" s="143"/>
      <c r="CN380" s="143"/>
      <c r="CX380" s="143"/>
      <c r="DH380" s="143"/>
      <c r="DR380" s="143"/>
      <c r="EB380" s="143"/>
      <c r="EL380" s="143"/>
      <c r="EV380" s="143"/>
      <c r="FF380" s="143"/>
      <c r="FP380" s="143"/>
      <c r="FZ380" s="143"/>
      <c r="GJ380" s="143"/>
      <c r="GT380" s="143"/>
      <c r="HD380" s="143"/>
      <c r="HN380" s="143"/>
      <c r="HX380" s="143"/>
      <c r="IH380" s="143"/>
      <c r="IR380" s="143"/>
    </row>
    <row xmlns:x14ac="http://schemas.microsoft.com/office/spreadsheetml/2009/9/ac" r="381" s="3" customFormat="true" x14ac:dyDescent="0.25">
      <c r="A381" s="444"/>
      <c r="B381" s="143"/>
      <c r="L381" s="143"/>
      <c r="V381" s="143"/>
      <c r="AF381" s="143"/>
      <c r="AP381" s="143"/>
      <c r="AZ381" s="143"/>
      <c r="BA381" s="143"/>
      <c r="BB381" s="143"/>
      <c r="BC381" s="143"/>
      <c r="BD381" s="143"/>
      <c r="BE381" s="143"/>
      <c r="BF381" s="143"/>
      <c r="BG381" s="143"/>
      <c r="BJ381" s="143"/>
      <c r="BT381" s="143"/>
      <c r="CD381" s="143"/>
      <c r="CN381" s="143"/>
      <c r="CX381" s="143"/>
      <c r="DH381" s="143"/>
      <c r="DR381" s="143"/>
      <c r="EB381" s="143"/>
      <c r="EL381" s="143"/>
      <c r="EV381" s="143"/>
      <c r="FF381" s="143"/>
      <c r="FP381" s="143"/>
      <c r="FZ381" s="143"/>
      <c r="GJ381" s="143"/>
      <c r="GT381" s="143"/>
      <c r="HD381" s="143"/>
      <c r="HN381" s="143"/>
      <c r="HX381" s="143"/>
      <c r="IH381" s="143"/>
      <c r="IR381" s="143"/>
    </row>
    <row xmlns:x14ac="http://schemas.microsoft.com/office/spreadsheetml/2009/9/ac" r="382" s="3" customFormat="true" x14ac:dyDescent="0.25">
      <c r="A382" s="444"/>
      <c r="B382" s="143"/>
      <c r="L382" s="143"/>
      <c r="V382" s="143"/>
      <c r="AF382" s="143"/>
      <c r="AP382" s="143"/>
      <c r="AZ382" s="143"/>
      <c r="BA382" s="143"/>
      <c r="BB382" s="143"/>
      <c r="BC382" s="143"/>
      <c r="BD382" s="143"/>
      <c r="BE382" s="143"/>
      <c r="BF382" s="143"/>
      <c r="BG382" s="143"/>
      <c r="BJ382" s="143"/>
      <c r="BT382" s="143"/>
      <c r="CD382" s="143"/>
      <c r="CN382" s="143"/>
      <c r="CX382" s="143"/>
      <c r="DH382" s="143"/>
      <c r="DR382" s="143"/>
      <c r="EB382" s="143"/>
      <c r="EL382" s="143"/>
      <c r="EV382" s="143"/>
      <c r="FF382" s="143"/>
      <c r="FP382" s="143"/>
      <c r="FZ382" s="143"/>
      <c r="GJ382" s="143"/>
      <c r="GT382" s="143"/>
      <c r="HD382" s="143"/>
      <c r="HN382" s="143"/>
      <c r="HX382" s="143"/>
      <c r="IH382" s="143"/>
      <c r="IR382" s="143"/>
    </row>
    <row xmlns:x14ac="http://schemas.microsoft.com/office/spreadsheetml/2009/9/ac" r="383" s="3" customFormat="true" x14ac:dyDescent="0.25">
      <c r="A383" s="444"/>
      <c r="B383" s="143"/>
      <c r="L383" s="143"/>
      <c r="V383" s="143"/>
      <c r="AF383" s="143"/>
      <c r="AP383" s="143"/>
      <c r="AZ383" s="143"/>
      <c r="BA383" s="143"/>
      <c r="BB383" s="143"/>
      <c r="BC383" s="143"/>
      <c r="BD383" s="143"/>
      <c r="BE383" s="143"/>
      <c r="BF383" s="143"/>
      <c r="BG383" s="143"/>
      <c r="BJ383" s="143"/>
      <c r="BT383" s="143"/>
      <c r="CD383" s="143"/>
      <c r="CN383" s="143"/>
      <c r="CX383" s="143"/>
      <c r="DH383" s="143"/>
      <c r="DR383" s="143"/>
      <c r="EB383" s="143"/>
      <c r="EL383" s="143"/>
      <c r="EV383" s="143"/>
      <c r="FF383" s="143"/>
      <c r="FP383" s="143"/>
      <c r="FZ383" s="143"/>
      <c r="GJ383" s="143"/>
      <c r="GT383" s="143"/>
      <c r="HD383" s="143"/>
      <c r="HN383" s="143"/>
      <c r="HX383" s="143"/>
      <c r="IH383" s="143"/>
      <c r="IR383" s="143"/>
    </row>
    <row xmlns:x14ac="http://schemas.microsoft.com/office/spreadsheetml/2009/9/ac" r="384" s="3" customFormat="true" x14ac:dyDescent="0.25">
      <c r="A384" s="444"/>
      <c r="B384" s="143"/>
      <c r="L384" s="143"/>
      <c r="V384" s="143"/>
      <c r="AF384" s="143"/>
      <c r="AP384" s="143"/>
      <c r="AZ384" s="143"/>
      <c r="BA384" s="143"/>
      <c r="BB384" s="143"/>
      <c r="BC384" s="143"/>
      <c r="BD384" s="143"/>
      <c r="BE384" s="143"/>
      <c r="BF384" s="143"/>
      <c r="BG384" s="143"/>
      <c r="BJ384" s="143"/>
      <c r="BT384" s="143"/>
      <c r="CD384" s="143"/>
      <c r="CN384" s="143"/>
      <c r="CX384" s="143"/>
      <c r="DH384" s="143"/>
      <c r="DR384" s="143"/>
      <c r="EB384" s="143"/>
      <c r="EL384" s="143"/>
      <c r="EV384" s="143"/>
      <c r="FF384" s="143"/>
      <c r="FP384" s="143"/>
      <c r="FZ384" s="143"/>
      <c r="GJ384" s="143"/>
      <c r="GT384" s="143"/>
      <c r="HD384" s="143"/>
      <c r="HN384" s="143"/>
      <c r="HX384" s="143"/>
      <c r="IH384" s="143"/>
      <c r="IR384" s="143"/>
    </row>
    <row xmlns:x14ac="http://schemas.microsoft.com/office/spreadsheetml/2009/9/ac" r="385" s="3" customFormat="true" x14ac:dyDescent="0.25">
      <c r="A385" s="444"/>
      <c r="B385" s="143"/>
      <c r="L385" s="143"/>
      <c r="V385" s="143"/>
      <c r="AF385" s="143"/>
      <c r="AP385" s="143"/>
      <c r="AZ385" s="143"/>
      <c r="BA385" s="143"/>
      <c r="BB385" s="143"/>
      <c r="BC385" s="143"/>
      <c r="BD385" s="143"/>
      <c r="BE385" s="143"/>
      <c r="BF385" s="143"/>
      <c r="BG385" s="143"/>
      <c r="BJ385" s="143"/>
      <c r="BT385" s="143"/>
      <c r="CD385" s="143"/>
      <c r="CN385" s="143"/>
      <c r="CX385" s="143"/>
      <c r="DH385" s="143"/>
      <c r="DR385" s="143"/>
      <c r="EB385" s="143"/>
      <c r="EL385" s="143"/>
      <c r="EV385" s="143"/>
      <c r="FF385" s="143"/>
      <c r="FP385" s="143"/>
      <c r="FZ385" s="143"/>
      <c r="GJ385" s="143"/>
      <c r="GT385" s="143"/>
      <c r="HD385" s="143"/>
      <c r="HN385" s="143"/>
      <c r="HX385" s="143"/>
      <c r="IH385" s="143"/>
      <c r="IR385" s="143"/>
    </row>
    <row xmlns:x14ac="http://schemas.microsoft.com/office/spreadsheetml/2009/9/ac" r="386" s="3" customFormat="true" x14ac:dyDescent="0.25">
      <c r="A386" s="444"/>
      <c r="B386" s="143"/>
      <c r="L386" s="143"/>
      <c r="V386" s="143"/>
      <c r="AF386" s="143"/>
      <c r="AP386" s="143"/>
      <c r="AZ386" s="143"/>
      <c r="BA386" s="143"/>
      <c r="BB386" s="143"/>
      <c r="BC386" s="143"/>
      <c r="BD386" s="143"/>
      <c r="BE386" s="143"/>
      <c r="BF386" s="143"/>
      <c r="BG386" s="143"/>
      <c r="BJ386" s="143"/>
      <c r="BT386" s="143"/>
      <c r="CD386" s="143"/>
      <c r="CN386" s="143"/>
      <c r="CX386" s="143"/>
      <c r="DH386" s="143"/>
      <c r="DR386" s="143"/>
      <c r="EB386" s="143"/>
      <c r="EL386" s="143"/>
      <c r="EV386" s="143"/>
      <c r="FF386" s="143"/>
      <c r="FP386" s="143"/>
      <c r="FZ386" s="143"/>
      <c r="GJ386" s="143"/>
      <c r="GT386" s="143"/>
      <c r="HD386" s="143"/>
      <c r="HN386" s="143"/>
      <c r="HX386" s="143"/>
      <c r="IH386" s="143"/>
      <c r="IR386" s="143"/>
    </row>
    <row xmlns:x14ac="http://schemas.microsoft.com/office/spreadsheetml/2009/9/ac" r="387" s="3" customFormat="true" x14ac:dyDescent="0.25">
      <c r="A387" s="444"/>
      <c r="B387" s="143"/>
      <c r="L387" s="143"/>
      <c r="V387" s="143"/>
      <c r="AF387" s="143"/>
      <c r="AP387" s="143"/>
      <c r="AZ387" s="143"/>
      <c r="BA387" s="143"/>
      <c r="BB387" s="143"/>
      <c r="BC387" s="143"/>
      <c r="BD387" s="143"/>
      <c r="BE387" s="143"/>
      <c r="BF387" s="143"/>
      <c r="BG387" s="143"/>
      <c r="BJ387" s="143"/>
      <c r="BT387" s="143"/>
      <c r="CD387" s="143"/>
      <c r="CN387" s="143"/>
      <c r="CX387" s="143"/>
      <c r="DH387" s="143"/>
      <c r="DR387" s="143"/>
      <c r="EB387" s="143"/>
      <c r="EL387" s="143"/>
      <c r="EV387" s="143"/>
      <c r="FF387" s="143"/>
      <c r="FP387" s="143"/>
      <c r="FZ387" s="143"/>
      <c r="GJ387" s="143"/>
      <c r="GT387" s="143"/>
      <c r="HD387" s="143"/>
      <c r="HN387" s="143"/>
      <c r="HX387" s="143"/>
      <c r="IH387" s="143"/>
      <c r="IR387" s="143"/>
    </row>
    <row xmlns:x14ac="http://schemas.microsoft.com/office/spreadsheetml/2009/9/ac" r="388" s="3" customFormat="true" x14ac:dyDescent="0.25">
      <c r="A388" s="444"/>
      <c r="B388" s="143"/>
      <c r="L388" s="143"/>
      <c r="V388" s="143"/>
      <c r="AF388" s="143"/>
      <c r="AP388" s="143"/>
      <c r="AZ388" s="143"/>
      <c r="BA388" s="143"/>
      <c r="BB388" s="143"/>
      <c r="BC388" s="143"/>
      <c r="BD388" s="143"/>
      <c r="BE388" s="143"/>
      <c r="BF388" s="143"/>
      <c r="BG388" s="143"/>
      <c r="BJ388" s="143"/>
      <c r="BT388" s="143"/>
      <c r="CD388" s="143"/>
      <c r="CN388" s="143"/>
      <c r="CX388" s="143"/>
      <c r="DH388" s="143"/>
      <c r="DR388" s="143"/>
      <c r="EB388" s="143"/>
      <c r="EL388" s="143"/>
      <c r="EV388" s="143"/>
      <c r="FF388" s="143"/>
      <c r="FP388" s="143"/>
      <c r="FZ388" s="143"/>
      <c r="GJ388" s="143"/>
      <c r="GT388" s="143"/>
      <c r="HD388" s="143"/>
      <c r="HN388" s="143"/>
      <c r="HX388" s="143"/>
      <c r="IH388" s="143"/>
      <c r="IR388" s="143"/>
    </row>
    <row xmlns:x14ac="http://schemas.microsoft.com/office/spreadsheetml/2009/9/ac" r="389" s="3" customFormat="true" x14ac:dyDescent="0.25">
      <c r="A389" s="444"/>
      <c r="B389" s="143"/>
      <c r="L389" s="143"/>
      <c r="V389" s="143"/>
      <c r="AF389" s="143"/>
      <c r="AP389" s="143"/>
      <c r="AZ389" s="143"/>
      <c r="BA389" s="143"/>
      <c r="BB389" s="143"/>
      <c r="BC389" s="143"/>
      <c r="BD389" s="143"/>
      <c r="BE389" s="143"/>
      <c r="BF389" s="143"/>
      <c r="BG389" s="143"/>
      <c r="BJ389" s="143"/>
      <c r="BT389" s="143"/>
      <c r="CD389" s="143"/>
      <c r="CN389" s="143"/>
      <c r="CX389" s="143"/>
      <c r="DH389" s="143"/>
      <c r="DR389" s="143"/>
      <c r="EB389" s="143"/>
      <c r="EL389" s="143"/>
      <c r="EV389" s="143"/>
      <c r="FF389" s="143"/>
      <c r="FP389" s="143"/>
      <c r="FZ389" s="143"/>
      <c r="GJ389" s="143"/>
      <c r="GT389" s="143"/>
      <c r="HD389" s="143"/>
      <c r="HN389" s="143"/>
      <c r="HX389" s="143"/>
      <c r="IH389" s="143"/>
      <c r="IR389" s="143"/>
    </row>
    <row xmlns:x14ac="http://schemas.microsoft.com/office/spreadsheetml/2009/9/ac" r="390" s="3" customFormat="true" x14ac:dyDescent="0.25">
      <c r="A390" s="444"/>
      <c r="B390" s="143"/>
      <c r="L390" s="143"/>
      <c r="V390" s="143"/>
      <c r="AF390" s="143"/>
      <c r="AP390" s="143"/>
      <c r="AZ390" s="143"/>
      <c r="BA390" s="143"/>
      <c r="BB390" s="143"/>
      <c r="BC390" s="143"/>
      <c r="BD390" s="143"/>
      <c r="BE390" s="143"/>
      <c r="BF390" s="143"/>
      <c r="BG390" s="143"/>
      <c r="BJ390" s="143"/>
      <c r="BT390" s="143"/>
      <c r="CD390" s="143"/>
      <c r="CN390" s="143"/>
      <c r="CX390" s="143"/>
      <c r="DH390" s="143"/>
      <c r="DR390" s="143"/>
      <c r="EB390" s="143"/>
      <c r="EL390" s="143"/>
      <c r="EV390" s="143"/>
      <c r="FF390" s="143"/>
      <c r="FP390" s="143"/>
      <c r="FZ390" s="143"/>
      <c r="GJ390" s="143"/>
      <c r="GT390" s="143"/>
      <c r="HD390" s="143"/>
      <c r="HN390" s="143"/>
      <c r="HX390" s="143"/>
      <c r="IH390" s="143"/>
      <c r="IR390" s="143"/>
    </row>
    <row xmlns:x14ac="http://schemas.microsoft.com/office/spreadsheetml/2009/9/ac" r="391" s="3" customFormat="true" x14ac:dyDescent="0.25">
      <c r="A391" s="444"/>
      <c r="B391" s="143"/>
      <c r="L391" s="143"/>
      <c r="V391" s="143"/>
      <c r="AF391" s="143"/>
      <c r="AP391" s="143"/>
      <c r="AZ391" s="143"/>
      <c r="BA391" s="143"/>
      <c r="BB391" s="143"/>
      <c r="BC391" s="143"/>
      <c r="BD391" s="143"/>
      <c r="BE391" s="143"/>
      <c r="BF391" s="143"/>
      <c r="BG391" s="143"/>
      <c r="BJ391" s="143"/>
      <c r="BT391" s="143"/>
      <c r="CD391" s="143"/>
      <c r="CN391" s="143"/>
      <c r="CX391" s="143"/>
      <c r="DH391" s="143"/>
      <c r="DR391" s="143"/>
      <c r="EB391" s="143"/>
      <c r="EL391" s="143"/>
      <c r="EV391" s="143"/>
      <c r="FF391" s="143"/>
      <c r="FP391" s="143"/>
      <c r="FZ391" s="143"/>
      <c r="GJ391" s="143"/>
      <c r="GT391" s="143"/>
      <c r="HD391" s="143"/>
      <c r="HN391" s="143"/>
      <c r="HX391" s="143"/>
      <c r="IH391" s="143"/>
      <c r="IR391" s="143"/>
    </row>
    <row xmlns:x14ac="http://schemas.microsoft.com/office/spreadsheetml/2009/9/ac" r="392" s="3" customFormat="true" x14ac:dyDescent="0.25">
      <c r="A392" s="444"/>
      <c r="B392" s="143"/>
      <c r="L392" s="143"/>
      <c r="V392" s="143"/>
      <c r="AF392" s="143"/>
      <c r="AP392" s="143"/>
      <c r="AZ392" s="143"/>
      <c r="BA392" s="143"/>
      <c r="BB392" s="143"/>
      <c r="BC392" s="143"/>
      <c r="BD392" s="143"/>
      <c r="BE392" s="143"/>
      <c r="BF392" s="143"/>
      <c r="BG392" s="143"/>
      <c r="BJ392" s="143"/>
      <c r="BT392" s="143"/>
      <c r="CD392" s="143"/>
      <c r="CN392" s="143"/>
      <c r="CX392" s="143"/>
      <c r="DH392" s="143"/>
      <c r="DR392" s="143"/>
      <c r="EB392" s="143"/>
      <c r="EL392" s="143"/>
      <c r="EV392" s="143"/>
      <c r="FF392" s="143"/>
      <c r="FP392" s="143"/>
      <c r="FZ392" s="143"/>
      <c r="GJ392" s="143"/>
      <c r="GT392" s="143"/>
      <c r="HD392" s="143"/>
      <c r="HN392" s="143"/>
      <c r="HX392" s="143"/>
      <c r="IH392" s="143"/>
      <c r="IR392" s="143"/>
    </row>
    <row xmlns:x14ac="http://schemas.microsoft.com/office/spreadsheetml/2009/9/ac" r="393" s="3" customFormat="true" x14ac:dyDescent="0.25">
      <c r="A393" s="444"/>
      <c r="B393" s="143"/>
      <c r="L393" s="143"/>
      <c r="V393" s="143"/>
      <c r="AF393" s="143"/>
      <c r="AP393" s="143"/>
      <c r="AZ393" s="143"/>
      <c r="BA393" s="143"/>
      <c r="BB393" s="143"/>
      <c r="BC393" s="143"/>
      <c r="BD393" s="143"/>
      <c r="BE393" s="143"/>
      <c r="BF393" s="143"/>
      <c r="BG393" s="143"/>
      <c r="BJ393" s="143"/>
      <c r="BT393" s="143"/>
      <c r="CD393" s="143"/>
      <c r="CN393" s="143"/>
      <c r="CX393" s="143"/>
      <c r="DH393" s="143"/>
      <c r="DR393" s="143"/>
      <c r="EB393" s="143"/>
      <c r="EL393" s="143"/>
      <c r="EV393" s="143"/>
      <c r="FF393" s="143"/>
      <c r="FP393" s="143"/>
      <c r="FZ393" s="143"/>
      <c r="GJ393" s="143"/>
      <c r="GT393" s="143"/>
      <c r="HD393" s="143"/>
      <c r="HN393" s="143"/>
      <c r="HX393" s="143"/>
      <c r="IH393" s="143"/>
      <c r="IR393" s="143"/>
    </row>
    <row xmlns:x14ac="http://schemas.microsoft.com/office/spreadsheetml/2009/9/ac" r="394" s="3" customFormat="true" x14ac:dyDescent="0.25">
      <c r="A394" s="444"/>
      <c r="B394" s="143"/>
      <c r="L394" s="143"/>
      <c r="V394" s="143"/>
      <c r="AF394" s="143"/>
      <c r="AP394" s="143"/>
      <c r="AZ394" s="143"/>
      <c r="BA394" s="143"/>
      <c r="BB394" s="143"/>
      <c r="BC394" s="143"/>
      <c r="BD394" s="143"/>
      <c r="BE394" s="143"/>
      <c r="BF394" s="143"/>
      <c r="BG394" s="143"/>
      <c r="BJ394" s="143"/>
      <c r="BT394" s="143"/>
      <c r="CD394" s="143"/>
      <c r="CN394" s="143"/>
      <c r="CX394" s="143"/>
      <c r="DH394" s="143"/>
      <c r="DR394" s="143"/>
      <c r="EB394" s="143"/>
      <c r="EL394" s="143"/>
      <c r="EV394" s="143"/>
      <c r="FF394" s="143"/>
      <c r="FP394" s="143"/>
      <c r="FZ394" s="143"/>
      <c r="GJ394" s="143"/>
      <c r="GT394" s="143"/>
      <c r="HD394" s="143"/>
      <c r="HN394" s="143"/>
      <c r="HX394" s="143"/>
      <c r="IH394" s="143"/>
      <c r="IR394" s="143"/>
    </row>
    <row xmlns:x14ac="http://schemas.microsoft.com/office/spreadsheetml/2009/9/ac" r="395" s="3" customFormat="true" x14ac:dyDescent="0.25">
      <c r="A395" s="444"/>
      <c r="B395" s="143"/>
      <c r="L395" s="143"/>
      <c r="V395" s="143"/>
      <c r="AF395" s="143"/>
      <c r="AP395" s="143"/>
      <c r="AZ395" s="143"/>
      <c r="BA395" s="143"/>
      <c r="BB395" s="143"/>
      <c r="BC395" s="143"/>
      <c r="BD395" s="143"/>
      <c r="BE395" s="143"/>
      <c r="BF395" s="143"/>
      <c r="BG395" s="143"/>
      <c r="BJ395" s="143"/>
      <c r="BT395" s="143"/>
      <c r="CD395" s="143"/>
      <c r="CN395" s="143"/>
      <c r="CX395" s="143"/>
      <c r="DH395" s="143"/>
      <c r="DR395" s="143"/>
      <c r="EB395" s="143"/>
      <c r="EL395" s="143"/>
      <c r="EV395" s="143"/>
      <c r="FF395" s="143"/>
      <c r="FP395" s="143"/>
      <c r="FZ395" s="143"/>
      <c r="GJ395" s="143"/>
      <c r="GT395" s="143"/>
      <c r="HD395" s="143"/>
      <c r="HN395" s="143"/>
      <c r="HX395" s="143"/>
      <c r="IH395" s="143"/>
      <c r="IR395" s="143"/>
    </row>
    <row xmlns:x14ac="http://schemas.microsoft.com/office/spreadsheetml/2009/9/ac" r="396" s="3" customFormat="true" x14ac:dyDescent="0.25">
      <c r="A396" s="444"/>
      <c r="B396" s="143"/>
      <c r="L396" s="143"/>
      <c r="V396" s="143"/>
      <c r="AF396" s="143"/>
      <c r="AP396" s="143"/>
      <c r="AZ396" s="143"/>
      <c r="BA396" s="143"/>
      <c r="BB396" s="143"/>
      <c r="BC396" s="143"/>
      <c r="BD396" s="143"/>
      <c r="BE396" s="143"/>
      <c r="BF396" s="143"/>
      <c r="BG396" s="143"/>
      <c r="BJ396" s="143"/>
      <c r="BT396" s="143"/>
      <c r="CD396" s="143"/>
      <c r="CN396" s="143"/>
      <c r="CX396" s="143"/>
      <c r="DH396" s="143"/>
      <c r="DR396" s="143"/>
      <c r="EB396" s="143"/>
      <c r="EL396" s="143"/>
      <c r="EV396" s="143"/>
      <c r="FF396" s="143"/>
      <c r="FP396" s="143"/>
      <c r="FZ396" s="143"/>
      <c r="GJ396" s="143"/>
      <c r="GT396" s="143"/>
      <c r="HD396" s="143"/>
      <c r="HN396" s="143"/>
      <c r="HX396" s="143"/>
      <c r="IH396" s="143"/>
      <c r="IR396" s="143"/>
    </row>
    <row xmlns:x14ac="http://schemas.microsoft.com/office/spreadsheetml/2009/9/ac" r="397" s="3" customFormat="true" x14ac:dyDescent="0.25">
      <c r="A397" s="444"/>
      <c r="B397" s="143"/>
      <c r="L397" s="143"/>
      <c r="V397" s="143"/>
      <c r="AF397" s="143"/>
      <c r="AP397" s="143"/>
      <c r="AZ397" s="143"/>
      <c r="BA397" s="143"/>
      <c r="BB397" s="143"/>
      <c r="BC397" s="143"/>
      <c r="BD397" s="143"/>
      <c r="BE397" s="143"/>
      <c r="BF397" s="143"/>
      <c r="BG397" s="143"/>
      <c r="BJ397" s="143"/>
      <c r="BT397" s="143"/>
      <c r="CD397" s="143"/>
      <c r="CN397" s="143"/>
      <c r="CX397" s="143"/>
      <c r="DH397" s="143"/>
      <c r="DR397" s="143"/>
      <c r="EB397" s="143"/>
      <c r="EL397" s="143"/>
      <c r="EV397" s="143"/>
      <c r="FF397" s="143"/>
      <c r="FP397" s="143"/>
      <c r="FZ397" s="143"/>
      <c r="GJ397" s="143"/>
      <c r="GT397" s="143"/>
      <c r="HD397" s="143"/>
      <c r="HN397" s="143"/>
      <c r="HX397" s="143"/>
      <c r="IH397" s="143"/>
      <c r="IR397" s="143"/>
    </row>
    <row xmlns:x14ac="http://schemas.microsoft.com/office/spreadsheetml/2009/9/ac" r="398" s="3" customFormat="true" x14ac:dyDescent="0.25">
      <c r="A398" s="444"/>
      <c r="B398" s="143"/>
      <c r="L398" s="143"/>
      <c r="V398" s="143"/>
      <c r="AF398" s="143"/>
      <c r="AP398" s="143"/>
      <c r="AZ398" s="143"/>
      <c r="BA398" s="143"/>
      <c r="BB398" s="143"/>
      <c r="BC398" s="143"/>
      <c r="BD398" s="143"/>
      <c r="BE398" s="143"/>
      <c r="BF398" s="143"/>
      <c r="BG398" s="143"/>
      <c r="BJ398" s="143"/>
      <c r="BT398" s="143"/>
      <c r="CD398" s="143"/>
      <c r="CN398" s="143"/>
      <c r="CX398" s="143"/>
      <c r="DH398" s="143"/>
      <c r="DR398" s="143"/>
      <c r="EB398" s="143"/>
      <c r="EL398" s="143"/>
      <c r="EV398" s="143"/>
      <c r="FF398" s="143"/>
      <c r="FP398" s="143"/>
      <c r="FZ398" s="143"/>
      <c r="GJ398" s="143"/>
      <c r="GT398" s="143"/>
      <c r="HD398" s="143"/>
      <c r="HN398" s="143"/>
      <c r="HX398" s="143"/>
      <c r="IH398" s="143"/>
      <c r="IR398" s="143"/>
    </row>
    <row xmlns:x14ac="http://schemas.microsoft.com/office/spreadsheetml/2009/9/ac" r="399" s="3" customFormat="true" x14ac:dyDescent="0.25">
      <c r="A399" s="444"/>
      <c r="B399" s="143"/>
      <c r="L399" s="143"/>
      <c r="V399" s="143"/>
      <c r="AF399" s="143"/>
      <c r="AP399" s="143"/>
      <c r="AZ399" s="143"/>
      <c r="BA399" s="143"/>
      <c r="BB399" s="143"/>
      <c r="BC399" s="143"/>
      <c r="BD399" s="143"/>
      <c r="BE399" s="143"/>
      <c r="BF399" s="143"/>
      <c r="BG399" s="143"/>
      <c r="BJ399" s="143"/>
      <c r="BT399" s="143"/>
      <c r="CD399" s="143"/>
      <c r="CN399" s="143"/>
      <c r="CX399" s="143"/>
      <c r="DH399" s="143"/>
      <c r="DR399" s="143"/>
      <c r="EB399" s="143"/>
      <c r="EL399" s="143"/>
      <c r="EV399" s="143"/>
      <c r="FF399" s="143"/>
      <c r="FP399" s="143"/>
      <c r="FZ399" s="143"/>
      <c r="GJ399" s="143"/>
      <c r="GT399" s="143"/>
      <c r="HD399" s="143"/>
      <c r="HN399" s="143"/>
      <c r="HX399" s="143"/>
      <c r="IH399" s="143"/>
      <c r="IR399" s="143"/>
    </row>
    <row xmlns:x14ac="http://schemas.microsoft.com/office/spreadsheetml/2009/9/ac" r="400" s="3" customFormat="true" x14ac:dyDescent="0.25">
      <c r="A400" s="444"/>
      <c r="B400" s="143"/>
      <c r="L400" s="143"/>
      <c r="V400" s="143"/>
      <c r="AF400" s="143"/>
      <c r="AP400" s="143"/>
      <c r="AZ400" s="143"/>
      <c r="BA400" s="143"/>
      <c r="BB400" s="143"/>
      <c r="BC400" s="143"/>
      <c r="BD400" s="143"/>
      <c r="BE400" s="143"/>
      <c r="BF400" s="143"/>
      <c r="BG400" s="143"/>
      <c r="BJ400" s="143"/>
      <c r="BT400" s="143"/>
      <c r="CD400" s="143"/>
      <c r="CN400" s="143"/>
      <c r="CX400" s="143"/>
      <c r="DH400" s="143"/>
      <c r="DR400" s="143"/>
      <c r="EB400" s="143"/>
      <c r="EL400" s="143"/>
      <c r="EV400" s="143"/>
      <c r="FF400" s="143"/>
      <c r="FP400" s="143"/>
      <c r="FZ400" s="143"/>
      <c r="GJ400" s="143"/>
      <c r="GT400" s="143"/>
      <c r="HD400" s="143"/>
      <c r="HN400" s="143"/>
      <c r="HX400" s="143"/>
      <c r="IH400" s="143"/>
      <c r="IR400" s="143"/>
    </row>
    <row xmlns:x14ac="http://schemas.microsoft.com/office/spreadsheetml/2009/9/ac" r="401" s="3" customFormat="true" x14ac:dyDescent="0.25">
      <c r="A401" s="444"/>
      <c r="B401" s="143"/>
      <c r="L401" s="143"/>
      <c r="V401" s="143"/>
      <c r="AF401" s="143"/>
      <c r="AP401" s="143"/>
      <c r="AZ401" s="143"/>
      <c r="BA401" s="143"/>
      <c r="BB401" s="143"/>
      <c r="BC401" s="143"/>
      <c r="BD401" s="143"/>
      <c r="BE401" s="143"/>
      <c r="BF401" s="143"/>
      <c r="BG401" s="143"/>
      <c r="BJ401" s="143"/>
      <c r="BT401" s="143"/>
      <c r="CD401" s="143"/>
      <c r="CN401" s="143"/>
      <c r="CX401" s="143"/>
      <c r="DH401" s="143"/>
      <c r="DR401" s="143"/>
      <c r="EB401" s="143"/>
      <c r="EL401" s="143"/>
      <c r="EV401" s="143"/>
      <c r="FF401" s="143"/>
      <c r="FP401" s="143"/>
      <c r="FZ401" s="143"/>
      <c r="GJ401" s="143"/>
      <c r="GT401" s="143"/>
      <c r="HD401" s="143"/>
      <c r="HN401" s="143"/>
      <c r="HX401" s="143"/>
      <c r="IH401" s="143"/>
      <c r="IR401" s="143"/>
    </row>
    <row xmlns:x14ac="http://schemas.microsoft.com/office/spreadsheetml/2009/9/ac" r="402" s="3" customFormat="true" x14ac:dyDescent="0.25">
      <c r="A402" s="444"/>
      <c r="B402" s="143"/>
      <c r="L402" s="143"/>
      <c r="V402" s="143"/>
      <c r="AF402" s="143"/>
      <c r="AP402" s="143"/>
      <c r="AZ402" s="143"/>
      <c r="BA402" s="143"/>
      <c r="BB402" s="143"/>
      <c r="BC402" s="143"/>
      <c r="BD402" s="143"/>
      <c r="BE402" s="143"/>
      <c r="BF402" s="143"/>
      <c r="BG402" s="143"/>
      <c r="BJ402" s="143"/>
      <c r="BT402" s="143"/>
      <c r="CD402" s="143"/>
      <c r="CN402" s="143"/>
      <c r="CX402" s="143"/>
      <c r="DH402" s="143"/>
      <c r="DR402" s="143"/>
      <c r="EB402" s="143"/>
      <c r="EL402" s="143"/>
      <c r="EV402" s="143"/>
      <c r="FF402" s="143"/>
      <c r="FP402" s="143"/>
      <c r="FZ402" s="143"/>
      <c r="GJ402" s="143"/>
      <c r="GT402" s="143"/>
      <c r="HD402" s="143"/>
      <c r="HN402" s="143"/>
      <c r="HX402" s="143"/>
      <c r="IH402" s="143"/>
      <c r="IR402" s="143"/>
    </row>
    <row xmlns:x14ac="http://schemas.microsoft.com/office/spreadsheetml/2009/9/ac" r="403" s="3" customFormat="true" x14ac:dyDescent="0.25">
      <c r="A403" s="444"/>
      <c r="B403" s="143"/>
      <c r="L403" s="143"/>
      <c r="V403" s="143"/>
      <c r="AF403" s="143"/>
      <c r="AP403" s="143"/>
      <c r="AZ403" s="143"/>
      <c r="BA403" s="143"/>
      <c r="BB403" s="143"/>
      <c r="BC403" s="143"/>
      <c r="BD403" s="143"/>
      <c r="BE403" s="143"/>
      <c r="BF403" s="143"/>
      <c r="BG403" s="143"/>
      <c r="BJ403" s="143"/>
      <c r="BT403" s="143"/>
      <c r="CD403" s="143"/>
      <c r="CN403" s="143"/>
      <c r="CX403" s="143"/>
      <c r="DH403" s="143"/>
      <c r="DR403" s="143"/>
      <c r="EB403" s="143"/>
      <c r="EL403" s="143"/>
      <c r="EV403" s="143"/>
      <c r="FF403" s="143"/>
      <c r="FP403" s="143"/>
      <c r="FZ403" s="143"/>
      <c r="GJ403" s="143"/>
      <c r="GT403" s="143"/>
      <c r="HD403" s="143"/>
      <c r="HN403" s="143"/>
      <c r="HX403" s="143"/>
      <c r="IH403" s="143"/>
      <c r="IR403" s="143"/>
    </row>
    <row xmlns:x14ac="http://schemas.microsoft.com/office/spreadsheetml/2009/9/ac" r="404" s="3" customFormat="true" x14ac:dyDescent="0.25">
      <c r="A404" s="444"/>
      <c r="B404" s="143"/>
      <c r="L404" s="143"/>
      <c r="V404" s="143"/>
      <c r="AF404" s="143"/>
      <c r="AP404" s="143"/>
      <c r="AZ404" s="143"/>
      <c r="BA404" s="143"/>
      <c r="BB404" s="143"/>
      <c r="BC404" s="143"/>
      <c r="BD404" s="143"/>
      <c r="BE404" s="143"/>
      <c r="BF404" s="143"/>
      <c r="BG404" s="143"/>
      <c r="BJ404" s="143"/>
      <c r="BT404" s="143"/>
      <c r="CD404" s="143"/>
      <c r="CN404" s="143"/>
      <c r="CX404" s="143"/>
      <c r="DH404" s="143"/>
      <c r="DR404" s="143"/>
      <c r="EB404" s="143"/>
      <c r="EL404" s="143"/>
      <c r="EV404" s="143"/>
      <c r="FF404" s="143"/>
      <c r="FP404" s="143"/>
      <c r="FZ404" s="143"/>
      <c r="GJ404" s="143"/>
      <c r="GT404" s="143"/>
      <c r="HD404" s="143"/>
      <c r="HN404" s="143"/>
      <c r="HX404" s="143"/>
      <c r="IH404" s="143"/>
      <c r="IR404" s="143"/>
    </row>
    <row xmlns:x14ac="http://schemas.microsoft.com/office/spreadsheetml/2009/9/ac" r="405" s="3" customFormat="true" x14ac:dyDescent="0.25">
      <c r="A405" s="444"/>
      <c r="B405" s="143"/>
      <c r="L405" s="143"/>
      <c r="V405" s="143"/>
      <c r="AF405" s="143"/>
      <c r="AP405" s="143"/>
      <c r="AZ405" s="143"/>
      <c r="BA405" s="143"/>
      <c r="BB405" s="143"/>
      <c r="BC405" s="143"/>
      <c r="BD405" s="143"/>
      <c r="BE405" s="143"/>
      <c r="BF405" s="143"/>
      <c r="BG405" s="143"/>
      <c r="BJ405" s="143"/>
      <c r="BT405" s="143"/>
      <c r="CD405" s="143"/>
      <c r="CN405" s="143"/>
      <c r="CX405" s="143"/>
      <c r="DH405" s="143"/>
      <c r="DR405" s="143"/>
      <c r="EB405" s="143"/>
      <c r="EL405" s="143"/>
      <c r="EV405" s="143"/>
      <c r="FF405" s="143"/>
      <c r="FP405" s="143"/>
      <c r="FZ405" s="143"/>
      <c r="GJ405" s="143"/>
      <c r="GT405" s="143"/>
      <c r="HD405" s="143"/>
      <c r="HN405" s="143"/>
      <c r="HX405" s="143"/>
      <c r="IH405" s="143"/>
      <c r="IR405" s="143"/>
    </row>
    <row xmlns:x14ac="http://schemas.microsoft.com/office/spreadsheetml/2009/9/ac" r="406" s="3" customFormat="true" x14ac:dyDescent="0.25">
      <c r="A406" s="444"/>
      <c r="B406" s="143"/>
      <c r="L406" s="143"/>
      <c r="V406" s="143"/>
      <c r="AF406" s="143"/>
      <c r="AP406" s="143"/>
      <c r="AZ406" s="143"/>
      <c r="BA406" s="143"/>
      <c r="BB406" s="143"/>
      <c r="BC406" s="143"/>
      <c r="BD406" s="143"/>
      <c r="BE406" s="143"/>
      <c r="BF406" s="143"/>
      <c r="BG406" s="143"/>
      <c r="BJ406" s="143"/>
      <c r="BT406" s="143"/>
      <c r="CD406" s="143"/>
      <c r="CN406" s="143"/>
      <c r="CX406" s="143"/>
      <c r="DH406" s="143"/>
      <c r="DR406" s="143"/>
      <c r="EB406" s="143"/>
      <c r="EL406" s="143"/>
      <c r="EV406" s="143"/>
      <c r="FF406" s="143"/>
      <c r="FP406" s="143"/>
      <c r="FZ406" s="143"/>
      <c r="GJ406" s="143"/>
      <c r="GT406" s="143"/>
      <c r="HD406" s="143"/>
      <c r="HN406" s="143"/>
      <c r="HX406" s="143"/>
      <c r="IH406" s="143"/>
      <c r="IR406" s="143"/>
    </row>
    <row xmlns:x14ac="http://schemas.microsoft.com/office/spreadsheetml/2009/9/ac" r="407" s="3" customFormat="true" x14ac:dyDescent="0.25">
      <c r="A407" s="444"/>
      <c r="B407" s="143"/>
      <c r="L407" s="143"/>
      <c r="V407" s="143"/>
      <c r="AF407" s="143"/>
      <c r="AP407" s="143"/>
      <c r="AZ407" s="143"/>
      <c r="BA407" s="143"/>
      <c r="BB407" s="143"/>
      <c r="BC407" s="143"/>
      <c r="BD407" s="143"/>
      <c r="BE407" s="143"/>
      <c r="BF407" s="143"/>
      <c r="BG407" s="143"/>
      <c r="BJ407" s="143"/>
      <c r="BT407" s="143"/>
      <c r="CD407" s="143"/>
      <c r="CN407" s="143"/>
      <c r="CX407" s="143"/>
      <c r="DH407" s="143"/>
      <c r="DR407" s="143"/>
      <c r="EB407" s="143"/>
      <c r="EL407" s="143"/>
      <c r="EV407" s="143"/>
      <c r="FF407" s="143"/>
      <c r="FP407" s="143"/>
      <c r="FZ407" s="143"/>
      <c r="GJ407" s="143"/>
      <c r="GT407" s="143"/>
      <c r="HD407" s="143"/>
      <c r="HN407" s="143"/>
      <c r="HX407" s="143"/>
      <c r="IH407" s="143"/>
      <c r="IR407" s="143"/>
    </row>
    <row xmlns:x14ac="http://schemas.microsoft.com/office/spreadsheetml/2009/9/ac" r="408" s="3" customFormat="true" x14ac:dyDescent="0.25">
      <c r="A408" s="444"/>
      <c r="B408" s="143"/>
      <c r="L408" s="143"/>
      <c r="V408" s="143"/>
      <c r="AF408" s="143"/>
      <c r="AP408" s="143"/>
      <c r="AZ408" s="143"/>
      <c r="BA408" s="143"/>
      <c r="BB408" s="143"/>
      <c r="BC408" s="143"/>
      <c r="BD408" s="143"/>
      <c r="BE408" s="143"/>
      <c r="BF408" s="143"/>
      <c r="BG408" s="143"/>
      <c r="BJ408" s="143"/>
      <c r="BT408" s="143"/>
      <c r="CD408" s="143"/>
      <c r="CN408" s="143"/>
      <c r="CX408" s="143"/>
      <c r="DH408" s="143"/>
      <c r="DR408" s="143"/>
      <c r="EB408" s="143"/>
      <c r="EL408" s="143"/>
      <c r="EV408" s="143"/>
      <c r="FF408" s="143"/>
      <c r="FP408" s="143"/>
      <c r="FZ408" s="143"/>
      <c r="GJ408" s="143"/>
      <c r="GT408" s="143"/>
      <c r="HD408" s="143"/>
      <c r="HN408" s="143"/>
      <c r="HX408" s="143"/>
      <c r="IH408" s="143"/>
      <c r="IR408" s="143"/>
    </row>
    <row xmlns:x14ac="http://schemas.microsoft.com/office/spreadsheetml/2009/9/ac" r="409" s="3" customFormat="true" x14ac:dyDescent="0.25">
      <c r="A409" s="444"/>
      <c r="B409" s="143"/>
      <c r="L409" s="143"/>
      <c r="V409" s="143"/>
      <c r="AF409" s="143"/>
      <c r="AP409" s="143"/>
      <c r="AZ409" s="143"/>
      <c r="BA409" s="143"/>
      <c r="BB409" s="143"/>
      <c r="BC409" s="143"/>
      <c r="BD409" s="143"/>
      <c r="BE409" s="143"/>
      <c r="BF409" s="143"/>
      <c r="BG409" s="143"/>
      <c r="BJ409" s="143"/>
      <c r="BT409" s="143"/>
      <c r="CD409" s="143"/>
      <c r="CN409" s="143"/>
      <c r="CX409" s="143"/>
      <c r="DH409" s="143"/>
      <c r="DR409" s="143"/>
      <c r="EB409" s="143"/>
      <c r="EL409" s="143"/>
      <c r="EV409" s="143"/>
      <c r="FF409" s="143"/>
      <c r="FP409" s="143"/>
      <c r="FZ409" s="143"/>
      <c r="GJ409" s="143"/>
      <c r="GT409" s="143"/>
      <c r="HD409" s="143"/>
      <c r="HN409" s="143"/>
      <c r="HX409" s="143"/>
      <c r="IH409" s="143"/>
      <c r="IR409" s="143"/>
    </row>
    <row xmlns:x14ac="http://schemas.microsoft.com/office/spreadsheetml/2009/9/ac" r="410" s="3" customFormat="true" x14ac:dyDescent="0.25">
      <c r="A410" s="444"/>
      <c r="B410" s="143"/>
      <c r="L410" s="143"/>
      <c r="V410" s="143"/>
      <c r="AF410" s="143"/>
      <c r="AP410" s="143"/>
      <c r="AZ410" s="143"/>
      <c r="BA410" s="143"/>
      <c r="BB410" s="143"/>
      <c r="BC410" s="143"/>
      <c r="BD410" s="143"/>
      <c r="BE410" s="143"/>
      <c r="BF410" s="143"/>
      <c r="BG410" s="143"/>
      <c r="BJ410" s="143"/>
      <c r="BT410" s="143"/>
      <c r="CD410" s="143"/>
      <c r="CN410" s="143"/>
      <c r="CX410" s="143"/>
      <c r="DH410" s="143"/>
      <c r="DR410" s="143"/>
      <c r="EB410" s="143"/>
      <c r="EL410" s="143"/>
      <c r="EV410" s="143"/>
      <c r="FF410" s="143"/>
      <c r="FP410" s="143"/>
      <c r="FZ410" s="143"/>
      <c r="GJ410" s="143"/>
      <c r="GT410" s="143"/>
      <c r="HD410" s="143"/>
      <c r="HN410" s="143"/>
      <c r="HX410" s="143"/>
      <c r="IH410" s="143"/>
      <c r="IR410" s="143"/>
    </row>
    <row xmlns:x14ac="http://schemas.microsoft.com/office/spreadsheetml/2009/9/ac" r="411" s="3" customFormat="true" x14ac:dyDescent="0.25">
      <c r="A411" s="444"/>
      <c r="B411" s="143"/>
      <c r="L411" s="143"/>
      <c r="V411" s="143"/>
      <c r="AF411" s="143"/>
      <c r="AP411" s="143"/>
      <c r="AZ411" s="143"/>
      <c r="BA411" s="143"/>
      <c r="BB411" s="143"/>
      <c r="BC411" s="143"/>
      <c r="BD411" s="143"/>
      <c r="BE411" s="143"/>
      <c r="BF411" s="143"/>
      <c r="BG411" s="143"/>
      <c r="BJ411" s="143"/>
      <c r="BT411" s="143"/>
      <c r="CD411" s="143"/>
      <c r="CN411" s="143"/>
      <c r="CX411" s="143"/>
      <c r="DH411" s="143"/>
      <c r="DR411" s="143"/>
      <c r="EB411" s="143"/>
      <c r="EL411" s="143"/>
      <c r="EV411" s="143"/>
      <c r="FF411" s="143"/>
      <c r="FP411" s="143"/>
      <c r="FZ411" s="143"/>
      <c r="GJ411" s="143"/>
      <c r="GT411" s="143"/>
      <c r="HD411" s="143"/>
      <c r="HN411" s="143"/>
      <c r="HX411" s="143"/>
      <c r="IH411" s="143"/>
      <c r="IR411" s="143"/>
    </row>
    <row xmlns:x14ac="http://schemas.microsoft.com/office/spreadsheetml/2009/9/ac" r="412" s="3" customFormat="true" x14ac:dyDescent="0.25">
      <c r="A412" s="444"/>
      <c r="B412" s="143"/>
      <c r="L412" s="143"/>
      <c r="V412" s="143"/>
      <c r="AF412" s="143"/>
      <c r="AP412" s="143"/>
      <c r="AZ412" s="143"/>
      <c r="BA412" s="143"/>
      <c r="BB412" s="143"/>
      <c r="BC412" s="143"/>
      <c r="BD412" s="143"/>
      <c r="BE412" s="143"/>
      <c r="BF412" s="143"/>
      <c r="BG412" s="143"/>
      <c r="BJ412" s="143"/>
      <c r="BT412" s="143"/>
      <c r="CD412" s="143"/>
      <c r="CN412" s="143"/>
      <c r="CX412" s="143"/>
      <c r="DH412" s="143"/>
      <c r="DR412" s="143"/>
      <c r="EB412" s="143"/>
      <c r="EL412" s="143"/>
      <c r="EV412" s="143"/>
      <c r="FF412" s="143"/>
      <c r="FP412" s="143"/>
      <c r="FZ412" s="143"/>
      <c r="GJ412" s="143"/>
      <c r="GT412" s="143"/>
      <c r="HD412" s="143"/>
      <c r="HN412" s="143"/>
      <c r="HX412" s="143"/>
      <c r="IH412" s="143"/>
      <c r="IR412" s="143"/>
    </row>
    <row xmlns:x14ac="http://schemas.microsoft.com/office/spreadsheetml/2009/9/ac" r="413" s="3" customFormat="true" x14ac:dyDescent="0.25">
      <c r="A413" s="444"/>
      <c r="B413" s="143"/>
      <c r="L413" s="143"/>
      <c r="V413" s="143"/>
      <c r="AF413" s="143"/>
      <c r="AP413" s="143"/>
      <c r="AZ413" s="143"/>
      <c r="BA413" s="143"/>
      <c r="BB413" s="143"/>
      <c r="BC413" s="143"/>
      <c r="BD413" s="143"/>
      <c r="BE413" s="143"/>
      <c r="BF413" s="143"/>
      <c r="BG413" s="143"/>
      <c r="BJ413" s="143"/>
      <c r="BT413" s="143"/>
      <c r="CD413" s="143"/>
      <c r="CN413" s="143"/>
      <c r="CX413" s="143"/>
      <c r="DH413" s="143"/>
      <c r="DR413" s="143"/>
      <c r="EB413" s="143"/>
      <c r="EL413" s="143"/>
      <c r="EV413" s="143"/>
      <c r="FF413" s="143"/>
      <c r="FP413" s="143"/>
      <c r="FZ413" s="143"/>
      <c r="GJ413" s="143"/>
      <c r="GT413" s="143"/>
      <c r="HD413" s="143"/>
      <c r="HN413" s="143"/>
      <c r="HX413" s="143"/>
      <c r="IH413" s="143"/>
      <c r="IR413" s="143"/>
    </row>
    <row xmlns:x14ac="http://schemas.microsoft.com/office/spreadsheetml/2009/9/ac" r="414" s="3" customFormat="true" x14ac:dyDescent="0.25">
      <c r="A414" s="444"/>
      <c r="B414" s="143"/>
      <c r="L414" s="143"/>
      <c r="V414" s="143"/>
      <c r="AF414" s="143"/>
      <c r="AP414" s="143"/>
      <c r="AZ414" s="143"/>
      <c r="BA414" s="143"/>
      <c r="BB414" s="143"/>
      <c r="BC414" s="143"/>
      <c r="BD414" s="143"/>
      <c r="BE414" s="143"/>
      <c r="BF414" s="143"/>
      <c r="BG414" s="143"/>
      <c r="BJ414" s="143"/>
      <c r="BT414" s="143"/>
      <c r="CD414" s="143"/>
      <c r="CN414" s="143"/>
      <c r="CX414" s="143"/>
      <c r="DH414" s="143"/>
      <c r="DR414" s="143"/>
      <c r="EB414" s="143"/>
      <c r="EL414" s="143"/>
      <c r="EV414" s="143"/>
      <c r="FF414" s="143"/>
      <c r="FP414" s="143"/>
      <c r="FZ414" s="143"/>
      <c r="GJ414" s="143"/>
      <c r="GT414" s="143"/>
      <c r="HD414" s="143"/>
      <c r="HN414" s="143"/>
      <c r="HX414" s="143"/>
      <c r="IH414" s="143"/>
      <c r="IR414" s="143"/>
    </row>
    <row xmlns:x14ac="http://schemas.microsoft.com/office/spreadsheetml/2009/9/ac" r="415" s="3" customFormat="true" x14ac:dyDescent="0.25">
      <c r="A415" s="444"/>
      <c r="B415" s="143"/>
      <c r="L415" s="143"/>
      <c r="V415" s="143"/>
      <c r="AF415" s="143"/>
      <c r="AP415" s="143"/>
      <c r="AZ415" s="143"/>
      <c r="BA415" s="143"/>
      <c r="BB415" s="143"/>
      <c r="BC415" s="143"/>
      <c r="BD415" s="143"/>
      <c r="BE415" s="143"/>
      <c r="BF415" s="143"/>
      <c r="BG415" s="143"/>
      <c r="BJ415" s="143"/>
      <c r="BT415" s="143"/>
      <c r="CD415" s="143"/>
      <c r="CN415" s="143"/>
      <c r="CX415" s="143"/>
      <c r="DH415" s="143"/>
      <c r="DR415" s="143"/>
      <c r="EB415" s="143"/>
      <c r="EL415" s="143"/>
      <c r="EV415" s="143"/>
      <c r="FF415" s="143"/>
      <c r="FP415" s="143"/>
      <c r="FZ415" s="143"/>
      <c r="GJ415" s="143"/>
      <c r="GT415" s="143"/>
      <c r="HD415" s="143"/>
      <c r="HN415" s="143"/>
      <c r="HX415" s="143"/>
      <c r="IH415" s="143"/>
      <c r="IR415" s="143"/>
    </row>
    <row xmlns:x14ac="http://schemas.microsoft.com/office/spreadsheetml/2009/9/ac" r="416" s="3" customFormat="true" x14ac:dyDescent="0.25">
      <c r="A416" s="444"/>
      <c r="B416" s="143"/>
      <c r="L416" s="143"/>
      <c r="V416" s="143"/>
      <c r="AF416" s="143"/>
      <c r="AP416" s="143"/>
      <c r="AZ416" s="143"/>
      <c r="BA416" s="143"/>
      <c r="BB416" s="143"/>
      <c r="BC416" s="143"/>
      <c r="BD416" s="143"/>
      <c r="BE416" s="143"/>
      <c r="BF416" s="143"/>
      <c r="BG416" s="143"/>
      <c r="BJ416" s="143"/>
      <c r="BT416" s="143"/>
      <c r="CD416" s="143"/>
      <c r="CN416" s="143"/>
      <c r="CX416" s="143"/>
      <c r="DH416" s="143"/>
      <c r="DR416" s="143"/>
      <c r="EB416" s="143"/>
      <c r="EL416" s="143"/>
      <c r="EV416" s="143"/>
      <c r="FF416" s="143"/>
      <c r="FP416" s="143"/>
      <c r="FZ416" s="143"/>
      <c r="GJ416" s="143"/>
      <c r="GT416" s="143"/>
      <c r="HD416" s="143"/>
      <c r="HN416" s="143"/>
      <c r="HX416" s="143"/>
      <c r="IH416" s="143"/>
      <c r="IR416" s="143"/>
    </row>
    <row xmlns:x14ac="http://schemas.microsoft.com/office/spreadsheetml/2009/9/ac" r="417" s="3" customFormat="true" x14ac:dyDescent="0.25">
      <c r="A417" s="444"/>
      <c r="B417" s="143"/>
      <c r="L417" s="143"/>
      <c r="V417" s="143"/>
      <c r="AF417" s="143"/>
      <c r="AP417" s="143"/>
      <c r="AZ417" s="143"/>
      <c r="BA417" s="143"/>
      <c r="BB417" s="143"/>
      <c r="BC417" s="143"/>
      <c r="BD417" s="143"/>
      <c r="BE417" s="143"/>
      <c r="BF417" s="143"/>
      <c r="BG417" s="143"/>
      <c r="BJ417" s="143"/>
      <c r="BT417" s="143"/>
      <c r="CD417" s="143"/>
      <c r="CN417" s="143"/>
      <c r="CX417" s="143"/>
      <c r="DH417" s="143"/>
      <c r="DR417" s="143"/>
      <c r="EB417" s="143"/>
      <c r="EL417" s="143"/>
      <c r="EV417" s="143"/>
      <c r="FF417" s="143"/>
      <c r="FP417" s="143"/>
      <c r="FZ417" s="143"/>
      <c r="GJ417" s="143"/>
      <c r="GT417" s="143"/>
      <c r="HD417" s="143"/>
      <c r="HN417" s="143"/>
      <c r="HX417" s="143"/>
      <c r="IH417" s="143"/>
      <c r="IR417" s="143"/>
    </row>
    <row xmlns:x14ac="http://schemas.microsoft.com/office/spreadsheetml/2009/9/ac" r="418" s="3" customFormat="true" x14ac:dyDescent="0.25">
      <c r="A418" s="444"/>
      <c r="B418" s="143"/>
      <c r="L418" s="143"/>
      <c r="V418" s="143"/>
      <c r="AF418" s="143"/>
      <c r="AP418" s="143"/>
      <c r="AZ418" s="143"/>
      <c r="BA418" s="143"/>
      <c r="BB418" s="143"/>
      <c r="BC418" s="143"/>
      <c r="BD418" s="143"/>
      <c r="BE418" s="143"/>
      <c r="BF418" s="143"/>
      <c r="BG418" s="143"/>
      <c r="BJ418" s="143"/>
      <c r="BT418" s="143"/>
      <c r="CD418" s="143"/>
      <c r="CN418" s="143"/>
      <c r="CX418" s="143"/>
      <c r="DH418" s="143"/>
      <c r="DR418" s="143"/>
      <c r="EB418" s="143"/>
      <c r="EL418" s="143"/>
      <c r="EV418" s="143"/>
      <c r="FF418" s="143"/>
      <c r="FP418" s="143"/>
      <c r="FZ418" s="143"/>
      <c r="GJ418" s="143"/>
      <c r="GT418" s="143"/>
      <c r="HD418" s="143"/>
      <c r="HN418" s="143"/>
      <c r="HX418" s="143"/>
      <c r="IH418" s="143"/>
      <c r="IR418" s="143"/>
    </row>
    <row xmlns:x14ac="http://schemas.microsoft.com/office/spreadsheetml/2009/9/ac" r="419" s="3" customFormat="true" x14ac:dyDescent="0.25">
      <c r="A419" s="444"/>
      <c r="B419" s="143"/>
      <c r="L419" s="143"/>
      <c r="V419" s="143"/>
      <c r="AF419" s="143"/>
      <c r="AP419" s="143"/>
      <c r="AZ419" s="143"/>
      <c r="BA419" s="143"/>
      <c r="BB419" s="143"/>
      <c r="BC419" s="143"/>
      <c r="BD419" s="143"/>
      <c r="BE419" s="143"/>
      <c r="BF419" s="143"/>
      <c r="BG419" s="143"/>
      <c r="BJ419" s="143"/>
      <c r="BT419" s="143"/>
      <c r="CD419" s="143"/>
      <c r="CN419" s="143"/>
      <c r="CX419" s="143"/>
      <c r="DH419" s="143"/>
      <c r="DR419" s="143"/>
      <c r="EB419" s="143"/>
      <c r="EL419" s="143"/>
      <c r="EV419" s="143"/>
      <c r="FF419" s="143"/>
      <c r="FP419" s="143"/>
      <c r="FZ419" s="143"/>
      <c r="GJ419" s="143"/>
      <c r="GT419" s="143"/>
      <c r="HD419" s="143"/>
      <c r="HN419" s="143"/>
      <c r="HX419" s="143"/>
      <c r="IH419" s="143"/>
      <c r="IR419" s="143"/>
    </row>
    <row xmlns:x14ac="http://schemas.microsoft.com/office/spreadsheetml/2009/9/ac" r="420" s="3" customFormat="true" x14ac:dyDescent="0.25">
      <c r="A420" s="444"/>
      <c r="B420" s="143"/>
      <c r="L420" s="143"/>
      <c r="V420" s="143"/>
      <c r="AF420" s="143"/>
      <c r="AP420" s="143"/>
      <c r="AZ420" s="143"/>
      <c r="BA420" s="143"/>
      <c r="BB420" s="143"/>
      <c r="BC420" s="143"/>
      <c r="BD420" s="143"/>
      <c r="BE420" s="143"/>
      <c r="BF420" s="143"/>
      <c r="BG420" s="143"/>
      <c r="BJ420" s="143"/>
      <c r="BT420" s="143"/>
      <c r="CD420" s="143"/>
      <c r="CN420" s="143"/>
      <c r="CX420" s="143"/>
      <c r="DH420" s="143"/>
      <c r="DR420" s="143"/>
      <c r="EB420" s="143"/>
      <c r="EL420" s="143"/>
      <c r="EV420" s="143"/>
      <c r="FF420" s="143"/>
      <c r="FP420" s="143"/>
      <c r="FZ420" s="143"/>
      <c r="GJ420" s="143"/>
      <c r="GT420" s="143"/>
      <c r="HD420" s="143"/>
      <c r="HN420" s="143"/>
      <c r="HX420" s="143"/>
      <c r="IH420" s="143"/>
      <c r="IR420" s="143"/>
    </row>
    <row xmlns:x14ac="http://schemas.microsoft.com/office/spreadsheetml/2009/9/ac" r="421" s="3" customFormat="true" x14ac:dyDescent="0.25">
      <c r="A421" s="444"/>
      <c r="B421" s="143"/>
      <c r="L421" s="143"/>
      <c r="V421" s="143"/>
      <c r="AF421" s="143"/>
      <c r="AP421" s="143"/>
      <c r="AZ421" s="143"/>
      <c r="BA421" s="143"/>
      <c r="BB421" s="143"/>
      <c r="BC421" s="143"/>
      <c r="BD421" s="143"/>
      <c r="BE421" s="143"/>
      <c r="BF421" s="143"/>
      <c r="BG421" s="143"/>
      <c r="BJ421" s="143"/>
      <c r="BT421" s="143"/>
      <c r="CD421" s="143"/>
      <c r="CN421" s="143"/>
      <c r="CX421" s="143"/>
      <c r="DH421" s="143"/>
      <c r="DR421" s="143"/>
      <c r="EB421" s="143"/>
      <c r="EL421" s="143"/>
      <c r="EV421" s="143"/>
      <c r="FF421" s="143"/>
      <c r="FP421" s="143"/>
      <c r="FZ421" s="143"/>
      <c r="GJ421" s="143"/>
      <c r="GT421" s="143"/>
      <c r="HD421" s="143"/>
      <c r="HN421" s="143"/>
      <c r="HX421" s="143"/>
      <c r="IH421" s="143"/>
      <c r="IR421" s="143"/>
    </row>
    <row xmlns:x14ac="http://schemas.microsoft.com/office/spreadsheetml/2009/9/ac" r="422" s="3" customFormat="true" x14ac:dyDescent="0.25">
      <c r="A422" s="444"/>
      <c r="B422" s="143"/>
      <c r="L422" s="143"/>
      <c r="V422" s="143"/>
      <c r="AF422" s="143"/>
      <c r="AP422" s="143"/>
      <c r="AZ422" s="143"/>
      <c r="BA422" s="143"/>
      <c r="BB422" s="143"/>
      <c r="BC422" s="143"/>
      <c r="BD422" s="143"/>
      <c r="BE422" s="143"/>
      <c r="BF422" s="143"/>
      <c r="BG422" s="143"/>
      <c r="BJ422" s="143"/>
      <c r="BT422" s="143"/>
      <c r="CD422" s="143"/>
      <c r="CN422" s="143"/>
      <c r="CX422" s="143"/>
      <c r="DH422" s="143"/>
      <c r="DR422" s="143"/>
      <c r="EB422" s="143"/>
      <c r="EL422" s="143"/>
      <c r="EV422" s="143"/>
      <c r="FF422" s="143"/>
      <c r="FP422" s="143"/>
      <c r="FZ422" s="143"/>
      <c r="GJ422" s="143"/>
      <c r="GT422" s="143"/>
      <c r="HD422" s="143"/>
      <c r="HN422" s="143"/>
      <c r="HX422" s="143"/>
      <c r="IH422" s="143"/>
      <c r="IR422" s="143"/>
    </row>
    <row xmlns:x14ac="http://schemas.microsoft.com/office/spreadsheetml/2009/9/ac" r="423" s="3" customFormat="true" x14ac:dyDescent="0.25">
      <c r="A423" s="444"/>
      <c r="B423" s="143"/>
      <c r="L423" s="143"/>
      <c r="V423" s="143"/>
      <c r="AF423" s="143"/>
      <c r="AP423" s="143"/>
      <c r="AZ423" s="143"/>
      <c r="BA423" s="143"/>
      <c r="BB423" s="143"/>
      <c r="BC423" s="143"/>
      <c r="BD423" s="143"/>
      <c r="BE423" s="143"/>
      <c r="BF423" s="143"/>
      <c r="BG423" s="143"/>
      <c r="BJ423" s="143"/>
      <c r="BT423" s="143"/>
      <c r="CD423" s="143"/>
      <c r="CN423" s="143"/>
      <c r="CX423" s="143"/>
      <c r="DH423" s="143"/>
      <c r="DR423" s="143"/>
      <c r="EB423" s="143"/>
      <c r="EL423" s="143"/>
      <c r="EV423" s="143"/>
      <c r="FF423" s="143"/>
      <c r="FP423" s="143"/>
      <c r="FZ423" s="143"/>
      <c r="GJ423" s="143"/>
      <c r="GT423" s="143"/>
      <c r="HD423" s="143"/>
      <c r="HN423" s="143"/>
      <c r="HX423" s="143"/>
      <c r="IH423" s="143"/>
      <c r="IR423" s="143"/>
    </row>
    <row xmlns:x14ac="http://schemas.microsoft.com/office/spreadsheetml/2009/9/ac" r="424" s="3" customFormat="true" x14ac:dyDescent="0.25">
      <c r="A424" s="444"/>
      <c r="B424" s="143"/>
      <c r="L424" s="143"/>
      <c r="V424" s="143"/>
      <c r="AF424" s="143"/>
      <c r="AP424" s="143"/>
      <c r="AZ424" s="143"/>
      <c r="BA424" s="143"/>
      <c r="BB424" s="143"/>
      <c r="BC424" s="143"/>
      <c r="BD424" s="143"/>
      <c r="BE424" s="143"/>
      <c r="BF424" s="143"/>
      <c r="BG424" s="143"/>
      <c r="BJ424" s="143"/>
      <c r="BT424" s="143"/>
      <c r="CD424" s="143"/>
      <c r="CN424" s="143"/>
      <c r="CX424" s="143"/>
      <c r="DH424" s="143"/>
      <c r="DR424" s="143"/>
      <c r="EB424" s="143"/>
      <c r="EL424" s="143"/>
      <c r="EV424" s="143"/>
      <c r="FF424" s="143"/>
      <c r="FP424" s="143"/>
      <c r="FZ424" s="143"/>
      <c r="GJ424" s="143"/>
      <c r="GT424" s="143"/>
      <c r="HD424" s="143"/>
      <c r="HN424" s="143"/>
      <c r="HX424" s="143"/>
      <c r="IH424" s="143"/>
      <c r="IR424" s="143"/>
    </row>
    <row xmlns:x14ac="http://schemas.microsoft.com/office/spreadsheetml/2009/9/ac" r="425" s="3" customFormat="true" x14ac:dyDescent="0.25">
      <c r="A425" s="444"/>
      <c r="B425" s="143"/>
      <c r="L425" s="143"/>
      <c r="V425" s="143"/>
      <c r="AF425" s="143"/>
      <c r="AP425" s="143"/>
      <c r="AZ425" s="143"/>
      <c r="BA425" s="143"/>
      <c r="BB425" s="143"/>
      <c r="BC425" s="143"/>
      <c r="BD425" s="143"/>
      <c r="BE425" s="143"/>
      <c r="BF425" s="143"/>
      <c r="BG425" s="143"/>
      <c r="BJ425" s="143"/>
      <c r="BT425" s="143"/>
      <c r="CD425" s="143"/>
      <c r="CN425" s="143"/>
      <c r="CX425" s="143"/>
      <c r="DH425" s="143"/>
      <c r="DR425" s="143"/>
      <c r="EB425" s="143"/>
      <c r="EL425" s="143"/>
      <c r="EV425" s="143"/>
      <c r="FF425" s="143"/>
      <c r="FP425" s="143"/>
      <c r="FZ425" s="143"/>
      <c r="GJ425" s="143"/>
      <c r="GT425" s="143"/>
      <c r="HD425" s="143"/>
      <c r="HN425" s="143"/>
      <c r="HX425" s="143"/>
      <c r="IH425" s="143"/>
      <c r="IR425" s="143"/>
    </row>
    <row xmlns:x14ac="http://schemas.microsoft.com/office/spreadsheetml/2009/9/ac" r="426" s="3" customFormat="true" x14ac:dyDescent="0.25">
      <c r="A426" s="444"/>
      <c r="B426" s="143"/>
      <c r="L426" s="143"/>
      <c r="V426" s="143"/>
      <c r="AF426" s="143"/>
      <c r="AP426" s="143"/>
      <c r="AZ426" s="143"/>
      <c r="BA426" s="143"/>
      <c r="BB426" s="143"/>
      <c r="BC426" s="143"/>
      <c r="BD426" s="143"/>
      <c r="BE426" s="143"/>
      <c r="BF426" s="143"/>
      <c r="BG426" s="143"/>
      <c r="BJ426" s="143"/>
      <c r="BT426" s="143"/>
      <c r="CD426" s="143"/>
      <c r="CN426" s="143"/>
      <c r="CX426" s="143"/>
      <c r="DH426" s="143"/>
      <c r="DR426" s="143"/>
      <c r="EB426" s="143"/>
      <c r="EL426" s="143"/>
      <c r="EV426" s="143"/>
      <c r="FF426" s="143"/>
      <c r="FP426" s="143"/>
      <c r="FZ426" s="143"/>
      <c r="GJ426" s="143"/>
      <c r="GT426" s="143"/>
      <c r="HD426" s="143"/>
      <c r="HN426" s="143"/>
      <c r="HX426" s="143"/>
      <c r="IH426" s="143"/>
      <c r="IR426" s="143"/>
    </row>
    <row xmlns:x14ac="http://schemas.microsoft.com/office/spreadsheetml/2009/9/ac" r="427" s="3" customFormat="true" x14ac:dyDescent="0.25">
      <c r="A427" s="444"/>
      <c r="B427" s="143"/>
      <c r="L427" s="143"/>
      <c r="V427" s="143"/>
      <c r="AF427" s="143"/>
      <c r="AP427" s="143"/>
      <c r="AZ427" s="143"/>
      <c r="BA427" s="143"/>
      <c r="BB427" s="143"/>
      <c r="BC427" s="143"/>
      <c r="BD427" s="143"/>
      <c r="BE427" s="143"/>
      <c r="BF427" s="143"/>
      <c r="BG427" s="143"/>
      <c r="BJ427" s="143"/>
      <c r="BT427" s="143"/>
      <c r="CD427" s="143"/>
      <c r="CN427" s="143"/>
      <c r="CX427" s="143"/>
      <c r="DH427" s="143"/>
      <c r="DR427" s="143"/>
      <c r="EB427" s="143"/>
      <c r="EL427" s="143"/>
      <c r="EV427" s="143"/>
      <c r="FF427" s="143"/>
      <c r="FP427" s="143"/>
      <c r="FZ427" s="143"/>
      <c r="GJ427" s="143"/>
      <c r="GT427" s="143"/>
      <c r="HD427" s="143"/>
      <c r="HN427" s="143"/>
      <c r="HX427" s="143"/>
      <c r="IH427" s="143"/>
      <c r="IR427" s="143"/>
    </row>
    <row xmlns:x14ac="http://schemas.microsoft.com/office/spreadsheetml/2009/9/ac" r="428" s="3" customFormat="true" x14ac:dyDescent="0.25">
      <c r="A428" s="444"/>
      <c r="B428" s="143"/>
      <c r="L428" s="143"/>
      <c r="V428" s="143"/>
      <c r="AF428" s="143"/>
      <c r="AP428" s="143"/>
      <c r="AZ428" s="143"/>
      <c r="BA428" s="143"/>
      <c r="BB428" s="143"/>
      <c r="BC428" s="143"/>
      <c r="BD428" s="143"/>
      <c r="BE428" s="143"/>
      <c r="BF428" s="143"/>
      <c r="BG428" s="143"/>
      <c r="BJ428" s="143"/>
      <c r="BT428" s="143"/>
      <c r="CD428" s="143"/>
      <c r="CN428" s="143"/>
      <c r="CX428" s="143"/>
      <c r="DH428" s="143"/>
      <c r="DR428" s="143"/>
      <c r="EB428" s="143"/>
      <c r="EL428" s="143"/>
      <c r="EV428" s="143"/>
      <c r="FF428" s="143"/>
      <c r="FP428" s="143"/>
      <c r="FZ428" s="143"/>
      <c r="GJ428" s="143"/>
      <c r="GT428" s="143"/>
      <c r="HD428" s="143"/>
      <c r="HN428" s="143"/>
      <c r="HX428" s="143"/>
      <c r="IH428" s="143"/>
      <c r="IR428" s="143"/>
    </row>
    <row xmlns:x14ac="http://schemas.microsoft.com/office/spreadsheetml/2009/9/ac" r="429" s="3" customFormat="true" x14ac:dyDescent="0.25">
      <c r="A429" s="444"/>
      <c r="B429" s="143"/>
      <c r="L429" s="143"/>
      <c r="V429" s="143"/>
      <c r="AF429" s="143"/>
      <c r="AP429" s="143"/>
      <c r="AZ429" s="143"/>
      <c r="BA429" s="143"/>
      <c r="BB429" s="143"/>
      <c r="BC429" s="143"/>
      <c r="BD429" s="143"/>
      <c r="BE429" s="143"/>
      <c r="BF429" s="143"/>
      <c r="BG429" s="143"/>
      <c r="BJ429" s="143"/>
      <c r="BT429" s="143"/>
      <c r="CD429" s="143"/>
      <c r="CN429" s="143"/>
      <c r="CX429" s="143"/>
      <c r="DH429" s="143"/>
      <c r="DR429" s="143"/>
      <c r="EB429" s="143"/>
      <c r="EL429" s="143"/>
      <c r="EV429" s="143"/>
      <c r="FF429" s="143"/>
      <c r="FP429" s="143"/>
      <c r="FZ429" s="143"/>
      <c r="GJ429" s="143"/>
      <c r="GT429" s="143"/>
      <c r="HD429" s="143"/>
      <c r="HN429" s="143"/>
      <c r="HX429" s="143"/>
      <c r="IH429" s="143"/>
      <c r="IR429" s="143"/>
    </row>
    <row xmlns:x14ac="http://schemas.microsoft.com/office/spreadsheetml/2009/9/ac" r="430" s="3" customFormat="true" x14ac:dyDescent="0.25">
      <c r="A430" s="444"/>
      <c r="B430" s="143"/>
      <c r="L430" s="143"/>
      <c r="V430" s="143"/>
      <c r="AF430" s="143"/>
      <c r="AP430" s="143"/>
      <c r="AZ430" s="143"/>
      <c r="BA430" s="143"/>
      <c r="BB430" s="143"/>
      <c r="BC430" s="143"/>
      <c r="BD430" s="143"/>
      <c r="BE430" s="143"/>
      <c r="BF430" s="143"/>
      <c r="BG430" s="143"/>
      <c r="BJ430" s="143"/>
      <c r="BT430" s="143"/>
      <c r="CD430" s="143"/>
      <c r="CN430" s="143"/>
      <c r="CX430" s="143"/>
      <c r="DH430" s="143"/>
      <c r="DR430" s="143"/>
      <c r="EB430" s="143"/>
      <c r="EL430" s="143"/>
      <c r="EV430" s="143"/>
      <c r="FF430" s="143"/>
      <c r="FP430" s="143"/>
      <c r="FZ430" s="143"/>
      <c r="GJ430" s="143"/>
      <c r="GT430" s="143"/>
      <c r="HD430" s="143"/>
      <c r="HN430" s="143"/>
      <c r="HX430" s="143"/>
      <c r="IH430" s="143"/>
      <c r="IR430" s="143"/>
    </row>
    <row xmlns:x14ac="http://schemas.microsoft.com/office/spreadsheetml/2009/9/ac" r="431" s="3" customFormat="true" x14ac:dyDescent="0.25">
      <c r="A431" s="444"/>
      <c r="B431" s="143"/>
      <c r="L431" s="143"/>
      <c r="V431" s="143"/>
      <c r="AF431" s="143"/>
      <c r="AP431" s="143"/>
      <c r="AZ431" s="143"/>
      <c r="BA431" s="143"/>
      <c r="BB431" s="143"/>
      <c r="BC431" s="143"/>
      <c r="BD431" s="143"/>
      <c r="BE431" s="143"/>
      <c r="BF431" s="143"/>
      <c r="BG431" s="143"/>
      <c r="BJ431" s="143"/>
      <c r="BT431" s="143"/>
      <c r="CD431" s="143"/>
      <c r="CN431" s="143"/>
      <c r="CX431" s="143"/>
      <c r="DH431" s="143"/>
      <c r="DR431" s="143"/>
      <c r="EB431" s="143"/>
      <c r="EL431" s="143"/>
      <c r="EV431" s="143"/>
      <c r="FF431" s="143"/>
      <c r="FP431" s="143"/>
      <c r="FZ431" s="143"/>
      <c r="GJ431" s="143"/>
      <c r="GT431" s="143"/>
      <c r="HD431" s="143"/>
      <c r="HN431" s="143"/>
      <c r="HX431" s="143"/>
      <c r="IH431" s="143"/>
      <c r="IR431" s="143"/>
    </row>
    <row xmlns:x14ac="http://schemas.microsoft.com/office/spreadsheetml/2009/9/ac" r="432" s="3" customFormat="true" x14ac:dyDescent="0.25">
      <c r="A432" s="444"/>
      <c r="B432" s="143"/>
      <c r="L432" s="143"/>
      <c r="V432" s="143"/>
      <c r="AF432" s="143"/>
      <c r="AP432" s="143"/>
      <c r="AZ432" s="143"/>
      <c r="BA432" s="143"/>
      <c r="BB432" s="143"/>
      <c r="BC432" s="143"/>
      <c r="BD432" s="143"/>
      <c r="BE432" s="143"/>
      <c r="BF432" s="143"/>
      <c r="BG432" s="143"/>
      <c r="BJ432" s="143"/>
      <c r="BT432" s="143"/>
      <c r="CD432" s="143"/>
      <c r="CN432" s="143"/>
      <c r="CX432" s="143"/>
      <c r="DH432" s="143"/>
      <c r="DR432" s="143"/>
      <c r="EB432" s="143"/>
      <c r="EL432" s="143"/>
      <c r="EV432" s="143"/>
      <c r="FF432" s="143"/>
      <c r="FP432" s="143"/>
      <c r="FZ432" s="143"/>
      <c r="GJ432" s="143"/>
      <c r="GT432" s="143"/>
      <c r="HD432" s="143"/>
      <c r="HN432" s="143"/>
      <c r="HX432" s="143"/>
      <c r="IH432" s="143"/>
      <c r="IR432" s="143"/>
    </row>
    <row xmlns:x14ac="http://schemas.microsoft.com/office/spreadsheetml/2009/9/ac" r="433" s="3" customFormat="true" x14ac:dyDescent="0.25">
      <c r="A433" s="444"/>
      <c r="B433" s="143"/>
      <c r="L433" s="143"/>
      <c r="V433" s="143"/>
      <c r="AF433" s="143"/>
      <c r="AP433" s="143"/>
      <c r="AZ433" s="143"/>
      <c r="BA433" s="143"/>
      <c r="BB433" s="143"/>
      <c r="BC433" s="143"/>
      <c r="BD433" s="143"/>
      <c r="BE433" s="143"/>
      <c r="BF433" s="143"/>
      <c r="BG433" s="143"/>
      <c r="BJ433" s="143"/>
      <c r="BT433" s="143"/>
      <c r="CD433" s="143"/>
      <c r="CN433" s="143"/>
      <c r="CX433" s="143"/>
      <c r="DH433" s="143"/>
      <c r="DR433" s="143"/>
      <c r="EB433" s="143"/>
      <c r="EL433" s="143"/>
      <c r="EV433" s="143"/>
      <c r="FF433" s="143"/>
      <c r="FP433" s="143"/>
      <c r="FZ433" s="143"/>
      <c r="GJ433" s="143"/>
      <c r="GT433" s="143"/>
      <c r="HD433" s="143"/>
      <c r="HN433" s="143"/>
      <c r="HX433" s="143"/>
      <c r="IH433" s="143"/>
      <c r="IR433" s="143"/>
    </row>
    <row xmlns:x14ac="http://schemas.microsoft.com/office/spreadsheetml/2009/9/ac" r="434" s="3" customFormat="true" x14ac:dyDescent="0.25">
      <c r="A434" s="444"/>
      <c r="B434" s="143"/>
      <c r="L434" s="143"/>
      <c r="V434" s="143"/>
      <c r="AF434" s="143"/>
      <c r="AP434" s="143"/>
      <c r="AZ434" s="143"/>
      <c r="BA434" s="143"/>
      <c r="BB434" s="143"/>
      <c r="BC434" s="143"/>
      <c r="BD434" s="143"/>
      <c r="BE434" s="143"/>
      <c r="BF434" s="143"/>
      <c r="BG434" s="143"/>
      <c r="BJ434" s="143"/>
      <c r="BT434" s="143"/>
      <c r="CD434" s="143"/>
      <c r="CN434" s="143"/>
      <c r="CX434" s="143"/>
      <c r="DH434" s="143"/>
      <c r="DR434" s="143"/>
      <c r="EB434" s="143"/>
      <c r="EL434" s="143"/>
      <c r="EV434" s="143"/>
      <c r="FF434" s="143"/>
      <c r="FP434" s="143"/>
      <c r="FZ434" s="143"/>
      <c r="GJ434" s="143"/>
      <c r="GT434" s="143"/>
      <c r="HD434" s="143"/>
      <c r="HN434" s="143"/>
      <c r="HX434" s="143"/>
      <c r="IH434" s="143"/>
      <c r="IR434" s="143"/>
    </row>
    <row xmlns:x14ac="http://schemas.microsoft.com/office/spreadsheetml/2009/9/ac" r="435" s="3" customFormat="true" x14ac:dyDescent="0.25">
      <c r="A435" s="444"/>
      <c r="B435" s="143"/>
      <c r="L435" s="143"/>
      <c r="V435" s="143"/>
      <c r="AF435" s="143"/>
      <c r="AP435" s="143"/>
      <c r="AZ435" s="143"/>
      <c r="BA435" s="143"/>
      <c r="BB435" s="143"/>
      <c r="BC435" s="143"/>
      <c r="BD435" s="143"/>
      <c r="BE435" s="143"/>
      <c r="BF435" s="143"/>
      <c r="BG435" s="143"/>
      <c r="BJ435" s="143"/>
      <c r="BT435" s="143"/>
      <c r="CD435" s="143"/>
      <c r="CN435" s="143"/>
      <c r="CX435" s="143"/>
      <c r="DH435" s="143"/>
      <c r="DR435" s="143"/>
      <c r="EB435" s="143"/>
      <c r="EL435" s="143"/>
      <c r="EV435" s="143"/>
      <c r="FF435" s="143"/>
      <c r="FP435" s="143"/>
      <c r="FZ435" s="143"/>
      <c r="GJ435" s="143"/>
      <c r="GT435" s="143"/>
      <c r="HD435" s="143"/>
      <c r="HN435" s="143"/>
      <c r="HX435" s="143"/>
      <c r="IH435" s="143"/>
      <c r="IR435" s="143"/>
    </row>
    <row xmlns:x14ac="http://schemas.microsoft.com/office/spreadsheetml/2009/9/ac" r="436" s="3" customFormat="true" x14ac:dyDescent="0.25">
      <c r="A436" s="444"/>
      <c r="B436" s="143"/>
      <c r="L436" s="143"/>
      <c r="V436" s="143"/>
      <c r="AF436" s="143"/>
      <c r="AP436" s="143"/>
      <c r="AZ436" s="143"/>
      <c r="BA436" s="143"/>
      <c r="BB436" s="143"/>
      <c r="BC436" s="143"/>
      <c r="BD436" s="143"/>
      <c r="BE436" s="143"/>
      <c r="BF436" s="143"/>
      <c r="BG436" s="143"/>
      <c r="BJ436" s="143"/>
      <c r="BT436" s="143"/>
      <c r="CD436" s="143"/>
      <c r="CN436" s="143"/>
      <c r="CX436" s="143"/>
      <c r="DH436" s="143"/>
      <c r="DR436" s="143"/>
      <c r="EB436" s="143"/>
      <c r="EL436" s="143"/>
      <c r="EV436" s="143"/>
      <c r="FF436" s="143"/>
      <c r="FP436" s="143"/>
      <c r="FZ436" s="143"/>
      <c r="GJ436" s="143"/>
      <c r="GT436" s="143"/>
      <c r="HD436" s="143"/>
      <c r="HN436" s="143"/>
      <c r="HX436" s="143"/>
      <c r="IH436" s="143"/>
      <c r="IR436" s="143"/>
    </row>
    <row xmlns:x14ac="http://schemas.microsoft.com/office/spreadsheetml/2009/9/ac" r="437" s="3" customFormat="true" x14ac:dyDescent="0.25">
      <c r="A437" s="444"/>
      <c r="B437" s="143"/>
      <c r="L437" s="143"/>
      <c r="V437" s="143"/>
      <c r="AF437" s="143"/>
      <c r="AP437" s="143"/>
      <c r="AZ437" s="143"/>
      <c r="BA437" s="143"/>
      <c r="BB437" s="143"/>
      <c r="BC437" s="143"/>
      <c r="BD437" s="143"/>
      <c r="BE437" s="143"/>
      <c r="BF437" s="143"/>
      <c r="BG437" s="143"/>
      <c r="BJ437" s="143"/>
      <c r="BT437" s="143"/>
      <c r="CD437" s="143"/>
      <c r="CN437" s="143"/>
      <c r="CX437" s="143"/>
      <c r="DH437" s="143"/>
      <c r="DR437" s="143"/>
      <c r="EB437" s="143"/>
      <c r="EL437" s="143"/>
      <c r="EV437" s="143"/>
      <c r="FF437" s="143"/>
      <c r="FP437" s="143"/>
      <c r="FZ437" s="143"/>
      <c r="GJ437" s="143"/>
      <c r="GT437" s="143"/>
      <c r="HD437" s="143"/>
      <c r="HN437" s="143"/>
      <c r="HX437" s="143"/>
      <c r="IH437" s="143"/>
      <c r="IR437" s="143"/>
    </row>
    <row xmlns:x14ac="http://schemas.microsoft.com/office/spreadsheetml/2009/9/ac" r="438" s="3" customFormat="true" x14ac:dyDescent="0.25">
      <c r="A438" s="444"/>
      <c r="B438" s="143"/>
      <c r="L438" s="143"/>
      <c r="V438" s="143"/>
      <c r="AF438" s="143"/>
      <c r="AP438" s="143"/>
      <c r="AZ438" s="143"/>
      <c r="BA438" s="143"/>
      <c r="BB438" s="143"/>
      <c r="BC438" s="143"/>
      <c r="BD438" s="143"/>
      <c r="BE438" s="143"/>
      <c r="BF438" s="143"/>
      <c r="BG438" s="143"/>
      <c r="BJ438" s="143"/>
      <c r="BT438" s="143"/>
      <c r="CD438" s="143"/>
      <c r="CN438" s="143"/>
      <c r="CX438" s="143"/>
      <c r="DH438" s="143"/>
      <c r="DR438" s="143"/>
      <c r="EB438" s="143"/>
      <c r="EL438" s="143"/>
      <c r="EV438" s="143"/>
      <c r="FF438" s="143"/>
      <c r="FP438" s="143"/>
      <c r="FZ438" s="143"/>
      <c r="GJ438" s="143"/>
      <c r="GT438" s="143"/>
      <c r="HD438" s="143"/>
      <c r="HN438" s="143"/>
      <c r="HX438" s="143"/>
      <c r="IH438" s="143"/>
      <c r="IR438" s="143"/>
    </row>
    <row xmlns:x14ac="http://schemas.microsoft.com/office/spreadsheetml/2009/9/ac" r="439" s="3" customFormat="true" x14ac:dyDescent="0.25">
      <c r="A439" s="444"/>
      <c r="B439" s="143"/>
      <c r="L439" s="143"/>
      <c r="V439" s="143"/>
      <c r="AF439" s="143"/>
      <c r="AP439" s="143"/>
      <c r="AZ439" s="143"/>
      <c r="BA439" s="143"/>
      <c r="BB439" s="143"/>
      <c r="BC439" s="143"/>
      <c r="BD439" s="143"/>
      <c r="BE439" s="143"/>
      <c r="BF439" s="143"/>
      <c r="BG439" s="143"/>
      <c r="BJ439" s="143"/>
      <c r="BT439" s="143"/>
      <c r="CD439" s="143"/>
      <c r="CN439" s="143"/>
      <c r="CX439" s="143"/>
      <c r="DH439" s="143"/>
      <c r="DR439" s="143"/>
      <c r="EB439" s="143"/>
      <c r="EL439" s="143"/>
      <c r="EV439" s="143"/>
      <c r="FF439" s="143"/>
      <c r="FP439" s="143"/>
      <c r="FZ439" s="143"/>
      <c r="GJ439" s="143"/>
      <c r="GT439" s="143"/>
      <c r="HD439" s="143"/>
      <c r="HN439" s="143"/>
      <c r="HX439" s="143"/>
      <c r="IH439" s="143"/>
      <c r="IR439" s="143"/>
    </row>
    <row xmlns:x14ac="http://schemas.microsoft.com/office/spreadsheetml/2009/9/ac" r="440" s="3" customFormat="true" x14ac:dyDescent="0.25">
      <c r="A440" s="444"/>
      <c r="B440" s="143"/>
      <c r="L440" s="143"/>
      <c r="V440" s="143"/>
      <c r="AF440" s="143"/>
      <c r="AP440" s="143"/>
      <c r="AZ440" s="143"/>
      <c r="BA440" s="143"/>
      <c r="BB440" s="143"/>
      <c r="BC440" s="143"/>
      <c r="BD440" s="143"/>
      <c r="BE440" s="143"/>
      <c r="BF440" s="143"/>
      <c r="BG440" s="143"/>
      <c r="BJ440" s="143"/>
      <c r="BT440" s="143"/>
      <c r="CD440" s="143"/>
      <c r="CN440" s="143"/>
      <c r="CX440" s="143"/>
      <c r="DH440" s="143"/>
      <c r="DR440" s="143"/>
      <c r="EB440" s="143"/>
      <c r="EL440" s="143"/>
      <c r="EV440" s="143"/>
      <c r="FF440" s="143"/>
      <c r="FP440" s="143"/>
      <c r="FZ440" s="143"/>
      <c r="GJ440" s="143"/>
      <c r="GT440" s="143"/>
      <c r="HD440" s="143"/>
      <c r="HN440" s="143"/>
      <c r="HX440" s="143"/>
      <c r="IH440" s="143"/>
      <c r="IR440" s="143"/>
    </row>
    <row xmlns:x14ac="http://schemas.microsoft.com/office/spreadsheetml/2009/9/ac" r="441" s="3" customFormat="true" x14ac:dyDescent="0.25">
      <c r="A441" s="444"/>
      <c r="B441" s="143"/>
      <c r="L441" s="143"/>
      <c r="V441" s="143"/>
      <c r="AF441" s="143"/>
      <c r="AP441" s="143"/>
      <c r="AZ441" s="143"/>
      <c r="BA441" s="143"/>
      <c r="BB441" s="143"/>
      <c r="BC441" s="143"/>
      <c r="BD441" s="143"/>
      <c r="BE441" s="143"/>
      <c r="BF441" s="143"/>
      <c r="BG441" s="143"/>
      <c r="BJ441" s="143"/>
      <c r="BT441" s="143"/>
      <c r="CD441" s="143"/>
      <c r="CN441" s="143"/>
      <c r="CX441" s="143"/>
      <c r="DH441" s="143"/>
      <c r="DR441" s="143"/>
      <c r="EB441" s="143"/>
      <c r="EL441" s="143"/>
      <c r="EV441" s="143"/>
      <c r="FF441" s="143"/>
      <c r="FP441" s="143"/>
      <c r="FZ441" s="143"/>
      <c r="GJ441" s="143"/>
      <c r="GT441" s="143"/>
      <c r="HD441" s="143"/>
      <c r="HN441" s="143"/>
      <c r="HX441" s="143"/>
      <c r="IH441" s="143"/>
      <c r="IR441" s="143"/>
    </row>
    <row xmlns:x14ac="http://schemas.microsoft.com/office/spreadsheetml/2009/9/ac" r="442" s="3" customFormat="true" x14ac:dyDescent="0.25">
      <c r="A442" s="444"/>
      <c r="B442" s="143"/>
      <c r="L442" s="143"/>
      <c r="V442" s="143"/>
      <c r="AF442" s="143"/>
      <c r="AP442" s="143"/>
      <c r="AZ442" s="143"/>
      <c r="BA442" s="143"/>
      <c r="BB442" s="143"/>
      <c r="BC442" s="143"/>
      <c r="BD442" s="143"/>
      <c r="BE442" s="143"/>
      <c r="BF442" s="143"/>
      <c r="BG442" s="143"/>
      <c r="BJ442" s="143"/>
      <c r="BT442" s="143"/>
      <c r="CD442" s="143"/>
      <c r="CN442" s="143"/>
      <c r="CX442" s="143"/>
      <c r="DH442" s="143"/>
      <c r="DR442" s="143"/>
      <c r="EB442" s="143"/>
      <c r="EL442" s="143"/>
      <c r="EV442" s="143"/>
      <c r="FF442" s="143"/>
      <c r="FP442" s="143"/>
      <c r="FZ442" s="143"/>
      <c r="GJ442" s="143"/>
      <c r="GT442" s="143"/>
      <c r="HD442" s="143"/>
      <c r="HN442" s="143"/>
      <c r="HX442" s="143"/>
      <c r="IH442" s="143"/>
      <c r="IR442" s="143"/>
    </row>
    <row xmlns:x14ac="http://schemas.microsoft.com/office/spreadsheetml/2009/9/ac" r="443" s="3" customFormat="true" x14ac:dyDescent="0.25">
      <c r="A443" s="444"/>
      <c r="B443" s="143"/>
      <c r="L443" s="143"/>
      <c r="V443" s="143"/>
      <c r="AF443" s="143"/>
      <c r="AP443" s="143"/>
      <c r="AZ443" s="143"/>
      <c r="BA443" s="143"/>
      <c r="BB443" s="143"/>
      <c r="BC443" s="143"/>
      <c r="BD443" s="143"/>
      <c r="BE443" s="143"/>
      <c r="BF443" s="143"/>
      <c r="BG443" s="143"/>
      <c r="BJ443" s="143"/>
      <c r="BT443" s="143"/>
      <c r="CD443" s="143"/>
      <c r="CN443" s="143"/>
      <c r="CX443" s="143"/>
      <c r="DH443" s="143"/>
      <c r="DR443" s="143"/>
      <c r="EB443" s="143"/>
      <c r="EL443" s="143"/>
      <c r="EV443" s="143"/>
      <c r="FF443" s="143"/>
      <c r="FP443" s="143"/>
      <c r="FZ443" s="143"/>
      <c r="GJ443" s="143"/>
      <c r="GT443" s="143"/>
      <c r="HD443" s="143"/>
      <c r="HN443" s="143"/>
      <c r="HX443" s="143"/>
      <c r="IH443" s="143"/>
      <c r="IR443" s="143"/>
    </row>
    <row xmlns:x14ac="http://schemas.microsoft.com/office/spreadsheetml/2009/9/ac" r="444" s="3" customFormat="true" x14ac:dyDescent="0.25">
      <c r="A444" s="444"/>
      <c r="B444" s="143"/>
      <c r="L444" s="143"/>
      <c r="V444" s="143"/>
      <c r="AF444" s="143"/>
      <c r="AP444" s="143"/>
      <c r="AZ444" s="143"/>
      <c r="BA444" s="143"/>
      <c r="BB444" s="143"/>
      <c r="BC444" s="143"/>
      <c r="BD444" s="143"/>
      <c r="BE444" s="143"/>
      <c r="BF444" s="143"/>
      <c r="BG444" s="143"/>
      <c r="BJ444" s="143"/>
      <c r="BT444" s="143"/>
      <c r="CD444" s="143"/>
      <c r="CN444" s="143"/>
      <c r="CX444" s="143"/>
      <c r="DH444" s="143"/>
      <c r="DR444" s="143"/>
      <c r="EB444" s="143"/>
      <c r="EL444" s="143"/>
      <c r="EV444" s="143"/>
      <c r="FF444" s="143"/>
      <c r="FP444" s="143"/>
      <c r="FZ444" s="143"/>
      <c r="GJ444" s="143"/>
      <c r="GT444" s="143"/>
      <c r="HD444" s="143"/>
      <c r="HN444" s="143"/>
      <c r="HX444" s="143"/>
      <c r="IH444" s="143"/>
      <c r="IR444" s="143"/>
    </row>
    <row xmlns:x14ac="http://schemas.microsoft.com/office/spreadsheetml/2009/9/ac" r="445" s="3" customFormat="true" x14ac:dyDescent="0.25">
      <c r="A445" s="444"/>
      <c r="B445" s="143"/>
      <c r="L445" s="143"/>
      <c r="V445" s="143"/>
      <c r="AF445" s="143"/>
      <c r="AP445" s="143"/>
      <c r="AZ445" s="143"/>
      <c r="BA445" s="143"/>
      <c r="BB445" s="143"/>
      <c r="BC445" s="143"/>
      <c r="BD445" s="143"/>
      <c r="BE445" s="143"/>
      <c r="BF445" s="143"/>
      <c r="BG445" s="143"/>
      <c r="BJ445" s="143"/>
      <c r="BT445" s="143"/>
      <c r="CD445" s="143"/>
      <c r="CN445" s="143"/>
      <c r="CX445" s="143"/>
      <c r="DH445" s="143"/>
      <c r="DR445" s="143"/>
      <c r="EB445" s="143"/>
      <c r="EL445" s="143"/>
      <c r="EV445" s="143"/>
      <c r="FF445" s="143"/>
      <c r="FP445" s="143"/>
      <c r="FZ445" s="143"/>
      <c r="GJ445" s="143"/>
      <c r="GT445" s="143"/>
      <c r="HD445" s="143"/>
      <c r="HN445" s="143"/>
      <c r="HX445" s="143"/>
      <c r="IH445" s="143"/>
      <c r="IR445" s="143"/>
    </row>
    <row xmlns:x14ac="http://schemas.microsoft.com/office/spreadsheetml/2009/9/ac" r="446" s="3" customFormat="true" x14ac:dyDescent="0.25">
      <c r="A446" s="444"/>
      <c r="B446" s="143"/>
      <c r="L446" s="143"/>
      <c r="V446" s="143"/>
      <c r="AF446" s="143"/>
      <c r="AP446" s="143"/>
      <c r="AZ446" s="143"/>
      <c r="BA446" s="143"/>
      <c r="BB446" s="143"/>
      <c r="BC446" s="143"/>
      <c r="BD446" s="143"/>
      <c r="BE446" s="143"/>
      <c r="BF446" s="143"/>
      <c r="BG446" s="143"/>
      <c r="BJ446" s="143"/>
      <c r="BT446" s="143"/>
      <c r="CD446" s="143"/>
      <c r="CN446" s="143"/>
      <c r="CX446" s="143"/>
      <c r="DH446" s="143"/>
      <c r="DR446" s="143"/>
      <c r="EB446" s="143"/>
      <c r="EL446" s="143"/>
      <c r="EV446" s="143"/>
      <c r="FF446" s="143"/>
      <c r="FP446" s="143"/>
      <c r="FZ446" s="143"/>
      <c r="GJ446" s="143"/>
      <c r="GT446" s="143"/>
      <c r="HD446" s="143"/>
      <c r="HN446" s="143"/>
      <c r="HX446" s="143"/>
      <c r="IH446" s="143"/>
      <c r="IR446" s="143"/>
    </row>
    <row xmlns:x14ac="http://schemas.microsoft.com/office/spreadsheetml/2009/9/ac" r="447" s="3" customFormat="true" x14ac:dyDescent="0.25">
      <c r="A447" s="444"/>
      <c r="B447" s="143"/>
      <c r="L447" s="143"/>
      <c r="V447" s="143"/>
      <c r="AF447" s="143"/>
      <c r="AP447" s="143"/>
      <c r="AZ447" s="143"/>
      <c r="BA447" s="143"/>
      <c r="BB447" s="143"/>
      <c r="BC447" s="143"/>
      <c r="BD447" s="143"/>
      <c r="BE447" s="143"/>
      <c r="BF447" s="143"/>
      <c r="BG447" s="143"/>
      <c r="BJ447" s="143"/>
      <c r="BT447" s="143"/>
      <c r="CD447" s="143"/>
      <c r="CN447" s="143"/>
      <c r="CX447" s="143"/>
      <c r="DH447" s="143"/>
      <c r="DR447" s="143"/>
      <c r="EB447" s="143"/>
      <c r="EL447" s="143"/>
      <c r="EV447" s="143"/>
      <c r="FF447" s="143"/>
      <c r="FP447" s="143"/>
      <c r="FZ447" s="143"/>
      <c r="GJ447" s="143"/>
      <c r="GT447" s="143"/>
      <c r="HD447" s="143"/>
      <c r="HN447" s="143"/>
      <c r="HX447" s="143"/>
      <c r="IH447" s="143"/>
      <c r="IR447" s="143"/>
    </row>
    <row xmlns:x14ac="http://schemas.microsoft.com/office/spreadsheetml/2009/9/ac" r="448" s="3" customFormat="true" x14ac:dyDescent="0.25">
      <c r="A448" s="444"/>
      <c r="B448" s="143"/>
      <c r="L448" s="143"/>
      <c r="V448" s="143"/>
      <c r="AF448" s="143"/>
      <c r="AP448" s="143"/>
      <c r="AZ448" s="143"/>
      <c r="BA448" s="143"/>
      <c r="BB448" s="143"/>
      <c r="BC448" s="143"/>
      <c r="BD448" s="143"/>
      <c r="BE448" s="143"/>
      <c r="BF448" s="143"/>
      <c r="BG448" s="143"/>
      <c r="BJ448" s="143"/>
      <c r="BT448" s="143"/>
      <c r="CD448" s="143"/>
      <c r="CN448" s="143"/>
      <c r="CX448" s="143"/>
      <c r="DH448" s="143"/>
      <c r="DR448" s="143"/>
      <c r="EB448" s="143"/>
      <c r="EL448" s="143"/>
      <c r="EV448" s="143"/>
      <c r="FF448" s="143"/>
      <c r="FP448" s="143"/>
      <c r="FZ448" s="143"/>
      <c r="GJ448" s="143"/>
      <c r="GT448" s="143"/>
      <c r="HD448" s="143"/>
      <c r="HN448" s="143"/>
      <c r="HX448" s="143"/>
      <c r="IH448" s="143"/>
      <c r="IR448" s="143"/>
    </row>
    <row xmlns:x14ac="http://schemas.microsoft.com/office/spreadsheetml/2009/9/ac" r="449" s="3" customFormat="true" x14ac:dyDescent="0.25">
      <c r="A449" s="444"/>
      <c r="B449" s="143"/>
      <c r="L449" s="143"/>
      <c r="V449" s="143"/>
      <c r="AF449" s="143"/>
      <c r="AP449" s="143"/>
      <c r="AZ449" s="143"/>
      <c r="BA449" s="143"/>
      <c r="BB449" s="143"/>
      <c r="BC449" s="143"/>
      <c r="BD449" s="143"/>
      <c r="BE449" s="143"/>
      <c r="BF449" s="143"/>
      <c r="BG449" s="143"/>
      <c r="BJ449" s="143"/>
      <c r="BT449" s="143"/>
      <c r="CD449" s="143"/>
      <c r="CN449" s="143"/>
      <c r="CX449" s="143"/>
      <c r="DH449" s="143"/>
      <c r="DR449" s="143"/>
      <c r="EB449" s="143"/>
      <c r="EL449" s="143"/>
      <c r="EV449" s="143"/>
      <c r="FF449" s="143"/>
      <c r="FP449" s="143"/>
      <c r="FZ449" s="143"/>
      <c r="GJ449" s="143"/>
      <c r="GT449" s="143"/>
      <c r="HD449" s="143"/>
      <c r="HN449" s="143"/>
      <c r="HX449" s="143"/>
      <c r="IH449" s="143"/>
      <c r="IR449" s="143"/>
    </row>
    <row xmlns:x14ac="http://schemas.microsoft.com/office/spreadsheetml/2009/9/ac" r="450" s="3" customFormat="true" x14ac:dyDescent="0.25">
      <c r="A450" s="444"/>
      <c r="B450" s="143"/>
      <c r="L450" s="143"/>
      <c r="V450" s="143"/>
      <c r="AF450" s="143"/>
      <c r="AP450" s="143"/>
      <c r="AZ450" s="143"/>
      <c r="BA450" s="143"/>
      <c r="BB450" s="143"/>
      <c r="BC450" s="143"/>
      <c r="BD450" s="143"/>
      <c r="BE450" s="143"/>
      <c r="BF450" s="143"/>
      <c r="BG450" s="143"/>
      <c r="BJ450" s="143"/>
      <c r="BT450" s="143"/>
      <c r="CD450" s="143"/>
      <c r="CN450" s="143"/>
      <c r="CX450" s="143"/>
      <c r="DH450" s="143"/>
      <c r="DR450" s="143"/>
      <c r="EB450" s="143"/>
      <c r="EL450" s="143"/>
      <c r="EV450" s="143"/>
      <c r="FF450" s="143"/>
      <c r="FP450" s="143"/>
      <c r="FZ450" s="143"/>
      <c r="GJ450" s="143"/>
      <c r="GT450" s="143"/>
      <c r="HD450" s="143"/>
      <c r="HN450" s="143"/>
      <c r="HX450" s="143"/>
      <c r="IH450" s="143"/>
      <c r="IR450" s="143"/>
    </row>
    <row xmlns:x14ac="http://schemas.microsoft.com/office/spreadsheetml/2009/9/ac" r="451" s="3" customFormat="true" x14ac:dyDescent="0.25">
      <c r="A451" s="444"/>
      <c r="B451" s="143"/>
      <c r="L451" s="143"/>
      <c r="V451" s="143"/>
      <c r="AF451" s="143"/>
      <c r="AP451" s="143"/>
      <c r="AZ451" s="143"/>
      <c r="BA451" s="143"/>
      <c r="BB451" s="143"/>
      <c r="BC451" s="143"/>
      <c r="BD451" s="143"/>
      <c r="BE451" s="143"/>
      <c r="BF451" s="143"/>
      <c r="BG451" s="143"/>
      <c r="BJ451" s="143"/>
      <c r="BT451" s="143"/>
      <c r="CD451" s="143"/>
      <c r="CN451" s="143"/>
      <c r="CX451" s="143"/>
      <c r="DH451" s="143"/>
      <c r="DR451" s="143"/>
      <c r="EB451" s="143"/>
      <c r="EL451" s="143"/>
      <c r="EV451" s="143"/>
      <c r="FF451" s="143"/>
      <c r="FP451" s="143"/>
      <c r="FZ451" s="143"/>
      <c r="GJ451" s="143"/>
      <c r="GT451" s="143"/>
      <c r="HD451" s="143"/>
      <c r="HN451" s="143"/>
      <c r="HX451" s="143"/>
      <c r="IH451" s="143"/>
      <c r="IR451" s="143"/>
    </row>
    <row xmlns:x14ac="http://schemas.microsoft.com/office/spreadsheetml/2009/9/ac" r="452" s="3" customFormat="true" x14ac:dyDescent="0.25">
      <c r="A452" s="444"/>
      <c r="B452" s="143"/>
      <c r="L452" s="143"/>
      <c r="V452" s="143"/>
      <c r="AF452" s="143"/>
      <c r="AP452" s="143"/>
      <c r="AZ452" s="143"/>
      <c r="BA452" s="143"/>
      <c r="BB452" s="143"/>
      <c r="BC452" s="143"/>
      <c r="BD452" s="143"/>
      <c r="BE452" s="143"/>
      <c r="BF452" s="143"/>
      <c r="BG452" s="143"/>
      <c r="BJ452" s="143"/>
      <c r="BT452" s="143"/>
      <c r="CD452" s="143"/>
      <c r="CN452" s="143"/>
      <c r="CX452" s="143"/>
      <c r="DH452" s="143"/>
      <c r="DR452" s="143"/>
      <c r="EB452" s="143"/>
      <c r="EL452" s="143"/>
      <c r="EV452" s="143"/>
      <c r="FF452" s="143"/>
      <c r="FP452" s="143"/>
      <c r="FZ452" s="143"/>
      <c r="GJ452" s="143"/>
      <c r="GT452" s="143"/>
      <c r="HD452" s="143"/>
      <c r="HN452" s="143"/>
      <c r="HX452" s="143"/>
      <c r="IH452" s="143"/>
      <c r="IR452" s="143"/>
    </row>
    <row xmlns:x14ac="http://schemas.microsoft.com/office/spreadsheetml/2009/9/ac" r="453" s="3" customFormat="true" x14ac:dyDescent="0.25">
      <c r="A453" s="444"/>
      <c r="B453" s="143"/>
      <c r="L453" s="143"/>
      <c r="V453" s="143"/>
      <c r="AF453" s="143"/>
      <c r="AP453" s="143"/>
      <c r="AZ453" s="143"/>
      <c r="BA453" s="143"/>
      <c r="BB453" s="143"/>
      <c r="BC453" s="143"/>
      <c r="BD453" s="143"/>
      <c r="BE453" s="143"/>
      <c r="BF453" s="143"/>
      <c r="BG453" s="143"/>
      <c r="BJ453" s="143"/>
      <c r="BT453" s="143"/>
      <c r="CD453" s="143"/>
      <c r="CN453" s="143"/>
      <c r="CX453" s="143"/>
      <c r="DH453" s="143"/>
      <c r="DR453" s="143"/>
      <c r="EB453" s="143"/>
      <c r="EL453" s="143"/>
      <c r="EV453" s="143"/>
      <c r="FF453" s="143"/>
      <c r="FP453" s="143"/>
      <c r="FZ453" s="143"/>
      <c r="GJ453" s="143"/>
      <c r="GT453" s="143"/>
      <c r="HD453" s="143"/>
      <c r="HN453" s="143"/>
      <c r="HX453" s="143"/>
      <c r="IH453" s="143"/>
      <c r="IR453" s="143"/>
    </row>
    <row xmlns:x14ac="http://schemas.microsoft.com/office/spreadsheetml/2009/9/ac" r="454" s="3" customFormat="true" x14ac:dyDescent="0.25">
      <c r="A454" s="444"/>
      <c r="B454" s="143"/>
      <c r="L454" s="143"/>
      <c r="V454" s="143"/>
      <c r="AF454" s="143"/>
      <c r="AP454" s="143"/>
      <c r="AZ454" s="143"/>
      <c r="BA454" s="143"/>
      <c r="BB454" s="143"/>
      <c r="BC454" s="143"/>
      <c r="BD454" s="143"/>
      <c r="BE454" s="143"/>
      <c r="BF454" s="143"/>
      <c r="BG454" s="143"/>
      <c r="BJ454" s="143"/>
      <c r="BT454" s="143"/>
      <c r="CD454" s="143"/>
      <c r="CN454" s="143"/>
      <c r="CX454" s="143"/>
      <c r="DH454" s="143"/>
      <c r="DR454" s="143"/>
      <c r="EB454" s="143"/>
      <c r="EL454" s="143"/>
      <c r="EV454" s="143"/>
      <c r="FF454" s="143"/>
      <c r="FP454" s="143"/>
      <c r="FZ454" s="143"/>
      <c r="GJ454" s="143"/>
      <c r="GT454" s="143"/>
      <c r="HD454" s="143"/>
      <c r="HN454" s="143"/>
      <c r="HX454" s="143"/>
      <c r="IH454" s="143"/>
      <c r="IR454" s="143"/>
    </row>
    <row xmlns:x14ac="http://schemas.microsoft.com/office/spreadsheetml/2009/9/ac" r="455" s="3" customFormat="true" x14ac:dyDescent="0.25">
      <c r="A455" s="444"/>
      <c r="B455" s="143"/>
      <c r="L455" s="143"/>
      <c r="V455" s="143"/>
      <c r="AF455" s="143"/>
      <c r="AP455" s="143"/>
      <c r="AZ455" s="143"/>
      <c r="BA455" s="143"/>
      <c r="BB455" s="143"/>
      <c r="BC455" s="143"/>
      <c r="BD455" s="143"/>
      <c r="BE455" s="143"/>
      <c r="BF455" s="143"/>
      <c r="BG455" s="143"/>
      <c r="BJ455" s="143"/>
      <c r="BT455" s="143"/>
      <c r="CD455" s="143"/>
      <c r="CN455" s="143"/>
      <c r="CX455" s="143"/>
      <c r="DH455" s="143"/>
      <c r="DR455" s="143"/>
      <c r="EB455" s="143"/>
      <c r="EL455" s="143"/>
      <c r="EV455" s="143"/>
      <c r="FF455" s="143"/>
      <c r="FP455" s="143"/>
      <c r="FZ455" s="143"/>
      <c r="GJ455" s="143"/>
      <c r="GT455" s="143"/>
      <c r="HD455" s="143"/>
      <c r="HN455" s="143"/>
      <c r="HX455" s="143"/>
      <c r="IH455" s="143"/>
      <c r="IR455" s="143"/>
    </row>
    <row xmlns:x14ac="http://schemas.microsoft.com/office/spreadsheetml/2009/9/ac" r="456" s="3" customFormat="true" x14ac:dyDescent="0.25">
      <c r="A456" s="444"/>
      <c r="B456" s="143"/>
      <c r="L456" s="143"/>
      <c r="V456" s="143"/>
      <c r="AF456" s="143"/>
      <c r="AP456" s="143"/>
      <c r="AZ456" s="143"/>
      <c r="BA456" s="143"/>
      <c r="BB456" s="143"/>
      <c r="BC456" s="143"/>
      <c r="BD456" s="143"/>
      <c r="BE456" s="143"/>
      <c r="BF456" s="143"/>
      <c r="BG456" s="143"/>
      <c r="BJ456" s="143"/>
      <c r="BT456" s="143"/>
      <c r="CD456" s="143"/>
      <c r="CN456" s="143"/>
      <c r="CX456" s="143"/>
      <c r="DH456" s="143"/>
      <c r="DR456" s="143"/>
      <c r="EB456" s="143"/>
      <c r="EL456" s="143"/>
      <c r="EV456" s="143"/>
      <c r="FF456" s="143"/>
      <c r="FP456" s="143"/>
      <c r="FZ456" s="143"/>
      <c r="GJ456" s="143"/>
      <c r="GT456" s="143"/>
      <c r="HD456" s="143"/>
      <c r="HN456" s="143"/>
      <c r="HX456" s="143"/>
      <c r="IH456" s="143"/>
      <c r="IR456" s="143"/>
    </row>
    <row xmlns:x14ac="http://schemas.microsoft.com/office/spreadsheetml/2009/9/ac" r="457" s="3" customFormat="true" x14ac:dyDescent="0.25">
      <c r="A457" s="444"/>
      <c r="B457" s="143"/>
      <c r="L457" s="143"/>
      <c r="V457" s="143"/>
      <c r="AF457" s="143"/>
      <c r="AP457" s="143"/>
      <c r="AZ457" s="143"/>
      <c r="BA457" s="143"/>
      <c r="BB457" s="143"/>
      <c r="BC457" s="143"/>
      <c r="BD457" s="143"/>
      <c r="BE457" s="143"/>
      <c r="BF457" s="143"/>
      <c r="BG457" s="143"/>
      <c r="BJ457" s="143"/>
      <c r="BT457" s="143"/>
      <c r="CD457" s="143"/>
      <c r="CN457" s="143"/>
      <c r="CX457" s="143"/>
      <c r="DH457" s="143"/>
      <c r="DR457" s="143"/>
      <c r="EB457" s="143"/>
      <c r="EL457" s="143"/>
      <c r="EV457" s="143"/>
      <c r="FF457" s="143"/>
      <c r="FP457" s="143"/>
      <c r="FZ457" s="143"/>
      <c r="GJ457" s="143"/>
      <c r="GT457" s="143"/>
      <c r="HD457" s="143"/>
      <c r="HN457" s="143"/>
      <c r="HX457" s="143"/>
      <c r="IH457" s="143"/>
      <c r="IR457" s="143"/>
    </row>
    <row xmlns:x14ac="http://schemas.microsoft.com/office/spreadsheetml/2009/9/ac" r="458" s="3" customFormat="true" x14ac:dyDescent="0.25">
      <c r="A458" s="444"/>
      <c r="B458" s="143"/>
      <c r="L458" s="143"/>
      <c r="V458" s="143"/>
      <c r="AF458" s="143"/>
      <c r="AP458" s="143"/>
      <c r="AZ458" s="143"/>
      <c r="BA458" s="143"/>
      <c r="BB458" s="143"/>
      <c r="BC458" s="143"/>
      <c r="BD458" s="143"/>
      <c r="BE458" s="143"/>
      <c r="BF458" s="143"/>
      <c r="BG458" s="143"/>
      <c r="BJ458" s="143"/>
      <c r="BT458" s="143"/>
      <c r="CD458" s="143"/>
      <c r="CN458" s="143"/>
      <c r="CX458" s="143"/>
      <c r="DH458" s="143"/>
      <c r="DR458" s="143"/>
      <c r="EB458" s="143"/>
      <c r="EL458" s="143"/>
      <c r="EV458" s="143"/>
      <c r="FF458" s="143"/>
      <c r="FP458" s="143"/>
      <c r="FZ458" s="143"/>
      <c r="GJ458" s="143"/>
      <c r="GT458" s="143"/>
      <c r="HD458" s="143"/>
      <c r="HN458" s="143"/>
      <c r="HX458" s="143"/>
      <c r="IH458" s="143"/>
      <c r="IR458" s="143"/>
    </row>
    <row xmlns:x14ac="http://schemas.microsoft.com/office/spreadsheetml/2009/9/ac" r="459" s="3" customFormat="true" x14ac:dyDescent="0.25">
      <c r="A459" s="444"/>
      <c r="B459" s="143"/>
      <c r="L459" s="143"/>
      <c r="V459" s="143"/>
      <c r="AF459" s="143"/>
      <c r="AP459" s="143"/>
      <c r="AZ459" s="143"/>
      <c r="BA459" s="143"/>
      <c r="BB459" s="143"/>
      <c r="BC459" s="143"/>
      <c r="BD459" s="143"/>
      <c r="BE459" s="143"/>
      <c r="BF459" s="143"/>
      <c r="BG459" s="143"/>
      <c r="BJ459" s="143"/>
      <c r="BT459" s="143"/>
      <c r="CD459" s="143"/>
      <c r="CN459" s="143"/>
      <c r="CX459" s="143"/>
      <c r="DH459" s="143"/>
      <c r="DR459" s="143"/>
      <c r="EB459" s="143"/>
      <c r="EL459" s="143"/>
      <c r="EV459" s="143"/>
      <c r="FF459" s="143"/>
      <c r="FP459" s="143"/>
      <c r="FZ459" s="143"/>
      <c r="GJ459" s="143"/>
      <c r="GT459" s="143"/>
      <c r="HD459" s="143"/>
      <c r="HN459" s="143"/>
      <c r="HX459" s="143"/>
      <c r="IH459" s="143"/>
      <c r="IR459" s="143"/>
    </row>
    <row xmlns:x14ac="http://schemas.microsoft.com/office/spreadsheetml/2009/9/ac" r="460" s="3" customFormat="true" x14ac:dyDescent="0.25">
      <c r="A460" s="444"/>
      <c r="B460" s="143"/>
      <c r="L460" s="143"/>
      <c r="V460" s="143"/>
      <c r="AF460" s="143"/>
      <c r="AP460" s="143"/>
      <c r="AZ460" s="143"/>
      <c r="BA460" s="143"/>
      <c r="BB460" s="143"/>
      <c r="BC460" s="143"/>
      <c r="BD460" s="143"/>
      <c r="BE460" s="143"/>
      <c r="BF460" s="143"/>
      <c r="BG460" s="143"/>
      <c r="BJ460" s="143"/>
      <c r="BT460" s="143"/>
      <c r="CD460" s="143"/>
      <c r="CN460" s="143"/>
      <c r="CX460" s="143"/>
      <c r="DH460" s="143"/>
      <c r="DR460" s="143"/>
      <c r="EB460" s="143"/>
      <c r="EL460" s="143"/>
      <c r="EV460" s="143"/>
      <c r="FF460" s="143"/>
      <c r="FP460" s="143"/>
      <c r="FZ460" s="143"/>
      <c r="GJ460" s="143"/>
      <c r="GT460" s="143"/>
      <c r="HD460" s="143"/>
      <c r="HN460" s="143"/>
      <c r="HX460" s="143"/>
      <c r="IH460" s="143"/>
      <c r="IR460" s="143"/>
    </row>
    <row xmlns:x14ac="http://schemas.microsoft.com/office/spreadsheetml/2009/9/ac" r="461" s="3" customFormat="true" x14ac:dyDescent="0.25">
      <c r="A461" s="444"/>
      <c r="B461" s="143"/>
      <c r="L461" s="143"/>
      <c r="V461" s="143"/>
      <c r="AF461" s="143"/>
      <c r="AP461" s="143"/>
      <c r="AZ461" s="143"/>
      <c r="BA461" s="143"/>
      <c r="BB461" s="143"/>
      <c r="BC461" s="143"/>
      <c r="BD461" s="143"/>
      <c r="BE461" s="143"/>
      <c r="BF461" s="143"/>
      <c r="BG461" s="143"/>
      <c r="BJ461" s="143"/>
      <c r="BT461" s="143"/>
      <c r="CD461" s="143"/>
      <c r="CN461" s="143"/>
      <c r="CX461" s="143"/>
      <c r="DH461" s="143"/>
      <c r="DR461" s="143"/>
      <c r="EB461" s="143"/>
      <c r="EL461" s="143"/>
      <c r="EV461" s="143"/>
      <c r="FF461" s="143"/>
      <c r="FP461" s="143"/>
      <c r="FZ461" s="143"/>
      <c r="GJ461" s="143"/>
      <c r="GT461" s="143"/>
      <c r="HD461" s="143"/>
      <c r="HN461" s="143"/>
      <c r="HX461" s="143"/>
      <c r="IH461" s="143"/>
      <c r="IR461" s="143"/>
    </row>
    <row xmlns:x14ac="http://schemas.microsoft.com/office/spreadsheetml/2009/9/ac" r="462" s="3" customFormat="true" x14ac:dyDescent="0.25">
      <c r="A462" s="444"/>
      <c r="B462" s="143"/>
      <c r="L462" s="143"/>
      <c r="V462" s="143"/>
      <c r="AF462" s="143"/>
      <c r="AP462" s="143"/>
      <c r="AZ462" s="143"/>
      <c r="BA462" s="143"/>
      <c r="BB462" s="143"/>
      <c r="BC462" s="143"/>
      <c r="BD462" s="143"/>
      <c r="BE462" s="143"/>
      <c r="BF462" s="143"/>
      <c r="BG462" s="143"/>
      <c r="BJ462" s="143"/>
      <c r="BT462" s="143"/>
      <c r="CD462" s="143"/>
      <c r="CN462" s="143"/>
      <c r="CX462" s="143"/>
      <c r="DH462" s="143"/>
      <c r="DR462" s="143"/>
      <c r="EB462" s="143"/>
      <c r="EL462" s="143"/>
      <c r="EV462" s="143"/>
      <c r="FF462" s="143"/>
      <c r="FP462" s="143"/>
      <c r="FZ462" s="143"/>
      <c r="GJ462" s="143"/>
      <c r="GT462" s="143"/>
      <c r="HD462" s="143"/>
      <c r="HN462" s="143"/>
      <c r="HX462" s="143"/>
      <c r="IH462" s="143"/>
      <c r="IR462" s="143"/>
    </row>
    <row xmlns:x14ac="http://schemas.microsoft.com/office/spreadsheetml/2009/9/ac" r="463" s="3" customFormat="true" x14ac:dyDescent="0.25">
      <c r="A463" s="444"/>
      <c r="B463" s="143"/>
      <c r="L463" s="143"/>
      <c r="V463" s="143"/>
      <c r="AF463" s="143"/>
      <c r="AP463" s="143"/>
      <c r="AZ463" s="143"/>
      <c r="BA463" s="143"/>
      <c r="BB463" s="143"/>
      <c r="BC463" s="143"/>
      <c r="BD463" s="143"/>
      <c r="BE463" s="143"/>
      <c r="BF463" s="143"/>
      <c r="BG463" s="143"/>
      <c r="BJ463" s="143"/>
      <c r="BT463" s="143"/>
      <c r="CD463" s="143"/>
      <c r="CN463" s="143"/>
      <c r="CX463" s="143"/>
      <c r="DH463" s="143"/>
      <c r="DR463" s="143"/>
      <c r="EB463" s="143"/>
      <c r="EL463" s="143"/>
      <c r="EV463" s="143"/>
      <c r="FF463" s="143"/>
      <c r="FP463" s="143"/>
      <c r="FZ463" s="143"/>
      <c r="GJ463" s="143"/>
      <c r="GT463" s="143"/>
      <c r="HD463" s="143"/>
      <c r="HN463" s="143"/>
      <c r="HX463" s="143"/>
      <c r="IH463" s="143"/>
      <c r="IR463" s="143"/>
    </row>
    <row xmlns:x14ac="http://schemas.microsoft.com/office/spreadsheetml/2009/9/ac" r="464" s="3" customFormat="true" x14ac:dyDescent="0.25">
      <c r="A464" s="444"/>
      <c r="B464" s="143"/>
      <c r="L464" s="143"/>
      <c r="V464" s="143"/>
      <c r="AF464" s="143"/>
      <c r="AP464" s="143"/>
      <c r="AZ464" s="143"/>
      <c r="BA464" s="143"/>
      <c r="BB464" s="143"/>
      <c r="BC464" s="143"/>
      <c r="BD464" s="143"/>
      <c r="BE464" s="143"/>
      <c r="BF464" s="143"/>
      <c r="BG464" s="143"/>
      <c r="BJ464" s="143"/>
      <c r="BT464" s="143"/>
      <c r="CD464" s="143"/>
      <c r="CN464" s="143"/>
      <c r="CX464" s="143"/>
      <c r="DH464" s="143"/>
      <c r="DR464" s="143"/>
      <c r="EB464" s="143"/>
      <c r="EL464" s="143"/>
      <c r="EV464" s="143"/>
      <c r="FF464" s="143"/>
      <c r="FP464" s="143"/>
      <c r="FZ464" s="143"/>
      <c r="GJ464" s="143"/>
      <c r="GT464" s="143"/>
      <c r="HD464" s="143"/>
      <c r="HN464" s="143"/>
      <c r="HX464" s="143"/>
      <c r="IH464" s="143"/>
      <c r="IR464" s="143"/>
    </row>
    <row xmlns:x14ac="http://schemas.microsoft.com/office/spreadsheetml/2009/9/ac" r="465" s="3" customFormat="true" x14ac:dyDescent="0.25">
      <c r="A465" s="444"/>
      <c r="B465" s="143"/>
      <c r="L465" s="143"/>
      <c r="V465" s="143"/>
      <c r="AF465" s="143"/>
      <c r="AP465" s="143"/>
      <c r="AZ465" s="143"/>
      <c r="BA465" s="143"/>
      <c r="BB465" s="143"/>
      <c r="BC465" s="143"/>
      <c r="BD465" s="143"/>
      <c r="BE465" s="143"/>
      <c r="BF465" s="143"/>
      <c r="BG465" s="143"/>
      <c r="BJ465" s="143"/>
      <c r="BT465" s="143"/>
      <c r="CD465" s="143"/>
      <c r="CN465" s="143"/>
      <c r="CX465" s="143"/>
      <c r="DH465" s="143"/>
      <c r="DR465" s="143"/>
      <c r="EB465" s="143"/>
      <c r="EL465" s="143"/>
      <c r="EV465" s="143"/>
      <c r="FF465" s="143"/>
      <c r="FP465" s="143"/>
      <c r="FZ465" s="143"/>
      <c r="GJ465" s="143"/>
      <c r="GT465" s="143"/>
      <c r="HD465" s="143"/>
      <c r="HN465" s="143"/>
      <c r="HX465" s="143"/>
      <c r="IH465" s="143"/>
      <c r="IR465" s="143"/>
    </row>
    <row xmlns:x14ac="http://schemas.microsoft.com/office/spreadsheetml/2009/9/ac" r="466" s="3" customFormat="true" x14ac:dyDescent="0.25">
      <c r="A466" s="444"/>
      <c r="B466" s="143"/>
      <c r="L466" s="143"/>
      <c r="V466" s="143"/>
      <c r="AF466" s="143"/>
      <c r="AP466" s="143"/>
      <c r="AZ466" s="143"/>
      <c r="BA466" s="143"/>
      <c r="BB466" s="143"/>
      <c r="BC466" s="143"/>
      <c r="BD466" s="143"/>
      <c r="BE466" s="143"/>
      <c r="BF466" s="143"/>
      <c r="BG466" s="143"/>
      <c r="BJ466" s="143"/>
      <c r="BT466" s="143"/>
      <c r="CD466" s="143"/>
      <c r="CN466" s="143"/>
      <c r="CX466" s="143"/>
      <c r="DH466" s="143"/>
      <c r="DR466" s="143"/>
      <c r="EB466" s="143"/>
      <c r="EL466" s="143"/>
      <c r="EV466" s="143"/>
      <c r="FF466" s="143"/>
      <c r="FP466" s="143"/>
      <c r="FZ466" s="143"/>
      <c r="GJ466" s="143"/>
      <c r="GT466" s="143"/>
      <c r="HD466" s="143"/>
      <c r="HN466" s="143"/>
      <c r="HX466" s="143"/>
      <c r="IH466" s="143"/>
      <c r="IR466" s="143"/>
    </row>
    <row xmlns:x14ac="http://schemas.microsoft.com/office/spreadsheetml/2009/9/ac" r="467" s="3" customFormat="true" x14ac:dyDescent="0.25">
      <c r="A467" s="444"/>
      <c r="B467" s="143"/>
      <c r="L467" s="143"/>
      <c r="V467" s="143"/>
      <c r="AF467" s="143"/>
      <c r="AP467" s="143"/>
      <c r="AZ467" s="143"/>
      <c r="BA467" s="143"/>
      <c r="BB467" s="143"/>
      <c r="BC467" s="143"/>
      <c r="BD467" s="143"/>
      <c r="BE467" s="143"/>
      <c r="BF467" s="143"/>
      <c r="BG467" s="143"/>
      <c r="BJ467" s="143"/>
      <c r="BT467" s="143"/>
      <c r="CD467" s="143"/>
      <c r="CN467" s="143"/>
      <c r="CX467" s="143"/>
      <c r="DH467" s="143"/>
      <c r="DR467" s="143"/>
      <c r="EB467" s="143"/>
      <c r="EL467" s="143"/>
      <c r="EV467" s="143"/>
      <c r="FF467" s="143"/>
      <c r="FP467" s="143"/>
      <c r="FZ467" s="143"/>
      <c r="GJ467" s="143"/>
      <c r="GT467" s="143"/>
      <c r="HD467" s="143"/>
      <c r="HN467" s="143"/>
      <c r="HX467" s="143"/>
      <c r="IH467" s="143"/>
      <c r="IR467" s="143"/>
    </row>
    <row xmlns:x14ac="http://schemas.microsoft.com/office/spreadsheetml/2009/9/ac" r="468" s="3" customFormat="true" x14ac:dyDescent="0.25">
      <c r="A468" s="444"/>
      <c r="B468" s="143"/>
      <c r="L468" s="143"/>
      <c r="V468" s="143"/>
      <c r="AF468" s="143"/>
      <c r="AP468" s="143"/>
      <c r="AZ468" s="143"/>
      <c r="BA468" s="143"/>
      <c r="BB468" s="143"/>
      <c r="BC468" s="143"/>
      <c r="BD468" s="143"/>
      <c r="BE468" s="143"/>
      <c r="BF468" s="143"/>
      <c r="BG468" s="143"/>
      <c r="BJ468" s="143"/>
      <c r="BT468" s="143"/>
      <c r="CD468" s="143"/>
      <c r="CN468" s="143"/>
      <c r="CX468" s="143"/>
      <c r="DH468" s="143"/>
      <c r="DR468" s="143"/>
      <c r="EB468" s="143"/>
      <c r="EL468" s="143"/>
      <c r="EV468" s="143"/>
      <c r="FF468" s="143"/>
      <c r="FP468" s="143"/>
      <c r="FZ468" s="143"/>
      <c r="GJ468" s="143"/>
      <c r="GT468" s="143"/>
      <c r="HD468" s="143"/>
      <c r="HN468" s="143"/>
      <c r="HX468" s="143"/>
      <c r="IH468" s="143"/>
      <c r="IR468" s="143"/>
    </row>
    <row xmlns:x14ac="http://schemas.microsoft.com/office/spreadsheetml/2009/9/ac" r="469" s="3" customFormat="true" x14ac:dyDescent="0.25">
      <c r="A469" s="444"/>
      <c r="B469" s="143"/>
      <c r="L469" s="143"/>
      <c r="V469" s="143"/>
      <c r="AF469" s="143"/>
      <c r="AP469" s="143"/>
      <c r="AZ469" s="143"/>
      <c r="BA469" s="143"/>
      <c r="BB469" s="143"/>
      <c r="BC469" s="143"/>
      <c r="BD469" s="143"/>
      <c r="BE469" s="143"/>
      <c r="BF469" s="143"/>
      <c r="BG469" s="143"/>
      <c r="BJ469" s="143"/>
      <c r="BT469" s="143"/>
      <c r="CD469" s="143"/>
      <c r="CN469" s="143"/>
      <c r="CX469" s="143"/>
      <c r="DH469" s="143"/>
      <c r="DR469" s="143"/>
      <c r="EB469" s="143"/>
      <c r="EL469" s="143"/>
      <c r="EV469" s="143"/>
      <c r="FF469" s="143"/>
      <c r="FP469" s="143"/>
      <c r="FZ469" s="143"/>
      <c r="GJ469" s="143"/>
      <c r="GT469" s="143"/>
      <c r="HD469" s="143"/>
      <c r="HN469" s="143"/>
      <c r="HX469" s="143"/>
      <c r="IH469" s="143"/>
      <c r="IR469" s="143"/>
    </row>
    <row xmlns:x14ac="http://schemas.microsoft.com/office/spreadsheetml/2009/9/ac" r="470" s="3" customFormat="true" x14ac:dyDescent="0.25">
      <c r="A470" s="444"/>
      <c r="B470" s="143"/>
      <c r="L470" s="143"/>
      <c r="V470" s="143"/>
      <c r="AF470" s="143"/>
      <c r="AP470" s="143"/>
      <c r="AZ470" s="143"/>
      <c r="BA470" s="143"/>
      <c r="BB470" s="143"/>
      <c r="BC470" s="143"/>
      <c r="BD470" s="143"/>
      <c r="BE470" s="143"/>
      <c r="BF470" s="143"/>
      <c r="BG470" s="143"/>
      <c r="BJ470" s="143"/>
      <c r="BT470" s="143"/>
      <c r="CD470" s="143"/>
      <c r="CN470" s="143"/>
      <c r="CX470" s="143"/>
      <c r="DH470" s="143"/>
      <c r="DR470" s="143"/>
      <c r="EB470" s="143"/>
      <c r="EL470" s="143"/>
      <c r="EV470" s="143"/>
      <c r="FF470" s="143"/>
      <c r="FP470" s="143"/>
      <c r="FZ470" s="143"/>
      <c r="GJ470" s="143"/>
      <c r="GT470" s="143"/>
      <c r="HD470" s="143"/>
      <c r="HN470" s="143"/>
      <c r="HX470" s="143"/>
      <c r="IH470" s="143"/>
      <c r="IR470" s="143"/>
    </row>
    <row xmlns:x14ac="http://schemas.microsoft.com/office/spreadsheetml/2009/9/ac" r="471" s="3" customFormat="true" x14ac:dyDescent="0.25">
      <c r="A471" s="444"/>
      <c r="B471" s="143"/>
      <c r="L471" s="143"/>
      <c r="V471" s="143"/>
      <c r="AF471" s="143"/>
      <c r="AP471" s="143"/>
      <c r="AZ471" s="143"/>
      <c r="BA471" s="143"/>
      <c r="BB471" s="143"/>
      <c r="BC471" s="143"/>
      <c r="BD471" s="143"/>
      <c r="BE471" s="143"/>
      <c r="BF471" s="143"/>
      <c r="BG471" s="143"/>
      <c r="BJ471" s="143"/>
      <c r="BT471" s="143"/>
      <c r="CD471" s="143"/>
      <c r="CN471" s="143"/>
      <c r="CX471" s="143"/>
      <c r="DH471" s="143"/>
      <c r="DR471" s="143"/>
      <c r="EB471" s="143"/>
      <c r="EL471" s="143"/>
      <c r="EV471" s="143"/>
      <c r="FF471" s="143"/>
      <c r="FP471" s="143"/>
      <c r="FZ471" s="143"/>
      <c r="GJ471" s="143"/>
      <c r="GT471" s="143"/>
      <c r="HD471" s="143"/>
      <c r="HN471" s="143"/>
      <c r="HX471" s="143"/>
      <c r="IH471" s="143"/>
      <c r="IR471" s="143"/>
    </row>
    <row xmlns:x14ac="http://schemas.microsoft.com/office/spreadsheetml/2009/9/ac" r="472" s="3" customFormat="true" x14ac:dyDescent="0.25">
      <c r="A472" s="444"/>
      <c r="B472" s="143"/>
      <c r="L472" s="143"/>
      <c r="V472" s="143"/>
      <c r="AF472" s="143"/>
      <c r="AP472" s="143"/>
      <c r="AZ472" s="143"/>
      <c r="BA472" s="143"/>
      <c r="BB472" s="143"/>
      <c r="BC472" s="143"/>
      <c r="BD472" s="143"/>
      <c r="BE472" s="143"/>
      <c r="BF472" s="143"/>
      <c r="BG472" s="143"/>
      <c r="BJ472" s="143"/>
      <c r="BT472" s="143"/>
      <c r="CD472" s="143"/>
      <c r="CN472" s="143"/>
      <c r="CX472" s="143"/>
      <c r="DH472" s="143"/>
      <c r="DR472" s="143"/>
      <c r="EB472" s="143"/>
      <c r="EL472" s="143"/>
      <c r="EV472" s="143"/>
      <c r="FF472" s="143"/>
      <c r="FP472" s="143"/>
      <c r="FZ472" s="143"/>
      <c r="GJ472" s="143"/>
      <c r="GT472" s="143"/>
      <c r="HD472" s="143"/>
      <c r="HN472" s="143"/>
      <c r="HX472" s="143"/>
      <c r="IH472" s="143"/>
      <c r="IR472" s="143"/>
    </row>
    <row xmlns:x14ac="http://schemas.microsoft.com/office/spreadsheetml/2009/9/ac" r="473" s="3" customFormat="true" x14ac:dyDescent="0.25">
      <c r="A473" s="444"/>
      <c r="B473" s="143"/>
      <c r="L473" s="143"/>
      <c r="V473" s="143"/>
      <c r="AF473" s="143"/>
      <c r="AP473" s="143"/>
      <c r="AZ473" s="143"/>
      <c r="BA473" s="143"/>
      <c r="BB473" s="143"/>
      <c r="BC473" s="143"/>
      <c r="BD473" s="143"/>
      <c r="BE473" s="143"/>
      <c r="BF473" s="143"/>
      <c r="BG473" s="143"/>
      <c r="BJ473" s="143"/>
      <c r="BT473" s="143"/>
      <c r="CD473" s="143"/>
      <c r="CN473" s="143"/>
      <c r="CX473" s="143"/>
      <c r="DH473" s="143"/>
      <c r="DR473" s="143"/>
      <c r="EB473" s="143"/>
      <c r="EL473" s="143"/>
      <c r="EV473" s="143"/>
      <c r="FF473" s="143"/>
      <c r="FP473" s="143"/>
      <c r="FZ473" s="143"/>
      <c r="GJ473" s="143"/>
      <c r="GT473" s="143"/>
      <c r="HD473" s="143"/>
      <c r="HN473" s="143"/>
      <c r="HX473" s="143"/>
      <c r="IH473" s="143"/>
      <c r="IR473" s="143"/>
    </row>
    <row xmlns:x14ac="http://schemas.microsoft.com/office/spreadsheetml/2009/9/ac" r="474" s="3" customFormat="true" x14ac:dyDescent="0.25">
      <c r="A474" s="444"/>
      <c r="B474" s="143"/>
      <c r="L474" s="143"/>
      <c r="V474" s="143"/>
      <c r="AF474" s="143"/>
      <c r="AP474" s="143"/>
      <c r="AZ474" s="143"/>
      <c r="BA474" s="143"/>
      <c r="BB474" s="143"/>
      <c r="BC474" s="143"/>
      <c r="BD474" s="143"/>
      <c r="BE474" s="143"/>
      <c r="BF474" s="143"/>
      <c r="BG474" s="143"/>
      <c r="BJ474" s="143"/>
      <c r="BT474" s="143"/>
      <c r="CD474" s="143"/>
      <c r="CN474" s="143"/>
      <c r="CX474" s="143"/>
      <c r="DH474" s="143"/>
      <c r="DR474" s="143"/>
      <c r="EB474" s="143"/>
      <c r="EL474" s="143"/>
      <c r="EV474" s="143"/>
      <c r="FF474" s="143"/>
      <c r="FP474" s="143"/>
      <c r="FZ474" s="143"/>
      <c r="GJ474" s="143"/>
      <c r="GT474" s="143"/>
      <c r="HD474" s="143"/>
      <c r="HN474" s="143"/>
      <c r="HX474" s="143"/>
      <c r="IH474" s="143"/>
      <c r="IR474" s="143"/>
    </row>
    <row xmlns:x14ac="http://schemas.microsoft.com/office/spreadsheetml/2009/9/ac" r="475" s="3" customFormat="true" x14ac:dyDescent="0.25">
      <c r="A475" s="444"/>
      <c r="B475" s="143"/>
      <c r="L475" s="143"/>
      <c r="V475" s="143"/>
      <c r="AF475" s="143"/>
      <c r="AP475" s="143"/>
      <c r="AZ475" s="143"/>
      <c r="BA475" s="143"/>
      <c r="BB475" s="143"/>
      <c r="BC475" s="143"/>
      <c r="BD475" s="143"/>
      <c r="BE475" s="143"/>
      <c r="BF475" s="143"/>
      <c r="BG475" s="143"/>
      <c r="BJ475" s="143"/>
      <c r="BT475" s="143"/>
      <c r="CD475" s="143"/>
      <c r="CN475" s="143"/>
      <c r="CX475" s="143"/>
      <c r="DH475" s="143"/>
      <c r="DR475" s="143"/>
      <c r="EB475" s="143"/>
      <c r="EL475" s="143"/>
      <c r="EV475" s="143"/>
      <c r="FF475" s="143"/>
      <c r="FP475" s="143"/>
      <c r="FZ475" s="143"/>
      <c r="GJ475" s="143"/>
      <c r="GT475" s="143"/>
      <c r="HD475" s="143"/>
      <c r="HN475" s="143"/>
      <c r="HX475" s="143"/>
      <c r="IH475" s="143"/>
      <c r="IR475" s="143"/>
    </row>
    <row xmlns:x14ac="http://schemas.microsoft.com/office/spreadsheetml/2009/9/ac" r="476" s="3" customFormat="true" x14ac:dyDescent="0.25">
      <c r="A476" s="444"/>
      <c r="B476" s="143"/>
      <c r="L476" s="143"/>
      <c r="V476" s="143"/>
      <c r="AF476" s="143"/>
      <c r="AP476" s="143"/>
      <c r="AZ476" s="143"/>
      <c r="BA476" s="143"/>
      <c r="BB476" s="143"/>
      <c r="BC476" s="143"/>
      <c r="BD476" s="143"/>
      <c r="BE476" s="143"/>
      <c r="BF476" s="143"/>
      <c r="BG476" s="143"/>
      <c r="BJ476" s="143"/>
      <c r="BT476" s="143"/>
      <c r="CD476" s="143"/>
      <c r="CN476" s="143"/>
      <c r="CX476" s="143"/>
      <c r="DH476" s="143"/>
      <c r="DR476" s="143"/>
      <c r="EB476" s="143"/>
      <c r="EL476" s="143"/>
      <c r="EV476" s="143"/>
      <c r="FF476" s="143"/>
      <c r="FP476" s="143"/>
      <c r="FZ476" s="143"/>
      <c r="GJ476" s="143"/>
      <c r="GT476" s="143"/>
      <c r="HD476" s="143"/>
      <c r="HN476" s="143"/>
      <c r="HX476" s="143"/>
      <c r="IH476" s="143"/>
      <c r="IR476" s="143"/>
    </row>
    <row xmlns:x14ac="http://schemas.microsoft.com/office/spreadsheetml/2009/9/ac" r="477" s="3" customFormat="true" x14ac:dyDescent="0.25">
      <c r="A477" s="444"/>
      <c r="B477" s="143"/>
      <c r="L477" s="143"/>
      <c r="V477" s="143"/>
      <c r="AF477" s="143"/>
      <c r="AP477" s="143"/>
      <c r="AZ477" s="143"/>
      <c r="BA477" s="143"/>
      <c r="BB477" s="143"/>
      <c r="BC477" s="143"/>
      <c r="BD477" s="143"/>
      <c r="BE477" s="143"/>
      <c r="BF477" s="143"/>
      <c r="BG477" s="143"/>
      <c r="BJ477" s="143"/>
      <c r="BT477" s="143"/>
      <c r="CD477" s="143"/>
      <c r="CN477" s="143"/>
      <c r="CX477" s="143"/>
      <c r="DH477" s="143"/>
      <c r="DR477" s="143"/>
      <c r="EB477" s="143"/>
      <c r="EL477" s="143"/>
      <c r="EV477" s="143"/>
      <c r="FF477" s="143"/>
      <c r="FP477" s="143"/>
      <c r="FZ477" s="143"/>
      <c r="GJ477" s="143"/>
      <c r="GT477" s="143"/>
      <c r="HD477" s="143"/>
      <c r="HN477" s="143"/>
      <c r="HX477" s="143"/>
      <c r="IH477" s="143"/>
      <c r="IR477" s="143"/>
    </row>
    <row xmlns:x14ac="http://schemas.microsoft.com/office/spreadsheetml/2009/9/ac" r="478" s="3" customFormat="true" x14ac:dyDescent="0.25">
      <c r="A478" s="444"/>
      <c r="B478" s="143"/>
      <c r="L478" s="143"/>
      <c r="V478" s="143"/>
      <c r="AF478" s="143"/>
      <c r="AP478" s="143"/>
      <c r="AZ478" s="143"/>
      <c r="BA478" s="143"/>
      <c r="BB478" s="143"/>
      <c r="BC478" s="143"/>
      <c r="BD478" s="143"/>
      <c r="BE478" s="143"/>
      <c r="BF478" s="143"/>
      <c r="BG478" s="143"/>
      <c r="BJ478" s="143"/>
      <c r="BT478" s="143"/>
      <c r="CD478" s="143"/>
      <c r="CN478" s="143"/>
      <c r="CX478" s="143"/>
      <c r="DH478" s="143"/>
      <c r="DR478" s="143"/>
      <c r="EB478" s="143"/>
      <c r="EL478" s="143"/>
      <c r="EV478" s="143"/>
      <c r="FF478" s="143"/>
      <c r="FP478" s="143"/>
      <c r="FZ478" s="143"/>
      <c r="GJ478" s="143"/>
      <c r="GT478" s="143"/>
      <c r="HD478" s="143"/>
      <c r="HN478" s="143"/>
      <c r="HX478" s="143"/>
      <c r="IH478" s="143"/>
      <c r="IR478" s="143"/>
    </row>
    <row xmlns:x14ac="http://schemas.microsoft.com/office/spreadsheetml/2009/9/ac" r="479" s="3" customFormat="true" x14ac:dyDescent="0.25">
      <c r="A479" s="444"/>
      <c r="B479" s="143"/>
      <c r="L479" s="143"/>
      <c r="V479" s="143"/>
      <c r="AF479" s="143"/>
      <c r="AP479" s="143"/>
      <c r="AZ479" s="143"/>
      <c r="BA479" s="143"/>
      <c r="BB479" s="143"/>
      <c r="BC479" s="143"/>
      <c r="BD479" s="143"/>
      <c r="BE479" s="143"/>
      <c r="BF479" s="143"/>
      <c r="BG479" s="143"/>
      <c r="BJ479" s="143"/>
      <c r="BT479" s="143"/>
      <c r="CD479" s="143"/>
      <c r="CN479" s="143"/>
      <c r="CX479" s="143"/>
      <c r="DH479" s="143"/>
      <c r="DR479" s="143"/>
      <c r="EB479" s="143"/>
      <c r="EL479" s="143"/>
      <c r="EV479" s="143"/>
      <c r="FF479" s="143"/>
      <c r="FP479" s="143"/>
      <c r="FZ479" s="143"/>
      <c r="GJ479" s="143"/>
      <c r="GT479" s="143"/>
      <c r="HD479" s="143"/>
      <c r="HN479" s="143"/>
      <c r="HX479" s="143"/>
      <c r="IH479" s="143"/>
      <c r="IR479" s="143"/>
    </row>
    <row xmlns:x14ac="http://schemas.microsoft.com/office/spreadsheetml/2009/9/ac" r="480" s="3" customFormat="true" x14ac:dyDescent="0.25">
      <c r="A480" s="444"/>
      <c r="B480" s="143"/>
      <c r="L480" s="143"/>
      <c r="V480" s="143"/>
      <c r="AF480" s="143"/>
      <c r="AP480" s="143"/>
      <c r="AZ480" s="143"/>
      <c r="BA480" s="143"/>
      <c r="BB480" s="143"/>
      <c r="BC480" s="143"/>
      <c r="BD480" s="143"/>
      <c r="BE480" s="143"/>
      <c r="BF480" s="143"/>
      <c r="BG480" s="143"/>
      <c r="BJ480" s="143"/>
      <c r="BT480" s="143"/>
      <c r="CD480" s="143"/>
      <c r="CN480" s="143"/>
      <c r="CX480" s="143"/>
      <c r="DH480" s="143"/>
      <c r="DR480" s="143"/>
      <c r="EB480" s="143"/>
      <c r="EL480" s="143"/>
      <c r="EV480" s="143"/>
      <c r="FF480" s="143"/>
      <c r="FP480" s="143"/>
      <c r="FZ480" s="143"/>
      <c r="GJ480" s="143"/>
      <c r="GT480" s="143"/>
      <c r="HD480" s="143"/>
      <c r="HN480" s="143"/>
      <c r="HX480" s="143"/>
      <c r="IH480" s="143"/>
      <c r="IR480" s="143"/>
    </row>
    <row xmlns:x14ac="http://schemas.microsoft.com/office/spreadsheetml/2009/9/ac" r="481" s="3" customFormat="true" x14ac:dyDescent="0.25">
      <c r="A481" s="444"/>
      <c r="B481" s="143"/>
      <c r="L481" s="143"/>
      <c r="V481" s="143"/>
      <c r="AF481" s="143"/>
      <c r="AP481" s="143"/>
      <c r="AZ481" s="143"/>
      <c r="BA481" s="143"/>
      <c r="BB481" s="143"/>
      <c r="BC481" s="143"/>
      <c r="BD481" s="143"/>
      <c r="BE481" s="143"/>
      <c r="BF481" s="143"/>
      <c r="BG481" s="143"/>
      <c r="BJ481" s="143"/>
      <c r="BT481" s="143"/>
      <c r="CD481" s="143"/>
      <c r="CN481" s="143"/>
      <c r="CX481" s="143"/>
      <c r="DH481" s="143"/>
      <c r="DR481" s="143"/>
      <c r="EB481" s="143"/>
      <c r="EL481" s="143"/>
      <c r="EV481" s="143"/>
      <c r="FF481" s="143"/>
      <c r="FP481" s="143"/>
      <c r="FZ481" s="143"/>
      <c r="GJ481" s="143"/>
      <c r="GT481" s="143"/>
      <c r="HD481" s="143"/>
      <c r="HN481" s="143"/>
      <c r="HX481" s="143"/>
      <c r="IH481" s="143"/>
      <c r="IR481" s="143"/>
    </row>
    <row xmlns:x14ac="http://schemas.microsoft.com/office/spreadsheetml/2009/9/ac" r="482" s="3" customFormat="true" x14ac:dyDescent="0.25">
      <c r="A482" s="444"/>
      <c r="B482" s="143"/>
      <c r="L482" s="143"/>
      <c r="V482" s="143"/>
      <c r="AF482" s="143"/>
      <c r="AP482" s="143"/>
      <c r="AZ482" s="143"/>
      <c r="BA482" s="143"/>
      <c r="BB482" s="143"/>
      <c r="BC482" s="143"/>
      <c r="BD482" s="143"/>
      <c r="BE482" s="143"/>
      <c r="BF482" s="143"/>
      <c r="BG482" s="143"/>
      <c r="BJ482" s="143"/>
      <c r="BT482" s="143"/>
      <c r="CD482" s="143"/>
      <c r="CN482" s="143"/>
      <c r="CX482" s="143"/>
      <c r="DH482" s="143"/>
      <c r="DR482" s="143"/>
      <c r="EB482" s="143"/>
      <c r="EL482" s="143"/>
      <c r="EV482" s="143"/>
      <c r="FF482" s="143"/>
      <c r="FP482" s="143"/>
      <c r="FZ482" s="143"/>
      <c r="GJ482" s="143"/>
      <c r="GT482" s="143"/>
      <c r="HD482" s="143"/>
      <c r="HN482" s="143"/>
      <c r="HX482" s="143"/>
      <c r="IH482" s="143"/>
      <c r="IR482" s="143"/>
    </row>
    <row xmlns:x14ac="http://schemas.microsoft.com/office/spreadsheetml/2009/9/ac" r="483" s="3" customFormat="true" x14ac:dyDescent="0.25">
      <c r="A483" s="444"/>
      <c r="B483" s="143"/>
      <c r="L483" s="143"/>
      <c r="V483" s="143"/>
      <c r="AF483" s="143"/>
      <c r="AP483" s="143"/>
      <c r="AZ483" s="143"/>
      <c r="BA483" s="143"/>
      <c r="BB483" s="143"/>
      <c r="BC483" s="143"/>
      <c r="BD483" s="143"/>
      <c r="BE483" s="143"/>
      <c r="BF483" s="143"/>
      <c r="BG483" s="143"/>
      <c r="BJ483" s="143"/>
      <c r="BT483" s="143"/>
      <c r="CD483" s="143"/>
      <c r="CN483" s="143"/>
      <c r="CX483" s="143"/>
      <c r="DH483" s="143"/>
      <c r="DR483" s="143"/>
      <c r="EB483" s="143"/>
      <c r="EL483" s="143"/>
      <c r="EV483" s="143"/>
      <c r="FF483" s="143"/>
      <c r="FP483" s="143"/>
      <c r="FZ483" s="143"/>
      <c r="GJ483" s="143"/>
      <c r="GT483" s="143"/>
      <c r="HD483" s="143"/>
      <c r="HN483" s="143"/>
      <c r="HX483" s="143"/>
      <c r="IH483" s="143"/>
      <c r="IR483" s="143"/>
    </row>
    <row xmlns:x14ac="http://schemas.microsoft.com/office/spreadsheetml/2009/9/ac" r="484" s="3" customFormat="true" x14ac:dyDescent="0.25">
      <c r="A484" s="444"/>
      <c r="B484" s="143"/>
      <c r="L484" s="143"/>
      <c r="V484" s="143"/>
      <c r="AF484" s="143"/>
      <c r="AP484" s="143"/>
      <c r="AZ484" s="143"/>
      <c r="BA484" s="143"/>
      <c r="BB484" s="143"/>
      <c r="BC484" s="143"/>
      <c r="BD484" s="143"/>
      <c r="BE484" s="143"/>
      <c r="BF484" s="143"/>
      <c r="BG484" s="143"/>
      <c r="BJ484" s="143"/>
      <c r="BT484" s="143"/>
      <c r="CD484" s="143"/>
      <c r="CN484" s="143"/>
      <c r="CX484" s="143"/>
      <c r="DH484" s="143"/>
      <c r="DR484" s="143"/>
      <c r="EB484" s="143"/>
      <c r="EL484" s="143"/>
      <c r="EV484" s="143"/>
      <c r="FF484" s="143"/>
      <c r="FP484" s="143"/>
      <c r="FZ484" s="143"/>
      <c r="GJ484" s="143"/>
      <c r="GT484" s="143"/>
      <c r="HD484" s="143"/>
      <c r="HN484" s="143"/>
      <c r="HX484" s="143"/>
      <c r="IH484" s="143"/>
      <c r="IR484" s="143"/>
    </row>
    <row xmlns:x14ac="http://schemas.microsoft.com/office/spreadsheetml/2009/9/ac" r="485" s="3" customFormat="true" x14ac:dyDescent="0.25">
      <c r="A485" s="444"/>
      <c r="B485" s="143"/>
      <c r="L485" s="143"/>
      <c r="V485" s="143"/>
      <c r="AF485" s="143"/>
      <c r="AP485" s="143"/>
      <c r="AZ485" s="143"/>
      <c r="BA485" s="143"/>
      <c r="BB485" s="143"/>
      <c r="BC485" s="143"/>
      <c r="BD485" s="143"/>
      <c r="BE485" s="143"/>
      <c r="BF485" s="143"/>
      <c r="BG485" s="143"/>
      <c r="BJ485" s="143"/>
      <c r="BT485" s="143"/>
      <c r="CD485" s="143"/>
      <c r="CN485" s="143"/>
      <c r="CX485" s="143"/>
      <c r="DH485" s="143"/>
      <c r="DR485" s="143"/>
      <c r="EB485" s="143"/>
      <c r="EL485" s="143"/>
      <c r="EV485" s="143"/>
      <c r="FF485" s="143"/>
      <c r="FP485" s="143"/>
      <c r="FZ485" s="143"/>
      <c r="GJ485" s="143"/>
      <c r="GT485" s="143"/>
      <c r="HD485" s="143"/>
      <c r="HN485" s="143"/>
      <c r="HX485" s="143"/>
      <c r="IH485" s="143"/>
      <c r="IR485" s="143"/>
    </row>
    <row xmlns:x14ac="http://schemas.microsoft.com/office/spreadsheetml/2009/9/ac" r="486" s="3" customFormat="true" x14ac:dyDescent="0.25">
      <c r="A486" s="444"/>
      <c r="B486" s="143"/>
      <c r="L486" s="143"/>
      <c r="V486" s="143"/>
      <c r="AF486" s="143"/>
      <c r="AP486" s="143"/>
      <c r="AZ486" s="143"/>
      <c r="BA486" s="143"/>
      <c r="BB486" s="143"/>
      <c r="BC486" s="143"/>
      <c r="BD486" s="143"/>
      <c r="BE486" s="143"/>
      <c r="BF486" s="143"/>
      <c r="BG486" s="143"/>
      <c r="BJ486" s="143"/>
      <c r="BT486" s="143"/>
      <c r="CD486" s="143"/>
      <c r="CN486" s="143"/>
      <c r="CX486" s="143"/>
      <c r="DH486" s="143"/>
      <c r="DR486" s="143"/>
      <c r="EB486" s="143"/>
      <c r="EL486" s="143"/>
      <c r="EV486" s="143"/>
      <c r="FF486" s="143"/>
      <c r="FP486" s="143"/>
      <c r="FZ486" s="143"/>
      <c r="GJ486" s="143"/>
      <c r="GT486" s="143"/>
      <c r="HD486" s="143"/>
      <c r="HN486" s="143"/>
      <c r="HX486" s="143"/>
      <c r="IH486" s="143"/>
      <c r="IR486" s="143"/>
    </row>
    <row xmlns:x14ac="http://schemas.microsoft.com/office/spreadsheetml/2009/9/ac" r="487" s="3" customFormat="true" x14ac:dyDescent="0.25">
      <c r="A487" s="444"/>
      <c r="B487" s="143"/>
      <c r="L487" s="143"/>
      <c r="V487" s="143"/>
      <c r="AF487" s="143"/>
      <c r="AP487" s="143"/>
      <c r="AZ487" s="143"/>
      <c r="BA487" s="143"/>
      <c r="BB487" s="143"/>
      <c r="BC487" s="143"/>
      <c r="BD487" s="143"/>
      <c r="BE487" s="143"/>
      <c r="BF487" s="143"/>
      <c r="BG487" s="143"/>
      <c r="BJ487" s="143"/>
      <c r="BT487" s="143"/>
      <c r="CD487" s="143"/>
      <c r="CN487" s="143"/>
      <c r="CX487" s="143"/>
      <c r="DH487" s="143"/>
      <c r="DR487" s="143"/>
      <c r="EB487" s="143"/>
      <c r="EL487" s="143"/>
      <c r="EV487" s="143"/>
      <c r="FF487" s="143"/>
      <c r="FP487" s="143"/>
      <c r="FZ487" s="143"/>
      <c r="GJ487" s="143"/>
      <c r="GT487" s="143"/>
      <c r="HD487" s="143"/>
      <c r="HN487" s="143"/>
      <c r="HX487" s="143"/>
      <c r="IH487" s="143"/>
      <c r="IR487" s="143"/>
    </row>
    <row xmlns:x14ac="http://schemas.microsoft.com/office/spreadsheetml/2009/9/ac" r="488" s="3" customFormat="true" x14ac:dyDescent="0.25">
      <c r="A488" s="444"/>
      <c r="B488" s="143"/>
      <c r="L488" s="143"/>
      <c r="V488" s="143"/>
      <c r="AF488" s="143"/>
      <c r="AP488" s="143"/>
      <c r="AZ488" s="143"/>
      <c r="BA488" s="143"/>
      <c r="BB488" s="143"/>
      <c r="BC488" s="143"/>
      <c r="BD488" s="143"/>
      <c r="BE488" s="143"/>
      <c r="BF488" s="143"/>
      <c r="BG488" s="143"/>
      <c r="BJ488" s="143"/>
      <c r="BT488" s="143"/>
      <c r="CD488" s="143"/>
      <c r="CN488" s="143"/>
      <c r="CX488" s="143"/>
      <c r="DH488" s="143"/>
      <c r="DR488" s="143"/>
      <c r="EB488" s="143"/>
      <c r="EL488" s="143"/>
      <c r="EV488" s="143"/>
      <c r="FF488" s="143"/>
      <c r="FP488" s="143"/>
      <c r="FZ488" s="143"/>
      <c r="GJ488" s="143"/>
      <c r="GT488" s="143"/>
      <c r="HD488" s="143"/>
      <c r="HN488" s="143"/>
      <c r="HX488" s="143"/>
      <c r="IH488" s="143"/>
      <c r="IR488" s="143"/>
    </row>
    <row xmlns:x14ac="http://schemas.microsoft.com/office/spreadsheetml/2009/9/ac" r="489" s="3" customFormat="true" x14ac:dyDescent="0.25">
      <c r="A489" s="444"/>
      <c r="B489" s="143"/>
      <c r="L489" s="143"/>
      <c r="V489" s="143"/>
      <c r="AF489" s="143"/>
      <c r="AP489" s="143"/>
      <c r="AZ489" s="143"/>
      <c r="BA489" s="143"/>
      <c r="BB489" s="143"/>
      <c r="BC489" s="143"/>
      <c r="BD489" s="143"/>
      <c r="BE489" s="143"/>
      <c r="BF489" s="143"/>
      <c r="BG489" s="143"/>
      <c r="BJ489" s="143"/>
      <c r="BT489" s="143"/>
      <c r="CD489" s="143"/>
      <c r="CN489" s="143"/>
      <c r="CX489" s="143"/>
      <c r="DH489" s="143"/>
      <c r="DR489" s="143"/>
      <c r="EB489" s="143"/>
      <c r="EL489" s="143"/>
      <c r="EV489" s="143"/>
      <c r="FF489" s="143"/>
      <c r="FP489" s="143"/>
      <c r="FZ489" s="143"/>
      <c r="GJ489" s="143"/>
      <c r="GT489" s="143"/>
      <c r="HD489" s="143"/>
      <c r="HN489" s="143"/>
      <c r="HX489" s="143"/>
      <c r="IH489" s="143"/>
      <c r="IR489" s="143"/>
    </row>
    <row xmlns:x14ac="http://schemas.microsoft.com/office/spreadsheetml/2009/9/ac" r="490" s="3" customFormat="true" x14ac:dyDescent="0.25">
      <c r="A490" s="444"/>
      <c r="B490" s="143"/>
      <c r="L490" s="143"/>
      <c r="V490" s="143"/>
      <c r="AF490" s="143"/>
      <c r="AP490" s="143"/>
      <c r="AZ490" s="143"/>
      <c r="BA490" s="143"/>
      <c r="BB490" s="143"/>
      <c r="BC490" s="143"/>
      <c r="BD490" s="143"/>
      <c r="BE490" s="143"/>
      <c r="BF490" s="143"/>
      <c r="BG490" s="143"/>
      <c r="BJ490" s="143"/>
      <c r="BT490" s="143"/>
      <c r="CD490" s="143"/>
      <c r="CN490" s="143"/>
      <c r="CX490" s="143"/>
      <c r="DH490" s="143"/>
      <c r="DR490" s="143"/>
      <c r="EB490" s="143"/>
      <c r="EL490" s="143"/>
      <c r="EV490" s="143"/>
      <c r="FF490" s="143"/>
      <c r="FP490" s="143"/>
      <c r="FZ490" s="143"/>
      <c r="GJ490" s="143"/>
      <c r="GT490" s="143"/>
      <c r="HD490" s="143"/>
      <c r="HN490" s="143"/>
      <c r="HX490" s="143"/>
      <c r="IH490" s="143"/>
      <c r="IR490" s="143"/>
    </row>
    <row xmlns:x14ac="http://schemas.microsoft.com/office/spreadsheetml/2009/9/ac" r="491" s="3" customFormat="true" x14ac:dyDescent="0.25">
      <c r="A491" s="444"/>
      <c r="B491" s="143"/>
      <c r="L491" s="143"/>
      <c r="V491" s="143"/>
      <c r="AF491" s="143"/>
      <c r="AP491" s="143"/>
      <c r="AZ491" s="143"/>
      <c r="BA491" s="143"/>
      <c r="BB491" s="143"/>
      <c r="BC491" s="143"/>
      <c r="BD491" s="143"/>
      <c r="BE491" s="143"/>
      <c r="BF491" s="143"/>
      <c r="BG491" s="143"/>
      <c r="BJ491" s="143"/>
      <c r="BT491" s="143"/>
      <c r="CD491" s="143"/>
      <c r="CN491" s="143"/>
      <c r="CX491" s="143"/>
      <c r="DH491" s="143"/>
      <c r="DR491" s="143"/>
      <c r="EB491" s="143"/>
      <c r="EL491" s="143"/>
      <c r="EV491" s="143"/>
      <c r="FF491" s="143"/>
      <c r="FP491" s="143"/>
      <c r="FZ491" s="143"/>
      <c r="GJ491" s="143"/>
      <c r="GT491" s="143"/>
      <c r="HD491" s="143"/>
      <c r="HN491" s="143"/>
      <c r="HX491" s="143"/>
      <c r="IH491" s="143"/>
      <c r="IR491" s="143"/>
    </row>
    <row xmlns:x14ac="http://schemas.microsoft.com/office/spreadsheetml/2009/9/ac" r="492" s="3" customFormat="true" x14ac:dyDescent="0.25">
      <c r="A492" s="444"/>
      <c r="B492" s="143"/>
      <c r="L492" s="143"/>
      <c r="V492" s="143"/>
      <c r="AF492" s="143"/>
      <c r="AP492" s="143"/>
      <c r="AZ492" s="143"/>
      <c r="BA492" s="143"/>
      <c r="BB492" s="143"/>
      <c r="BC492" s="143"/>
      <c r="BD492" s="143"/>
      <c r="BE492" s="143"/>
      <c r="BF492" s="143"/>
      <c r="BG492" s="143"/>
      <c r="BJ492" s="143"/>
      <c r="BT492" s="143"/>
      <c r="CD492" s="143"/>
      <c r="CN492" s="143"/>
      <c r="CX492" s="143"/>
      <c r="DH492" s="143"/>
      <c r="DR492" s="143"/>
      <c r="EB492" s="143"/>
      <c r="EL492" s="143"/>
      <c r="EV492" s="143"/>
      <c r="FF492" s="143"/>
      <c r="FP492" s="143"/>
      <c r="FZ492" s="143"/>
      <c r="GJ492" s="143"/>
      <c r="GT492" s="143"/>
      <c r="HD492" s="143"/>
      <c r="HN492" s="143"/>
      <c r="HX492" s="143"/>
      <c r="IH492" s="143"/>
      <c r="IR492" s="143"/>
    </row>
    <row xmlns:x14ac="http://schemas.microsoft.com/office/spreadsheetml/2009/9/ac" r="493" s="3" customFormat="true" x14ac:dyDescent="0.25">
      <c r="A493" s="444"/>
      <c r="B493" s="143"/>
      <c r="L493" s="143"/>
      <c r="V493" s="143"/>
      <c r="AF493" s="143"/>
      <c r="AP493" s="143"/>
      <c r="AZ493" s="143"/>
      <c r="BA493" s="143"/>
      <c r="BB493" s="143"/>
      <c r="BC493" s="143"/>
      <c r="BD493" s="143"/>
      <c r="BE493" s="143"/>
      <c r="BF493" s="143"/>
      <c r="BG493" s="143"/>
      <c r="BJ493" s="143"/>
      <c r="BT493" s="143"/>
      <c r="CD493" s="143"/>
      <c r="CN493" s="143"/>
      <c r="CX493" s="143"/>
      <c r="DH493" s="143"/>
      <c r="DR493" s="143"/>
      <c r="EB493" s="143"/>
      <c r="EL493" s="143"/>
      <c r="EV493" s="143"/>
      <c r="FF493" s="143"/>
      <c r="FP493" s="143"/>
      <c r="FZ493" s="143"/>
      <c r="GJ493" s="143"/>
      <c r="GT493" s="143"/>
      <c r="HD493" s="143"/>
      <c r="HN493" s="143"/>
      <c r="HX493" s="143"/>
      <c r="IH493" s="143"/>
      <c r="IR493" s="143"/>
    </row>
    <row xmlns:x14ac="http://schemas.microsoft.com/office/spreadsheetml/2009/9/ac" r="494" s="3" customFormat="true" x14ac:dyDescent="0.25">
      <c r="A494" s="444"/>
      <c r="B494" s="143"/>
      <c r="L494" s="143"/>
      <c r="V494" s="143"/>
      <c r="AF494" s="143"/>
      <c r="AP494" s="143"/>
      <c r="AZ494" s="143"/>
      <c r="BA494" s="143"/>
      <c r="BB494" s="143"/>
      <c r="BC494" s="143"/>
      <c r="BD494" s="143"/>
      <c r="BE494" s="143"/>
      <c r="BF494" s="143"/>
      <c r="BG494" s="143"/>
      <c r="BJ494" s="143"/>
      <c r="BT494" s="143"/>
      <c r="CD494" s="143"/>
      <c r="CN494" s="143"/>
      <c r="CX494" s="143"/>
      <c r="DH494" s="143"/>
      <c r="DR494" s="143"/>
      <c r="EB494" s="143"/>
      <c r="EL494" s="143"/>
      <c r="EV494" s="143"/>
      <c r="FF494" s="143"/>
      <c r="FP494" s="143"/>
      <c r="FZ494" s="143"/>
      <c r="GJ494" s="143"/>
      <c r="GT494" s="143"/>
      <c r="HD494" s="143"/>
      <c r="HN494" s="143"/>
      <c r="HX494" s="143"/>
      <c r="IH494" s="143"/>
      <c r="IR494" s="143"/>
    </row>
    <row xmlns:x14ac="http://schemas.microsoft.com/office/spreadsheetml/2009/9/ac" r="495" s="3" customFormat="true" x14ac:dyDescent="0.25">
      <c r="A495" s="444"/>
      <c r="B495" s="143"/>
      <c r="L495" s="143"/>
      <c r="V495" s="143"/>
      <c r="AF495" s="143"/>
      <c r="AP495" s="143"/>
      <c r="AZ495" s="143"/>
      <c r="BA495" s="143"/>
      <c r="BB495" s="143"/>
      <c r="BC495" s="143"/>
      <c r="BD495" s="143"/>
      <c r="BE495" s="143"/>
      <c r="BF495" s="143"/>
      <c r="BG495" s="143"/>
      <c r="BJ495" s="143"/>
      <c r="BT495" s="143"/>
      <c r="CD495" s="143"/>
      <c r="CN495" s="143"/>
      <c r="CX495" s="143"/>
      <c r="DH495" s="143"/>
      <c r="DR495" s="143"/>
      <c r="EB495" s="143"/>
      <c r="EL495" s="143"/>
      <c r="EV495" s="143"/>
      <c r="FF495" s="143"/>
      <c r="FP495" s="143"/>
      <c r="FZ495" s="143"/>
      <c r="GJ495" s="143"/>
      <c r="GT495" s="143"/>
      <c r="HD495" s="143"/>
      <c r="HN495" s="143"/>
      <c r="HX495" s="143"/>
      <c r="IH495" s="143"/>
      <c r="IR495" s="143"/>
    </row>
    <row xmlns:x14ac="http://schemas.microsoft.com/office/spreadsheetml/2009/9/ac" r="496" s="3" customFormat="true" x14ac:dyDescent="0.25">
      <c r="A496" s="444"/>
      <c r="B496" s="143"/>
      <c r="L496" s="143"/>
      <c r="V496" s="143"/>
      <c r="AF496" s="143"/>
      <c r="AP496" s="143"/>
      <c r="AZ496" s="143"/>
      <c r="BA496" s="143"/>
      <c r="BB496" s="143"/>
      <c r="BC496" s="143"/>
      <c r="BD496" s="143"/>
      <c r="BE496" s="143"/>
      <c r="BF496" s="143"/>
      <c r="BG496" s="143"/>
      <c r="BJ496" s="143"/>
      <c r="BT496" s="143"/>
      <c r="CD496" s="143"/>
      <c r="CN496" s="143"/>
      <c r="CX496" s="143"/>
      <c r="DH496" s="143"/>
      <c r="DR496" s="143"/>
      <c r="EB496" s="143"/>
      <c r="EL496" s="143"/>
      <c r="EV496" s="143"/>
      <c r="FF496" s="143"/>
      <c r="FP496" s="143"/>
      <c r="FZ496" s="143"/>
      <c r="GJ496" s="143"/>
      <c r="GT496" s="143"/>
      <c r="HD496" s="143"/>
      <c r="HN496" s="143"/>
      <c r="HX496" s="143"/>
      <c r="IH496" s="143"/>
      <c r="IR496" s="143"/>
    </row>
    <row xmlns:x14ac="http://schemas.microsoft.com/office/spreadsheetml/2009/9/ac" r="497" s="3" customFormat="true" x14ac:dyDescent="0.25">
      <c r="A497" s="444"/>
      <c r="B497" s="143"/>
      <c r="L497" s="143"/>
      <c r="V497" s="143"/>
      <c r="AF497" s="143"/>
      <c r="AP497" s="143"/>
      <c r="AZ497" s="143"/>
      <c r="BA497" s="143"/>
      <c r="BB497" s="143"/>
      <c r="BC497" s="143"/>
      <c r="BD497" s="143"/>
      <c r="BE497" s="143"/>
      <c r="BF497" s="143"/>
      <c r="BG497" s="143"/>
      <c r="BJ497" s="143"/>
      <c r="BT497" s="143"/>
      <c r="CD497" s="143"/>
      <c r="CN497" s="143"/>
      <c r="CX497" s="143"/>
      <c r="DH497" s="143"/>
      <c r="DR497" s="143"/>
      <c r="EB497" s="143"/>
      <c r="EL497" s="143"/>
      <c r="EV497" s="143"/>
      <c r="FF497" s="143"/>
      <c r="FP497" s="143"/>
      <c r="FZ497" s="143"/>
      <c r="GJ497" s="143"/>
      <c r="GT497" s="143"/>
      <c r="HD497" s="143"/>
      <c r="HN497" s="143"/>
      <c r="HX497" s="143"/>
      <c r="IH497" s="143"/>
      <c r="IR497" s="143"/>
    </row>
    <row xmlns:x14ac="http://schemas.microsoft.com/office/spreadsheetml/2009/9/ac" r="498" s="3" customFormat="true" x14ac:dyDescent="0.25">
      <c r="A498" s="444"/>
      <c r="B498" s="143"/>
      <c r="L498" s="143"/>
      <c r="V498" s="143"/>
      <c r="AF498" s="143"/>
      <c r="AP498" s="143"/>
      <c r="AZ498" s="143"/>
      <c r="BA498" s="143"/>
      <c r="BB498" s="143"/>
      <c r="BC498" s="143"/>
      <c r="BD498" s="143"/>
      <c r="BE498" s="143"/>
      <c r="BF498" s="143"/>
      <c r="BG498" s="143"/>
      <c r="BJ498" s="143"/>
      <c r="BT498" s="143"/>
      <c r="CD498" s="143"/>
      <c r="CN498" s="143"/>
      <c r="CX498" s="143"/>
      <c r="DH498" s="143"/>
      <c r="DR498" s="143"/>
      <c r="EB498" s="143"/>
      <c r="EL498" s="143"/>
      <c r="EV498" s="143"/>
      <c r="FF498" s="143"/>
      <c r="FP498" s="143"/>
      <c r="FZ498" s="143"/>
      <c r="GJ498" s="143"/>
      <c r="GT498" s="143"/>
      <c r="HD498" s="143"/>
      <c r="HN498" s="143"/>
      <c r="HX498" s="143"/>
      <c r="IH498" s="143"/>
      <c r="IR498" s="143"/>
    </row>
    <row xmlns:x14ac="http://schemas.microsoft.com/office/spreadsheetml/2009/9/ac" r="499" s="3" customFormat="true" x14ac:dyDescent="0.25">
      <c r="A499" s="444"/>
      <c r="B499" s="143"/>
      <c r="L499" s="143"/>
      <c r="V499" s="143"/>
      <c r="AF499" s="143"/>
      <c r="AP499" s="143"/>
      <c r="AZ499" s="143"/>
      <c r="BA499" s="143"/>
      <c r="BB499" s="143"/>
      <c r="BC499" s="143"/>
      <c r="BD499" s="143"/>
      <c r="BE499" s="143"/>
      <c r="BF499" s="143"/>
      <c r="BG499" s="143"/>
      <c r="BJ499" s="143"/>
      <c r="BT499" s="143"/>
      <c r="CD499" s="143"/>
      <c r="CN499" s="143"/>
      <c r="CX499" s="143"/>
      <c r="DH499" s="143"/>
      <c r="DR499" s="143"/>
      <c r="EB499" s="143"/>
      <c r="EL499" s="143"/>
      <c r="EV499" s="143"/>
      <c r="FF499" s="143"/>
      <c r="FP499" s="143"/>
      <c r="FZ499" s="143"/>
      <c r="GJ499" s="143"/>
      <c r="GT499" s="143"/>
      <c r="HD499" s="143"/>
      <c r="HN499" s="143"/>
      <c r="HX499" s="143"/>
      <c r="IH499" s="143"/>
      <c r="IR499" s="143"/>
    </row>
    <row xmlns:x14ac="http://schemas.microsoft.com/office/spreadsheetml/2009/9/ac" r="500" s="3" customFormat="true" x14ac:dyDescent="0.25">
      <c r="A500" s="444"/>
      <c r="B500" s="143"/>
      <c r="L500" s="143"/>
      <c r="V500" s="143"/>
      <c r="AF500" s="143"/>
      <c r="AP500" s="143"/>
      <c r="AZ500" s="143"/>
      <c r="BA500" s="143"/>
      <c r="BB500" s="143"/>
      <c r="BC500" s="143"/>
      <c r="BD500" s="143"/>
      <c r="BE500" s="143"/>
      <c r="BF500" s="143"/>
      <c r="BG500" s="143"/>
      <c r="BJ500" s="143"/>
      <c r="BT500" s="143"/>
      <c r="CD500" s="143"/>
      <c r="CN500" s="143"/>
      <c r="CX500" s="143"/>
      <c r="DH500" s="143"/>
      <c r="DR500" s="143"/>
      <c r="EB500" s="143"/>
      <c r="EL500" s="143"/>
      <c r="EV500" s="143"/>
      <c r="FF500" s="143"/>
      <c r="FP500" s="143"/>
      <c r="FZ500" s="143"/>
      <c r="GJ500" s="143"/>
      <c r="GT500" s="143"/>
      <c r="HD500" s="143"/>
      <c r="HN500" s="143"/>
      <c r="HX500" s="143"/>
      <c r="IH500" s="143"/>
      <c r="IR500" s="143"/>
    </row>
    <row xmlns:x14ac="http://schemas.microsoft.com/office/spreadsheetml/2009/9/ac" r="501" s="3" customFormat="true" x14ac:dyDescent="0.25">
      <c r="A501" s="444"/>
      <c r="B501" s="143"/>
      <c r="L501" s="143"/>
      <c r="V501" s="143"/>
      <c r="AF501" s="143"/>
      <c r="AP501" s="143"/>
      <c r="AZ501" s="143"/>
      <c r="BA501" s="143"/>
      <c r="BB501" s="143"/>
      <c r="BC501" s="143"/>
      <c r="BD501" s="143"/>
      <c r="BE501" s="143"/>
      <c r="BF501" s="143"/>
      <c r="BG501" s="143"/>
      <c r="BJ501" s="143"/>
      <c r="BT501" s="143"/>
      <c r="CD501" s="143"/>
      <c r="CN501" s="143"/>
      <c r="CX501" s="143"/>
      <c r="DH501" s="143"/>
      <c r="DR501" s="143"/>
      <c r="EB501" s="143"/>
      <c r="EL501" s="143"/>
      <c r="EV501" s="143"/>
      <c r="FF501" s="143"/>
      <c r="FP501" s="143"/>
      <c r="FZ501" s="143"/>
      <c r="GJ501" s="143"/>
      <c r="GT501" s="143"/>
      <c r="HD501" s="143"/>
      <c r="HN501" s="143"/>
      <c r="HX501" s="143"/>
      <c r="IH501" s="143"/>
      <c r="IR501" s="143"/>
    </row>
    <row xmlns:x14ac="http://schemas.microsoft.com/office/spreadsheetml/2009/9/ac" r="502" s="3" customFormat="true" x14ac:dyDescent="0.25">
      <c r="A502" s="444"/>
      <c r="B502" s="143"/>
      <c r="L502" s="143"/>
      <c r="V502" s="143"/>
      <c r="AF502" s="143"/>
      <c r="AP502" s="143"/>
      <c r="AZ502" s="143"/>
      <c r="BA502" s="143"/>
      <c r="BB502" s="143"/>
      <c r="BC502" s="143"/>
      <c r="BD502" s="143"/>
      <c r="BE502" s="143"/>
      <c r="BF502" s="143"/>
      <c r="BG502" s="143"/>
      <c r="BJ502" s="143"/>
      <c r="BT502" s="143"/>
      <c r="CD502" s="143"/>
      <c r="CN502" s="143"/>
      <c r="CX502" s="143"/>
      <c r="DH502" s="143"/>
      <c r="DR502" s="143"/>
      <c r="EB502" s="143"/>
      <c r="EL502" s="143"/>
      <c r="EV502" s="143"/>
      <c r="FF502" s="143"/>
      <c r="FP502" s="143"/>
      <c r="FZ502" s="143"/>
      <c r="GJ502" s="143"/>
      <c r="GT502" s="143"/>
      <c r="HD502" s="143"/>
      <c r="HN502" s="143"/>
      <c r="HX502" s="143"/>
      <c r="IH502" s="143"/>
      <c r="IR502" s="143"/>
    </row>
    <row xmlns:x14ac="http://schemas.microsoft.com/office/spreadsheetml/2009/9/ac" r="503" s="3" customFormat="true" x14ac:dyDescent="0.25">
      <c r="A503" s="444"/>
      <c r="B503" s="143"/>
      <c r="L503" s="143"/>
      <c r="V503" s="143"/>
      <c r="AF503" s="143"/>
      <c r="AP503" s="143"/>
      <c r="AZ503" s="143"/>
      <c r="BA503" s="143"/>
      <c r="BB503" s="143"/>
      <c r="BC503" s="143"/>
      <c r="BD503" s="143"/>
      <c r="BE503" s="143"/>
      <c r="BF503" s="143"/>
      <c r="BG503" s="143"/>
      <c r="BJ503" s="143"/>
      <c r="BT503" s="143"/>
      <c r="CD503" s="143"/>
      <c r="CN503" s="143"/>
      <c r="CX503" s="143"/>
      <c r="DH503" s="143"/>
      <c r="DR503" s="143"/>
      <c r="EB503" s="143"/>
      <c r="EL503" s="143"/>
      <c r="EV503" s="143"/>
      <c r="FF503" s="143"/>
      <c r="FP503" s="143"/>
      <c r="FZ503" s="143"/>
      <c r="GJ503" s="143"/>
      <c r="GT503" s="143"/>
      <c r="HD503" s="143"/>
      <c r="HN503" s="143"/>
      <c r="HX503" s="143"/>
      <c r="IH503" s="143"/>
      <c r="IR503" s="143"/>
    </row>
    <row xmlns:x14ac="http://schemas.microsoft.com/office/spreadsheetml/2009/9/ac" r="504" s="3" customFormat="true" x14ac:dyDescent="0.25">
      <c r="A504" s="444"/>
      <c r="B504" s="143"/>
      <c r="L504" s="143"/>
      <c r="V504" s="143"/>
      <c r="AF504" s="143"/>
      <c r="AP504" s="143"/>
      <c r="AZ504" s="143"/>
      <c r="BA504" s="143"/>
      <c r="BB504" s="143"/>
      <c r="BC504" s="143"/>
      <c r="BD504" s="143"/>
      <c r="BE504" s="143"/>
      <c r="BF504" s="143"/>
      <c r="BG504" s="143"/>
      <c r="BJ504" s="143"/>
      <c r="BT504" s="143"/>
      <c r="CD504" s="143"/>
      <c r="CN504" s="143"/>
      <c r="CX504" s="143"/>
      <c r="DH504" s="143"/>
      <c r="DR504" s="143"/>
      <c r="EB504" s="143"/>
      <c r="EL504" s="143"/>
      <c r="EV504" s="143"/>
      <c r="FF504" s="143"/>
      <c r="FP504" s="143"/>
      <c r="FZ504" s="143"/>
      <c r="GJ504" s="143"/>
      <c r="GT504" s="143"/>
      <c r="HD504" s="143"/>
      <c r="HN504" s="143"/>
      <c r="HX504" s="143"/>
      <c r="IH504" s="143"/>
      <c r="IR504" s="143"/>
    </row>
    <row xmlns:x14ac="http://schemas.microsoft.com/office/spreadsheetml/2009/9/ac" r="505" s="3" customFormat="true" x14ac:dyDescent="0.25">
      <c r="A505" s="444"/>
      <c r="B505" s="143"/>
      <c r="L505" s="143"/>
      <c r="V505" s="143"/>
      <c r="AF505" s="143"/>
      <c r="AP505" s="143"/>
      <c r="AZ505" s="143"/>
      <c r="BA505" s="143"/>
      <c r="BB505" s="143"/>
      <c r="BC505" s="143"/>
      <c r="BD505" s="143"/>
      <c r="BE505" s="143"/>
      <c r="BF505" s="143"/>
      <c r="BG505" s="143"/>
      <c r="BJ505" s="143"/>
      <c r="BT505" s="143"/>
      <c r="CD505" s="143"/>
      <c r="CN505" s="143"/>
      <c r="CX505" s="143"/>
      <c r="DH505" s="143"/>
      <c r="DR505" s="143"/>
      <c r="EB505" s="143"/>
      <c r="EL505" s="143"/>
      <c r="EV505" s="143"/>
      <c r="FF505" s="143"/>
      <c r="FP505" s="143"/>
      <c r="FZ505" s="143"/>
      <c r="GJ505" s="143"/>
      <c r="GT505" s="143"/>
      <c r="HD505" s="143"/>
      <c r="HN505" s="143"/>
      <c r="HX505" s="143"/>
      <c r="IH505" s="143"/>
      <c r="IR505" s="143"/>
    </row>
    <row xmlns:x14ac="http://schemas.microsoft.com/office/spreadsheetml/2009/9/ac" r="506" s="3" customFormat="true" x14ac:dyDescent="0.25">
      <c r="A506" s="444"/>
      <c r="B506" s="143"/>
      <c r="L506" s="143"/>
      <c r="V506" s="143"/>
      <c r="AF506" s="143"/>
      <c r="AP506" s="143"/>
      <c r="AZ506" s="143"/>
      <c r="BA506" s="143"/>
      <c r="BB506" s="143"/>
      <c r="BC506" s="143"/>
      <c r="BD506" s="143"/>
      <c r="BE506" s="143"/>
      <c r="BF506" s="143"/>
      <c r="BG506" s="143"/>
      <c r="BJ506" s="143"/>
      <c r="BT506" s="143"/>
      <c r="CD506" s="143"/>
      <c r="CN506" s="143"/>
      <c r="CX506" s="143"/>
      <c r="DH506" s="143"/>
      <c r="DR506" s="143"/>
      <c r="EB506" s="143"/>
      <c r="EL506" s="143"/>
      <c r="EV506" s="143"/>
      <c r="FF506" s="143"/>
      <c r="FP506" s="143"/>
      <c r="FZ506" s="143"/>
      <c r="GJ506" s="143"/>
      <c r="GT506" s="143"/>
      <c r="HD506" s="143"/>
      <c r="HN506" s="143"/>
      <c r="HX506" s="143"/>
      <c r="IH506" s="143"/>
      <c r="IR506" s="143"/>
    </row>
    <row xmlns:x14ac="http://schemas.microsoft.com/office/spreadsheetml/2009/9/ac" r="507" s="3" customFormat="true" x14ac:dyDescent="0.25">
      <c r="A507" s="444"/>
      <c r="B507" s="143"/>
      <c r="L507" s="143"/>
      <c r="V507" s="143"/>
      <c r="AF507" s="143"/>
      <c r="AP507" s="143"/>
      <c r="AZ507" s="143"/>
      <c r="BA507" s="143"/>
      <c r="BB507" s="143"/>
      <c r="BC507" s="143"/>
      <c r="BD507" s="143"/>
      <c r="BE507" s="143"/>
      <c r="BF507" s="143"/>
      <c r="BG507" s="143"/>
      <c r="BJ507" s="143"/>
      <c r="BT507" s="143"/>
      <c r="CD507" s="143"/>
      <c r="CN507" s="143"/>
      <c r="CX507" s="143"/>
      <c r="DH507" s="143"/>
      <c r="DR507" s="143"/>
      <c r="EB507" s="143"/>
      <c r="EL507" s="143"/>
      <c r="EV507" s="143"/>
      <c r="FF507" s="143"/>
      <c r="FP507" s="143"/>
      <c r="FZ507" s="143"/>
      <c r="GJ507" s="143"/>
      <c r="GT507" s="143"/>
      <c r="HD507" s="143"/>
      <c r="HN507" s="143"/>
      <c r="HX507" s="143"/>
      <c r="IH507" s="143"/>
      <c r="IR507" s="143"/>
    </row>
    <row xmlns:x14ac="http://schemas.microsoft.com/office/spreadsheetml/2009/9/ac" r="508" s="3" customFormat="true" x14ac:dyDescent="0.25">
      <c r="A508" s="444"/>
      <c r="B508" s="143"/>
      <c r="L508" s="143"/>
      <c r="V508" s="143"/>
      <c r="AF508" s="143"/>
      <c r="AP508" s="143"/>
      <c r="AZ508" s="143"/>
      <c r="BA508" s="143"/>
      <c r="BB508" s="143"/>
      <c r="BC508" s="143"/>
      <c r="BD508" s="143"/>
      <c r="BE508" s="143"/>
      <c r="BF508" s="143"/>
      <c r="BG508" s="143"/>
      <c r="BJ508" s="143"/>
      <c r="BT508" s="143"/>
      <c r="CD508" s="143"/>
      <c r="CN508" s="143"/>
      <c r="CX508" s="143"/>
      <c r="DH508" s="143"/>
      <c r="DR508" s="143"/>
      <c r="EB508" s="143"/>
      <c r="EL508" s="143"/>
      <c r="EV508" s="143"/>
      <c r="FF508" s="143"/>
      <c r="FP508" s="143"/>
      <c r="FZ508" s="143"/>
      <c r="GJ508" s="143"/>
      <c r="GT508" s="143"/>
      <c r="HD508" s="143"/>
      <c r="HN508" s="143"/>
      <c r="HX508" s="143"/>
      <c r="IH508" s="143"/>
      <c r="IR508" s="143"/>
    </row>
    <row xmlns:x14ac="http://schemas.microsoft.com/office/spreadsheetml/2009/9/ac" r="509" s="3" customFormat="true" x14ac:dyDescent="0.25">
      <c r="A509" s="444"/>
      <c r="B509" s="143"/>
      <c r="L509" s="143"/>
      <c r="V509" s="143"/>
      <c r="AF509" s="143"/>
      <c r="AP509" s="143"/>
      <c r="AZ509" s="143"/>
      <c r="BA509" s="143"/>
      <c r="BB509" s="143"/>
      <c r="BC509" s="143"/>
      <c r="BD509" s="143"/>
      <c r="BE509" s="143"/>
      <c r="BF509" s="143"/>
      <c r="BG509" s="143"/>
      <c r="BJ509" s="143"/>
      <c r="BT509" s="143"/>
      <c r="CD509" s="143"/>
      <c r="CN509" s="143"/>
      <c r="CX509" s="143"/>
      <c r="DH509" s="143"/>
      <c r="DR509" s="143"/>
      <c r="EB509" s="143"/>
      <c r="EL509" s="143"/>
      <c r="EV509" s="143"/>
      <c r="FF509" s="143"/>
      <c r="FP509" s="143"/>
      <c r="FZ509" s="143"/>
      <c r="GJ509" s="143"/>
      <c r="GT509" s="143"/>
      <c r="HD509" s="143"/>
      <c r="HN509" s="143"/>
      <c r="HX509" s="143"/>
      <c r="IH509" s="143"/>
      <c r="IR509" s="143"/>
    </row>
    <row xmlns:x14ac="http://schemas.microsoft.com/office/spreadsheetml/2009/9/ac" r="510" s="3" customFormat="true" x14ac:dyDescent="0.25">
      <c r="A510" s="444"/>
      <c r="B510" s="143"/>
      <c r="L510" s="143"/>
      <c r="V510" s="143"/>
      <c r="AF510" s="143"/>
      <c r="AP510" s="143"/>
      <c r="AZ510" s="143"/>
      <c r="BA510" s="143"/>
      <c r="BB510" s="143"/>
      <c r="BC510" s="143"/>
      <c r="BD510" s="143"/>
      <c r="BE510" s="143"/>
      <c r="BF510" s="143"/>
      <c r="BG510" s="143"/>
      <c r="BJ510" s="143"/>
      <c r="BT510" s="143"/>
      <c r="CD510" s="143"/>
      <c r="CN510" s="143"/>
      <c r="CX510" s="143"/>
      <c r="DH510" s="143"/>
      <c r="DR510" s="143"/>
      <c r="EB510" s="143"/>
      <c r="EL510" s="143"/>
      <c r="EV510" s="143"/>
      <c r="FF510" s="143"/>
      <c r="FP510" s="143"/>
      <c r="FZ510" s="143"/>
      <c r="GJ510" s="143"/>
      <c r="GT510" s="143"/>
      <c r="HD510" s="143"/>
      <c r="HN510" s="143"/>
      <c r="HX510" s="143"/>
      <c r="IH510" s="143"/>
      <c r="IR510" s="143"/>
    </row>
    <row xmlns:x14ac="http://schemas.microsoft.com/office/spreadsheetml/2009/9/ac" r="511" s="3" customFormat="true" x14ac:dyDescent="0.25">
      <c r="A511" s="444"/>
      <c r="B511" s="143"/>
      <c r="L511" s="143"/>
      <c r="V511" s="143"/>
      <c r="AF511" s="143"/>
      <c r="AP511" s="143"/>
      <c r="AZ511" s="143"/>
      <c r="BA511" s="143"/>
      <c r="BB511" s="143"/>
      <c r="BC511" s="143"/>
      <c r="BD511" s="143"/>
      <c r="BE511" s="143"/>
      <c r="BF511" s="143"/>
      <c r="BG511" s="143"/>
      <c r="BJ511" s="143"/>
      <c r="BT511" s="143"/>
      <c r="CD511" s="143"/>
      <c r="CN511" s="143"/>
      <c r="CX511" s="143"/>
      <c r="DH511" s="143"/>
      <c r="DR511" s="143"/>
      <c r="EB511" s="143"/>
      <c r="EL511" s="143"/>
      <c r="EV511" s="143"/>
      <c r="FF511" s="143"/>
      <c r="FP511" s="143"/>
      <c r="FZ511" s="143"/>
      <c r="GJ511" s="143"/>
      <c r="GT511" s="143"/>
      <c r="HD511" s="143"/>
      <c r="HN511" s="143"/>
      <c r="HX511" s="143"/>
      <c r="IH511" s="143"/>
      <c r="IR511" s="143"/>
    </row>
    <row xmlns:x14ac="http://schemas.microsoft.com/office/spreadsheetml/2009/9/ac" r="512" s="3" customFormat="true" x14ac:dyDescent="0.25">
      <c r="A512" s="444"/>
      <c r="B512" s="143"/>
      <c r="L512" s="143"/>
      <c r="V512" s="143"/>
      <c r="AF512" s="143"/>
      <c r="AP512" s="143"/>
      <c r="AZ512" s="143"/>
      <c r="BA512" s="143"/>
      <c r="BB512" s="143"/>
      <c r="BC512" s="143"/>
      <c r="BD512" s="143"/>
      <c r="BE512" s="143"/>
      <c r="BF512" s="143"/>
      <c r="BG512" s="143"/>
      <c r="BJ512" s="143"/>
      <c r="BT512" s="143"/>
      <c r="CD512" s="143"/>
      <c r="CN512" s="143"/>
      <c r="CX512" s="143"/>
      <c r="DH512" s="143"/>
      <c r="DR512" s="143"/>
      <c r="EB512" s="143"/>
      <c r="EL512" s="143"/>
      <c r="EV512" s="143"/>
      <c r="FF512" s="143"/>
      <c r="FP512" s="143"/>
      <c r="FZ512" s="143"/>
      <c r="GJ512" s="143"/>
      <c r="GT512" s="143"/>
      <c r="HD512" s="143"/>
      <c r="HN512" s="143"/>
      <c r="HX512" s="143"/>
      <c r="IH512" s="143"/>
      <c r="IR512" s="143"/>
    </row>
    <row xmlns:x14ac="http://schemas.microsoft.com/office/spreadsheetml/2009/9/ac" r="513" s="3" customFormat="true" x14ac:dyDescent="0.25">
      <c r="A513" s="444"/>
      <c r="B513" s="143"/>
      <c r="L513" s="143"/>
      <c r="V513" s="143"/>
      <c r="AF513" s="143"/>
      <c r="AP513" s="143"/>
      <c r="AZ513" s="143"/>
      <c r="BA513" s="143"/>
      <c r="BB513" s="143"/>
      <c r="BC513" s="143"/>
      <c r="BD513" s="143"/>
      <c r="BE513" s="143"/>
      <c r="BF513" s="143"/>
      <c r="BG513" s="143"/>
      <c r="BJ513" s="143"/>
      <c r="BT513" s="143"/>
      <c r="CD513" s="143"/>
      <c r="CN513" s="143"/>
      <c r="CX513" s="143"/>
      <c r="DH513" s="143"/>
      <c r="DR513" s="143"/>
      <c r="EB513" s="143"/>
      <c r="EL513" s="143"/>
      <c r="EV513" s="143"/>
      <c r="FF513" s="143"/>
      <c r="FP513" s="143"/>
      <c r="FZ513" s="143"/>
      <c r="GJ513" s="143"/>
      <c r="GT513" s="143"/>
      <c r="HD513" s="143"/>
      <c r="HN513" s="143"/>
      <c r="HX513" s="143"/>
      <c r="IH513" s="143"/>
      <c r="IR513" s="143"/>
    </row>
    <row xmlns:x14ac="http://schemas.microsoft.com/office/spreadsheetml/2009/9/ac" r="514" s="3" customFormat="true" x14ac:dyDescent="0.25">
      <c r="A514" s="444"/>
      <c r="B514" s="143"/>
      <c r="L514" s="143"/>
      <c r="V514" s="143"/>
      <c r="AF514" s="143"/>
      <c r="AP514" s="143"/>
      <c r="AZ514" s="143"/>
      <c r="BA514" s="143"/>
      <c r="BB514" s="143"/>
      <c r="BC514" s="143"/>
      <c r="BD514" s="143"/>
      <c r="BE514" s="143"/>
      <c r="BF514" s="143"/>
      <c r="BG514" s="143"/>
      <c r="BJ514" s="143"/>
      <c r="BT514" s="143"/>
      <c r="CD514" s="143"/>
      <c r="CN514" s="143"/>
      <c r="CX514" s="143"/>
      <c r="DH514" s="143"/>
      <c r="DR514" s="143"/>
      <c r="EB514" s="143"/>
      <c r="EL514" s="143"/>
      <c r="EV514" s="143"/>
      <c r="FF514" s="143"/>
      <c r="FP514" s="143"/>
      <c r="FZ514" s="143"/>
      <c r="GJ514" s="143"/>
      <c r="GT514" s="143"/>
      <c r="HD514" s="143"/>
      <c r="HN514" s="143"/>
      <c r="HX514" s="143"/>
      <c r="IH514" s="143"/>
      <c r="IR514" s="143"/>
    </row>
    <row xmlns:x14ac="http://schemas.microsoft.com/office/spreadsheetml/2009/9/ac" r="515" s="3" customFormat="true" x14ac:dyDescent="0.25">
      <c r="A515" s="444"/>
      <c r="B515" s="143"/>
      <c r="L515" s="143"/>
      <c r="V515" s="143"/>
      <c r="AF515" s="143"/>
      <c r="AP515" s="143"/>
      <c r="AZ515" s="143"/>
      <c r="BA515" s="143"/>
      <c r="BB515" s="143"/>
      <c r="BC515" s="143"/>
      <c r="BD515" s="143"/>
      <c r="BE515" s="143"/>
      <c r="BF515" s="143"/>
      <c r="BG515" s="143"/>
      <c r="BJ515" s="143"/>
      <c r="BT515" s="143"/>
      <c r="CD515" s="143"/>
      <c r="CN515" s="143"/>
      <c r="CX515" s="143"/>
      <c r="DH515" s="143"/>
      <c r="DR515" s="143"/>
      <c r="EB515" s="143"/>
      <c r="EL515" s="143"/>
      <c r="EV515" s="143"/>
      <c r="FF515" s="143"/>
      <c r="FP515" s="143"/>
      <c r="FZ515" s="143"/>
      <c r="GJ515" s="143"/>
      <c r="GT515" s="143"/>
      <c r="HD515" s="143"/>
      <c r="HN515" s="143"/>
      <c r="HX515" s="143"/>
      <c r="IH515" s="143"/>
      <c r="IR515" s="143"/>
    </row>
    <row xmlns:x14ac="http://schemas.microsoft.com/office/spreadsheetml/2009/9/ac" r="516" s="3" customFormat="true" x14ac:dyDescent="0.25">
      <c r="A516" s="444"/>
      <c r="B516" s="143"/>
      <c r="L516" s="143"/>
      <c r="V516" s="143"/>
      <c r="AF516" s="143"/>
      <c r="AP516" s="143"/>
      <c r="AZ516" s="143"/>
      <c r="BA516" s="143"/>
      <c r="BB516" s="143"/>
      <c r="BC516" s="143"/>
      <c r="BD516" s="143"/>
      <c r="BE516" s="143"/>
      <c r="BF516" s="143"/>
      <c r="BG516" s="143"/>
      <c r="BJ516" s="143"/>
      <c r="BT516" s="143"/>
      <c r="CD516" s="143"/>
      <c r="CN516" s="143"/>
      <c r="CX516" s="143"/>
      <c r="DH516" s="143"/>
      <c r="DR516" s="143"/>
      <c r="EB516" s="143"/>
      <c r="EL516" s="143"/>
      <c r="EV516" s="143"/>
      <c r="FF516" s="143"/>
      <c r="FP516" s="143"/>
      <c r="FZ516" s="143"/>
      <c r="GJ516" s="143"/>
      <c r="GT516" s="143"/>
      <c r="HD516" s="143"/>
      <c r="HN516" s="143"/>
      <c r="HX516" s="143"/>
      <c r="IH516" s="143"/>
      <c r="IR516" s="143"/>
    </row>
    <row xmlns:x14ac="http://schemas.microsoft.com/office/spreadsheetml/2009/9/ac" r="517" s="3" customFormat="true" x14ac:dyDescent="0.25">
      <c r="A517" s="444"/>
      <c r="B517" s="143"/>
      <c r="L517" s="143"/>
      <c r="V517" s="143"/>
      <c r="AF517" s="143"/>
      <c r="AP517" s="143"/>
      <c r="AZ517" s="143"/>
      <c r="BA517" s="143"/>
      <c r="BB517" s="143"/>
      <c r="BC517" s="143"/>
      <c r="BD517" s="143"/>
      <c r="BE517" s="143"/>
      <c r="BF517" s="143"/>
      <c r="BG517" s="143"/>
      <c r="BJ517" s="143"/>
      <c r="BT517" s="143"/>
      <c r="CD517" s="143"/>
      <c r="CN517" s="143"/>
      <c r="CX517" s="143"/>
      <c r="DH517" s="143"/>
      <c r="DR517" s="143"/>
      <c r="EB517" s="143"/>
      <c r="EL517" s="143"/>
      <c r="EV517" s="143"/>
      <c r="FF517" s="143"/>
      <c r="FP517" s="143"/>
      <c r="FZ517" s="143"/>
      <c r="GJ517" s="143"/>
      <c r="GT517" s="143"/>
      <c r="HD517" s="143"/>
      <c r="HN517" s="143"/>
      <c r="HX517" s="143"/>
      <c r="IH517" s="143"/>
      <c r="IR517" s="143"/>
    </row>
    <row xmlns:x14ac="http://schemas.microsoft.com/office/spreadsheetml/2009/9/ac" r="518" s="3" customFormat="true" x14ac:dyDescent="0.25">
      <c r="A518" s="444"/>
      <c r="B518" s="143"/>
      <c r="L518" s="143"/>
      <c r="V518" s="143"/>
      <c r="AF518" s="143"/>
      <c r="AP518" s="143"/>
      <c r="AZ518" s="143"/>
      <c r="BA518" s="143"/>
      <c r="BB518" s="143"/>
      <c r="BC518" s="143"/>
      <c r="BD518" s="143"/>
      <c r="BE518" s="143"/>
      <c r="BF518" s="143"/>
      <c r="BG518" s="143"/>
      <c r="BJ518" s="143"/>
      <c r="BT518" s="143"/>
      <c r="CD518" s="143"/>
      <c r="CN518" s="143"/>
      <c r="CX518" s="143"/>
      <c r="DH518" s="143"/>
      <c r="DR518" s="143"/>
      <c r="EB518" s="143"/>
      <c r="EL518" s="143"/>
      <c r="EV518" s="143"/>
      <c r="FF518" s="143"/>
      <c r="FP518" s="143"/>
      <c r="FZ518" s="143"/>
      <c r="GJ518" s="143"/>
      <c r="GT518" s="143"/>
      <c r="HD518" s="143"/>
      <c r="HN518" s="143"/>
      <c r="HX518" s="143"/>
      <c r="IH518" s="143"/>
      <c r="IR518" s="143"/>
    </row>
    <row xmlns:x14ac="http://schemas.microsoft.com/office/spreadsheetml/2009/9/ac" r="519" s="3" customFormat="true" x14ac:dyDescent="0.25">
      <c r="A519" s="444"/>
      <c r="B519" s="143"/>
      <c r="L519" s="143"/>
      <c r="V519" s="143"/>
      <c r="AF519" s="143"/>
      <c r="AP519" s="143"/>
      <c r="AZ519" s="143"/>
      <c r="BA519" s="143"/>
      <c r="BB519" s="143"/>
      <c r="BC519" s="143"/>
      <c r="BD519" s="143"/>
      <c r="BE519" s="143"/>
      <c r="BF519" s="143"/>
      <c r="BG519" s="143"/>
      <c r="BJ519" s="143"/>
      <c r="BT519" s="143"/>
      <c r="CD519" s="143"/>
      <c r="CN519" s="143"/>
      <c r="CX519" s="143"/>
      <c r="DH519" s="143"/>
      <c r="DR519" s="143"/>
      <c r="EB519" s="143"/>
      <c r="EL519" s="143"/>
      <c r="EV519" s="143"/>
      <c r="FF519" s="143"/>
      <c r="FP519" s="143"/>
      <c r="FZ519" s="143"/>
      <c r="GJ519" s="143"/>
      <c r="GT519" s="143"/>
      <c r="HD519" s="143"/>
      <c r="HN519" s="143"/>
      <c r="HX519" s="143"/>
      <c r="IH519" s="143"/>
      <c r="IR519" s="143"/>
    </row>
    <row xmlns:x14ac="http://schemas.microsoft.com/office/spreadsheetml/2009/9/ac" r="520" s="3" customFormat="true" x14ac:dyDescent="0.25">
      <c r="A520" s="444"/>
      <c r="B520" s="143"/>
      <c r="L520" s="143"/>
      <c r="V520" s="143"/>
      <c r="AF520" s="143"/>
      <c r="AP520" s="143"/>
      <c r="AZ520" s="143"/>
      <c r="BA520" s="143"/>
      <c r="BB520" s="143"/>
      <c r="BC520" s="143"/>
      <c r="BD520" s="143"/>
      <c r="BE520" s="143"/>
      <c r="BF520" s="143"/>
      <c r="BG520" s="143"/>
      <c r="BJ520" s="143"/>
      <c r="BT520" s="143"/>
      <c r="CD520" s="143"/>
      <c r="CN520" s="143"/>
      <c r="CX520" s="143"/>
      <c r="DH520" s="143"/>
      <c r="DR520" s="143"/>
      <c r="EB520" s="143"/>
      <c r="EL520" s="143"/>
      <c r="EV520" s="143"/>
      <c r="FF520" s="143"/>
      <c r="FP520" s="143"/>
      <c r="FZ520" s="143"/>
      <c r="GJ520" s="143"/>
      <c r="GT520" s="143"/>
      <c r="HD520" s="143"/>
      <c r="HN520" s="143"/>
      <c r="HX520" s="143"/>
      <c r="IH520" s="143"/>
      <c r="IR520" s="143"/>
    </row>
    <row xmlns:x14ac="http://schemas.microsoft.com/office/spreadsheetml/2009/9/ac" r="521" s="3" customFormat="true" x14ac:dyDescent="0.25">
      <c r="A521" s="444"/>
      <c r="B521" s="143"/>
      <c r="L521" s="143"/>
      <c r="V521" s="143"/>
      <c r="AF521" s="143"/>
      <c r="AP521" s="143"/>
      <c r="AZ521" s="143"/>
      <c r="BA521" s="143"/>
      <c r="BB521" s="143"/>
      <c r="BC521" s="143"/>
      <c r="BD521" s="143"/>
      <c r="BE521" s="143"/>
      <c r="BF521" s="143"/>
      <c r="BG521" s="143"/>
      <c r="BJ521" s="143"/>
      <c r="BT521" s="143"/>
      <c r="CD521" s="143"/>
      <c r="CN521" s="143"/>
      <c r="CX521" s="143"/>
      <c r="DH521" s="143"/>
      <c r="DR521" s="143"/>
      <c r="EB521" s="143"/>
      <c r="EL521" s="143"/>
      <c r="EV521" s="143"/>
      <c r="FF521" s="143"/>
      <c r="FP521" s="143"/>
      <c r="FZ521" s="143"/>
      <c r="GJ521" s="143"/>
      <c r="GT521" s="143"/>
      <c r="HD521" s="143"/>
      <c r="HN521" s="143"/>
      <c r="HX521" s="143"/>
      <c r="IH521" s="143"/>
      <c r="IR521" s="143"/>
    </row>
    <row xmlns:x14ac="http://schemas.microsoft.com/office/spreadsheetml/2009/9/ac" r="522" s="3" customFormat="true" x14ac:dyDescent="0.25">
      <c r="A522" s="444"/>
      <c r="B522" s="143"/>
      <c r="L522" s="143"/>
      <c r="V522" s="143"/>
      <c r="AF522" s="143"/>
      <c r="AP522" s="143"/>
      <c r="AZ522" s="143"/>
      <c r="BA522" s="143"/>
      <c r="BB522" s="143"/>
      <c r="BC522" s="143"/>
      <c r="BD522" s="143"/>
      <c r="BE522" s="143"/>
      <c r="BF522" s="143"/>
      <c r="BG522" s="143"/>
      <c r="BJ522" s="143"/>
      <c r="BT522" s="143"/>
      <c r="CD522" s="143"/>
      <c r="CN522" s="143"/>
      <c r="CX522" s="143"/>
      <c r="DH522" s="143"/>
      <c r="DR522" s="143"/>
      <c r="EB522" s="143"/>
      <c r="EL522" s="143"/>
      <c r="EV522" s="143"/>
      <c r="FF522" s="143"/>
      <c r="FP522" s="143"/>
      <c r="FZ522" s="143"/>
      <c r="GJ522" s="143"/>
      <c r="GT522" s="143"/>
      <c r="HD522" s="143"/>
      <c r="HN522" s="143"/>
      <c r="HX522" s="143"/>
      <c r="IH522" s="143"/>
      <c r="IR522" s="143"/>
    </row>
    <row xmlns:x14ac="http://schemas.microsoft.com/office/spreadsheetml/2009/9/ac" r="523" s="3" customFormat="true" x14ac:dyDescent="0.25">
      <c r="A523" s="444"/>
      <c r="B523" s="143"/>
      <c r="L523" s="143"/>
      <c r="V523" s="143"/>
      <c r="AF523" s="143"/>
      <c r="AP523" s="143"/>
      <c r="AZ523" s="143"/>
      <c r="BA523" s="143"/>
      <c r="BB523" s="143"/>
      <c r="BC523" s="143"/>
      <c r="BD523" s="143"/>
      <c r="BE523" s="143"/>
      <c r="BF523" s="143"/>
      <c r="BG523" s="143"/>
      <c r="BJ523" s="143"/>
      <c r="BT523" s="143"/>
      <c r="CD523" s="143"/>
      <c r="CN523" s="143"/>
      <c r="CX523" s="143"/>
      <c r="DH523" s="143"/>
      <c r="DR523" s="143"/>
      <c r="EB523" s="143"/>
      <c r="EL523" s="143"/>
      <c r="EV523" s="143"/>
      <c r="FF523" s="143"/>
      <c r="FP523" s="143"/>
      <c r="FZ523" s="143"/>
      <c r="GJ523" s="143"/>
      <c r="GT523" s="143"/>
      <c r="HD523" s="143"/>
      <c r="HN523" s="143"/>
      <c r="HX523" s="143"/>
      <c r="IH523" s="143"/>
      <c r="IR523" s="143"/>
    </row>
    <row xmlns:x14ac="http://schemas.microsoft.com/office/spreadsheetml/2009/9/ac" r="524" s="3" customFormat="true" x14ac:dyDescent="0.25">
      <c r="A524" s="444"/>
      <c r="B524" s="143"/>
      <c r="L524" s="143"/>
      <c r="V524" s="143"/>
      <c r="AF524" s="143"/>
      <c r="AP524" s="143"/>
      <c r="AZ524" s="143"/>
      <c r="BA524" s="143"/>
      <c r="BB524" s="143"/>
      <c r="BC524" s="143"/>
      <c r="BD524" s="143"/>
      <c r="BE524" s="143"/>
      <c r="BF524" s="143"/>
      <c r="BG524" s="143"/>
      <c r="BJ524" s="143"/>
      <c r="BT524" s="143"/>
      <c r="CD524" s="143"/>
      <c r="CN524" s="143"/>
      <c r="CX524" s="143"/>
      <c r="DH524" s="143"/>
      <c r="DR524" s="143"/>
      <c r="EB524" s="143"/>
      <c r="EL524" s="143"/>
      <c r="EV524" s="143"/>
      <c r="FF524" s="143"/>
      <c r="FP524" s="143"/>
      <c r="FZ524" s="143"/>
      <c r="GJ524" s="143"/>
      <c r="GT524" s="143"/>
      <c r="HD524" s="143"/>
      <c r="HN524" s="143"/>
      <c r="HX524" s="143"/>
      <c r="IH524" s="143"/>
      <c r="IR524" s="143"/>
    </row>
    <row xmlns:x14ac="http://schemas.microsoft.com/office/spreadsheetml/2009/9/ac" r="525" s="3" customFormat="true" x14ac:dyDescent="0.25">
      <c r="A525" s="444"/>
      <c r="B525" s="143"/>
      <c r="L525" s="143"/>
      <c r="V525" s="143"/>
      <c r="AF525" s="143"/>
      <c r="AP525" s="143"/>
      <c r="AZ525" s="143"/>
      <c r="BA525" s="143"/>
      <c r="BB525" s="143"/>
      <c r="BC525" s="143"/>
      <c r="BD525" s="143"/>
      <c r="BE525" s="143"/>
      <c r="BF525" s="143"/>
      <c r="BG525" s="143"/>
      <c r="BJ525" s="143"/>
      <c r="BT525" s="143"/>
      <c r="CD525" s="143"/>
      <c r="CN525" s="143"/>
      <c r="CX525" s="143"/>
      <c r="DH525" s="143"/>
      <c r="DR525" s="143"/>
      <c r="EB525" s="143"/>
      <c r="EL525" s="143"/>
      <c r="EV525" s="143"/>
      <c r="FF525" s="143"/>
      <c r="FP525" s="143"/>
      <c r="FZ525" s="143"/>
      <c r="GJ525" s="143"/>
      <c r="GT525" s="143"/>
      <c r="HD525" s="143"/>
      <c r="HN525" s="143"/>
      <c r="HX525" s="143"/>
      <c r="IH525" s="143"/>
      <c r="IR525" s="143"/>
    </row>
    <row xmlns:x14ac="http://schemas.microsoft.com/office/spreadsheetml/2009/9/ac" r="526" s="3" customFormat="true" x14ac:dyDescent="0.25">
      <c r="A526" s="444"/>
      <c r="B526" s="143"/>
      <c r="L526" s="143"/>
      <c r="V526" s="143"/>
      <c r="AF526" s="143"/>
      <c r="AP526" s="143"/>
      <c r="AZ526" s="143"/>
      <c r="BA526" s="143"/>
      <c r="BB526" s="143"/>
      <c r="BC526" s="143"/>
      <c r="BD526" s="143"/>
      <c r="BE526" s="143"/>
      <c r="BF526" s="143"/>
      <c r="BG526" s="143"/>
      <c r="BJ526" s="143"/>
      <c r="BT526" s="143"/>
      <c r="CD526" s="143"/>
      <c r="CN526" s="143"/>
      <c r="CX526" s="143"/>
      <c r="DH526" s="143"/>
      <c r="DR526" s="143"/>
      <c r="EB526" s="143"/>
      <c r="EL526" s="143"/>
      <c r="EV526" s="143"/>
      <c r="FF526" s="143"/>
      <c r="FP526" s="143"/>
      <c r="FZ526" s="143"/>
      <c r="GJ526" s="143"/>
      <c r="GT526" s="143"/>
      <c r="HD526" s="143"/>
      <c r="HN526" s="143"/>
      <c r="HX526" s="143"/>
      <c r="IH526" s="143"/>
      <c r="IR526" s="143"/>
    </row>
    <row xmlns:x14ac="http://schemas.microsoft.com/office/spreadsheetml/2009/9/ac" r="527" s="3" customFormat="true" x14ac:dyDescent="0.25">
      <c r="A527" s="444"/>
      <c r="B527" s="143"/>
      <c r="L527" s="143"/>
      <c r="V527" s="143"/>
      <c r="AF527" s="143"/>
      <c r="AP527" s="143"/>
      <c r="AZ527" s="143"/>
      <c r="BA527" s="143"/>
      <c r="BB527" s="143"/>
      <c r="BC527" s="143"/>
      <c r="BD527" s="143"/>
      <c r="BE527" s="143"/>
      <c r="BF527" s="143"/>
      <c r="BG527" s="143"/>
      <c r="BJ527" s="143"/>
      <c r="BT527" s="143"/>
      <c r="CD527" s="143"/>
      <c r="CN527" s="143"/>
      <c r="CX527" s="143"/>
      <c r="DH527" s="143"/>
      <c r="DR527" s="143"/>
      <c r="EB527" s="143"/>
      <c r="EL527" s="143"/>
      <c r="EV527" s="143"/>
      <c r="FF527" s="143"/>
      <c r="FP527" s="143"/>
      <c r="FZ527" s="143"/>
      <c r="GJ527" s="143"/>
      <c r="GT527" s="143"/>
      <c r="HD527" s="143"/>
      <c r="HN527" s="143"/>
      <c r="HX527" s="143"/>
      <c r="IH527" s="143"/>
      <c r="IR527" s="143"/>
    </row>
    <row xmlns:x14ac="http://schemas.microsoft.com/office/spreadsheetml/2009/9/ac" r="528" s="3" customFormat="true" x14ac:dyDescent="0.25">
      <c r="A528" s="444"/>
      <c r="B528" s="143"/>
      <c r="L528" s="143"/>
      <c r="V528" s="143"/>
      <c r="AF528" s="143"/>
      <c r="AP528" s="143"/>
      <c r="AZ528" s="143"/>
      <c r="BA528" s="143"/>
      <c r="BB528" s="143"/>
      <c r="BC528" s="143"/>
      <c r="BD528" s="143"/>
      <c r="BE528" s="143"/>
      <c r="BF528" s="143"/>
      <c r="BG528" s="143"/>
      <c r="BJ528" s="143"/>
      <c r="BT528" s="143"/>
      <c r="CD528" s="143"/>
      <c r="CN528" s="143"/>
      <c r="CX528" s="143"/>
      <c r="DH528" s="143"/>
      <c r="DR528" s="143"/>
      <c r="EB528" s="143"/>
      <c r="EL528" s="143"/>
      <c r="EV528" s="143"/>
      <c r="FF528" s="143"/>
      <c r="FP528" s="143"/>
      <c r="FZ528" s="143"/>
      <c r="GJ528" s="143"/>
      <c r="GT528" s="143"/>
      <c r="HD528" s="143"/>
      <c r="HN528" s="143"/>
      <c r="HX528" s="143"/>
      <c r="IH528" s="143"/>
      <c r="IR528" s="143"/>
    </row>
    <row xmlns:x14ac="http://schemas.microsoft.com/office/spreadsheetml/2009/9/ac" r="529" s="3" customFormat="true" x14ac:dyDescent="0.25">
      <c r="A529" s="444"/>
      <c r="B529" s="143"/>
      <c r="L529" s="143"/>
      <c r="V529" s="143"/>
      <c r="AF529" s="143"/>
      <c r="AP529" s="143"/>
      <c r="AZ529" s="143"/>
      <c r="BA529" s="143"/>
      <c r="BB529" s="143"/>
      <c r="BC529" s="143"/>
      <c r="BD529" s="143"/>
      <c r="BE529" s="143"/>
      <c r="BF529" s="143"/>
      <c r="BG529" s="143"/>
      <c r="BJ529" s="143"/>
      <c r="BT529" s="143"/>
      <c r="CD529" s="143"/>
      <c r="CN529" s="143"/>
      <c r="CX529" s="143"/>
      <c r="DH529" s="143"/>
      <c r="DR529" s="143"/>
      <c r="EB529" s="143"/>
      <c r="EL529" s="143"/>
      <c r="EV529" s="143"/>
      <c r="FF529" s="143"/>
      <c r="FP529" s="143"/>
      <c r="FZ529" s="143"/>
      <c r="GJ529" s="143"/>
      <c r="GT529" s="143"/>
      <c r="HD529" s="143"/>
      <c r="HN529" s="143"/>
      <c r="HX529" s="143"/>
      <c r="IH529" s="143"/>
      <c r="IR529" s="143"/>
    </row>
    <row xmlns:x14ac="http://schemas.microsoft.com/office/spreadsheetml/2009/9/ac" r="530" s="3" customFormat="true" x14ac:dyDescent="0.25">
      <c r="A530" s="444"/>
      <c r="B530" s="143"/>
      <c r="L530" s="143"/>
      <c r="V530" s="143"/>
      <c r="AF530" s="143"/>
      <c r="AP530" s="143"/>
      <c r="AZ530" s="143"/>
      <c r="BA530" s="143"/>
      <c r="BB530" s="143"/>
      <c r="BC530" s="143"/>
      <c r="BD530" s="143"/>
      <c r="BE530" s="143"/>
      <c r="BF530" s="143"/>
      <c r="BG530" s="143"/>
      <c r="BJ530" s="143"/>
      <c r="BT530" s="143"/>
      <c r="CD530" s="143"/>
      <c r="CN530" s="143"/>
      <c r="CX530" s="143"/>
      <c r="DH530" s="143"/>
      <c r="DR530" s="143"/>
      <c r="EB530" s="143"/>
      <c r="EL530" s="143"/>
      <c r="EV530" s="143"/>
      <c r="FF530" s="143"/>
      <c r="FP530" s="143"/>
      <c r="FZ530" s="143"/>
      <c r="GJ530" s="143"/>
      <c r="GT530" s="143"/>
      <c r="HD530" s="143"/>
      <c r="HN530" s="143"/>
      <c r="HX530" s="143"/>
      <c r="IH530" s="143"/>
      <c r="IR530" s="143"/>
    </row>
    <row xmlns:x14ac="http://schemas.microsoft.com/office/spreadsheetml/2009/9/ac" r="531" s="3" customFormat="true" x14ac:dyDescent="0.25">
      <c r="A531" s="444"/>
      <c r="B531" s="143"/>
      <c r="L531" s="143"/>
      <c r="V531" s="143"/>
      <c r="AF531" s="143"/>
      <c r="AP531" s="143"/>
      <c r="AZ531" s="143"/>
      <c r="BA531" s="143"/>
      <c r="BB531" s="143"/>
      <c r="BC531" s="143"/>
      <c r="BD531" s="143"/>
      <c r="BE531" s="143"/>
      <c r="BF531" s="143"/>
      <c r="BG531" s="143"/>
      <c r="BJ531" s="143"/>
      <c r="BT531" s="143"/>
      <c r="CD531" s="143"/>
      <c r="CN531" s="143"/>
      <c r="CX531" s="143"/>
      <c r="DH531" s="143"/>
      <c r="DR531" s="143"/>
      <c r="EB531" s="143"/>
      <c r="EL531" s="143"/>
      <c r="EV531" s="143"/>
      <c r="FF531" s="143"/>
      <c r="FP531" s="143"/>
      <c r="FZ531" s="143"/>
      <c r="GJ531" s="143"/>
      <c r="GT531" s="143"/>
      <c r="HD531" s="143"/>
      <c r="HN531" s="143"/>
      <c r="HX531" s="143"/>
      <c r="IH531" s="143"/>
      <c r="IR531" s="143"/>
    </row>
    <row xmlns:x14ac="http://schemas.microsoft.com/office/spreadsheetml/2009/9/ac" r="532" s="3" customFormat="true" x14ac:dyDescent="0.25">
      <c r="A532" s="444"/>
      <c r="B532" s="143"/>
      <c r="L532" s="143"/>
      <c r="V532" s="143"/>
      <c r="AF532" s="143"/>
      <c r="AP532" s="143"/>
      <c r="AZ532" s="143"/>
      <c r="BA532" s="143"/>
      <c r="BB532" s="143"/>
      <c r="BC532" s="143"/>
      <c r="BD532" s="143"/>
      <c r="BE532" s="143"/>
      <c r="BF532" s="143"/>
      <c r="BG532" s="143"/>
      <c r="BJ532" s="143"/>
      <c r="BT532" s="143"/>
      <c r="CD532" s="143"/>
      <c r="CN532" s="143"/>
      <c r="CX532" s="143"/>
      <c r="DH532" s="143"/>
      <c r="DR532" s="143"/>
      <c r="EB532" s="143"/>
      <c r="EL532" s="143"/>
      <c r="EV532" s="143"/>
      <c r="FF532" s="143"/>
      <c r="FP532" s="143"/>
      <c r="FZ532" s="143"/>
      <c r="GJ532" s="143"/>
      <c r="GT532" s="143"/>
      <c r="HD532" s="143"/>
      <c r="HN532" s="143"/>
      <c r="HX532" s="143"/>
      <c r="IH532" s="143"/>
      <c r="IR532" s="143"/>
    </row>
    <row xmlns:x14ac="http://schemas.microsoft.com/office/spreadsheetml/2009/9/ac" r="533" s="3" customFormat="true" x14ac:dyDescent="0.25">
      <c r="A533" s="444"/>
      <c r="B533" s="143"/>
      <c r="L533" s="143"/>
      <c r="V533" s="143"/>
      <c r="AF533" s="143"/>
      <c r="AP533" s="143"/>
      <c r="AZ533" s="143"/>
      <c r="BA533" s="143"/>
      <c r="BB533" s="143"/>
      <c r="BC533" s="143"/>
      <c r="BD533" s="143"/>
      <c r="BE533" s="143"/>
      <c r="BF533" s="143"/>
      <c r="BG533" s="143"/>
      <c r="BJ533" s="143"/>
      <c r="BT533" s="143"/>
      <c r="CD533" s="143"/>
      <c r="CN533" s="143"/>
      <c r="CX533" s="143"/>
      <c r="DH533" s="143"/>
      <c r="DR533" s="143"/>
      <c r="EB533" s="143"/>
      <c r="EL533" s="143"/>
      <c r="EV533" s="143"/>
      <c r="FF533" s="143"/>
      <c r="FP533" s="143"/>
      <c r="FZ533" s="143"/>
      <c r="GJ533" s="143"/>
      <c r="GT533" s="143"/>
      <c r="HD533" s="143"/>
      <c r="HN533" s="143"/>
      <c r="HX533" s="143"/>
      <c r="IH533" s="143"/>
      <c r="IR533" s="143"/>
    </row>
    <row xmlns:x14ac="http://schemas.microsoft.com/office/spreadsheetml/2009/9/ac" r="534" s="3" customFormat="true" x14ac:dyDescent="0.25">
      <c r="A534" s="444"/>
      <c r="B534" s="143"/>
      <c r="L534" s="143"/>
      <c r="V534" s="143"/>
      <c r="AF534" s="143"/>
      <c r="AP534" s="143"/>
      <c r="AZ534" s="143"/>
      <c r="BA534" s="143"/>
      <c r="BB534" s="143"/>
      <c r="BC534" s="143"/>
      <c r="BD534" s="143"/>
      <c r="BE534" s="143"/>
      <c r="BF534" s="143"/>
      <c r="BG534" s="143"/>
      <c r="BJ534" s="143"/>
      <c r="BT534" s="143"/>
      <c r="CD534" s="143"/>
      <c r="CN534" s="143"/>
      <c r="CX534" s="143"/>
      <c r="DH534" s="143"/>
      <c r="DR534" s="143"/>
      <c r="EB534" s="143"/>
      <c r="EL534" s="143"/>
      <c r="EV534" s="143"/>
      <c r="FF534" s="143"/>
      <c r="FP534" s="143"/>
      <c r="FZ534" s="143"/>
      <c r="GJ534" s="143"/>
      <c r="GT534" s="143"/>
      <c r="HD534" s="143"/>
      <c r="HN534" s="143"/>
      <c r="HX534" s="143"/>
      <c r="IH534" s="143"/>
      <c r="IR534" s="143"/>
    </row>
    <row xmlns:x14ac="http://schemas.microsoft.com/office/spreadsheetml/2009/9/ac" r="535" s="3" customFormat="true" x14ac:dyDescent="0.25">
      <c r="A535" s="444"/>
      <c r="B535" s="143"/>
      <c r="L535" s="143"/>
      <c r="V535" s="143"/>
      <c r="AF535" s="143"/>
      <c r="AP535" s="143"/>
      <c r="AZ535" s="143"/>
      <c r="BA535" s="143"/>
      <c r="BB535" s="143"/>
      <c r="BC535" s="143"/>
      <c r="BD535" s="143"/>
      <c r="BE535" s="143"/>
      <c r="BF535" s="143"/>
      <c r="BG535" s="143"/>
      <c r="BJ535" s="143"/>
      <c r="BT535" s="143"/>
      <c r="CD535" s="143"/>
      <c r="CN535" s="143"/>
      <c r="CX535" s="143"/>
      <c r="DH535" s="143"/>
      <c r="DR535" s="143"/>
      <c r="EB535" s="143"/>
      <c r="EL535" s="143"/>
      <c r="EV535" s="143"/>
      <c r="FF535" s="143"/>
      <c r="FP535" s="143"/>
      <c r="FZ535" s="143"/>
      <c r="GJ535" s="143"/>
      <c r="GT535" s="143"/>
      <c r="HD535" s="143"/>
      <c r="HN535" s="143"/>
      <c r="HX535" s="143"/>
      <c r="IH535" s="143"/>
      <c r="IR535" s="143"/>
    </row>
    <row xmlns:x14ac="http://schemas.microsoft.com/office/spreadsheetml/2009/9/ac" r="536" s="3" customFormat="true" x14ac:dyDescent="0.25">
      <c r="A536" s="444"/>
      <c r="B536" s="143"/>
      <c r="L536" s="143"/>
      <c r="V536" s="143"/>
      <c r="AF536" s="143"/>
      <c r="AP536" s="143"/>
      <c r="AZ536" s="143"/>
      <c r="BA536" s="143"/>
      <c r="BB536" s="143"/>
      <c r="BC536" s="143"/>
      <c r="BD536" s="143"/>
      <c r="BE536" s="143"/>
      <c r="BF536" s="143"/>
      <c r="BG536" s="143"/>
      <c r="BJ536" s="143"/>
      <c r="BT536" s="143"/>
      <c r="CD536" s="143"/>
      <c r="CN536" s="143"/>
      <c r="CX536" s="143"/>
      <c r="DH536" s="143"/>
      <c r="DR536" s="143"/>
      <c r="EB536" s="143"/>
      <c r="EL536" s="143"/>
      <c r="EV536" s="143"/>
      <c r="FF536" s="143"/>
      <c r="FP536" s="143"/>
      <c r="FZ536" s="143"/>
      <c r="GJ536" s="143"/>
      <c r="GT536" s="143"/>
      <c r="HD536" s="143"/>
      <c r="HN536" s="143"/>
      <c r="HX536" s="143"/>
      <c r="IH536" s="143"/>
      <c r="IR536" s="143"/>
    </row>
    <row xmlns:x14ac="http://schemas.microsoft.com/office/spreadsheetml/2009/9/ac" r="537" s="3" customFormat="true" x14ac:dyDescent="0.25">
      <c r="A537" s="444"/>
      <c r="B537" s="143"/>
      <c r="L537" s="143"/>
      <c r="V537" s="143"/>
      <c r="AF537" s="143"/>
      <c r="AP537" s="143"/>
      <c r="AZ537" s="143"/>
      <c r="BA537" s="143"/>
      <c r="BB537" s="143"/>
      <c r="BC537" s="143"/>
      <c r="BD537" s="143"/>
      <c r="BE537" s="143"/>
      <c r="BF537" s="143"/>
      <c r="BG537" s="143"/>
      <c r="BJ537" s="143"/>
      <c r="BT537" s="143"/>
      <c r="CD537" s="143"/>
      <c r="CN537" s="143"/>
      <c r="CX537" s="143"/>
      <c r="DH537" s="143"/>
      <c r="DR537" s="143"/>
      <c r="EB537" s="143"/>
      <c r="EL537" s="143"/>
      <c r="EV537" s="143"/>
      <c r="FF537" s="143"/>
      <c r="FP537" s="143"/>
      <c r="FZ537" s="143"/>
      <c r="GJ537" s="143"/>
      <c r="GT537" s="143"/>
      <c r="HD537" s="143"/>
      <c r="HN537" s="143"/>
      <c r="HX537" s="143"/>
      <c r="IH537" s="143"/>
      <c r="IR537" s="143"/>
    </row>
    <row xmlns:x14ac="http://schemas.microsoft.com/office/spreadsheetml/2009/9/ac" r="538" s="3" customFormat="true" x14ac:dyDescent="0.25">
      <c r="A538" s="444"/>
      <c r="B538" s="143"/>
      <c r="L538" s="143"/>
      <c r="V538" s="143"/>
      <c r="AF538" s="143"/>
      <c r="AP538" s="143"/>
      <c r="AZ538" s="143"/>
      <c r="BA538" s="143"/>
      <c r="BB538" s="143"/>
      <c r="BC538" s="143"/>
      <c r="BD538" s="143"/>
      <c r="BE538" s="143"/>
      <c r="BF538" s="143"/>
      <c r="BG538" s="143"/>
      <c r="BJ538" s="143"/>
      <c r="BT538" s="143"/>
      <c r="CD538" s="143"/>
      <c r="CN538" s="143"/>
      <c r="CX538" s="143"/>
      <c r="DH538" s="143"/>
      <c r="DR538" s="143"/>
      <c r="EB538" s="143"/>
      <c r="EL538" s="143"/>
      <c r="EV538" s="143"/>
      <c r="FF538" s="143"/>
      <c r="FP538" s="143"/>
      <c r="FZ538" s="143"/>
      <c r="GJ538" s="143"/>
      <c r="GT538" s="143"/>
      <c r="HD538" s="143"/>
      <c r="HN538" s="143"/>
      <c r="HX538" s="143"/>
      <c r="IH538" s="143"/>
      <c r="IR538" s="143"/>
    </row>
    <row xmlns:x14ac="http://schemas.microsoft.com/office/spreadsheetml/2009/9/ac" r="539" s="3" customFormat="true" x14ac:dyDescent="0.25">
      <c r="A539" s="444"/>
      <c r="B539" s="143"/>
      <c r="L539" s="143"/>
      <c r="V539" s="143"/>
      <c r="AF539" s="143"/>
      <c r="AP539" s="143"/>
      <c r="AZ539" s="143"/>
      <c r="BA539" s="143"/>
      <c r="BB539" s="143"/>
      <c r="BC539" s="143"/>
      <c r="BD539" s="143"/>
      <c r="BE539" s="143"/>
      <c r="BF539" s="143"/>
      <c r="BG539" s="143"/>
      <c r="BJ539" s="143"/>
      <c r="BT539" s="143"/>
      <c r="CD539" s="143"/>
      <c r="CN539" s="143"/>
      <c r="CX539" s="143"/>
      <c r="DH539" s="143"/>
      <c r="DR539" s="143"/>
      <c r="EB539" s="143"/>
      <c r="EL539" s="143"/>
      <c r="EV539" s="143"/>
      <c r="FF539" s="143"/>
      <c r="FP539" s="143"/>
      <c r="FZ539" s="143"/>
      <c r="GJ539" s="143"/>
      <c r="GT539" s="143"/>
      <c r="HD539" s="143"/>
      <c r="HN539" s="143"/>
      <c r="HX539" s="143"/>
      <c r="IH539" s="143"/>
      <c r="IR539" s="143"/>
    </row>
    <row xmlns:x14ac="http://schemas.microsoft.com/office/spreadsheetml/2009/9/ac" r="540" s="3" customFormat="true" x14ac:dyDescent="0.25">
      <c r="A540" s="444"/>
      <c r="B540" s="143"/>
      <c r="L540" s="143"/>
      <c r="V540" s="143"/>
      <c r="AF540" s="143"/>
      <c r="AP540" s="143"/>
      <c r="AZ540" s="143"/>
      <c r="BA540" s="143"/>
      <c r="BB540" s="143"/>
      <c r="BC540" s="143"/>
      <c r="BD540" s="143"/>
      <c r="BE540" s="143"/>
      <c r="BF540" s="143"/>
      <c r="BG540" s="143"/>
      <c r="BJ540" s="143"/>
      <c r="BT540" s="143"/>
      <c r="CD540" s="143"/>
      <c r="CN540" s="143"/>
      <c r="CX540" s="143"/>
      <c r="DH540" s="143"/>
      <c r="DR540" s="143"/>
      <c r="EB540" s="143"/>
      <c r="EL540" s="143"/>
      <c r="EV540" s="143"/>
      <c r="FF540" s="143"/>
      <c r="FP540" s="143"/>
      <c r="FZ540" s="143"/>
      <c r="GJ540" s="143"/>
      <c r="GT540" s="143"/>
      <c r="HD540" s="143"/>
      <c r="HN540" s="143"/>
      <c r="HX540" s="143"/>
      <c r="IH540" s="143"/>
      <c r="IR540" s="143"/>
    </row>
    <row xmlns:x14ac="http://schemas.microsoft.com/office/spreadsheetml/2009/9/ac" r="541" s="3" customFormat="true" x14ac:dyDescent="0.25">
      <c r="A541" s="444"/>
      <c r="B541" s="143"/>
      <c r="L541" s="143"/>
      <c r="V541" s="143"/>
      <c r="AF541" s="143"/>
      <c r="AP541" s="143"/>
      <c r="AZ541" s="143"/>
      <c r="BA541" s="143"/>
      <c r="BB541" s="143"/>
      <c r="BC541" s="143"/>
      <c r="BD541" s="143"/>
      <c r="BE541" s="143"/>
      <c r="BF541" s="143"/>
      <c r="BG541" s="143"/>
      <c r="BJ541" s="143"/>
      <c r="BT541" s="143"/>
      <c r="CD541" s="143"/>
      <c r="CN541" s="143"/>
      <c r="CX541" s="143"/>
      <c r="DH541" s="143"/>
      <c r="DR541" s="143"/>
      <c r="EB541" s="143"/>
      <c r="EL541" s="143"/>
      <c r="EV541" s="143"/>
      <c r="FF541" s="143"/>
      <c r="FP541" s="143"/>
      <c r="FZ541" s="143"/>
      <c r="GJ541" s="143"/>
      <c r="GT541" s="143"/>
      <c r="HD541" s="143"/>
      <c r="HN541" s="143"/>
      <c r="HX541" s="143"/>
      <c r="IH541" s="143"/>
      <c r="IR541" s="143"/>
    </row>
    <row xmlns:x14ac="http://schemas.microsoft.com/office/spreadsheetml/2009/9/ac" r="542" s="3" customFormat="true" x14ac:dyDescent="0.25">
      <c r="A542" s="444"/>
      <c r="B542" s="143"/>
      <c r="L542" s="143"/>
      <c r="V542" s="143"/>
      <c r="AF542" s="143"/>
      <c r="AP542" s="143"/>
      <c r="AZ542" s="143"/>
      <c r="BA542" s="143"/>
      <c r="BB542" s="143"/>
      <c r="BC542" s="143"/>
      <c r="BD542" s="143"/>
      <c r="BE542" s="143"/>
      <c r="BF542" s="143"/>
      <c r="BG542" s="143"/>
      <c r="BJ542" s="143"/>
      <c r="BT542" s="143"/>
      <c r="CD542" s="143"/>
      <c r="CN542" s="143"/>
      <c r="CX542" s="143"/>
      <c r="DH542" s="143"/>
      <c r="DR542" s="143"/>
      <c r="EB542" s="143"/>
      <c r="EL542" s="143"/>
      <c r="EV542" s="143"/>
      <c r="FF542" s="143"/>
      <c r="FP542" s="143"/>
      <c r="FZ542" s="143"/>
      <c r="GJ542" s="143"/>
      <c r="GT542" s="143"/>
      <c r="HD542" s="143"/>
      <c r="HN542" s="143"/>
      <c r="HX542" s="143"/>
      <c r="IH542" s="143"/>
      <c r="IR542" s="143"/>
    </row>
    <row xmlns:x14ac="http://schemas.microsoft.com/office/spreadsheetml/2009/9/ac" r="543" s="3" customFormat="true" x14ac:dyDescent="0.25">
      <c r="A543" s="444"/>
      <c r="B543" s="143"/>
      <c r="L543" s="143"/>
      <c r="V543" s="143"/>
      <c r="AF543" s="143"/>
      <c r="AP543" s="143"/>
      <c r="AZ543" s="143"/>
      <c r="BA543" s="143"/>
      <c r="BB543" s="143"/>
      <c r="BC543" s="143"/>
      <c r="BD543" s="143"/>
      <c r="BE543" s="143"/>
      <c r="BF543" s="143"/>
      <c r="BG543" s="143"/>
      <c r="BJ543" s="143"/>
      <c r="BT543" s="143"/>
      <c r="CD543" s="143"/>
      <c r="CN543" s="143"/>
      <c r="CX543" s="143"/>
      <c r="DH543" s="143"/>
      <c r="DR543" s="143"/>
      <c r="EB543" s="143"/>
      <c r="EL543" s="143"/>
      <c r="EV543" s="143"/>
      <c r="FF543" s="143"/>
      <c r="FP543" s="143"/>
      <c r="FZ543" s="143"/>
      <c r="GJ543" s="143"/>
      <c r="GT543" s="143"/>
      <c r="HD543" s="143"/>
      <c r="HN543" s="143"/>
      <c r="HX543" s="143"/>
      <c r="IH543" s="143"/>
      <c r="IR543" s="143"/>
    </row>
    <row xmlns:x14ac="http://schemas.microsoft.com/office/spreadsheetml/2009/9/ac" r="544" s="3" customFormat="true" x14ac:dyDescent="0.25">
      <c r="A544" s="444"/>
      <c r="B544" s="143"/>
      <c r="L544" s="143"/>
      <c r="V544" s="143"/>
      <c r="AF544" s="143"/>
      <c r="AP544" s="143"/>
      <c r="AZ544" s="143"/>
      <c r="BA544" s="143"/>
      <c r="BB544" s="143"/>
      <c r="BC544" s="143"/>
      <c r="BD544" s="143"/>
      <c r="BE544" s="143"/>
      <c r="BF544" s="143"/>
      <c r="BG544" s="143"/>
      <c r="BJ544" s="143"/>
      <c r="BT544" s="143"/>
      <c r="CD544" s="143"/>
      <c r="CN544" s="143"/>
      <c r="CX544" s="143"/>
      <c r="DH544" s="143"/>
      <c r="DR544" s="143"/>
      <c r="EB544" s="143"/>
      <c r="EL544" s="143"/>
      <c r="EV544" s="143"/>
      <c r="FF544" s="143"/>
      <c r="FP544" s="143"/>
      <c r="FZ544" s="143"/>
      <c r="GJ544" s="143"/>
      <c r="GT544" s="143"/>
      <c r="HD544" s="143"/>
      <c r="HN544" s="143"/>
      <c r="HX544" s="143"/>
      <c r="IH544" s="143"/>
      <c r="IR544" s="143"/>
    </row>
    <row xmlns:x14ac="http://schemas.microsoft.com/office/spreadsheetml/2009/9/ac" r="545" s="3" customFormat="true" x14ac:dyDescent="0.25">
      <c r="A545" s="444"/>
      <c r="B545" s="143"/>
      <c r="L545" s="143"/>
      <c r="V545" s="143"/>
      <c r="AF545" s="143"/>
      <c r="AP545" s="143"/>
      <c r="AZ545" s="143"/>
      <c r="BA545" s="143"/>
      <c r="BB545" s="143"/>
      <c r="BC545" s="143"/>
      <c r="BD545" s="143"/>
      <c r="BE545" s="143"/>
      <c r="BF545" s="143"/>
      <c r="BG545" s="143"/>
      <c r="BJ545" s="143"/>
      <c r="BT545" s="143"/>
      <c r="CD545" s="143"/>
      <c r="CN545" s="143"/>
      <c r="CX545" s="143"/>
      <c r="DH545" s="143"/>
      <c r="DR545" s="143"/>
      <c r="EB545" s="143"/>
      <c r="EL545" s="143"/>
      <c r="EV545" s="143"/>
      <c r="FF545" s="143"/>
      <c r="FP545" s="143"/>
      <c r="FZ545" s="143"/>
      <c r="GJ545" s="143"/>
      <c r="GT545" s="143"/>
      <c r="HD545" s="143"/>
      <c r="HN545" s="143"/>
      <c r="HX545" s="143"/>
      <c r="IH545" s="143"/>
      <c r="IR545" s="143"/>
    </row>
    <row xmlns:x14ac="http://schemas.microsoft.com/office/spreadsheetml/2009/9/ac" r="546" s="3" customFormat="true" x14ac:dyDescent="0.25">
      <c r="A546" s="444"/>
      <c r="B546" s="143"/>
      <c r="L546" s="143"/>
      <c r="V546" s="143"/>
      <c r="AF546" s="143"/>
      <c r="AP546" s="143"/>
      <c r="AZ546" s="143"/>
      <c r="BA546" s="143"/>
      <c r="BB546" s="143"/>
      <c r="BC546" s="143"/>
      <c r="BD546" s="143"/>
      <c r="BE546" s="143"/>
      <c r="BF546" s="143"/>
      <c r="BG546" s="143"/>
      <c r="BJ546" s="143"/>
      <c r="BT546" s="143"/>
      <c r="CD546" s="143"/>
      <c r="CN546" s="143"/>
      <c r="CX546" s="143"/>
      <c r="DH546" s="143"/>
      <c r="DR546" s="143"/>
      <c r="EB546" s="143"/>
      <c r="EL546" s="143"/>
      <c r="EV546" s="143"/>
      <c r="FF546" s="143"/>
      <c r="FP546" s="143"/>
      <c r="FZ546" s="143"/>
      <c r="GJ546" s="143"/>
      <c r="GT546" s="143"/>
      <c r="HD546" s="143"/>
      <c r="HN546" s="143"/>
      <c r="HX546" s="143"/>
      <c r="IH546" s="143"/>
      <c r="IR546" s="143"/>
    </row>
    <row xmlns:x14ac="http://schemas.microsoft.com/office/spreadsheetml/2009/9/ac" r="547" s="3" customFormat="true" x14ac:dyDescent="0.25">
      <c r="A547" s="444"/>
      <c r="B547" s="143"/>
      <c r="L547" s="143"/>
      <c r="V547" s="143"/>
      <c r="AF547" s="143"/>
      <c r="AP547" s="143"/>
      <c r="AZ547" s="143"/>
      <c r="BA547" s="143"/>
      <c r="BB547" s="143"/>
      <c r="BC547" s="143"/>
      <c r="BD547" s="143"/>
      <c r="BE547" s="143"/>
      <c r="BF547" s="143"/>
      <c r="BG547" s="143"/>
      <c r="BJ547" s="143"/>
      <c r="BT547" s="143"/>
      <c r="CD547" s="143"/>
      <c r="CN547" s="143"/>
      <c r="CX547" s="143"/>
      <c r="DH547" s="143"/>
      <c r="DR547" s="143"/>
      <c r="EB547" s="143"/>
      <c r="EL547" s="143"/>
      <c r="EV547" s="143"/>
      <c r="FF547" s="143"/>
      <c r="FP547" s="143"/>
      <c r="FZ547" s="143"/>
      <c r="GJ547" s="143"/>
      <c r="GT547" s="143"/>
      <c r="HD547" s="143"/>
      <c r="HN547" s="143"/>
      <c r="HX547" s="143"/>
      <c r="IH547" s="143"/>
      <c r="IR547" s="143"/>
    </row>
    <row xmlns:x14ac="http://schemas.microsoft.com/office/spreadsheetml/2009/9/ac" r="548" s="3" customFormat="true" x14ac:dyDescent="0.25">
      <c r="A548" s="444"/>
      <c r="B548" s="143"/>
      <c r="L548" s="143"/>
      <c r="V548" s="143"/>
      <c r="AF548" s="143"/>
      <c r="AP548" s="143"/>
      <c r="AZ548" s="143"/>
      <c r="BA548" s="143"/>
      <c r="BB548" s="143"/>
      <c r="BC548" s="143"/>
      <c r="BD548" s="143"/>
      <c r="BE548" s="143"/>
      <c r="BF548" s="143"/>
      <c r="BG548" s="143"/>
      <c r="BJ548" s="143"/>
      <c r="BT548" s="143"/>
      <c r="CD548" s="143"/>
      <c r="CN548" s="143"/>
      <c r="CX548" s="143"/>
      <c r="DH548" s="143"/>
      <c r="DR548" s="143"/>
      <c r="EB548" s="143"/>
      <c r="EL548" s="143"/>
      <c r="EV548" s="143"/>
      <c r="FF548" s="143"/>
      <c r="FP548" s="143"/>
      <c r="FZ548" s="143"/>
      <c r="GJ548" s="143"/>
      <c r="GT548" s="143"/>
      <c r="HD548" s="143"/>
      <c r="HN548" s="143"/>
      <c r="HX548" s="143"/>
      <c r="IH548" s="143"/>
      <c r="IR548" s="143"/>
    </row>
    <row xmlns:x14ac="http://schemas.microsoft.com/office/spreadsheetml/2009/9/ac" r="549" s="3" customFormat="true" x14ac:dyDescent="0.25">
      <c r="A549" s="444"/>
      <c r="B549" s="143"/>
      <c r="L549" s="143"/>
      <c r="V549" s="143"/>
      <c r="AF549" s="143"/>
      <c r="AP549" s="143"/>
      <c r="AZ549" s="143"/>
      <c r="BA549" s="143"/>
      <c r="BB549" s="143"/>
      <c r="BC549" s="143"/>
      <c r="BD549" s="143"/>
      <c r="BE549" s="143"/>
      <c r="BF549" s="143"/>
      <c r="BG549" s="143"/>
      <c r="BJ549" s="143"/>
      <c r="BT549" s="143"/>
      <c r="CD549" s="143"/>
      <c r="CN549" s="143"/>
      <c r="CX549" s="143"/>
      <c r="DH549" s="143"/>
      <c r="DR549" s="143"/>
      <c r="EB549" s="143"/>
      <c r="EL549" s="143"/>
      <c r="EV549" s="143"/>
      <c r="FF549" s="143"/>
      <c r="FP549" s="143"/>
      <c r="FZ549" s="143"/>
      <c r="GJ549" s="143"/>
      <c r="GT549" s="143"/>
      <c r="HD549" s="143"/>
      <c r="HN549" s="143"/>
      <c r="HX549" s="143"/>
      <c r="IH549" s="143"/>
      <c r="IR549" s="143"/>
    </row>
    <row xmlns:x14ac="http://schemas.microsoft.com/office/spreadsheetml/2009/9/ac" r="550" s="3" customFormat="true" x14ac:dyDescent="0.25">
      <c r="A550" s="444"/>
      <c r="B550" s="143"/>
      <c r="L550" s="143"/>
      <c r="V550" s="143"/>
      <c r="AF550" s="143"/>
      <c r="AP550" s="143"/>
      <c r="AZ550" s="143"/>
      <c r="BA550" s="143"/>
      <c r="BB550" s="143"/>
      <c r="BC550" s="143"/>
      <c r="BD550" s="143"/>
      <c r="BE550" s="143"/>
      <c r="BF550" s="143"/>
      <c r="BG550" s="143"/>
      <c r="BJ550" s="143"/>
      <c r="BT550" s="143"/>
      <c r="CD550" s="143"/>
      <c r="CN550" s="143"/>
      <c r="CX550" s="143"/>
      <c r="DH550" s="143"/>
      <c r="DR550" s="143"/>
      <c r="EB550" s="143"/>
      <c r="EL550" s="143"/>
      <c r="EV550" s="143"/>
      <c r="FF550" s="143"/>
      <c r="FP550" s="143"/>
      <c r="FZ550" s="143"/>
      <c r="GJ550" s="143"/>
      <c r="GT550" s="143"/>
      <c r="HD550" s="143"/>
      <c r="HN550" s="143"/>
      <c r="HX550" s="143"/>
      <c r="IH550" s="143"/>
      <c r="IR550" s="143"/>
    </row>
    <row xmlns:x14ac="http://schemas.microsoft.com/office/spreadsheetml/2009/9/ac" r="551" s="3" customFormat="true" x14ac:dyDescent="0.25">
      <c r="A551" s="444"/>
      <c r="B551" s="143"/>
      <c r="L551" s="143"/>
      <c r="V551" s="143"/>
      <c r="AF551" s="143"/>
      <c r="AP551" s="143"/>
      <c r="AZ551" s="143"/>
      <c r="BA551" s="143"/>
      <c r="BB551" s="143"/>
      <c r="BC551" s="143"/>
      <c r="BD551" s="143"/>
      <c r="BE551" s="143"/>
      <c r="BF551" s="143"/>
      <c r="BG551" s="143"/>
      <c r="BJ551" s="143"/>
      <c r="BT551" s="143"/>
      <c r="CD551" s="143"/>
      <c r="CN551" s="143"/>
      <c r="CX551" s="143"/>
      <c r="DH551" s="143"/>
      <c r="DR551" s="143"/>
      <c r="EB551" s="143"/>
      <c r="EL551" s="143"/>
      <c r="EV551" s="143"/>
      <c r="FF551" s="143"/>
      <c r="FP551" s="143"/>
      <c r="FZ551" s="143"/>
      <c r="GJ551" s="143"/>
      <c r="GT551" s="143"/>
      <c r="HD551" s="143"/>
      <c r="HN551" s="143"/>
      <c r="HX551" s="143"/>
      <c r="IH551" s="143"/>
      <c r="IR551" s="143"/>
    </row>
    <row xmlns:x14ac="http://schemas.microsoft.com/office/spreadsheetml/2009/9/ac" r="552" s="3" customFormat="true" x14ac:dyDescent="0.25">
      <c r="A552" s="444"/>
      <c r="B552" s="143"/>
      <c r="L552" s="143"/>
      <c r="V552" s="143"/>
      <c r="AF552" s="143"/>
      <c r="AP552" s="143"/>
      <c r="AZ552" s="143"/>
      <c r="BA552" s="143"/>
      <c r="BB552" s="143"/>
      <c r="BC552" s="143"/>
      <c r="BD552" s="143"/>
      <c r="BE552" s="143"/>
      <c r="BF552" s="143"/>
      <c r="BG552" s="143"/>
      <c r="BJ552" s="143"/>
      <c r="BT552" s="143"/>
      <c r="CD552" s="143"/>
      <c r="CN552" s="143"/>
      <c r="CX552" s="143"/>
      <c r="DH552" s="143"/>
      <c r="DR552" s="143"/>
      <c r="EB552" s="143"/>
      <c r="EL552" s="143"/>
      <c r="EV552" s="143"/>
      <c r="FF552" s="143"/>
      <c r="FP552" s="143"/>
      <c r="FZ552" s="143"/>
      <c r="GJ552" s="143"/>
      <c r="GT552" s="143"/>
      <c r="HD552" s="143"/>
      <c r="HN552" s="143"/>
      <c r="HX552" s="143"/>
      <c r="IH552" s="143"/>
      <c r="IR552" s="143"/>
    </row>
    <row xmlns:x14ac="http://schemas.microsoft.com/office/spreadsheetml/2009/9/ac" r="553" s="3" customFormat="true" x14ac:dyDescent="0.25">
      <c r="A553" s="444"/>
      <c r="B553" s="143"/>
      <c r="L553" s="143"/>
      <c r="V553" s="143"/>
      <c r="AF553" s="143"/>
      <c r="AP553" s="143"/>
      <c r="AZ553" s="143"/>
      <c r="BA553" s="143"/>
      <c r="BB553" s="143"/>
      <c r="BC553" s="143"/>
      <c r="BD553" s="143"/>
      <c r="BE553" s="143"/>
      <c r="BF553" s="143"/>
      <c r="BG553" s="143"/>
      <c r="BJ553" s="143"/>
      <c r="BT553" s="143"/>
      <c r="CD553" s="143"/>
      <c r="CN553" s="143"/>
      <c r="CX553" s="143"/>
      <c r="DH553" s="143"/>
      <c r="DR553" s="143"/>
      <c r="EB553" s="143"/>
      <c r="EL553" s="143"/>
      <c r="EV553" s="143"/>
      <c r="FF553" s="143"/>
      <c r="FP553" s="143"/>
      <c r="FZ553" s="143"/>
      <c r="GJ553" s="143"/>
      <c r="GT553" s="143"/>
      <c r="HD553" s="143"/>
      <c r="HN553" s="143"/>
      <c r="HX553" s="143"/>
      <c r="IH553" s="143"/>
      <c r="IR553" s="143"/>
    </row>
    <row xmlns:x14ac="http://schemas.microsoft.com/office/spreadsheetml/2009/9/ac" r="554" s="3" customFormat="true" x14ac:dyDescent="0.25">
      <c r="A554" s="444"/>
      <c r="B554" s="143"/>
      <c r="L554" s="143"/>
      <c r="V554" s="143"/>
      <c r="AF554" s="143"/>
      <c r="AP554" s="143"/>
      <c r="AZ554" s="143"/>
      <c r="BA554" s="143"/>
      <c r="BB554" s="143"/>
      <c r="BC554" s="143"/>
      <c r="BD554" s="143"/>
      <c r="BE554" s="143"/>
      <c r="BF554" s="143"/>
      <c r="BG554" s="143"/>
      <c r="BJ554" s="143"/>
      <c r="BT554" s="143"/>
      <c r="CD554" s="143"/>
      <c r="CN554" s="143"/>
      <c r="CX554" s="143"/>
      <c r="DH554" s="143"/>
      <c r="DR554" s="143"/>
      <c r="EB554" s="143"/>
      <c r="EL554" s="143"/>
      <c r="EV554" s="143"/>
      <c r="FF554" s="143"/>
      <c r="FP554" s="143"/>
      <c r="FZ554" s="143"/>
      <c r="GJ554" s="143"/>
      <c r="GT554" s="143"/>
      <c r="HD554" s="143"/>
      <c r="HN554" s="143"/>
      <c r="HX554" s="143"/>
      <c r="IH554" s="143"/>
      <c r="IR554" s="143"/>
    </row>
    <row xmlns:x14ac="http://schemas.microsoft.com/office/spreadsheetml/2009/9/ac" r="555" s="3" customFormat="true" x14ac:dyDescent="0.25">
      <c r="A555" s="444"/>
      <c r="B555" s="143"/>
      <c r="L555" s="143"/>
      <c r="V555" s="143"/>
      <c r="AF555" s="143"/>
      <c r="AP555" s="143"/>
      <c r="AZ555" s="143"/>
      <c r="BA555" s="143"/>
      <c r="BB555" s="143"/>
      <c r="BC555" s="143"/>
      <c r="BD555" s="143"/>
      <c r="BE555" s="143"/>
      <c r="BF555" s="143"/>
      <c r="BG555" s="143"/>
      <c r="BJ555" s="143"/>
      <c r="BT555" s="143"/>
      <c r="CD555" s="143"/>
      <c r="CN555" s="143"/>
      <c r="CX555" s="143"/>
      <c r="DH555" s="143"/>
      <c r="DR555" s="143"/>
      <c r="EB555" s="143"/>
      <c r="EL555" s="143"/>
      <c r="EV555" s="143"/>
      <c r="FF555" s="143"/>
      <c r="FP555" s="143"/>
      <c r="FZ555" s="143"/>
      <c r="GJ555" s="143"/>
      <c r="GT555" s="143"/>
      <c r="HD555" s="143"/>
      <c r="HN555" s="143"/>
      <c r="HX555" s="143"/>
      <c r="IH555" s="143"/>
      <c r="IR555" s="143"/>
    </row>
    <row xmlns:x14ac="http://schemas.microsoft.com/office/spreadsheetml/2009/9/ac" r="556" s="3" customFormat="true" x14ac:dyDescent="0.25">
      <c r="A556" s="444"/>
      <c r="B556" s="143"/>
      <c r="L556" s="143"/>
      <c r="V556" s="143"/>
      <c r="AF556" s="143"/>
      <c r="AP556" s="143"/>
      <c r="AZ556" s="143"/>
      <c r="BA556" s="143"/>
      <c r="BB556" s="143"/>
      <c r="BC556" s="143"/>
      <c r="BD556" s="143"/>
      <c r="BE556" s="143"/>
      <c r="BF556" s="143"/>
      <c r="BG556" s="143"/>
      <c r="BJ556" s="143"/>
      <c r="BT556" s="143"/>
      <c r="CD556" s="143"/>
      <c r="CN556" s="143"/>
      <c r="CX556" s="143"/>
      <c r="DH556" s="143"/>
      <c r="DR556" s="143"/>
      <c r="EB556" s="143"/>
      <c r="EL556" s="143"/>
      <c r="EV556" s="143"/>
      <c r="FF556" s="143"/>
      <c r="FP556" s="143"/>
      <c r="FZ556" s="143"/>
      <c r="GJ556" s="143"/>
      <c r="GT556" s="143"/>
      <c r="HD556" s="143"/>
      <c r="HN556" s="143"/>
      <c r="HX556" s="143"/>
      <c r="IH556" s="143"/>
      <c r="IR556" s="143"/>
    </row>
    <row xmlns:x14ac="http://schemas.microsoft.com/office/spreadsheetml/2009/9/ac" r="557" s="3" customFormat="true" x14ac:dyDescent="0.25">
      <c r="A557" s="444"/>
      <c r="B557" s="143"/>
      <c r="L557" s="143"/>
      <c r="V557" s="143"/>
      <c r="AF557" s="143"/>
      <c r="AP557" s="143"/>
      <c r="AZ557" s="143"/>
      <c r="BA557" s="143"/>
      <c r="BB557" s="143"/>
      <c r="BC557" s="143"/>
      <c r="BD557" s="143"/>
      <c r="BE557" s="143"/>
      <c r="BF557" s="143"/>
      <c r="BG557" s="143"/>
      <c r="BJ557" s="143"/>
      <c r="BT557" s="143"/>
      <c r="CD557" s="143"/>
      <c r="CN557" s="143"/>
      <c r="CX557" s="143"/>
      <c r="DH557" s="143"/>
      <c r="DR557" s="143"/>
      <c r="EB557" s="143"/>
      <c r="EL557" s="143"/>
      <c r="EV557" s="143"/>
      <c r="FF557" s="143"/>
      <c r="FP557" s="143"/>
      <c r="FZ557" s="143"/>
      <c r="GJ557" s="143"/>
      <c r="GT557" s="143"/>
      <c r="HD557" s="143"/>
      <c r="HN557" s="143"/>
      <c r="HX557" s="143"/>
      <c r="IH557" s="143"/>
      <c r="IR557" s="143"/>
    </row>
    <row xmlns:x14ac="http://schemas.microsoft.com/office/spreadsheetml/2009/9/ac" r="558" s="3" customFormat="true" x14ac:dyDescent="0.25">
      <c r="A558" s="444"/>
      <c r="B558" s="143"/>
      <c r="L558" s="143"/>
      <c r="V558" s="143"/>
      <c r="AF558" s="143"/>
      <c r="AP558" s="143"/>
      <c r="AZ558" s="143"/>
      <c r="BA558" s="143"/>
      <c r="BB558" s="143"/>
      <c r="BC558" s="143"/>
      <c r="BD558" s="143"/>
      <c r="BE558" s="143"/>
      <c r="BF558" s="143"/>
      <c r="BG558" s="143"/>
      <c r="BJ558" s="143"/>
      <c r="BT558" s="143"/>
      <c r="CD558" s="143"/>
      <c r="CN558" s="143"/>
      <c r="CX558" s="143"/>
      <c r="DH558" s="143"/>
      <c r="DR558" s="143"/>
      <c r="EB558" s="143"/>
      <c r="EL558" s="143"/>
      <c r="EV558" s="143"/>
      <c r="FF558" s="143"/>
      <c r="FP558" s="143"/>
      <c r="FZ558" s="143"/>
      <c r="GJ558" s="143"/>
      <c r="GT558" s="143"/>
      <c r="HD558" s="143"/>
      <c r="HN558" s="143"/>
      <c r="HX558" s="143"/>
      <c r="IH558" s="143"/>
      <c r="IR558" s="143"/>
    </row>
    <row xmlns:x14ac="http://schemas.microsoft.com/office/spreadsheetml/2009/9/ac" r="559" s="3" customFormat="true" x14ac:dyDescent="0.25">
      <c r="A559" s="444"/>
      <c r="B559" s="143"/>
      <c r="L559" s="143"/>
      <c r="V559" s="143"/>
      <c r="AF559" s="143"/>
      <c r="AP559" s="143"/>
      <c r="AZ559" s="143"/>
      <c r="BA559" s="143"/>
      <c r="BB559" s="143"/>
      <c r="BC559" s="143"/>
      <c r="BD559" s="143"/>
      <c r="BE559" s="143"/>
      <c r="BF559" s="143"/>
      <c r="BG559" s="143"/>
      <c r="BJ559" s="143"/>
      <c r="BT559" s="143"/>
      <c r="CD559" s="143"/>
      <c r="CN559" s="143"/>
      <c r="CX559" s="143"/>
      <c r="DH559" s="143"/>
      <c r="DR559" s="143"/>
      <c r="EB559" s="143"/>
      <c r="EL559" s="143"/>
      <c r="EV559" s="143"/>
      <c r="FF559" s="143"/>
      <c r="FP559" s="143"/>
      <c r="FZ559" s="143"/>
      <c r="GJ559" s="143"/>
      <c r="GT559" s="143"/>
      <c r="HD559" s="143"/>
      <c r="HN559" s="143"/>
      <c r="HX559" s="143"/>
      <c r="IH559" s="143"/>
      <c r="IR559" s="143"/>
    </row>
    <row xmlns:x14ac="http://schemas.microsoft.com/office/spreadsheetml/2009/9/ac" r="560" s="3" customFormat="true" x14ac:dyDescent="0.25">
      <c r="A560" s="444"/>
      <c r="B560" s="143"/>
      <c r="L560" s="143"/>
      <c r="V560" s="143"/>
      <c r="AF560" s="143"/>
      <c r="AP560" s="143"/>
      <c r="AZ560" s="143"/>
      <c r="BA560" s="143"/>
      <c r="BB560" s="143"/>
      <c r="BC560" s="143"/>
      <c r="BD560" s="143"/>
      <c r="BE560" s="143"/>
      <c r="BF560" s="143"/>
      <c r="BG560" s="143"/>
      <c r="BJ560" s="143"/>
      <c r="BT560" s="143"/>
      <c r="CD560" s="143"/>
      <c r="CN560" s="143"/>
      <c r="CX560" s="143"/>
      <c r="DH560" s="143"/>
      <c r="DR560" s="143"/>
      <c r="EB560" s="143"/>
      <c r="EL560" s="143"/>
      <c r="EV560" s="143"/>
      <c r="FF560" s="143"/>
      <c r="FP560" s="143"/>
      <c r="FZ560" s="143"/>
      <c r="GJ560" s="143"/>
      <c r="GT560" s="143"/>
      <c r="HD560" s="143"/>
      <c r="HN560" s="143"/>
      <c r="HX560" s="143"/>
      <c r="IH560" s="143"/>
      <c r="IR560" s="143"/>
    </row>
    <row xmlns:x14ac="http://schemas.microsoft.com/office/spreadsheetml/2009/9/ac" r="561" s="3" customFormat="true" x14ac:dyDescent="0.25">
      <c r="A561" s="444"/>
      <c r="B561" s="143"/>
      <c r="L561" s="143"/>
      <c r="V561" s="143"/>
      <c r="AF561" s="143"/>
      <c r="AP561" s="143"/>
      <c r="AZ561" s="143"/>
      <c r="BA561" s="143"/>
      <c r="BB561" s="143"/>
      <c r="BC561" s="143"/>
      <c r="BD561" s="143"/>
      <c r="BE561" s="143"/>
      <c r="BF561" s="143"/>
      <c r="BG561" s="143"/>
      <c r="BJ561" s="143"/>
      <c r="BT561" s="143"/>
      <c r="CD561" s="143"/>
      <c r="CN561" s="143"/>
      <c r="CX561" s="143"/>
      <c r="DH561" s="143"/>
      <c r="DR561" s="143"/>
      <c r="EB561" s="143"/>
      <c r="EL561" s="143"/>
      <c r="EV561" s="143"/>
      <c r="FF561" s="143"/>
      <c r="FP561" s="143"/>
      <c r="FZ561" s="143"/>
      <c r="GJ561" s="143"/>
      <c r="GT561" s="143"/>
      <c r="HD561" s="143"/>
      <c r="HN561" s="143"/>
      <c r="HX561" s="143"/>
      <c r="IH561" s="143"/>
      <c r="IR561" s="143"/>
    </row>
    <row xmlns:x14ac="http://schemas.microsoft.com/office/spreadsheetml/2009/9/ac" r="562" s="3" customFormat="true" x14ac:dyDescent="0.25">
      <c r="A562" s="444"/>
      <c r="B562" s="143"/>
      <c r="L562" s="143"/>
      <c r="V562" s="143"/>
      <c r="AF562" s="143"/>
      <c r="AP562" s="143"/>
      <c r="AZ562" s="143"/>
      <c r="BA562" s="143"/>
      <c r="BB562" s="143"/>
      <c r="BC562" s="143"/>
      <c r="BD562" s="143"/>
      <c r="BE562" s="143"/>
      <c r="BF562" s="143"/>
      <c r="BG562" s="143"/>
      <c r="BJ562" s="143"/>
      <c r="BT562" s="143"/>
      <c r="CD562" s="143"/>
      <c r="CN562" s="143"/>
      <c r="CX562" s="143"/>
      <c r="DH562" s="143"/>
      <c r="DR562" s="143"/>
      <c r="EB562" s="143"/>
      <c r="EL562" s="143"/>
      <c r="EV562" s="143"/>
      <c r="FF562" s="143"/>
      <c r="FP562" s="143"/>
      <c r="FZ562" s="143"/>
      <c r="GJ562" s="143"/>
      <c r="GT562" s="143"/>
      <c r="HD562" s="143"/>
      <c r="HN562" s="143"/>
      <c r="HX562" s="143"/>
      <c r="IH562" s="143"/>
      <c r="IR562" s="143"/>
    </row>
    <row xmlns:x14ac="http://schemas.microsoft.com/office/spreadsheetml/2009/9/ac" r="563" s="3" customFormat="true" x14ac:dyDescent="0.25">
      <c r="A563" s="444"/>
      <c r="B563" s="143"/>
      <c r="L563" s="143"/>
      <c r="V563" s="143"/>
      <c r="AF563" s="143"/>
      <c r="AP563" s="143"/>
      <c r="AZ563" s="143"/>
      <c r="BA563" s="143"/>
      <c r="BB563" s="143"/>
      <c r="BC563" s="143"/>
      <c r="BD563" s="143"/>
      <c r="BE563" s="143"/>
      <c r="BF563" s="143"/>
      <c r="BG563" s="143"/>
      <c r="BJ563" s="143"/>
      <c r="BT563" s="143"/>
      <c r="CD563" s="143"/>
      <c r="CN563" s="143"/>
      <c r="CX563" s="143"/>
      <c r="DH563" s="143"/>
      <c r="DR563" s="143"/>
      <c r="EB563" s="143"/>
      <c r="EL563" s="143"/>
      <c r="EV563" s="143"/>
      <c r="FF563" s="143"/>
      <c r="FP563" s="143"/>
      <c r="FZ563" s="143"/>
      <c r="GJ563" s="143"/>
      <c r="GT563" s="143"/>
      <c r="HD563" s="143"/>
      <c r="HN563" s="143"/>
      <c r="HX563" s="143"/>
      <c r="IH563" s="143"/>
      <c r="IR563" s="143"/>
    </row>
    <row xmlns:x14ac="http://schemas.microsoft.com/office/spreadsheetml/2009/9/ac" r="564" s="3" customFormat="true" x14ac:dyDescent="0.25">
      <c r="A564" s="444"/>
      <c r="B564" s="143"/>
      <c r="L564" s="143"/>
      <c r="V564" s="143"/>
      <c r="AF564" s="143"/>
      <c r="AP564" s="143"/>
      <c r="AZ564" s="143"/>
      <c r="BA564" s="143"/>
      <c r="BB564" s="143"/>
      <c r="BC564" s="143"/>
      <c r="BD564" s="143"/>
      <c r="BE564" s="143"/>
      <c r="BF564" s="143"/>
      <c r="BG564" s="143"/>
      <c r="BJ564" s="143"/>
      <c r="BT564" s="143"/>
      <c r="CD564" s="143"/>
      <c r="CN564" s="143"/>
      <c r="CX564" s="143"/>
      <c r="DH564" s="143"/>
      <c r="DR564" s="143"/>
      <c r="EB564" s="143"/>
      <c r="EL564" s="143"/>
      <c r="EV564" s="143"/>
      <c r="FF564" s="143"/>
      <c r="FP564" s="143"/>
      <c r="FZ564" s="143"/>
      <c r="GJ564" s="143"/>
      <c r="GT564" s="143"/>
      <c r="HD564" s="143"/>
      <c r="HN564" s="143"/>
      <c r="HX564" s="143"/>
      <c r="IH564" s="143"/>
      <c r="IR564" s="143"/>
    </row>
    <row xmlns:x14ac="http://schemas.microsoft.com/office/spreadsheetml/2009/9/ac" r="565" s="3" customFormat="true" x14ac:dyDescent="0.25">
      <c r="A565" s="444"/>
      <c r="B565" s="143"/>
      <c r="L565" s="143"/>
      <c r="V565" s="143"/>
      <c r="AF565" s="143"/>
      <c r="AP565" s="143"/>
      <c r="AZ565" s="143"/>
      <c r="BA565" s="143"/>
      <c r="BB565" s="143"/>
      <c r="BC565" s="143"/>
      <c r="BD565" s="143"/>
      <c r="BE565" s="143"/>
      <c r="BF565" s="143"/>
      <c r="BG565" s="143"/>
      <c r="BJ565" s="143"/>
      <c r="BT565" s="143"/>
      <c r="CD565" s="143"/>
      <c r="CN565" s="143"/>
      <c r="CX565" s="143"/>
      <c r="DH565" s="143"/>
      <c r="DR565" s="143"/>
      <c r="EB565" s="143"/>
      <c r="EL565" s="143"/>
      <c r="EV565" s="143"/>
      <c r="FF565" s="143"/>
      <c r="FP565" s="143"/>
      <c r="FZ565" s="143"/>
      <c r="GJ565" s="143"/>
      <c r="GT565" s="143"/>
      <c r="HD565" s="143"/>
      <c r="HN565" s="143"/>
      <c r="HX565" s="143"/>
      <c r="IH565" s="143"/>
      <c r="IR565" s="143"/>
    </row>
    <row xmlns:x14ac="http://schemas.microsoft.com/office/spreadsheetml/2009/9/ac" r="566" s="3" customFormat="true" x14ac:dyDescent="0.25">
      <c r="A566" s="444"/>
      <c r="B566" s="143"/>
      <c r="L566" s="143"/>
      <c r="V566" s="143"/>
      <c r="AF566" s="143"/>
      <c r="AP566" s="143"/>
      <c r="AZ566" s="143"/>
      <c r="BA566" s="143"/>
      <c r="BB566" s="143"/>
      <c r="BC566" s="143"/>
      <c r="BD566" s="143"/>
      <c r="BE566" s="143"/>
      <c r="BF566" s="143"/>
      <c r="BG566" s="143"/>
      <c r="BJ566" s="143"/>
      <c r="BT566" s="143"/>
      <c r="CD566" s="143"/>
      <c r="CN566" s="143"/>
      <c r="CX566" s="143"/>
      <c r="DH566" s="143"/>
      <c r="DR566" s="143"/>
      <c r="EB566" s="143"/>
      <c r="EL566" s="143"/>
      <c r="EV566" s="143"/>
      <c r="FF566" s="143"/>
      <c r="FP566" s="143"/>
      <c r="FZ566" s="143"/>
      <c r="GJ566" s="143"/>
      <c r="GT566" s="143"/>
      <c r="HD566" s="143"/>
      <c r="HN566" s="143"/>
      <c r="HX566" s="143"/>
      <c r="IH566" s="143"/>
      <c r="IR566" s="143"/>
    </row>
    <row xmlns:x14ac="http://schemas.microsoft.com/office/spreadsheetml/2009/9/ac" r="567" s="3" customFormat="true" x14ac:dyDescent="0.25">
      <c r="A567" s="444"/>
      <c r="B567" s="143"/>
      <c r="L567" s="143"/>
      <c r="V567" s="143"/>
      <c r="AF567" s="143"/>
      <c r="AP567" s="143"/>
      <c r="AZ567" s="143"/>
      <c r="BA567" s="143"/>
      <c r="BB567" s="143"/>
      <c r="BC567" s="143"/>
      <c r="BD567" s="143"/>
      <c r="BE567" s="143"/>
      <c r="BF567" s="143"/>
      <c r="BG567" s="143"/>
      <c r="BJ567" s="143"/>
      <c r="BT567" s="143"/>
      <c r="CD567" s="143"/>
      <c r="CN567" s="143"/>
      <c r="CX567" s="143"/>
      <c r="DH567" s="143"/>
      <c r="DR567" s="143"/>
      <c r="EB567" s="143"/>
      <c r="EL567" s="143"/>
      <c r="EV567" s="143"/>
      <c r="FF567" s="143"/>
      <c r="FP567" s="143"/>
      <c r="FZ567" s="143"/>
      <c r="GJ567" s="143"/>
      <c r="GT567" s="143"/>
      <c r="HD567" s="143"/>
      <c r="HN567" s="143"/>
      <c r="HX567" s="143"/>
      <c r="IH567" s="143"/>
      <c r="IR567" s="143"/>
    </row>
    <row xmlns:x14ac="http://schemas.microsoft.com/office/spreadsheetml/2009/9/ac" r="568" s="3" customFormat="true" x14ac:dyDescent="0.25">
      <c r="A568" s="444"/>
      <c r="B568" s="143"/>
      <c r="L568" s="143"/>
      <c r="V568" s="143"/>
      <c r="AF568" s="143"/>
      <c r="AP568" s="143"/>
      <c r="AZ568" s="143"/>
      <c r="BA568" s="143"/>
      <c r="BB568" s="143"/>
      <c r="BC568" s="143"/>
      <c r="BD568" s="143"/>
      <c r="BE568" s="143"/>
      <c r="BF568" s="143"/>
      <c r="BG568" s="143"/>
      <c r="BJ568" s="143"/>
      <c r="BT568" s="143"/>
      <c r="CD568" s="143"/>
      <c r="CN568" s="143"/>
      <c r="CX568" s="143"/>
      <c r="DH568" s="143"/>
      <c r="DR568" s="143"/>
      <c r="EB568" s="143"/>
      <c r="EL568" s="143"/>
      <c r="EV568" s="143"/>
      <c r="FF568" s="143"/>
      <c r="FP568" s="143"/>
      <c r="FZ568" s="143"/>
      <c r="GJ568" s="143"/>
      <c r="GT568" s="143"/>
      <c r="HD568" s="143"/>
      <c r="HN568" s="143"/>
      <c r="HX568" s="143"/>
      <c r="IH568" s="143"/>
      <c r="IR568" s="143"/>
    </row>
    <row xmlns:x14ac="http://schemas.microsoft.com/office/spreadsheetml/2009/9/ac" r="569" s="3" customFormat="true" x14ac:dyDescent="0.25">
      <c r="A569" s="444"/>
      <c r="B569" s="143"/>
      <c r="L569" s="143"/>
      <c r="V569" s="143"/>
      <c r="AF569" s="143"/>
      <c r="AP569" s="143"/>
      <c r="AZ569" s="143"/>
      <c r="BA569" s="143"/>
      <c r="BB569" s="143"/>
      <c r="BC569" s="143"/>
      <c r="BD569" s="143"/>
      <c r="BE569" s="143"/>
      <c r="BF569" s="143"/>
      <c r="BG569" s="143"/>
      <c r="BJ569" s="143"/>
      <c r="BT569" s="143"/>
      <c r="CD569" s="143"/>
      <c r="CN569" s="143"/>
      <c r="CX569" s="143"/>
      <c r="DH569" s="143"/>
      <c r="DR569" s="143"/>
      <c r="EB569" s="143"/>
      <c r="EL569" s="143"/>
      <c r="EV569" s="143"/>
      <c r="FF569" s="143"/>
      <c r="FP569" s="143"/>
      <c r="FZ569" s="143"/>
      <c r="GJ569" s="143"/>
      <c r="GT569" s="143"/>
      <c r="HD569" s="143"/>
      <c r="HN569" s="143"/>
      <c r="HX569" s="143"/>
      <c r="IH569" s="143"/>
      <c r="IR569" s="143"/>
    </row>
    <row xmlns:x14ac="http://schemas.microsoft.com/office/spreadsheetml/2009/9/ac" r="570" s="3" customFormat="true" x14ac:dyDescent="0.25">
      <c r="A570" s="444"/>
      <c r="B570" s="143"/>
      <c r="L570" s="143"/>
      <c r="V570" s="143"/>
      <c r="AF570" s="143"/>
      <c r="AP570" s="143"/>
      <c r="AZ570" s="143"/>
      <c r="BA570" s="143"/>
      <c r="BB570" s="143"/>
      <c r="BC570" s="143"/>
      <c r="BD570" s="143"/>
      <c r="BE570" s="143"/>
      <c r="BF570" s="143"/>
      <c r="BG570" s="143"/>
      <c r="BJ570" s="143"/>
      <c r="BT570" s="143"/>
      <c r="CD570" s="143"/>
      <c r="CN570" s="143"/>
      <c r="CX570" s="143"/>
      <c r="DH570" s="143"/>
      <c r="DR570" s="143"/>
      <c r="EB570" s="143"/>
      <c r="EL570" s="143"/>
      <c r="EV570" s="143"/>
      <c r="FF570" s="143"/>
      <c r="FP570" s="143"/>
      <c r="FZ570" s="143"/>
      <c r="GJ570" s="143"/>
      <c r="GT570" s="143"/>
      <c r="HD570" s="143"/>
      <c r="HN570" s="143"/>
      <c r="HX570" s="143"/>
      <c r="IH570" s="143"/>
      <c r="IR570" s="143"/>
    </row>
    <row xmlns:x14ac="http://schemas.microsoft.com/office/spreadsheetml/2009/9/ac" r="571" s="3" customFormat="true" x14ac:dyDescent="0.25">
      <c r="A571" s="444"/>
      <c r="B571" s="143"/>
      <c r="L571" s="143"/>
      <c r="V571" s="143"/>
      <c r="AF571" s="143"/>
      <c r="AP571" s="143"/>
      <c r="AZ571" s="143"/>
      <c r="BA571" s="143"/>
      <c r="BB571" s="143"/>
      <c r="BC571" s="143"/>
      <c r="BD571" s="143"/>
      <c r="BE571" s="143"/>
      <c r="BF571" s="143"/>
      <c r="BG571" s="143"/>
      <c r="BJ571" s="143"/>
      <c r="BT571" s="143"/>
      <c r="CD571" s="143"/>
      <c r="CN571" s="143"/>
      <c r="CX571" s="143"/>
      <c r="DH571" s="143"/>
      <c r="DR571" s="143"/>
      <c r="EB571" s="143"/>
      <c r="EL571" s="143"/>
      <c r="EV571" s="143"/>
      <c r="FF571" s="143"/>
      <c r="FP571" s="143"/>
      <c r="FZ571" s="143"/>
      <c r="GJ571" s="143"/>
      <c r="GT571" s="143"/>
      <c r="HD571" s="143"/>
      <c r="HN571" s="143"/>
      <c r="HX571" s="143"/>
      <c r="IH571" s="143"/>
      <c r="IR571" s="143"/>
    </row>
    <row xmlns:x14ac="http://schemas.microsoft.com/office/spreadsheetml/2009/9/ac" r="572" s="3" customFormat="true" x14ac:dyDescent="0.25">
      <c r="A572" s="444"/>
      <c r="B572" s="143"/>
      <c r="L572" s="143"/>
      <c r="V572" s="143"/>
      <c r="AF572" s="143"/>
      <c r="AP572" s="143"/>
      <c r="AZ572" s="143"/>
      <c r="BA572" s="143"/>
      <c r="BB572" s="143"/>
      <c r="BC572" s="143"/>
      <c r="BD572" s="143"/>
      <c r="BE572" s="143"/>
      <c r="BF572" s="143"/>
      <c r="BG572" s="143"/>
      <c r="BJ572" s="143"/>
      <c r="BT572" s="143"/>
      <c r="CD572" s="143"/>
      <c r="CN572" s="143"/>
      <c r="CX572" s="143"/>
      <c r="DH572" s="143"/>
      <c r="DR572" s="143"/>
      <c r="EB572" s="143"/>
      <c r="EL572" s="143"/>
      <c r="EV572" s="143"/>
      <c r="FF572" s="143"/>
      <c r="FP572" s="143"/>
      <c r="FZ572" s="143"/>
      <c r="GJ572" s="143"/>
      <c r="GT572" s="143"/>
      <c r="HD572" s="143"/>
      <c r="HN572" s="143"/>
      <c r="HX572" s="143"/>
      <c r="IH572" s="143"/>
      <c r="IR572" s="143"/>
    </row>
    <row xmlns:x14ac="http://schemas.microsoft.com/office/spreadsheetml/2009/9/ac" r="573" s="3" customFormat="true" x14ac:dyDescent="0.25">
      <c r="A573" s="444"/>
      <c r="B573" s="143"/>
      <c r="L573" s="143"/>
      <c r="V573" s="143"/>
      <c r="AF573" s="143"/>
      <c r="AP573" s="143"/>
      <c r="AZ573" s="143"/>
      <c r="BA573" s="143"/>
      <c r="BB573" s="143"/>
      <c r="BC573" s="143"/>
      <c r="BD573" s="143"/>
      <c r="BE573" s="143"/>
      <c r="BF573" s="143"/>
      <c r="BG573" s="143"/>
      <c r="BJ573" s="143"/>
      <c r="BT573" s="143"/>
      <c r="CD573" s="143"/>
      <c r="CN573" s="143"/>
      <c r="CX573" s="143"/>
      <c r="DH573" s="143"/>
      <c r="DR573" s="143"/>
      <c r="EB573" s="143"/>
      <c r="EL573" s="143"/>
      <c r="EV573" s="143"/>
      <c r="FF573" s="143"/>
      <c r="FP573" s="143"/>
      <c r="FZ573" s="143"/>
      <c r="GJ573" s="143"/>
      <c r="GT573" s="143"/>
      <c r="HD573" s="143"/>
      <c r="HN573" s="143"/>
      <c r="HX573" s="143"/>
      <c r="IH573" s="143"/>
      <c r="IR573" s="143"/>
    </row>
    <row xmlns:x14ac="http://schemas.microsoft.com/office/spreadsheetml/2009/9/ac" r="574" s="3" customFormat="true" x14ac:dyDescent="0.25">
      <c r="A574" s="444"/>
      <c r="B574" s="143"/>
      <c r="L574" s="143"/>
      <c r="V574" s="143"/>
      <c r="AF574" s="143"/>
      <c r="AP574" s="143"/>
      <c r="AZ574" s="143"/>
      <c r="BA574" s="143"/>
      <c r="BB574" s="143"/>
      <c r="BC574" s="143"/>
      <c r="BD574" s="143"/>
      <c r="BE574" s="143"/>
      <c r="BF574" s="143"/>
      <c r="BG574" s="143"/>
      <c r="BJ574" s="143"/>
      <c r="BT574" s="143"/>
      <c r="CD574" s="143"/>
      <c r="CN574" s="143"/>
      <c r="CX574" s="143"/>
      <c r="DH574" s="143"/>
      <c r="DR574" s="143"/>
      <c r="EB574" s="143"/>
      <c r="EL574" s="143"/>
      <c r="EV574" s="143"/>
      <c r="FF574" s="143"/>
      <c r="FP574" s="143"/>
      <c r="FZ574" s="143"/>
      <c r="GJ574" s="143"/>
      <c r="GT574" s="143"/>
      <c r="HD574" s="143"/>
      <c r="HN574" s="143"/>
      <c r="HX574" s="143"/>
      <c r="IH574" s="143"/>
      <c r="IR574" s="143"/>
    </row>
    <row xmlns:x14ac="http://schemas.microsoft.com/office/spreadsheetml/2009/9/ac" r="575" s="3" customFormat="true" x14ac:dyDescent="0.25">
      <c r="A575" s="444"/>
      <c r="B575" s="143"/>
      <c r="L575" s="143"/>
      <c r="V575" s="143"/>
      <c r="AF575" s="143"/>
      <c r="AP575" s="143"/>
      <c r="AZ575" s="143"/>
      <c r="BA575" s="143"/>
      <c r="BB575" s="143"/>
      <c r="BC575" s="143"/>
      <c r="BD575" s="143"/>
      <c r="BE575" s="143"/>
      <c r="BF575" s="143"/>
      <c r="BG575" s="143"/>
      <c r="BJ575" s="143"/>
      <c r="BT575" s="143"/>
      <c r="CD575" s="143"/>
      <c r="CN575" s="143"/>
      <c r="CX575" s="143"/>
      <c r="DH575" s="143"/>
      <c r="DR575" s="143"/>
      <c r="EB575" s="143"/>
      <c r="EL575" s="143"/>
      <c r="EV575" s="143"/>
      <c r="FF575" s="143"/>
      <c r="FP575" s="143"/>
      <c r="FZ575" s="143"/>
      <c r="GJ575" s="143"/>
      <c r="GT575" s="143"/>
      <c r="HD575" s="143"/>
      <c r="HN575" s="143"/>
      <c r="HX575" s="143"/>
      <c r="IH575" s="143"/>
      <c r="IR575" s="143"/>
    </row>
    <row xmlns:x14ac="http://schemas.microsoft.com/office/spreadsheetml/2009/9/ac" r="576" s="3" customFormat="true" x14ac:dyDescent="0.25">
      <c r="A576" s="444"/>
      <c r="B576" s="143"/>
      <c r="L576" s="143"/>
      <c r="V576" s="143"/>
      <c r="AF576" s="143"/>
      <c r="AP576" s="143"/>
      <c r="AZ576" s="143"/>
      <c r="BA576" s="143"/>
      <c r="BB576" s="143"/>
      <c r="BC576" s="143"/>
      <c r="BD576" s="143"/>
      <c r="BE576" s="143"/>
      <c r="BF576" s="143"/>
      <c r="BG576" s="143"/>
      <c r="BJ576" s="143"/>
      <c r="BT576" s="143"/>
      <c r="CD576" s="143"/>
      <c r="CN576" s="143"/>
      <c r="CX576" s="143"/>
      <c r="DH576" s="143"/>
      <c r="DR576" s="143"/>
      <c r="EB576" s="143"/>
      <c r="EL576" s="143"/>
      <c r="EV576" s="143"/>
      <c r="FF576" s="143"/>
      <c r="FP576" s="143"/>
      <c r="FZ576" s="143"/>
      <c r="GJ576" s="143"/>
      <c r="GT576" s="143"/>
      <c r="HD576" s="143"/>
      <c r="HN576" s="143"/>
      <c r="HX576" s="143"/>
      <c r="IH576" s="143"/>
      <c r="IR576" s="143"/>
    </row>
    <row xmlns:x14ac="http://schemas.microsoft.com/office/spreadsheetml/2009/9/ac" r="577" s="3" customFormat="true" x14ac:dyDescent="0.25">
      <c r="A577" s="444"/>
      <c r="B577" s="143"/>
      <c r="L577" s="143"/>
      <c r="V577" s="143"/>
      <c r="AF577" s="143"/>
      <c r="AP577" s="143"/>
      <c r="AZ577" s="143"/>
      <c r="BA577" s="143"/>
      <c r="BB577" s="143"/>
      <c r="BC577" s="143"/>
      <c r="BD577" s="143"/>
      <c r="BE577" s="143"/>
      <c r="BF577" s="143"/>
      <c r="BG577" s="143"/>
      <c r="BJ577" s="143"/>
      <c r="BT577" s="143"/>
      <c r="CD577" s="143"/>
      <c r="CN577" s="143"/>
      <c r="CX577" s="143"/>
      <c r="DH577" s="143"/>
      <c r="DR577" s="143"/>
      <c r="EB577" s="143"/>
      <c r="EL577" s="143"/>
      <c r="EV577" s="143"/>
      <c r="FF577" s="143"/>
      <c r="FP577" s="143"/>
      <c r="FZ577" s="143"/>
      <c r="GJ577" s="143"/>
      <c r="GT577" s="143"/>
      <c r="HD577" s="143"/>
      <c r="HN577" s="143"/>
      <c r="HX577" s="143"/>
      <c r="IH577" s="143"/>
      <c r="IR577" s="143"/>
    </row>
    <row xmlns:x14ac="http://schemas.microsoft.com/office/spreadsheetml/2009/9/ac" r="578" s="3" customFormat="true" x14ac:dyDescent="0.25">
      <c r="A578" s="444"/>
      <c r="B578" s="143"/>
      <c r="L578" s="143"/>
      <c r="V578" s="143"/>
      <c r="AF578" s="143"/>
      <c r="AP578" s="143"/>
      <c r="AZ578" s="143"/>
      <c r="BA578" s="143"/>
      <c r="BB578" s="143"/>
      <c r="BC578" s="143"/>
      <c r="BD578" s="143"/>
      <c r="BE578" s="143"/>
      <c r="BF578" s="143"/>
      <c r="BG578" s="143"/>
      <c r="BJ578" s="143"/>
      <c r="BT578" s="143"/>
      <c r="CD578" s="143"/>
      <c r="CN578" s="143"/>
      <c r="CX578" s="143"/>
      <c r="DH578" s="143"/>
      <c r="DR578" s="143"/>
      <c r="EB578" s="143"/>
      <c r="EL578" s="143"/>
      <c r="EV578" s="143"/>
      <c r="FF578" s="143"/>
      <c r="FP578" s="143"/>
      <c r="FZ578" s="143"/>
      <c r="GJ578" s="143"/>
      <c r="GT578" s="143"/>
      <c r="HD578" s="143"/>
      <c r="HN578" s="143"/>
      <c r="HX578" s="143"/>
      <c r="IH578" s="143"/>
      <c r="IR578" s="143"/>
    </row>
    <row xmlns:x14ac="http://schemas.microsoft.com/office/spreadsheetml/2009/9/ac" r="579" s="3" customFormat="true" x14ac:dyDescent="0.25">
      <c r="A579" s="444"/>
      <c r="B579" s="143"/>
      <c r="L579" s="143"/>
      <c r="V579" s="143"/>
      <c r="AF579" s="143"/>
      <c r="AP579" s="143"/>
      <c r="AZ579" s="143"/>
      <c r="BA579" s="143"/>
      <c r="BB579" s="143"/>
      <c r="BC579" s="143"/>
      <c r="BD579" s="143"/>
      <c r="BE579" s="143"/>
      <c r="BF579" s="143"/>
      <c r="BG579" s="143"/>
      <c r="BJ579" s="143"/>
      <c r="BT579" s="143"/>
      <c r="CD579" s="143"/>
      <c r="CN579" s="143"/>
      <c r="CX579" s="143"/>
      <c r="DH579" s="143"/>
      <c r="DR579" s="143"/>
      <c r="EB579" s="143"/>
      <c r="EL579" s="143"/>
      <c r="EV579" s="143"/>
      <c r="FF579" s="143"/>
      <c r="FP579" s="143"/>
      <c r="FZ579" s="143"/>
      <c r="GJ579" s="143"/>
      <c r="GT579" s="143"/>
      <c r="HD579" s="143"/>
      <c r="HN579" s="143"/>
      <c r="HX579" s="143"/>
      <c r="IH579" s="143"/>
      <c r="IR579" s="143"/>
    </row>
    <row xmlns:x14ac="http://schemas.microsoft.com/office/spreadsheetml/2009/9/ac" r="580" s="3" customFormat="true" x14ac:dyDescent="0.25">
      <c r="A580" s="444"/>
      <c r="B580" s="143"/>
      <c r="L580" s="143"/>
      <c r="V580" s="143"/>
      <c r="AF580" s="143"/>
      <c r="AP580" s="143"/>
      <c r="AZ580" s="143"/>
      <c r="BA580" s="143"/>
      <c r="BB580" s="143"/>
      <c r="BC580" s="143"/>
      <c r="BD580" s="143"/>
      <c r="BE580" s="143"/>
      <c r="BF580" s="143"/>
      <c r="BG580" s="143"/>
      <c r="BJ580" s="143"/>
      <c r="BT580" s="143"/>
      <c r="CD580" s="143"/>
      <c r="CN580" s="143"/>
      <c r="CX580" s="143"/>
      <c r="DH580" s="143"/>
      <c r="DR580" s="143"/>
      <c r="EB580" s="143"/>
      <c r="EL580" s="143"/>
      <c r="EV580" s="143"/>
      <c r="FF580" s="143"/>
      <c r="FP580" s="143"/>
      <c r="FZ580" s="143"/>
      <c r="GJ580" s="143"/>
      <c r="GT580" s="143"/>
      <c r="HD580" s="143"/>
      <c r="HN580" s="143"/>
      <c r="HX580" s="143"/>
      <c r="IH580" s="143"/>
      <c r="IR580" s="143"/>
    </row>
    <row xmlns:x14ac="http://schemas.microsoft.com/office/spreadsheetml/2009/9/ac" r="581" s="3" customFormat="true" x14ac:dyDescent="0.25">
      <c r="A581" s="444"/>
      <c r="B581" s="143"/>
      <c r="L581" s="143"/>
      <c r="V581" s="143"/>
      <c r="AF581" s="143"/>
      <c r="AP581" s="143"/>
      <c r="AZ581" s="143"/>
      <c r="BA581" s="143"/>
      <c r="BB581" s="143"/>
      <c r="BC581" s="143"/>
      <c r="BD581" s="143"/>
      <c r="BE581" s="143"/>
      <c r="BF581" s="143"/>
      <c r="BG581" s="143"/>
      <c r="BJ581" s="143"/>
      <c r="BT581" s="143"/>
      <c r="CD581" s="143"/>
      <c r="CN581" s="143"/>
      <c r="CX581" s="143"/>
      <c r="DH581" s="143"/>
      <c r="DR581" s="143"/>
      <c r="EB581" s="143"/>
      <c r="EL581" s="143"/>
      <c r="EV581" s="143"/>
      <c r="FF581" s="143"/>
      <c r="FP581" s="143"/>
      <c r="FZ581" s="143"/>
      <c r="GJ581" s="143"/>
      <c r="GT581" s="143"/>
      <c r="HD581" s="143"/>
      <c r="HN581" s="143"/>
      <c r="HX581" s="143"/>
      <c r="IH581" s="143"/>
      <c r="IR581" s="143"/>
    </row>
    <row xmlns:x14ac="http://schemas.microsoft.com/office/spreadsheetml/2009/9/ac" r="582" s="3" customFormat="true" x14ac:dyDescent="0.25">
      <c r="A582" s="444"/>
      <c r="B582" s="143"/>
      <c r="L582" s="143"/>
      <c r="V582" s="143"/>
      <c r="AF582" s="143"/>
      <c r="AP582" s="143"/>
      <c r="AZ582" s="143"/>
      <c r="BA582" s="143"/>
      <c r="BB582" s="143"/>
      <c r="BC582" s="143"/>
      <c r="BD582" s="143"/>
      <c r="BE582" s="143"/>
      <c r="BF582" s="143"/>
      <c r="BG582" s="143"/>
      <c r="BJ582" s="143"/>
      <c r="BT582" s="143"/>
      <c r="CD582" s="143"/>
      <c r="CN582" s="143"/>
      <c r="CX582" s="143"/>
      <c r="DH582" s="143"/>
      <c r="DR582" s="143"/>
      <c r="EB582" s="143"/>
      <c r="EL582" s="143"/>
      <c r="EV582" s="143"/>
      <c r="FF582" s="143"/>
      <c r="FP582" s="143"/>
      <c r="FZ582" s="143"/>
      <c r="GJ582" s="143"/>
      <c r="GT582" s="143"/>
      <c r="HD582" s="143"/>
      <c r="HN582" s="143"/>
      <c r="HX582" s="143"/>
      <c r="IH582" s="143"/>
      <c r="IR582" s="143"/>
    </row>
    <row xmlns:x14ac="http://schemas.microsoft.com/office/spreadsheetml/2009/9/ac" r="583" s="3" customFormat="true" x14ac:dyDescent="0.25">
      <c r="A583" s="444"/>
      <c r="B583" s="143"/>
      <c r="L583" s="143"/>
      <c r="V583" s="143"/>
      <c r="AF583" s="143"/>
      <c r="AP583" s="143"/>
      <c r="AZ583" s="143"/>
      <c r="BA583" s="143"/>
      <c r="BB583" s="143"/>
      <c r="BC583" s="143"/>
      <c r="BD583" s="143"/>
      <c r="BE583" s="143"/>
      <c r="BF583" s="143"/>
      <c r="BG583" s="143"/>
      <c r="BJ583" s="143"/>
      <c r="BT583" s="143"/>
      <c r="CD583" s="143"/>
      <c r="CN583" s="143"/>
      <c r="CX583" s="143"/>
      <c r="DH583" s="143"/>
      <c r="DR583" s="143"/>
      <c r="EB583" s="143"/>
      <c r="EL583" s="143"/>
      <c r="EV583" s="143"/>
      <c r="FF583" s="143"/>
      <c r="FP583" s="143"/>
      <c r="FZ583" s="143"/>
      <c r="GJ583" s="143"/>
      <c r="GT583" s="143"/>
      <c r="HD583" s="143"/>
      <c r="HN583" s="143"/>
      <c r="HX583" s="143"/>
      <c r="IH583" s="143"/>
      <c r="IR583" s="143"/>
    </row>
    <row xmlns:x14ac="http://schemas.microsoft.com/office/spreadsheetml/2009/9/ac" r="584" s="3" customFormat="true" x14ac:dyDescent="0.25">
      <c r="A584" s="444"/>
      <c r="B584" s="143"/>
      <c r="L584" s="143"/>
      <c r="V584" s="143"/>
      <c r="AF584" s="143"/>
      <c r="AP584" s="143"/>
      <c r="AZ584" s="143"/>
      <c r="BA584" s="143"/>
      <c r="BB584" s="143"/>
      <c r="BC584" s="143"/>
      <c r="BD584" s="143"/>
      <c r="BE584" s="143"/>
      <c r="BF584" s="143"/>
      <c r="BG584" s="143"/>
      <c r="BJ584" s="143"/>
      <c r="BT584" s="143"/>
      <c r="CD584" s="143"/>
      <c r="CN584" s="143"/>
      <c r="CX584" s="143"/>
      <c r="DH584" s="143"/>
      <c r="DR584" s="143"/>
      <c r="EB584" s="143"/>
      <c r="EL584" s="143"/>
      <c r="EV584" s="143"/>
      <c r="FF584" s="143"/>
      <c r="FP584" s="143"/>
      <c r="FZ584" s="143"/>
      <c r="GJ584" s="143"/>
      <c r="GT584" s="143"/>
      <c r="HD584" s="143"/>
      <c r="HN584" s="143"/>
      <c r="HX584" s="143"/>
      <c r="IH584" s="143"/>
      <c r="IR584" s="143"/>
    </row>
    <row xmlns:x14ac="http://schemas.microsoft.com/office/spreadsheetml/2009/9/ac" r="585" s="3" customFormat="true" x14ac:dyDescent="0.25">
      <c r="A585" s="444"/>
      <c r="B585" s="143"/>
      <c r="L585" s="143"/>
      <c r="V585" s="143"/>
      <c r="AF585" s="143"/>
      <c r="AP585" s="143"/>
      <c r="AZ585" s="143"/>
      <c r="BA585" s="143"/>
      <c r="BB585" s="143"/>
      <c r="BC585" s="143"/>
      <c r="BD585" s="143"/>
      <c r="BE585" s="143"/>
      <c r="BF585" s="143"/>
      <c r="BG585" s="143"/>
      <c r="BJ585" s="143"/>
      <c r="BT585" s="143"/>
      <c r="CD585" s="143"/>
      <c r="CN585" s="143"/>
      <c r="CX585" s="143"/>
      <c r="DH585" s="143"/>
      <c r="DR585" s="143"/>
      <c r="EB585" s="143"/>
      <c r="EL585" s="143"/>
      <c r="EV585" s="143"/>
      <c r="FF585" s="143"/>
      <c r="FP585" s="143"/>
      <c r="FZ585" s="143"/>
      <c r="GJ585" s="143"/>
      <c r="GT585" s="143"/>
      <c r="HD585" s="143"/>
      <c r="HN585" s="143"/>
      <c r="HX585" s="143"/>
      <c r="IH585" s="143"/>
      <c r="IR585" s="143"/>
    </row>
    <row xmlns:x14ac="http://schemas.microsoft.com/office/spreadsheetml/2009/9/ac" r="586" s="3" customFormat="true" x14ac:dyDescent="0.25">
      <c r="A586" s="444"/>
      <c r="B586" s="143"/>
      <c r="L586" s="143"/>
      <c r="V586" s="143"/>
      <c r="AF586" s="143"/>
      <c r="AP586" s="143"/>
      <c r="AZ586" s="143"/>
      <c r="BA586" s="143"/>
      <c r="BB586" s="143"/>
      <c r="BC586" s="143"/>
      <c r="BD586" s="143"/>
      <c r="BE586" s="143"/>
      <c r="BF586" s="143"/>
      <c r="BG586" s="143"/>
      <c r="BJ586" s="143"/>
      <c r="BT586" s="143"/>
      <c r="CD586" s="143"/>
      <c r="CN586" s="143"/>
      <c r="CX586" s="143"/>
      <c r="DH586" s="143"/>
      <c r="DR586" s="143"/>
      <c r="EB586" s="143"/>
      <c r="EL586" s="143"/>
      <c r="EV586" s="143"/>
      <c r="FF586" s="143"/>
      <c r="FP586" s="143"/>
      <c r="FZ586" s="143"/>
      <c r="GJ586" s="143"/>
      <c r="GT586" s="143"/>
      <c r="HD586" s="143"/>
      <c r="HN586" s="143"/>
      <c r="HX586" s="143"/>
      <c r="IH586" s="143"/>
      <c r="IR586" s="143"/>
    </row>
    <row xmlns:x14ac="http://schemas.microsoft.com/office/spreadsheetml/2009/9/ac" r="587" s="3" customFormat="true" x14ac:dyDescent="0.25">
      <c r="A587" s="444"/>
      <c r="B587" s="143"/>
      <c r="L587" s="143"/>
      <c r="V587" s="143"/>
      <c r="AF587" s="143"/>
      <c r="AP587" s="143"/>
      <c r="AZ587" s="143"/>
      <c r="BA587" s="143"/>
      <c r="BB587" s="143"/>
      <c r="BC587" s="143"/>
      <c r="BD587" s="143"/>
      <c r="BE587" s="143"/>
      <c r="BF587" s="143"/>
      <c r="BG587" s="143"/>
      <c r="BJ587" s="143"/>
      <c r="BT587" s="143"/>
      <c r="CD587" s="143"/>
      <c r="CN587" s="143"/>
      <c r="CX587" s="143"/>
      <c r="DH587" s="143"/>
      <c r="DR587" s="143"/>
      <c r="EB587" s="143"/>
      <c r="EL587" s="143"/>
      <c r="EV587" s="143"/>
      <c r="FF587" s="143"/>
      <c r="FP587" s="143"/>
      <c r="FZ587" s="143"/>
      <c r="GJ587" s="143"/>
      <c r="GT587" s="143"/>
      <c r="HD587" s="143"/>
      <c r="HN587" s="143"/>
      <c r="HX587" s="143"/>
      <c r="IH587" s="143"/>
      <c r="IR587" s="143"/>
    </row>
    <row xmlns:x14ac="http://schemas.microsoft.com/office/spreadsheetml/2009/9/ac" r="588" s="3" customFormat="true" x14ac:dyDescent="0.25">
      <c r="A588" s="444"/>
      <c r="B588" s="143"/>
      <c r="L588" s="143"/>
      <c r="V588" s="143"/>
      <c r="AF588" s="143"/>
      <c r="AP588" s="143"/>
      <c r="AZ588" s="143"/>
      <c r="BA588" s="143"/>
      <c r="BB588" s="143"/>
      <c r="BC588" s="143"/>
      <c r="BD588" s="143"/>
      <c r="BE588" s="143"/>
      <c r="BF588" s="143"/>
      <c r="BG588" s="143"/>
      <c r="BJ588" s="143"/>
      <c r="BT588" s="143"/>
      <c r="CD588" s="143"/>
      <c r="CN588" s="143"/>
      <c r="CX588" s="143"/>
      <c r="DH588" s="143"/>
      <c r="DR588" s="143"/>
      <c r="EB588" s="143"/>
      <c r="EL588" s="143"/>
      <c r="EV588" s="143"/>
      <c r="FF588" s="143"/>
      <c r="FP588" s="143"/>
      <c r="FZ588" s="143"/>
      <c r="GJ588" s="143"/>
      <c r="GT588" s="143"/>
      <c r="HD588" s="143"/>
      <c r="HN588" s="143"/>
      <c r="HX588" s="143"/>
      <c r="IH588" s="143"/>
      <c r="IR588" s="143"/>
    </row>
    <row xmlns:x14ac="http://schemas.microsoft.com/office/spreadsheetml/2009/9/ac" r="589" s="3" customFormat="true" x14ac:dyDescent="0.25">
      <c r="A589" s="444"/>
      <c r="B589" s="143"/>
      <c r="L589" s="143"/>
      <c r="V589" s="143"/>
      <c r="AF589" s="143"/>
      <c r="AP589" s="143"/>
      <c r="AZ589" s="143"/>
      <c r="BA589" s="143"/>
      <c r="BB589" s="143"/>
      <c r="BC589" s="143"/>
      <c r="BD589" s="143"/>
      <c r="BE589" s="143"/>
      <c r="BF589" s="143"/>
      <c r="BG589" s="143"/>
      <c r="BJ589" s="143"/>
      <c r="BT589" s="143"/>
      <c r="CD589" s="143"/>
      <c r="CN589" s="143"/>
      <c r="CX589" s="143"/>
      <c r="DH589" s="143"/>
      <c r="DR589" s="143"/>
      <c r="EB589" s="143"/>
      <c r="EL589" s="143"/>
      <c r="EV589" s="143"/>
      <c r="FF589" s="143"/>
      <c r="FP589" s="143"/>
      <c r="FZ589" s="143"/>
      <c r="GJ589" s="143"/>
      <c r="GT589" s="143"/>
      <c r="HD589" s="143"/>
      <c r="HN589" s="143"/>
      <c r="HX589" s="143"/>
      <c r="IH589" s="143"/>
      <c r="IR589" s="143"/>
    </row>
    <row xmlns:x14ac="http://schemas.microsoft.com/office/spreadsheetml/2009/9/ac" r="590" s="3" customFormat="true" x14ac:dyDescent="0.25">
      <c r="A590" s="444"/>
      <c r="B590" s="143"/>
      <c r="L590" s="143"/>
      <c r="V590" s="143"/>
      <c r="AF590" s="143"/>
      <c r="AP590" s="143"/>
      <c r="AZ590" s="143"/>
      <c r="BA590" s="143"/>
      <c r="BB590" s="143"/>
      <c r="BC590" s="143"/>
      <c r="BD590" s="143"/>
      <c r="BE590" s="143"/>
      <c r="BF590" s="143"/>
      <c r="BG590" s="143"/>
      <c r="BJ590" s="143"/>
      <c r="BT590" s="143"/>
      <c r="CD590" s="143"/>
      <c r="CN590" s="143"/>
      <c r="CX590" s="143"/>
      <c r="DH590" s="143"/>
      <c r="DR590" s="143"/>
      <c r="EB590" s="143"/>
      <c r="EL590" s="143"/>
      <c r="EV590" s="143"/>
      <c r="FF590" s="143"/>
      <c r="FP590" s="143"/>
      <c r="FZ590" s="143"/>
      <c r="GJ590" s="143"/>
      <c r="GT590" s="143"/>
      <c r="HD590" s="143"/>
      <c r="HN590" s="143"/>
      <c r="HX590" s="143"/>
      <c r="IH590" s="143"/>
      <c r="IR590" s="143"/>
    </row>
    <row xmlns:x14ac="http://schemas.microsoft.com/office/spreadsheetml/2009/9/ac" r="591" s="3" customFormat="true" x14ac:dyDescent="0.25">
      <c r="A591" s="444"/>
      <c r="B591" s="143"/>
      <c r="L591" s="143"/>
      <c r="V591" s="143"/>
      <c r="AF591" s="143"/>
      <c r="AP591" s="143"/>
      <c r="AZ591" s="143"/>
      <c r="BA591" s="143"/>
      <c r="BB591" s="143"/>
      <c r="BC591" s="143"/>
      <c r="BD591" s="143"/>
      <c r="BE591" s="143"/>
      <c r="BF591" s="143"/>
      <c r="BG591" s="143"/>
      <c r="BJ591" s="143"/>
      <c r="BT591" s="143"/>
      <c r="CD591" s="143"/>
      <c r="CN591" s="143"/>
      <c r="CX591" s="143"/>
      <c r="DH591" s="143"/>
      <c r="DR591" s="143"/>
      <c r="EB591" s="143"/>
      <c r="EL591" s="143"/>
      <c r="EV591" s="143"/>
      <c r="FF591" s="143"/>
      <c r="FP591" s="143"/>
      <c r="FZ591" s="143"/>
      <c r="GJ591" s="143"/>
      <c r="GT591" s="143"/>
      <c r="HD591" s="143"/>
      <c r="HN591" s="143"/>
      <c r="HX591" s="143"/>
      <c r="IH591" s="143"/>
      <c r="IR591" s="143"/>
    </row>
    <row xmlns:x14ac="http://schemas.microsoft.com/office/spreadsheetml/2009/9/ac" r="592" s="3" customFormat="true" x14ac:dyDescent="0.25">
      <c r="A592" s="444"/>
      <c r="B592" s="143"/>
      <c r="L592" s="143"/>
      <c r="V592" s="143"/>
      <c r="AF592" s="143"/>
      <c r="AP592" s="143"/>
      <c r="AZ592" s="143"/>
      <c r="BA592" s="143"/>
      <c r="BB592" s="143"/>
      <c r="BC592" s="143"/>
      <c r="BD592" s="143"/>
      <c r="BE592" s="143"/>
      <c r="BF592" s="143"/>
      <c r="BG592" s="143"/>
      <c r="BJ592" s="143"/>
      <c r="BT592" s="143"/>
      <c r="CD592" s="143"/>
      <c r="CN592" s="143"/>
      <c r="CX592" s="143"/>
      <c r="DH592" s="143"/>
      <c r="DR592" s="143"/>
      <c r="EB592" s="143"/>
      <c r="EL592" s="143"/>
      <c r="EV592" s="143"/>
      <c r="FF592" s="143"/>
      <c r="FP592" s="143"/>
      <c r="FZ592" s="143"/>
      <c r="GJ592" s="143"/>
      <c r="GT592" s="143"/>
      <c r="HD592" s="143"/>
      <c r="HN592" s="143"/>
      <c r="HX592" s="143"/>
      <c r="IH592" s="143"/>
      <c r="IR592" s="143"/>
    </row>
    <row xmlns:x14ac="http://schemas.microsoft.com/office/spreadsheetml/2009/9/ac" r="593" s="3" customFormat="true" x14ac:dyDescent="0.25">
      <c r="A593" s="444"/>
      <c r="B593" s="143"/>
      <c r="L593" s="143"/>
      <c r="V593" s="143"/>
      <c r="AF593" s="143"/>
      <c r="AP593" s="143"/>
      <c r="AZ593" s="143"/>
      <c r="BA593" s="143"/>
      <c r="BB593" s="143"/>
      <c r="BC593" s="143"/>
      <c r="BD593" s="143"/>
      <c r="BE593" s="143"/>
      <c r="BF593" s="143"/>
      <c r="BG593" s="143"/>
      <c r="BJ593" s="143"/>
      <c r="BT593" s="143"/>
      <c r="CD593" s="143"/>
      <c r="CN593" s="143"/>
      <c r="CX593" s="143"/>
      <c r="DH593" s="143"/>
      <c r="DR593" s="143"/>
      <c r="EB593" s="143"/>
      <c r="EL593" s="143"/>
      <c r="EV593" s="143"/>
      <c r="FF593" s="143"/>
      <c r="FP593" s="143"/>
      <c r="FZ593" s="143"/>
      <c r="GJ593" s="143"/>
      <c r="GT593" s="143"/>
      <c r="HD593" s="143"/>
      <c r="HN593" s="143"/>
      <c r="HX593" s="143"/>
      <c r="IH593" s="143"/>
      <c r="IR593" s="143"/>
    </row>
    <row xmlns:x14ac="http://schemas.microsoft.com/office/spreadsheetml/2009/9/ac" r="594" s="3" customFormat="true" x14ac:dyDescent="0.25">
      <c r="A594" s="444"/>
      <c r="B594" s="143"/>
      <c r="L594" s="143"/>
      <c r="V594" s="143"/>
      <c r="AF594" s="143"/>
      <c r="AP594" s="143"/>
      <c r="AZ594" s="143"/>
      <c r="BA594" s="143"/>
      <c r="BB594" s="143"/>
      <c r="BC594" s="143"/>
      <c r="BD594" s="143"/>
      <c r="BE594" s="143"/>
      <c r="BF594" s="143"/>
      <c r="BG594" s="143"/>
      <c r="BJ594" s="143"/>
      <c r="BT594" s="143"/>
      <c r="CD594" s="143"/>
      <c r="CN594" s="143"/>
      <c r="CX594" s="143"/>
      <c r="DH594" s="143"/>
      <c r="DR594" s="143"/>
      <c r="EB594" s="143"/>
      <c r="EL594" s="143"/>
      <c r="EV594" s="143"/>
      <c r="FF594" s="143"/>
      <c r="FP594" s="143"/>
      <c r="FZ594" s="143"/>
      <c r="GJ594" s="143"/>
      <c r="GT594" s="143"/>
      <c r="HD594" s="143"/>
      <c r="HN594" s="143"/>
      <c r="HX594" s="143"/>
      <c r="IH594" s="143"/>
      <c r="IR594" s="143"/>
    </row>
    <row xmlns:x14ac="http://schemas.microsoft.com/office/spreadsheetml/2009/9/ac" r="595" s="3" customFormat="true" x14ac:dyDescent="0.25">
      <c r="A595" s="444"/>
      <c r="B595" s="143"/>
      <c r="L595" s="143"/>
      <c r="V595" s="143"/>
      <c r="AF595" s="143"/>
      <c r="AP595" s="143"/>
      <c r="AZ595" s="143"/>
      <c r="BA595" s="143"/>
      <c r="BB595" s="143"/>
      <c r="BC595" s="143"/>
      <c r="BD595" s="143"/>
      <c r="BE595" s="143"/>
      <c r="BF595" s="143"/>
      <c r="BG595" s="143"/>
      <c r="BJ595" s="143"/>
      <c r="BT595" s="143"/>
      <c r="CD595" s="143"/>
      <c r="CN595" s="143"/>
      <c r="CX595" s="143"/>
      <c r="DH595" s="143"/>
      <c r="DR595" s="143"/>
      <c r="EB595" s="143"/>
      <c r="EL595" s="143"/>
      <c r="EV595" s="143"/>
      <c r="FF595" s="143"/>
      <c r="FP595" s="143"/>
      <c r="FZ595" s="143"/>
      <c r="GJ595" s="143"/>
      <c r="GT595" s="143"/>
      <c r="HD595" s="143"/>
      <c r="HN595" s="143"/>
      <c r="HX595" s="143"/>
      <c r="IH595" s="143"/>
      <c r="IR595" s="143"/>
    </row>
    <row xmlns:x14ac="http://schemas.microsoft.com/office/spreadsheetml/2009/9/ac" r="596" s="3" customFormat="true" x14ac:dyDescent="0.25">
      <c r="A596" s="444"/>
      <c r="B596" s="143"/>
      <c r="L596" s="143"/>
      <c r="V596" s="143"/>
      <c r="AF596" s="143"/>
      <c r="AP596" s="143"/>
      <c r="AZ596" s="143"/>
      <c r="BA596" s="143"/>
      <c r="BB596" s="143"/>
      <c r="BC596" s="143"/>
      <c r="BD596" s="143"/>
      <c r="BE596" s="143"/>
      <c r="BF596" s="143"/>
      <c r="BG596" s="143"/>
      <c r="BJ596" s="143"/>
      <c r="BT596" s="143"/>
      <c r="CD596" s="143"/>
      <c r="CN596" s="143"/>
      <c r="CX596" s="143"/>
      <c r="DH596" s="143"/>
      <c r="DR596" s="143"/>
      <c r="EB596" s="143"/>
      <c r="EL596" s="143"/>
      <c r="EV596" s="143"/>
      <c r="FF596" s="143"/>
      <c r="FP596" s="143"/>
      <c r="FZ596" s="143"/>
      <c r="GJ596" s="143"/>
      <c r="GT596" s="143"/>
      <c r="HD596" s="143"/>
      <c r="HN596" s="143"/>
      <c r="HX596" s="143"/>
      <c r="IH596" s="143"/>
      <c r="IR596" s="143"/>
    </row>
    <row xmlns:x14ac="http://schemas.microsoft.com/office/spreadsheetml/2009/9/ac" r="597" s="3" customFormat="true" x14ac:dyDescent="0.25">
      <c r="A597" s="444"/>
      <c r="B597" s="143"/>
      <c r="L597" s="143"/>
      <c r="V597" s="143"/>
      <c r="AF597" s="143"/>
      <c r="AP597" s="143"/>
      <c r="AZ597" s="143"/>
      <c r="BA597" s="143"/>
      <c r="BB597" s="143"/>
      <c r="BC597" s="143"/>
      <c r="BD597" s="143"/>
      <c r="BE597" s="143"/>
      <c r="BF597" s="143"/>
      <c r="BG597" s="143"/>
      <c r="BJ597" s="143"/>
      <c r="BT597" s="143"/>
      <c r="CD597" s="143"/>
      <c r="CN597" s="143"/>
      <c r="CX597" s="143"/>
      <c r="DH597" s="143"/>
      <c r="DR597" s="143"/>
      <c r="EB597" s="143"/>
      <c r="EL597" s="143"/>
      <c r="EV597" s="143"/>
      <c r="FF597" s="143"/>
      <c r="FP597" s="143"/>
      <c r="FZ597" s="143"/>
      <c r="GJ597" s="143"/>
      <c r="GT597" s="143"/>
      <c r="HD597" s="143"/>
      <c r="HN597" s="143"/>
      <c r="HX597" s="143"/>
      <c r="IH597" s="143"/>
      <c r="IR597" s="143"/>
    </row>
    <row xmlns:x14ac="http://schemas.microsoft.com/office/spreadsheetml/2009/9/ac" r="598" s="3" customFormat="true" x14ac:dyDescent="0.25">
      <c r="A598" s="444"/>
      <c r="B598" s="143"/>
      <c r="L598" s="143"/>
      <c r="V598" s="143"/>
      <c r="AF598" s="143"/>
      <c r="AP598" s="143"/>
      <c r="AZ598" s="143"/>
      <c r="BA598" s="143"/>
      <c r="BB598" s="143"/>
      <c r="BC598" s="143"/>
      <c r="BD598" s="143"/>
      <c r="BE598" s="143"/>
      <c r="BF598" s="143"/>
      <c r="BG598" s="143"/>
      <c r="BJ598" s="143"/>
      <c r="BT598" s="143"/>
      <c r="CD598" s="143"/>
      <c r="CN598" s="143"/>
      <c r="CX598" s="143"/>
      <c r="DH598" s="143"/>
      <c r="DR598" s="143"/>
      <c r="EB598" s="143"/>
      <c r="EL598" s="143"/>
      <c r="EV598" s="143"/>
      <c r="FF598" s="143"/>
      <c r="FP598" s="143"/>
      <c r="FZ598" s="143"/>
      <c r="GJ598" s="143"/>
      <c r="GT598" s="143"/>
      <c r="HD598" s="143"/>
      <c r="HN598" s="143"/>
      <c r="HX598" s="143"/>
      <c r="IH598" s="143"/>
      <c r="IR598" s="143"/>
    </row>
    <row xmlns:x14ac="http://schemas.microsoft.com/office/spreadsheetml/2009/9/ac" r="599" s="3" customFormat="true" x14ac:dyDescent="0.25">
      <c r="A599" s="444"/>
      <c r="B599" s="143"/>
      <c r="L599" s="143"/>
      <c r="V599" s="143"/>
      <c r="AF599" s="143"/>
      <c r="AP599" s="143"/>
      <c r="AZ599" s="143"/>
      <c r="BA599" s="143"/>
      <c r="BB599" s="143"/>
      <c r="BC599" s="143"/>
      <c r="BD599" s="143"/>
      <c r="BE599" s="143"/>
      <c r="BF599" s="143"/>
      <c r="BG599" s="143"/>
      <c r="BJ599" s="143"/>
      <c r="BT599" s="143"/>
      <c r="CD599" s="143"/>
      <c r="CN599" s="143"/>
      <c r="CX599" s="143"/>
      <c r="DH599" s="143"/>
      <c r="DR599" s="143"/>
      <c r="EB599" s="143"/>
      <c r="EL599" s="143"/>
      <c r="EV599" s="143"/>
      <c r="FF599" s="143"/>
      <c r="FP599" s="143"/>
      <c r="FZ599" s="143"/>
      <c r="GJ599" s="143"/>
      <c r="GT599" s="143"/>
      <c r="HD599" s="143"/>
      <c r="HN599" s="143"/>
      <c r="HX599" s="143"/>
      <c r="IH599" s="143"/>
      <c r="IR599" s="143"/>
    </row>
    <row xmlns:x14ac="http://schemas.microsoft.com/office/spreadsheetml/2009/9/ac" r="600" s="3" customFormat="true" x14ac:dyDescent="0.25">
      <c r="A600" s="444"/>
      <c r="B600" s="143"/>
      <c r="L600" s="143"/>
      <c r="V600" s="143"/>
      <c r="AF600" s="143"/>
      <c r="AP600" s="143"/>
      <c r="AZ600" s="143"/>
      <c r="BA600" s="143"/>
      <c r="BB600" s="143"/>
      <c r="BC600" s="143"/>
      <c r="BD600" s="143"/>
      <c r="BE600" s="143"/>
      <c r="BF600" s="143"/>
      <c r="BG600" s="143"/>
      <c r="BJ600" s="143"/>
      <c r="BT600" s="143"/>
      <c r="CD600" s="143"/>
      <c r="CN600" s="143"/>
      <c r="CX600" s="143"/>
      <c r="DH600" s="143"/>
      <c r="DR600" s="143"/>
      <c r="EB600" s="143"/>
      <c r="EL600" s="143"/>
      <c r="EV600" s="143"/>
      <c r="FF600" s="143"/>
      <c r="FP600" s="143"/>
      <c r="FZ600" s="143"/>
      <c r="GJ600" s="143"/>
      <c r="GT600" s="143"/>
      <c r="HD600" s="143"/>
      <c r="HN600" s="143"/>
      <c r="HX600" s="143"/>
      <c r="IH600" s="143"/>
      <c r="IR600" s="143"/>
    </row>
    <row xmlns:x14ac="http://schemas.microsoft.com/office/spreadsheetml/2009/9/ac" r="601" s="3" customFormat="true" x14ac:dyDescent="0.25">
      <c r="A601" s="444"/>
      <c r="B601" s="143"/>
      <c r="L601" s="143"/>
      <c r="V601" s="143"/>
      <c r="AF601" s="143"/>
      <c r="AP601" s="143"/>
      <c r="AZ601" s="143"/>
      <c r="BA601" s="143"/>
      <c r="BB601" s="143"/>
      <c r="BC601" s="143"/>
      <c r="BD601" s="143"/>
      <c r="BE601" s="143"/>
      <c r="BF601" s="143"/>
      <c r="BG601" s="143"/>
      <c r="BJ601" s="143"/>
      <c r="BT601" s="143"/>
      <c r="CD601" s="143"/>
      <c r="CN601" s="143"/>
      <c r="CX601" s="143"/>
      <c r="DH601" s="143"/>
      <c r="DR601" s="143"/>
      <c r="EB601" s="143"/>
      <c r="EL601" s="143"/>
      <c r="EV601" s="143"/>
      <c r="FF601" s="143"/>
      <c r="FP601" s="143"/>
      <c r="FZ601" s="143"/>
      <c r="GJ601" s="143"/>
      <c r="GT601" s="143"/>
      <c r="HD601" s="143"/>
      <c r="HN601" s="143"/>
      <c r="HX601" s="143"/>
      <c r="IH601" s="143"/>
      <c r="IR601" s="143"/>
    </row>
    <row xmlns:x14ac="http://schemas.microsoft.com/office/spreadsheetml/2009/9/ac" r="602" s="3" customFormat="true" x14ac:dyDescent="0.25">
      <c r="A602" s="444"/>
      <c r="B602" s="143"/>
      <c r="L602" s="143"/>
      <c r="V602" s="143"/>
      <c r="AF602" s="143"/>
      <c r="AP602" s="143"/>
      <c r="AZ602" s="143"/>
      <c r="BA602" s="143"/>
      <c r="BB602" s="143"/>
      <c r="BC602" s="143"/>
      <c r="BD602" s="143"/>
      <c r="BE602" s="143"/>
      <c r="BF602" s="143"/>
      <c r="BG602" s="143"/>
      <c r="BJ602" s="143"/>
      <c r="BT602" s="143"/>
      <c r="CD602" s="143"/>
      <c r="CN602" s="143"/>
      <c r="CX602" s="143"/>
      <c r="DH602" s="143"/>
      <c r="DR602" s="143"/>
      <c r="EB602" s="143"/>
      <c r="EL602" s="143"/>
      <c r="EV602" s="143"/>
      <c r="FF602" s="143"/>
      <c r="FP602" s="143"/>
      <c r="FZ602" s="143"/>
      <c r="GJ602" s="143"/>
      <c r="GT602" s="143"/>
      <c r="HD602" s="143"/>
      <c r="HN602" s="143"/>
      <c r="HX602" s="143"/>
      <c r="IH602" s="143"/>
      <c r="IR602" s="143"/>
    </row>
    <row xmlns:x14ac="http://schemas.microsoft.com/office/spreadsheetml/2009/9/ac" r="603" s="3" customFormat="true" x14ac:dyDescent="0.25">
      <c r="A603" s="444"/>
      <c r="B603" s="143"/>
      <c r="L603" s="143"/>
      <c r="V603" s="143"/>
      <c r="AF603" s="143"/>
      <c r="AP603" s="143"/>
      <c r="AZ603" s="143"/>
      <c r="BA603" s="143"/>
      <c r="BB603" s="143"/>
      <c r="BC603" s="143"/>
      <c r="BD603" s="143"/>
      <c r="BE603" s="143"/>
      <c r="BF603" s="143"/>
      <c r="BG603" s="143"/>
      <c r="BJ603" s="143"/>
      <c r="BT603" s="143"/>
      <c r="CD603" s="143"/>
      <c r="CN603" s="143"/>
      <c r="CX603" s="143"/>
      <c r="DH603" s="143"/>
      <c r="DR603" s="143"/>
      <c r="EB603" s="143"/>
      <c r="EL603" s="143"/>
      <c r="EV603" s="143"/>
      <c r="FF603" s="143"/>
      <c r="FP603" s="143"/>
      <c r="FZ603" s="143"/>
      <c r="GJ603" s="143"/>
      <c r="GT603" s="143"/>
      <c r="HD603" s="143"/>
      <c r="HN603" s="143"/>
      <c r="HX603" s="143"/>
      <c r="IH603" s="143"/>
      <c r="IR603" s="143"/>
    </row>
    <row xmlns:x14ac="http://schemas.microsoft.com/office/spreadsheetml/2009/9/ac" r="604" s="3" customFormat="true" x14ac:dyDescent="0.25">
      <c r="A604" s="444"/>
      <c r="B604" s="143"/>
      <c r="L604" s="143"/>
      <c r="V604" s="143"/>
      <c r="AF604" s="143"/>
      <c r="AP604" s="143"/>
      <c r="AZ604" s="143"/>
      <c r="BA604" s="143"/>
      <c r="BB604" s="143"/>
      <c r="BC604" s="143"/>
      <c r="BD604" s="143"/>
      <c r="BE604" s="143"/>
      <c r="BF604" s="143"/>
      <c r="BG604" s="143"/>
      <c r="BJ604" s="143"/>
      <c r="BT604" s="143"/>
      <c r="CD604" s="143"/>
      <c r="CN604" s="143"/>
      <c r="CX604" s="143"/>
      <c r="DH604" s="143"/>
      <c r="DR604" s="143"/>
      <c r="EB604" s="143"/>
      <c r="EL604" s="143"/>
      <c r="EV604" s="143"/>
      <c r="FF604" s="143"/>
      <c r="FP604" s="143"/>
      <c r="FZ604" s="143"/>
      <c r="GJ604" s="143"/>
      <c r="GT604" s="143"/>
      <c r="HD604" s="143"/>
      <c r="HN604" s="143"/>
      <c r="HX604" s="143"/>
      <c r="IH604" s="143"/>
      <c r="IR604" s="143"/>
    </row>
    <row xmlns:x14ac="http://schemas.microsoft.com/office/spreadsheetml/2009/9/ac" r="605" s="3" customFormat="true" x14ac:dyDescent="0.25">
      <c r="A605" s="444"/>
      <c r="B605" s="143"/>
      <c r="L605" s="143"/>
      <c r="V605" s="143"/>
      <c r="AF605" s="143"/>
      <c r="AP605" s="143"/>
      <c r="AZ605" s="143"/>
      <c r="BA605" s="143"/>
      <c r="BB605" s="143"/>
      <c r="BC605" s="143"/>
      <c r="BD605" s="143"/>
      <c r="BE605" s="143"/>
      <c r="BF605" s="143"/>
      <c r="BG605" s="143"/>
      <c r="BJ605" s="143"/>
      <c r="BT605" s="143"/>
      <c r="CD605" s="143"/>
      <c r="CN605" s="143"/>
      <c r="CX605" s="143"/>
      <c r="DH605" s="143"/>
      <c r="DR605" s="143"/>
      <c r="EB605" s="143"/>
      <c r="EL605" s="143"/>
      <c r="EV605" s="143"/>
      <c r="FF605" s="143"/>
      <c r="FP605" s="143"/>
      <c r="FZ605" s="143"/>
      <c r="GJ605" s="143"/>
      <c r="GT605" s="143"/>
      <c r="HD605" s="143"/>
      <c r="HN605" s="143"/>
      <c r="HX605" s="143"/>
      <c r="IH605" s="143"/>
      <c r="IR605" s="143"/>
    </row>
    <row xmlns:x14ac="http://schemas.microsoft.com/office/spreadsheetml/2009/9/ac" r="606" s="3" customFormat="true" x14ac:dyDescent="0.25">
      <c r="A606" s="444"/>
      <c r="B606" s="143"/>
      <c r="L606" s="143"/>
      <c r="V606" s="143"/>
      <c r="AF606" s="143"/>
      <c r="AP606" s="143"/>
      <c r="AZ606" s="143"/>
      <c r="BA606" s="143"/>
      <c r="BB606" s="143"/>
      <c r="BC606" s="143"/>
      <c r="BD606" s="143"/>
      <c r="BE606" s="143"/>
      <c r="BF606" s="143"/>
      <c r="BG606" s="143"/>
      <c r="BJ606" s="143"/>
      <c r="BT606" s="143"/>
      <c r="CD606" s="143"/>
      <c r="CN606" s="143"/>
      <c r="CX606" s="143"/>
      <c r="DH606" s="143"/>
      <c r="DR606" s="143"/>
      <c r="EB606" s="143"/>
      <c r="EL606" s="143"/>
      <c r="EV606" s="143"/>
      <c r="FF606" s="143"/>
      <c r="FP606" s="143"/>
      <c r="FZ606" s="143"/>
      <c r="GJ606" s="143"/>
      <c r="GT606" s="143"/>
      <c r="HD606" s="143"/>
      <c r="HN606" s="143"/>
      <c r="HX606" s="143"/>
      <c r="IH606" s="143"/>
      <c r="IR606" s="143"/>
    </row>
    <row xmlns:x14ac="http://schemas.microsoft.com/office/spreadsheetml/2009/9/ac" r="607" s="3" customFormat="true" x14ac:dyDescent="0.25">
      <c r="A607" s="444"/>
      <c r="B607" s="143"/>
      <c r="L607" s="143"/>
      <c r="V607" s="143"/>
      <c r="AF607" s="143"/>
      <c r="AP607" s="143"/>
      <c r="AZ607" s="143"/>
      <c r="BA607" s="143"/>
      <c r="BB607" s="143"/>
      <c r="BC607" s="143"/>
      <c r="BD607" s="143"/>
      <c r="BE607" s="143"/>
      <c r="BF607" s="143"/>
      <c r="BG607" s="143"/>
      <c r="BJ607" s="143"/>
      <c r="BT607" s="143"/>
      <c r="CD607" s="143"/>
      <c r="CN607" s="143"/>
      <c r="CX607" s="143"/>
      <c r="DH607" s="143"/>
      <c r="DR607" s="143"/>
      <c r="EB607" s="143"/>
      <c r="EL607" s="143"/>
      <c r="EV607" s="143"/>
      <c r="FF607" s="143"/>
      <c r="FP607" s="143"/>
      <c r="FZ607" s="143"/>
      <c r="GJ607" s="143"/>
      <c r="GT607" s="143"/>
      <c r="HD607" s="143"/>
      <c r="HN607" s="143"/>
      <c r="HX607" s="143"/>
      <c r="IH607" s="143"/>
      <c r="IR607" s="143"/>
    </row>
    <row xmlns:x14ac="http://schemas.microsoft.com/office/spreadsheetml/2009/9/ac" r="608" s="3" customFormat="true" x14ac:dyDescent="0.25">
      <c r="A608" s="444"/>
      <c r="B608" s="143"/>
      <c r="L608" s="143"/>
      <c r="V608" s="143"/>
      <c r="AF608" s="143"/>
      <c r="AP608" s="143"/>
      <c r="AZ608" s="143"/>
      <c r="BA608" s="143"/>
      <c r="BB608" s="143"/>
      <c r="BC608" s="143"/>
      <c r="BD608" s="143"/>
      <c r="BE608" s="143"/>
      <c r="BF608" s="143"/>
      <c r="BG608" s="143"/>
      <c r="BJ608" s="143"/>
      <c r="BT608" s="143"/>
      <c r="CD608" s="143"/>
      <c r="CN608" s="143"/>
      <c r="CX608" s="143"/>
      <c r="DH608" s="143"/>
      <c r="DR608" s="143"/>
      <c r="EB608" s="143"/>
      <c r="EL608" s="143"/>
      <c r="EV608" s="143"/>
      <c r="FF608" s="143"/>
      <c r="FP608" s="143"/>
      <c r="FZ608" s="143"/>
      <c r="GJ608" s="143"/>
      <c r="GT608" s="143"/>
      <c r="HD608" s="143"/>
      <c r="HN608" s="143"/>
      <c r="HX608" s="143"/>
      <c r="IH608" s="143"/>
      <c r="IR608" s="143"/>
    </row>
    <row xmlns:x14ac="http://schemas.microsoft.com/office/spreadsheetml/2009/9/ac" r="609" s="3" customFormat="true" x14ac:dyDescent="0.25">
      <c r="A609" s="444"/>
      <c r="B609" s="143"/>
      <c r="L609" s="143"/>
      <c r="V609" s="143"/>
      <c r="AF609" s="143"/>
      <c r="AP609" s="143"/>
      <c r="AZ609" s="143"/>
      <c r="BA609" s="143"/>
      <c r="BB609" s="143"/>
      <c r="BC609" s="143"/>
      <c r="BD609" s="143"/>
      <c r="BE609" s="143"/>
      <c r="BF609" s="143"/>
      <c r="BG609" s="143"/>
      <c r="BJ609" s="143"/>
      <c r="BT609" s="143"/>
      <c r="CD609" s="143"/>
      <c r="CN609" s="143"/>
      <c r="CX609" s="143"/>
      <c r="DH609" s="143"/>
      <c r="DR609" s="143"/>
      <c r="EB609" s="143"/>
      <c r="EL609" s="143"/>
      <c r="EV609" s="143"/>
      <c r="FF609" s="143"/>
      <c r="FP609" s="143"/>
      <c r="FZ609" s="143"/>
      <c r="GJ609" s="143"/>
      <c r="GT609" s="143"/>
      <c r="HD609" s="143"/>
      <c r="HN609" s="143"/>
      <c r="HX609" s="143"/>
      <c r="IH609" s="143"/>
      <c r="IR609" s="143"/>
    </row>
    <row xmlns:x14ac="http://schemas.microsoft.com/office/spreadsheetml/2009/9/ac" r="610" s="3" customFormat="true" x14ac:dyDescent="0.25">
      <c r="A610" s="444"/>
      <c r="B610" s="143"/>
      <c r="L610" s="143"/>
      <c r="V610" s="143"/>
      <c r="AF610" s="143"/>
      <c r="AP610" s="143"/>
      <c r="AZ610" s="143"/>
      <c r="BA610" s="143"/>
      <c r="BB610" s="143"/>
      <c r="BC610" s="143"/>
      <c r="BD610" s="143"/>
      <c r="BE610" s="143"/>
      <c r="BF610" s="143"/>
      <c r="BG610" s="143"/>
      <c r="BJ610" s="143"/>
      <c r="BT610" s="143"/>
      <c r="CD610" s="143"/>
      <c r="CN610" s="143"/>
      <c r="CX610" s="143"/>
      <c r="DH610" s="143"/>
      <c r="DR610" s="143"/>
      <c r="EB610" s="143"/>
      <c r="EL610" s="143"/>
      <c r="EV610" s="143"/>
      <c r="FF610" s="143"/>
      <c r="FP610" s="143"/>
      <c r="FZ610" s="143"/>
      <c r="GJ610" s="143"/>
      <c r="GT610" s="143"/>
      <c r="HD610" s="143"/>
      <c r="HN610" s="143"/>
      <c r="HX610" s="143"/>
      <c r="IH610" s="143"/>
      <c r="IR610" s="143"/>
    </row>
    <row xmlns:x14ac="http://schemas.microsoft.com/office/spreadsheetml/2009/9/ac" r="611" s="3" customFormat="true" x14ac:dyDescent="0.25">
      <c r="A611" s="444"/>
      <c r="B611" s="143"/>
      <c r="L611" s="143"/>
      <c r="V611" s="143"/>
      <c r="AF611" s="143"/>
      <c r="AP611" s="143"/>
      <c r="AZ611" s="143"/>
      <c r="BA611" s="143"/>
      <c r="BB611" s="143"/>
      <c r="BC611" s="143"/>
      <c r="BD611" s="143"/>
      <c r="BE611" s="143"/>
      <c r="BF611" s="143"/>
      <c r="BG611" s="143"/>
      <c r="BJ611" s="143"/>
      <c r="BT611" s="143"/>
      <c r="CD611" s="143"/>
      <c r="CN611" s="143"/>
      <c r="CX611" s="143"/>
      <c r="DH611" s="143"/>
      <c r="DR611" s="143"/>
      <c r="EB611" s="143"/>
      <c r="EL611" s="143"/>
      <c r="EV611" s="143"/>
      <c r="FF611" s="143"/>
      <c r="FP611" s="143"/>
      <c r="FZ611" s="143"/>
      <c r="GJ611" s="143"/>
      <c r="GT611" s="143"/>
      <c r="HD611" s="143"/>
      <c r="HN611" s="143"/>
      <c r="HX611" s="143"/>
      <c r="IH611" s="143"/>
      <c r="IR611" s="143"/>
    </row>
    <row xmlns:x14ac="http://schemas.microsoft.com/office/spreadsheetml/2009/9/ac" r="612" s="3" customFormat="true" x14ac:dyDescent="0.25">
      <c r="A612" s="444"/>
      <c r="B612" s="143"/>
      <c r="L612" s="143"/>
      <c r="V612" s="143"/>
      <c r="AF612" s="143"/>
      <c r="AP612" s="143"/>
      <c r="AZ612" s="143"/>
      <c r="BA612" s="143"/>
      <c r="BB612" s="143"/>
      <c r="BC612" s="143"/>
      <c r="BD612" s="143"/>
      <c r="BE612" s="143"/>
      <c r="BF612" s="143"/>
      <c r="BG612" s="143"/>
      <c r="BJ612" s="143"/>
      <c r="BT612" s="143"/>
      <c r="CD612" s="143"/>
      <c r="CN612" s="143"/>
      <c r="CX612" s="143"/>
      <c r="DH612" s="143"/>
      <c r="DR612" s="143"/>
      <c r="EB612" s="143"/>
      <c r="EL612" s="143"/>
      <c r="EV612" s="143"/>
      <c r="FF612" s="143"/>
      <c r="FP612" s="143"/>
      <c r="FZ612" s="143"/>
      <c r="GJ612" s="143"/>
      <c r="GT612" s="143"/>
      <c r="HD612" s="143"/>
      <c r="HN612" s="143"/>
      <c r="HX612" s="143"/>
      <c r="IH612" s="143"/>
      <c r="IR612" s="143"/>
    </row>
    <row xmlns:x14ac="http://schemas.microsoft.com/office/spreadsheetml/2009/9/ac" r="613" s="3" customFormat="true" x14ac:dyDescent="0.25">
      <c r="A613" s="444"/>
      <c r="B613" s="143"/>
      <c r="L613" s="143"/>
      <c r="V613" s="143"/>
      <c r="AF613" s="143"/>
      <c r="AP613" s="143"/>
      <c r="AZ613" s="143"/>
      <c r="BA613" s="143"/>
      <c r="BB613" s="143"/>
      <c r="BC613" s="143"/>
      <c r="BD613" s="143"/>
      <c r="BE613" s="143"/>
      <c r="BF613" s="143"/>
      <c r="BG613" s="143"/>
      <c r="BJ613" s="143"/>
      <c r="BT613" s="143"/>
      <c r="CD613" s="143"/>
      <c r="CN613" s="143"/>
      <c r="CX613" s="143"/>
      <c r="DH613" s="143"/>
      <c r="DR613" s="143"/>
      <c r="EB613" s="143"/>
      <c r="EL613" s="143"/>
      <c r="EV613" s="143"/>
      <c r="FF613" s="143"/>
      <c r="FP613" s="143"/>
      <c r="FZ613" s="143"/>
      <c r="GJ613" s="143"/>
      <c r="GT613" s="143"/>
      <c r="HD613" s="143"/>
      <c r="HN613" s="143"/>
      <c r="HX613" s="143"/>
      <c r="IH613" s="143"/>
      <c r="IR613" s="143"/>
    </row>
    <row xmlns:x14ac="http://schemas.microsoft.com/office/spreadsheetml/2009/9/ac" r="614" s="3" customFormat="true" x14ac:dyDescent="0.25">
      <c r="A614" s="444"/>
      <c r="B614" s="143"/>
      <c r="L614" s="143"/>
      <c r="V614" s="143"/>
      <c r="AF614" s="143"/>
      <c r="AP614" s="143"/>
      <c r="AZ614" s="143"/>
      <c r="BA614" s="143"/>
      <c r="BB614" s="143"/>
      <c r="BC614" s="143"/>
      <c r="BD614" s="143"/>
      <c r="BE614" s="143"/>
      <c r="BF614" s="143"/>
      <c r="BG614" s="143"/>
      <c r="BJ614" s="143"/>
      <c r="BT614" s="143"/>
      <c r="CD614" s="143"/>
      <c r="CN614" s="143"/>
      <c r="CX614" s="143"/>
      <c r="DH614" s="143"/>
      <c r="DR614" s="143"/>
      <c r="EB614" s="143"/>
      <c r="EL614" s="143"/>
      <c r="EV614" s="143"/>
      <c r="FF614" s="143"/>
      <c r="FP614" s="143"/>
      <c r="FZ614" s="143"/>
      <c r="GJ614" s="143"/>
      <c r="GT614" s="143"/>
      <c r="HD614" s="143"/>
      <c r="HN614" s="143"/>
      <c r="HX614" s="143"/>
      <c r="IH614" s="143"/>
      <c r="IR614" s="143"/>
    </row>
    <row xmlns:x14ac="http://schemas.microsoft.com/office/spreadsheetml/2009/9/ac" r="615" s="3" customFormat="true" x14ac:dyDescent="0.25">
      <c r="A615" s="444"/>
      <c r="B615" s="143"/>
      <c r="L615" s="143"/>
      <c r="V615" s="143"/>
      <c r="AF615" s="143"/>
      <c r="AP615" s="143"/>
      <c r="AZ615" s="143"/>
      <c r="BA615" s="143"/>
      <c r="BB615" s="143"/>
      <c r="BC615" s="143"/>
      <c r="BD615" s="143"/>
      <c r="BE615" s="143"/>
      <c r="BF615" s="143"/>
      <c r="BG615" s="143"/>
      <c r="BJ615" s="143"/>
      <c r="BT615" s="143"/>
      <c r="CD615" s="143"/>
      <c r="CN615" s="143"/>
      <c r="CX615" s="143"/>
      <c r="DH615" s="143"/>
      <c r="DR615" s="143"/>
      <c r="EB615" s="143"/>
      <c r="EL615" s="143"/>
      <c r="EV615" s="143"/>
      <c r="FF615" s="143"/>
      <c r="FP615" s="143"/>
      <c r="FZ615" s="143"/>
      <c r="GJ615" s="143"/>
      <c r="GT615" s="143"/>
      <c r="HD615" s="143"/>
      <c r="HN615" s="143"/>
      <c r="HX615" s="143"/>
      <c r="IH615" s="143"/>
      <c r="IR615" s="143"/>
    </row>
    <row xmlns:x14ac="http://schemas.microsoft.com/office/spreadsheetml/2009/9/ac" r="616" s="3" customFormat="true" x14ac:dyDescent="0.25">
      <c r="A616" s="444"/>
      <c r="B616" s="143"/>
      <c r="L616" s="143"/>
      <c r="V616" s="143"/>
      <c r="AF616" s="143"/>
      <c r="AP616" s="143"/>
      <c r="AZ616" s="143"/>
      <c r="BA616" s="143"/>
      <c r="BB616" s="143"/>
      <c r="BC616" s="143"/>
      <c r="BD616" s="143"/>
      <c r="BE616" s="143"/>
      <c r="BF616" s="143"/>
      <c r="BG616" s="143"/>
      <c r="BJ616" s="143"/>
      <c r="BT616" s="143"/>
      <c r="CD616" s="143"/>
      <c r="CN616" s="143"/>
      <c r="CX616" s="143"/>
      <c r="DH616" s="143"/>
      <c r="DR616" s="143"/>
      <c r="EB616" s="143"/>
      <c r="EL616" s="143"/>
      <c r="EV616" s="143"/>
      <c r="FF616" s="143"/>
      <c r="FP616" s="143"/>
      <c r="FZ616" s="143"/>
      <c r="GJ616" s="143"/>
      <c r="GT616" s="143"/>
      <c r="HD616" s="143"/>
      <c r="HN616" s="143"/>
      <c r="HX616" s="143"/>
      <c r="IH616" s="143"/>
      <c r="IR616" s="143"/>
    </row>
    <row xmlns:x14ac="http://schemas.microsoft.com/office/spreadsheetml/2009/9/ac" r="617" s="3" customFormat="true" x14ac:dyDescent="0.25">
      <c r="A617" s="444"/>
      <c r="B617" s="143"/>
      <c r="L617" s="143"/>
      <c r="V617" s="143"/>
      <c r="AF617" s="143"/>
      <c r="AP617" s="143"/>
      <c r="AZ617" s="143"/>
      <c r="BA617" s="143"/>
      <c r="BB617" s="143"/>
      <c r="BC617" s="143"/>
      <c r="BD617" s="143"/>
      <c r="BE617" s="143"/>
      <c r="BF617" s="143"/>
      <c r="BG617" s="143"/>
      <c r="BJ617" s="143"/>
      <c r="BT617" s="143"/>
      <c r="CD617" s="143"/>
      <c r="CN617" s="143"/>
      <c r="CX617" s="143"/>
      <c r="DH617" s="143"/>
      <c r="DR617" s="143"/>
      <c r="EB617" s="143"/>
      <c r="EL617" s="143"/>
      <c r="EV617" s="143"/>
      <c r="FF617" s="143"/>
      <c r="FP617" s="143"/>
      <c r="FZ617" s="143"/>
      <c r="GJ617" s="143"/>
      <c r="GT617" s="143"/>
      <c r="HD617" s="143"/>
      <c r="HN617" s="143"/>
      <c r="HX617" s="143"/>
      <c r="IH617" s="143"/>
      <c r="IR617" s="143"/>
    </row>
    <row xmlns:x14ac="http://schemas.microsoft.com/office/spreadsheetml/2009/9/ac" r="618" s="3" customFormat="true" x14ac:dyDescent="0.25">
      <c r="A618" s="444"/>
      <c r="B618" s="143"/>
      <c r="L618" s="143"/>
      <c r="V618" s="143"/>
      <c r="AF618" s="143"/>
      <c r="AP618" s="143"/>
      <c r="AZ618" s="143"/>
      <c r="BA618" s="143"/>
      <c r="BB618" s="143"/>
      <c r="BC618" s="143"/>
      <c r="BD618" s="143"/>
      <c r="BE618" s="143"/>
      <c r="BF618" s="143"/>
      <c r="BG618" s="143"/>
      <c r="BJ618" s="143"/>
      <c r="BT618" s="143"/>
      <c r="CD618" s="143"/>
      <c r="CN618" s="143"/>
      <c r="CX618" s="143"/>
      <c r="DH618" s="143"/>
      <c r="DR618" s="143"/>
      <c r="EB618" s="143"/>
      <c r="EL618" s="143"/>
      <c r="EV618" s="143"/>
      <c r="FF618" s="143"/>
      <c r="FP618" s="143"/>
      <c r="FZ618" s="143"/>
      <c r="GJ618" s="143"/>
      <c r="GT618" s="143"/>
      <c r="HD618" s="143"/>
      <c r="HN618" s="143"/>
      <c r="HX618" s="143"/>
      <c r="IH618" s="143"/>
      <c r="IR618" s="143"/>
    </row>
    <row xmlns:x14ac="http://schemas.microsoft.com/office/spreadsheetml/2009/9/ac" r="619" s="3" customFormat="true" x14ac:dyDescent="0.25">
      <c r="A619" s="444"/>
      <c r="B619" s="143"/>
      <c r="L619" s="143"/>
      <c r="V619" s="143"/>
      <c r="AF619" s="143"/>
      <c r="AP619" s="143"/>
      <c r="AZ619" s="143"/>
      <c r="BA619" s="143"/>
      <c r="BB619" s="143"/>
      <c r="BC619" s="143"/>
      <c r="BD619" s="143"/>
      <c r="BE619" s="143"/>
      <c r="BF619" s="143"/>
      <c r="BG619" s="143"/>
      <c r="BJ619" s="143"/>
      <c r="BT619" s="143"/>
      <c r="CD619" s="143"/>
      <c r="CN619" s="143"/>
      <c r="CX619" s="143"/>
      <c r="DH619" s="143"/>
      <c r="DR619" s="143"/>
      <c r="EB619" s="143"/>
      <c r="EL619" s="143"/>
      <c r="EV619" s="143"/>
      <c r="FF619" s="143"/>
      <c r="FP619" s="143"/>
      <c r="FZ619" s="143"/>
      <c r="GJ619" s="143"/>
      <c r="GT619" s="143"/>
      <c r="HD619" s="143"/>
      <c r="HN619" s="143"/>
      <c r="HX619" s="143"/>
      <c r="IH619" s="143"/>
      <c r="IR619" s="143"/>
    </row>
    <row xmlns:x14ac="http://schemas.microsoft.com/office/spreadsheetml/2009/9/ac" r="620" s="3" customFormat="true" x14ac:dyDescent="0.25">
      <c r="A620" s="444"/>
      <c r="B620" s="143"/>
      <c r="L620" s="143"/>
      <c r="V620" s="143"/>
      <c r="AF620" s="143"/>
      <c r="AP620" s="143"/>
      <c r="AZ620" s="143"/>
      <c r="BA620" s="143"/>
      <c r="BB620" s="143"/>
      <c r="BC620" s="143"/>
      <c r="BD620" s="143"/>
      <c r="BE620" s="143"/>
      <c r="BF620" s="143"/>
      <c r="BG620" s="143"/>
      <c r="BJ620" s="143"/>
      <c r="BT620" s="143"/>
      <c r="CD620" s="143"/>
      <c r="CN620" s="143"/>
      <c r="CX620" s="143"/>
      <c r="DH620" s="143"/>
      <c r="DR620" s="143"/>
      <c r="EB620" s="143"/>
      <c r="EL620" s="143"/>
      <c r="EV620" s="143"/>
      <c r="FF620" s="143"/>
      <c r="FP620" s="143"/>
      <c r="FZ620" s="143"/>
      <c r="GJ620" s="143"/>
      <c r="GT620" s="143"/>
      <c r="HD620" s="143"/>
      <c r="HN620" s="143"/>
      <c r="HX620" s="143"/>
      <c r="IH620" s="143"/>
      <c r="IR620" s="143"/>
    </row>
    <row xmlns:x14ac="http://schemas.microsoft.com/office/spreadsheetml/2009/9/ac" r="621" s="3" customFormat="true" x14ac:dyDescent="0.25">
      <c r="A621" s="444"/>
      <c r="B621" s="143"/>
      <c r="L621" s="143"/>
      <c r="V621" s="143"/>
      <c r="AF621" s="143"/>
      <c r="AP621" s="143"/>
      <c r="AZ621" s="143"/>
      <c r="BA621" s="143"/>
      <c r="BB621" s="143"/>
      <c r="BC621" s="143"/>
      <c r="BD621" s="143"/>
      <c r="BE621" s="143"/>
      <c r="BF621" s="143"/>
      <c r="BG621" s="143"/>
      <c r="BJ621" s="143"/>
      <c r="BT621" s="143"/>
      <c r="CD621" s="143"/>
      <c r="CN621" s="143"/>
      <c r="CX621" s="143"/>
      <c r="DH621" s="143"/>
      <c r="DR621" s="143"/>
      <c r="EB621" s="143"/>
      <c r="EL621" s="143"/>
      <c r="EV621" s="143"/>
      <c r="FF621" s="143"/>
      <c r="FP621" s="143"/>
      <c r="FZ621" s="143"/>
      <c r="GJ621" s="143"/>
      <c r="GT621" s="143"/>
      <c r="HD621" s="143"/>
      <c r="HN621" s="143"/>
      <c r="HX621" s="143"/>
      <c r="IH621" s="143"/>
      <c r="IR621" s="143"/>
    </row>
    <row xmlns:x14ac="http://schemas.microsoft.com/office/spreadsheetml/2009/9/ac" r="622" s="3" customFormat="true" x14ac:dyDescent="0.25">
      <c r="A622" s="444"/>
      <c r="B622" s="143"/>
      <c r="L622" s="143"/>
      <c r="V622" s="143"/>
      <c r="AF622" s="143"/>
      <c r="AP622" s="143"/>
      <c r="AZ622" s="143"/>
      <c r="BA622" s="143"/>
      <c r="BB622" s="143"/>
      <c r="BC622" s="143"/>
      <c r="BD622" s="143"/>
      <c r="BE622" s="143"/>
      <c r="BF622" s="143"/>
      <c r="BG622" s="143"/>
      <c r="BJ622" s="143"/>
      <c r="BT622" s="143"/>
      <c r="CD622" s="143"/>
      <c r="CN622" s="143"/>
      <c r="CX622" s="143"/>
      <c r="DH622" s="143"/>
      <c r="DR622" s="143"/>
      <c r="EB622" s="143"/>
      <c r="EL622" s="143"/>
      <c r="EV622" s="143"/>
      <c r="FF622" s="143"/>
      <c r="FP622" s="143"/>
      <c r="FZ622" s="143"/>
      <c r="GJ622" s="143"/>
      <c r="GT622" s="143"/>
      <c r="HD622" s="143"/>
      <c r="HN622" s="143"/>
      <c r="HX622" s="143"/>
      <c r="IH622" s="143"/>
      <c r="IR622" s="143"/>
    </row>
    <row xmlns:x14ac="http://schemas.microsoft.com/office/spreadsheetml/2009/9/ac" r="623" s="3" customFormat="true" x14ac:dyDescent="0.25">
      <c r="A623" s="444"/>
      <c r="B623" s="143"/>
      <c r="L623" s="143"/>
      <c r="V623" s="143"/>
      <c r="AF623" s="143"/>
      <c r="AP623" s="143"/>
      <c r="AZ623" s="143"/>
      <c r="BA623" s="143"/>
      <c r="BB623" s="143"/>
      <c r="BC623" s="143"/>
      <c r="BD623" s="143"/>
      <c r="BE623" s="143"/>
      <c r="BF623" s="143"/>
      <c r="BG623" s="143"/>
      <c r="BJ623" s="143"/>
      <c r="BT623" s="143"/>
      <c r="CD623" s="143"/>
      <c r="CN623" s="143"/>
      <c r="CX623" s="143"/>
      <c r="DH623" s="143"/>
      <c r="DR623" s="143"/>
      <c r="EB623" s="143"/>
      <c r="EL623" s="143"/>
      <c r="EV623" s="143"/>
      <c r="FF623" s="143"/>
      <c r="FP623" s="143"/>
      <c r="FZ623" s="143"/>
      <c r="GJ623" s="143"/>
      <c r="GT623" s="143"/>
      <c r="HD623" s="143"/>
      <c r="HN623" s="143"/>
      <c r="HX623" s="143"/>
      <c r="IH623" s="143"/>
      <c r="IR623" s="143"/>
    </row>
    <row xmlns:x14ac="http://schemas.microsoft.com/office/spreadsheetml/2009/9/ac" r="624" s="3" customFormat="true" x14ac:dyDescent="0.25">
      <c r="A624" s="444"/>
      <c r="B624" s="143"/>
      <c r="L624" s="143"/>
      <c r="V624" s="143"/>
      <c r="AF624" s="143"/>
      <c r="AP624" s="143"/>
      <c r="AZ624" s="143"/>
      <c r="BA624" s="143"/>
      <c r="BB624" s="143"/>
      <c r="BC624" s="143"/>
      <c r="BD624" s="143"/>
      <c r="BE624" s="143"/>
      <c r="BF624" s="143"/>
      <c r="BG624" s="143"/>
      <c r="BJ624" s="143"/>
      <c r="BT624" s="143"/>
      <c r="CD624" s="143"/>
      <c r="CN624" s="143"/>
      <c r="CX624" s="143"/>
      <c r="DH624" s="143"/>
      <c r="DR624" s="143"/>
      <c r="EB624" s="143"/>
      <c r="EL624" s="143"/>
      <c r="EV624" s="143"/>
      <c r="FF624" s="143"/>
      <c r="FP624" s="143"/>
      <c r="FZ624" s="143"/>
      <c r="GJ624" s="143"/>
      <c r="GT624" s="143"/>
      <c r="HD624" s="143"/>
      <c r="HN624" s="143"/>
      <c r="HX624" s="143"/>
      <c r="IH624" s="143"/>
      <c r="IR624" s="143"/>
    </row>
    <row xmlns:x14ac="http://schemas.microsoft.com/office/spreadsheetml/2009/9/ac" r="625" s="3" customFormat="true" x14ac:dyDescent="0.25">
      <c r="A625" s="444"/>
      <c r="B625" s="143"/>
      <c r="L625" s="143"/>
      <c r="V625" s="143"/>
      <c r="AF625" s="143"/>
      <c r="AP625" s="143"/>
      <c r="AZ625" s="143"/>
      <c r="BA625" s="143"/>
      <c r="BB625" s="143"/>
      <c r="BC625" s="143"/>
      <c r="BD625" s="143"/>
      <c r="BE625" s="143"/>
      <c r="BF625" s="143"/>
      <c r="BG625" s="143"/>
      <c r="BJ625" s="143"/>
      <c r="BT625" s="143"/>
      <c r="CD625" s="143"/>
      <c r="CN625" s="143"/>
      <c r="CX625" s="143"/>
      <c r="DH625" s="143"/>
      <c r="DR625" s="143"/>
      <c r="EB625" s="143"/>
      <c r="EL625" s="143"/>
      <c r="EV625" s="143"/>
      <c r="FF625" s="143"/>
      <c r="FP625" s="143"/>
      <c r="FZ625" s="143"/>
      <c r="GJ625" s="143"/>
      <c r="GT625" s="143"/>
      <c r="HD625" s="143"/>
      <c r="HN625" s="143"/>
      <c r="HX625" s="143"/>
      <c r="IH625" s="143"/>
      <c r="IR625" s="143"/>
    </row>
    <row xmlns:x14ac="http://schemas.microsoft.com/office/spreadsheetml/2009/9/ac" r="626" s="3" customFormat="true" x14ac:dyDescent="0.25">
      <c r="A626" s="444"/>
      <c r="B626" s="143"/>
      <c r="L626" s="143"/>
      <c r="V626" s="143"/>
      <c r="AF626" s="143"/>
      <c r="AP626" s="143"/>
      <c r="AZ626" s="143"/>
      <c r="BA626" s="143"/>
      <c r="BB626" s="143"/>
      <c r="BC626" s="143"/>
      <c r="BD626" s="143"/>
      <c r="BE626" s="143"/>
      <c r="BF626" s="143"/>
      <c r="BG626" s="143"/>
      <c r="BJ626" s="143"/>
      <c r="BT626" s="143"/>
      <c r="CD626" s="143"/>
      <c r="CN626" s="143"/>
      <c r="CX626" s="143"/>
      <c r="DH626" s="143"/>
      <c r="DR626" s="143"/>
      <c r="EB626" s="143"/>
      <c r="EL626" s="143"/>
      <c r="EV626" s="143"/>
      <c r="FF626" s="143"/>
      <c r="FP626" s="143"/>
      <c r="FZ626" s="143"/>
      <c r="GJ626" s="143"/>
      <c r="GT626" s="143"/>
      <c r="HD626" s="143"/>
      <c r="HN626" s="143"/>
      <c r="HX626" s="143"/>
      <c r="IH626" s="143"/>
      <c r="IR626" s="143"/>
    </row>
    <row xmlns:x14ac="http://schemas.microsoft.com/office/spreadsheetml/2009/9/ac" r="627" s="3" customFormat="true" x14ac:dyDescent="0.25">
      <c r="A627" s="444"/>
      <c r="B627" s="143"/>
      <c r="L627" s="143"/>
      <c r="V627" s="143"/>
      <c r="AF627" s="143"/>
      <c r="AP627" s="143"/>
      <c r="AZ627" s="143"/>
      <c r="BA627" s="143"/>
      <c r="BB627" s="143"/>
      <c r="BC627" s="143"/>
      <c r="BD627" s="143"/>
      <c r="BE627" s="143"/>
      <c r="BF627" s="143"/>
      <c r="BG627" s="143"/>
      <c r="BJ627" s="143"/>
      <c r="BT627" s="143"/>
      <c r="CD627" s="143"/>
      <c r="CN627" s="143"/>
      <c r="CX627" s="143"/>
      <c r="DH627" s="143"/>
      <c r="DR627" s="143"/>
      <c r="EB627" s="143"/>
      <c r="EL627" s="143"/>
      <c r="EV627" s="143"/>
      <c r="FF627" s="143"/>
      <c r="FP627" s="143"/>
      <c r="FZ627" s="143"/>
      <c r="GJ627" s="143"/>
      <c r="GT627" s="143"/>
      <c r="HD627" s="143"/>
      <c r="HN627" s="143"/>
      <c r="HX627" s="143"/>
      <c r="IH627" s="143"/>
      <c r="IR627" s="143"/>
    </row>
    <row xmlns:x14ac="http://schemas.microsoft.com/office/spreadsheetml/2009/9/ac" r="628" s="3" customFormat="true" x14ac:dyDescent="0.25">
      <c r="A628" s="444"/>
      <c r="B628" s="143"/>
      <c r="L628" s="143"/>
      <c r="V628" s="143"/>
      <c r="AF628" s="143"/>
      <c r="AP628" s="143"/>
      <c r="AZ628" s="143"/>
      <c r="BA628" s="143"/>
      <c r="BB628" s="143"/>
      <c r="BC628" s="143"/>
      <c r="BD628" s="143"/>
      <c r="BE628" s="143"/>
      <c r="BF628" s="143"/>
      <c r="BG628" s="143"/>
      <c r="BJ628" s="143"/>
      <c r="BT628" s="143"/>
      <c r="CD628" s="143"/>
      <c r="CN628" s="143"/>
      <c r="CX628" s="143"/>
      <c r="DH628" s="143"/>
      <c r="DR628" s="143"/>
      <c r="EB628" s="143"/>
      <c r="EL628" s="143"/>
      <c r="EV628" s="143"/>
      <c r="FF628" s="143"/>
      <c r="FP628" s="143"/>
      <c r="FZ628" s="143"/>
      <c r="GJ628" s="143"/>
      <c r="GT628" s="143"/>
      <c r="HD628" s="143"/>
      <c r="HN628" s="143"/>
      <c r="HX628" s="143"/>
      <c r="IH628" s="143"/>
      <c r="IR628" s="143"/>
    </row>
    <row xmlns:x14ac="http://schemas.microsoft.com/office/spreadsheetml/2009/9/ac" r="629" s="3" customFormat="true" x14ac:dyDescent="0.25">
      <c r="A629" s="444"/>
      <c r="B629" s="143"/>
      <c r="L629" s="143"/>
      <c r="V629" s="143"/>
      <c r="AF629" s="143"/>
      <c r="AP629" s="143"/>
      <c r="AZ629" s="143"/>
      <c r="BA629" s="143"/>
      <c r="BB629" s="143"/>
      <c r="BC629" s="143"/>
      <c r="BD629" s="143"/>
      <c r="BE629" s="143"/>
      <c r="BF629" s="143"/>
      <c r="BG629" s="143"/>
      <c r="BJ629" s="143"/>
      <c r="BT629" s="143"/>
      <c r="CD629" s="143"/>
      <c r="CN629" s="143"/>
      <c r="CX629" s="143"/>
      <c r="DH629" s="143"/>
      <c r="DR629" s="143"/>
      <c r="EB629" s="143"/>
      <c r="EL629" s="143"/>
      <c r="EV629" s="143"/>
      <c r="FF629" s="143"/>
      <c r="FP629" s="143"/>
      <c r="FZ629" s="143"/>
      <c r="GJ629" s="143"/>
      <c r="GT629" s="143"/>
      <c r="HD629" s="143"/>
      <c r="HN629" s="143"/>
      <c r="HX629" s="143"/>
      <c r="IH629" s="143"/>
      <c r="IR629" s="143"/>
    </row>
    <row xmlns:x14ac="http://schemas.microsoft.com/office/spreadsheetml/2009/9/ac" r="630" s="3" customFormat="true" x14ac:dyDescent="0.25">
      <c r="A630" s="444"/>
      <c r="B630" s="143"/>
      <c r="L630" s="143"/>
      <c r="V630" s="143"/>
      <c r="AF630" s="143"/>
      <c r="AP630" s="143"/>
      <c r="AZ630" s="143"/>
      <c r="BA630" s="143"/>
      <c r="BB630" s="143"/>
      <c r="BC630" s="143"/>
      <c r="BD630" s="143"/>
      <c r="BE630" s="143"/>
      <c r="BF630" s="143"/>
      <c r="BG630" s="143"/>
      <c r="BJ630" s="143"/>
      <c r="BT630" s="143"/>
      <c r="CD630" s="143"/>
      <c r="CN630" s="143"/>
      <c r="CX630" s="143"/>
      <c r="DH630" s="143"/>
      <c r="DR630" s="143"/>
      <c r="EB630" s="143"/>
      <c r="EL630" s="143"/>
      <c r="EV630" s="143"/>
      <c r="FF630" s="143"/>
      <c r="FP630" s="143"/>
      <c r="FZ630" s="143"/>
      <c r="GJ630" s="143"/>
      <c r="GT630" s="143"/>
      <c r="HD630" s="143"/>
      <c r="HN630" s="143"/>
      <c r="HX630" s="143"/>
      <c r="IH630" s="143"/>
      <c r="IR630" s="143"/>
    </row>
    <row xmlns:x14ac="http://schemas.microsoft.com/office/spreadsheetml/2009/9/ac" r="631" s="3" customFormat="true" x14ac:dyDescent="0.25">
      <c r="A631" s="444"/>
      <c r="B631" s="143"/>
      <c r="L631" s="143"/>
      <c r="V631" s="143"/>
      <c r="AF631" s="143"/>
      <c r="AP631" s="143"/>
      <c r="AZ631" s="143"/>
      <c r="BA631" s="143"/>
      <c r="BB631" s="143"/>
      <c r="BC631" s="143"/>
      <c r="BD631" s="143"/>
      <c r="BE631" s="143"/>
      <c r="BF631" s="143"/>
      <c r="BG631" s="143"/>
      <c r="BJ631" s="143"/>
      <c r="BT631" s="143"/>
      <c r="CD631" s="143"/>
      <c r="CN631" s="143"/>
      <c r="CX631" s="143"/>
      <c r="DH631" s="143"/>
      <c r="DR631" s="143"/>
      <c r="EB631" s="143"/>
      <c r="EL631" s="143"/>
      <c r="EV631" s="143"/>
      <c r="FF631" s="143"/>
      <c r="FP631" s="143"/>
      <c r="FZ631" s="143"/>
      <c r="GJ631" s="143"/>
      <c r="GT631" s="143"/>
      <c r="HD631" s="143"/>
      <c r="HN631" s="143"/>
      <c r="HX631" s="143"/>
      <c r="IH631" s="143"/>
      <c r="IR631" s="143"/>
    </row>
    <row xmlns:x14ac="http://schemas.microsoft.com/office/spreadsheetml/2009/9/ac" r="632" s="3" customFormat="true" x14ac:dyDescent="0.25">
      <c r="A632" s="444"/>
      <c r="B632" s="143"/>
      <c r="L632" s="143"/>
      <c r="V632" s="143"/>
      <c r="AF632" s="143"/>
      <c r="AP632" s="143"/>
      <c r="AZ632" s="143"/>
      <c r="BA632" s="143"/>
      <c r="BB632" s="143"/>
      <c r="BC632" s="143"/>
      <c r="BD632" s="143"/>
      <c r="BE632" s="143"/>
      <c r="BF632" s="143"/>
      <c r="BG632" s="143"/>
      <c r="BJ632" s="143"/>
      <c r="BT632" s="143"/>
      <c r="CD632" s="143"/>
      <c r="CN632" s="143"/>
      <c r="CX632" s="143"/>
      <c r="DH632" s="143"/>
      <c r="DR632" s="143"/>
      <c r="EB632" s="143"/>
      <c r="EL632" s="143"/>
      <c r="EV632" s="143"/>
      <c r="FF632" s="143"/>
      <c r="FP632" s="143"/>
      <c r="FZ632" s="143"/>
      <c r="GJ632" s="143"/>
      <c r="GT632" s="143"/>
      <c r="HD632" s="143"/>
      <c r="HN632" s="143"/>
      <c r="HX632" s="143"/>
      <c r="IH632" s="143"/>
      <c r="IR632" s="143"/>
    </row>
    <row xmlns:x14ac="http://schemas.microsoft.com/office/spreadsheetml/2009/9/ac" r="633" s="3" customFormat="true" x14ac:dyDescent="0.25">
      <c r="A633" s="444"/>
      <c r="B633" s="143"/>
      <c r="L633" s="143"/>
      <c r="V633" s="143"/>
      <c r="AF633" s="143"/>
      <c r="AP633" s="143"/>
      <c r="AZ633" s="143"/>
      <c r="BA633" s="143"/>
      <c r="BB633" s="143"/>
      <c r="BC633" s="143"/>
      <c r="BD633" s="143"/>
      <c r="BE633" s="143"/>
      <c r="BF633" s="143"/>
      <c r="BG633" s="143"/>
      <c r="BJ633" s="143"/>
      <c r="BT633" s="143"/>
      <c r="CD633" s="143"/>
      <c r="CN633" s="143"/>
      <c r="CX633" s="143"/>
      <c r="DH633" s="143"/>
      <c r="DR633" s="143"/>
      <c r="EB633" s="143"/>
      <c r="EL633" s="143"/>
      <c r="EV633" s="143"/>
      <c r="FF633" s="143"/>
      <c r="FP633" s="143"/>
      <c r="FZ633" s="143"/>
      <c r="GJ633" s="143"/>
      <c r="GT633" s="143"/>
      <c r="HD633" s="143"/>
      <c r="HN633" s="143"/>
      <c r="HX633" s="143"/>
      <c r="IH633" s="143"/>
      <c r="IR633" s="143"/>
    </row>
    <row xmlns:x14ac="http://schemas.microsoft.com/office/spreadsheetml/2009/9/ac" r="634" s="3" customFormat="true" x14ac:dyDescent="0.25">
      <c r="A634" s="444"/>
      <c r="B634" s="143"/>
      <c r="L634" s="143"/>
      <c r="V634" s="143"/>
      <c r="AF634" s="143"/>
      <c r="AP634" s="143"/>
      <c r="AZ634" s="143"/>
      <c r="BA634" s="143"/>
      <c r="BB634" s="143"/>
      <c r="BC634" s="143"/>
      <c r="BD634" s="143"/>
      <c r="BE634" s="143"/>
      <c r="BF634" s="143"/>
      <c r="BG634" s="143"/>
      <c r="BJ634" s="143"/>
      <c r="BT634" s="143"/>
      <c r="CD634" s="143"/>
      <c r="CN634" s="143"/>
      <c r="CX634" s="143"/>
      <c r="DH634" s="143"/>
      <c r="DR634" s="143"/>
      <c r="EB634" s="143"/>
      <c r="EL634" s="143"/>
      <c r="EV634" s="143"/>
      <c r="FF634" s="143"/>
      <c r="FP634" s="143"/>
      <c r="FZ634" s="143"/>
      <c r="GJ634" s="143"/>
      <c r="GT634" s="143"/>
      <c r="HD634" s="143"/>
      <c r="HN634" s="143"/>
      <c r="HX634" s="143"/>
      <c r="IH634" s="143"/>
      <c r="IR634" s="143"/>
    </row>
    <row xmlns:x14ac="http://schemas.microsoft.com/office/spreadsheetml/2009/9/ac" r="635" s="3" customFormat="true" x14ac:dyDescent="0.25">
      <c r="A635" s="444"/>
      <c r="B635" s="143"/>
      <c r="L635" s="143"/>
      <c r="V635" s="143"/>
      <c r="AF635" s="143"/>
      <c r="AP635" s="143"/>
      <c r="AZ635" s="143"/>
      <c r="BA635" s="143"/>
      <c r="BB635" s="143"/>
      <c r="BC635" s="143"/>
      <c r="BD635" s="143"/>
      <c r="BE635" s="143"/>
      <c r="BF635" s="143"/>
      <c r="BG635" s="143"/>
      <c r="BJ635" s="143"/>
      <c r="BT635" s="143"/>
      <c r="CD635" s="143"/>
      <c r="CN635" s="143"/>
      <c r="CX635" s="143"/>
      <c r="DH635" s="143"/>
      <c r="DR635" s="143"/>
      <c r="EB635" s="143"/>
      <c r="EL635" s="143"/>
      <c r="EV635" s="143"/>
      <c r="FF635" s="143"/>
      <c r="FP635" s="143"/>
      <c r="FZ635" s="143"/>
      <c r="GJ635" s="143"/>
      <c r="GT635" s="143"/>
      <c r="HD635" s="143"/>
      <c r="HN635" s="143"/>
      <c r="HX635" s="143"/>
      <c r="IH635" s="143"/>
      <c r="IR635" s="143"/>
    </row>
    <row xmlns:x14ac="http://schemas.microsoft.com/office/spreadsheetml/2009/9/ac" r="636" s="3" customFormat="true" x14ac:dyDescent="0.25">
      <c r="A636" s="444"/>
      <c r="B636" s="143"/>
      <c r="L636" s="143"/>
      <c r="V636" s="143"/>
      <c r="AF636" s="143"/>
      <c r="AP636" s="143"/>
      <c r="AZ636" s="143"/>
      <c r="BA636" s="143"/>
      <c r="BB636" s="143"/>
      <c r="BC636" s="143"/>
      <c r="BD636" s="143"/>
      <c r="BE636" s="143"/>
      <c r="BF636" s="143"/>
      <c r="BG636" s="143"/>
      <c r="BJ636" s="143"/>
      <c r="BT636" s="143"/>
      <c r="CD636" s="143"/>
      <c r="CN636" s="143"/>
      <c r="CX636" s="143"/>
      <c r="DH636" s="143"/>
      <c r="DR636" s="143"/>
      <c r="EB636" s="143"/>
      <c r="EL636" s="143"/>
      <c r="EV636" s="143"/>
      <c r="FF636" s="143"/>
      <c r="FP636" s="143"/>
      <c r="FZ636" s="143"/>
      <c r="GJ636" s="143"/>
      <c r="GT636" s="143"/>
      <c r="HD636" s="143"/>
      <c r="HN636" s="143"/>
      <c r="HX636" s="143"/>
      <c r="IH636" s="143"/>
      <c r="IR636" s="143"/>
    </row>
    <row xmlns:x14ac="http://schemas.microsoft.com/office/spreadsheetml/2009/9/ac" r="637" s="3" customFormat="true" x14ac:dyDescent="0.25">
      <c r="A637" s="444"/>
      <c r="B637" s="143"/>
      <c r="L637" s="143"/>
      <c r="V637" s="143"/>
      <c r="AF637" s="143"/>
      <c r="AP637" s="143"/>
      <c r="AZ637" s="143"/>
      <c r="BA637" s="143"/>
      <c r="BB637" s="143"/>
      <c r="BC637" s="143"/>
      <c r="BD637" s="143"/>
      <c r="BE637" s="143"/>
      <c r="BF637" s="143"/>
      <c r="BG637" s="143"/>
      <c r="BJ637" s="143"/>
      <c r="BT637" s="143"/>
      <c r="CD637" s="143"/>
      <c r="CN637" s="143"/>
      <c r="CX637" s="143"/>
      <c r="DH637" s="143"/>
      <c r="DR637" s="143"/>
      <c r="EB637" s="143"/>
      <c r="EL637" s="143"/>
      <c r="EV637" s="143"/>
      <c r="FF637" s="143"/>
      <c r="FP637" s="143"/>
      <c r="FZ637" s="143"/>
      <c r="GJ637" s="143"/>
      <c r="GT637" s="143"/>
      <c r="HD637" s="143"/>
      <c r="HN637" s="143"/>
      <c r="HX637" s="143"/>
      <c r="IH637" s="143"/>
      <c r="IR637" s="143"/>
    </row>
  </sheetData>
  <mergeCells count="23">
    <mergeCell ref="GA26:GG26"/>
    <mergeCell ref="GK26:GQ26"/>
    <mergeCell ref="CO26:CU26"/>
    <mergeCell ref="EC26:EI26"/>
    <mergeCell ref="CE26:CK26"/>
    <mergeCell ref="DS26:DY26"/>
    <mergeCell ref="DI26:DO26"/>
    <mergeCell ref="HE26:HK26"/>
    <mergeCell ref="FQ26:FW26"/>
    <mergeCell ref="A2:A3"/>
    <mergeCell ref="C26:I26"/>
    <mergeCell ref="M26:S26"/>
    <mergeCell ref="W26:AC26"/>
    <mergeCell ref="AG26:AM26"/>
    <mergeCell ref="GU26:HA26"/>
    <mergeCell ref="BA26:BG26"/>
    <mergeCell ref="AQ26:AW26"/>
    <mergeCell ref="EM26:ES26"/>
    <mergeCell ref="EW26:FC26"/>
    <mergeCell ref="FG26:FM26"/>
    <mergeCell ref="CY26:DE26"/>
    <mergeCell ref="BK26:BQ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44" customWidth="true"/>
    <col min="3" max="3" width="29.75" customWidth="true"/>
    <col min="4" max="9" width="7.875" customWidth="true"/>
    <col min="10" max="11" width="1.125" customWidth="true"/>
    <col min="12" max="12" width="24.625" style="144" customWidth="true"/>
    <col min="13" max="13" width="29.75" customWidth="true"/>
    <col min="14" max="19" width="7.875" customWidth="true"/>
    <col min="20" max="21" width="1.125" customWidth="true"/>
    <col min="22" max="22" width="24.625" style="144" customWidth="true"/>
    <col min="23" max="23" width="29.75" customWidth="true"/>
    <col min="24" max="29" width="7.875" customWidth="true"/>
    <col min="30" max="31" width="1.125" customWidth="true"/>
    <col min="32" max="32" width="24.625" style="144" customWidth="true"/>
    <col min="33" max="33" width="29.75" customWidth="true"/>
    <col min="34" max="39" width="7.875" customWidth="true"/>
    <col min="40" max="41" width="1.125" customWidth="true"/>
    <col min="42" max="42" width="24.625" style="144" customWidth="true"/>
    <col min="43" max="43" width="29.75" customWidth="true"/>
    <col min="44" max="49" width="7.875" customWidth="true"/>
    <col min="50" max="51" width="1.125" customWidth="true"/>
    <col min="52" max="52" width="24.625" style="144" customWidth="true"/>
    <col min="53" max="53" width="29.75" style="144" customWidth="true"/>
    <col min="54" max="59" width="7.875" style="144" customWidth="true"/>
    <col min="60" max="61" width="1.125" customWidth="true"/>
    <col min="62" max="62" width="24.625" style="144" customWidth="true"/>
    <col min="63" max="63" width="29.75" customWidth="true"/>
    <col min="64" max="69" width="7.875" customWidth="true"/>
    <col min="70" max="71" width="1.125" customWidth="true"/>
    <col min="72" max="72" width="24.625" style="144" customWidth="true"/>
    <col min="73" max="73" width="29.75" customWidth="true"/>
    <col min="74" max="79" width="7.875" customWidth="true"/>
    <col min="80" max="81" width="1.125" customWidth="true"/>
    <col min="82" max="82" width="24.625" style="144" customWidth="true"/>
    <col min="83" max="83" width="29.75" customWidth="true"/>
    <col min="84" max="89" width="7.875" customWidth="true"/>
    <col min="90" max="91" width="1.125" customWidth="true"/>
    <col min="92" max="92" width="24.625" style="144" customWidth="true"/>
    <col min="93" max="93" width="29.75" customWidth="true"/>
    <col min="94" max="99" width="7.875" customWidth="true"/>
    <col min="100" max="101" width="1.125" customWidth="true"/>
    <col min="102" max="102" width="24.625" style="144" customWidth="true"/>
    <col min="103" max="103" width="29.75" customWidth="true"/>
    <col min="104" max="109" width="7.875" customWidth="true"/>
    <col min="110" max="111" width="1.125" customWidth="true"/>
    <col min="112" max="112" width="24.625" style="144" customWidth="true"/>
    <col min="113" max="113" width="29.75" customWidth="true"/>
    <col min="114" max="119" width="7.875" customWidth="true"/>
    <col min="120" max="121" width="1.125" customWidth="true"/>
    <col min="122" max="122" width="24.625" style="144" customWidth="true"/>
    <col min="123" max="123" width="29.75" customWidth="true"/>
    <col min="124" max="129" width="7.875" customWidth="true"/>
    <col min="130" max="131" width="1.125" customWidth="true"/>
    <col min="132" max="132" width="24.625" style="144" customWidth="true"/>
    <col min="133" max="133" width="29.75" customWidth="true"/>
    <col min="134" max="139" width="7.875" customWidth="true"/>
    <col min="140" max="141" width="1.125" customWidth="true"/>
    <col min="142" max="142" width="24.625" style="144" customWidth="true"/>
    <col min="143" max="143" width="29.75" customWidth="true"/>
    <col min="144" max="149" width="7.875" customWidth="true"/>
    <col min="150" max="151" width="1.125" customWidth="true"/>
    <col min="152" max="152" width="24.625" style="144" customWidth="true"/>
    <col min="153" max="153" width="29.75" customWidth="true"/>
    <col min="154" max="159" width="7.875" customWidth="true"/>
    <col min="160" max="161" width="1.125" customWidth="true"/>
    <col min="162" max="162" width="24.625" style="144" customWidth="true"/>
    <col min="163" max="163" width="29.75" customWidth="true"/>
    <col min="164" max="169" width="7.875" customWidth="true"/>
    <col min="170" max="171" width="1.125" customWidth="true"/>
    <col min="172" max="172" width="24.625" style="144" customWidth="true"/>
    <col min="173" max="173" width="29.75" customWidth="true"/>
    <col min="174" max="179" width="7.875" customWidth="true"/>
    <col min="180" max="181" width="1.125" customWidth="true"/>
    <col min="182" max="182" width="24.625" style="144" customWidth="true"/>
    <col min="183" max="183" width="29.75" customWidth="true"/>
    <col min="184" max="189" width="7.875" customWidth="true"/>
    <col min="190" max="191" width="1.125" customWidth="true"/>
    <col min="192" max="192" width="24.625" style="144" customWidth="true"/>
    <col min="193" max="193" width="29.75" customWidth="true"/>
    <col min="194" max="199" width="7.875" customWidth="true"/>
    <col min="200" max="201" width="1.125" customWidth="true"/>
    <col min="202" max="202" width="24.625" style="144" customWidth="true"/>
    <col min="203" max="203" width="29.75" customWidth="true"/>
    <col min="204" max="209" width="7.875" customWidth="true"/>
    <col min="210" max="211" width="1.125" customWidth="true"/>
    <col min="212" max="212" width="24.625" style="144" customWidth="true"/>
    <col min="213" max="213" width="29.75" customWidth="true"/>
    <col min="214" max="219" width="7.875" customWidth="true"/>
    <col min="220" max="221" width="1.125" customWidth="true"/>
    <col min="222" max="222" width="24.625" style="144" customWidth="true"/>
    <col min="223" max="223" width="29.75" customWidth="true"/>
    <col min="224" max="229" width="7.875" customWidth="true"/>
    <col min="230" max="231" width="1.125" customWidth="true"/>
    <col min="232" max="232" width="24.625" style="144" customWidth="true"/>
    <col min="233" max="233" width="29.75" customWidth="true"/>
    <col min="234" max="239" width="7.875" customWidth="true"/>
    <col min="240" max="241" width="1.125" customWidth="true"/>
    <col min="242" max="242" width="24.625" style="144" customWidth="true"/>
    <col min="243" max="243" width="29.75" customWidth="true"/>
    <col min="244" max="249" width="7.875" customWidth="true"/>
    <col min="250" max="251" width="1.125" customWidth="true"/>
    <col min="252" max="252" width="24.625" style="144" customWidth="true"/>
    <col min="253" max="253" width="29.75" customWidth="true"/>
    <col min="254" max="259" width="7.875" customWidth="true"/>
    <col min="260" max="261" width="1.125" customWidth="true"/>
  </cols>
  <sheetData>
    <row xmlns:x14ac="http://schemas.microsoft.com/office/spreadsheetml/2009/9/ac" r="1" s="343" customFormat="true" ht="30" customHeight="true" x14ac:dyDescent="0.25">
      <c r="B1" s="360" t="s">
        <v>22</v>
      </c>
      <c r="C1" s="482" t="s">
        <v>228</v>
      </c>
      <c r="D1" s="339" t="s">
        <v>143</v>
      </c>
      <c r="E1" s="339"/>
      <c r="F1" s="339"/>
      <c r="G1" s="339"/>
      <c r="H1" s="339"/>
      <c r="I1" s="342"/>
      <c r="J1" s="340"/>
      <c r="K1" s="341"/>
      <c r="L1" s="360" t="s">
        <v>22</v>
      </c>
      <c r="M1" s="482" t="s">
        <v>229</v>
      </c>
      <c r="N1" s="339" t="s">
        <v>143</v>
      </c>
      <c r="O1" s="339"/>
      <c r="P1" s="339"/>
      <c r="Q1" s="339"/>
      <c r="R1" s="339"/>
      <c r="S1" s="342"/>
      <c r="T1" s="340"/>
      <c r="U1" s="341"/>
      <c r="V1" s="360" t="s">
        <v>22</v>
      </c>
      <c r="W1" s="482" t="s">
        <v>230</v>
      </c>
      <c r="X1" s="339" t="s">
        <v>143</v>
      </c>
      <c r="Y1" s="339"/>
      <c r="Z1" s="339"/>
      <c r="AA1" s="339"/>
      <c r="AB1" s="339"/>
      <c r="AC1" s="342"/>
      <c r="AD1" s="340"/>
      <c r="AE1" s="341"/>
      <c r="AF1" s="360" t="s">
        <v>22</v>
      </c>
      <c r="AG1" s="482" t="s">
        <v>231</v>
      </c>
      <c r="AH1" s="339" t="s">
        <v>143</v>
      </c>
      <c r="AI1" s="339"/>
      <c r="AJ1" s="339"/>
      <c r="AK1" s="339"/>
      <c r="AL1" s="339"/>
      <c r="AM1" s="342"/>
      <c r="AN1" s="340"/>
      <c r="AO1" s="341"/>
      <c r="AP1" s="360" t="s">
        <v>22</v>
      </c>
      <c r="AQ1" s="482" t="s">
        <v>232</v>
      </c>
      <c r="AR1" s="339" t="s">
        <v>143</v>
      </c>
      <c r="AS1" s="339"/>
      <c r="AT1" s="339"/>
      <c r="AU1" s="339"/>
      <c r="AV1" s="339"/>
      <c r="AW1" s="342"/>
      <c r="AX1" s="340"/>
      <c r="AY1" s="341"/>
      <c r="AZ1" s="360" t="s">
        <v>22</v>
      </c>
      <c r="BA1" s="482" t="s">
        <v>232</v>
      </c>
      <c r="BB1" s="339" t="s">
        <v>143</v>
      </c>
      <c r="BC1" s="339"/>
      <c r="BD1" s="339"/>
      <c r="BE1" s="339"/>
      <c r="BF1" s="339"/>
      <c r="BG1" s="342"/>
      <c r="BH1" s="340"/>
      <c r="BI1" s="341"/>
      <c r="BJ1" s="360" t="s">
        <v>22</v>
      </c>
      <c r="BK1" s="482" t="s">
        <v>233</v>
      </c>
      <c r="BL1" s="339" t="s">
        <v>143</v>
      </c>
      <c r="BM1" s="339"/>
      <c r="BN1" s="339"/>
      <c r="BO1" s="339"/>
      <c r="BP1" s="339"/>
      <c r="BQ1" s="342"/>
      <c r="BR1" s="340"/>
      <c r="BS1" s="341"/>
      <c r="BT1" s="360" t="s">
        <v>22</v>
      </c>
      <c r="BU1" s="482" t="s">
        <v>234</v>
      </c>
      <c r="BV1" s="339" t="s">
        <v>143</v>
      </c>
      <c r="BW1" s="339"/>
      <c r="BX1" s="339"/>
      <c r="BY1" s="339"/>
      <c r="BZ1" s="339"/>
      <c r="CA1" s="342"/>
      <c r="CB1" s="340"/>
      <c r="CC1" s="341"/>
      <c r="CD1" s="360" t="s">
        <v>22</v>
      </c>
      <c r="CE1" s="482" t="s">
        <v>234</v>
      </c>
      <c r="CF1" s="339" t="s">
        <v>143</v>
      </c>
      <c r="CG1" s="339"/>
      <c r="CH1" s="339"/>
      <c r="CI1" s="339"/>
      <c r="CJ1" s="339"/>
      <c r="CK1" s="342"/>
      <c r="CL1" s="340"/>
      <c r="CM1" s="341"/>
      <c r="CN1" s="360" t="s">
        <v>22</v>
      </c>
      <c r="CO1" s="482" t="s">
        <v>234</v>
      </c>
      <c r="CP1" s="339" t="s">
        <v>143</v>
      </c>
      <c r="CQ1" s="339"/>
      <c r="CR1" s="339"/>
      <c r="CS1" s="339"/>
      <c r="CT1" s="339"/>
      <c r="CU1" s="342"/>
      <c r="CV1" s="340"/>
      <c r="CW1" s="341"/>
      <c r="CX1" s="360" t="s">
        <v>22</v>
      </c>
      <c r="CY1" s="482" t="s">
        <v>235</v>
      </c>
      <c r="CZ1" s="339" t="s">
        <v>143</v>
      </c>
      <c r="DA1" s="339"/>
      <c r="DB1" s="339"/>
      <c r="DC1" s="339"/>
      <c r="DD1" s="339"/>
      <c r="DE1" s="342"/>
      <c r="DF1" s="340"/>
      <c r="DG1" s="341"/>
      <c r="DH1" s="360" t="s">
        <v>22</v>
      </c>
      <c r="DI1" s="482" t="s">
        <v>235</v>
      </c>
      <c r="DJ1" s="339" t="s">
        <v>143</v>
      </c>
      <c r="DK1" s="339"/>
      <c r="DL1" s="339"/>
      <c r="DM1" s="339"/>
      <c r="DN1" s="339"/>
      <c r="DO1" s="342"/>
      <c r="DP1" s="340"/>
      <c r="DQ1" s="341"/>
      <c r="DR1" s="360" t="s">
        <v>22</v>
      </c>
      <c r="DS1" s="482" t="s">
        <v>235</v>
      </c>
      <c r="DT1" s="339" t="s">
        <v>143</v>
      </c>
      <c r="DU1" s="339"/>
      <c r="DV1" s="339"/>
      <c r="DW1" s="339"/>
      <c r="DX1" s="339"/>
      <c r="DY1" s="342"/>
      <c r="DZ1" s="340"/>
      <c r="EA1" s="341"/>
      <c r="EB1" s="360" t="s">
        <v>22</v>
      </c>
      <c r="EC1" s="482" t="s">
        <v>235</v>
      </c>
      <c r="ED1" s="339" t="s">
        <v>143</v>
      </c>
      <c r="EE1" s="339"/>
      <c r="EF1" s="339"/>
      <c r="EG1" s="339"/>
      <c r="EH1" s="339"/>
      <c r="EI1" s="342"/>
      <c r="EJ1" s="340"/>
      <c r="EK1" s="341"/>
      <c r="EL1" s="360" t="s">
        <v>22</v>
      </c>
      <c r="EM1" s="482">
        <v>2018</v>
      </c>
      <c r="EN1" s="339" t="s">
        <v>143</v>
      </c>
      <c r="EO1" s="339"/>
      <c r="EP1" s="339"/>
      <c r="EQ1" s="339"/>
      <c r="ER1" s="339"/>
      <c r="ES1" s="342"/>
      <c r="ET1" s="340"/>
      <c r="EU1" s="341"/>
      <c r="EV1" s="360" t="s">
        <v>22</v>
      </c>
      <c r="EW1" s="482">
        <v>2018</v>
      </c>
      <c r="EX1" s="339" t="s">
        <v>143</v>
      </c>
      <c r="EY1" s="339"/>
      <c r="EZ1" s="339"/>
      <c r="FA1" s="339"/>
      <c r="FB1" s="339"/>
      <c r="FC1" s="342"/>
      <c r="FD1" s="340"/>
      <c r="FE1" s="341"/>
      <c r="FF1" s="360" t="s">
        <v>22</v>
      </c>
      <c r="FG1" s="482">
        <v>2019</v>
      </c>
      <c r="FH1" s="339" t="s">
        <v>143</v>
      </c>
      <c r="FI1" s="339"/>
      <c r="FJ1" s="339"/>
      <c r="FK1" s="339"/>
      <c r="FL1" s="339"/>
      <c r="FM1" s="342"/>
      <c r="FN1" s="340"/>
      <c r="FO1" s="341"/>
      <c r="FP1" s="360" t="s">
        <v>22</v>
      </c>
      <c r="FQ1" s="482">
        <v>2021</v>
      </c>
      <c r="FR1" s="339" t="s">
        <v>143</v>
      </c>
      <c r="FS1" s="339"/>
      <c r="FT1" s="339"/>
      <c r="FU1" s="339"/>
      <c r="FV1" s="339"/>
      <c r="FW1" s="342"/>
      <c r="FX1" s="340"/>
      <c r="FY1" s="341"/>
      <c r="FZ1" s="360" t="s">
        <v>22</v>
      </c>
      <c r="GA1" s="482">
        <v>2021</v>
      </c>
      <c r="GB1" s="339" t="s">
        <v>143</v>
      </c>
      <c r="GC1" s="339"/>
      <c r="GD1" s="339"/>
      <c r="GE1" s="339"/>
      <c r="GF1" s="339"/>
      <c r="GG1" s="342"/>
      <c r="GH1" s="340"/>
      <c r="GI1" s="341"/>
      <c r="GJ1" s="360" t="s">
        <v>22</v>
      </c>
      <c r="GK1" s="482">
        <v>2021</v>
      </c>
      <c r="GL1" s="339" t="s">
        <v>143</v>
      </c>
      <c r="GM1" s="339"/>
      <c r="GN1" s="339"/>
      <c r="GO1" s="339"/>
      <c r="GP1" s="339"/>
      <c r="GQ1" s="342"/>
      <c r="GR1" s="340"/>
      <c r="GS1" s="341"/>
      <c r="GT1" s="360" t="s">
        <v>22</v>
      </c>
      <c r="GU1" s="482">
        <v>2022</v>
      </c>
      <c r="GV1" s="339" t="s">
        <v>143</v>
      </c>
      <c r="GW1" s="339"/>
      <c r="GX1" s="339"/>
      <c r="GY1" s="339"/>
      <c r="GZ1" s="339"/>
      <c r="HA1" s="342"/>
      <c r="HB1" s="340"/>
      <c r="HC1" s="341"/>
      <c r="HD1" s="360" t="s">
        <v>22</v>
      </c>
      <c r="HE1" s="482">
        <v>2022</v>
      </c>
      <c r="HF1" s="339" t="s">
        <v>143</v>
      </c>
      <c r="HG1" s="339"/>
      <c r="HH1" s="339"/>
      <c r="HI1" s="339"/>
      <c r="HJ1" s="339"/>
      <c r="HK1" s="342"/>
      <c r="HL1" s="340"/>
      <c r="HM1" s="341"/>
    </row>
    <row xmlns:x14ac="http://schemas.microsoft.com/office/spreadsheetml/2009/9/ac" r="2" s="343" customFormat="true" ht="30" customHeight="true" x14ac:dyDescent="0.25">
      <c r="A2" s="660" t="s">
        <v>299</v>
      </c>
      <c r="B2" s="346" t="s">
        <v>215</v>
      </c>
      <c r="C2" s="284" t="s">
        <v>176</v>
      </c>
      <c r="D2" s="284" t="s">
        <v>144</v>
      </c>
      <c r="E2" s="347"/>
      <c r="F2" s="347"/>
      <c r="G2" s="347"/>
      <c r="H2" s="347"/>
      <c r="I2" s="348"/>
      <c r="J2" s="344" t="s">
        <v>236</v>
      </c>
      <c r="K2" s="389"/>
      <c r="L2" s="346" t="s">
        <v>216</v>
      </c>
      <c r="M2" s="284" t="s">
        <v>176</v>
      </c>
      <c r="N2" s="284" t="s">
        <v>145</v>
      </c>
      <c r="O2" s="347"/>
      <c r="P2" s="347"/>
      <c r="Q2" s="347"/>
      <c r="R2" s="347"/>
      <c r="S2" s="348"/>
      <c r="T2" s="344" t="s">
        <v>236</v>
      </c>
      <c r="U2" s="389"/>
      <c r="V2" s="346" t="s">
        <v>217</v>
      </c>
      <c r="W2" s="284" t="s">
        <v>176</v>
      </c>
      <c r="X2" s="284" t="s">
        <v>146</v>
      </c>
      <c r="Y2" s="347"/>
      <c r="Z2" s="347"/>
      <c r="AA2" s="347"/>
      <c r="AB2" s="347"/>
      <c r="AC2" s="348"/>
      <c r="AD2" s="344" t="s">
        <v>236</v>
      </c>
      <c r="AE2" s="389"/>
      <c r="AF2" s="346" t="s">
        <v>218</v>
      </c>
      <c r="AG2" s="284" t="s">
        <v>176</v>
      </c>
      <c r="AH2" s="284" t="s">
        <v>147</v>
      </c>
      <c r="AI2" s="347"/>
      <c r="AJ2" s="347"/>
      <c r="AK2" s="347"/>
      <c r="AL2" s="347"/>
      <c r="AM2" s="348"/>
      <c r="AN2" s="344" t="s">
        <v>236</v>
      </c>
      <c r="AO2" s="389"/>
      <c r="AP2" s="346" t="s">
        <v>219</v>
      </c>
      <c r="AQ2" s="284" t="s">
        <v>176</v>
      </c>
      <c r="AR2" s="284" t="s">
        <v>152</v>
      </c>
      <c r="AS2" s="347"/>
      <c r="AT2" s="347"/>
      <c r="AU2" s="347"/>
      <c r="AV2" s="347"/>
      <c r="AW2" s="348"/>
      <c r="AX2" s="344" t="s">
        <v>236</v>
      </c>
      <c r="AY2" s="389"/>
      <c r="AZ2" s="346" t="s">
        <v>268</v>
      </c>
      <c r="BA2" s="284" t="s">
        <v>160</v>
      </c>
      <c r="BB2" s="284" t="s">
        <v>163</v>
      </c>
      <c r="BC2" s="347"/>
      <c r="BD2" s="347"/>
      <c r="BE2" s="347"/>
      <c r="BF2" s="347"/>
      <c r="BG2" s="348"/>
      <c r="BH2" s="344" t="s">
        <v>236</v>
      </c>
      <c r="BI2" s="389"/>
      <c r="BJ2" s="346" t="s">
        <v>220</v>
      </c>
      <c r="BK2" s="284" t="s">
        <v>176</v>
      </c>
      <c r="BL2" s="284" t="s">
        <v>153</v>
      </c>
      <c r="BM2" s="347"/>
      <c r="BN2" s="347"/>
      <c r="BO2" s="347"/>
      <c r="BP2" s="347"/>
      <c r="BQ2" s="348"/>
      <c r="BR2" s="344" t="s">
        <v>236</v>
      </c>
      <c r="BS2" s="389"/>
      <c r="BT2" s="346" t="s">
        <v>221</v>
      </c>
      <c r="BU2" s="284" t="s">
        <v>176</v>
      </c>
      <c r="BV2" s="284" t="s">
        <v>154</v>
      </c>
      <c r="BW2" s="347"/>
      <c r="BX2" s="347"/>
      <c r="BY2" s="347"/>
      <c r="BZ2" s="347"/>
      <c r="CA2" s="348"/>
      <c r="CB2" s="344" t="s">
        <v>236</v>
      </c>
      <c r="CC2" s="389"/>
      <c r="CD2" s="346" t="s">
        <v>222</v>
      </c>
      <c r="CE2" s="284" t="s">
        <v>160</v>
      </c>
      <c r="CF2" s="284" t="s">
        <v>161</v>
      </c>
      <c r="CG2" s="347"/>
      <c r="CH2" s="347"/>
      <c r="CI2" s="347"/>
      <c r="CJ2" s="347"/>
      <c r="CK2" s="348"/>
      <c r="CL2" s="344" t="s">
        <v>236</v>
      </c>
      <c r="CM2" s="389"/>
      <c r="CN2" s="346" t="s">
        <v>223</v>
      </c>
      <c r="CO2" s="284" t="s">
        <v>148</v>
      </c>
      <c r="CP2" s="284" t="s">
        <v>162</v>
      </c>
      <c r="CQ2" s="347"/>
      <c r="CR2" s="347"/>
      <c r="CS2" s="347"/>
      <c r="CT2" s="347"/>
      <c r="CU2" s="348"/>
      <c r="CV2" s="344" t="s">
        <v>236</v>
      </c>
      <c r="CW2" s="389"/>
      <c r="CX2" s="346" t="s">
        <v>224</v>
      </c>
      <c r="CY2" s="284" t="s">
        <v>176</v>
      </c>
      <c r="CZ2" s="284" t="s">
        <v>155</v>
      </c>
      <c r="DA2" s="347"/>
      <c r="DB2" s="347"/>
      <c r="DC2" s="347"/>
      <c r="DD2" s="347"/>
      <c r="DE2" s="348"/>
      <c r="DF2" s="344" t="s">
        <v>236</v>
      </c>
      <c r="DG2" s="389"/>
      <c r="DH2" s="346" t="s">
        <v>225</v>
      </c>
      <c r="DI2" s="284" t="s">
        <v>160</v>
      </c>
      <c r="DJ2" s="284" t="s">
        <v>159</v>
      </c>
      <c r="DK2" s="347"/>
      <c r="DL2" s="347"/>
      <c r="DM2" s="347"/>
      <c r="DN2" s="347"/>
      <c r="DO2" s="348"/>
      <c r="DP2" s="344" t="s">
        <v>236</v>
      </c>
      <c r="DQ2" s="389"/>
      <c r="DR2" s="346" t="s">
        <v>226</v>
      </c>
      <c r="DS2" s="284" t="s">
        <v>148</v>
      </c>
      <c r="DT2" s="284" t="s">
        <v>162</v>
      </c>
      <c r="DU2" s="347"/>
      <c r="DV2" s="347"/>
      <c r="DW2" s="347"/>
      <c r="DX2" s="347"/>
      <c r="DY2" s="348"/>
      <c r="DZ2" s="344" t="s">
        <v>236</v>
      </c>
      <c r="EA2" s="389"/>
      <c r="EB2" s="346" t="s">
        <v>227</v>
      </c>
      <c r="EC2" s="284" t="s">
        <v>175</v>
      </c>
      <c r="ED2" s="284" t="s">
        <v>178</v>
      </c>
      <c r="EE2" s="347"/>
      <c r="EF2" s="347"/>
      <c r="EG2" s="347"/>
      <c r="EH2" s="347"/>
      <c r="EI2" s="348"/>
      <c r="EJ2" s="344" t="s">
        <v>236</v>
      </c>
      <c r="EK2" s="345"/>
      <c r="EL2" s="346" t="s">
        <v>252</v>
      </c>
      <c r="EM2" s="284" t="s">
        <v>176</v>
      </c>
      <c r="EN2" s="284" t="s">
        <v>253</v>
      </c>
      <c r="EO2" s="347"/>
      <c r="EP2" s="347"/>
      <c r="EQ2" s="347"/>
      <c r="ER2" s="347"/>
      <c r="ES2" s="348"/>
      <c r="ET2" s="344" t="s">
        <v>236</v>
      </c>
      <c r="EU2" s="345"/>
      <c r="EV2" s="346" t="s">
        <v>256</v>
      </c>
      <c r="EW2" s="284" t="s">
        <v>160</v>
      </c>
      <c r="EX2" s="284" t="s">
        <v>257</v>
      </c>
      <c r="EY2" s="347"/>
      <c r="EZ2" s="347"/>
      <c r="FA2" s="347"/>
      <c r="FB2" s="347"/>
      <c r="FC2" s="348"/>
      <c r="FD2" s="344" t="s">
        <v>236</v>
      </c>
      <c r="FE2" s="345"/>
      <c r="FF2" s="346" t="s">
        <v>259</v>
      </c>
      <c r="FG2" s="284" t="s">
        <v>160</v>
      </c>
      <c r="FH2" s="284" t="s">
        <v>257</v>
      </c>
      <c r="FI2" s="347"/>
      <c r="FJ2" s="347"/>
      <c r="FK2" s="347"/>
      <c r="FL2" s="347"/>
      <c r="FM2" s="348"/>
      <c r="FN2" s="344" t="s">
        <v>236</v>
      </c>
      <c r="FO2" s="345"/>
      <c r="FP2" s="346" t="s">
        <v>304</v>
      </c>
      <c r="FQ2" s="284" t="s">
        <v>160</v>
      </c>
      <c r="FR2" s="284" t="s">
        <v>257</v>
      </c>
      <c r="FS2" s="347"/>
      <c r="FT2" s="347"/>
      <c r="FU2" s="347"/>
      <c r="FV2" s="347"/>
      <c r="FW2" s="348"/>
      <c r="FX2" s="344" t="s">
        <v>236</v>
      </c>
      <c r="FY2" s="345"/>
      <c r="FZ2" s="346" t="s">
        <v>311</v>
      </c>
      <c r="GA2" s="284" t="s">
        <v>176</v>
      </c>
      <c r="GB2" s="284" t="s">
        <v>312</v>
      </c>
      <c r="GC2" s="347"/>
      <c r="GD2" s="347"/>
      <c r="GE2" s="347"/>
      <c r="GF2" s="347"/>
      <c r="GG2" s="348"/>
      <c r="GH2" s="344" t="s">
        <v>236</v>
      </c>
      <c r="GI2" s="345"/>
      <c r="GJ2" s="346" t="s">
        <v>314</v>
      </c>
      <c r="GK2" s="284" t="s">
        <v>175</v>
      </c>
      <c r="GL2" s="284" t="s">
        <v>178</v>
      </c>
      <c r="GM2" s="347"/>
      <c r="GN2" s="347"/>
      <c r="GO2" s="347"/>
      <c r="GP2" s="347"/>
      <c r="GQ2" s="348"/>
      <c r="GR2" s="344" t="s">
        <v>236</v>
      </c>
      <c r="GS2" s="345"/>
      <c r="GT2" s="346" t="s">
        <v>305</v>
      </c>
      <c r="GU2" s="284" t="s">
        <v>160</v>
      </c>
      <c r="GV2" s="284" t="s">
        <v>257</v>
      </c>
      <c r="GW2" s="347"/>
      <c r="GX2" s="347"/>
      <c r="GY2" s="347"/>
      <c r="GZ2" s="347"/>
      <c r="HA2" s="348"/>
      <c r="HB2" s="344" t="s">
        <v>236</v>
      </c>
      <c r="HC2" s="345"/>
      <c r="HD2" s="346" t="s">
        <v>342</v>
      </c>
      <c r="HE2" s="284" t="s">
        <v>176</v>
      </c>
      <c r="HF2" s="284" t="s">
        <v>343</v>
      </c>
      <c r="HG2" s="347"/>
      <c r="HH2" s="347"/>
      <c r="HI2" s="347"/>
      <c r="HJ2" s="347"/>
      <c r="HK2" s="348"/>
      <c r="HL2" s="344" t="s">
        <v>236</v>
      </c>
      <c r="HM2" s="345"/>
    </row>
    <row xmlns:x14ac="http://schemas.microsoft.com/office/spreadsheetml/2009/9/ac" r="3" s="274" customFormat="true" ht="18" customHeight="true" x14ac:dyDescent="0.25">
      <c r="A3" s="660"/>
      <c r="B3" s="388" t="s">
        <v>167</v>
      </c>
      <c r="C3" s="286" t="s">
        <v>54</v>
      </c>
      <c r="D3" s="287" t="s">
        <v>7</v>
      </c>
      <c r="E3" s="288" t="s">
        <v>1</v>
      </c>
      <c r="F3" s="288" t="s">
        <v>2</v>
      </c>
      <c r="G3" s="288" t="s">
        <v>16</v>
      </c>
      <c r="H3" s="288" t="s">
        <v>17</v>
      </c>
      <c r="I3" s="289" t="s">
        <v>18</v>
      </c>
      <c r="J3" s="271"/>
      <c r="K3" s="290"/>
      <c r="L3" s="388" t="s">
        <v>167</v>
      </c>
      <c r="M3" s="286" t="s">
        <v>54</v>
      </c>
      <c r="N3" s="287" t="s">
        <v>7</v>
      </c>
      <c r="O3" s="288" t="s">
        <v>1</v>
      </c>
      <c r="P3" s="288" t="s">
        <v>2</v>
      </c>
      <c r="Q3" s="288" t="s">
        <v>16</v>
      </c>
      <c r="R3" s="288" t="s">
        <v>17</v>
      </c>
      <c r="S3" s="289" t="s">
        <v>18</v>
      </c>
      <c r="T3" s="271"/>
      <c r="U3" s="290"/>
      <c r="V3" s="388" t="s">
        <v>167</v>
      </c>
      <c r="W3" s="286" t="s">
        <v>54</v>
      </c>
      <c r="X3" s="287" t="s">
        <v>7</v>
      </c>
      <c r="Y3" s="288" t="s">
        <v>1</v>
      </c>
      <c r="Z3" s="288" t="s">
        <v>2</v>
      </c>
      <c r="AA3" s="288" t="s">
        <v>16</v>
      </c>
      <c r="AB3" s="288" t="s">
        <v>17</v>
      </c>
      <c r="AC3" s="289" t="s">
        <v>18</v>
      </c>
      <c r="AD3" s="271"/>
      <c r="AE3" s="290"/>
      <c r="AF3" s="388" t="s">
        <v>167</v>
      </c>
      <c r="AG3" s="286" t="s">
        <v>54</v>
      </c>
      <c r="AH3" s="287" t="s">
        <v>7</v>
      </c>
      <c r="AI3" s="288" t="s">
        <v>1</v>
      </c>
      <c r="AJ3" s="288" t="s">
        <v>2</v>
      </c>
      <c r="AK3" s="288" t="s">
        <v>16</v>
      </c>
      <c r="AL3" s="288" t="s">
        <v>17</v>
      </c>
      <c r="AM3" s="289" t="s">
        <v>18</v>
      </c>
      <c r="AN3" s="271"/>
      <c r="AO3" s="290"/>
      <c r="AP3" s="388" t="s">
        <v>167</v>
      </c>
      <c r="AQ3" s="286" t="s">
        <v>54</v>
      </c>
      <c r="AR3" s="287" t="s">
        <v>7</v>
      </c>
      <c r="AS3" s="288" t="s">
        <v>1</v>
      </c>
      <c r="AT3" s="288" t="s">
        <v>2</v>
      </c>
      <c r="AU3" s="288" t="s">
        <v>16</v>
      </c>
      <c r="AV3" s="288" t="s">
        <v>17</v>
      </c>
      <c r="AW3" s="289" t="s">
        <v>18</v>
      </c>
      <c r="AX3" s="271"/>
      <c r="AY3" s="290"/>
      <c r="AZ3" s="388" t="s">
        <v>167</v>
      </c>
      <c r="BA3" s="291" t="s">
        <v>54</v>
      </c>
      <c r="BB3" s="287" t="s">
        <v>7</v>
      </c>
      <c r="BC3" s="288" t="s">
        <v>1</v>
      </c>
      <c r="BD3" s="288" t="s">
        <v>2</v>
      </c>
      <c r="BE3" s="288" t="s">
        <v>16</v>
      </c>
      <c r="BF3" s="288" t="s">
        <v>17</v>
      </c>
      <c r="BG3" s="289" t="s">
        <v>18</v>
      </c>
      <c r="BH3" s="271"/>
      <c r="BI3" s="290"/>
      <c r="BJ3" s="388" t="s">
        <v>167</v>
      </c>
      <c r="BK3" s="286" t="s">
        <v>54</v>
      </c>
      <c r="BL3" s="287" t="s">
        <v>7</v>
      </c>
      <c r="BM3" s="288" t="s">
        <v>1</v>
      </c>
      <c r="BN3" s="288" t="s">
        <v>2</v>
      </c>
      <c r="BO3" s="288" t="s">
        <v>16</v>
      </c>
      <c r="BP3" s="288" t="s">
        <v>17</v>
      </c>
      <c r="BQ3" s="289" t="s">
        <v>18</v>
      </c>
      <c r="BR3" s="271"/>
      <c r="BS3" s="290"/>
      <c r="BT3" s="388" t="s">
        <v>167</v>
      </c>
      <c r="BU3" s="286" t="s">
        <v>54</v>
      </c>
      <c r="BV3" s="287" t="s">
        <v>7</v>
      </c>
      <c r="BW3" s="288" t="s">
        <v>1</v>
      </c>
      <c r="BX3" s="288" t="s">
        <v>2</v>
      </c>
      <c r="BY3" s="288" t="s">
        <v>16</v>
      </c>
      <c r="BZ3" s="288" t="s">
        <v>17</v>
      </c>
      <c r="CA3" s="289" t="s">
        <v>18</v>
      </c>
      <c r="CB3" s="271"/>
      <c r="CC3" s="290"/>
      <c r="CD3" s="388" t="s">
        <v>167</v>
      </c>
      <c r="CE3" s="286" t="s">
        <v>54</v>
      </c>
      <c r="CF3" s="287" t="s">
        <v>7</v>
      </c>
      <c r="CG3" s="288" t="s">
        <v>1</v>
      </c>
      <c r="CH3" s="288" t="s">
        <v>2</v>
      </c>
      <c r="CI3" s="288" t="s">
        <v>16</v>
      </c>
      <c r="CJ3" s="288" t="s">
        <v>17</v>
      </c>
      <c r="CK3" s="289" t="s">
        <v>18</v>
      </c>
      <c r="CL3" s="271"/>
      <c r="CM3" s="290"/>
      <c r="CN3" s="388" t="s">
        <v>167</v>
      </c>
      <c r="CO3" s="286" t="s">
        <v>54</v>
      </c>
      <c r="CP3" s="287" t="s">
        <v>7</v>
      </c>
      <c r="CQ3" s="288" t="s">
        <v>1</v>
      </c>
      <c r="CR3" s="288" t="s">
        <v>2</v>
      </c>
      <c r="CS3" s="288" t="s">
        <v>16</v>
      </c>
      <c r="CT3" s="288" t="s">
        <v>17</v>
      </c>
      <c r="CU3" s="289" t="s">
        <v>18</v>
      </c>
      <c r="CV3" s="271"/>
      <c r="CW3" s="290"/>
      <c r="CX3" s="388" t="s">
        <v>167</v>
      </c>
      <c r="CY3" s="286" t="s">
        <v>54</v>
      </c>
      <c r="CZ3" s="287" t="s">
        <v>7</v>
      </c>
      <c r="DA3" s="288" t="s">
        <v>1</v>
      </c>
      <c r="DB3" s="288" t="s">
        <v>2</v>
      </c>
      <c r="DC3" s="288" t="s">
        <v>16</v>
      </c>
      <c r="DD3" s="288" t="s">
        <v>17</v>
      </c>
      <c r="DE3" s="289" t="s">
        <v>18</v>
      </c>
      <c r="DF3" s="271"/>
      <c r="DG3" s="290"/>
      <c r="DH3" s="388" t="s">
        <v>167</v>
      </c>
      <c r="DI3" s="286" t="s">
        <v>54</v>
      </c>
      <c r="DJ3" s="287" t="s">
        <v>7</v>
      </c>
      <c r="DK3" s="288" t="s">
        <v>1</v>
      </c>
      <c r="DL3" s="288" t="s">
        <v>2</v>
      </c>
      <c r="DM3" s="288" t="s">
        <v>16</v>
      </c>
      <c r="DN3" s="288" t="s">
        <v>17</v>
      </c>
      <c r="DO3" s="289" t="s">
        <v>18</v>
      </c>
      <c r="DP3" s="271"/>
      <c r="DQ3" s="290"/>
      <c r="DR3" s="388" t="s">
        <v>167</v>
      </c>
      <c r="DS3" s="286" t="s">
        <v>54</v>
      </c>
      <c r="DT3" s="287" t="s">
        <v>7</v>
      </c>
      <c r="DU3" s="288" t="s">
        <v>1</v>
      </c>
      <c r="DV3" s="288" t="s">
        <v>2</v>
      </c>
      <c r="DW3" s="288" t="s">
        <v>16</v>
      </c>
      <c r="DX3" s="288" t="s">
        <v>17</v>
      </c>
      <c r="DY3" s="289" t="s">
        <v>18</v>
      </c>
      <c r="DZ3" s="271"/>
      <c r="EA3" s="290"/>
      <c r="EB3" s="388" t="s">
        <v>167</v>
      </c>
      <c r="EC3" s="286" t="s">
        <v>54</v>
      </c>
      <c r="ED3" s="287" t="s">
        <v>7</v>
      </c>
      <c r="EE3" s="288" t="s">
        <v>1</v>
      </c>
      <c r="EF3" s="288" t="s">
        <v>2</v>
      </c>
      <c r="EG3" s="288" t="s">
        <v>16</v>
      </c>
      <c r="EH3" s="288" t="s">
        <v>17</v>
      </c>
      <c r="EI3" s="289" t="s">
        <v>18</v>
      </c>
      <c r="EJ3" s="271"/>
      <c r="EK3" s="290"/>
      <c r="EL3" s="388" t="s">
        <v>167</v>
      </c>
      <c r="EM3" s="286" t="s">
        <v>54</v>
      </c>
      <c r="EN3" s="287" t="s">
        <v>7</v>
      </c>
      <c r="EO3" s="288" t="s">
        <v>1</v>
      </c>
      <c r="EP3" s="288" t="s">
        <v>2</v>
      </c>
      <c r="EQ3" s="288" t="s">
        <v>16</v>
      </c>
      <c r="ER3" s="288" t="s">
        <v>17</v>
      </c>
      <c r="ES3" s="289" t="s">
        <v>18</v>
      </c>
      <c r="ET3" s="271"/>
      <c r="EU3" s="290"/>
      <c r="EV3" s="388" t="s">
        <v>167</v>
      </c>
      <c r="EW3" s="286" t="s">
        <v>54</v>
      </c>
      <c r="EX3" s="287" t="s">
        <v>7</v>
      </c>
      <c r="EY3" s="288" t="s">
        <v>1</v>
      </c>
      <c r="EZ3" s="288" t="s">
        <v>2</v>
      </c>
      <c r="FA3" s="288" t="s">
        <v>16</v>
      </c>
      <c r="FB3" s="288" t="s">
        <v>17</v>
      </c>
      <c r="FC3" s="289" t="s">
        <v>18</v>
      </c>
      <c r="FD3" s="271"/>
      <c r="FE3" s="290"/>
      <c r="FF3" s="388" t="s">
        <v>167</v>
      </c>
      <c r="FG3" s="286" t="s">
        <v>54</v>
      </c>
      <c r="FH3" s="287" t="s">
        <v>7</v>
      </c>
      <c r="FI3" s="288" t="s">
        <v>1</v>
      </c>
      <c r="FJ3" s="288" t="s">
        <v>2</v>
      </c>
      <c r="FK3" s="288" t="s">
        <v>16</v>
      </c>
      <c r="FL3" s="288" t="s">
        <v>17</v>
      </c>
      <c r="FM3" s="289" t="s">
        <v>18</v>
      </c>
      <c r="FN3" s="271"/>
      <c r="FO3" s="290"/>
      <c r="FP3" s="388" t="s">
        <v>167</v>
      </c>
      <c r="FQ3" s="286" t="s">
        <v>54</v>
      </c>
      <c r="FR3" s="287" t="s">
        <v>7</v>
      </c>
      <c r="FS3" s="288" t="s">
        <v>1</v>
      </c>
      <c r="FT3" s="288" t="s">
        <v>2</v>
      </c>
      <c r="FU3" s="288" t="s">
        <v>16</v>
      </c>
      <c r="FV3" s="288" t="s">
        <v>17</v>
      </c>
      <c r="FW3" s="289" t="s">
        <v>18</v>
      </c>
      <c r="FX3" s="271"/>
      <c r="FY3" s="290"/>
      <c r="FZ3" s="388" t="s">
        <v>167</v>
      </c>
      <c r="GA3" s="286" t="s">
        <v>54</v>
      </c>
      <c r="GB3" s="287" t="s">
        <v>7</v>
      </c>
      <c r="GC3" s="288" t="s">
        <v>1</v>
      </c>
      <c r="GD3" s="288" t="s">
        <v>2</v>
      </c>
      <c r="GE3" s="288" t="s">
        <v>16</v>
      </c>
      <c r="GF3" s="288" t="s">
        <v>17</v>
      </c>
      <c r="GG3" s="289" t="s">
        <v>18</v>
      </c>
      <c r="GH3" s="271"/>
      <c r="GI3" s="290"/>
      <c r="GJ3" s="388" t="s">
        <v>167</v>
      </c>
      <c r="GK3" s="286" t="s">
        <v>54</v>
      </c>
      <c r="GL3" s="287" t="s">
        <v>7</v>
      </c>
      <c r="GM3" s="288" t="s">
        <v>1</v>
      </c>
      <c r="GN3" s="288" t="s">
        <v>2</v>
      </c>
      <c r="GO3" s="288" t="s">
        <v>16</v>
      </c>
      <c r="GP3" s="288" t="s">
        <v>17</v>
      </c>
      <c r="GQ3" s="289" t="s">
        <v>18</v>
      </c>
      <c r="GR3" s="271"/>
      <c r="GS3" s="290"/>
      <c r="GT3" s="388" t="s">
        <v>167</v>
      </c>
      <c r="GU3" s="286" t="s">
        <v>54</v>
      </c>
      <c r="GV3" s="287" t="s">
        <v>7</v>
      </c>
      <c r="GW3" s="288" t="s">
        <v>1</v>
      </c>
      <c r="GX3" s="288" t="s">
        <v>2</v>
      </c>
      <c r="GY3" s="288" t="s">
        <v>16</v>
      </c>
      <c r="GZ3" s="288" t="s">
        <v>17</v>
      </c>
      <c r="HA3" s="289" t="s">
        <v>18</v>
      </c>
      <c r="HB3" s="271"/>
      <c r="HC3" s="290"/>
      <c r="HD3" s="388" t="s">
        <v>167</v>
      </c>
      <c r="HE3" s="286" t="s">
        <v>54</v>
      </c>
      <c r="HF3" s="287" t="s">
        <v>7</v>
      </c>
      <c r="HG3" s="288" t="s">
        <v>1</v>
      </c>
      <c r="HH3" s="288" t="s">
        <v>2</v>
      </c>
      <c r="HI3" s="288" t="s">
        <v>16</v>
      </c>
      <c r="HJ3" s="288" t="s">
        <v>17</v>
      </c>
      <c r="HK3" s="289" t="s">
        <v>18</v>
      </c>
      <c r="HL3" s="271"/>
      <c r="HM3" s="290"/>
      <c r="HN3" s="273"/>
      <c r="HX3" s="273"/>
      <c r="IH3" s="273"/>
      <c r="IR3" s="273"/>
    </row>
    <row xmlns:x14ac="http://schemas.microsoft.com/office/spreadsheetml/2009/9/ac" r="4" s="4" customFormat="true" x14ac:dyDescent="0.25">
      <c r="A4" s="447" t="str">
        <f>IF(ISBLANK('Data Summary'!A6),"",'Data Summary'!A6)</f>
        <v>PAK_2009_EMIS</v>
      </c>
      <c r="B4" s="137" t="s">
        <v>181</v>
      </c>
      <c r="C4" s="15" t="s">
        <v>3</v>
      </c>
      <c r="D4" s="9">
        <f>SUM(D14:D15)</f>
        <v>37.884900860502505</v>
      </c>
      <c r="E4" s="9">
        <f t="shared" ref="E4:I4" si="0">SUM(E14:E15)</f>
        <v>19.793739822688622</v>
      </c>
      <c r="F4" s="9">
        <f t="shared" si="0"/>
        <v>39.942785011593926</v>
      </c>
      <c r="G4" s="9"/>
      <c r="H4" s="9">
        <f t="shared" si="0"/>
        <v>33.028423213435751</v>
      </c>
      <c r="I4" s="9">
        <f t="shared" si="0"/>
        <v>36.04131009800777</v>
      </c>
      <c r="J4" s="24"/>
      <c r="K4" s="17"/>
      <c r="L4" s="137" t="s">
        <v>181</v>
      </c>
      <c r="M4" s="15" t="s">
        <v>3</v>
      </c>
      <c r="N4" s="9">
        <f>SUM(N14:N15)</f>
        <v>38.770721785902445</v>
      </c>
      <c r="O4" s="9">
        <f t="shared" ref="O4:S4" si="1">SUM(O14:O15)</f>
        <v>22.567852274135582</v>
      </c>
      <c r="P4" s="9">
        <f t="shared" si="1"/>
        <v>40.548349377277425</v>
      </c>
      <c r="Q4" s="9"/>
      <c r="R4" s="9">
        <f t="shared" si="1"/>
        <v>42.405767401010031</v>
      </c>
      <c r="S4" s="9">
        <f t="shared" si="1"/>
        <v>20.102240264621862</v>
      </c>
      <c r="T4" s="24"/>
      <c r="U4" s="17"/>
      <c r="V4" s="137" t="s">
        <v>181</v>
      </c>
      <c r="W4" s="15" t="s">
        <v>3</v>
      </c>
      <c r="X4" s="9">
        <f>SUM(X14:X15)</f>
        <v>33.869225707936586</v>
      </c>
      <c r="Y4" s="9">
        <f t="shared" ref="Y4:AC4" si="2">SUM(Y14:Y15)</f>
        <v>21.476510067114095</v>
      </c>
      <c r="Z4" s="9">
        <f t="shared" si="2"/>
        <v>35.301286578863547</v>
      </c>
      <c r="AA4" s="9"/>
      <c r="AB4" s="9">
        <f t="shared" si="2"/>
        <v>37.781749134368368</v>
      </c>
      <c r="AC4" s="9">
        <f t="shared" si="2"/>
        <v>14.268661170589773</v>
      </c>
      <c r="AD4" s="24"/>
      <c r="AE4" s="17"/>
      <c r="AF4" s="137" t="s">
        <v>181</v>
      </c>
      <c r="AG4" s="15" t="s">
        <v>3</v>
      </c>
      <c r="AH4" s="9">
        <f>SUM(AH14:AH15)</f>
        <v>35.699594850763837</v>
      </c>
      <c r="AI4" s="9">
        <f t="shared" ref="AI4:AM4" si="3">SUM(AI14:AI15)</f>
        <v>18.950473918774716</v>
      </c>
      <c r="AJ4" s="9">
        <f t="shared" si="3"/>
        <v>37.533593143218475</v>
      </c>
      <c r="AK4" s="9"/>
      <c r="AL4" s="9">
        <f t="shared" si="3"/>
        <v>39.832167202861704</v>
      </c>
      <c r="AM4" s="9">
        <f t="shared" si="3"/>
        <v>16.071237756010689</v>
      </c>
      <c r="AN4" s="24"/>
      <c r="AO4" s="17"/>
      <c r="AP4" s="137" t="s">
        <v>181</v>
      </c>
      <c r="AQ4" s="15" t="s">
        <v>3</v>
      </c>
      <c r="AR4" s="9">
        <f>SUM(AR14:AR15)</f>
        <v>37.299999999999997</v>
      </c>
      <c r="AS4" s="9">
        <f t="shared" ref="AS4:AT4" si="4">SUM(AS14:AS15)</f>
        <v>23.3</v>
      </c>
      <c r="AT4" s="9">
        <f t="shared" si="4"/>
        <v>39</v>
      </c>
      <c r="AU4" s="9"/>
      <c r="AV4" s="9">
        <f t="shared" ref="AV4:AW4" si="5">SUM(AV14:AV15)</f>
        <v>41.7</v>
      </c>
      <c r="AW4" s="31">
        <f t="shared" si="5"/>
        <v>17.2</v>
      </c>
      <c r="AX4" s="24"/>
      <c r="AY4" s="17"/>
      <c r="AZ4" s="137" t="s">
        <v>181</v>
      </c>
      <c r="BA4" s="67" t="s">
        <v>3</v>
      </c>
      <c r="BB4" s="9">
        <f>SUM(BB14:BB15)</f>
        <v>31.3</v>
      </c>
      <c r="BC4" s="9">
        <f t="shared" ref="BC4:BD4" si="6">SUM(BC14:BC15)</f>
        <v>17.600000000000001</v>
      </c>
      <c r="BD4" s="9">
        <f t="shared" si="6"/>
        <v>32.9</v>
      </c>
      <c r="BE4" s="9"/>
      <c r="BF4" s="9">
        <f t="shared" ref="BF4:BG4" si="7">SUM(BF14:BF15)</f>
        <v>35.5</v>
      </c>
      <c r="BG4" s="31">
        <f t="shared" si="7"/>
        <v>13.200000000000001</v>
      </c>
      <c r="BH4" s="24"/>
      <c r="BI4" s="17"/>
      <c r="BJ4" s="137" t="s">
        <v>181</v>
      </c>
      <c r="BK4" s="15" t="s">
        <v>3</v>
      </c>
      <c r="BL4" s="9">
        <f>SUM(BL14:BL15)</f>
        <v>31.3</v>
      </c>
      <c r="BM4" s="9">
        <f t="shared" ref="BM4:BN4" si="8">SUM(BM14:BM15)</f>
        <v>17.600000000000001</v>
      </c>
      <c r="BN4" s="9">
        <f t="shared" si="8"/>
        <v>32.9</v>
      </c>
      <c r="BO4" s="9"/>
      <c r="BP4" s="9">
        <f t="shared" ref="BP4:BQ4" si="9">SUM(BP14:BP15)</f>
        <v>35.5</v>
      </c>
      <c r="BQ4" s="31">
        <f t="shared" si="9"/>
        <v>13.200000000000001</v>
      </c>
      <c r="BR4" s="24"/>
      <c r="BS4" s="17"/>
      <c r="BT4" s="137" t="s">
        <v>181</v>
      </c>
      <c r="BU4" s="15" t="s">
        <v>3</v>
      </c>
      <c r="BV4" s="9">
        <f>SUM(BV14:BV15)</f>
        <v>31.5</v>
      </c>
      <c r="BW4" s="9">
        <f t="shared" ref="BW4:BX4" si="10">SUM(BW14:BW15)</f>
        <v>16.3</v>
      </c>
      <c r="BX4" s="9">
        <f t="shared" si="10"/>
        <v>33.1</v>
      </c>
      <c r="BY4" s="9"/>
      <c r="BZ4" s="9">
        <f t="shared" ref="BZ4:CA4" si="11">SUM(BZ14:BZ15)</f>
        <v>35.6</v>
      </c>
      <c r="CA4" s="31">
        <f t="shared" si="11"/>
        <v>13.9</v>
      </c>
      <c r="CB4" s="24"/>
      <c r="CC4" s="17"/>
      <c r="CD4" s="137"/>
      <c r="CE4" s="15" t="s">
        <v>3</v>
      </c>
      <c r="CF4" s="9"/>
      <c r="CG4" s="9"/>
      <c r="CH4" s="9"/>
      <c r="CI4" s="9"/>
      <c r="CJ4" s="9"/>
      <c r="CK4" s="31"/>
      <c r="CL4" s="24"/>
      <c r="CM4" s="17"/>
      <c r="CN4" s="137"/>
      <c r="CO4" s="15" t="s">
        <v>3</v>
      </c>
      <c r="CP4" s="9">
        <f>CP14</f>
        <v>22.959999999999994</v>
      </c>
      <c r="CQ4" s="9"/>
      <c r="CR4" s="9"/>
      <c r="CS4" s="9"/>
      <c r="CT4" s="9"/>
      <c r="CU4" s="31"/>
      <c r="CV4" s="24"/>
      <c r="CW4" s="17"/>
      <c r="CX4" s="137" t="s">
        <v>181</v>
      </c>
      <c r="CY4" s="15" t="s">
        <v>3</v>
      </c>
      <c r="CZ4" s="9">
        <f>SUM(CZ14:CZ15)</f>
        <v>28.9</v>
      </c>
      <c r="DA4" s="9">
        <f t="shared" ref="DA4:DB4" si="12">SUM(DA14:DA15)</f>
        <v>18.2</v>
      </c>
      <c r="DB4" s="9">
        <f t="shared" si="12"/>
        <v>30.1</v>
      </c>
      <c r="DC4" s="9"/>
      <c r="DD4" s="9">
        <f t="shared" ref="DD4:DE4" si="13">SUM(DD14:DD15)</f>
        <v>33</v>
      </c>
      <c r="DE4" s="31">
        <f t="shared" si="13"/>
        <v>11.6</v>
      </c>
      <c r="DF4" s="24"/>
      <c r="DG4" s="17"/>
      <c r="DH4" s="137"/>
      <c r="DI4" s="15" t="s">
        <v>3</v>
      </c>
      <c r="DJ4" s="9"/>
      <c r="DK4" s="9"/>
      <c r="DL4" s="9"/>
      <c r="DM4" s="9"/>
      <c r="DN4" s="9"/>
      <c r="DO4" s="31"/>
      <c r="DP4" s="24"/>
      <c r="DQ4" s="17"/>
      <c r="DR4" s="137"/>
      <c r="DS4" s="15" t="s">
        <v>3</v>
      </c>
      <c r="DT4" s="9"/>
      <c r="DU4" s="9"/>
      <c r="DV4" s="9"/>
      <c r="DW4" s="9"/>
      <c r="DX4" s="9"/>
      <c r="DY4" s="31"/>
      <c r="DZ4" s="24"/>
      <c r="EA4" s="17"/>
      <c r="EB4" s="137"/>
      <c r="EC4" s="15" t="s">
        <v>3</v>
      </c>
      <c r="ED4" s="9"/>
      <c r="EE4" s="9"/>
      <c r="EF4" s="9"/>
      <c r="EG4" s="9"/>
      <c r="EH4" s="9"/>
      <c r="EI4" s="9"/>
      <c r="EJ4" s="24"/>
      <c r="EK4" s="17"/>
      <c r="EL4" s="137" t="s">
        <v>181</v>
      </c>
      <c r="EM4" s="416" t="s">
        <v>3</v>
      </c>
      <c r="EN4" s="9">
        <f>SUM(EN14:EN15)</f>
        <v>23.385984664272819</v>
      </c>
      <c r="EO4" s="9" t="str">
        <f t="shared" ref="EO4:EQ4" si="14">IF(COUNTA(EO14)=0,"",EO14)</f>
        <v/>
      </c>
      <c r="EP4" s="9" t="str">
        <f t="shared" si="14"/>
        <v/>
      </c>
      <c r="EQ4" s="9" t="str">
        <f t="shared" si="14"/>
        <v/>
      </c>
      <c r="ER4" s="9">
        <f>SUM(ER14:ER15)</f>
        <v>27.417845126362927</v>
      </c>
      <c r="ES4" s="31">
        <f>SUM(ES14:ES15)</f>
        <v>8.1313451776649757</v>
      </c>
      <c r="ET4" s="24"/>
      <c r="EU4" s="17"/>
      <c r="EV4" s="137"/>
      <c r="EW4" s="416" t="s">
        <v>3</v>
      </c>
      <c r="EX4" s="9" t="str">
        <f t="shared" ref="EX4:FC4" si="15">IF(COUNTA(EX14)=0,"",EX14)</f>
        <v/>
      </c>
      <c r="EY4" s="9" t="str">
        <f t="shared" si="15"/>
        <v/>
      </c>
      <c r="EZ4" s="9" t="str">
        <f t="shared" si="15"/>
        <v/>
      </c>
      <c r="FA4" s="9" t="str">
        <f t="shared" si="15"/>
        <v/>
      </c>
      <c r="FB4" s="9" t="str">
        <f t="shared" si="15"/>
        <v/>
      </c>
      <c r="FC4" s="31" t="str">
        <f t="shared" si="15"/>
        <v/>
      </c>
      <c r="FD4" s="24"/>
      <c r="FE4" s="17"/>
      <c r="FF4" s="137"/>
      <c r="FG4" s="416" t="s">
        <v>3</v>
      </c>
      <c r="FH4" s="9" t="str">
        <f t="shared" ref="FH4:FM4" si="16">IF(COUNTA(FH14)=0,"",FH14)</f>
        <v/>
      </c>
      <c r="FI4" s="9" t="str">
        <f t="shared" si="16"/>
        <v/>
      </c>
      <c r="FJ4" s="9" t="str">
        <f t="shared" si="16"/>
        <v/>
      </c>
      <c r="FK4" s="9" t="str">
        <f t="shared" si="16"/>
        <v/>
      </c>
      <c r="FL4" s="9" t="str">
        <f t="shared" si="16"/>
        <v/>
      </c>
      <c r="FM4" s="31" t="str">
        <f t="shared" si="16"/>
        <v/>
      </c>
      <c r="FN4" s="24"/>
      <c r="FO4" s="17"/>
      <c r="FP4" s="137"/>
      <c r="FQ4" s="416" t="s">
        <v>3</v>
      </c>
      <c r="FR4" s="9" t="str">
        <f t="shared" ref="FR4:FW4" si="17">IF(COUNTA(FR14)=0,"",FR14)</f>
        <v/>
      </c>
      <c r="FS4" s="9" t="str">
        <f t="shared" si="17"/>
        <v/>
      </c>
      <c r="FT4" s="9" t="str">
        <f t="shared" si="17"/>
        <v/>
      </c>
      <c r="FU4" s="9" t="str">
        <f t="shared" si="17"/>
        <v/>
      </c>
      <c r="FV4" s="9" t="str">
        <f t="shared" si="17"/>
        <v/>
      </c>
      <c r="FW4" s="31" t="str">
        <f t="shared" si="17"/>
        <v/>
      </c>
      <c r="FX4" s="24"/>
      <c r="FY4" s="17"/>
      <c r="FZ4" s="137" t="s">
        <v>181</v>
      </c>
      <c r="GA4" s="416" t="s">
        <v>3</v>
      </c>
      <c r="GB4" s="9">
        <f>SUM(GB14:GB15)</f>
        <v>24.190867435613839</v>
      </c>
      <c r="GC4" s="9">
        <f t="shared" ref="GC4:GE4" si="18">IF(COUNTA(GC14)=0,"",GC14)</f>
        <v>22.007138253844303</v>
      </c>
      <c r="GD4" s="9">
        <f t="shared" si="18"/>
        <v>23.624279466218418</v>
      </c>
      <c r="GE4" s="9" t="str">
        <f t="shared" si="18"/>
        <v/>
      </c>
      <c r="GF4" s="9">
        <f>SUM(GF14:GF15)</f>
        <v>28.520526106018334</v>
      </c>
      <c r="GG4" s="31">
        <f>SUM(GG14:GG15)</f>
        <v>7.6186117467582006</v>
      </c>
      <c r="GH4" s="24"/>
      <c r="GI4" s="17"/>
      <c r="GJ4" s="137"/>
      <c r="GK4" s="15" t="s">
        <v>3</v>
      </c>
      <c r="GL4" s="9"/>
      <c r="GM4" s="9"/>
      <c r="GN4" s="9"/>
      <c r="GO4" s="9"/>
      <c r="GP4" s="9"/>
      <c r="GQ4" s="9"/>
      <c r="GR4" s="24"/>
      <c r="GS4" s="17"/>
      <c r="GT4" s="137"/>
      <c r="GU4" s="416" t="s">
        <v>3</v>
      </c>
      <c r="GV4" s="9" t="str">
        <f t="shared" ref="GV4:HA4" si="19">IF(COUNTA(GV14)=0,"",GV14)</f>
        <v/>
      </c>
      <c r="GW4" s="9" t="str">
        <f t="shared" si="19"/>
        <v/>
      </c>
      <c r="GX4" s="9" t="str">
        <f t="shared" si="19"/>
        <v/>
      </c>
      <c r="GY4" s="9" t="str">
        <f t="shared" si="19"/>
        <v/>
      </c>
      <c r="GZ4" s="9" t="str">
        <f t="shared" si="19"/>
        <v/>
      </c>
      <c r="HA4" s="31" t="str">
        <f t="shared" si="19"/>
        <v/>
      </c>
      <c r="HB4" s="24"/>
      <c r="HC4" s="17"/>
      <c r="HD4" s="137" t="s">
        <v>181</v>
      </c>
      <c r="HE4" s="416" t="s">
        <v>3</v>
      </c>
      <c r="HF4" s="9">
        <f>SUM(HF14:HF15)</f>
        <v>21.399389407076956</v>
      </c>
      <c r="HG4" s="9">
        <f t="shared" ref="HG4:HI4" si="20">IF(COUNTA(HG14)=0,"",HG14)</f>
        <v>21.190903172870176</v>
      </c>
      <c r="HH4" s="9">
        <f t="shared" si="20"/>
        <v>20.297109099946635</v>
      </c>
      <c r="HI4" s="9" t="str">
        <f t="shared" si="20"/>
        <v/>
      </c>
      <c r="HJ4" s="9">
        <f>SUM(HJ14:HJ15)</f>
        <v>25.21664065153216</v>
      </c>
      <c r="HK4" s="31">
        <f>SUM(HK14:HK15)</f>
        <v>6.8240076199241386</v>
      </c>
      <c r="HL4" s="24"/>
      <c r="HM4" s="17"/>
      <c r="HN4" s="149"/>
      <c r="HX4" s="149"/>
      <c r="IH4" s="149"/>
      <c r="IR4" s="149"/>
    </row>
    <row xmlns:x14ac="http://schemas.microsoft.com/office/spreadsheetml/2009/9/ac" r="5" s="4" customFormat="true" x14ac:dyDescent="0.25">
      <c r="A5" s="447" t="str">
        <f ca="true">IF(ISBLANK('Data Summary'!A7),"",'Data Summary'!A7)</f>
        <v>PAK_2010_EMIS</v>
      </c>
      <c r="B5" s="137"/>
      <c r="C5" s="15" t="s">
        <v>0</v>
      </c>
      <c r="D5" s="9"/>
      <c r="E5" s="9"/>
      <c r="F5" s="9"/>
      <c r="G5" s="9"/>
      <c r="H5" s="9"/>
      <c r="I5" s="31"/>
      <c r="J5" s="24"/>
      <c r="K5" s="17"/>
      <c r="L5" s="137"/>
      <c r="M5" s="15" t="s">
        <v>0</v>
      </c>
      <c r="N5" s="9"/>
      <c r="O5" s="9"/>
      <c r="P5" s="9"/>
      <c r="Q5" s="9"/>
      <c r="R5" s="9"/>
      <c r="S5" s="31"/>
      <c r="T5" s="24"/>
      <c r="U5" s="17"/>
      <c r="V5" s="137"/>
      <c r="W5" s="15" t="s">
        <v>0</v>
      </c>
      <c r="X5" s="9"/>
      <c r="Y5" s="9"/>
      <c r="Z5" s="9"/>
      <c r="AA5" s="9"/>
      <c r="AB5" s="9"/>
      <c r="AC5" s="31"/>
      <c r="AD5" s="24"/>
      <c r="AE5" s="17"/>
      <c r="AF5" s="137"/>
      <c r="AG5" s="15" t="s">
        <v>0</v>
      </c>
      <c r="AH5" s="9"/>
      <c r="AI5" s="9"/>
      <c r="AJ5" s="9"/>
      <c r="AK5" s="9"/>
      <c r="AL5" s="9"/>
      <c r="AM5" s="31"/>
      <c r="AN5" s="24"/>
      <c r="AO5" s="17"/>
      <c r="AP5" s="137"/>
      <c r="AQ5" s="15" t="s">
        <v>0</v>
      </c>
      <c r="AR5" s="9"/>
      <c r="AS5" s="9"/>
      <c r="AT5" s="9"/>
      <c r="AU5" s="9"/>
      <c r="AV5" s="9"/>
      <c r="AW5" s="31"/>
      <c r="AX5" s="24"/>
      <c r="AY5" s="17"/>
      <c r="AZ5" s="137"/>
      <c r="BA5" s="67" t="s">
        <v>0</v>
      </c>
      <c r="BB5" s="9"/>
      <c r="BC5" s="9"/>
      <c r="BD5" s="9"/>
      <c r="BE5" s="9"/>
      <c r="BF5" s="9"/>
      <c r="BG5" s="31"/>
      <c r="BH5" s="24"/>
      <c r="BI5" s="17"/>
      <c r="BJ5" s="137"/>
      <c r="BK5" s="15" t="s">
        <v>0</v>
      </c>
      <c r="BL5" s="9"/>
      <c r="BM5" s="9"/>
      <c r="BN5" s="9"/>
      <c r="BO5" s="9"/>
      <c r="BP5" s="9"/>
      <c r="BQ5" s="31"/>
      <c r="BR5" s="24"/>
      <c r="BS5" s="17"/>
      <c r="BT5" s="137"/>
      <c r="BU5" s="15" t="s">
        <v>0</v>
      </c>
      <c r="BV5" s="9"/>
      <c r="BW5" s="9"/>
      <c r="BX5" s="9"/>
      <c r="BY5" s="9"/>
      <c r="BZ5" s="9"/>
      <c r="CA5" s="31"/>
      <c r="CB5" s="24"/>
      <c r="CC5" s="17"/>
      <c r="CD5" s="137"/>
      <c r="CE5" s="15" t="s">
        <v>0</v>
      </c>
      <c r="CF5" s="9"/>
      <c r="CG5" s="9"/>
      <c r="CH5" s="9"/>
      <c r="CI5" s="9"/>
      <c r="CJ5" s="9"/>
      <c r="CK5" s="31"/>
      <c r="CL5" s="24"/>
      <c r="CM5" s="17"/>
      <c r="CN5" s="137"/>
      <c r="CO5" s="15" t="s">
        <v>0</v>
      </c>
      <c r="CP5" s="9"/>
      <c r="CQ5" s="9"/>
      <c r="CR5" s="9"/>
      <c r="CS5" s="9"/>
      <c r="CT5" s="9"/>
      <c r="CU5" s="31"/>
      <c r="CV5" s="24"/>
      <c r="CW5" s="17"/>
      <c r="CX5" s="137"/>
      <c r="CY5" s="15" t="s">
        <v>0</v>
      </c>
      <c r="CZ5" s="9"/>
      <c r="DA5" s="9"/>
      <c r="DB5" s="9"/>
      <c r="DC5" s="9"/>
      <c r="DD5" s="9"/>
      <c r="DE5" s="31"/>
      <c r="DF5" s="24"/>
      <c r="DG5" s="17"/>
      <c r="DH5" s="137"/>
      <c r="DI5" s="15" t="s">
        <v>0</v>
      </c>
      <c r="DJ5" s="9"/>
      <c r="DK5" s="9"/>
      <c r="DL5" s="9"/>
      <c r="DM5" s="9"/>
      <c r="DN5" s="9"/>
      <c r="DO5" s="31"/>
      <c r="DP5" s="24"/>
      <c r="DQ5" s="17"/>
      <c r="DR5" s="137"/>
      <c r="DS5" s="15" t="s">
        <v>0</v>
      </c>
      <c r="DT5" s="9"/>
      <c r="DU5" s="9"/>
      <c r="DV5" s="9"/>
      <c r="DW5" s="9"/>
      <c r="DX5" s="9"/>
      <c r="DY5" s="31"/>
      <c r="DZ5" s="24"/>
      <c r="EA5" s="17"/>
      <c r="EB5" s="137"/>
      <c r="EC5" s="15" t="s">
        <v>0</v>
      </c>
      <c r="ED5" s="9"/>
      <c r="EE5" s="9"/>
      <c r="EF5" s="9"/>
      <c r="EG5" s="9"/>
      <c r="EH5" s="9"/>
      <c r="EI5" s="31"/>
      <c r="EJ5" s="24"/>
      <c r="EK5" s="17"/>
      <c r="EL5" s="137"/>
      <c r="EM5" s="416" t="s">
        <v>0</v>
      </c>
      <c r="EN5" s="9"/>
      <c r="EO5" s="9" t="str">
        <f>IF((COUNTA(EO15:EO26)=0)+(COUNTA(EO14)=0),"",100-EO14-SUMPRODUCT(EM15:EM26,EO15:EO26))</f>
        <v/>
      </c>
      <c r="EP5" s="9" t="str">
        <f>IF((COUNTA(EP15:EP26)=0)+(COUNTA(EP14)=0),"",100-EP14-SUMPRODUCT(EM15:EM26,EP15:EP26))</f>
        <v/>
      </c>
      <c r="EQ5" s="9" t="str">
        <f>IF((COUNTA(EQ15:EQ26)=0)+(COUNTA(EQ14)=0),"",100-EQ14-SUMPRODUCT(EM15:EM26,EQ15:EQ26))</f>
        <v/>
      </c>
      <c r="ER5" s="9"/>
      <c r="ES5" s="31"/>
      <c r="ET5" s="24"/>
      <c r="EU5" s="17"/>
      <c r="EV5" s="137"/>
      <c r="EW5" s="416" t="s">
        <v>0</v>
      </c>
      <c r="EX5" s="9"/>
      <c r="EY5" s="9" t="str">
        <f>IF((COUNTA(EY15:EY26)=0)+(COUNTA(EY14)=0),"",100-EY14-SUMPRODUCT(EW15:EW26,EY15:EY26))</f>
        <v/>
      </c>
      <c r="EZ5" s="9" t="str">
        <f>IF((COUNTA(EZ15:EZ26)=0)+(COUNTA(EZ14)=0),"",100-EZ14-SUMPRODUCT(EW15:EW26,EZ15:EZ26))</f>
        <v/>
      </c>
      <c r="FA5" s="9" t="str">
        <f>IF((COUNTA(FA15:FA26)=0)+(COUNTA(FA14)=0),"",100-FA14-SUMPRODUCT(EW15:EW26,FA15:FA26))</f>
        <v/>
      </c>
      <c r="FB5" s="9"/>
      <c r="FC5" s="31"/>
      <c r="FD5" s="24"/>
      <c r="FE5" s="17"/>
      <c r="FF5" s="137"/>
      <c r="FG5" s="416" t="s">
        <v>0</v>
      </c>
      <c r="FH5" s="9"/>
      <c r="FI5" s="9" t="str">
        <f>IF((COUNTA(FI15:FI26)=0)+(COUNTA(FI14)=0),"",100-FI14-SUMPRODUCT(FG15:FG26,FI15:FI26))</f>
        <v/>
      </c>
      <c r="FJ5" s="9" t="str">
        <f>IF((COUNTA(FJ15:FJ26)=0)+(COUNTA(FJ14)=0),"",100-FJ14-SUMPRODUCT(FG15:FG26,FJ15:FJ26))</f>
        <v/>
      </c>
      <c r="FK5" s="9" t="str">
        <f>IF((COUNTA(FK15:FK26)=0)+(COUNTA(FK14)=0),"",100-FK14-SUMPRODUCT(FG15:FG26,FK15:FK26))</f>
        <v/>
      </c>
      <c r="FL5" s="9"/>
      <c r="FM5" s="31"/>
      <c r="FN5" s="24"/>
      <c r="FO5" s="17"/>
      <c r="FP5" s="137"/>
      <c r="FQ5" s="416" t="s">
        <v>0</v>
      </c>
      <c r="FR5" s="9"/>
      <c r="FS5" s="9" t="str">
        <f>IF((COUNTA(FS15:FS26)=0)+(COUNTA(FS14)=0),"",100-FS14-SUMPRODUCT(FQ15:FQ26,FS15:FS26))</f>
        <v/>
      </c>
      <c r="FT5" s="9" t="str">
        <f>IF((COUNTA(FT15:FT26)=0)+(COUNTA(FT14)=0),"",100-FT14-SUMPRODUCT(FQ15:FQ26,FT15:FT26))</f>
        <v/>
      </c>
      <c r="FU5" s="9" t="str">
        <f>IF((COUNTA(FU15:FU26)=0)+(COUNTA(FU14)=0),"",100-FU14-SUMPRODUCT(FQ15:FQ26,FU15:FU26))</f>
        <v/>
      </c>
      <c r="FV5" s="9"/>
      <c r="FW5" s="31"/>
      <c r="FX5" s="24"/>
      <c r="FY5" s="17"/>
      <c r="FZ5" s="137"/>
      <c r="GA5" s="416" t="s">
        <v>0</v>
      </c>
      <c r="GB5" s="9"/>
      <c r="GC5" s="9"/>
      <c r="GD5" s="9"/>
      <c r="GE5" s="9"/>
      <c r="GF5" s="9"/>
      <c r="GG5" s="31"/>
      <c r="GH5" s="24"/>
      <c r="GI5" s="17"/>
      <c r="GJ5" s="137"/>
      <c r="GK5" s="15" t="s">
        <v>0</v>
      </c>
      <c r="GL5" s="9"/>
      <c r="GM5" s="9"/>
      <c r="GN5" s="9"/>
      <c r="GO5" s="9"/>
      <c r="GP5" s="9"/>
      <c r="GQ5" s="31"/>
      <c r="GR5" s="24"/>
      <c r="GS5" s="17"/>
      <c r="GT5" s="137"/>
      <c r="GU5" s="416" t="s">
        <v>0</v>
      </c>
      <c r="GV5" s="9"/>
      <c r="GW5" s="9" t="str">
        <f>IF((COUNTA(GW15:GW26)=0)+(COUNTA(GW14)=0),"",100-GW14-SUMPRODUCT(GU15:GU26,GW15:GW26))</f>
        <v/>
      </c>
      <c r="GX5" s="9" t="str">
        <f>IF((COUNTA(GX15:GX26)=0)+(COUNTA(GX14)=0),"",100-GX14-SUMPRODUCT(GU15:GU26,GX15:GX26))</f>
        <v/>
      </c>
      <c r="GY5" s="9" t="str">
        <f>IF((COUNTA(GY15:GY26)=0)+(COUNTA(GY14)=0),"",100-GY14-SUMPRODUCT(GU15:GU26,GY15:GY26))</f>
        <v/>
      </c>
      <c r="GZ5" s="9"/>
      <c r="HA5" s="31"/>
      <c r="HB5" s="24"/>
      <c r="HC5" s="17"/>
      <c r="HD5" s="137"/>
      <c r="HE5" s="416" t="s">
        <v>0</v>
      </c>
      <c r="HF5" s="9"/>
      <c r="HG5" s="9"/>
      <c r="HH5" s="9"/>
      <c r="HI5" s="9"/>
      <c r="HJ5" s="9"/>
      <c r="HK5" s="31"/>
      <c r="HL5" s="24"/>
      <c r="HM5" s="17"/>
      <c r="HN5" s="149"/>
      <c r="HX5" s="149"/>
      <c r="IH5" s="149"/>
      <c r="IR5" s="149"/>
    </row>
    <row xmlns:x14ac="http://schemas.microsoft.com/office/spreadsheetml/2009/9/ac" r="6" s="4" customFormat="true" x14ac:dyDescent="0.25">
      <c r="A6" s="447" t="str">
        <f ca="true">IF(ISBLANK('Data Summary'!A8),"",'Data Summary'!A8)</f>
        <v>PAK_2011_EMIS</v>
      </c>
      <c r="B6" s="137"/>
      <c r="C6" s="15" t="s">
        <v>19</v>
      </c>
      <c r="D6" s="9"/>
      <c r="E6" s="9"/>
      <c r="F6" s="9"/>
      <c r="G6" s="9"/>
      <c r="H6" s="9"/>
      <c r="I6" s="31"/>
      <c r="J6" s="24"/>
      <c r="K6" s="17"/>
      <c r="L6" s="137"/>
      <c r="M6" s="15" t="s">
        <v>19</v>
      </c>
      <c r="N6" s="9"/>
      <c r="O6" s="9"/>
      <c r="P6" s="9"/>
      <c r="Q6" s="9"/>
      <c r="R6" s="9"/>
      <c r="S6" s="31"/>
      <c r="T6" s="24"/>
      <c r="U6" s="17"/>
      <c r="V6" s="137"/>
      <c r="W6" s="15" t="s">
        <v>19</v>
      </c>
      <c r="X6" s="9"/>
      <c r="Y6" s="9"/>
      <c r="Z6" s="9"/>
      <c r="AA6" s="9"/>
      <c r="AB6" s="9"/>
      <c r="AC6" s="31"/>
      <c r="AD6" s="24"/>
      <c r="AE6" s="17"/>
      <c r="AF6" s="137"/>
      <c r="AG6" s="15" t="s">
        <v>19</v>
      </c>
      <c r="AH6" s="9"/>
      <c r="AI6" s="9"/>
      <c r="AJ6" s="9"/>
      <c r="AK6" s="9"/>
      <c r="AL6" s="9"/>
      <c r="AM6" s="31"/>
      <c r="AN6" s="24"/>
      <c r="AO6" s="17"/>
      <c r="AP6" s="137"/>
      <c r="AQ6" s="15" t="s">
        <v>19</v>
      </c>
      <c r="AR6" s="9"/>
      <c r="AS6" s="9"/>
      <c r="AT6" s="9"/>
      <c r="AU6" s="9"/>
      <c r="AV6" s="9"/>
      <c r="AW6" s="31"/>
      <c r="AX6" s="24"/>
      <c r="AY6" s="17"/>
      <c r="AZ6" s="137"/>
      <c r="BA6" s="67" t="s">
        <v>19</v>
      </c>
      <c r="BB6" s="9"/>
      <c r="BC6" s="9"/>
      <c r="BD6" s="9"/>
      <c r="BE6" s="9"/>
      <c r="BF6" s="9"/>
      <c r="BG6" s="31"/>
      <c r="BH6" s="24"/>
      <c r="BI6" s="17"/>
      <c r="BJ6" s="137"/>
      <c r="BK6" s="15" t="s">
        <v>19</v>
      </c>
      <c r="BL6" s="9"/>
      <c r="BM6" s="9"/>
      <c r="BN6" s="9"/>
      <c r="BO6" s="9"/>
      <c r="BP6" s="9"/>
      <c r="BQ6" s="31"/>
      <c r="BR6" s="24"/>
      <c r="BS6" s="17"/>
      <c r="BT6" s="137"/>
      <c r="BU6" s="15" t="s">
        <v>19</v>
      </c>
      <c r="BV6" s="9"/>
      <c r="BW6" s="9"/>
      <c r="BX6" s="9"/>
      <c r="BY6" s="9"/>
      <c r="BZ6" s="9"/>
      <c r="CA6" s="31"/>
      <c r="CB6" s="24"/>
      <c r="CC6" s="17"/>
      <c r="CD6" s="137"/>
      <c r="CE6" s="15" t="s">
        <v>19</v>
      </c>
      <c r="CF6" s="9"/>
      <c r="CG6" s="9"/>
      <c r="CH6" s="9"/>
      <c r="CI6" s="9"/>
      <c r="CJ6" s="9"/>
      <c r="CK6" s="31"/>
      <c r="CL6" s="24"/>
      <c r="CM6" s="17"/>
      <c r="CN6" s="137"/>
      <c r="CO6" s="15" t="s">
        <v>19</v>
      </c>
      <c r="CP6" s="9"/>
      <c r="CQ6" s="9"/>
      <c r="CR6" s="9"/>
      <c r="CS6" s="9"/>
      <c r="CT6" s="9"/>
      <c r="CU6" s="31"/>
      <c r="CV6" s="24"/>
      <c r="CW6" s="17"/>
      <c r="CX6" s="137"/>
      <c r="CY6" s="15" t="s">
        <v>19</v>
      </c>
      <c r="CZ6" s="9"/>
      <c r="DA6" s="9"/>
      <c r="DB6" s="9"/>
      <c r="DC6" s="9"/>
      <c r="DD6" s="9"/>
      <c r="DE6" s="31"/>
      <c r="DF6" s="24"/>
      <c r="DG6" s="17"/>
      <c r="DH6" s="137"/>
      <c r="DI6" s="15" t="s">
        <v>19</v>
      </c>
      <c r="DJ6" s="9"/>
      <c r="DK6" s="9"/>
      <c r="DL6" s="9"/>
      <c r="DM6" s="9"/>
      <c r="DN6" s="9"/>
      <c r="DO6" s="31"/>
      <c r="DP6" s="24"/>
      <c r="DQ6" s="17"/>
      <c r="DR6" s="137"/>
      <c r="DS6" s="15" t="s">
        <v>19</v>
      </c>
      <c r="DT6" s="9"/>
      <c r="DU6" s="9"/>
      <c r="DV6" s="9"/>
      <c r="DW6" s="9"/>
      <c r="DX6" s="9"/>
      <c r="DY6" s="31"/>
      <c r="DZ6" s="24"/>
      <c r="EA6" s="17"/>
      <c r="EB6" s="137"/>
      <c r="EC6" s="15" t="s">
        <v>19</v>
      </c>
      <c r="ED6" s="9"/>
      <c r="EE6" s="9"/>
      <c r="EF6" s="9"/>
      <c r="EG6" s="9"/>
      <c r="EH6" s="9"/>
      <c r="EI6" s="31"/>
      <c r="EJ6" s="24"/>
      <c r="EK6" s="17"/>
      <c r="EL6" s="137"/>
      <c r="EM6" s="416" t="s">
        <v>19</v>
      </c>
      <c r="EN6" s="9"/>
      <c r="EO6" s="9" t="str">
        <f>IF(COUNTA(EO15:EO26)=0,"",SUMPRODUCT(EO15:EO26,EM15:EM26))</f>
        <v/>
      </c>
      <c r="EP6" s="9" t="str">
        <f>IF(COUNTA(EP15:EP26)=0,"",SUMPRODUCT(EP15:EP26,EM15:EM26))</f>
        <v/>
      </c>
      <c r="EQ6" s="9" t="str">
        <f>IF(COUNTA(EQ15:EQ26)=0,"",SUMPRODUCT(EQ15:EQ26,EM15:EM26))</f>
        <v/>
      </c>
      <c r="ER6" s="9"/>
      <c r="ES6" s="31"/>
      <c r="ET6" s="24"/>
      <c r="EU6" s="17"/>
      <c r="EV6" s="137"/>
      <c r="EW6" s="416" t="s">
        <v>19</v>
      </c>
      <c r="EX6" s="9"/>
      <c r="EY6" s="9" t="str">
        <f>IF(COUNTA(EY15:EY26)=0,"",SUMPRODUCT(EY15:EY26,EW15:EW26))</f>
        <v/>
      </c>
      <c r="EZ6" s="9" t="str">
        <f>IF(COUNTA(EZ15:EZ26)=0,"",SUMPRODUCT(EZ15:EZ26,EW15:EW26))</f>
        <v/>
      </c>
      <c r="FA6" s="9" t="str">
        <f>IF(COUNTA(FA15:FA26)=0,"",SUMPRODUCT(FA15:FA26,EW15:EW26))</f>
        <v/>
      </c>
      <c r="FB6" s="9"/>
      <c r="FC6" s="31"/>
      <c r="FD6" s="24"/>
      <c r="FE6" s="17"/>
      <c r="FF6" s="137"/>
      <c r="FG6" s="416" t="s">
        <v>19</v>
      </c>
      <c r="FH6" s="9"/>
      <c r="FI6" s="9" t="str">
        <f>IF(COUNTA(FI15:FI26)=0,"",SUMPRODUCT(FI15:FI26,FG15:FG26))</f>
        <v/>
      </c>
      <c r="FJ6" s="9" t="str">
        <f>IF(COUNTA(FJ15:FJ26)=0,"",SUMPRODUCT(FJ15:FJ26,FG15:FG26))</f>
        <v/>
      </c>
      <c r="FK6" s="9" t="str">
        <f>IF(COUNTA(FK15:FK26)=0,"",SUMPRODUCT(FK15:FK26,FG15:FG26))</f>
        <v/>
      </c>
      <c r="FL6" s="9"/>
      <c r="FM6" s="31"/>
      <c r="FN6" s="24"/>
      <c r="FO6" s="17"/>
      <c r="FP6" s="137"/>
      <c r="FQ6" s="416" t="s">
        <v>19</v>
      </c>
      <c r="FR6" s="9"/>
      <c r="FS6" s="9" t="str">
        <f>IF(COUNTA(FS15:FS26)=0,"",SUMPRODUCT(FS15:FS26,FQ15:FQ26))</f>
        <v/>
      </c>
      <c r="FT6" s="9" t="str">
        <f>IF(COUNTA(FT15:FT26)=0,"",SUMPRODUCT(FT15:FT26,FQ15:FQ26))</f>
        <v/>
      </c>
      <c r="FU6" s="9" t="str">
        <f>IF(COUNTA(FU15:FU26)=0,"",SUMPRODUCT(FU15:FU26,FQ15:FQ26))</f>
        <v/>
      </c>
      <c r="FV6" s="9"/>
      <c r="FW6" s="31"/>
      <c r="FX6" s="24"/>
      <c r="FY6" s="17"/>
      <c r="FZ6" s="137"/>
      <c r="GA6" s="416" t="s">
        <v>19</v>
      </c>
      <c r="GB6" s="9"/>
      <c r="GC6" s="9"/>
      <c r="GD6" s="9"/>
      <c r="GE6" s="9"/>
      <c r="GF6" s="9"/>
      <c r="GG6" s="31"/>
      <c r="GH6" s="24"/>
      <c r="GI6" s="17"/>
      <c r="GJ6" s="137"/>
      <c r="GK6" s="15" t="s">
        <v>19</v>
      </c>
      <c r="GL6" s="9"/>
      <c r="GM6" s="9"/>
      <c r="GN6" s="9"/>
      <c r="GO6" s="9"/>
      <c r="GP6" s="9"/>
      <c r="GQ6" s="31"/>
      <c r="GR6" s="24"/>
      <c r="GS6" s="17"/>
      <c r="GT6" s="137"/>
      <c r="GU6" s="416" t="s">
        <v>19</v>
      </c>
      <c r="GV6" s="9"/>
      <c r="GW6" s="9" t="str">
        <f>IF(COUNTA(GW15:GW26)=0,"",SUMPRODUCT(GW15:GW26,GU15:GU26))</f>
        <v/>
      </c>
      <c r="GX6" s="9" t="str">
        <f>IF(COUNTA(GX15:GX26)=0,"",SUMPRODUCT(GX15:GX26,GU15:GU26))</f>
        <v/>
      </c>
      <c r="GY6" s="9" t="str">
        <f>IF(COUNTA(GY15:GY26)=0,"",SUMPRODUCT(GY15:GY26,GU15:GU26))</f>
        <v/>
      </c>
      <c r="GZ6" s="9"/>
      <c r="HA6" s="31"/>
      <c r="HB6" s="24"/>
      <c r="HC6" s="17"/>
      <c r="HD6" s="137"/>
      <c r="HE6" s="416" t="s">
        <v>19</v>
      </c>
      <c r="HF6" s="9"/>
      <c r="HG6" s="9"/>
      <c r="HH6" s="9"/>
      <c r="HI6" s="9"/>
      <c r="HJ6" s="9"/>
      <c r="HK6" s="31"/>
      <c r="HL6" s="24"/>
      <c r="HM6" s="17"/>
      <c r="HN6" s="149"/>
      <c r="HX6" s="149"/>
      <c r="IH6" s="149"/>
      <c r="IR6" s="149"/>
    </row>
    <row xmlns:x14ac="http://schemas.microsoft.com/office/spreadsheetml/2009/9/ac" r="7" s="4" customFormat="true" x14ac:dyDescent="0.25">
      <c r="A7" s="447" t="str">
        <f ca="true">IF(ISBLANK('Data Summary'!A9),"",'Data Summary'!A9)</f>
        <v>PAK_2012_EMIS</v>
      </c>
      <c r="B7" s="137"/>
      <c r="C7" s="48" t="s">
        <v>51</v>
      </c>
      <c r="D7" s="19"/>
      <c r="E7" s="19"/>
      <c r="F7" s="19"/>
      <c r="G7" s="19"/>
      <c r="H7" s="19"/>
      <c r="I7" s="80"/>
      <c r="J7" s="24"/>
      <c r="K7" s="17"/>
      <c r="L7" s="137"/>
      <c r="M7" s="48" t="s">
        <v>51</v>
      </c>
      <c r="N7" s="19"/>
      <c r="O7" s="19"/>
      <c r="P7" s="19"/>
      <c r="Q7" s="19"/>
      <c r="R7" s="19"/>
      <c r="S7" s="80"/>
      <c r="T7" s="24"/>
      <c r="U7" s="17"/>
      <c r="V7" s="137"/>
      <c r="W7" s="48" t="s">
        <v>51</v>
      </c>
      <c r="X7" s="19"/>
      <c r="Y7" s="19"/>
      <c r="Z7" s="19"/>
      <c r="AA7" s="19"/>
      <c r="AB7" s="19"/>
      <c r="AC7" s="80"/>
      <c r="AD7" s="24"/>
      <c r="AE7" s="17"/>
      <c r="AF7" s="137"/>
      <c r="AG7" s="48" t="s">
        <v>51</v>
      </c>
      <c r="AH7" s="19"/>
      <c r="AI7" s="19"/>
      <c r="AJ7" s="19"/>
      <c r="AK7" s="19"/>
      <c r="AL7" s="19"/>
      <c r="AM7" s="80"/>
      <c r="AN7" s="24"/>
      <c r="AO7" s="17"/>
      <c r="AP7" s="137"/>
      <c r="AQ7" s="48" t="s">
        <v>51</v>
      </c>
      <c r="AR7" s="19"/>
      <c r="AS7" s="19"/>
      <c r="AT7" s="19"/>
      <c r="AU7" s="19"/>
      <c r="AV7" s="19"/>
      <c r="AW7" s="80"/>
      <c r="AX7" s="24"/>
      <c r="AY7" s="17"/>
      <c r="AZ7" s="137"/>
      <c r="BA7" s="145" t="s">
        <v>51</v>
      </c>
      <c r="BB7" s="19"/>
      <c r="BC7" s="19"/>
      <c r="BD7" s="19"/>
      <c r="BE7" s="19"/>
      <c r="BF7" s="19"/>
      <c r="BG7" s="80"/>
      <c r="BH7" s="24"/>
      <c r="BI7" s="17"/>
      <c r="BJ7" s="137"/>
      <c r="BK7" s="48" t="s">
        <v>51</v>
      </c>
      <c r="BL7" s="19"/>
      <c r="BM7" s="19"/>
      <c r="BN7" s="19"/>
      <c r="BO7" s="19"/>
      <c r="BP7" s="19"/>
      <c r="BQ7" s="80"/>
      <c r="BR7" s="24"/>
      <c r="BS7" s="17"/>
      <c r="BT7" s="137"/>
      <c r="BU7" s="48" t="s">
        <v>51</v>
      </c>
      <c r="BV7" s="19"/>
      <c r="BW7" s="19"/>
      <c r="BX7" s="19"/>
      <c r="BY7" s="19"/>
      <c r="BZ7" s="19"/>
      <c r="CA7" s="80"/>
      <c r="CB7" s="24"/>
      <c r="CC7" s="17"/>
      <c r="CD7" s="137" t="s">
        <v>261</v>
      </c>
      <c r="CE7" s="48" t="s">
        <v>51</v>
      </c>
      <c r="CF7" s="8"/>
      <c r="CG7" s="7"/>
      <c r="CH7" s="7">
        <f>(CJ7*CJ34+CK7*CK34)/SUM(CJ34:CK34)</f>
        <v>58.953857055240853</v>
      </c>
      <c r="CI7" s="7"/>
      <c r="CJ7" s="7">
        <v>53.948369999999997</v>
      </c>
      <c r="CK7" s="26">
        <v>77.655719362950535</v>
      </c>
      <c r="CL7" s="24"/>
      <c r="CM7" s="17"/>
      <c r="CN7" s="137"/>
      <c r="CO7" s="48" t="s">
        <v>51</v>
      </c>
      <c r="CP7" s="19"/>
      <c r="CQ7" s="19"/>
      <c r="CR7" s="19"/>
      <c r="CS7" s="19"/>
      <c r="CT7" s="19"/>
      <c r="CU7" s="80"/>
      <c r="CV7" s="24"/>
      <c r="CW7" s="17"/>
      <c r="CX7" s="137" t="s">
        <v>156</v>
      </c>
      <c r="CY7" s="48" t="s">
        <v>51</v>
      </c>
      <c r="CZ7" s="19">
        <f>DD7</f>
        <v>64.64</v>
      </c>
      <c r="DA7" s="19"/>
      <c r="DB7" s="19"/>
      <c r="DC7" s="19"/>
      <c r="DD7" s="19">
        <v>64.64</v>
      </c>
      <c r="DE7" s="80"/>
      <c r="DF7" s="24"/>
      <c r="DG7" s="17"/>
      <c r="DH7" s="137" t="s">
        <v>261</v>
      </c>
      <c r="DI7" s="437" t="s">
        <v>51</v>
      </c>
      <c r="DJ7" s="438"/>
      <c r="DK7" s="438"/>
      <c r="DL7" s="438">
        <v>62.631050000000002</v>
      </c>
      <c r="DM7" s="438"/>
      <c r="DN7" s="438">
        <v>53.948369999999997</v>
      </c>
      <c r="DO7" s="423">
        <v>79.48135094669118</v>
      </c>
      <c r="DP7" s="24"/>
      <c r="DQ7" s="17"/>
      <c r="DR7" s="137" t="s">
        <v>156</v>
      </c>
      <c r="DS7" s="48" t="s">
        <v>51</v>
      </c>
      <c r="DT7" s="19">
        <v>64.64</v>
      </c>
      <c r="DU7" s="19"/>
      <c r="DV7" s="19"/>
      <c r="DW7" s="19"/>
      <c r="DX7" s="19"/>
      <c r="DY7" s="80"/>
      <c r="DZ7" s="24"/>
      <c r="EA7" s="17"/>
      <c r="EB7" s="137"/>
      <c r="EC7" s="48" t="s">
        <v>51</v>
      </c>
      <c r="ED7" s="19"/>
      <c r="EE7" s="19"/>
      <c r="EF7" s="19"/>
      <c r="EG7" s="19"/>
      <c r="EH7" s="19"/>
      <c r="EI7" s="80"/>
      <c r="EJ7" s="24"/>
      <c r="EK7" s="17"/>
      <c r="EL7" s="137"/>
      <c r="EM7" s="48" t="s">
        <v>51</v>
      </c>
      <c r="EN7" s="19"/>
      <c r="EO7" s="19"/>
      <c r="EP7" s="19"/>
      <c r="EQ7" s="19"/>
      <c r="ER7" s="19"/>
      <c r="ES7" s="80"/>
      <c r="ET7" s="24"/>
      <c r="EU7" s="17"/>
      <c r="EV7" s="137" t="s">
        <v>261</v>
      </c>
      <c r="EW7" s="48" t="s">
        <v>51</v>
      </c>
      <c r="EX7" s="19"/>
      <c r="EY7" s="19"/>
      <c r="EZ7" s="19">
        <v>64.27234</v>
      </c>
      <c r="FA7" s="19"/>
      <c r="FB7" s="19">
        <v>57.379359999999998</v>
      </c>
      <c r="FC7" s="80">
        <v>78.0677572450805</v>
      </c>
      <c r="FD7" s="24"/>
      <c r="FE7" s="17"/>
      <c r="FF7" s="137" t="s">
        <v>262</v>
      </c>
      <c r="FG7" s="48" t="s">
        <v>51</v>
      </c>
      <c r="FH7" s="19">
        <v>69.318809999999999</v>
      </c>
      <c r="FI7" s="19">
        <v>85.683989999999994</v>
      </c>
      <c r="FJ7" s="19">
        <v>66.872720000000001</v>
      </c>
      <c r="FK7" s="19"/>
      <c r="FL7" s="19">
        <v>64.752383180661568</v>
      </c>
      <c r="FM7" s="80">
        <v>90.178569999999993</v>
      </c>
      <c r="FN7" s="24"/>
      <c r="FO7" s="17"/>
      <c r="FP7" s="137" t="s">
        <v>306</v>
      </c>
      <c r="FQ7" s="48" t="s">
        <v>51</v>
      </c>
      <c r="FR7" s="19"/>
      <c r="FS7" s="19"/>
      <c r="FT7" s="19">
        <v>68.357320000000001</v>
      </c>
      <c r="FU7" s="19"/>
      <c r="FV7" s="19">
        <v>64.717435341950647</v>
      </c>
      <c r="FW7" s="80">
        <v>67.389420000000001</v>
      </c>
      <c r="FX7" s="24"/>
      <c r="FY7" s="17"/>
      <c r="FZ7" s="137"/>
      <c r="GA7" s="48" t="s">
        <v>51</v>
      </c>
      <c r="GB7" s="19"/>
      <c r="GC7" s="19"/>
      <c r="GD7" s="19"/>
      <c r="GE7" s="19"/>
      <c r="GF7" s="19"/>
      <c r="GG7" s="80"/>
      <c r="GH7" s="24"/>
      <c r="GI7" s="17"/>
      <c r="GJ7" s="137"/>
      <c r="GK7" s="48" t="s">
        <v>51</v>
      </c>
      <c r="GL7" s="19"/>
      <c r="GM7" s="19"/>
      <c r="GN7" s="19"/>
      <c r="GO7" s="19"/>
      <c r="GP7" s="19"/>
      <c r="GQ7" s="80"/>
      <c r="GR7" s="24"/>
      <c r="GS7" s="17"/>
      <c r="GT7" s="137" t="s">
        <v>306</v>
      </c>
      <c r="GU7" s="48" t="s">
        <v>51</v>
      </c>
      <c r="GV7" s="19"/>
      <c r="GW7" s="19">
        <v>95.982633744855974</v>
      </c>
      <c r="GX7" s="19"/>
      <c r="GY7" s="19"/>
      <c r="GZ7" s="19">
        <v>92.170163934426228</v>
      </c>
      <c r="HA7" s="80">
        <v>95.792622950819677</v>
      </c>
      <c r="HB7" s="24"/>
      <c r="HC7" s="17"/>
      <c r="HD7" s="137"/>
      <c r="HE7" s="48" t="s">
        <v>51</v>
      </c>
      <c r="HF7" s="19"/>
      <c r="HG7" s="19"/>
      <c r="HH7" s="19"/>
      <c r="HI7" s="19"/>
      <c r="HJ7" s="19"/>
      <c r="HK7" s="80"/>
      <c r="HL7" s="24"/>
      <c r="HM7" s="17"/>
      <c r="HN7" s="149"/>
      <c r="HX7" s="149"/>
      <c r="IH7" s="149"/>
      <c r="IR7" s="149"/>
    </row>
    <row xmlns:x14ac="http://schemas.microsoft.com/office/spreadsheetml/2009/9/ac" r="8" s="4" customFormat="true" x14ac:dyDescent="0.25">
      <c r="A8" s="447" t="str">
        <f ca="true">IF(ISBLANK('Data Summary'!A10),"",'Data Summary'!A10)</f>
        <v>PAK_2013_EMIS</v>
      </c>
      <c r="B8" s="137" t="s">
        <v>149</v>
      </c>
      <c r="C8" s="48" t="s">
        <v>56</v>
      </c>
      <c r="D8" s="19">
        <v>100</v>
      </c>
      <c r="E8" s="19">
        <v>100</v>
      </c>
      <c r="F8" s="19">
        <v>100</v>
      </c>
      <c r="G8" s="19"/>
      <c r="H8" s="19">
        <v>100</v>
      </c>
      <c r="I8" s="80">
        <v>100</v>
      </c>
      <c r="J8" s="24"/>
      <c r="K8" s="17"/>
      <c r="L8" s="137"/>
      <c r="M8" s="48" t="s">
        <v>56</v>
      </c>
      <c r="N8" s="19"/>
      <c r="O8" s="19"/>
      <c r="P8" s="19"/>
      <c r="Q8" s="19"/>
      <c r="R8" s="19"/>
      <c r="S8" s="80"/>
      <c r="T8" s="24"/>
      <c r="U8" s="17"/>
      <c r="V8" s="137"/>
      <c r="W8" s="48" t="s">
        <v>56</v>
      </c>
      <c r="X8" s="19"/>
      <c r="Y8" s="19"/>
      <c r="Z8" s="19"/>
      <c r="AA8" s="19"/>
      <c r="AB8" s="19"/>
      <c r="AC8" s="80"/>
      <c r="AD8" s="24"/>
      <c r="AE8" s="17"/>
      <c r="AF8" s="137"/>
      <c r="AG8" s="48" t="s">
        <v>56</v>
      </c>
      <c r="AH8" s="19"/>
      <c r="AI8" s="19"/>
      <c r="AJ8" s="19"/>
      <c r="AK8" s="19"/>
      <c r="AL8" s="19"/>
      <c r="AM8" s="80"/>
      <c r="AN8" s="24"/>
      <c r="AO8" s="17"/>
      <c r="AP8" s="137"/>
      <c r="AQ8" s="48" t="s">
        <v>56</v>
      </c>
      <c r="AR8" s="19"/>
      <c r="AS8" s="19"/>
      <c r="AT8" s="19"/>
      <c r="AU8" s="19"/>
      <c r="AV8" s="19"/>
      <c r="AW8" s="80"/>
      <c r="AX8" s="24"/>
      <c r="AY8" s="17"/>
      <c r="AZ8" s="137"/>
      <c r="BA8" s="145" t="s">
        <v>56</v>
      </c>
      <c r="BB8" s="19"/>
      <c r="BC8" s="19"/>
      <c r="BD8" s="19"/>
      <c r="BE8" s="19"/>
      <c r="BF8" s="19"/>
      <c r="BG8" s="80"/>
      <c r="BH8" s="24"/>
      <c r="BI8" s="17"/>
      <c r="BJ8" s="137"/>
      <c r="BK8" s="48" t="s">
        <v>56</v>
      </c>
      <c r="BL8" s="19"/>
      <c r="BM8" s="19"/>
      <c r="BN8" s="19"/>
      <c r="BO8" s="19"/>
      <c r="BP8" s="19"/>
      <c r="BQ8" s="80"/>
      <c r="BR8" s="24"/>
      <c r="BS8" s="17"/>
      <c r="BT8" s="137"/>
      <c r="BU8" s="48" t="s">
        <v>56</v>
      </c>
      <c r="BV8" s="19"/>
      <c r="BW8" s="19"/>
      <c r="BX8" s="19"/>
      <c r="BY8" s="19"/>
      <c r="BZ8" s="19"/>
      <c r="CA8" s="80"/>
      <c r="CB8" s="24"/>
      <c r="CC8" s="17"/>
      <c r="CD8" s="137"/>
      <c r="CE8" s="48" t="s">
        <v>56</v>
      </c>
      <c r="CF8" s="19"/>
      <c r="CG8" s="19"/>
      <c r="CH8" s="19"/>
      <c r="CI8" s="19"/>
      <c r="CJ8" s="19"/>
      <c r="CK8" s="80"/>
      <c r="CL8" s="24"/>
      <c r="CM8" s="17"/>
      <c r="CN8" s="137"/>
      <c r="CO8" s="48" t="s">
        <v>56</v>
      </c>
      <c r="CP8" s="19"/>
      <c r="CQ8" s="19"/>
      <c r="CR8" s="19"/>
      <c r="CS8" s="19"/>
      <c r="CT8" s="19"/>
      <c r="CU8" s="80"/>
      <c r="CV8" s="24"/>
      <c r="CW8" s="17"/>
      <c r="CX8" s="137"/>
      <c r="CY8" s="48" t="s">
        <v>56</v>
      </c>
      <c r="CZ8" s="19"/>
      <c r="DA8" s="19"/>
      <c r="DB8" s="19"/>
      <c r="DC8" s="19"/>
      <c r="DD8" s="19"/>
      <c r="DE8" s="80"/>
      <c r="DF8" s="24"/>
      <c r="DG8" s="17"/>
      <c r="DH8" s="137"/>
      <c r="DI8" s="48" t="s">
        <v>56</v>
      </c>
      <c r="DJ8" s="19"/>
      <c r="DK8" s="19"/>
      <c r="DL8" s="19"/>
      <c r="DM8" s="19"/>
      <c r="DN8" s="19"/>
      <c r="DO8" s="80"/>
      <c r="DP8" s="24"/>
      <c r="DQ8" s="17"/>
      <c r="DR8" s="137"/>
      <c r="DS8" s="48" t="s">
        <v>56</v>
      </c>
      <c r="DT8" s="19"/>
      <c r="DU8" s="19"/>
      <c r="DV8" s="19"/>
      <c r="DW8" s="19"/>
      <c r="DX8" s="19"/>
      <c r="DY8" s="80"/>
      <c r="DZ8" s="24"/>
      <c r="EA8" s="17"/>
      <c r="EB8" s="137"/>
      <c r="EC8" s="48" t="s">
        <v>56</v>
      </c>
      <c r="ED8" s="19"/>
      <c r="EE8" s="19"/>
      <c r="EF8" s="19"/>
      <c r="EG8" s="19"/>
      <c r="EH8" s="19"/>
      <c r="EI8" s="80"/>
      <c r="EJ8" s="24"/>
      <c r="EK8" s="17"/>
      <c r="EL8" s="137"/>
      <c r="EM8" s="48" t="s">
        <v>56</v>
      </c>
      <c r="EN8" s="19"/>
      <c r="EO8" s="19"/>
      <c r="EP8" s="19"/>
      <c r="EQ8" s="19"/>
      <c r="ER8" s="19"/>
      <c r="ES8" s="80"/>
      <c r="ET8" s="24"/>
      <c r="EU8" s="17"/>
      <c r="EV8" s="137"/>
      <c r="EW8" s="48" t="s">
        <v>56</v>
      </c>
      <c r="EX8" s="19"/>
      <c r="EY8" s="19"/>
      <c r="EZ8" s="19"/>
      <c r="FA8" s="19"/>
      <c r="FB8" s="19"/>
      <c r="FC8" s="80"/>
      <c r="FD8" s="24"/>
      <c r="FE8" s="17"/>
      <c r="FF8" s="137"/>
      <c r="FG8" s="48" t="s">
        <v>56</v>
      </c>
      <c r="FH8" s="19"/>
      <c r="FI8" s="19"/>
      <c r="FJ8" s="19"/>
      <c r="FK8" s="19"/>
      <c r="FL8" s="19"/>
      <c r="FM8" s="80"/>
      <c r="FN8" s="24"/>
      <c r="FO8" s="17"/>
      <c r="FP8" s="137" t="s">
        <v>307</v>
      </c>
      <c r="FQ8" s="48" t="s">
        <v>56</v>
      </c>
      <c r="FR8" s="19"/>
      <c r="FS8" s="19"/>
      <c r="FT8" s="19">
        <v>46.718150000000001</v>
      </c>
      <c r="FU8" s="19"/>
      <c r="FV8" s="19">
        <v>40.827648944770857</v>
      </c>
      <c r="FW8" s="80">
        <v>50.997399999999999</v>
      </c>
      <c r="FX8" s="24"/>
      <c r="FY8" s="17"/>
      <c r="FZ8" s="137"/>
      <c r="GA8" s="48" t="s">
        <v>56</v>
      </c>
      <c r="GB8" s="19"/>
      <c r="GC8" s="19"/>
      <c r="GD8" s="19"/>
      <c r="GE8" s="19"/>
      <c r="GF8" s="19"/>
      <c r="GG8" s="80"/>
      <c r="GH8" s="24"/>
      <c r="GI8" s="17"/>
      <c r="GJ8" s="137"/>
      <c r="GK8" s="48" t="s">
        <v>56</v>
      </c>
      <c r="GL8" s="19"/>
      <c r="GM8" s="19"/>
      <c r="GN8" s="19"/>
      <c r="GO8" s="19"/>
      <c r="GP8" s="19"/>
      <c r="GQ8" s="80"/>
      <c r="GR8" s="24"/>
      <c r="GS8" s="17"/>
      <c r="GT8" s="137" t="s">
        <v>307</v>
      </c>
      <c r="GU8" s="48" t="s">
        <v>56</v>
      </c>
      <c r="GV8" s="19"/>
      <c r="GW8" s="19">
        <v>78.253662551440328</v>
      </c>
      <c r="GX8" s="19"/>
      <c r="GY8" s="19"/>
      <c r="GZ8" s="19">
        <v>70.420546448087421</v>
      </c>
      <c r="HA8" s="80">
        <v>79.601229508196724</v>
      </c>
      <c r="HB8" s="24"/>
      <c r="HC8" s="17"/>
      <c r="HD8" s="137"/>
      <c r="HE8" s="48" t="s">
        <v>56</v>
      </c>
      <c r="HF8" s="19"/>
      <c r="HG8" s="19"/>
      <c r="HH8" s="19"/>
      <c r="HI8" s="19"/>
      <c r="HJ8" s="19"/>
      <c r="HK8" s="80"/>
      <c r="HL8" s="24"/>
      <c r="HM8" s="17"/>
      <c r="HN8" s="149"/>
      <c r="HX8" s="149"/>
      <c r="IH8" s="149"/>
      <c r="IR8" s="149"/>
    </row>
    <row xmlns:x14ac="http://schemas.microsoft.com/office/spreadsheetml/2009/9/ac" r="9" s="4" customFormat="true" x14ac:dyDescent="0.25">
      <c r="A9" s="447" t="str">
        <f ca="true">IF(ISBLANK('Data Summary'!A11),"",'Data Summary'!A11)</f>
        <v>PAK_2013_ASER</v>
      </c>
      <c r="B9" s="137"/>
      <c r="C9" s="48" t="s">
        <v>95</v>
      </c>
      <c r="D9" s="19"/>
      <c r="E9" s="19"/>
      <c r="F9" s="19"/>
      <c r="G9" s="19"/>
      <c r="H9" s="19"/>
      <c r="I9" s="80"/>
      <c r="J9" s="24"/>
      <c r="K9" s="17"/>
      <c r="L9" s="137"/>
      <c r="M9" s="48" t="s">
        <v>95</v>
      </c>
      <c r="N9" s="19"/>
      <c r="O9" s="19"/>
      <c r="P9" s="19"/>
      <c r="Q9" s="19"/>
      <c r="R9" s="19"/>
      <c r="S9" s="80"/>
      <c r="T9" s="24"/>
      <c r="U9" s="17"/>
      <c r="V9" s="137"/>
      <c r="W9" s="48" t="s">
        <v>95</v>
      </c>
      <c r="X9" s="19"/>
      <c r="Y9" s="19"/>
      <c r="Z9" s="19"/>
      <c r="AA9" s="19"/>
      <c r="AB9" s="19"/>
      <c r="AC9" s="80"/>
      <c r="AD9" s="24"/>
      <c r="AE9" s="17"/>
      <c r="AF9" s="137"/>
      <c r="AG9" s="48" t="s">
        <v>95</v>
      </c>
      <c r="AH9" s="19"/>
      <c r="AI9" s="19"/>
      <c r="AJ9" s="19"/>
      <c r="AK9" s="19"/>
      <c r="AL9" s="19"/>
      <c r="AM9" s="80"/>
      <c r="AN9" s="24"/>
      <c r="AO9" s="17"/>
      <c r="AP9" s="137"/>
      <c r="AQ9" s="48" t="s">
        <v>95</v>
      </c>
      <c r="AR9" s="19"/>
      <c r="AS9" s="19"/>
      <c r="AT9" s="19"/>
      <c r="AU9" s="19"/>
      <c r="AV9" s="19"/>
      <c r="AW9" s="80"/>
      <c r="AX9" s="24"/>
      <c r="AY9" s="17"/>
      <c r="AZ9" s="137"/>
      <c r="BA9" s="145" t="s">
        <v>95</v>
      </c>
      <c r="BB9" s="19"/>
      <c r="BC9" s="19"/>
      <c r="BD9" s="19"/>
      <c r="BE9" s="19"/>
      <c r="BF9" s="19"/>
      <c r="BG9" s="80"/>
      <c r="BH9" s="24"/>
      <c r="BI9" s="17"/>
      <c r="BJ9" s="137"/>
      <c r="BK9" s="48" t="s">
        <v>95</v>
      </c>
      <c r="BL9" s="19"/>
      <c r="BM9" s="19"/>
      <c r="BN9" s="19"/>
      <c r="BO9" s="19"/>
      <c r="BP9" s="19"/>
      <c r="BQ9" s="80"/>
      <c r="BR9" s="24"/>
      <c r="BS9" s="17"/>
      <c r="BT9" s="137"/>
      <c r="BU9" s="48" t="s">
        <v>95</v>
      </c>
      <c r="BV9" s="19"/>
      <c r="BW9" s="19"/>
      <c r="BX9" s="19"/>
      <c r="BY9" s="19"/>
      <c r="BZ9" s="19"/>
      <c r="CA9" s="80"/>
      <c r="CB9" s="24"/>
      <c r="CC9" s="17"/>
      <c r="CD9" s="137"/>
      <c r="CE9" s="48" t="s">
        <v>95</v>
      </c>
      <c r="CF9" s="19"/>
      <c r="CG9" s="19"/>
      <c r="CH9" s="19"/>
      <c r="CI9" s="19"/>
      <c r="CJ9" s="19"/>
      <c r="CK9" s="80"/>
      <c r="CL9" s="24"/>
      <c r="CM9" s="17"/>
      <c r="CN9" s="137"/>
      <c r="CO9" s="48" t="s">
        <v>95</v>
      </c>
      <c r="CP9" s="19"/>
      <c r="CQ9" s="19"/>
      <c r="CR9" s="19"/>
      <c r="CS9" s="19"/>
      <c r="CT9" s="19"/>
      <c r="CU9" s="80"/>
      <c r="CV9" s="24"/>
      <c r="CW9" s="17"/>
      <c r="CX9" s="137" t="s">
        <v>157</v>
      </c>
      <c r="CY9" s="48" t="s">
        <v>95</v>
      </c>
      <c r="CZ9" s="19">
        <f>DD9</f>
        <v>64.599999999999994</v>
      </c>
      <c r="DA9" s="19"/>
      <c r="DB9" s="19"/>
      <c r="DC9" s="19"/>
      <c r="DD9" s="19">
        <v>64.599999999999994</v>
      </c>
      <c r="DE9" s="80"/>
      <c r="DF9" s="24"/>
      <c r="DG9" s="17"/>
      <c r="DH9" s="137"/>
      <c r="DI9" s="48" t="s">
        <v>95</v>
      </c>
      <c r="DJ9" s="19"/>
      <c r="DK9" s="19"/>
      <c r="DL9" s="19"/>
      <c r="DM9" s="19"/>
      <c r="DN9" s="19"/>
      <c r="DO9" s="80"/>
      <c r="DP9" s="24"/>
      <c r="DQ9" s="17"/>
      <c r="DR9" s="137"/>
      <c r="DS9" s="48" t="s">
        <v>95</v>
      </c>
      <c r="DT9" s="19"/>
      <c r="DU9" s="19"/>
      <c r="DV9" s="19"/>
      <c r="DW9" s="19"/>
      <c r="DX9" s="19"/>
      <c r="DY9" s="80"/>
      <c r="DZ9" s="24"/>
      <c r="EA9" s="17"/>
      <c r="EB9" s="137"/>
      <c r="EC9" s="48" t="s">
        <v>95</v>
      </c>
      <c r="ED9" s="19"/>
      <c r="EE9" s="19"/>
      <c r="EF9" s="19"/>
      <c r="EG9" s="19"/>
      <c r="EH9" s="19"/>
      <c r="EI9" s="80"/>
      <c r="EJ9" s="24"/>
      <c r="EK9" s="17"/>
      <c r="EL9" s="137"/>
      <c r="EM9" s="48" t="s">
        <v>95</v>
      </c>
      <c r="EN9" s="19"/>
      <c r="EO9" s="19"/>
      <c r="EP9" s="19"/>
      <c r="EQ9" s="19"/>
      <c r="ER9" s="19"/>
      <c r="ES9" s="80"/>
      <c r="ET9" s="24"/>
      <c r="EU9" s="17"/>
      <c r="EV9" s="137"/>
      <c r="EW9" s="48" t="s">
        <v>95</v>
      </c>
      <c r="EX9" s="19"/>
      <c r="EY9" s="19"/>
      <c r="EZ9" s="19"/>
      <c r="FA9" s="19"/>
      <c r="FB9" s="19"/>
      <c r="FC9" s="80"/>
      <c r="FD9" s="24"/>
      <c r="FE9" s="17"/>
      <c r="FF9" s="137" t="s">
        <v>265</v>
      </c>
      <c r="FG9" s="48" t="s">
        <v>95</v>
      </c>
      <c r="FH9" s="19">
        <v>38.954770000000003</v>
      </c>
      <c r="FI9" s="19">
        <v>66.595969999999994</v>
      </c>
      <c r="FJ9" s="19">
        <v>34.823270000000001</v>
      </c>
      <c r="FK9" s="19"/>
      <c r="FL9" s="19">
        <v>35.594668182807396</v>
      </c>
      <c r="FM9" s="80">
        <v>61.607140000000001</v>
      </c>
      <c r="FN9" s="24"/>
      <c r="FO9" s="17"/>
      <c r="FP9" s="137"/>
      <c r="FQ9" s="48" t="s">
        <v>95</v>
      </c>
      <c r="FR9" s="19"/>
      <c r="FS9" s="19"/>
      <c r="FT9" s="19"/>
      <c r="FU9" s="19"/>
      <c r="FV9" s="19"/>
      <c r="FW9" s="80"/>
      <c r="FX9" s="24"/>
      <c r="FY9" s="17"/>
      <c r="FZ9" s="137"/>
      <c r="GA9" s="48" t="s">
        <v>95</v>
      </c>
      <c r="GB9" s="19"/>
      <c r="GC9" s="19"/>
      <c r="GD9" s="19"/>
      <c r="GE9" s="19"/>
      <c r="GF9" s="19"/>
      <c r="GG9" s="80"/>
      <c r="GH9" s="24"/>
      <c r="GI9" s="17"/>
      <c r="GJ9" s="137"/>
      <c r="GK9" s="48" t="s">
        <v>95</v>
      </c>
      <c r="GL9" s="19"/>
      <c r="GM9" s="19"/>
      <c r="GN9" s="19"/>
      <c r="GO9" s="19"/>
      <c r="GP9" s="19"/>
      <c r="GQ9" s="80"/>
      <c r="GR9" s="24"/>
      <c r="GS9" s="17"/>
      <c r="GT9" s="137"/>
      <c r="GU9" s="48" t="s">
        <v>95</v>
      </c>
      <c r="GV9" s="19"/>
      <c r="GW9" s="19"/>
      <c r="GX9" s="19"/>
      <c r="GY9" s="19"/>
      <c r="GZ9" s="19"/>
      <c r="HA9" s="80"/>
      <c r="HB9" s="24"/>
      <c r="HC9" s="17"/>
      <c r="HD9" s="137"/>
      <c r="HE9" s="48" t="s">
        <v>95</v>
      </c>
      <c r="HF9" s="19"/>
      <c r="HG9" s="19"/>
      <c r="HH9" s="19"/>
      <c r="HI9" s="19"/>
      <c r="HJ9" s="19"/>
      <c r="HK9" s="80"/>
      <c r="HL9" s="24"/>
      <c r="HM9" s="17"/>
      <c r="HN9" s="149"/>
      <c r="HX9" s="149"/>
      <c r="IH9" s="149"/>
      <c r="IR9" s="149"/>
    </row>
    <row xmlns:x14ac="http://schemas.microsoft.com/office/spreadsheetml/2009/9/ac" r="10" s="4" customFormat="true" x14ac:dyDescent="0.25">
      <c r="A10" s="447" t="str">
        <f ca="true">IF(ISBLANK('Data Summary'!A12),"",'Data Summary'!A12)</f>
        <v>PAK_2014_EMIS</v>
      </c>
      <c r="B10" s="137"/>
      <c r="C10" s="67" t="s">
        <v>21</v>
      </c>
      <c r="D10" s="19"/>
      <c r="E10" s="19"/>
      <c r="F10" s="19"/>
      <c r="G10" s="19"/>
      <c r="H10" s="19"/>
      <c r="I10" s="80"/>
      <c r="J10" s="24"/>
      <c r="K10" s="17"/>
      <c r="L10" s="137"/>
      <c r="M10" s="67" t="s">
        <v>21</v>
      </c>
      <c r="N10" s="19"/>
      <c r="O10" s="19"/>
      <c r="P10" s="19"/>
      <c r="Q10" s="19"/>
      <c r="R10" s="19"/>
      <c r="S10" s="80"/>
      <c r="T10" s="24"/>
      <c r="U10" s="17"/>
      <c r="V10" s="137"/>
      <c r="W10" s="67" t="s">
        <v>21</v>
      </c>
      <c r="X10" s="19"/>
      <c r="Y10" s="19"/>
      <c r="Z10" s="19"/>
      <c r="AA10" s="19"/>
      <c r="AB10" s="19"/>
      <c r="AC10" s="80"/>
      <c r="AD10" s="24"/>
      <c r="AE10" s="17"/>
      <c r="AF10" s="137"/>
      <c r="AG10" s="67" t="s">
        <v>21</v>
      </c>
      <c r="AH10" s="19"/>
      <c r="AI10" s="19"/>
      <c r="AJ10" s="19"/>
      <c r="AK10" s="19"/>
      <c r="AL10" s="19"/>
      <c r="AM10" s="80"/>
      <c r="AN10" s="24"/>
      <c r="AO10" s="17"/>
      <c r="AP10" s="137"/>
      <c r="AQ10" s="67" t="s">
        <v>21</v>
      </c>
      <c r="AR10" s="19"/>
      <c r="AS10" s="19"/>
      <c r="AT10" s="19"/>
      <c r="AU10" s="19"/>
      <c r="AV10" s="19"/>
      <c r="AW10" s="80"/>
      <c r="AX10" s="24"/>
      <c r="AY10" s="17"/>
      <c r="AZ10" s="137"/>
      <c r="BA10" s="67" t="s">
        <v>21</v>
      </c>
      <c r="BB10" s="19"/>
      <c r="BC10" s="19"/>
      <c r="BD10" s="19"/>
      <c r="BE10" s="19"/>
      <c r="BF10" s="19"/>
      <c r="BG10" s="80"/>
      <c r="BH10" s="24"/>
      <c r="BI10" s="17"/>
      <c r="BJ10" s="137"/>
      <c r="BK10" s="67" t="s">
        <v>21</v>
      </c>
      <c r="BL10" s="19"/>
      <c r="BM10" s="19"/>
      <c r="BN10" s="19"/>
      <c r="BO10" s="19"/>
      <c r="BP10" s="19"/>
      <c r="BQ10" s="80"/>
      <c r="BR10" s="24"/>
      <c r="BS10" s="17"/>
      <c r="BT10" s="137"/>
      <c r="BU10" s="67" t="s">
        <v>21</v>
      </c>
      <c r="BV10" s="19"/>
      <c r="BW10" s="19"/>
      <c r="BX10" s="19"/>
      <c r="BY10" s="19"/>
      <c r="BZ10" s="19"/>
      <c r="CA10" s="80"/>
      <c r="CB10" s="24"/>
      <c r="CC10" s="17"/>
      <c r="CD10" s="137"/>
      <c r="CE10" s="67" t="s">
        <v>21</v>
      </c>
      <c r="CF10" s="19"/>
      <c r="CG10" s="19"/>
      <c r="CH10" s="19"/>
      <c r="CI10" s="19"/>
      <c r="CJ10" s="19"/>
      <c r="CK10" s="80"/>
      <c r="CL10" s="24"/>
      <c r="CM10" s="17"/>
      <c r="CN10" s="137"/>
      <c r="CO10" s="67" t="s">
        <v>21</v>
      </c>
      <c r="CP10" s="19"/>
      <c r="CQ10" s="19"/>
      <c r="CR10" s="19"/>
      <c r="CS10" s="19"/>
      <c r="CT10" s="19"/>
      <c r="CU10" s="80"/>
      <c r="CV10" s="24"/>
      <c r="CW10" s="17"/>
      <c r="CX10" s="137"/>
      <c r="CY10" s="67" t="s">
        <v>21</v>
      </c>
      <c r="CZ10" s="19"/>
      <c r="DA10" s="19"/>
      <c r="DB10" s="19"/>
      <c r="DC10" s="19"/>
      <c r="DD10" s="19"/>
      <c r="DE10" s="80"/>
      <c r="DF10" s="24"/>
      <c r="DG10" s="17"/>
      <c r="DH10" s="137"/>
      <c r="DI10" s="67" t="s">
        <v>21</v>
      </c>
      <c r="DJ10" s="19"/>
      <c r="DK10" s="19"/>
      <c r="DL10" s="19"/>
      <c r="DM10" s="19"/>
      <c r="DN10" s="19"/>
      <c r="DO10" s="80"/>
      <c r="DP10" s="24"/>
      <c r="DQ10" s="17"/>
      <c r="DR10" s="137"/>
      <c r="DS10" s="67" t="s">
        <v>21</v>
      </c>
      <c r="DT10" s="19"/>
      <c r="DU10" s="19"/>
      <c r="DV10" s="19"/>
      <c r="DW10" s="19"/>
      <c r="DX10" s="19"/>
      <c r="DY10" s="80"/>
      <c r="DZ10" s="24"/>
      <c r="EA10" s="17"/>
      <c r="EB10" s="137"/>
      <c r="EC10" s="67" t="s">
        <v>21</v>
      </c>
      <c r="ED10" s="19"/>
      <c r="EE10" s="19"/>
      <c r="EF10" s="19"/>
      <c r="EG10" s="19"/>
      <c r="EH10" s="19"/>
      <c r="EI10" s="80"/>
      <c r="EJ10" s="24"/>
      <c r="EK10" s="17"/>
      <c r="EL10" s="137"/>
      <c r="EM10" s="67" t="s">
        <v>21</v>
      </c>
      <c r="EN10" s="19"/>
      <c r="EO10" s="19"/>
      <c r="EP10" s="19"/>
      <c r="EQ10" s="19"/>
      <c r="ER10" s="19"/>
      <c r="ES10" s="80"/>
      <c r="ET10" s="24"/>
      <c r="EU10" s="17"/>
      <c r="EV10" s="137"/>
      <c r="EW10" s="67" t="s">
        <v>21</v>
      </c>
      <c r="EX10" s="19"/>
      <c r="EY10" s="19"/>
      <c r="EZ10" s="19"/>
      <c r="FA10" s="19"/>
      <c r="FB10" s="19"/>
      <c r="FC10" s="80"/>
      <c r="FD10" s="24"/>
      <c r="FE10" s="17"/>
      <c r="FF10" s="137"/>
      <c r="FG10" s="67" t="s">
        <v>21</v>
      </c>
      <c r="FH10" s="19"/>
      <c r="FI10" s="19"/>
      <c r="FJ10" s="19"/>
      <c r="FK10" s="19"/>
      <c r="FL10" s="19"/>
      <c r="FM10" s="80"/>
      <c r="FN10" s="24"/>
      <c r="FO10" s="17"/>
      <c r="FP10" s="137"/>
      <c r="FQ10" s="67" t="s">
        <v>21</v>
      </c>
      <c r="FR10" s="19"/>
      <c r="FS10" s="19"/>
      <c r="FT10" s="19"/>
      <c r="FU10" s="19"/>
      <c r="FV10" s="19"/>
      <c r="FW10" s="80"/>
      <c r="FX10" s="24"/>
      <c r="FY10" s="17"/>
      <c r="FZ10" s="137"/>
      <c r="GA10" s="67" t="s">
        <v>21</v>
      </c>
      <c r="GB10" s="19"/>
      <c r="GC10" s="19"/>
      <c r="GD10" s="19"/>
      <c r="GE10" s="19"/>
      <c r="GF10" s="19"/>
      <c r="GG10" s="80"/>
      <c r="GH10" s="24"/>
      <c r="GI10" s="17"/>
      <c r="GJ10" s="137"/>
      <c r="GK10" s="67" t="s">
        <v>21</v>
      </c>
      <c r="GL10" s="19"/>
      <c r="GM10" s="19"/>
      <c r="GN10" s="19"/>
      <c r="GO10" s="19"/>
      <c r="GP10" s="19"/>
      <c r="GQ10" s="80"/>
      <c r="GR10" s="24"/>
      <c r="GS10" s="17"/>
      <c r="GT10" s="137"/>
      <c r="GU10" s="67" t="s">
        <v>21</v>
      </c>
      <c r="GV10" s="19"/>
      <c r="GW10" s="19"/>
      <c r="GX10" s="19"/>
      <c r="GY10" s="19"/>
      <c r="GZ10" s="19"/>
      <c r="HA10" s="80"/>
      <c r="HB10" s="24"/>
      <c r="HC10" s="17"/>
      <c r="HD10" s="137"/>
      <c r="HE10" s="67" t="s">
        <v>21</v>
      </c>
      <c r="HF10" s="19"/>
      <c r="HG10" s="19"/>
      <c r="HH10" s="19"/>
      <c r="HI10" s="19"/>
      <c r="HJ10" s="19"/>
      <c r="HK10" s="80"/>
      <c r="HL10" s="24"/>
      <c r="HM10" s="17"/>
      <c r="HN10" s="149"/>
      <c r="HX10" s="149"/>
      <c r="IH10" s="149"/>
      <c r="IR10" s="149"/>
    </row>
    <row xmlns:x14ac="http://schemas.microsoft.com/office/spreadsheetml/2009/9/ac" r="11" s="4" customFormat="true" x14ac:dyDescent="0.25">
      <c r="A11" s="447" t="str">
        <f ca="true">IF(ISBLANK('Data Summary'!A13),"",'Data Summary'!A13)</f>
        <v>PAK_2015_EMIS</v>
      </c>
      <c r="B11" s="137"/>
      <c r="C11" s="67" t="s">
        <v>29</v>
      </c>
      <c r="D11" s="19"/>
      <c r="E11" s="7"/>
      <c r="F11" s="7"/>
      <c r="G11" s="7"/>
      <c r="H11" s="7"/>
      <c r="I11" s="26"/>
      <c r="J11" s="24"/>
      <c r="K11" s="17"/>
      <c r="L11" s="137"/>
      <c r="M11" s="67" t="s">
        <v>29</v>
      </c>
      <c r="N11" s="19"/>
      <c r="O11" s="7"/>
      <c r="P11" s="7"/>
      <c r="Q11" s="7"/>
      <c r="R11" s="7"/>
      <c r="S11" s="26"/>
      <c r="T11" s="24"/>
      <c r="U11" s="17"/>
      <c r="V11" s="137"/>
      <c r="W11" s="67" t="s">
        <v>29</v>
      </c>
      <c r="X11" s="19"/>
      <c r="Y11" s="7"/>
      <c r="Z11" s="7"/>
      <c r="AA11" s="7"/>
      <c r="AB11" s="7"/>
      <c r="AC11" s="26"/>
      <c r="AD11" s="24"/>
      <c r="AE11" s="17"/>
      <c r="AF11" s="137"/>
      <c r="AG11" s="67" t="s">
        <v>29</v>
      </c>
      <c r="AH11" s="19"/>
      <c r="AI11" s="7"/>
      <c r="AJ11" s="7"/>
      <c r="AK11" s="7"/>
      <c r="AL11" s="7"/>
      <c r="AM11" s="26"/>
      <c r="AN11" s="24"/>
      <c r="AO11" s="17"/>
      <c r="AP11" s="137"/>
      <c r="AQ11" s="67" t="s">
        <v>29</v>
      </c>
      <c r="AR11" s="19"/>
      <c r="AS11" s="7"/>
      <c r="AT11" s="7"/>
      <c r="AU11" s="7"/>
      <c r="AV11" s="7"/>
      <c r="AW11" s="26"/>
      <c r="AX11" s="24"/>
      <c r="AY11" s="17"/>
      <c r="AZ11" s="137"/>
      <c r="BA11" s="67" t="s">
        <v>29</v>
      </c>
      <c r="BB11" s="19"/>
      <c r="BC11" s="7"/>
      <c r="BD11" s="7"/>
      <c r="BE11" s="7"/>
      <c r="BF11" s="7"/>
      <c r="BG11" s="26"/>
      <c r="BH11" s="24"/>
      <c r="BI11" s="17"/>
      <c r="BJ11" s="137"/>
      <c r="BK11" s="67" t="s">
        <v>29</v>
      </c>
      <c r="BL11" s="19"/>
      <c r="BM11" s="7"/>
      <c r="BN11" s="7"/>
      <c r="BO11" s="7"/>
      <c r="BP11" s="7"/>
      <c r="BQ11" s="26"/>
      <c r="BR11" s="24"/>
      <c r="BS11" s="17"/>
      <c r="BT11" s="137"/>
      <c r="BU11" s="67" t="s">
        <v>29</v>
      </c>
      <c r="BV11" s="19"/>
      <c r="BW11" s="7"/>
      <c r="BX11" s="7"/>
      <c r="BY11" s="7"/>
      <c r="BZ11" s="7"/>
      <c r="CA11" s="26"/>
      <c r="CB11" s="24"/>
      <c r="CC11" s="17"/>
      <c r="CD11" s="137"/>
      <c r="CE11" s="67" t="s">
        <v>29</v>
      </c>
      <c r="CF11" s="19"/>
      <c r="CG11" s="7"/>
      <c r="CH11" s="7"/>
      <c r="CI11" s="7"/>
      <c r="CJ11" s="7"/>
      <c r="CK11" s="26"/>
      <c r="CL11" s="24"/>
      <c r="CM11" s="17"/>
      <c r="CN11" s="137"/>
      <c r="CO11" s="67" t="s">
        <v>29</v>
      </c>
      <c r="CP11" s="19"/>
      <c r="CQ11" s="7"/>
      <c r="CR11" s="7"/>
      <c r="CS11" s="7"/>
      <c r="CT11" s="7"/>
      <c r="CU11" s="26"/>
      <c r="CV11" s="24"/>
      <c r="CW11" s="17"/>
      <c r="CX11" s="137"/>
      <c r="CY11" s="67" t="s">
        <v>29</v>
      </c>
      <c r="CZ11" s="19"/>
      <c r="DA11" s="7"/>
      <c r="DB11" s="7"/>
      <c r="DC11" s="7"/>
      <c r="DD11" s="7"/>
      <c r="DE11" s="26"/>
      <c r="DF11" s="24"/>
      <c r="DG11" s="17"/>
      <c r="DH11" s="137"/>
      <c r="DI11" s="67" t="s">
        <v>29</v>
      </c>
      <c r="DJ11" s="19"/>
      <c r="DK11" s="7"/>
      <c r="DL11" s="7"/>
      <c r="DM11" s="7"/>
      <c r="DN11" s="7"/>
      <c r="DO11" s="26"/>
      <c r="DP11" s="24"/>
      <c r="DQ11" s="17"/>
      <c r="DR11" s="137"/>
      <c r="DS11" s="67" t="s">
        <v>29</v>
      </c>
      <c r="DT11" s="19"/>
      <c r="DU11" s="7"/>
      <c r="DV11" s="7"/>
      <c r="DW11" s="7"/>
      <c r="DX11" s="7"/>
      <c r="DY11" s="26"/>
      <c r="DZ11" s="24"/>
      <c r="EA11" s="17"/>
      <c r="EB11" s="137"/>
      <c r="EC11" s="67" t="s">
        <v>29</v>
      </c>
      <c r="ED11" s="19"/>
      <c r="EE11" s="7"/>
      <c r="EF11" s="7"/>
      <c r="EG11" s="7"/>
      <c r="EH11" s="7"/>
      <c r="EI11" s="26"/>
      <c r="EJ11" s="24"/>
      <c r="EK11" s="17"/>
      <c r="EL11" s="137"/>
      <c r="EM11" s="67" t="s">
        <v>29</v>
      </c>
      <c r="EN11" s="19"/>
      <c r="EO11" s="7"/>
      <c r="EP11" s="7"/>
      <c r="EQ11" s="7"/>
      <c r="ER11" s="7"/>
      <c r="ES11" s="26"/>
      <c r="ET11" s="24"/>
      <c r="EU11" s="17"/>
      <c r="EV11" s="137"/>
      <c r="EW11" s="67" t="s">
        <v>29</v>
      </c>
      <c r="EX11" s="19"/>
      <c r="EY11" s="7"/>
      <c r="EZ11" s="7"/>
      <c r="FA11" s="7"/>
      <c r="FB11" s="7"/>
      <c r="FC11" s="26"/>
      <c r="FD11" s="24"/>
      <c r="FE11" s="17"/>
      <c r="FF11" s="137"/>
      <c r="FG11" s="67" t="s">
        <v>29</v>
      </c>
      <c r="FH11" s="19"/>
      <c r="FI11" s="7"/>
      <c r="FJ11" s="7"/>
      <c r="FK11" s="7"/>
      <c r="FL11" s="7"/>
      <c r="FM11" s="26"/>
      <c r="FN11" s="24"/>
      <c r="FO11" s="17"/>
      <c r="FP11" s="137"/>
      <c r="FQ11" s="67" t="s">
        <v>29</v>
      </c>
      <c r="FR11" s="19"/>
      <c r="FS11" s="7"/>
      <c r="FT11" s="7"/>
      <c r="FU11" s="7"/>
      <c r="FV11" s="7"/>
      <c r="FW11" s="26"/>
      <c r="FX11" s="24"/>
      <c r="FY11" s="17"/>
      <c r="FZ11" s="137"/>
      <c r="GA11" s="67" t="s">
        <v>29</v>
      </c>
      <c r="GB11" s="19"/>
      <c r="GC11" s="7"/>
      <c r="GD11" s="7"/>
      <c r="GE11" s="7"/>
      <c r="GF11" s="7"/>
      <c r="GG11" s="26"/>
      <c r="GH11" s="24"/>
      <c r="GI11" s="17"/>
      <c r="GJ11" s="137"/>
      <c r="GK11" s="67" t="s">
        <v>29</v>
      </c>
      <c r="GL11" s="19"/>
      <c r="GM11" s="7"/>
      <c r="GN11" s="7"/>
      <c r="GO11" s="7"/>
      <c r="GP11" s="7"/>
      <c r="GQ11" s="26"/>
      <c r="GR11" s="24"/>
      <c r="GS11" s="17"/>
      <c r="GT11" s="137"/>
      <c r="GU11" s="67" t="s">
        <v>29</v>
      </c>
      <c r="GV11" s="19"/>
      <c r="GW11" s="7"/>
      <c r="GX11" s="7"/>
      <c r="GY11" s="7"/>
      <c r="GZ11" s="7"/>
      <c r="HA11" s="26"/>
      <c r="HB11" s="24"/>
      <c r="HC11" s="17"/>
      <c r="HD11" s="137"/>
      <c r="HE11" s="67" t="s">
        <v>29</v>
      </c>
      <c r="HF11" s="19"/>
      <c r="HG11" s="7"/>
      <c r="HH11" s="7"/>
      <c r="HI11" s="7"/>
      <c r="HJ11" s="7"/>
      <c r="HK11" s="26"/>
      <c r="HL11" s="24"/>
      <c r="HM11" s="17"/>
      <c r="HN11" s="149"/>
      <c r="HX11" s="149"/>
      <c r="IH11" s="149"/>
      <c r="IR11" s="149"/>
    </row>
    <row xmlns:x14ac="http://schemas.microsoft.com/office/spreadsheetml/2009/9/ac" r="12" s="1" customFormat="true" ht="15.75" customHeight="true" x14ac:dyDescent="0.2">
      <c r="A12" s="447" t="str">
        <f ca="true">IF(ISBLANK('Data Summary'!A14),"",'Data Summary'!A14)</f>
        <v>PAK_2015_ASER</v>
      </c>
      <c r="B12" s="137"/>
      <c r="C12" s="67" t="s">
        <v>169</v>
      </c>
      <c r="D12" s="19"/>
      <c r="E12" s="19"/>
      <c r="F12" s="19"/>
      <c r="G12" s="19"/>
      <c r="H12" s="19"/>
      <c r="I12" s="80"/>
      <c r="J12" s="24"/>
      <c r="K12" s="17"/>
      <c r="L12" s="137"/>
      <c r="M12" s="67" t="s">
        <v>169</v>
      </c>
      <c r="N12" s="19"/>
      <c r="O12" s="19"/>
      <c r="P12" s="19"/>
      <c r="Q12" s="19"/>
      <c r="R12" s="19"/>
      <c r="S12" s="80"/>
      <c r="T12" s="24"/>
      <c r="U12" s="17"/>
      <c r="V12" s="137"/>
      <c r="W12" s="67" t="s">
        <v>169</v>
      </c>
      <c r="X12" s="19"/>
      <c r="Y12" s="19"/>
      <c r="Z12" s="19"/>
      <c r="AA12" s="19"/>
      <c r="AB12" s="19"/>
      <c r="AC12" s="80"/>
      <c r="AD12" s="24"/>
      <c r="AE12" s="17"/>
      <c r="AF12" s="137"/>
      <c r="AG12" s="67" t="s">
        <v>169</v>
      </c>
      <c r="AH12" s="19"/>
      <c r="AI12" s="19"/>
      <c r="AJ12" s="19"/>
      <c r="AK12" s="19"/>
      <c r="AL12" s="19"/>
      <c r="AM12" s="80"/>
      <c r="AN12" s="24"/>
      <c r="AO12" s="17"/>
      <c r="AP12" s="137"/>
      <c r="AQ12" s="67" t="s">
        <v>169</v>
      </c>
      <c r="AR12" s="19"/>
      <c r="AS12" s="19"/>
      <c r="AT12" s="19"/>
      <c r="AU12" s="19"/>
      <c r="AV12" s="19"/>
      <c r="AW12" s="80"/>
      <c r="AX12" s="24"/>
      <c r="AY12" s="17"/>
      <c r="AZ12" s="137"/>
      <c r="BA12" s="67" t="s">
        <v>169</v>
      </c>
      <c r="BB12" s="19"/>
      <c r="BC12" s="19"/>
      <c r="BD12" s="19"/>
      <c r="BE12" s="19"/>
      <c r="BF12" s="19"/>
      <c r="BG12" s="80"/>
      <c r="BH12" s="24"/>
      <c r="BI12" s="17"/>
      <c r="BJ12" s="137"/>
      <c r="BK12" s="67" t="s">
        <v>169</v>
      </c>
      <c r="BL12" s="19"/>
      <c r="BM12" s="19"/>
      <c r="BN12" s="19"/>
      <c r="BO12" s="19"/>
      <c r="BP12" s="19"/>
      <c r="BQ12" s="80"/>
      <c r="BR12" s="24"/>
      <c r="BS12" s="17"/>
      <c r="BT12" s="137"/>
      <c r="BU12" s="67" t="s">
        <v>169</v>
      </c>
      <c r="BV12" s="19"/>
      <c r="BW12" s="19"/>
      <c r="BX12" s="19"/>
      <c r="BY12" s="19"/>
      <c r="BZ12" s="19"/>
      <c r="CA12" s="80"/>
      <c r="CB12" s="24"/>
      <c r="CC12" s="17"/>
      <c r="CD12" s="137"/>
      <c r="CE12" s="67" t="s">
        <v>169</v>
      </c>
      <c r="CF12" s="19"/>
      <c r="CG12" s="19"/>
      <c r="CH12" s="19"/>
      <c r="CI12" s="19"/>
      <c r="CJ12" s="19"/>
      <c r="CK12" s="80"/>
      <c r="CL12" s="24"/>
      <c r="CM12" s="17"/>
      <c r="CN12" s="137"/>
      <c r="CO12" s="67" t="s">
        <v>169</v>
      </c>
      <c r="CP12" s="19"/>
      <c r="CQ12" s="19"/>
      <c r="CR12" s="19"/>
      <c r="CS12" s="19"/>
      <c r="CT12" s="19"/>
      <c r="CU12" s="80"/>
      <c r="CV12" s="24"/>
      <c r="CW12" s="17"/>
      <c r="CX12" s="137"/>
      <c r="CY12" s="67" t="s">
        <v>169</v>
      </c>
      <c r="CZ12" s="19"/>
      <c r="DA12" s="19"/>
      <c r="DB12" s="19"/>
      <c r="DC12" s="19"/>
      <c r="DD12" s="19"/>
      <c r="DE12" s="80"/>
      <c r="DF12" s="24"/>
      <c r="DG12" s="17"/>
      <c r="DH12" s="137"/>
      <c r="DI12" s="67" t="s">
        <v>169</v>
      </c>
      <c r="DJ12" s="19"/>
      <c r="DK12" s="19"/>
      <c r="DL12" s="19"/>
      <c r="DM12" s="19"/>
      <c r="DN12" s="19"/>
      <c r="DO12" s="80"/>
      <c r="DP12" s="24"/>
      <c r="DQ12" s="17"/>
      <c r="DR12" s="137"/>
      <c r="DS12" s="67" t="s">
        <v>169</v>
      </c>
      <c r="DT12" s="19"/>
      <c r="DU12" s="19"/>
      <c r="DV12" s="19"/>
      <c r="DW12" s="19"/>
      <c r="DX12" s="19"/>
      <c r="DY12" s="80"/>
      <c r="DZ12" s="24"/>
      <c r="EA12" s="17"/>
      <c r="EB12" s="137"/>
      <c r="EC12" s="67" t="s">
        <v>169</v>
      </c>
      <c r="ED12" s="19"/>
      <c r="EE12" s="19"/>
      <c r="EF12" s="19"/>
      <c r="EG12" s="19"/>
      <c r="EH12" s="19"/>
      <c r="EI12" s="80"/>
      <c r="EJ12" s="24"/>
      <c r="EK12" s="17"/>
      <c r="EL12" s="137"/>
      <c r="EM12" s="67" t="s">
        <v>169</v>
      </c>
      <c r="EN12" s="19"/>
      <c r="EO12" s="19"/>
      <c r="EP12" s="19"/>
      <c r="EQ12" s="19"/>
      <c r="ER12" s="19"/>
      <c r="ES12" s="80"/>
      <c r="ET12" s="24"/>
      <c r="EU12" s="17"/>
      <c r="EV12" s="137"/>
      <c r="EW12" s="67" t="s">
        <v>169</v>
      </c>
      <c r="EX12" s="19"/>
      <c r="EY12" s="19"/>
      <c r="EZ12" s="19"/>
      <c r="FA12" s="19"/>
      <c r="FB12" s="19"/>
      <c r="FC12" s="80"/>
      <c r="FD12" s="24"/>
      <c r="FE12" s="17"/>
      <c r="FF12" s="137" t="s">
        <v>332</v>
      </c>
      <c r="FG12" s="67" t="s">
        <v>169</v>
      </c>
      <c r="FH12" s="19">
        <v>37.82405</v>
      </c>
      <c r="FI12" s="19">
        <v>65.747609999999995</v>
      </c>
      <c r="FJ12" s="19">
        <v>33.65034</v>
      </c>
      <c r="FK12" s="19"/>
      <c r="FL12" s="19">
        <v>34.494241496062997</v>
      </c>
      <c r="FM12" s="80">
        <v>60.416670000000003</v>
      </c>
      <c r="FN12" s="24"/>
      <c r="FO12" s="17"/>
      <c r="FP12" s="137" t="s">
        <v>333</v>
      </c>
      <c r="FQ12" s="67" t="s">
        <v>169</v>
      </c>
      <c r="FR12" s="19"/>
      <c r="FS12" s="19"/>
      <c r="FT12" s="19">
        <v>37.62724</v>
      </c>
      <c r="FU12" s="19"/>
      <c r="FV12" s="19">
        <v>32.374247675675676</v>
      </c>
      <c r="FW12" s="80">
        <v>38.248049999999999</v>
      </c>
      <c r="FX12" s="24"/>
      <c r="FY12" s="17"/>
      <c r="FZ12" s="137"/>
      <c r="GA12" s="67" t="s">
        <v>169</v>
      </c>
      <c r="GB12" s="19"/>
      <c r="GC12" s="19"/>
      <c r="GD12" s="19"/>
      <c r="GE12" s="19"/>
      <c r="GF12" s="19"/>
      <c r="GG12" s="80"/>
      <c r="GH12" s="24"/>
      <c r="GI12" s="17"/>
      <c r="GJ12" s="137"/>
      <c r="GK12" s="67" t="s">
        <v>169</v>
      </c>
      <c r="GL12" s="19">
        <v>41.589409373329801</v>
      </c>
      <c r="GM12" s="19"/>
      <c r="GN12" s="19"/>
      <c r="GO12" s="19"/>
      <c r="GP12" s="19">
        <v>49.87</v>
      </c>
      <c r="GQ12" s="80">
        <v>35.071218033260109</v>
      </c>
      <c r="GR12" s="24"/>
      <c r="GS12" s="17"/>
      <c r="GT12" s="137" t="s">
        <v>320</v>
      </c>
      <c r="GU12" s="67" t="s">
        <v>169</v>
      </c>
      <c r="GV12" s="19"/>
      <c r="GW12" s="19">
        <f>GW7*GW8/100</f>
        <v>75.109926318684487</v>
      </c>
      <c r="GX12" s="19"/>
      <c r="GY12" s="19"/>
      <c r="GZ12" s="19">
        <f>GZ7*GZ8/100</f>
        <v>64.906733104720942</v>
      </c>
      <c r="HA12" s="80">
        <f>HA7*HA8/100</f>
        <v>76.252105647003503</v>
      </c>
      <c r="HB12" s="24"/>
      <c r="HC12" s="17"/>
      <c r="HD12" s="137"/>
      <c r="HE12" s="67" t="s">
        <v>169</v>
      </c>
      <c r="HF12" s="19"/>
      <c r="HG12" s="19"/>
      <c r="HH12" s="19"/>
      <c r="HI12" s="19"/>
      <c r="HJ12" s="19"/>
      <c r="HK12" s="80"/>
      <c r="HL12" s="24"/>
      <c r="HM12" s="17"/>
      <c r="HN12" s="150"/>
      <c r="HX12" s="150"/>
      <c r="IH12" s="150"/>
      <c r="IR12" s="150"/>
    </row>
    <row xmlns:x14ac="http://schemas.microsoft.com/office/spreadsheetml/2009/9/ac" r="13" s="301" customFormat="true" ht="18" customHeight="true" x14ac:dyDescent="0.25">
      <c r="A13" s="447" t="str">
        <f ca="true">IF(ISBLANK('Data Summary'!A15),"",'Data Summary'!A15)</f>
        <v>PAK_2015_CEN</v>
      </c>
      <c r="B13" s="285" t="s">
        <v>55</v>
      </c>
      <c r="C13" s="292" t="s">
        <v>27</v>
      </c>
      <c r="D13" s="293"/>
      <c r="E13" s="293"/>
      <c r="F13" s="293"/>
      <c r="G13" s="294"/>
      <c r="H13" s="294"/>
      <c r="I13" s="295"/>
      <c r="J13" s="271"/>
      <c r="K13" s="290"/>
      <c r="L13" s="285" t="s">
        <v>55</v>
      </c>
      <c r="M13" s="292" t="s">
        <v>27</v>
      </c>
      <c r="N13" s="293"/>
      <c r="O13" s="293"/>
      <c r="P13" s="293"/>
      <c r="Q13" s="294"/>
      <c r="R13" s="294"/>
      <c r="S13" s="295"/>
      <c r="T13" s="271"/>
      <c r="U13" s="290"/>
      <c r="V13" s="285" t="s">
        <v>55</v>
      </c>
      <c r="W13" s="292" t="s">
        <v>27</v>
      </c>
      <c r="X13" s="293"/>
      <c r="Y13" s="293"/>
      <c r="Z13" s="293"/>
      <c r="AA13" s="294"/>
      <c r="AB13" s="294"/>
      <c r="AC13" s="295"/>
      <c r="AD13" s="271"/>
      <c r="AE13" s="290"/>
      <c r="AF13" s="285" t="s">
        <v>55</v>
      </c>
      <c r="AG13" s="292" t="s">
        <v>27</v>
      </c>
      <c r="AH13" s="293"/>
      <c r="AI13" s="293"/>
      <c r="AJ13" s="293"/>
      <c r="AK13" s="294"/>
      <c r="AL13" s="294"/>
      <c r="AM13" s="295"/>
      <c r="AN13" s="271"/>
      <c r="AO13" s="290"/>
      <c r="AP13" s="285" t="s">
        <v>55</v>
      </c>
      <c r="AQ13" s="292" t="s">
        <v>27</v>
      </c>
      <c r="AR13" s="293"/>
      <c r="AS13" s="293"/>
      <c r="AT13" s="293"/>
      <c r="AU13" s="294"/>
      <c r="AV13" s="294"/>
      <c r="AW13" s="295"/>
      <c r="AX13" s="271"/>
      <c r="AY13" s="290"/>
      <c r="AZ13" s="285" t="s">
        <v>55</v>
      </c>
      <c r="BA13" s="296" t="s">
        <v>27</v>
      </c>
      <c r="BB13" s="297"/>
      <c r="BC13" s="297"/>
      <c r="BD13" s="297"/>
      <c r="BE13" s="298"/>
      <c r="BF13" s="298"/>
      <c r="BG13" s="299"/>
      <c r="BH13" s="271"/>
      <c r="BI13" s="290"/>
      <c r="BJ13" s="285" t="s">
        <v>55</v>
      </c>
      <c r="BK13" s="292" t="s">
        <v>27</v>
      </c>
      <c r="BL13" s="293"/>
      <c r="BM13" s="293"/>
      <c r="BN13" s="293"/>
      <c r="BO13" s="294"/>
      <c r="BP13" s="294"/>
      <c r="BQ13" s="295"/>
      <c r="BR13" s="271"/>
      <c r="BS13" s="290"/>
      <c r="BT13" s="285" t="s">
        <v>55</v>
      </c>
      <c r="BU13" s="292" t="s">
        <v>27</v>
      </c>
      <c r="BV13" s="293"/>
      <c r="BW13" s="293"/>
      <c r="BX13" s="293"/>
      <c r="BY13" s="294"/>
      <c r="BZ13" s="294"/>
      <c r="CA13" s="295"/>
      <c r="CB13" s="271"/>
      <c r="CC13" s="290"/>
      <c r="CD13" s="285" t="s">
        <v>55</v>
      </c>
      <c r="CE13" s="292" t="s">
        <v>27</v>
      </c>
      <c r="CF13" s="293"/>
      <c r="CG13" s="293"/>
      <c r="CH13" s="293"/>
      <c r="CI13" s="294"/>
      <c r="CJ13" s="294"/>
      <c r="CK13" s="295"/>
      <c r="CL13" s="271"/>
      <c r="CM13" s="290"/>
      <c r="CN13" s="285" t="s">
        <v>55</v>
      </c>
      <c r="CO13" s="292" t="s">
        <v>27</v>
      </c>
      <c r="CP13" s="293"/>
      <c r="CQ13" s="293"/>
      <c r="CR13" s="293"/>
      <c r="CS13" s="294"/>
      <c r="CT13" s="294"/>
      <c r="CU13" s="295"/>
      <c r="CV13" s="271"/>
      <c r="CW13" s="290"/>
      <c r="CX13" s="285" t="s">
        <v>55</v>
      </c>
      <c r="CY13" s="292" t="s">
        <v>27</v>
      </c>
      <c r="CZ13" s="293"/>
      <c r="DA13" s="293"/>
      <c r="DB13" s="293"/>
      <c r="DC13" s="294"/>
      <c r="DD13" s="294"/>
      <c r="DE13" s="295"/>
      <c r="DF13" s="271"/>
      <c r="DG13" s="290"/>
      <c r="DH13" s="285" t="s">
        <v>55</v>
      </c>
      <c r="DI13" s="292" t="s">
        <v>27</v>
      </c>
      <c r="DJ13" s="293"/>
      <c r="DK13" s="293"/>
      <c r="DL13" s="293"/>
      <c r="DM13" s="294"/>
      <c r="DN13" s="294"/>
      <c r="DO13" s="295"/>
      <c r="DP13" s="271"/>
      <c r="DQ13" s="290"/>
      <c r="DR13" s="285" t="s">
        <v>55</v>
      </c>
      <c r="DS13" s="292" t="s">
        <v>27</v>
      </c>
      <c r="DT13" s="293"/>
      <c r="DU13" s="293"/>
      <c r="DV13" s="293"/>
      <c r="DW13" s="294"/>
      <c r="DX13" s="294"/>
      <c r="DY13" s="295"/>
      <c r="DZ13" s="271"/>
      <c r="EA13" s="290"/>
      <c r="EB13" s="285" t="s">
        <v>55</v>
      </c>
      <c r="EC13" s="292" t="s">
        <v>27</v>
      </c>
      <c r="ED13" s="293"/>
      <c r="EE13" s="293"/>
      <c r="EF13" s="293"/>
      <c r="EG13" s="294"/>
      <c r="EH13" s="294"/>
      <c r="EI13" s="295"/>
      <c r="EJ13" s="271"/>
      <c r="EK13" s="290"/>
      <c r="EL13" s="285" t="s">
        <v>55</v>
      </c>
      <c r="EM13" s="292" t="s">
        <v>27</v>
      </c>
      <c r="EN13" s="293"/>
      <c r="EO13" s="293"/>
      <c r="EP13" s="293"/>
      <c r="EQ13" s="294"/>
      <c r="ER13" s="294"/>
      <c r="ES13" s="295"/>
      <c r="ET13" s="271"/>
      <c r="EU13" s="290"/>
      <c r="EV13" s="285" t="s">
        <v>55</v>
      </c>
      <c r="EW13" s="292" t="s">
        <v>27</v>
      </c>
      <c r="EX13" s="293"/>
      <c r="EY13" s="293"/>
      <c r="EZ13" s="293"/>
      <c r="FA13" s="294"/>
      <c r="FB13" s="294"/>
      <c r="FC13" s="295"/>
      <c r="FD13" s="271"/>
      <c r="FE13" s="290"/>
      <c r="FF13" s="285" t="s">
        <v>55</v>
      </c>
      <c r="FG13" s="292" t="s">
        <v>27</v>
      </c>
      <c r="FH13" s="293"/>
      <c r="FI13" s="293"/>
      <c r="FJ13" s="293"/>
      <c r="FK13" s="294"/>
      <c r="FL13" s="294"/>
      <c r="FM13" s="295"/>
      <c r="FN13" s="271"/>
      <c r="FO13" s="290"/>
      <c r="FP13" s="285" t="s">
        <v>55</v>
      </c>
      <c r="FQ13" s="292" t="s">
        <v>27</v>
      </c>
      <c r="FR13" s="293"/>
      <c r="FS13" s="293"/>
      <c r="FT13" s="293"/>
      <c r="FU13" s="294"/>
      <c r="FV13" s="294"/>
      <c r="FW13" s="295"/>
      <c r="FX13" s="271"/>
      <c r="FY13" s="290"/>
      <c r="FZ13" s="285" t="s">
        <v>55</v>
      </c>
      <c r="GA13" s="292" t="s">
        <v>27</v>
      </c>
      <c r="GB13" s="293"/>
      <c r="GC13" s="293"/>
      <c r="GD13" s="293"/>
      <c r="GE13" s="294"/>
      <c r="GF13" s="294"/>
      <c r="GG13" s="295"/>
      <c r="GH13" s="271"/>
      <c r="GI13" s="290"/>
      <c r="GJ13" s="285" t="s">
        <v>55</v>
      </c>
      <c r="GK13" s="292" t="s">
        <v>27</v>
      </c>
      <c r="GL13" s="293"/>
      <c r="GM13" s="293"/>
      <c r="GN13" s="293"/>
      <c r="GO13" s="294"/>
      <c r="GP13" s="294"/>
      <c r="GQ13" s="295"/>
      <c r="GR13" s="271"/>
      <c r="GS13" s="290"/>
      <c r="GT13" s="285" t="s">
        <v>55</v>
      </c>
      <c r="GU13" s="292" t="s">
        <v>27</v>
      </c>
      <c r="GV13" s="293"/>
      <c r="GW13" s="293"/>
      <c r="GX13" s="293"/>
      <c r="GY13" s="294"/>
      <c r="GZ13" s="294"/>
      <c r="HA13" s="295"/>
      <c r="HB13" s="271"/>
      <c r="HC13" s="290"/>
      <c r="HD13" s="285" t="s">
        <v>55</v>
      </c>
      <c r="HE13" s="292" t="s">
        <v>27</v>
      </c>
      <c r="HF13" s="293"/>
      <c r="HG13" s="293"/>
      <c r="HH13" s="293"/>
      <c r="HI13" s="294"/>
      <c r="HJ13" s="294"/>
      <c r="HK13" s="295"/>
      <c r="HL13" s="271"/>
      <c r="HM13" s="290"/>
      <c r="HN13" s="300"/>
      <c r="HX13" s="300"/>
      <c r="IH13" s="300"/>
      <c r="IR13" s="300"/>
    </row>
    <row xmlns:x14ac="http://schemas.microsoft.com/office/spreadsheetml/2009/9/ac" r="14" x14ac:dyDescent="0.25">
      <c r="A14" s="447" t="str">
        <f ca="true">IF(ISBLANK('Data Summary'!A16),"",'Data Summary'!A16)</f>
        <v>PAK_2016_EMIS</v>
      </c>
      <c r="B14" s="138" t="s">
        <v>30</v>
      </c>
      <c r="C14" s="20">
        <v>0</v>
      </c>
      <c r="D14" s="81">
        <f>47684/(100842+47684+13821)*100</f>
        <v>29.371654542430718</v>
      </c>
      <c r="E14" s="47">
        <f>2683/16581*100</f>
        <v>16.181171220071167</v>
      </c>
      <c r="F14" s="47">
        <f>45001/145766*100</f>
        <v>30.872082653019223</v>
      </c>
      <c r="G14" s="7"/>
      <c r="H14" s="7">
        <f>37318/127503*100</f>
        <v>29.268330941232755</v>
      </c>
      <c r="I14" s="26">
        <f>(37318+2776+1431)/(127503+15410+9725)*100</f>
        <v>27.204890001179262</v>
      </c>
      <c r="J14" s="11"/>
      <c r="K14" s="16"/>
      <c r="L14" s="138" t="s">
        <v>30</v>
      </c>
      <c r="M14" s="20">
        <v>0</v>
      </c>
      <c r="N14" s="81">
        <f>60049/163234*100</f>
        <v>36.787066419986033</v>
      </c>
      <c r="O14" s="47">
        <f>3431/16138*100</f>
        <v>21.260379229148594</v>
      </c>
      <c r="P14" s="47">
        <f>56618/147096*100</f>
        <v>38.490509599173329</v>
      </c>
      <c r="Q14" s="7"/>
      <c r="R14" s="7">
        <f>54963/136630*100</f>
        <v>40.22762204493889</v>
      </c>
      <c r="S14" s="26">
        <f>(3339+1674+73)/(15508+10008+1088)*100</f>
        <v>19.117425950984813</v>
      </c>
      <c r="T14" s="11"/>
      <c r="U14" s="16"/>
      <c r="V14" s="138" t="s">
        <v>30</v>
      </c>
      <c r="W14" s="20">
        <v>0</v>
      </c>
      <c r="X14" s="81">
        <f>44403/161102*100</f>
        <v>27.56204143958486</v>
      </c>
      <c r="Y14" s="47">
        <f>3239/16688*100</f>
        <v>19.40915627996165</v>
      </c>
      <c r="Z14" s="47">
        <f>41164/144414*100</f>
        <v>28.504161646377774</v>
      </c>
      <c r="AA14" s="7"/>
      <c r="AB14" s="7">
        <f>41033/134295*100</f>
        <v>30.554376559067727</v>
      </c>
      <c r="AC14" s="26">
        <f>(2165+1139+66)/(15431+10217+1159)*100</f>
        <v>12.571343305852951</v>
      </c>
      <c r="AD14" s="11"/>
      <c r="AE14" s="16"/>
      <c r="AF14" s="138" t="s">
        <v>30</v>
      </c>
      <c r="AG14" s="20">
        <v>0</v>
      </c>
      <c r="AH14" s="81">
        <f>53609/161422*100</f>
        <v>33.210466974761808</v>
      </c>
      <c r="AI14" s="47">
        <f>2779/15931*100</f>
        <v>17.443977151465695</v>
      </c>
      <c r="AJ14" s="47">
        <f>50830/145491*100</f>
        <v>34.936868947220098</v>
      </c>
      <c r="AK14" s="7"/>
      <c r="AL14" s="7">
        <f>49477/133347*100</f>
        <v>37.103946845448341</v>
      </c>
      <c r="AM14" s="26">
        <f>(2717+1338+77)/(15862+10924+1289)*100</f>
        <v>14.71772039180766</v>
      </c>
      <c r="AN14" s="11"/>
      <c r="AO14" s="16"/>
      <c r="AP14" s="138" t="s">
        <v>30</v>
      </c>
      <c r="AQ14" s="20">
        <v>0</v>
      </c>
      <c r="AR14" s="81">
        <v>36.4</v>
      </c>
      <c r="AS14" s="47">
        <v>22.8</v>
      </c>
      <c r="AT14" s="47">
        <v>38</v>
      </c>
      <c r="AU14" s="7"/>
      <c r="AV14" s="7">
        <v>40.700000000000003</v>
      </c>
      <c r="AW14" s="26">
        <v>16.8</v>
      </c>
      <c r="AX14" s="11"/>
      <c r="AY14" s="16"/>
      <c r="AZ14" s="138" t="s">
        <v>30</v>
      </c>
      <c r="BA14" s="20">
        <v>0</v>
      </c>
      <c r="BB14" s="81">
        <v>30.2</v>
      </c>
      <c r="BC14" s="47">
        <v>16.5</v>
      </c>
      <c r="BD14" s="47">
        <v>31.8</v>
      </c>
      <c r="BE14" s="7"/>
      <c r="BF14" s="7">
        <v>34.200000000000003</v>
      </c>
      <c r="BG14" s="26">
        <v>12.8</v>
      </c>
      <c r="BH14" s="11"/>
      <c r="BI14" s="16"/>
      <c r="BJ14" s="138" t="s">
        <v>30</v>
      </c>
      <c r="BK14" s="20">
        <v>0</v>
      </c>
      <c r="BL14" s="81">
        <v>30.2</v>
      </c>
      <c r="BM14" s="47">
        <v>16.5</v>
      </c>
      <c r="BN14" s="47">
        <v>31.8</v>
      </c>
      <c r="BO14" s="7"/>
      <c r="BP14" s="7">
        <v>34.200000000000003</v>
      </c>
      <c r="BQ14" s="26">
        <v>12.8</v>
      </c>
      <c r="BR14" s="11"/>
      <c r="BS14" s="16"/>
      <c r="BT14" s="138" t="s">
        <v>30</v>
      </c>
      <c r="BU14" s="20">
        <v>0</v>
      </c>
      <c r="BV14" s="81">
        <v>22.2</v>
      </c>
      <c r="BW14" s="47">
        <v>8.8000000000000007</v>
      </c>
      <c r="BX14" s="47">
        <v>23.6</v>
      </c>
      <c r="BY14" s="7"/>
      <c r="BZ14" s="7">
        <v>25.2</v>
      </c>
      <c r="CA14" s="26">
        <v>9.3000000000000007</v>
      </c>
      <c r="CB14" s="11"/>
      <c r="CC14" s="16"/>
      <c r="CD14" s="138" t="s">
        <v>30</v>
      </c>
      <c r="CE14" s="20">
        <v>0</v>
      </c>
      <c r="CF14" s="81"/>
      <c r="CG14" s="47"/>
      <c r="CH14" s="47"/>
      <c r="CI14" s="7"/>
      <c r="CJ14" s="7"/>
      <c r="CK14" s="26"/>
      <c r="CL14" s="11"/>
      <c r="CM14" s="16"/>
      <c r="CN14" s="138" t="s">
        <v>30</v>
      </c>
      <c r="CO14" s="20">
        <v>0</v>
      </c>
      <c r="CP14" s="81">
        <f>100-77.04</f>
        <v>22.959999999999994</v>
      </c>
      <c r="CQ14" s="47"/>
      <c r="CR14" s="47"/>
      <c r="CS14" s="7"/>
      <c r="CT14" s="7"/>
      <c r="CU14" s="26"/>
      <c r="CV14" s="11"/>
      <c r="CW14" s="16"/>
      <c r="CX14" s="138" t="s">
        <v>30</v>
      </c>
      <c r="CY14" s="20">
        <v>0</v>
      </c>
      <c r="CZ14" s="81">
        <v>27.4</v>
      </c>
      <c r="DA14" s="47">
        <v>16.7</v>
      </c>
      <c r="DB14" s="47">
        <v>28.6</v>
      </c>
      <c r="DC14" s="7"/>
      <c r="DD14" s="7">
        <v>31.4</v>
      </c>
      <c r="DE14" s="26">
        <v>10.6</v>
      </c>
      <c r="DF14" s="11"/>
      <c r="DG14" s="16"/>
      <c r="DH14" s="138" t="s">
        <v>30</v>
      </c>
      <c r="DI14" s="20">
        <v>0</v>
      </c>
      <c r="DJ14" s="81"/>
      <c r="DK14" s="47"/>
      <c r="DL14" s="47"/>
      <c r="DM14" s="7"/>
      <c r="DN14" s="7"/>
      <c r="DO14" s="26"/>
      <c r="DP14" s="11"/>
      <c r="DQ14" s="16"/>
      <c r="DR14" s="138" t="s">
        <v>30</v>
      </c>
      <c r="DS14" s="20">
        <v>0</v>
      </c>
      <c r="DT14" s="81"/>
      <c r="DU14" s="47"/>
      <c r="DV14" s="47"/>
      <c r="DW14" s="7"/>
      <c r="DX14" s="7"/>
      <c r="DY14" s="26"/>
      <c r="DZ14" s="11"/>
      <c r="EA14" s="16"/>
      <c r="EB14" s="138" t="s">
        <v>30</v>
      </c>
      <c r="EC14" s="20">
        <v>0</v>
      </c>
      <c r="ED14" s="81"/>
      <c r="EE14" s="47"/>
      <c r="EF14" s="47"/>
      <c r="EG14" s="7"/>
      <c r="EH14" s="7"/>
      <c r="EI14" s="26"/>
      <c r="EJ14" s="11"/>
      <c r="EK14" s="16"/>
      <c r="EL14" s="138" t="s">
        <v>30</v>
      </c>
      <c r="EM14" s="20">
        <v>0</v>
      </c>
      <c r="EN14" s="81">
        <v>21.555290559400962</v>
      </c>
      <c r="EO14" s="47"/>
      <c r="EP14" s="47"/>
      <c r="EQ14" s="7"/>
      <c r="ER14" s="7">
        <v>25.377992528692019</v>
      </c>
      <c r="ES14" s="26">
        <v>7.0875634517766501</v>
      </c>
      <c r="ET14" s="11"/>
      <c r="EU14" s="16"/>
      <c r="EV14" s="138" t="s">
        <v>30</v>
      </c>
      <c r="EW14" s="20">
        <v>0</v>
      </c>
      <c r="EX14" s="81"/>
      <c r="EY14" s="47"/>
      <c r="EZ14" s="47"/>
      <c r="FA14" s="7"/>
      <c r="FB14" s="7"/>
      <c r="FC14" s="26"/>
      <c r="FD14" s="11"/>
      <c r="FE14" s="16"/>
      <c r="FF14" s="138" t="s">
        <v>30</v>
      </c>
      <c r="FG14" s="20">
        <v>0</v>
      </c>
      <c r="FH14" s="81"/>
      <c r="FI14" s="47"/>
      <c r="FJ14" s="47"/>
      <c r="FK14" s="7"/>
      <c r="FL14" s="7"/>
      <c r="FM14" s="26"/>
      <c r="FN14" s="11"/>
      <c r="FO14" s="16"/>
      <c r="FP14" s="138" t="s">
        <v>30</v>
      </c>
      <c r="FQ14" s="20">
        <v>0</v>
      </c>
      <c r="FR14" s="81"/>
      <c r="FS14" s="47"/>
      <c r="FT14" s="47"/>
      <c r="FU14" s="7"/>
      <c r="FV14" s="7"/>
      <c r="FW14" s="26"/>
      <c r="FX14" s="11"/>
      <c r="FY14" s="16"/>
      <c r="FZ14" s="138" t="s">
        <v>30</v>
      </c>
      <c r="GA14" s="20">
        <v>0</v>
      </c>
      <c r="GB14" s="81">
        <v>23.426765681782271</v>
      </c>
      <c r="GC14" s="47">
        <v>22.007138253844303</v>
      </c>
      <c r="GD14" s="47">
        <v>23.624279466218418</v>
      </c>
      <c r="GE14" s="7"/>
      <c r="GF14" s="7">
        <v>27.638899960143483</v>
      </c>
      <c r="GG14" s="26">
        <v>7.304347826086957</v>
      </c>
      <c r="GH14" s="11"/>
      <c r="GI14" s="16"/>
      <c r="GJ14" s="138" t="s">
        <v>30</v>
      </c>
      <c r="GK14" s="20">
        <v>0</v>
      </c>
      <c r="GL14" s="81"/>
      <c r="GM14" s="47"/>
      <c r="GN14" s="47"/>
      <c r="GO14" s="7"/>
      <c r="GP14" s="7"/>
      <c r="GQ14" s="26"/>
      <c r="GR14" s="11"/>
      <c r="GS14" s="16"/>
      <c r="GT14" s="138" t="s">
        <v>30</v>
      </c>
      <c r="GU14" s="20">
        <v>0</v>
      </c>
      <c r="GV14" s="81"/>
      <c r="GW14" s="47"/>
      <c r="GX14" s="47"/>
      <c r="GY14" s="7"/>
      <c r="GZ14" s="7"/>
      <c r="HA14" s="26"/>
      <c r="HB14" s="11"/>
      <c r="HC14" s="16"/>
      <c r="HD14" s="138" t="s">
        <v>30</v>
      </c>
      <c r="HE14" s="20">
        <v>0</v>
      </c>
      <c r="HF14" s="81">
        <v>20.596491391520861</v>
      </c>
      <c r="HG14" s="47">
        <v>21.190903172870176</v>
      </c>
      <c r="HH14" s="47">
        <v>20.297109099946635</v>
      </c>
      <c r="HI14" s="7"/>
      <c r="HJ14" s="7">
        <v>24.285592425147147</v>
      </c>
      <c r="HK14" s="26">
        <v>6.5104245929082341</v>
      </c>
      <c r="HL14" s="11"/>
      <c r="HM14" s="16"/>
    </row>
    <row xmlns:x14ac="http://schemas.microsoft.com/office/spreadsheetml/2009/9/ac" r="15" s="2" customFormat="true" x14ac:dyDescent="0.25">
      <c r="A15" s="447" t="str">
        <f ca="true">IF(ISBLANK('Data Summary'!A17),"",'Data Summary'!A17)</f>
        <v>PAK_2016_ASER</v>
      </c>
      <c r="B15" s="138" t="s">
        <v>91</v>
      </c>
      <c r="C15" s="82">
        <v>0</v>
      </c>
      <c r="D15" s="47">
        <f>13821/(100842+47684+13821)*100</f>
        <v>8.5132463180717846</v>
      </c>
      <c r="E15" s="47">
        <f>599/16581*100</f>
        <v>3.6125686026174537</v>
      </c>
      <c r="F15" s="47">
        <f>13222/145766*100</f>
        <v>9.0707023585747013</v>
      </c>
      <c r="G15" s="7"/>
      <c r="H15" s="7">
        <f>326/8670*100</f>
        <v>3.7600922722029986</v>
      </c>
      <c r="I15" s="26">
        <f>(12807+616+65)/(127503+15410+9728)*100</f>
        <v>8.8364200968285065</v>
      </c>
      <c r="J15" s="11"/>
      <c r="K15" s="16"/>
      <c r="L15" s="138" t="s">
        <v>91</v>
      </c>
      <c r="M15" s="82">
        <v>0</v>
      </c>
      <c r="N15" s="47">
        <f>3238/163234*100</f>
        <v>1.9836553659164142</v>
      </c>
      <c r="O15" s="47">
        <f>211/16138*100</f>
        <v>1.3074730449869871</v>
      </c>
      <c r="P15" s="47">
        <f>3027/147096*100</f>
        <v>2.0578397781040954</v>
      </c>
      <c r="Q15" s="7"/>
      <c r="R15" s="7">
        <f>2976/136630*100</f>
        <v>2.1781453560711412</v>
      </c>
      <c r="S15" s="26">
        <f>(147+103+12)/(15508+10008+1088)*100</f>
        <v>0.98481431363704708</v>
      </c>
      <c r="T15" s="11"/>
      <c r="U15" s="16"/>
      <c r="V15" s="138" t="s">
        <v>91</v>
      </c>
      <c r="W15" s="82">
        <v>0</v>
      </c>
      <c r="X15" s="47">
        <f>10161/161102*100</f>
        <v>6.307184268351727</v>
      </c>
      <c r="Y15" s="47">
        <f>345/16688*100</f>
        <v>2.0673537871524448</v>
      </c>
      <c r="Z15" s="47">
        <f>9816/144414*100</f>
        <v>6.7971249324857705</v>
      </c>
      <c r="AA15" s="7"/>
      <c r="AB15" s="7">
        <f>9706/134295*100</f>
        <v>7.2273725753006444</v>
      </c>
      <c r="AC15" s="26">
        <f>(356+93+6)/(15431+10217+1159)*100</f>
        <v>1.6973178647368223</v>
      </c>
      <c r="AD15" s="11"/>
      <c r="AE15" s="16"/>
      <c r="AF15" s="138" t="s">
        <v>91</v>
      </c>
      <c r="AG15" s="82">
        <v>0</v>
      </c>
      <c r="AH15" s="47">
        <f>4018/161422*100</f>
        <v>2.4891278760020321</v>
      </c>
      <c r="AI15" s="47">
        <f>240/15931*100</f>
        <v>1.5064967673090202</v>
      </c>
      <c r="AJ15" s="47">
        <f>3778/145491*100</f>
        <v>2.596724195998378</v>
      </c>
      <c r="AK15" s="7"/>
      <c r="AL15" s="7">
        <f>3638/133347*100</f>
        <v>2.728220357413365</v>
      </c>
      <c r="AM15" s="26">
        <f>(288+77+15)/(15862+10924+1289)*100</f>
        <v>1.3535173642030276</v>
      </c>
      <c r="AN15" s="11"/>
      <c r="AO15" s="16"/>
      <c r="AP15" s="138" t="s">
        <v>91</v>
      </c>
      <c r="AQ15" s="82">
        <v>0</v>
      </c>
      <c r="AR15" s="47">
        <v>0.9</v>
      </c>
      <c r="AS15" s="47">
        <v>0.5</v>
      </c>
      <c r="AT15" s="47">
        <v>1</v>
      </c>
      <c r="AU15" s="7"/>
      <c r="AV15" s="7">
        <v>1</v>
      </c>
      <c r="AW15" s="26">
        <v>0.4</v>
      </c>
      <c r="AX15" s="11"/>
      <c r="AY15" s="16"/>
      <c r="AZ15" s="138" t="s">
        <v>91</v>
      </c>
      <c r="BA15" s="82">
        <v>0</v>
      </c>
      <c r="BB15" s="47">
        <v>1.1000000000000001</v>
      </c>
      <c r="BC15" s="47">
        <v>1.1000000000000001</v>
      </c>
      <c r="BD15" s="47">
        <v>1.1000000000000001</v>
      </c>
      <c r="BE15" s="7"/>
      <c r="BF15" s="7">
        <v>1.3</v>
      </c>
      <c r="BG15" s="26">
        <v>0.4</v>
      </c>
      <c r="BH15" s="11"/>
      <c r="BI15" s="16"/>
      <c r="BJ15" s="138" t="s">
        <v>91</v>
      </c>
      <c r="BK15" s="82">
        <v>0</v>
      </c>
      <c r="BL15" s="47">
        <v>1.1000000000000001</v>
      </c>
      <c r="BM15" s="47">
        <v>1.1000000000000001</v>
      </c>
      <c r="BN15" s="47">
        <v>1.1000000000000001</v>
      </c>
      <c r="BO15" s="7"/>
      <c r="BP15" s="7">
        <v>1.3</v>
      </c>
      <c r="BQ15" s="26">
        <v>0.4</v>
      </c>
      <c r="BR15" s="11"/>
      <c r="BS15" s="16"/>
      <c r="BT15" s="138" t="s">
        <v>91</v>
      </c>
      <c r="BU15" s="82">
        <v>0</v>
      </c>
      <c r="BV15" s="47">
        <v>9.3000000000000007</v>
      </c>
      <c r="BW15" s="47">
        <v>7.5</v>
      </c>
      <c r="BX15" s="47">
        <v>9.5</v>
      </c>
      <c r="BY15" s="7"/>
      <c r="BZ15" s="7">
        <v>10.4</v>
      </c>
      <c r="CA15" s="26">
        <v>4.5999999999999996</v>
      </c>
      <c r="CB15" s="11"/>
      <c r="CC15" s="16"/>
      <c r="CD15" s="138" t="s">
        <v>91</v>
      </c>
      <c r="CE15" s="82">
        <v>0</v>
      </c>
      <c r="CF15" s="47"/>
      <c r="CG15" s="47"/>
      <c r="CH15" s="47"/>
      <c r="CI15" s="7"/>
      <c r="CJ15" s="7"/>
      <c r="CK15" s="26"/>
      <c r="CL15" s="11"/>
      <c r="CM15" s="16"/>
      <c r="CN15" s="138" t="s">
        <v>91</v>
      </c>
      <c r="CO15" s="82">
        <v>0</v>
      </c>
      <c r="CP15" s="47"/>
      <c r="CQ15" s="47"/>
      <c r="CR15" s="47"/>
      <c r="CS15" s="7"/>
      <c r="CT15" s="7"/>
      <c r="CU15" s="26"/>
      <c r="CV15" s="11"/>
      <c r="CW15" s="16"/>
      <c r="CX15" s="138" t="s">
        <v>91</v>
      </c>
      <c r="CY15" s="82">
        <v>0</v>
      </c>
      <c r="CZ15" s="47">
        <v>1.5</v>
      </c>
      <c r="DA15" s="47">
        <v>1.5</v>
      </c>
      <c r="DB15" s="47">
        <v>1.5</v>
      </c>
      <c r="DC15" s="7"/>
      <c r="DD15" s="7">
        <v>1.6</v>
      </c>
      <c r="DE15" s="26">
        <v>1</v>
      </c>
      <c r="DF15" s="11"/>
      <c r="DG15" s="16"/>
      <c r="DH15" s="138" t="s">
        <v>91</v>
      </c>
      <c r="DI15" s="82">
        <v>0</v>
      </c>
      <c r="DJ15" s="47"/>
      <c r="DK15" s="47"/>
      <c r="DL15" s="47"/>
      <c r="DM15" s="7"/>
      <c r="DN15" s="7"/>
      <c r="DO15" s="26"/>
      <c r="DP15" s="11"/>
      <c r="DQ15" s="16"/>
      <c r="DR15" s="138" t="s">
        <v>91</v>
      </c>
      <c r="DS15" s="82">
        <v>0</v>
      </c>
      <c r="DT15" s="47"/>
      <c r="DU15" s="47"/>
      <c r="DV15" s="47"/>
      <c r="DW15" s="7"/>
      <c r="DX15" s="7"/>
      <c r="DY15" s="26"/>
      <c r="DZ15" s="11"/>
      <c r="EA15" s="16"/>
      <c r="EB15" s="138" t="s">
        <v>91</v>
      </c>
      <c r="EC15" s="82">
        <v>0</v>
      </c>
      <c r="ED15" s="47"/>
      <c r="EE15" s="47"/>
      <c r="EF15" s="47"/>
      <c r="EG15" s="7"/>
      <c r="EH15" s="7"/>
      <c r="EI15" s="26"/>
      <c r="EJ15" s="11"/>
      <c r="EK15" s="16"/>
      <c r="EL15" s="138" t="s">
        <v>91</v>
      </c>
      <c r="EM15" s="82">
        <v>0</v>
      </c>
      <c r="EN15" s="47">
        <v>1.8306941048718581</v>
      </c>
      <c r="EO15" s="47"/>
      <c r="EP15" s="47"/>
      <c r="EQ15" s="7"/>
      <c r="ER15" s="7">
        <v>2.0398525976709081</v>
      </c>
      <c r="ES15" s="26">
        <v>1.0437817258883249</v>
      </c>
      <c r="ET15" s="11"/>
      <c r="EU15" s="16"/>
      <c r="EV15" s="138" t="s">
        <v>91</v>
      </c>
      <c r="EW15" s="82">
        <v>0</v>
      </c>
      <c r="EX15" s="47"/>
      <c r="EY15" s="47"/>
      <c r="EZ15" s="47"/>
      <c r="FA15" s="7"/>
      <c r="FB15" s="7"/>
      <c r="FC15" s="26"/>
      <c r="FD15" s="11"/>
      <c r="FE15" s="16"/>
      <c r="FF15" s="138" t="s">
        <v>91</v>
      </c>
      <c r="FG15" s="82">
        <v>0</v>
      </c>
      <c r="FH15" s="47"/>
      <c r="FI15" s="47"/>
      <c r="FJ15" s="47"/>
      <c r="FK15" s="7"/>
      <c r="FL15" s="7"/>
      <c r="FM15" s="26"/>
      <c r="FN15" s="11"/>
      <c r="FO15" s="16"/>
      <c r="FP15" s="138" t="s">
        <v>91</v>
      </c>
      <c r="FQ15" s="82">
        <v>0</v>
      </c>
      <c r="FR15" s="47"/>
      <c r="FS15" s="47"/>
      <c r="FT15" s="47"/>
      <c r="FU15" s="7"/>
      <c r="FV15" s="7"/>
      <c r="FW15" s="26"/>
      <c r="FX15" s="11"/>
      <c r="FY15" s="16"/>
      <c r="FZ15" s="138" t="s">
        <v>91</v>
      </c>
      <c r="GA15" s="82">
        <v>0</v>
      </c>
      <c r="GB15" s="47">
        <v>0.76410175383156897</v>
      </c>
      <c r="GC15" s="47">
        <v>1.0653750761597249</v>
      </c>
      <c r="GD15" s="47">
        <v>0.72441264446003395</v>
      </c>
      <c r="GE15" s="7"/>
      <c r="GF15" s="7">
        <v>0.88162614587485055</v>
      </c>
      <c r="GG15" s="26">
        <v>0.31426392067124331</v>
      </c>
      <c r="GH15" s="11"/>
      <c r="GI15" s="16"/>
      <c r="GJ15" s="138" t="s">
        <v>91</v>
      </c>
      <c r="GK15" s="82">
        <v>0</v>
      </c>
      <c r="GL15" s="47"/>
      <c r="GM15" s="47"/>
      <c r="GN15" s="47"/>
      <c r="GO15" s="7"/>
      <c r="GP15" s="7"/>
      <c r="GQ15" s="26"/>
      <c r="GR15" s="11"/>
      <c r="GS15" s="16"/>
      <c r="GT15" s="138" t="s">
        <v>91</v>
      </c>
      <c r="GU15" s="82">
        <v>0</v>
      </c>
      <c r="GV15" s="47"/>
      <c r="GW15" s="47"/>
      <c r="GX15" s="47"/>
      <c r="GY15" s="7"/>
      <c r="GZ15" s="7"/>
      <c r="HA15" s="26"/>
      <c r="HB15" s="11"/>
      <c r="HC15" s="16"/>
      <c r="HD15" s="138" t="s">
        <v>91</v>
      </c>
      <c r="HE15" s="82">
        <v>0</v>
      </c>
      <c r="HF15" s="47">
        <v>0.80289801555609452</v>
      </c>
      <c r="HG15" s="47">
        <v>0.23721209669845711</v>
      </c>
      <c r="HH15" s="47">
        <v>0.65878614959954196</v>
      </c>
      <c r="HI15" s="7"/>
      <c r="HJ15" s="7">
        <v>0.93104822638501394</v>
      </c>
      <c r="HK15" s="26">
        <v>0.31358302701590479</v>
      </c>
      <c r="HL15" s="11"/>
      <c r="HM15" s="16"/>
      <c r="HN15" s="152"/>
      <c r="HX15" s="152"/>
      <c r="IH15" s="152"/>
      <c r="IR15" s="152"/>
    </row>
    <row xmlns:x14ac="http://schemas.microsoft.com/office/spreadsheetml/2009/9/ac" r="16" s="2" customFormat="true" x14ac:dyDescent="0.25">
      <c r="A16" s="447" t="str">
        <f ca="true">IF(ISBLANK('Data Summary'!A18),"",'Data Summary'!A18)</f>
        <v>PAK_2016_CEN</v>
      </c>
      <c r="B16" s="139"/>
      <c r="C16" s="21"/>
      <c r="D16" s="81"/>
      <c r="E16" s="47"/>
      <c r="F16" s="7"/>
      <c r="G16" s="7"/>
      <c r="H16" s="7"/>
      <c r="I16" s="26"/>
      <c r="J16" s="11"/>
      <c r="K16" s="16"/>
      <c r="L16" s="139"/>
      <c r="M16" s="21"/>
      <c r="N16" s="81"/>
      <c r="O16" s="47"/>
      <c r="P16" s="47"/>
      <c r="Q16" s="7"/>
      <c r="R16" s="7"/>
      <c r="S16" s="26"/>
      <c r="T16" s="11"/>
      <c r="U16" s="16"/>
      <c r="V16" s="139"/>
      <c r="W16" s="21"/>
      <c r="X16" s="81"/>
      <c r="Y16" s="47"/>
      <c r="Z16" s="7"/>
      <c r="AA16" s="7"/>
      <c r="AB16" s="7"/>
      <c r="AC16" s="26"/>
      <c r="AD16" s="11"/>
      <c r="AE16" s="16"/>
      <c r="AF16" s="139"/>
      <c r="AG16" s="21"/>
      <c r="AH16" s="81"/>
      <c r="AI16" s="47"/>
      <c r="AJ16" s="7"/>
      <c r="AK16" s="7"/>
      <c r="AL16" s="7"/>
      <c r="AM16" s="26"/>
      <c r="AN16" s="11"/>
      <c r="AO16" s="16"/>
      <c r="AP16" s="139"/>
      <c r="AQ16" s="21"/>
      <c r="AR16" s="81"/>
      <c r="AS16" s="47"/>
      <c r="AT16" s="7"/>
      <c r="AU16" s="7"/>
      <c r="AV16" s="7"/>
      <c r="AW16" s="26"/>
      <c r="AX16" s="11"/>
      <c r="AY16" s="16"/>
      <c r="AZ16" s="139"/>
      <c r="BA16" s="21"/>
      <c r="BB16" s="81"/>
      <c r="BC16" s="47"/>
      <c r="BD16" s="7"/>
      <c r="BE16" s="7"/>
      <c r="BF16" s="7"/>
      <c r="BG16" s="26"/>
      <c r="BH16" s="11"/>
      <c r="BI16" s="16"/>
      <c r="BJ16" s="139"/>
      <c r="BK16" s="21"/>
      <c r="BL16" s="81"/>
      <c r="BM16" s="47"/>
      <c r="BN16" s="7"/>
      <c r="BO16" s="7"/>
      <c r="BP16" s="7"/>
      <c r="BQ16" s="26"/>
      <c r="BR16" s="11"/>
      <c r="BS16" s="16"/>
      <c r="BT16" s="139"/>
      <c r="BU16" s="21"/>
      <c r="BV16" s="81"/>
      <c r="BW16" s="47"/>
      <c r="BX16" s="7"/>
      <c r="BY16" s="7"/>
      <c r="BZ16" s="7"/>
      <c r="CA16" s="26"/>
      <c r="CB16" s="11"/>
      <c r="CC16" s="16"/>
      <c r="CD16" s="139"/>
      <c r="CE16" s="21"/>
      <c r="CF16" s="81"/>
      <c r="CG16" s="47"/>
      <c r="CH16" s="7"/>
      <c r="CI16" s="7"/>
      <c r="CJ16" s="7"/>
      <c r="CK16" s="26"/>
      <c r="CL16" s="11"/>
      <c r="CM16" s="16"/>
      <c r="CN16" s="139"/>
      <c r="CO16" s="21"/>
      <c r="CP16" s="81"/>
      <c r="CQ16" s="47"/>
      <c r="CR16" s="7"/>
      <c r="CS16" s="7"/>
      <c r="CT16" s="7"/>
      <c r="CU16" s="26"/>
      <c r="CV16" s="11"/>
      <c r="CW16" s="16"/>
      <c r="CX16" s="139"/>
      <c r="CY16" s="21"/>
      <c r="CZ16" s="81"/>
      <c r="DA16" s="47"/>
      <c r="DB16" s="7"/>
      <c r="DC16" s="7"/>
      <c r="DD16" s="7"/>
      <c r="DE16" s="26"/>
      <c r="DF16" s="11"/>
      <c r="DG16" s="16"/>
      <c r="DH16" s="139"/>
      <c r="DI16" s="21"/>
      <c r="DJ16" s="81"/>
      <c r="DK16" s="47"/>
      <c r="DL16" s="7"/>
      <c r="DM16" s="7"/>
      <c r="DN16" s="7"/>
      <c r="DO16" s="26"/>
      <c r="DP16" s="11"/>
      <c r="DQ16" s="16"/>
      <c r="DR16" s="139"/>
      <c r="DS16" s="21"/>
      <c r="DT16" s="81"/>
      <c r="DU16" s="47"/>
      <c r="DV16" s="7"/>
      <c r="DW16" s="7"/>
      <c r="DX16" s="7"/>
      <c r="DY16" s="26"/>
      <c r="DZ16" s="11"/>
      <c r="EA16" s="16"/>
      <c r="EB16" s="139"/>
      <c r="EC16" s="21"/>
      <c r="ED16" s="81"/>
      <c r="EE16" s="47"/>
      <c r="EF16" s="47"/>
      <c r="EG16" s="7"/>
      <c r="EH16" s="7"/>
      <c r="EI16" s="26"/>
      <c r="EJ16" s="11"/>
      <c r="EK16" s="16"/>
      <c r="EL16" s="139"/>
      <c r="EM16" s="21"/>
      <c r="EN16" s="81"/>
      <c r="EO16" s="47"/>
      <c r="EP16" s="47"/>
      <c r="EQ16" s="7"/>
      <c r="ER16" s="7"/>
      <c r="ES16" s="26"/>
      <c r="ET16" s="11"/>
      <c r="EU16" s="16"/>
      <c r="EV16" s="139"/>
      <c r="EW16" s="21"/>
      <c r="EX16" s="81"/>
      <c r="EY16" s="47"/>
      <c r="EZ16" s="47"/>
      <c r="FA16" s="7"/>
      <c r="FB16" s="7"/>
      <c r="FC16" s="26"/>
      <c r="FD16" s="11"/>
      <c r="FE16" s="16"/>
      <c r="FF16" s="139" t="s">
        <v>260</v>
      </c>
      <c r="FG16" s="21"/>
      <c r="FH16" s="81"/>
      <c r="FI16" s="47"/>
      <c r="FJ16" s="47"/>
      <c r="FK16" s="7"/>
      <c r="FL16" s="7"/>
      <c r="FM16" s="26"/>
      <c r="FN16" s="11"/>
      <c r="FO16" s="16"/>
      <c r="FP16" s="139"/>
      <c r="FQ16" s="21"/>
      <c r="FR16" s="81"/>
      <c r="FS16" s="47"/>
      <c r="FT16" s="47"/>
      <c r="FU16" s="7"/>
      <c r="FV16" s="7"/>
      <c r="FW16" s="26"/>
      <c r="FX16" s="11"/>
      <c r="FY16" s="16"/>
      <c r="FZ16" s="139"/>
      <c r="GA16" s="21"/>
      <c r="GB16" s="81"/>
      <c r="GC16" s="47"/>
      <c r="GD16" s="47"/>
      <c r="GE16" s="7"/>
      <c r="GF16" s="7"/>
      <c r="GG16" s="26"/>
      <c r="GH16" s="11"/>
      <c r="GI16" s="16"/>
      <c r="GJ16" s="139"/>
      <c r="GK16" s="21"/>
      <c r="GL16" s="81"/>
      <c r="GM16" s="47"/>
      <c r="GN16" s="47"/>
      <c r="GO16" s="7"/>
      <c r="GP16" s="7"/>
      <c r="GQ16" s="26"/>
      <c r="GR16" s="11"/>
      <c r="GS16" s="16"/>
      <c r="GT16" s="139"/>
      <c r="GU16" s="21"/>
      <c r="GV16" s="81"/>
      <c r="GW16" s="47"/>
      <c r="GX16" s="47"/>
      <c r="GY16" s="7"/>
      <c r="GZ16" s="7"/>
      <c r="HA16" s="26"/>
      <c r="HB16" s="11"/>
      <c r="HC16" s="16"/>
      <c r="HD16" s="139"/>
      <c r="HE16" s="21"/>
      <c r="HF16" s="81"/>
      <c r="HG16" s="47"/>
      <c r="HH16" s="47"/>
      <c r="HI16" s="7"/>
      <c r="HJ16" s="7"/>
      <c r="HK16" s="26"/>
      <c r="HL16" s="11"/>
      <c r="HM16" s="16"/>
      <c r="HN16" s="152"/>
      <c r="HX16" s="152"/>
      <c r="IH16" s="152"/>
      <c r="IR16" s="152"/>
    </row>
    <row xmlns:x14ac="http://schemas.microsoft.com/office/spreadsheetml/2009/9/ac" r="17" s="2" customFormat="true" x14ac:dyDescent="0.25">
      <c r="A17" s="447" t="str">
        <f ca="true">IF(ISBLANK('Data Summary'!A19),"",'Data Summary'!A19)</f>
        <v>PAK_2016_UIS</v>
      </c>
      <c r="B17" s="139"/>
      <c r="C17" s="22"/>
      <c r="D17" s="47"/>
      <c r="E17" s="7"/>
      <c r="F17" s="7"/>
      <c r="G17" s="7"/>
      <c r="H17" s="7"/>
      <c r="I17" s="26"/>
      <c r="J17" s="11"/>
      <c r="K17" s="16"/>
      <c r="L17" s="139"/>
      <c r="M17" s="22"/>
      <c r="N17" s="47"/>
      <c r="O17" s="7"/>
      <c r="P17" s="7"/>
      <c r="Q17" s="7"/>
      <c r="R17" s="7"/>
      <c r="S17" s="26"/>
      <c r="T17" s="11"/>
      <c r="U17" s="16"/>
      <c r="V17" s="139"/>
      <c r="W17" s="22"/>
      <c r="X17" s="47"/>
      <c r="Y17" s="7"/>
      <c r="Z17" s="7"/>
      <c r="AA17" s="7"/>
      <c r="AB17" s="7"/>
      <c r="AC17" s="26"/>
      <c r="AD17" s="11"/>
      <c r="AE17" s="16"/>
      <c r="AF17" s="139"/>
      <c r="AG17" s="22"/>
      <c r="AH17" s="47"/>
      <c r="AI17" s="7"/>
      <c r="AJ17" s="7"/>
      <c r="AK17" s="7"/>
      <c r="AL17" s="7"/>
      <c r="AM17" s="26"/>
      <c r="AN17" s="11"/>
      <c r="AO17" s="16"/>
      <c r="AP17" s="139"/>
      <c r="AQ17" s="22"/>
      <c r="AR17" s="47"/>
      <c r="AS17" s="7"/>
      <c r="AT17" s="7"/>
      <c r="AU17" s="7"/>
      <c r="AV17" s="7"/>
      <c r="AW17" s="26"/>
      <c r="AX17" s="11"/>
      <c r="AY17" s="16"/>
      <c r="AZ17" s="139"/>
      <c r="BA17" s="22"/>
      <c r="BB17" s="47"/>
      <c r="BC17" s="7"/>
      <c r="BD17" s="7"/>
      <c r="BE17" s="7"/>
      <c r="BF17" s="7"/>
      <c r="BG17" s="26"/>
      <c r="BH17" s="11"/>
      <c r="BI17" s="16"/>
      <c r="BJ17" s="139"/>
      <c r="BK17" s="22"/>
      <c r="BL17" s="47"/>
      <c r="BM17" s="7"/>
      <c r="BN17" s="7"/>
      <c r="BO17" s="7"/>
      <c r="BP17" s="7"/>
      <c r="BQ17" s="26"/>
      <c r="BR17" s="11"/>
      <c r="BS17" s="16"/>
      <c r="BT17" s="139"/>
      <c r="BU17" s="22"/>
      <c r="BV17" s="47"/>
      <c r="BW17" s="7"/>
      <c r="BX17" s="7"/>
      <c r="BY17" s="7"/>
      <c r="BZ17" s="7"/>
      <c r="CA17" s="26"/>
      <c r="CB17" s="11"/>
      <c r="CC17" s="16"/>
      <c r="CD17" s="139"/>
      <c r="CE17" s="22"/>
      <c r="CF17" s="47"/>
      <c r="CG17" s="7"/>
      <c r="CH17" s="7"/>
      <c r="CI17" s="7"/>
      <c r="CJ17" s="7"/>
      <c r="CK17" s="26"/>
      <c r="CL17" s="11"/>
      <c r="CM17" s="16"/>
      <c r="CN17" s="139"/>
      <c r="CO17" s="22"/>
      <c r="CP17" s="47"/>
      <c r="CQ17" s="7"/>
      <c r="CR17" s="7"/>
      <c r="CS17" s="7"/>
      <c r="CT17" s="7"/>
      <c r="CU17" s="26"/>
      <c r="CV17" s="11"/>
      <c r="CW17" s="16"/>
      <c r="CX17" s="139"/>
      <c r="CY17" s="22"/>
      <c r="CZ17" s="47"/>
      <c r="DA17" s="7"/>
      <c r="DB17" s="7"/>
      <c r="DC17" s="7"/>
      <c r="DD17" s="7"/>
      <c r="DE17" s="26"/>
      <c r="DF17" s="11"/>
      <c r="DG17" s="16"/>
      <c r="DH17" s="139"/>
      <c r="DI17" s="22"/>
      <c r="DJ17" s="47"/>
      <c r="DK17" s="7"/>
      <c r="DL17" s="7"/>
      <c r="DM17" s="7"/>
      <c r="DN17" s="7"/>
      <c r="DO17" s="26"/>
      <c r="DP17" s="11"/>
      <c r="DQ17" s="16"/>
      <c r="DR17" s="139"/>
      <c r="DS17" s="22"/>
      <c r="DT17" s="47"/>
      <c r="DU17" s="7"/>
      <c r="DV17" s="7"/>
      <c r="DW17" s="7"/>
      <c r="DX17" s="7"/>
      <c r="DY17" s="26"/>
      <c r="DZ17" s="11"/>
      <c r="EA17" s="16"/>
      <c r="EB17" s="139"/>
      <c r="EC17" s="22"/>
      <c r="ED17" s="47"/>
      <c r="EE17" s="7"/>
      <c r="EF17" s="7"/>
      <c r="EG17" s="7"/>
      <c r="EH17" s="7"/>
      <c r="EI17" s="26"/>
      <c r="EJ17" s="11"/>
      <c r="EK17" s="16"/>
      <c r="EL17" s="139"/>
      <c r="EM17" s="22"/>
      <c r="EN17" s="47"/>
      <c r="EO17" s="7"/>
      <c r="EP17" s="7"/>
      <c r="EQ17" s="7"/>
      <c r="ER17" s="7"/>
      <c r="ES17" s="26"/>
      <c r="ET17" s="11"/>
      <c r="EU17" s="16"/>
      <c r="EV17" s="139"/>
      <c r="EW17" s="22"/>
      <c r="EX17" s="47"/>
      <c r="EY17" s="7"/>
      <c r="EZ17" s="7"/>
      <c r="FA17" s="7"/>
      <c r="FB17" s="7"/>
      <c r="FC17" s="26"/>
      <c r="FD17" s="11"/>
      <c r="FE17" s="16"/>
      <c r="FF17" s="139"/>
      <c r="FG17" s="22"/>
      <c r="FH17" s="47"/>
      <c r="FI17" s="7"/>
      <c r="FJ17" s="7"/>
      <c r="FK17" s="7"/>
      <c r="FL17" s="7"/>
      <c r="FM17" s="26"/>
      <c r="FN17" s="11"/>
      <c r="FO17" s="16"/>
      <c r="FP17" s="139"/>
      <c r="FQ17" s="22"/>
      <c r="FR17" s="47"/>
      <c r="FS17" s="7"/>
      <c r="FT17" s="7"/>
      <c r="FU17" s="7"/>
      <c r="FV17" s="7"/>
      <c r="FW17" s="26"/>
      <c r="FX17" s="11"/>
      <c r="FY17" s="16"/>
      <c r="FZ17" s="139"/>
      <c r="GA17" s="22"/>
      <c r="GB17" s="47"/>
      <c r="GC17" s="7"/>
      <c r="GD17" s="7"/>
      <c r="GE17" s="7"/>
      <c r="GF17" s="7"/>
      <c r="GG17" s="26"/>
      <c r="GH17" s="11"/>
      <c r="GI17" s="16"/>
      <c r="GJ17" s="139"/>
      <c r="GK17" s="22"/>
      <c r="GL17" s="47"/>
      <c r="GM17" s="7"/>
      <c r="GN17" s="7"/>
      <c r="GO17" s="7"/>
      <c r="GP17" s="7"/>
      <c r="GQ17" s="26"/>
      <c r="GR17" s="11"/>
      <c r="GS17" s="16"/>
      <c r="GT17" s="139"/>
      <c r="GU17" s="22"/>
      <c r="GV17" s="47"/>
      <c r="GW17" s="7"/>
      <c r="GX17" s="7"/>
      <c r="GY17" s="7"/>
      <c r="GZ17" s="7"/>
      <c r="HA17" s="26"/>
      <c r="HB17" s="11"/>
      <c r="HC17" s="16"/>
      <c r="HD17" s="139"/>
      <c r="HE17" s="22"/>
      <c r="HF17" s="47"/>
      <c r="HG17" s="7"/>
      <c r="HH17" s="7"/>
      <c r="HI17" s="7"/>
      <c r="HJ17" s="7"/>
      <c r="HK17" s="26"/>
      <c r="HL17" s="11"/>
      <c r="HM17" s="16"/>
      <c r="HN17" s="152"/>
      <c r="HX17" s="152"/>
      <c r="IH17" s="152"/>
      <c r="IR17" s="152"/>
    </row>
    <row xmlns:x14ac="http://schemas.microsoft.com/office/spreadsheetml/2009/9/ac" r="18" s="2" customFormat="true" x14ac:dyDescent="0.25">
      <c r="A18" s="447" t="str">
        <f ca="true">IF(ISBLANK('Data Summary'!A20),"",'Data Summary'!A20)</f>
        <v>PAK_2018_EMIS</v>
      </c>
      <c r="B18" s="139"/>
      <c r="C18" s="22"/>
      <c r="D18" s="7"/>
      <c r="E18" s="7"/>
      <c r="F18" s="7"/>
      <c r="G18" s="7"/>
      <c r="H18" s="7"/>
      <c r="I18" s="26"/>
      <c r="J18" s="11"/>
      <c r="K18" s="16"/>
      <c r="L18" s="139"/>
      <c r="M18" s="22"/>
      <c r="N18" s="7"/>
      <c r="O18" s="7"/>
      <c r="P18" s="7"/>
      <c r="Q18" s="7"/>
      <c r="R18" s="7"/>
      <c r="S18" s="26"/>
      <c r="T18" s="11"/>
      <c r="U18" s="16"/>
      <c r="V18" s="139"/>
      <c r="W18" s="22"/>
      <c r="X18" s="7"/>
      <c r="Y18" s="7"/>
      <c r="Z18" s="7"/>
      <c r="AA18" s="7"/>
      <c r="AB18" s="7"/>
      <c r="AC18" s="26"/>
      <c r="AD18" s="11"/>
      <c r="AE18" s="16"/>
      <c r="AF18" s="139"/>
      <c r="AG18" s="22"/>
      <c r="AH18" s="7"/>
      <c r="AI18" s="7"/>
      <c r="AJ18" s="7"/>
      <c r="AK18" s="7"/>
      <c r="AL18" s="7"/>
      <c r="AM18" s="26"/>
      <c r="AN18" s="11"/>
      <c r="AO18" s="16"/>
      <c r="AP18" s="139"/>
      <c r="AQ18" s="22"/>
      <c r="AR18" s="7"/>
      <c r="AS18" s="7"/>
      <c r="AT18" s="7"/>
      <c r="AU18" s="7"/>
      <c r="AV18" s="7"/>
      <c r="AW18" s="26"/>
      <c r="AX18" s="11"/>
      <c r="AY18" s="16"/>
      <c r="AZ18" s="139"/>
      <c r="BA18" s="22"/>
      <c r="BB18" s="7"/>
      <c r="BC18" s="7"/>
      <c r="BD18" s="7"/>
      <c r="BE18" s="7"/>
      <c r="BF18" s="7"/>
      <c r="BG18" s="26"/>
      <c r="BH18" s="11"/>
      <c r="BI18" s="16"/>
      <c r="BJ18" s="139"/>
      <c r="BK18" s="22"/>
      <c r="BL18" s="7"/>
      <c r="BM18" s="7"/>
      <c r="BN18" s="7"/>
      <c r="BO18" s="7"/>
      <c r="BP18" s="7"/>
      <c r="BQ18" s="26"/>
      <c r="BR18" s="11"/>
      <c r="BS18" s="16"/>
      <c r="BT18" s="139"/>
      <c r="BU18" s="22"/>
      <c r="BV18" s="7"/>
      <c r="BW18" s="7"/>
      <c r="BX18" s="7"/>
      <c r="BY18" s="7"/>
      <c r="BZ18" s="7"/>
      <c r="CA18" s="26"/>
      <c r="CB18" s="11"/>
      <c r="CC18" s="16"/>
      <c r="CD18" s="139"/>
      <c r="CE18" s="22"/>
      <c r="CF18" s="7"/>
      <c r="CG18" s="7"/>
      <c r="CH18" s="7"/>
      <c r="CI18" s="7"/>
      <c r="CJ18" s="7"/>
      <c r="CK18" s="26"/>
      <c r="CL18" s="11"/>
      <c r="CM18" s="16"/>
      <c r="CN18" s="139"/>
      <c r="CO18" s="22"/>
      <c r="CP18" s="7"/>
      <c r="CQ18" s="7"/>
      <c r="CR18" s="7"/>
      <c r="CS18" s="7"/>
      <c r="CT18" s="7"/>
      <c r="CU18" s="26"/>
      <c r="CV18" s="11"/>
      <c r="CW18" s="16"/>
      <c r="CX18" s="139"/>
      <c r="CY18" s="22"/>
      <c r="CZ18" s="7"/>
      <c r="DA18" s="7"/>
      <c r="DB18" s="7"/>
      <c r="DC18" s="7"/>
      <c r="DD18" s="7"/>
      <c r="DE18" s="26"/>
      <c r="DF18" s="11"/>
      <c r="DG18" s="16"/>
      <c r="DH18" s="139"/>
      <c r="DI18" s="22"/>
      <c r="DJ18" s="7"/>
      <c r="DK18" s="7"/>
      <c r="DL18" s="7"/>
      <c r="DM18" s="7"/>
      <c r="DN18" s="7"/>
      <c r="DO18" s="26"/>
      <c r="DP18" s="11"/>
      <c r="DQ18" s="16"/>
      <c r="DR18" s="139"/>
      <c r="DS18" s="22"/>
      <c r="DT18" s="7"/>
      <c r="DU18" s="7"/>
      <c r="DV18" s="7"/>
      <c r="DW18" s="7"/>
      <c r="DX18" s="7"/>
      <c r="DY18" s="26"/>
      <c r="DZ18" s="11"/>
      <c r="EA18" s="16"/>
      <c r="EB18" s="139"/>
      <c r="EC18" s="22"/>
      <c r="ED18" s="7"/>
      <c r="EE18" s="7"/>
      <c r="EF18" s="7"/>
      <c r="EG18" s="7"/>
      <c r="EH18" s="7"/>
      <c r="EI18" s="26"/>
      <c r="EJ18" s="11"/>
      <c r="EK18" s="16"/>
      <c r="EL18" s="139"/>
      <c r="EM18" s="22"/>
      <c r="EN18" s="7"/>
      <c r="EO18" s="7"/>
      <c r="EP18" s="7"/>
      <c r="EQ18" s="7"/>
      <c r="ER18" s="7"/>
      <c r="ES18" s="26"/>
      <c r="ET18" s="11"/>
      <c r="EU18" s="16"/>
      <c r="EV18" s="139"/>
      <c r="EW18" s="22"/>
      <c r="EX18" s="7"/>
      <c r="EY18" s="7"/>
      <c r="EZ18" s="7"/>
      <c r="FA18" s="7"/>
      <c r="FB18" s="7"/>
      <c r="FC18" s="26"/>
      <c r="FD18" s="11"/>
      <c r="FE18" s="16"/>
      <c r="FF18" s="139"/>
      <c r="FG18" s="22"/>
      <c r="FH18" s="7"/>
      <c r="FI18" s="7"/>
      <c r="FJ18" s="7"/>
      <c r="FK18" s="7"/>
      <c r="FL18" s="7"/>
      <c r="FM18" s="26"/>
      <c r="FN18" s="11"/>
      <c r="FO18" s="16"/>
      <c r="FP18" s="139"/>
      <c r="FQ18" s="22"/>
      <c r="FR18" s="7"/>
      <c r="FS18" s="7"/>
      <c r="FT18" s="7"/>
      <c r="FU18" s="7"/>
      <c r="FV18" s="7"/>
      <c r="FW18" s="26"/>
      <c r="FX18" s="11"/>
      <c r="FY18" s="16"/>
      <c r="FZ18" s="139"/>
      <c r="GA18" s="22"/>
      <c r="GB18" s="7"/>
      <c r="GC18" s="7"/>
      <c r="GD18" s="7"/>
      <c r="GE18" s="7"/>
      <c r="GF18" s="7"/>
      <c r="GG18" s="26"/>
      <c r="GH18" s="11"/>
      <c r="GI18" s="16"/>
      <c r="GJ18" s="139"/>
      <c r="GK18" s="22"/>
      <c r="GL18" s="7"/>
      <c r="GM18" s="7"/>
      <c r="GN18" s="7"/>
      <c r="GO18" s="7"/>
      <c r="GP18" s="7"/>
      <c r="GQ18" s="26"/>
      <c r="GR18" s="11"/>
      <c r="GS18" s="16"/>
      <c r="GT18" s="139"/>
      <c r="GU18" s="22"/>
      <c r="GV18" s="7"/>
      <c r="GW18" s="7"/>
      <c r="GX18" s="7"/>
      <c r="GY18" s="7"/>
      <c r="GZ18" s="7"/>
      <c r="HA18" s="26"/>
      <c r="HB18" s="11"/>
      <c r="HC18" s="16"/>
      <c r="HD18" s="139"/>
      <c r="HE18" s="22"/>
      <c r="HF18" s="7"/>
      <c r="HG18" s="7"/>
      <c r="HH18" s="7"/>
      <c r="HI18" s="7"/>
      <c r="HJ18" s="7"/>
      <c r="HK18" s="26"/>
      <c r="HL18" s="11"/>
      <c r="HM18" s="16"/>
      <c r="HN18" s="152"/>
      <c r="HX18" s="152"/>
      <c r="IH18" s="152"/>
      <c r="IR18" s="152"/>
    </row>
    <row xmlns:x14ac="http://schemas.microsoft.com/office/spreadsheetml/2009/9/ac" r="19" s="2" customFormat="true" x14ac:dyDescent="0.25">
      <c r="A19" s="447" t="str">
        <f ca="true">IF(ISBLANK('Data Summary'!A21),"",'Data Summary'!A21)</f>
        <v>PAK_2018_ASER</v>
      </c>
      <c r="B19" s="139"/>
      <c r="C19" s="22"/>
      <c r="D19" s="7"/>
      <c r="E19" s="7"/>
      <c r="F19" s="69"/>
      <c r="G19" s="7"/>
      <c r="H19" s="7"/>
      <c r="I19" s="26"/>
      <c r="J19" s="11"/>
      <c r="K19" s="16"/>
      <c r="L19" s="139"/>
      <c r="M19" s="22"/>
      <c r="N19" s="7"/>
      <c r="O19" s="7"/>
      <c r="P19" s="7"/>
      <c r="Q19" s="7"/>
      <c r="R19" s="7"/>
      <c r="S19" s="26"/>
      <c r="T19" s="11"/>
      <c r="U19" s="16"/>
      <c r="V19" s="139"/>
      <c r="W19" s="22"/>
      <c r="X19" s="7"/>
      <c r="Y19" s="7"/>
      <c r="Z19" s="69"/>
      <c r="AA19" s="7"/>
      <c r="AB19" s="7"/>
      <c r="AC19" s="26"/>
      <c r="AD19" s="11"/>
      <c r="AE19" s="16"/>
      <c r="AF19" s="139"/>
      <c r="AG19" s="22"/>
      <c r="AH19" s="7"/>
      <c r="AI19" s="7"/>
      <c r="AJ19" s="69"/>
      <c r="AK19" s="7"/>
      <c r="AL19" s="7"/>
      <c r="AM19" s="26"/>
      <c r="AN19" s="11"/>
      <c r="AO19" s="16"/>
      <c r="AP19" s="139"/>
      <c r="AQ19" s="22"/>
      <c r="AR19" s="7"/>
      <c r="AS19" s="7"/>
      <c r="AT19" s="69"/>
      <c r="AU19" s="7"/>
      <c r="AV19" s="7"/>
      <c r="AW19" s="26"/>
      <c r="AX19" s="11"/>
      <c r="AY19" s="16"/>
      <c r="AZ19" s="139"/>
      <c r="BA19" s="22"/>
      <c r="BB19" s="7"/>
      <c r="BC19" s="7"/>
      <c r="BD19" s="69"/>
      <c r="BE19" s="7"/>
      <c r="BF19" s="7"/>
      <c r="BG19" s="26"/>
      <c r="BH19" s="11"/>
      <c r="BI19" s="16"/>
      <c r="BJ19" s="139"/>
      <c r="BK19" s="22"/>
      <c r="BL19" s="7"/>
      <c r="BM19" s="7"/>
      <c r="BN19" s="69"/>
      <c r="BO19" s="7"/>
      <c r="BP19" s="7"/>
      <c r="BQ19" s="26"/>
      <c r="BR19" s="11"/>
      <c r="BS19" s="16"/>
      <c r="BT19" s="139"/>
      <c r="BU19" s="22"/>
      <c r="BV19" s="7"/>
      <c r="BW19" s="7"/>
      <c r="BX19" s="69"/>
      <c r="BY19" s="7"/>
      <c r="BZ19" s="7"/>
      <c r="CA19" s="26"/>
      <c r="CB19" s="11"/>
      <c r="CC19" s="16"/>
      <c r="CD19" s="139"/>
      <c r="CE19" s="22"/>
      <c r="CF19" s="7"/>
      <c r="CG19" s="7"/>
      <c r="CH19" s="69"/>
      <c r="CI19" s="7"/>
      <c r="CJ19" s="7"/>
      <c r="CK19" s="26"/>
      <c r="CL19" s="11"/>
      <c r="CM19" s="16"/>
      <c r="CN19" s="139"/>
      <c r="CO19" s="22"/>
      <c r="CP19" s="7"/>
      <c r="CQ19" s="7"/>
      <c r="CR19" s="69"/>
      <c r="CS19" s="7"/>
      <c r="CT19" s="7"/>
      <c r="CU19" s="26"/>
      <c r="CV19" s="11"/>
      <c r="CW19" s="16"/>
      <c r="CX19" s="139"/>
      <c r="CY19" s="22"/>
      <c r="CZ19" s="7"/>
      <c r="DA19" s="7"/>
      <c r="DB19" s="69"/>
      <c r="DC19" s="7"/>
      <c r="DD19" s="7"/>
      <c r="DE19" s="26"/>
      <c r="DF19" s="11"/>
      <c r="DG19" s="16"/>
      <c r="DH19" s="139"/>
      <c r="DI19" s="22"/>
      <c r="DJ19" s="7"/>
      <c r="DK19" s="7"/>
      <c r="DL19" s="69"/>
      <c r="DM19" s="7"/>
      <c r="DN19" s="7"/>
      <c r="DO19" s="26"/>
      <c r="DP19" s="11"/>
      <c r="DQ19" s="16"/>
      <c r="DR19" s="139"/>
      <c r="DS19" s="22"/>
      <c r="DT19" s="7"/>
      <c r="DU19" s="7"/>
      <c r="DV19" s="69"/>
      <c r="DW19" s="7"/>
      <c r="DX19" s="7"/>
      <c r="DY19" s="26"/>
      <c r="DZ19" s="11"/>
      <c r="EA19" s="16"/>
      <c r="EB19" s="139"/>
      <c r="EC19" s="22"/>
      <c r="ED19" s="7"/>
      <c r="EE19" s="7"/>
      <c r="EF19" s="7"/>
      <c r="EG19" s="7"/>
      <c r="EH19" s="7"/>
      <c r="EI19" s="26"/>
      <c r="EJ19" s="11"/>
      <c r="EK19" s="16"/>
      <c r="EL19" s="139"/>
      <c r="EM19" s="22"/>
      <c r="EN19" s="7"/>
      <c r="EO19" s="7"/>
      <c r="EP19" s="7"/>
      <c r="EQ19" s="7"/>
      <c r="ER19" s="7"/>
      <c r="ES19" s="26"/>
      <c r="ET19" s="11"/>
      <c r="EU19" s="16"/>
      <c r="EV19" s="139"/>
      <c r="EW19" s="22"/>
      <c r="EX19" s="7"/>
      <c r="EY19" s="7"/>
      <c r="EZ19" s="7"/>
      <c r="FA19" s="7"/>
      <c r="FB19" s="7"/>
      <c r="FC19" s="26"/>
      <c r="FD19" s="11"/>
      <c r="FE19" s="16"/>
      <c r="FF19" s="139"/>
      <c r="FG19" s="22"/>
      <c r="FH19" s="7"/>
      <c r="FI19" s="7"/>
      <c r="FJ19" s="7"/>
      <c r="FK19" s="7"/>
      <c r="FL19" s="7"/>
      <c r="FM19" s="26"/>
      <c r="FN19" s="11"/>
      <c r="FO19" s="16"/>
      <c r="FP19" s="139"/>
      <c r="FQ19" s="22"/>
      <c r="FR19" s="7"/>
      <c r="FS19" s="7"/>
      <c r="FT19" s="7"/>
      <c r="FU19" s="7"/>
      <c r="FV19" s="7"/>
      <c r="FW19" s="26"/>
      <c r="FX19" s="11"/>
      <c r="FY19" s="16"/>
      <c r="FZ19" s="139"/>
      <c r="GA19" s="22"/>
      <c r="GB19" s="7"/>
      <c r="GC19" s="7"/>
      <c r="GD19" s="7"/>
      <c r="GE19" s="7"/>
      <c r="GF19" s="7"/>
      <c r="GG19" s="26"/>
      <c r="GH19" s="11"/>
      <c r="GI19" s="16"/>
      <c r="GJ19" s="139"/>
      <c r="GK19" s="22"/>
      <c r="GL19" s="7"/>
      <c r="GM19" s="7"/>
      <c r="GN19" s="7"/>
      <c r="GO19" s="7"/>
      <c r="GP19" s="7"/>
      <c r="GQ19" s="26"/>
      <c r="GR19" s="11"/>
      <c r="GS19" s="16"/>
      <c r="GT19" s="139"/>
      <c r="GU19" s="22"/>
      <c r="GV19" s="7"/>
      <c r="GW19" s="7"/>
      <c r="GX19" s="7"/>
      <c r="GY19" s="7"/>
      <c r="GZ19" s="7"/>
      <c r="HA19" s="26"/>
      <c r="HB19" s="11"/>
      <c r="HC19" s="16"/>
      <c r="HD19" s="139"/>
      <c r="HE19" s="22"/>
      <c r="HF19" s="7"/>
      <c r="HG19" s="7"/>
      <c r="HH19" s="7"/>
      <c r="HI19" s="7"/>
      <c r="HJ19" s="7"/>
      <c r="HK19" s="26"/>
      <c r="HL19" s="11"/>
      <c r="HM19" s="16"/>
      <c r="HN19" s="152"/>
      <c r="HX19" s="152"/>
      <c r="IH19" s="152"/>
      <c r="IR19" s="152"/>
    </row>
    <row xmlns:x14ac="http://schemas.microsoft.com/office/spreadsheetml/2009/9/ac" r="20" s="2" customFormat="true" x14ac:dyDescent="0.25">
      <c r="A20" s="447" t="str">
        <f ca="true">IF(ISBLANK('Data Summary'!A22),"",'Data Summary'!A22)</f>
        <v>PAK_2019_ASER</v>
      </c>
      <c r="B20" s="139"/>
      <c r="C20" s="21"/>
      <c r="D20" s="7"/>
      <c r="E20" s="69"/>
      <c r="F20" s="69"/>
      <c r="G20" s="7"/>
      <c r="H20" s="7"/>
      <c r="I20" s="26"/>
      <c r="J20" s="11"/>
      <c r="K20" s="16"/>
      <c r="L20" s="139"/>
      <c r="M20" s="21"/>
      <c r="N20" s="7"/>
      <c r="O20" s="69"/>
      <c r="P20" s="69"/>
      <c r="Q20" s="7"/>
      <c r="R20" s="7"/>
      <c r="S20" s="26"/>
      <c r="T20" s="11"/>
      <c r="U20" s="16"/>
      <c r="V20" s="139"/>
      <c r="W20" s="21"/>
      <c r="X20" s="7"/>
      <c r="Y20" s="69"/>
      <c r="Z20" s="69"/>
      <c r="AA20" s="7"/>
      <c r="AB20" s="7"/>
      <c r="AC20" s="26"/>
      <c r="AD20" s="11"/>
      <c r="AE20" s="16"/>
      <c r="AF20" s="139"/>
      <c r="AG20" s="21"/>
      <c r="AH20" s="7"/>
      <c r="AI20" s="69"/>
      <c r="AJ20" s="69"/>
      <c r="AK20" s="7"/>
      <c r="AL20" s="7"/>
      <c r="AM20" s="26"/>
      <c r="AN20" s="11"/>
      <c r="AO20" s="16"/>
      <c r="AP20" s="139"/>
      <c r="AQ20" s="21"/>
      <c r="AR20" s="7"/>
      <c r="AS20" s="69"/>
      <c r="AT20" s="69"/>
      <c r="AU20" s="7"/>
      <c r="AV20" s="7"/>
      <c r="AW20" s="26"/>
      <c r="AX20" s="11"/>
      <c r="AY20" s="16"/>
      <c r="AZ20" s="139"/>
      <c r="BA20" s="21"/>
      <c r="BB20" s="7"/>
      <c r="BC20" s="69"/>
      <c r="BD20" s="69"/>
      <c r="BE20" s="7"/>
      <c r="BF20" s="7"/>
      <c r="BG20" s="26"/>
      <c r="BH20" s="11"/>
      <c r="BI20" s="16"/>
      <c r="BJ20" s="139"/>
      <c r="BK20" s="21"/>
      <c r="BL20" s="7"/>
      <c r="BM20" s="69"/>
      <c r="BN20" s="69"/>
      <c r="BO20" s="7"/>
      <c r="BP20" s="7"/>
      <c r="BQ20" s="26"/>
      <c r="BR20" s="11"/>
      <c r="BS20" s="16"/>
      <c r="BT20" s="139"/>
      <c r="BU20" s="21"/>
      <c r="BV20" s="7"/>
      <c r="BW20" s="69"/>
      <c r="BX20" s="69"/>
      <c r="BY20" s="7"/>
      <c r="BZ20" s="7"/>
      <c r="CA20" s="26"/>
      <c r="CB20" s="11"/>
      <c r="CC20" s="16"/>
      <c r="CD20" s="139"/>
      <c r="CE20" s="21"/>
      <c r="CF20" s="7"/>
      <c r="CG20" s="69"/>
      <c r="CH20" s="69"/>
      <c r="CI20" s="7"/>
      <c r="CJ20" s="7"/>
      <c r="CK20" s="26"/>
      <c r="CL20" s="11"/>
      <c r="CM20" s="16"/>
      <c r="CN20" s="139"/>
      <c r="CO20" s="21"/>
      <c r="CP20" s="7"/>
      <c r="CQ20" s="69"/>
      <c r="CR20" s="69"/>
      <c r="CS20" s="7"/>
      <c r="CT20" s="7"/>
      <c r="CU20" s="26"/>
      <c r="CV20" s="11"/>
      <c r="CW20" s="16"/>
      <c r="CX20" s="139"/>
      <c r="CY20" s="21"/>
      <c r="CZ20" s="7"/>
      <c r="DA20" s="69"/>
      <c r="DB20" s="69"/>
      <c r="DC20" s="7"/>
      <c r="DD20" s="7"/>
      <c r="DE20" s="26"/>
      <c r="DF20" s="11"/>
      <c r="DG20" s="16"/>
      <c r="DH20" s="139"/>
      <c r="DI20" s="21"/>
      <c r="DJ20" s="7"/>
      <c r="DK20" s="69"/>
      <c r="DL20" s="69"/>
      <c r="DM20" s="7"/>
      <c r="DN20" s="7"/>
      <c r="DO20" s="26"/>
      <c r="DP20" s="11"/>
      <c r="DQ20" s="16"/>
      <c r="DR20" s="139"/>
      <c r="DS20" s="21"/>
      <c r="DT20" s="7"/>
      <c r="DU20" s="69"/>
      <c r="DV20" s="69"/>
      <c r="DW20" s="7"/>
      <c r="DX20" s="7"/>
      <c r="DY20" s="26"/>
      <c r="DZ20" s="11"/>
      <c r="EA20" s="16"/>
      <c r="EB20" s="139"/>
      <c r="EC20" s="21"/>
      <c r="ED20" s="7"/>
      <c r="EE20" s="69"/>
      <c r="EF20" s="69"/>
      <c r="EG20" s="7"/>
      <c r="EH20" s="7"/>
      <c r="EI20" s="26"/>
      <c r="EJ20" s="11"/>
      <c r="EK20" s="16"/>
      <c r="EL20" s="139"/>
      <c r="EM20" s="21"/>
      <c r="EN20" s="7"/>
      <c r="EO20" s="69"/>
      <c r="EP20" s="69"/>
      <c r="EQ20" s="7"/>
      <c r="ER20" s="7"/>
      <c r="ES20" s="26"/>
      <c r="ET20" s="11"/>
      <c r="EU20" s="16"/>
      <c r="EV20" s="139"/>
      <c r="EW20" s="21"/>
      <c r="EX20" s="7"/>
      <c r="EY20" s="69"/>
      <c r="EZ20" s="69"/>
      <c r="FA20" s="7"/>
      <c r="FB20" s="7"/>
      <c r="FC20" s="26"/>
      <c r="FD20" s="11"/>
      <c r="FE20" s="16"/>
      <c r="FF20" s="139"/>
      <c r="FG20" s="21"/>
      <c r="FH20" s="7"/>
      <c r="FI20" s="69"/>
      <c r="FJ20" s="69"/>
      <c r="FK20" s="7"/>
      <c r="FL20" s="7"/>
      <c r="FM20" s="26"/>
      <c r="FN20" s="11"/>
      <c r="FO20" s="16"/>
      <c r="FP20" s="139"/>
      <c r="FQ20" s="21"/>
      <c r="FR20" s="7"/>
      <c r="FS20" s="69"/>
      <c r="FT20" s="69"/>
      <c r="FU20" s="7"/>
      <c r="FV20" s="7"/>
      <c r="FW20" s="26"/>
      <c r="FX20" s="11"/>
      <c r="FY20" s="16"/>
      <c r="FZ20" s="139"/>
      <c r="GA20" s="21"/>
      <c r="GB20" s="7"/>
      <c r="GC20" s="69"/>
      <c r="GD20" s="69"/>
      <c r="GE20" s="7"/>
      <c r="GF20" s="7"/>
      <c r="GG20" s="26"/>
      <c r="GH20" s="11"/>
      <c r="GI20" s="16"/>
      <c r="GJ20" s="139"/>
      <c r="GK20" s="21"/>
      <c r="GL20" s="7"/>
      <c r="GM20" s="69"/>
      <c r="GN20" s="69"/>
      <c r="GO20" s="7"/>
      <c r="GP20" s="7"/>
      <c r="GQ20" s="26"/>
      <c r="GR20" s="11"/>
      <c r="GS20" s="16"/>
      <c r="GT20" s="139"/>
      <c r="GU20" s="21"/>
      <c r="GV20" s="7"/>
      <c r="GW20" s="69"/>
      <c r="GX20" s="69"/>
      <c r="GY20" s="7"/>
      <c r="GZ20" s="7"/>
      <c r="HA20" s="26"/>
      <c r="HB20" s="11"/>
      <c r="HC20" s="16"/>
      <c r="HD20" s="139"/>
      <c r="HE20" s="21"/>
      <c r="HF20" s="7"/>
      <c r="HG20" s="69"/>
      <c r="HH20" s="69"/>
      <c r="HI20" s="7"/>
      <c r="HJ20" s="7"/>
      <c r="HK20" s="26"/>
      <c r="HL20" s="11"/>
      <c r="HM20" s="16"/>
      <c r="HN20" s="152"/>
      <c r="HX20" s="152"/>
      <c r="IH20" s="152"/>
      <c r="IR20" s="152"/>
    </row>
    <row xmlns:x14ac="http://schemas.microsoft.com/office/spreadsheetml/2009/9/ac" r="21" s="2" customFormat="true" x14ac:dyDescent="0.25">
      <c r="A21" s="447" t="str">
        <f ca="true">IF(ISBLANK('Data Summary'!A23),"",'Data Summary'!A23)</f>
        <v>PAK_2021_ASER</v>
      </c>
      <c r="B21" s="139"/>
      <c r="C21" s="21"/>
      <c r="D21" s="69"/>
      <c r="E21" s="69"/>
      <c r="F21" s="69"/>
      <c r="G21" s="69"/>
      <c r="H21" s="69"/>
      <c r="I21" s="70"/>
      <c r="J21" s="11"/>
      <c r="K21" s="16"/>
      <c r="L21" s="139"/>
      <c r="M21" s="21"/>
      <c r="N21" s="69"/>
      <c r="O21" s="69"/>
      <c r="P21" s="69"/>
      <c r="Q21" s="69"/>
      <c r="R21" s="69"/>
      <c r="S21" s="70"/>
      <c r="T21" s="11"/>
      <c r="U21" s="16"/>
      <c r="V21" s="139"/>
      <c r="W21" s="21"/>
      <c r="X21" s="69"/>
      <c r="Y21" s="69"/>
      <c r="Z21" s="69"/>
      <c r="AA21" s="69"/>
      <c r="AB21" s="69"/>
      <c r="AC21" s="70"/>
      <c r="AD21" s="11"/>
      <c r="AE21" s="16"/>
      <c r="AF21" s="139"/>
      <c r="AG21" s="21"/>
      <c r="AH21" s="69"/>
      <c r="AI21" s="69"/>
      <c r="AJ21" s="69"/>
      <c r="AK21" s="69"/>
      <c r="AL21" s="69"/>
      <c r="AM21" s="70"/>
      <c r="AN21" s="11"/>
      <c r="AO21" s="16"/>
      <c r="AP21" s="139"/>
      <c r="AQ21" s="21"/>
      <c r="AR21" s="69"/>
      <c r="AS21" s="69"/>
      <c r="AT21" s="69"/>
      <c r="AU21" s="69"/>
      <c r="AV21" s="69"/>
      <c r="AW21" s="70"/>
      <c r="AX21" s="11"/>
      <c r="AY21" s="16"/>
      <c r="AZ21" s="139"/>
      <c r="BA21" s="21"/>
      <c r="BB21" s="69"/>
      <c r="BC21" s="69"/>
      <c r="BD21" s="69"/>
      <c r="BE21" s="69"/>
      <c r="BF21" s="69"/>
      <c r="BG21" s="70"/>
      <c r="BH21" s="11"/>
      <c r="BI21" s="16"/>
      <c r="BJ21" s="139"/>
      <c r="BK21" s="21"/>
      <c r="BL21" s="69"/>
      <c r="BM21" s="69"/>
      <c r="BN21" s="69"/>
      <c r="BO21" s="69"/>
      <c r="BP21" s="69"/>
      <c r="BQ21" s="70"/>
      <c r="BR21" s="11"/>
      <c r="BS21" s="16"/>
      <c r="BT21" s="139"/>
      <c r="BU21" s="21"/>
      <c r="BV21" s="69"/>
      <c r="BW21" s="69"/>
      <c r="BX21" s="69"/>
      <c r="BY21" s="69"/>
      <c r="BZ21" s="69"/>
      <c r="CA21" s="70"/>
      <c r="CB21" s="11"/>
      <c r="CC21" s="16"/>
      <c r="CD21" s="139"/>
      <c r="CE21" s="21"/>
      <c r="CF21" s="69"/>
      <c r="CG21" s="69"/>
      <c r="CH21" s="69"/>
      <c r="CI21" s="69"/>
      <c r="CJ21" s="69"/>
      <c r="CK21" s="70"/>
      <c r="CL21" s="11"/>
      <c r="CM21" s="16"/>
      <c r="CN21" s="139"/>
      <c r="CO21" s="21"/>
      <c r="CP21" s="69"/>
      <c r="CQ21" s="69"/>
      <c r="CR21" s="69"/>
      <c r="CS21" s="69"/>
      <c r="CT21" s="69"/>
      <c r="CU21" s="70"/>
      <c r="CV21" s="11"/>
      <c r="CW21" s="16"/>
      <c r="CX21" s="139"/>
      <c r="CY21" s="21"/>
      <c r="CZ21" s="69"/>
      <c r="DA21" s="69"/>
      <c r="DB21" s="69"/>
      <c r="DC21" s="69"/>
      <c r="DD21" s="69"/>
      <c r="DE21" s="70"/>
      <c r="DF21" s="11"/>
      <c r="DG21" s="16"/>
      <c r="DH21" s="139"/>
      <c r="DI21" s="21"/>
      <c r="DJ21" s="69"/>
      <c r="DK21" s="69"/>
      <c r="DL21" s="69"/>
      <c r="DM21" s="69"/>
      <c r="DN21" s="69"/>
      <c r="DO21" s="70"/>
      <c r="DP21" s="11"/>
      <c r="DQ21" s="16"/>
      <c r="DR21" s="139"/>
      <c r="DS21" s="21"/>
      <c r="DT21" s="69"/>
      <c r="DU21" s="69"/>
      <c r="DV21" s="69"/>
      <c r="DW21" s="69"/>
      <c r="DX21" s="69"/>
      <c r="DY21" s="70"/>
      <c r="DZ21" s="11"/>
      <c r="EA21" s="16"/>
      <c r="EB21" s="139"/>
      <c r="EC21" s="21"/>
      <c r="ED21" s="69"/>
      <c r="EE21" s="69"/>
      <c r="EF21" s="69"/>
      <c r="EG21" s="69"/>
      <c r="EH21" s="69"/>
      <c r="EI21" s="70"/>
      <c r="EJ21" s="11"/>
      <c r="EK21" s="16"/>
      <c r="EL21" s="139"/>
      <c r="EM21" s="21"/>
      <c r="EN21" s="69"/>
      <c r="EO21" s="69"/>
      <c r="EP21" s="69"/>
      <c r="EQ21" s="69"/>
      <c r="ER21" s="69"/>
      <c r="ES21" s="70"/>
      <c r="ET21" s="11"/>
      <c r="EU21" s="16"/>
      <c r="EV21" s="139"/>
      <c r="EW21" s="21"/>
      <c r="EX21" s="69"/>
      <c r="EY21" s="69"/>
      <c r="EZ21" s="69"/>
      <c r="FA21" s="69"/>
      <c r="FB21" s="69"/>
      <c r="FC21" s="70"/>
      <c r="FD21" s="11"/>
      <c r="FE21" s="16"/>
      <c r="FF21" s="139"/>
      <c r="FG21" s="21"/>
      <c r="FH21" s="69"/>
      <c r="FI21" s="69"/>
      <c r="FJ21" s="69"/>
      <c r="FK21" s="69"/>
      <c r="FL21" s="69"/>
      <c r="FM21" s="70"/>
      <c r="FN21" s="11"/>
      <c r="FO21" s="16"/>
      <c r="FP21" s="139"/>
      <c r="FQ21" s="21"/>
      <c r="FR21" s="69"/>
      <c r="FS21" s="69"/>
      <c r="FT21" s="69"/>
      <c r="FU21" s="69"/>
      <c r="FV21" s="69"/>
      <c r="FW21" s="70"/>
      <c r="FX21" s="11"/>
      <c r="FY21" s="16"/>
      <c r="FZ21" s="139"/>
      <c r="GA21" s="21"/>
      <c r="GB21" s="69"/>
      <c r="GC21" s="69"/>
      <c r="GD21" s="69"/>
      <c r="GE21" s="69"/>
      <c r="GF21" s="69"/>
      <c r="GG21" s="70"/>
      <c r="GH21" s="11"/>
      <c r="GI21" s="16"/>
      <c r="GJ21" s="139"/>
      <c r="GK21" s="21"/>
      <c r="GL21" s="69"/>
      <c r="GM21" s="69"/>
      <c r="GN21" s="69"/>
      <c r="GO21" s="69"/>
      <c r="GP21" s="69"/>
      <c r="GQ21" s="70"/>
      <c r="GR21" s="11"/>
      <c r="GS21" s="16"/>
      <c r="GT21" s="139"/>
      <c r="GU21" s="21"/>
      <c r="GV21" s="69"/>
      <c r="GW21" s="69"/>
      <c r="GX21" s="69"/>
      <c r="GY21" s="69"/>
      <c r="GZ21" s="69"/>
      <c r="HA21" s="70"/>
      <c r="HB21" s="11"/>
      <c r="HC21" s="16"/>
      <c r="HD21" s="139"/>
      <c r="HE21" s="21"/>
      <c r="HF21" s="69"/>
      <c r="HG21" s="69"/>
      <c r="HH21" s="69"/>
      <c r="HI21" s="69"/>
      <c r="HJ21" s="69"/>
      <c r="HK21" s="70"/>
      <c r="HL21" s="11"/>
      <c r="HM21" s="16"/>
      <c r="HN21" s="152"/>
      <c r="HX21" s="152"/>
      <c r="IH21" s="152"/>
      <c r="IR21" s="152"/>
    </row>
    <row xmlns:x14ac="http://schemas.microsoft.com/office/spreadsheetml/2009/9/ac" r="22" s="2" customFormat="true" x14ac:dyDescent="0.25">
      <c r="A22" s="447" t="str">
        <f ca="true">IF(ISBLANK('Data Summary'!A24),"",'Data Summary'!A24)</f>
        <v>PAK_2021_EMIS</v>
      </c>
      <c r="B22" s="139"/>
      <c r="C22" s="21"/>
      <c r="D22" s="69"/>
      <c r="E22" s="69"/>
      <c r="F22" s="69"/>
      <c r="G22" s="69"/>
      <c r="H22" s="69"/>
      <c r="I22" s="70"/>
      <c r="J22" s="11"/>
      <c r="K22" s="16"/>
      <c r="L22" s="139"/>
      <c r="M22" s="21"/>
      <c r="N22" s="69"/>
      <c r="O22" s="69"/>
      <c r="P22" s="69"/>
      <c r="Q22" s="69"/>
      <c r="R22" s="69"/>
      <c r="S22" s="70"/>
      <c r="T22" s="11"/>
      <c r="U22" s="16"/>
      <c r="V22" s="139"/>
      <c r="W22" s="21"/>
      <c r="X22" s="69"/>
      <c r="Y22" s="69"/>
      <c r="Z22" s="69"/>
      <c r="AA22" s="69"/>
      <c r="AB22" s="69"/>
      <c r="AC22" s="70"/>
      <c r="AD22" s="11"/>
      <c r="AE22" s="16"/>
      <c r="AF22" s="139"/>
      <c r="AG22" s="21"/>
      <c r="AH22" s="69"/>
      <c r="AI22" s="69"/>
      <c r="AJ22" s="69"/>
      <c r="AK22" s="69"/>
      <c r="AL22" s="69"/>
      <c r="AM22" s="70"/>
      <c r="AN22" s="11"/>
      <c r="AO22" s="16"/>
      <c r="AP22" s="139"/>
      <c r="AQ22" s="21"/>
      <c r="AR22" s="69"/>
      <c r="AS22" s="69"/>
      <c r="AT22" s="69"/>
      <c r="AU22" s="69"/>
      <c r="AV22" s="69"/>
      <c r="AW22" s="70"/>
      <c r="AX22" s="11"/>
      <c r="AY22" s="16"/>
      <c r="AZ22" s="139"/>
      <c r="BA22" s="21"/>
      <c r="BB22" s="69"/>
      <c r="BC22" s="69"/>
      <c r="BD22" s="69"/>
      <c r="BE22" s="69"/>
      <c r="BF22" s="69"/>
      <c r="BG22" s="70"/>
      <c r="BH22" s="11"/>
      <c r="BI22" s="16"/>
      <c r="BJ22" s="139"/>
      <c r="BK22" s="21"/>
      <c r="BL22" s="69"/>
      <c r="BM22" s="69"/>
      <c r="BN22" s="69"/>
      <c r="BO22" s="69"/>
      <c r="BP22" s="69"/>
      <c r="BQ22" s="70"/>
      <c r="BR22" s="11"/>
      <c r="BS22" s="16"/>
      <c r="BT22" s="139"/>
      <c r="BU22" s="21"/>
      <c r="BV22" s="69"/>
      <c r="BW22" s="69"/>
      <c r="BX22" s="69"/>
      <c r="BY22" s="69"/>
      <c r="BZ22" s="69"/>
      <c r="CA22" s="70"/>
      <c r="CB22" s="11"/>
      <c r="CC22" s="16"/>
      <c r="CD22" s="139"/>
      <c r="CE22" s="21"/>
      <c r="CF22" s="69"/>
      <c r="CG22" s="69"/>
      <c r="CH22" s="69"/>
      <c r="CI22" s="69"/>
      <c r="CJ22" s="69"/>
      <c r="CK22" s="70"/>
      <c r="CL22" s="11"/>
      <c r="CM22" s="16"/>
      <c r="CN22" s="139"/>
      <c r="CO22" s="21"/>
      <c r="CP22" s="69"/>
      <c r="CQ22" s="69"/>
      <c r="CR22" s="69"/>
      <c r="CS22" s="69"/>
      <c r="CT22" s="69"/>
      <c r="CU22" s="70"/>
      <c r="CV22" s="11"/>
      <c r="CW22" s="16"/>
      <c r="CX22" s="139"/>
      <c r="CY22" s="21"/>
      <c r="CZ22" s="69"/>
      <c r="DA22" s="69"/>
      <c r="DB22" s="69"/>
      <c r="DC22" s="69"/>
      <c r="DD22" s="69"/>
      <c r="DE22" s="70"/>
      <c r="DF22" s="11"/>
      <c r="DG22" s="16"/>
      <c r="DH22" s="139"/>
      <c r="DI22" s="21"/>
      <c r="DJ22" s="69"/>
      <c r="DK22" s="69"/>
      <c r="DL22" s="69"/>
      <c r="DM22" s="69"/>
      <c r="DN22" s="69"/>
      <c r="DO22" s="70"/>
      <c r="DP22" s="11"/>
      <c r="DQ22" s="16"/>
      <c r="DR22" s="139"/>
      <c r="DS22" s="21"/>
      <c r="DT22" s="69"/>
      <c r="DU22" s="69"/>
      <c r="DV22" s="69"/>
      <c r="DW22" s="69"/>
      <c r="DX22" s="69"/>
      <c r="DY22" s="70"/>
      <c r="DZ22" s="11"/>
      <c r="EA22" s="16"/>
      <c r="EB22" s="139"/>
      <c r="EC22" s="21"/>
      <c r="ED22" s="69"/>
      <c r="EE22" s="69"/>
      <c r="EF22" s="69"/>
      <c r="EG22" s="69"/>
      <c r="EH22" s="69"/>
      <c r="EI22" s="70"/>
      <c r="EJ22" s="11"/>
      <c r="EK22" s="16"/>
      <c r="EL22" s="139"/>
      <c r="EM22" s="21"/>
      <c r="EN22" s="69"/>
      <c r="EO22" s="69"/>
      <c r="EP22" s="69"/>
      <c r="EQ22" s="69"/>
      <c r="ER22" s="69"/>
      <c r="ES22" s="70"/>
      <c r="ET22" s="11"/>
      <c r="EU22" s="16"/>
      <c r="EV22" s="139"/>
      <c r="EW22" s="21"/>
      <c r="EX22" s="69"/>
      <c r="EY22" s="69"/>
      <c r="EZ22" s="69"/>
      <c r="FA22" s="69"/>
      <c r="FB22" s="69"/>
      <c r="FC22" s="70"/>
      <c r="FD22" s="11"/>
      <c r="FE22" s="16"/>
      <c r="FF22" s="139"/>
      <c r="FG22" s="21"/>
      <c r="FH22" s="69"/>
      <c r="FI22" s="69"/>
      <c r="FJ22" s="69"/>
      <c r="FK22" s="69"/>
      <c r="FL22" s="69"/>
      <c r="FM22" s="70"/>
      <c r="FN22" s="11"/>
      <c r="FO22" s="16"/>
      <c r="FP22" s="139"/>
      <c r="FQ22" s="21"/>
      <c r="FR22" s="69"/>
      <c r="FS22" s="69"/>
      <c r="FT22" s="69"/>
      <c r="FU22" s="69"/>
      <c r="FV22" s="69"/>
      <c r="FW22" s="70"/>
      <c r="FX22" s="11"/>
      <c r="FY22" s="16"/>
      <c r="FZ22" s="139"/>
      <c r="GA22" s="21"/>
      <c r="GB22" s="69"/>
      <c r="GC22" s="69"/>
      <c r="GD22" s="69"/>
      <c r="GE22" s="69"/>
      <c r="GF22" s="69"/>
      <c r="GG22" s="70"/>
      <c r="GH22" s="11"/>
      <c r="GI22" s="16"/>
      <c r="GJ22" s="139"/>
      <c r="GK22" s="21"/>
      <c r="GL22" s="69"/>
      <c r="GM22" s="69"/>
      <c r="GN22" s="69"/>
      <c r="GO22" s="69"/>
      <c r="GP22" s="69"/>
      <c r="GQ22" s="70"/>
      <c r="GR22" s="11"/>
      <c r="GS22" s="16"/>
      <c r="GT22" s="139"/>
      <c r="GU22" s="21"/>
      <c r="GV22" s="69"/>
      <c r="GW22" s="69"/>
      <c r="GX22" s="69"/>
      <c r="GY22" s="69"/>
      <c r="GZ22" s="69"/>
      <c r="HA22" s="70"/>
      <c r="HB22" s="11"/>
      <c r="HC22" s="16"/>
      <c r="HD22" s="139"/>
      <c r="HE22" s="21"/>
      <c r="HF22" s="69"/>
      <c r="HG22" s="69"/>
      <c r="HH22" s="69"/>
      <c r="HI22" s="69"/>
      <c r="HJ22" s="69"/>
      <c r="HK22" s="70"/>
      <c r="HL22" s="11"/>
      <c r="HM22" s="16"/>
      <c r="HN22" s="152"/>
      <c r="HX22" s="152"/>
      <c r="IH22" s="152"/>
      <c r="IR22" s="152"/>
    </row>
    <row xmlns:x14ac="http://schemas.microsoft.com/office/spreadsheetml/2009/9/ac" r="23" s="2" customFormat="true" x14ac:dyDescent="0.25">
      <c r="A23" s="447" t="str">
        <f ca="true">IF(ISBLANK('Data Summary'!A25),"",'Data Summary'!A25)</f>
        <v>PAK_2021_UIS</v>
      </c>
      <c r="B23" s="139"/>
      <c r="C23" s="21"/>
      <c r="D23" s="69"/>
      <c r="E23" s="69"/>
      <c r="F23" s="69"/>
      <c r="G23" s="69"/>
      <c r="H23" s="69"/>
      <c r="I23" s="70"/>
      <c r="J23" s="11"/>
      <c r="K23" s="16"/>
      <c r="L23" s="139"/>
      <c r="M23" s="21"/>
      <c r="N23" s="69"/>
      <c r="O23" s="69"/>
      <c r="P23" s="69"/>
      <c r="Q23" s="69"/>
      <c r="R23" s="69"/>
      <c r="S23" s="70"/>
      <c r="T23" s="11"/>
      <c r="U23" s="16"/>
      <c r="V23" s="139"/>
      <c r="W23" s="21"/>
      <c r="X23" s="69"/>
      <c r="Y23" s="69"/>
      <c r="Z23" s="69"/>
      <c r="AA23" s="69"/>
      <c r="AB23" s="69"/>
      <c r="AC23" s="70"/>
      <c r="AD23" s="11"/>
      <c r="AE23" s="16"/>
      <c r="AF23" s="139"/>
      <c r="AG23" s="21"/>
      <c r="AH23" s="69"/>
      <c r="AI23" s="69"/>
      <c r="AJ23" s="69"/>
      <c r="AK23" s="69"/>
      <c r="AL23" s="69"/>
      <c r="AM23" s="70"/>
      <c r="AN23" s="11"/>
      <c r="AO23" s="16"/>
      <c r="AP23" s="139"/>
      <c r="AQ23" s="21"/>
      <c r="AR23" s="69"/>
      <c r="AS23" s="69"/>
      <c r="AT23" s="69"/>
      <c r="AU23" s="69"/>
      <c r="AV23" s="69"/>
      <c r="AW23" s="70"/>
      <c r="AX23" s="11"/>
      <c r="AY23" s="16"/>
      <c r="AZ23" s="139"/>
      <c r="BA23" s="21"/>
      <c r="BB23" s="69"/>
      <c r="BC23" s="69"/>
      <c r="BD23" s="69"/>
      <c r="BE23" s="69"/>
      <c r="BF23" s="69"/>
      <c r="BG23" s="70"/>
      <c r="BH23" s="11"/>
      <c r="BI23" s="16"/>
      <c r="BJ23" s="139"/>
      <c r="BK23" s="21"/>
      <c r="BL23" s="69"/>
      <c r="BM23" s="69"/>
      <c r="BN23" s="69"/>
      <c r="BO23" s="69"/>
      <c r="BP23" s="69"/>
      <c r="BQ23" s="70"/>
      <c r="BR23" s="11"/>
      <c r="BS23" s="16"/>
      <c r="BT23" s="139"/>
      <c r="BU23" s="21"/>
      <c r="BV23" s="69"/>
      <c r="BW23" s="69"/>
      <c r="BX23" s="69"/>
      <c r="BY23" s="69"/>
      <c r="BZ23" s="69"/>
      <c r="CA23" s="70"/>
      <c r="CB23" s="11"/>
      <c r="CC23" s="16"/>
      <c r="CD23" s="139"/>
      <c r="CE23" s="21"/>
      <c r="CF23" s="69"/>
      <c r="CG23" s="69"/>
      <c r="CH23" s="69"/>
      <c r="CI23" s="69"/>
      <c r="CJ23" s="69"/>
      <c r="CK23" s="70"/>
      <c r="CL23" s="11"/>
      <c r="CM23" s="16"/>
      <c r="CN23" s="139"/>
      <c r="CO23" s="21"/>
      <c r="CP23" s="69"/>
      <c r="CQ23" s="69"/>
      <c r="CR23" s="69"/>
      <c r="CS23" s="69"/>
      <c r="CT23" s="69"/>
      <c r="CU23" s="70"/>
      <c r="CV23" s="11"/>
      <c r="CW23" s="16"/>
      <c r="CX23" s="139"/>
      <c r="CY23" s="21"/>
      <c r="CZ23" s="69"/>
      <c r="DA23" s="69"/>
      <c r="DB23" s="69"/>
      <c r="DC23" s="69"/>
      <c r="DD23" s="69"/>
      <c r="DE23" s="70"/>
      <c r="DF23" s="11"/>
      <c r="DG23" s="16"/>
      <c r="DH23" s="139"/>
      <c r="DI23" s="21"/>
      <c r="DJ23" s="69"/>
      <c r="DK23" s="69"/>
      <c r="DL23" s="69"/>
      <c r="DM23" s="69"/>
      <c r="DN23" s="69"/>
      <c r="DO23" s="70"/>
      <c r="DP23" s="11"/>
      <c r="DQ23" s="16"/>
      <c r="DR23" s="139"/>
      <c r="DS23" s="21"/>
      <c r="DT23" s="69"/>
      <c r="DU23" s="69"/>
      <c r="DV23" s="69"/>
      <c r="DW23" s="69"/>
      <c r="DX23" s="69"/>
      <c r="DY23" s="70"/>
      <c r="DZ23" s="11"/>
      <c r="EA23" s="16"/>
      <c r="EB23" s="139"/>
      <c r="EC23" s="21"/>
      <c r="ED23" s="69"/>
      <c r="EE23" s="69"/>
      <c r="EF23" s="69"/>
      <c r="EG23" s="69"/>
      <c r="EH23" s="69"/>
      <c r="EI23" s="70"/>
      <c r="EJ23" s="11"/>
      <c r="EK23" s="16"/>
      <c r="EL23" s="139"/>
      <c r="EM23" s="21"/>
      <c r="EN23" s="69"/>
      <c r="EO23" s="69"/>
      <c r="EP23" s="69"/>
      <c r="EQ23" s="69"/>
      <c r="ER23" s="69"/>
      <c r="ES23" s="70"/>
      <c r="ET23" s="11"/>
      <c r="EU23" s="16"/>
      <c r="EV23" s="139"/>
      <c r="EW23" s="21"/>
      <c r="EX23" s="69"/>
      <c r="EY23" s="69"/>
      <c r="EZ23" s="69"/>
      <c r="FA23" s="69"/>
      <c r="FB23" s="69"/>
      <c r="FC23" s="70"/>
      <c r="FD23" s="11"/>
      <c r="FE23" s="16"/>
      <c r="FF23" s="139"/>
      <c r="FG23" s="21"/>
      <c r="FH23" s="69"/>
      <c r="FI23" s="69"/>
      <c r="FJ23" s="69"/>
      <c r="FK23" s="69"/>
      <c r="FL23" s="69"/>
      <c r="FM23" s="70"/>
      <c r="FN23" s="11"/>
      <c r="FO23" s="16"/>
      <c r="FP23" s="139"/>
      <c r="FQ23" s="21"/>
      <c r="FR23" s="69"/>
      <c r="FS23" s="69"/>
      <c r="FT23" s="69"/>
      <c r="FU23" s="69"/>
      <c r="FV23" s="69"/>
      <c r="FW23" s="70"/>
      <c r="FX23" s="11"/>
      <c r="FY23" s="16"/>
      <c r="FZ23" s="139"/>
      <c r="GA23" s="21"/>
      <c r="GB23" s="69"/>
      <c r="GC23" s="69"/>
      <c r="GD23" s="69"/>
      <c r="GE23" s="69"/>
      <c r="GF23" s="69"/>
      <c r="GG23" s="70"/>
      <c r="GH23" s="11"/>
      <c r="GI23" s="16"/>
      <c r="GJ23" s="139"/>
      <c r="GK23" s="21"/>
      <c r="GL23" s="69"/>
      <c r="GM23" s="69"/>
      <c r="GN23" s="69"/>
      <c r="GO23" s="69"/>
      <c r="GP23" s="69"/>
      <c r="GQ23" s="70"/>
      <c r="GR23" s="11"/>
      <c r="GS23" s="16"/>
      <c r="GT23" s="139"/>
      <c r="GU23" s="21"/>
      <c r="GV23" s="69"/>
      <c r="GW23" s="69"/>
      <c r="GX23" s="69"/>
      <c r="GY23" s="69"/>
      <c r="GZ23" s="69"/>
      <c r="HA23" s="70"/>
      <c r="HB23" s="11"/>
      <c r="HC23" s="16"/>
      <c r="HD23" s="139"/>
      <c r="HE23" s="21"/>
      <c r="HF23" s="69"/>
      <c r="HG23" s="69"/>
      <c r="HH23" s="69"/>
      <c r="HI23" s="69"/>
      <c r="HJ23" s="69"/>
      <c r="HK23" s="70"/>
      <c r="HL23" s="11"/>
      <c r="HM23" s="16"/>
      <c r="HN23" s="152"/>
      <c r="HX23" s="152"/>
      <c r="IH23" s="152"/>
      <c r="IR23" s="152"/>
    </row>
    <row xmlns:x14ac="http://schemas.microsoft.com/office/spreadsheetml/2009/9/ac" r="24" s="2" customFormat="true" x14ac:dyDescent="0.25">
      <c r="A24" s="447" t="str">
        <f ca="true">IF(ISBLANK('Data Summary'!A26),"",'Data Summary'!A26)</f>
        <v>PAK_2022_ASER</v>
      </c>
      <c r="B24" s="139"/>
      <c r="C24" s="21"/>
      <c r="D24" s="69"/>
      <c r="E24" s="69"/>
      <c r="F24" s="69"/>
      <c r="G24" s="69"/>
      <c r="H24" s="69"/>
      <c r="I24" s="70"/>
      <c r="J24" s="11"/>
      <c r="K24" s="16"/>
      <c r="L24" s="139"/>
      <c r="M24" s="21"/>
      <c r="N24" s="69"/>
      <c r="O24" s="69"/>
      <c r="P24" s="69"/>
      <c r="Q24" s="69"/>
      <c r="R24" s="69"/>
      <c r="S24" s="70"/>
      <c r="T24" s="11"/>
      <c r="U24" s="16"/>
      <c r="V24" s="139"/>
      <c r="W24" s="21"/>
      <c r="X24" s="69"/>
      <c r="Y24" s="69"/>
      <c r="Z24" s="69"/>
      <c r="AA24" s="69"/>
      <c r="AB24" s="69"/>
      <c r="AC24" s="70"/>
      <c r="AD24" s="11"/>
      <c r="AE24" s="16"/>
      <c r="AF24" s="139"/>
      <c r="AG24" s="21"/>
      <c r="AH24" s="69"/>
      <c r="AI24" s="69"/>
      <c r="AJ24" s="69"/>
      <c r="AK24" s="69"/>
      <c r="AL24" s="69"/>
      <c r="AM24" s="70"/>
      <c r="AN24" s="11"/>
      <c r="AO24" s="16"/>
      <c r="AP24" s="139"/>
      <c r="AQ24" s="21"/>
      <c r="AR24" s="69"/>
      <c r="AS24" s="69"/>
      <c r="AT24" s="69"/>
      <c r="AU24" s="69"/>
      <c r="AV24" s="69"/>
      <c r="AW24" s="70"/>
      <c r="AX24" s="11"/>
      <c r="AY24" s="16"/>
      <c r="AZ24" s="139"/>
      <c r="BA24" s="21"/>
      <c r="BB24" s="69"/>
      <c r="BC24" s="69"/>
      <c r="BD24" s="69"/>
      <c r="BE24" s="69"/>
      <c r="BF24" s="69"/>
      <c r="BG24" s="70"/>
      <c r="BH24" s="11"/>
      <c r="BI24" s="16"/>
      <c r="BJ24" s="139"/>
      <c r="BK24" s="21"/>
      <c r="BL24" s="69"/>
      <c r="BM24" s="69"/>
      <c r="BN24" s="69"/>
      <c r="BO24" s="69"/>
      <c r="BP24" s="69"/>
      <c r="BQ24" s="70"/>
      <c r="BR24" s="11"/>
      <c r="BS24" s="16"/>
      <c r="BT24" s="139"/>
      <c r="BU24" s="21"/>
      <c r="BV24" s="69"/>
      <c r="BW24" s="69"/>
      <c r="BX24" s="69"/>
      <c r="BY24" s="69"/>
      <c r="BZ24" s="69"/>
      <c r="CA24" s="70"/>
      <c r="CB24" s="11"/>
      <c r="CC24" s="16"/>
      <c r="CD24" s="139"/>
      <c r="CE24" s="21"/>
      <c r="CF24" s="69"/>
      <c r="CG24" s="69"/>
      <c r="CH24" s="69"/>
      <c r="CI24" s="69"/>
      <c r="CJ24" s="69"/>
      <c r="CK24" s="70"/>
      <c r="CL24" s="11"/>
      <c r="CM24" s="16"/>
      <c r="CN24" s="139"/>
      <c r="CO24" s="21"/>
      <c r="CP24" s="69"/>
      <c r="CQ24" s="69"/>
      <c r="CR24" s="69"/>
      <c r="CS24" s="69"/>
      <c r="CT24" s="69"/>
      <c r="CU24" s="70"/>
      <c r="CV24" s="11"/>
      <c r="CW24" s="16"/>
      <c r="CX24" s="139"/>
      <c r="CY24" s="21"/>
      <c r="CZ24" s="69"/>
      <c r="DA24" s="69"/>
      <c r="DB24" s="69"/>
      <c r="DC24" s="69"/>
      <c r="DD24" s="69"/>
      <c r="DE24" s="70"/>
      <c r="DF24" s="11"/>
      <c r="DG24" s="16"/>
      <c r="DH24" s="139"/>
      <c r="DI24" s="21"/>
      <c r="DJ24" s="69"/>
      <c r="DK24" s="69"/>
      <c r="DL24" s="69"/>
      <c r="DM24" s="69"/>
      <c r="DN24" s="69"/>
      <c r="DO24" s="70"/>
      <c r="DP24" s="11"/>
      <c r="DQ24" s="16"/>
      <c r="DR24" s="139"/>
      <c r="DS24" s="21"/>
      <c r="DT24" s="69"/>
      <c r="DU24" s="69"/>
      <c r="DV24" s="69"/>
      <c r="DW24" s="69"/>
      <c r="DX24" s="69"/>
      <c r="DY24" s="70"/>
      <c r="DZ24" s="11"/>
      <c r="EA24" s="16"/>
      <c r="EB24" s="139"/>
      <c r="EC24" s="21"/>
      <c r="ED24" s="69"/>
      <c r="EE24" s="69"/>
      <c r="EF24" s="69"/>
      <c r="EG24" s="69"/>
      <c r="EH24" s="69"/>
      <c r="EI24" s="70"/>
      <c r="EJ24" s="11"/>
      <c r="EK24" s="16"/>
      <c r="EL24" s="139"/>
      <c r="EM24" s="21"/>
      <c r="EN24" s="69"/>
      <c r="EO24" s="69"/>
      <c r="EP24" s="69"/>
      <c r="EQ24" s="69"/>
      <c r="ER24" s="69"/>
      <c r="ES24" s="70"/>
      <c r="ET24" s="11"/>
      <c r="EU24" s="16"/>
      <c r="EV24" s="139"/>
      <c r="EW24" s="21"/>
      <c r="EX24" s="69"/>
      <c r="EY24" s="69"/>
      <c r="EZ24" s="69"/>
      <c r="FA24" s="69"/>
      <c r="FB24" s="69"/>
      <c r="FC24" s="70"/>
      <c r="FD24" s="11"/>
      <c r="FE24" s="16"/>
      <c r="FF24" s="139"/>
      <c r="FG24" s="21"/>
      <c r="FH24" s="69"/>
      <c r="FI24" s="69"/>
      <c r="FJ24" s="69"/>
      <c r="FK24" s="69"/>
      <c r="FL24" s="69"/>
      <c r="FM24" s="70"/>
      <c r="FN24" s="11"/>
      <c r="FO24" s="16"/>
      <c r="FP24" s="139"/>
      <c r="FQ24" s="21"/>
      <c r="FR24" s="69"/>
      <c r="FS24" s="69"/>
      <c r="FT24" s="69"/>
      <c r="FU24" s="69"/>
      <c r="FV24" s="69"/>
      <c r="FW24" s="70"/>
      <c r="FX24" s="11"/>
      <c r="FY24" s="16"/>
      <c r="FZ24" s="139"/>
      <c r="GA24" s="21"/>
      <c r="GB24" s="69"/>
      <c r="GC24" s="69"/>
      <c r="GD24" s="69"/>
      <c r="GE24" s="69"/>
      <c r="GF24" s="69"/>
      <c r="GG24" s="70"/>
      <c r="GH24" s="11"/>
      <c r="GI24" s="16"/>
      <c r="GJ24" s="139"/>
      <c r="GK24" s="21"/>
      <c r="GL24" s="69"/>
      <c r="GM24" s="69"/>
      <c r="GN24" s="69"/>
      <c r="GO24" s="69"/>
      <c r="GP24" s="69"/>
      <c r="GQ24" s="70"/>
      <c r="GR24" s="11"/>
      <c r="GS24" s="16"/>
      <c r="GT24" s="139"/>
      <c r="GU24" s="21"/>
      <c r="GV24" s="69"/>
      <c r="GW24" s="69"/>
      <c r="GX24" s="69"/>
      <c r="GY24" s="69"/>
      <c r="GZ24" s="69"/>
      <c r="HA24" s="70"/>
      <c r="HB24" s="11"/>
      <c r="HC24" s="16"/>
      <c r="HD24" s="139"/>
      <c r="HE24" s="21"/>
      <c r="HF24" s="69"/>
      <c r="HG24" s="69"/>
      <c r="HH24" s="69"/>
      <c r="HI24" s="69"/>
      <c r="HJ24" s="69"/>
      <c r="HK24" s="70"/>
      <c r="HL24" s="11"/>
      <c r="HM24" s="16"/>
      <c r="HN24" s="152"/>
      <c r="HX24" s="152"/>
      <c r="IH24" s="152"/>
      <c r="IR24" s="152"/>
    </row>
    <row xmlns:x14ac="http://schemas.microsoft.com/office/spreadsheetml/2009/9/ac" r="25" s="2" customFormat="true" x14ac:dyDescent="0.25">
      <c r="A25" s="447" t="str">
        <f ca="true">IF(ISBLANK('Data Summary'!A27),"",'Data Summary'!A27)</f>
        <v>PAK_2022_EMIS</v>
      </c>
      <c r="B25" s="139"/>
      <c r="C25" s="21"/>
      <c r="D25" s="69"/>
      <c r="E25" s="69"/>
      <c r="F25" s="69"/>
      <c r="G25" s="69"/>
      <c r="H25" s="69"/>
      <c r="I25" s="70"/>
      <c r="J25" s="11"/>
      <c r="K25" s="16"/>
      <c r="L25" s="139"/>
      <c r="M25" s="21"/>
      <c r="N25" s="69"/>
      <c r="O25" s="69"/>
      <c r="P25" s="69"/>
      <c r="Q25" s="69"/>
      <c r="R25" s="69"/>
      <c r="S25" s="70"/>
      <c r="T25" s="11"/>
      <c r="U25" s="16"/>
      <c r="V25" s="139"/>
      <c r="W25" s="21"/>
      <c r="X25" s="69"/>
      <c r="Y25" s="69"/>
      <c r="Z25" s="69"/>
      <c r="AA25" s="69"/>
      <c r="AB25" s="69"/>
      <c r="AC25" s="70"/>
      <c r="AD25" s="11"/>
      <c r="AE25" s="16"/>
      <c r="AF25" s="139"/>
      <c r="AG25" s="21"/>
      <c r="AH25" s="69"/>
      <c r="AI25" s="69"/>
      <c r="AJ25" s="69"/>
      <c r="AK25" s="69"/>
      <c r="AL25" s="69"/>
      <c r="AM25" s="70"/>
      <c r="AN25" s="11"/>
      <c r="AO25" s="16"/>
      <c r="AP25" s="139"/>
      <c r="AQ25" s="21"/>
      <c r="AR25" s="69"/>
      <c r="AS25" s="69"/>
      <c r="AT25" s="69"/>
      <c r="AU25" s="69"/>
      <c r="AV25" s="69"/>
      <c r="AW25" s="70"/>
      <c r="AX25" s="11"/>
      <c r="AY25" s="16"/>
      <c r="AZ25" s="139"/>
      <c r="BA25" s="21"/>
      <c r="BB25" s="69"/>
      <c r="BC25" s="69"/>
      <c r="BD25" s="69"/>
      <c r="BE25" s="69"/>
      <c r="BF25" s="69"/>
      <c r="BG25" s="70"/>
      <c r="BH25" s="11"/>
      <c r="BI25" s="16"/>
      <c r="BJ25" s="139"/>
      <c r="BK25" s="21"/>
      <c r="BL25" s="69"/>
      <c r="BM25" s="69"/>
      <c r="BN25" s="69"/>
      <c r="BO25" s="69"/>
      <c r="BP25" s="69"/>
      <c r="BQ25" s="70"/>
      <c r="BR25" s="11"/>
      <c r="BS25" s="16"/>
      <c r="BT25" s="139"/>
      <c r="BU25" s="21"/>
      <c r="BV25" s="69"/>
      <c r="BW25" s="69"/>
      <c r="BX25" s="69"/>
      <c r="BY25" s="69"/>
      <c r="BZ25" s="69"/>
      <c r="CA25" s="70"/>
      <c r="CB25" s="11"/>
      <c r="CC25" s="16"/>
      <c r="CD25" s="139"/>
      <c r="CE25" s="21"/>
      <c r="CF25" s="69"/>
      <c r="CG25" s="69"/>
      <c r="CH25" s="69"/>
      <c r="CI25" s="69"/>
      <c r="CJ25" s="69"/>
      <c r="CK25" s="70"/>
      <c r="CL25" s="11"/>
      <c r="CM25" s="16"/>
      <c r="CN25" s="139"/>
      <c r="CO25" s="21"/>
      <c r="CP25" s="69"/>
      <c r="CQ25" s="69"/>
      <c r="CR25" s="69"/>
      <c r="CS25" s="69"/>
      <c r="CT25" s="69"/>
      <c r="CU25" s="70"/>
      <c r="CV25" s="11"/>
      <c r="CW25" s="16"/>
      <c r="CX25" s="139"/>
      <c r="CY25" s="21"/>
      <c r="CZ25" s="69"/>
      <c r="DA25" s="69"/>
      <c r="DB25" s="69"/>
      <c r="DC25" s="69"/>
      <c r="DD25" s="69"/>
      <c r="DE25" s="70"/>
      <c r="DF25" s="11"/>
      <c r="DG25" s="16"/>
      <c r="DH25" s="139"/>
      <c r="DI25" s="21"/>
      <c r="DJ25" s="69"/>
      <c r="DK25" s="69"/>
      <c r="DL25" s="69"/>
      <c r="DM25" s="69"/>
      <c r="DN25" s="69"/>
      <c r="DO25" s="70"/>
      <c r="DP25" s="11"/>
      <c r="DQ25" s="16"/>
      <c r="DR25" s="139"/>
      <c r="DS25" s="21"/>
      <c r="DT25" s="69"/>
      <c r="DU25" s="69"/>
      <c r="DV25" s="69"/>
      <c r="DW25" s="69"/>
      <c r="DX25" s="69"/>
      <c r="DY25" s="70"/>
      <c r="DZ25" s="11"/>
      <c r="EA25" s="16"/>
      <c r="EB25" s="139"/>
      <c r="EC25" s="21"/>
      <c r="ED25" s="69"/>
      <c r="EE25" s="69"/>
      <c r="EF25" s="69"/>
      <c r="EG25" s="69"/>
      <c r="EH25" s="69"/>
      <c r="EI25" s="70"/>
      <c r="EJ25" s="11"/>
      <c r="EK25" s="16"/>
      <c r="EL25" s="139"/>
      <c r="EM25" s="21"/>
      <c r="EN25" s="69"/>
      <c r="EO25" s="69"/>
      <c r="EP25" s="69"/>
      <c r="EQ25" s="69"/>
      <c r="ER25" s="69"/>
      <c r="ES25" s="70"/>
      <c r="ET25" s="11"/>
      <c r="EU25" s="16"/>
      <c r="EV25" s="139"/>
      <c r="EW25" s="21"/>
      <c r="EX25" s="69"/>
      <c r="EY25" s="69"/>
      <c r="EZ25" s="69"/>
      <c r="FA25" s="69"/>
      <c r="FB25" s="69"/>
      <c r="FC25" s="70"/>
      <c r="FD25" s="11"/>
      <c r="FE25" s="16"/>
      <c r="FF25" s="139"/>
      <c r="FG25" s="21"/>
      <c r="FH25" s="69"/>
      <c r="FI25" s="69"/>
      <c r="FJ25" s="69"/>
      <c r="FK25" s="69"/>
      <c r="FL25" s="69"/>
      <c r="FM25" s="70"/>
      <c r="FN25" s="11"/>
      <c r="FO25" s="16"/>
      <c r="FP25" s="139"/>
      <c r="FQ25" s="21"/>
      <c r="FR25" s="69"/>
      <c r="FS25" s="69"/>
      <c r="FT25" s="69"/>
      <c r="FU25" s="69"/>
      <c r="FV25" s="69"/>
      <c r="FW25" s="70"/>
      <c r="FX25" s="11"/>
      <c r="FY25" s="16"/>
      <c r="FZ25" s="139"/>
      <c r="GA25" s="21"/>
      <c r="GB25" s="69"/>
      <c r="GC25" s="69"/>
      <c r="GD25" s="69"/>
      <c r="GE25" s="69"/>
      <c r="GF25" s="69"/>
      <c r="GG25" s="70"/>
      <c r="GH25" s="11"/>
      <c r="GI25" s="16"/>
      <c r="GJ25" s="139"/>
      <c r="GK25" s="21"/>
      <c r="GL25" s="69"/>
      <c r="GM25" s="69"/>
      <c r="GN25" s="69"/>
      <c r="GO25" s="69"/>
      <c r="GP25" s="69"/>
      <c r="GQ25" s="70"/>
      <c r="GR25" s="11"/>
      <c r="GS25" s="16"/>
      <c r="GT25" s="139"/>
      <c r="GU25" s="21"/>
      <c r="GV25" s="69"/>
      <c r="GW25" s="69"/>
      <c r="GX25" s="69"/>
      <c r="GY25" s="69"/>
      <c r="GZ25" s="69"/>
      <c r="HA25" s="70"/>
      <c r="HB25" s="11"/>
      <c r="HC25" s="16"/>
      <c r="HD25" s="139"/>
      <c r="HE25" s="21"/>
      <c r="HF25" s="69"/>
      <c r="HG25" s="69"/>
      <c r="HH25" s="69"/>
      <c r="HI25" s="69"/>
      <c r="HJ25" s="69"/>
      <c r="HK25" s="70"/>
      <c r="HL25" s="11"/>
      <c r="HM25" s="16"/>
      <c r="HN25" s="152"/>
      <c r="HX25" s="152"/>
      <c r="IH25" s="152"/>
      <c r="IR25" s="152"/>
    </row>
    <row xmlns:x14ac="http://schemas.microsoft.com/office/spreadsheetml/2009/9/ac" r="26" s="2" customFormat="true" x14ac:dyDescent="0.25">
      <c r="A26" s="448" t="str">
        <f ca="true">IF(ISBLANK('Data Summary'!A28),"",'Data Summary'!A28)</f>
        <v/>
      </c>
      <c r="B26" s="139"/>
      <c r="C26" s="23"/>
      <c r="D26" s="6"/>
      <c r="E26" s="6"/>
      <c r="F26" s="6"/>
      <c r="G26" s="6"/>
      <c r="H26" s="6"/>
      <c r="I26" s="27"/>
      <c r="J26" s="11"/>
      <c r="K26" s="16"/>
      <c r="L26" s="139"/>
      <c r="M26" s="23"/>
      <c r="N26" s="6"/>
      <c r="O26" s="6"/>
      <c r="P26" s="6"/>
      <c r="Q26" s="6"/>
      <c r="R26" s="6"/>
      <c r="S26" s="27"/>
      <c r="T26" s="11"/>
      <c r="U26" s="16"/>
      <c r="V26" s="139"/>
      <c r="W26" s="23"/>
      <c r="X26" s="6"/>
      <c r="Y26" s="6"/>
      <c r="Z26" s="6"/>
      <c r="AA26" s="6"/>
      <c r="AB26" s="6"/>
      <c r="AC26" s="27"/>
      <c r="AD26" s="11"/>
      <c r="AE26" s="16"/>
      <c r="AF26" s="139"/>
      <c r="AG26" s="23"/>
      <c r="AH26" s="6"/>
      <c r="AI26" s="6"/>
      <c r="AJ26" s="6"/>
      <c r="AK26" s="6"/>
      <c r="AL26" s="6"/>
      <c r="AM26" s="27"/>
      <c r="AN26" s="11"/>
      <c r="AO26" s="16"/>
      <c r="AP26" s="139"/>
      <c r="AQ26" s="23"/>
      <c r="AR26" s="6"/>
      <c r="AS26" s="6"/>
      <c r="AT26" s="6"/>
      <c r="AU26" s="6"/>
      <c r="AV26" s="6"/>
      <c r="AW26" s="27"/>
      <c r="AX26" s="11"/>
      <c r="AY26" s="16"/>
      <c r="AZ26" s="139"/>
      <c r="BA26" s="23"/>
      <c r="BB26" s="6"/>
      <c r="BC26" s="6"/>
      <c r="BD26" s="6"/>
      <c r="BE26" s="6"/>
      <c r="BF26" s="6"/>
      <c r="BG26" s="27"/>
      <c r="BH26" s="11"/>
      <c r="BI26" s="16"/>
      <c r="BJ26" s="139"/>
      <c r="BK26" s="23"/>
      <c r="BL26" s="6"/>
      <c r="BM26" s="6"/>
      <c r="BN26" s="6"/>
      <c r="BO26" s="6"/>
      <c r="BP26" s="6"/>
      <c r="BQ26" s="27"/>
      <c r="BR26" s="11"/>
      <c r="BS26" s="16"/>
      <c r="BT26" s="139"/>
      <c r="BU26" s="23"/>
      <c r="BV26" s="6"/>
      <c r="BW26" s="6"/>
      <c r="BX26" s="6"/>
      <c r="BY26" s="6"/>
      <c r="BZ26" s="6"/>
      <c r="CA26" s="27"/>
      <c r="CB26" s="11"/>
      <c r="CC26" s="16"/>
      <c r="CD26" s="139"/>
      <c r="CE26" s="23"/>
      <c r="CF26" s="6"/>
      <c r="CG26" s="6"/>
      <c r="CH26" s="6"/>
      <c r="CI26" s="6"/>
      <c r="CJ26" s="6"/>
      <c r="CK26" s="27"/>
      <c r="CL26" s="11"/>
      <c r="CM26" s="16"/>
      <c r="CN26" s="139"/>
      <c r="CO26" s="23"/>
      <c r="CP26" s="6"/>
      <c r="CQ26" s="6"/>
      <c r="CR26" s="6"/>
      <c r="CS26" s="6"/>
      <c r="CT26" s="6"/>
      <c r="CU26" s="27"/>
      <c r="CV26" s="11"/>
      <c r="CW26" s="16"/>
      <c r="CX26" s="139"/>
      <c r="CY26" s="23"/>
      <c r="CZ26" s="6"/>
      <c r="DA26" s="6"/>
      <c r="DB26" s="6"/>
      <c r="DC26" s="6"/>
      <c r="DD26" s="6"/>
      <c r="DE26" s="27"/>
      <c r="DF26" s="11"/>
      <c r="DG26" s="16"/>
      <c r="DH26" s="139"/>
      <c r="DI26" s="23"/>
      <c r="DJ26" s="6"/>
      <c r="DK26" s="6"/>
      <c r="DL26" s="6"/>
      <c r="DM26" s="6"/>
      <c r="DN26" s="6"/>
      <c r="DO26" s="27"/>
      <c r="DP26" s="11"/>
      <c r="DQ26" s="16"/>
      <c r="DR26" s="139"/>
      <c r="DS26" s="23"/>
      <c r="DT26" s="6"/>
      <c r="DU26" s="6"/>
      <c r="DV26" s="6"/>
      <c r="DW26" s="6"/>
      <c r="DX26" s="6"/>
      <c r="DY26" s="27"/>
      <c r="DZ26" s="11"/>
      <c r="EA26" s="16"/>
      <c r="EB26" s="139"/>
      <c r="EC26" s="23"/>
      <c r="ED26" s="6"/>
      <c r="EE26" s="6"/>
      <c r="EF26" s="6"/>
      <c r="EG26" s="6"/>
      <c r="EH26" s="6"/>
      <c r="EI26" s="27"/>
      <c r="EJ26" s="11"/>
      <c r="EK26" s="16"/>
      <c r="EL26" s="139"/>
      <c r="EM26" s="23"/>
      <c r="EN26" s="6"/>
      <c r="EO26" s="6"/>
      <c r="EP26" s="6"/>
      <c r="EQ26" s="6"/>
      <c r="ER26" s="6"/>
      <c r="ES26" s="27"/>
      <c r="ET26" s="11"/>
      <c r="EU26" s="16"/>
      <c r="EV26" s="139"/>
      <c r="EW26" s="23"/>
      <c r="EX26" s="6"/>
      <c r="EY26" s="6"/>
      <c r="EZ26" s="6"/>
      <c r="FA26" s="6"/>
      <c r="FB26" s="6"/>
      <c r="FC26" s="27"/>
      <c r="FD26" s="11"/>
      <c r="FE26" s="16"/>
      <c r="FF26" s="139"/>
      <c r="FG26" s="23"/>
      <c r="FH26" s="6"/>
      <c r="FI26" s="6"/>
      <c r="FJ26" s="6"/>
      <c r="FK26" s="6"/>
      <c r="FL26" s="6"/>
      <c r="FM26" s="27"/>
      <c r="FN26" s="11"/>
      <c r="FO26" s="16"/>
      <c r="FP26" s="139"/>
      <c r="FQ26" s="23"/>
      <c r="FR26" s="6"/>
      <c r="FS26" s="6"/>
      <c r="FT26" s="6"/>
      <c r="FU26" s="6"/>
      <c r="FV26" s="6"/>
      <c r="FW26" s="27"/>
      <c r="FX26" s="11"/>
      <c r="FY26" s="16"/>
      <c r="FZ26" s="139"/>
      <c r="GA26" s="23"/>
      <c r="GB26" s="6"/>
      <c r="GC26" s="6"/>
      <c r="GD26" s="6"/>
      <c r="GE26" s="6"/>
      <c r="GF26" s="6"/>
      <c r="GG26" s="27"/>
      <c r="GH26" s="11"/>
      <c r="GI26" s="16"/>
      <c r="GJ26" s="139"/>
      <c r="GK26" s="23"/>
      <c r="GL26" s="6"/>
      <c r="GM26" s="6"/>
      <c r="GN26" s="6"/>
      <c r="GO26" s="6"/>
      <c r="GP26" s="6"/>
      <c r="GQ26" s="27"/>
      <c r="GR26" s="11"/>
      <c r="GS26" s="16"/>
      <c r="GT26" s="139"/>
      <c r="GU26" s="23"/>
      <c r="GV26" s="6"/>
      <c r="GW26" s="6"/>
      <c r="GX26" s="6"/>
      <c r="GY26" s="6"/>
      <c r="GZ26" s="6"/>
      <c r="HA26" s="27"/>
      <c r="HB26" s="11"/>
      <c r="HC26" s="16"/>
      <c r="HD26" s="139"/>
      <c r="HE26" s="23"/>
      <c r="HF26" s="6"/>
      <c r="HG26" s="6"/>
      <c r="HH26" s="6"/>
      <c r="HI26" s="6"/>
      <c r="HJ26" s="6"/>
      <c r="HK26" s="27"/>
      <c r="HL26" s="11"/>
      <c r="HM26" s="16"/>
      <c r="HN26" s="152"/>
      <c r="HX26" s="152"/>
      <c r="IH26" s="152"/>
      <c r="IR26" s="152"/>
    </row>
    <row xmlns:x14ac="http://schemas.microsoft.com/office/spreadsheetml/2009/9/ac" r="27" s="2" customFormat="true" ht="93" customHeight="true" x14ac:dyDescent="0.25">
      <c r="A27" s="448" t="str">
        <f ca="true">IF(ISBLANK('Data Summary'!A29),"",'Data Summary'!A29)</f>
        <v/>
      </c>
      <c r="B27" s="140" t="s">
        <v>12</v>
      </c>
      <c r="C27" s="664" t="s">
        <v>182</v>
      </c>
      <c r="D27" s="664"/>
      <c r="E27" s="664"/>
      <c r="F27" s="664"/>
      <c r="G27" s="664"/>
      <c r="H27" s="664"/>
      <c r="I27" s="665"/>
      <c r="J27" s="11"/>
      <c r="K27" s="16"/>
      <c r="L27" s="140" t="s">
        <v>12</v>
      </c>
      <c r="M27" s="664" t="s">
        <v>183</v>
      </c>
      <c r="N27" s="664"/>
      <c r="O27" s="664"/>
      <c r="P27" s="664"/>
      <c r="Q27" s="664"/>
      <c r="R27" s="664"/>
      <c r="S27" s="665"/>
      <c r="T27" s="11"/>
      <c r="U27" s="16"/>
      <c r="V27" s="140" t="s">
        <v>12</v>
      </c>
      <c r="W27" s="664" t="s">
        <v>183</v>
      </c>
      <c r="X27" s="664"/>
      <c r="Y27" s="664"/>
      <c r="Z27" s="664"/>
      <c r="AA27" s="664"/>
      <c r="AB27" s="664"/>
      <c r="AC27" s="665"/>
      <c r="AD27" s="11"/>
      <c r="AE27" s="16"/>
      <c r="AF27" s="140" t="s">
        <v>12</v>
      </c>
      <c r="AG27" s="664" t="s">
        <v>183</v>
      </c>
      <c r="AH27" s="664"/>
      <c r="AI27" s="664"/>
      <c r="AJ27" s="664"/>
      <c r="AK27" s="664"/>
      <c r="AL27" s="664"/>
      <c r="AM27" s="665"/>
      <c r="AN27" s="11"/>
      <c r="AO27" s="16"/>
      <c r="AP27" s="140" t="s">
        <v>12</v>
      </c>
      <c r="AQ27" s="664" t="s">
        <v>183</v>
      </c>
      <c r="AR27" s="664"/>
      <c r="AS27" s="664"/>
      <c r="AT27" s="664"/>
      <c r="AU27" s="664"/>
      <c r="AV27" s="664"/>
      <c r="AW27" s="665"/>
      <c r="AX27" s="11"/>
      <c r="AY27" s="16"/>
      <c r="AZ27" s="140" t="s">
        <v>12</v>
      </c>
      <c r="BA27" s="654" t="s">
        <v>269</v>
      </c>
      <c r="BB27" s="655"/>
      <c r="BC27" s="655"/>
      <c r="BD27" s="655"/>
      <c r="BE27" s="655"/>
      <c r="BF27" s="655"/>
      <c r="BG27" s="656"/>
      <c r="BH27" s="11"/>
      <c r="BI27" s="16"/>
      <c r="BJ27" s="140" t="s">
        <v>12</v>
      </c>
      <c r="BK27" s="664" t="s">
        <v>183</v>
      </c>
      <c r="BL27" s="664"/>
      <c r="BM27" s="664"/>
      <c r="BN27" s="664"/>
      <c r="BO27" s="664"/>
      <c r="BP27" s="664"/>
      <c r="BQ27" s="665"/>
      <c r="BR27" s="11"/>
      <c r="BS27" s="16"/>
      <c r="BT27" s="140" t="s">
        <v>12</v>
      </c>
      <c r="BU27" s="654" t="s">
        <v>183</v>
      </c>
      <c r="BV27" s="655"/>
      <c r="BW27" s="655"/>
      <c r="BX27" s="655"/>
      <c r="BY27" s="655"/>
      <c r="BZ27" s="655"/>
      <c r="CA27" s="656"/>
      <c r="CB27" s="11"/>
      <c r="CC27" s="16"/>
      <c r="CD27" s="140" t="s">
        <v>12</v>
      </c>
      <c r="CE27" s="654" t="s">
        <v>327</v>
      </c>
      <c r="CF27" s="655"/>
      <c r="CG27" s="655"/>
      <c r="CH27" s="655"/>
      <c r="CI27" s="655"/>
      <c r="CJ27" s="655"/>
      <c r="CK27" s="656"/>
      <c r="CL27" s="11"/>
      <c r="CM27" s="16"/>
      <c r="CN27" s="140" t="s">
        <v>12</v>
      </c>
      <c r="CO27" s="654" t="s">
        <v>158</v>
      </c>
      <c r="CP27" s="655"/>
      <c r="CQ27" s="655"/>
      <c r="CR27" s="655"/>
      <c r="CS27" s="655"/>
      <c r="CT27" s="655"/>
      <c r="CU27" s="656"/>
      <c r="CV27" s="11"/>
      <c r="CW27" s="16"/>
      <c r="CX27" s="140" t="s">
        <v>12</v>
      </c>
      <c r="CY27" s="654" t="s">
        <v>184</v>
      </c>
      <c r="CZ27" s="655"/>
      <c r="DA27" s="655"/>
      <c r="DB27" s="655"/>
      <c r="DC27" s="655"/>
      <c r="DD27" s="655"/>
      <c r="DE27" s="656"/>
      <c r="DF27" s="11"/>
      <c r="DG27" s="16"/>
      <c r="DH27" s="140" t="s">
        <v>12</v>
      </c>
      <c r="DI27" s="657" t="s">
        <v>328</v>
      </c>
      <c r="DJ27" s="658"/>
      <c r="DK27" s="658"/>
      <c r="DL27" s="658"/>
      <c r="DM27" s="658"/>
      <c r="DN27" s="658"/>
      <c r="DO27" s="659"/>
      <c r="DP27" s="11"/>
      <c r="DQ27" s="16"/>
      <c r="DR27" s="140" t="s">
        <v>12</v>
      </c>
      <c r="DS27" s="654" t="s">
        <v>158</v>
      </c>
      <c r="DT27" s="655"/>
      <c r="DU27" s="655"/>
      <c r="DV27" s="655"/>
      <c r="DW27" s="655"/>
      <c r="DX27" s="655"/>
      <c r="DY27" s="656"/>
      <c r="DZ27" s="11"/>
      <c r="EA27" s="16"/>
      <c r="EB27" s="140" t="s">
        <v>12</v>
      </c>
      <c r="EC27" s="664" t="s">
        <v>177</v>
      </c>
      <c r="ED27" s="664"/>
      <c r="EE27" s="664"/>
      <c r="EF27" s="664"/>
      <c r="EG27" s="664"/>
      <c r="EH27" s="664"/>
      <c r="EI27" s="665"/>
      <c r="EJ27" s="11"/>
      <c r="EK27" s="16"/>
      <c r="EL27" s="140" t="s">
        <v>12</v>
      </c>
      <c r="EM27" s="654" t="s">
        <v>329</v>
      </c>
      <c r="EN27" s="655"/>
      <c r="EO27" s="655"/>
      <c r="EP27" s="655"/>
      <c r="EQ27" s="655"/>
      <c r="ER27" s="655"/>
      <c r="ES27" s="656"/>
      <c r="ET27" s="11"/>
      <c r="EU27" s="16"/>
      <c r="EV27" s="140" t="s">
        <v>12</v>
      </c>
      <c r="EW27" s="657" t="s">
        <v>330</v>
      </c>
      <c r="EX27" s="658"/>
      <c r="EY27" s="658"/>
      <c r="EZ27" s="658"/>
      <c r="FA27" s="658"/>
      <c r="FB27" s="658"/>
      <c r="FC27" s="659"/>
      <c r="FD27" s="11"/>
      <c r="FE27" s="16"/>
      <c r="FF27" s="140" t="s">
        <v>12</v>
      </c>
      <c r="FG27" s="657" t="s">
        <v>331</v>
      </c>
      <c r="FH27" s="658"/>
      <c r="FI27" s="658"/>
      <c r="FJ27" s="658"/>
      <c r="FK27" s="658"/>
      <c r="FL27" s="658"/>
      <c r="FM27" s="659"/>
      <c r="FN27" s="11"/>
      <c r="FO27" s="16"/>
      <c r="FP27" s="140" t="s">
        <v>12</v>
      </c>
      <c r="FQ27" s="657" t="s">
        <v>308</v>
      </c>
      <c r="FR27" s="658"/>
      <c r="FS27" s="658"/>
      <c r="FT27" s="658"/>
      <c r="FU27" s="658"/>
      <c r="FV27" s="658"/>
      <c r="FW27" s="659"/>
      <c r="FX27" s="11"/>
      <c r="FY27" s="16"/>
      <c r="FZ27" s="140" t="s">
        <v>12</v>
      </c>
      <c r="GA27" s="654" t="s">
        <v>334</v>
      </c>
      <c r="GB27" s="655"/>
      <c r="GC27" s="655"/>
      <c r="GD27" s="655"/>
      <c r="GE27" s="655"/>
      <c r="GF27" s="655"/>
      <c r="GG27" s="656"/>
      <c r="GH27" s="11"/>
      <c r="GI27" s="16"/>
      <c r="GJ27" s="140" t="s">
        <v>12</v>
      </c>
      <c r="GK27" s="654" t="s">
        <v>321</v>
      </c>
      <c r="GL27" s="655"/>
      <c r="GM27" s="655"/>
      <c r="GN27" s="655"/>
      <c r="GO27" s="655"/>
      <c r="GP27" s="655"/>
      <c r="GQ27" s="656"/>
      <c r="GR27" s="11"/>
      <c r="GS27" s="16"/>
      <c r="GT27" s="140" t="s">
        <v>12</v>
      </c>
      <c r="GU27" s="657" t="s">
        <v>319</v>
      </c>
      <c r="GV27" s="658"/>
      <c r="GW27" s="658"/>
      <c r="GX27" s="658"/>
      <c r="GY27" s="658"/>
      <c r="GZ27" s="658"/>
      <c r="HA27" s="659"/>
      <c r="HB27" s="11"/>
      <c r="HC27" s="16"/>
      <c r="HD27" s="140" t="s">
        <v>12</v>
      </c>
      <c r="HE27" s="654" t="s">
        <v>334</v>
      </c>
      <c r="HF27" s="655"/>
      <c r="HG27" s="655"/>
      <c r="HH27" s="655"/>
      <c r="HI27" s="655"/>
      <c r="HJ27" s="655"/>
      <c r="HK27" s="656"/>
      <c r="HL27" s="11"/>
      <c r="HM27" s="16"/>
      <c r="HN27" s="152"/>
      <c r="HX27" s="152"/>
      <c r="IH27" s="152"/>
      <c r="IR27" s="152"/>
    </row>
    <row xmlns:x14ac="http://schemas.microsoft.com/office/spreadsheetml/2009/9/ac" r="28" s="2" customFormat="true" ht="15.75" customHeight="true" x14ac:dyDescent="0.25">
      <c r="A28" s="448" t="str">
        <f ca="true">IF(ISBLANK('Data Summary'!A30),"",'Data Summary'!A30)</f>
        <v/>
      </c>
      <c r="B28" s="140"/>
      <c r="C28" s="66" t="s">
        <v>106</v>
      </c>
      <c r="D28" s="54" t="s">
        <v>150</v>
      </c>
      <c r="E28" s="54" t="s">
        <v>150</v>
      </c>
      <c r="F28" s="54" t="s">
        <v>150</v>
      </c>
      <c r="G28" s="54"/>
      <c r="H28" s="54" t="s">
        <v>150</v>
      </c>
      <c r="I28" s="102" t="s">
        <v>150</v>
      </c>
      <c r="J28" s="11"/>
      <c r="K28" s="16"/>
      <c r="L28" s="140"/>
      <c r="M28" s="66" t="s">
        <v>106</v>
      </c>
      <c r="N28" s="54" t="s">
        <v>150</v>
      </c>
      <c r="O28" s="54" t="s">
        <v>150</v>
      </c>
      <c r="P28" s="54" t="s">
        <v>150</v>
      </c>
      <c r="Q28" s="54"/>
      <c r="R28" s="54" t="s">
        <v>150</v>
      </c>
      <c r="S28" s="102" t="s">
        <v>150</v>
      </c>
      <c r="T28" s="11"/>
      <c r="U28" s="16"/>
      <c r="V28" s="140"/>
      <c r="W28" s="66" t="s">
        <v>106</v>
      </c>
      <c r="X28" s="54" t="s">
        <v>150</v>
      </c>
      <c r="Y28" s="54" t="s">
        <v>150</v>
      </c>
      <c r="Z28" s="54" t="s">
        <v>150</v>
      </c>
      <c r="AA28" s="54"/>
      <c r="AB28" s="54" t="s">
        <v>150</v>
      </c>
      <c r="AC28" s="102" t="s">
        <v>150</v>
      </c>
      <c r="AD28" s="11"/>
      <c r="AE28" s="16"/>
      <c r="AF28" s="140"/>
      <c r="AG28" s="66" t="s">
        <v>106</v>
      </c>
      <c r="AH28" s="54" t="s">
        <v>150</v>
      </c>
      <c r="AI28" s="54" t="s">
        <v>150</v>
      </c>
      <c r="AJ28" s="54" t="s">
        <v>150</v>
      </c>
      <c r="AK28" s="54"/>
      <c r="AL28" s="54" t="s">
        <v>150</v>
      </c>
      <c r="AM28" s="102" t="s">
        <v>150</v>
      </c>
      <c r="AN28" s="11"/>
      <c r="AO28" s="16"/>
      <c r="AP28" s="140"/>
      <c r="AQ28" s="120" t="s">
        <v>106</v>
      </c>
      <c r="AR28" s="54" t="s">
        <v>150</v>
      </c>
      <c r="AS28" s="54" t="s">
        <v>150</v>
      </c>
      <c r="AT28" s="54" t="s">
        <v>150</v>
      </c>
      <c r="AU28" s="54"/>
      <c r="AV28" s="54" t="s">
        <v>150</v>
      </c>
      <c r="AW28" s="102" t="s">
        <v>150</v>
      </c>
      <c r="AX28" s="11"/>
      <c r="AY28" s="16"/>
      <c r="AZ28" s="140"/>
      <c r="BA28" s="134" t="s">
        <v>106</v>
      </c>
      <c r="BB28" s="54" t="s">
        <v>267</v>
      </c>
      <c r="BC28" s="54" t="s">
        <v>150</v>
      </c>
      <c r="BD28" s="54" t="s">
        <v>150</v>
      </c>
      <c r="BE28" s="54"/>
      <c r="BF28" s="54" t="s">
        <v>150</v>
      </c>
      <c r="BG28" s="102" t="s">
        <v>150</v>
      </c>
      <c r="BH28" s="11"/>
      <c r="BI28" s="16"/>
      <c r="BJ28" s="140"/>
      <c r="BK28" s="130" t="s">
        <v>106</v>
      </c>
      <c r="BL28" s="54" t="s">
        <v>150</v>
      </c>
      <c r="BM28" s="54" t="s">
        <v>150</v>
      </c>
      <c r="BN28" s="54" t="s">
        <v>150</v>
      </c>
      <c r="BO28" s="54"/>
      <c r="BP28" s="54" t="s">
        <v>150</v>
      </c>
      <c r="BQ28" s="102" t="s">
        <v>150</v>
      </c>
      <c r="BR28" s="11"/>
      <c r="BS28" s="16"/>
      <c r="BT28" s="140"/>
      <c r="BU28" s="130" t="s">
        <v>106</v>
      </c>
      <c r="BV28" s="54" t="s">
        <v>150</v>
      </c>
      <c r="BW28" s="54" t="s">
        <v>150</v>
      </c>
      <c r="BX28" s="54" t="s">
        <v>150</v>
      </c>
      <c r="BY28" s="54"/>
      <c r="BZ28" s="54" t="s">
        <v>150</v>
      </c>
      <c r="CA28" s="102" t="s">
        <v>150</v>
      </c>
      <c r="CB28" s="11"/>
      <c r="CC28" s="16"/>
      <c r="CD28" s="140"/>
      <c r="CE28" s="130" t="s">
        <v>106</v>
      </c>
      <c r="CF28" s="54"/>
      <c r="CG28" s="54"/>
      <c r="CH28" s="54"/>
      <c r="CI28" s="54"/>
      <c r="CJ28" s="54"/>
      <c r="CK28" s="102"/>
      <c r="CL28" s="11"/>
      <c r="CM28" s="16"/>
      <c r="CN28" s="140"/>
      <c r="CO28" s="130" t="s">
        <v>106</v>
      </c>
      <c r="CP28" s="54" t="s">
        <v>150</v>
      </c>
      <c r="CQ28" s="54"/>
      <c r="CR28" s="54"/>
      <c r="CS28" s="54"/>
      <c r="CT28" s="54"/>
      <c r="CU28" s="102"/>
      <c r="CV28" s="11"/>
      <c r="CW28" s="16"/>
      <c r="CX28" s="140"/>
      <c r="CY28" s="130" t="s">
        <v>106</v>
      </c>
      <c r="CZ28" s="54" t="s">
        <v>150</v>
      </c>
      <c r="DA28" s="54" t="s">
        <v>150</v>
      </c>
      <c r="DB28" s="54" t="s">
        <v>150</v>
      </c>
      <c r="DC28" s="54"/>
      <c r="DD28" s="54" t="s">
        <v>150</v>
      </c>
      <c r="DE28" s="102" t="s">
        <v>150</v>
      </c>
      <c r="DF28" s="11"/>
      <c r="DG28" s="16"/>
      <c r="DH28" s="140"/>
      <c r="DI28" s="417" t="s">
        <v>106</v>
      </c>
      <c r="DJ28" s="54"/>
      <c r="DK28" s="54"/>
      <c r="DL28" s="54"/>
      <c r="DM28" s="54"/>
      <c r="DN28" s="54"/>
      <c r="DO28" s="102"/>
      <c r="DP28" s="11"/>
      <c r="DQ28" s="16"/>
      <c r="DR28" s="140"/>
      <c r="DS28" s="130" t="s">
        <v>106</v>
      </c>
      <c r="DT28" s="54"/>
      <c r="DU28" s="54"/>
      <c r="DV28" s="54"/>
      <c r="DW28" s="54"/>
      <c r="DX28" s="54"/>
      <c r="DY28" s="102"/>
      <c r="DZ28" s="11"/>
      <c r="EA28" s="16"/>
      <c r="EB28" s="140"/>
      <c r="EC28" s="166" t="s">
        <v>106</v>
      </c>
      <c r="ED28" s="54"/>
      <c r="EE28" s="54"/>
      <c r="EF28" s="54"/>
      <c r="EG28" s="54"/>
      <c r="EH28" s="54"/>
      <c r="EI28" s="102"/>
      <c r="EJ28" s="11"/>
      <c r="EK28" s="16"/>
      <c r="EL28" s="140"/>
      <c r="EM28" s="408" t="s">
        <v>106</v>
      </c>
      <c r="EN28" s="54" t="s">
        <v>150</v>
      </c>
      <c r="EO28" s="54"/>
      <c r="EP28" s="54"/>
      <c r="EQ28" s="54"/>
      <c r="ER28" s="54" t="s">
        <v>150</v>
      </c>
      <c r="ES28" s="102" t="s">
        <v>150</v>
      </c>
      <c r="ET28" s="11"/>
      <c r="EU28" s="16"/>
      <c r="EV28" s="140"/>
      <c r="EW28" s="417" t="s">
        <v>106</v>
      </c>
      <c r="EX28" s="54"/>
      <c r="EY28" s="54"/>
      <c r="EZ28" s="54"/>
      <c r="FA28" s="54"/>
      <c r="FB28" s="54"/>
      <c r="FC28" s="102"/>
      <c r="FD28" s="11"/>
      <c r="FE28" s="16"/>
      <c r="FF28" s="140"/>
      <c r="FG28" s="408" t="s">
        <v>106</v>
      </c>
      <c r="FH28" s="54"/>
      <c r="FI28" s="54"/>
      <c r="FJ28" s="54"/>
      <c r="FK28" s="54"/>
      <c r="FL28" s="54"/>
      <c r="FM28" s="102"/>
      <c r="FN28" s="11"/>
      <c r="FO28" s="16"/>
      <c r="FP28" s="140"/>
      <c r="FQ28" s="440" t="s">
        <v>106</v>
      </c>
      <c r="FR28" s="54"/>
      <c r="FS28" s="54"/>
      <c r="FT28" s="54"/>
      <c r="FU28" s="54"/>
      <c r="FV28" s="54"/>
      <c r="FW28" s="102"/>
      <c r="FX28" s="11"/>
      <c r="FY28" s="16"/>
      <c r="FZ28" s="140"/>
      <c r="GA28" s="471" t="s">
        <v>106</v>
      </c>
      <c r="GB28" s="54" t="s">
        <v>150</v>
      </c>
      <c r="GC28" s="54" t="s">
        <v>150</v>
      </c>
      <c r="GD28" s="54" t="s">
        <v>150</v>
      </c>
      <c r="GE28" s="54"/>
      <c r="GF28" s="54" t="s">
        <v>150</v>
      </c>
      <c r="GG28" s="102" t="s">
        <v>150</v>
      </c>
      <c r="GH28" s="11"/>
      <c r="GI28" s="16"/>
      <c r="GJ28" s="140"/>
      <c r="GK28" s="475" t="s">
        <v>106</v>
      </c>
      <c r="GL28" s="54"/>
      <c r="GM28" s="54"/>
      <c r="GN28" s="54"/>
      <c r="GO28" s="54"/>
      <c r="GP28" s="54"/>
      <c r="GQ28" s="102"/>
      <c r="GR28" s="11"/>
      <c r="GS28" s="16"/>
      <c r="GT28" s="140"/>
      <c r="GU28" s="440" t="s">
        <v>106</v>
      </c>
      <c r="GV28" s="54"/>
      <c r="GW28" s="54"/>
      <c r="GX28" s="54"/>
      <c r="GY28" s="54"/>
      <c r="GZ28" s="54"/>
      <c r="HA28" s="102"/>
      <c r="HB28" s="11"/>
      <c r="HC28" s="16"/>
      <c r="HD28" s="140"/>
      <c r="HE28" s="496" t="s">
        <v>106</v>
      </c>
      <c r="HF28" s="54" t="s">
        <v>150</v>
      </c>
      <c r="HG28" s="54" t="s">
        <v>150</v>
      </c>
      <c r="HH28" s="54" t="s">
        <v>150</v>
      </c>
      <c r="HI28" s="54"/>
      <c r="HJ28" s="54" t="s">
        <v>150</v>
      </c>
      <c r="HK28" s="102" t="s">
        <v>150</v>
      </c>
      <c r="HL28" s="11"/>
      <c r="HM28" s="16"/>
      <c r="HN28" s="152"/>
      <c r="HX28" s="152"/>
      <c r="IH28" s="152"/>
      <c r="IR28" s="152"/>
    </row>
    <row xmlns:x14ac="http://schemas.microsoft.com/office/spreadsheetml/2009/9/ac" r="29" s="2" customFormat="true" ht="15" customHeight="true" x14ac:dyDescent="0.25">
      <c r="A29" s="448" t="str">
        <f ca="true">IF(ISBLANK('Data Summary'!A31),"",'Data Summary'!A31)</f>
        <v/>
      </c>
      <c r="B29" s="140"/>
      <c r="C29" s="66" t="s">
        <v>88</v>
      </c>
      <c r="D29" s="54"/>
      <c r="E29" s="54"/>
      <c r="F29" s="54"/>
      <c r="G29" s="54"/>
      <c r="H29" s="54"/>
      <c r="I29" s="102"/>
      <c r="J29" s="11"/>
      <c r="K29" s="16"/>
      <c r="L29" s="140"/>
      <c r="M29" s="66" t="s">
        <v>88</v>
      </c>
      <c r="N29" s="54"/>
      <c r="O29" s="54"/>
      <c r="P29" s="54"/>
      <c r="Q29" s="54"/>
      <c r="R29" s="54"/>
      <c r="S29" s="102"/>
      <c r="T29" s="11"/>
      <c r="U29" s="16"/>
      <c r="V29" s="140"/>
      <c r="W29" s="66" t="s">
        <v>88</v>
      </c>
      <c r="X29" s="54"/>
      <c r="Y29" s="54"/>
      <c r="Z29" s="54"/>
      <c r="AA29" s="54"/>
      <c r="AB29" s="54"/>
      <c r="AC29" s="102"/>
      <c r="AD29" s="11"/>
      <c r="AE29" s="16"/>
      <c r="AF29" s="140"/>
      <c r="AG29" s="66" t="s">
        <v>88</v>
      </c>
      <c r="AH29" s="54"/>
      <c r="AI29" s="54"/>
      <c r="AJ29" s="54"/>
      <c r="AK29" s="54"/>
      <c r="AL29" s="54"/>
      <c r="AM29" s="102"/>
      <c r="AN29" s="11"/>
      <c r="AO29" s="16"/>
      <c r="AP29" s="140"/>
      <c r="AQ29" s="120" t="s">
        <v>88</v>
      </c>
      <c r="AR29" s="54"/>
      <c r="AS29" s="54"/>
      <c r="AT29" s="54"/>
      <c r="AU29" s="54"/>
      <c r="AV29" s="54"/>
      <c r="AW29" s="102"/>
      <c r="AX29" s="11"/>
      <c r="AY29" s="16"/>
      <c r="AZ29" s="140"/>
      <c r="BA29" s="134" t="s">
        <v>88</v>
      </c>
      <c r="BB29" s="54"/>
      <c r="BC29" s="54"/>
      <c r="BD29" s="54"/>
      <c r="BE29" s="54"/>
      <c r="BF29" s="54"/>
      <c r="BG29" s="102"/>
      <c r="BH29" s="11"/>
      <c r="BI29" s="16"/>
      <c r="BJ29" s="140"/>
      <c r="BK29" s="130" t="s">
        <v>88</v>
      </c>
      <c r="BL29" s="54"/>
      <c r="BM29" s="54"/>
      <c r="BN29" s="54"/>
      <c r="BO29" s="54"/>
      <c r="BP29" s="54"/>
      <c r="BQ29" s="102"/>
      <c r="BR29" s="11"/>
      <c r="BS29" s="16"/>
      <c r="BT29" s="140"/>
      <c r="BU29" s="130" t="s">
        <v>88</v>
      </c>
      <c r="BV29" s="54"/>
      <c r="BW29" s="54"/>
      <c r="BX29" s="54"/>
      <c r="BY29" s="54"/>
      <c r="BZ29" s="54"/>
      <c r="CA29" s="102"/>
      <c r="CB29" s="11"/>
      <c r="CC29" s="16"/>
      <c r="CD29" s="140"/>
      <c r="CE29" s="130" t="s">
        <v>88</v>
      </c>
      <c r="CF29" s="54"/>
      <c r="CG29" s="54"/>
      <c r="CH29" s="54"/>
      <c r="CI29" s="54"/>
      <c r="CJ29" s="54"/>
      <c r="CK29" s="102"/>
      <c r="CL29" s="11"/>
      <c r="CM29" s="16"/>
      <c r="CN29" s="140"/>
      <c r="CO29" s="130" t="s">
        <v>88</v>
      </c>
      <c r="CP29" s="54"/>
      <c r="CQ29" s="54"/>
      <c r="CR29" s="54"/>
      <c r="CS29" s="54"/>
      <c r="CT29" s="54"/>
      <c r="CU29" s="102"/>
      <c r="CV29" s="11"/>
      <c r="CW29" s="16"/>
      <c r="CX29" s="140"/>
      <c r="CY29" s="130" t="s">
        <v>88</v>
      </c>
      <c r="CZ29" s="54"/>
      <c r="DA29" s="54"/>
      <c r="DB29" s="54"/>
      <c r="DC29" s="54"/>
      <c r="DD29" s="54"/>
      <c r="DE29" s="102"/>
      <c r="DF29" s="11"/>
      <c r="DG29" s="16"/>
      <c r="DH29" s="140"/>
      <c r="DI29" s="417" t="s">
        <v>88</v>
      </c>
      <c r="DJ29" s="54"/>
      <c r="DK29" s="54"/>
      <c r="DL29" s="54"/>
      <c r="DM29" s="54"/>
      <c r="DN29" s="54"/>
      <c r="DO29" s="102"/>
      <c r="DP29" s="11"/>
      <c r="DQ29" s="16"/>
      <c r="DR29" s="140"/>
      <c r="DS29" s="130" t="s">
        <v>88</v>
      </c>
      <c r="DT29" s="54"/>
      <c r="DU29" s="54"/>
      <c r="DV29" s="54"/>
      <c r="DW29" s="54"/>
      <c r="DX29" s="54"/>
      <c r="DY29" s="102"/>
      <c r="DZ29" s="11"/>
      <c r="EA29" s="16"/>
      <c r="EB29" s="140"/>
      <c r="EC29" s="166" t="s">
        <v>88</v>
      </c>
      <c r="ED29" s="54"/>
      <c r="EE29" s="54"/>
      <c r="EF29" s="54"/>
      <c r="EG29" s="54"/>
      <c r="EH29" s="54"/>
      <c r="EI29" s="102"/>
      <c r="EJ29" s="11"/>
      <c r="EK29" s="16"/>
      <c r="EL29" s="140"/>
      <c r="EM29" s="408" t="s">
        <v>88</v>
      </c>
      <c r="EN29" s="54"/>
      <c r="EO29" s="54"/>
      <c r="EP29" s="54"/>
      <c r="EQ29" s="54"/>
      <c r="ER29" s="54"/>
      <c r="ES29" s="102"/>
      <c r="ET29" s="11"/>
      <c r="EU29" s="16"/>
      <c r="EV29" s="140"/>
      <c r="EW29" s="417" t="s">
        <v>88</v>
      </c>
      <c r="EX29" s="54"/>
      <c r="EY29" s="54"/>
      <c r="EZ29" s="54"/>
      <c r="FA29" s="54"/>
      <c r="FB29" s="54"/>
      <c r="FC29" s="102"/>
      <c r="FD29" s="11"/>
      <c r="FE29" s="16"/>
      <c r="FF29" s="140"/>
      <c r="FG29" s="408" t="s">
        <v>88</v>
      </c>
      <c r="FH29" s="54"/>
      <c r="FI29" s="54"/>
      <c r="FJ29" s="54"/>
      <c r="FK29" s="54"/>
      <c r="FL29" s="54"/>
      <c r="FM29" s="102"/>
      <c r="FN29" s="11"/>
      <c r="FO29" s="16"/>
      <c r="FP29" s="140"/>
      <c r="FQ29" s="440" t="s">
        <v>88</v>
      </c>
      <c r="FR29" s="54"/>
      <c r="FS29" s="54"/>
      <c r="FT29" s="54"/>
      <c r="FU29" s="54"/>
      <c r="FV29" s="54"/>
      <c r="FW29" s="102"/>
      <c r="FX29" s="11"/>
      <c r="FY29" s="16"/>
      <c r="FZ29" s="140"/>
      <c r="GA29" s="471" t="s">
        <v>88</v>
      </c>
      <c r="GB29" s="54"/>
      <c r="GC29" s="54"/>
      <c r="GD29" s="54"/>
      <c r="GE29" s="54"/>
      <c r="GF29" s="54"/>
      <c r="GG29" s="102"/>
      <c r="GH29" s="11"/>
      <c r="GI29" s="16"/>
      <c r="GJ29" s="140"/>
      <c r="GK29" s="475" t="s">
        <v>88</v>
      </c>
      <c r="GL29" s="54"/>
      <c r="GM29" s="54"/>
      <c r="GN29" s="54"/>
      <c r="GO29" s="54"/>
      <c r="GP29" s="54"/>
      <c r="GQ29" s="102"/>
      <c r="GR29" s="11"/>
      <c r="GS29" s="16"/>
      <c r="GT29" s="140"/>
      <c r="GU29" s="440" t="s">
        <v>88</v>
      </c>
      <c r="GV29" s="54"/>
      <c r="GW29" s="54"/>
      <c r="GX29" s="54"/>
      <c r="GY29" s="54"/>
      <c r="GZ29" s="54"/>
      <c r="HA29" s="102"/>
      <c r="HB29" s="11"/>
      <c r="HC29" s="16"/>
      <c r="HD29" s="140"/>
      <c r="HE29" s="496" t="s">
        <v>88</v>
      </c>
      <c r="HF29" s="54"/>
      <c r="HG29" s="54"/>
      <c r="HH29" s="54"/>
      <c r="HI29" s="54"/>
      <c r="HJ29" s="54"/>
      <c r="HK29" s="102"/>
      <c r="HL29" s="11"/>
      <c r="HM29" s="16"/>
      <c r="HN29" s="152"/>
      <c r="HX29" s="152"/>
      <c r="IH29" s="152"/>
      <c r="IR29" s="152"/>
    </row>
    <row xmlns:x14ac="http://schemas.microsoft.com/office/spreadsheetml/2009/9/ac" r="30" s="2" customFormat="true" ht="15" customHeight="true" x14ac:dyDescent="0.25">
      <c r="A30" s="448" t="str">
        <f ca="true">IF(ISBLANK('Data Summary'!A32),"",'Data Summary'!A32)</f>
        <v/>
      </c>
      <c r="B30" s="140"/>
      <c r="C30" s="66" t="s">
        <v>112</v>
      </c>
      <c r="D30" s="54"/>
      <c r="E30" s="54"/>
      <c r="F30" s="54"/>
      <c r="G30" s="54"/>
      <c r="H30" s="54"/>
      <c r="I30" s="102"/>
      <c r="J30" s="11"/>
      <c r="K30" s="16"/>
      <c r="L30" s="140"/>
      <c r="M30" s="66" t="s">
        <v>112</v>
      </c>
      <c r="N30" s="54"/>
      <c r="O30" s="54"/>
      <c r="P30" s="54"/>
      <c r="Q30" s="54"/>
      <c r="R30" s="54"/>
      <c r="S30" s="102"/>
      <c r="T30" s="11"/>
      <c r="U30" s="16"/>
      <c r="V30" s="140"/>
      <c r="W30" s="66" t="s">
        <v>112</v>
      </c>
      <c r="X30" s="54"/>
      <c r="Y30" s="54"/>
      <c r="Z30" s="54"/>
      <c r="AA30" s="54"/>
      <c r="AB30" s="54"/>
      <c r="AC30" s="102"/>
      <c r="AD30" s="11"/>
      <c r="AE30" s="16"/>
      <c r="AF30" s="140"/>
      <c r="AG30" s="66" t="s">
        <v>112</v>
      </c>
      <c r="AH30" s="54"/>
      <c r="AI30" s="54"/>
      <c r="AJ30" s="54"/>
      <c r="AK30" s="54"/>
      <c r="AL30" s="54"/>
      <c r="AM30" s="102"/>
      <c r="AN30" s="11"/>
      <c r="AO30" s="16"/>
      <c r="AP30" s="140"/>
      <c r="AQ30" s="120" t="s">
        <v>112</v>
      </c>
      <c r="AR30" s="54"/>
      <c r="AS30" s="54"/>
      <c r="AT30" s="54"/>
      <c r="AU30" s="54"/>
      <c r="AV30" s="54"/>
      <c r="AW30" s="102"/>
      <c r="AX30" s="11"/>
      <c r="AY30" s="16"/>
      <c r="AZ30" s="140"/>
      <c r="BA30" s="134" t="s">
        <v>112</v>
      </c>
      <c r="BB30" s="54"/>
      <c r="BC30" s="54"/>
      <c r="BD30" s="54"/>
      <c r="BE30" s="54"/>
      <c r="BF30" s="54"/>
      <c r="BG30" s="102"/>
      <c r="BH30" s="11"/>
      <c r="BI30" s="16"/>
      <c r="BJ30" s="140"/>
      <c r="BK30" s="130" t="s">
        <v>112</v>
      </c>
      <c r="BL30" s="54"/>
      <c r="BM30" s="54"/>
      <c r="BN30" s="54"/>
      <c r="BO30" s="54"/>
      <c r="BP30" s="54"/>
      <c r="BQ30" s="102"/>
      <c r="BR30" s="11"/>
      <c r="BS30" s="16"/>
      <c r="BT30" s="140"/>
      <c r="BU30" s="130" t="s">
        <v>112</v>
      </c>
      <c r="BV30" s="54"/>
      <c r="BW30" s="54"/>
      <c r="BX30" s="54"/>
      <c r="BY30" s="54"/>
      <c r="BZ30" s="54"/>
      <c r="CA30" s="102"/>
      <c r="CB30" s="11"/>
      <c r="CC30" s="16"/>
      <c r="CD30" s="140"/>
      <c r="CE30" s="130" t="s">
        <v>112</v>
      </c>
      <c r="CF30" s="54"/>
      <c r="CG30" s="54"/>
      <c r="CH30" s="54"/>
      <c r="CI30" s="54"/>
      <c r="CJ30" s="54"/>
      <c r="CK30" s="102"/>
      <c r="CL30" s="11"/>
      <c r="CM30" s="16"/>
      <c r="CN30" s="140"/>
      <c r="CO30" s="130" t="s">
        <v>112</v>
      </c>
      <c r="CP30" s="54"/>
      <c r="CQ30" s="54"/>
      <c r="CR30" s="54"/>
      <c r="CS30" s="54"/>
      <c r="CT30" s="54"/>
      <c r="CU30" s="102"/>
      <c r="CV30" s="11"/>
      <c r="CW30" s="16"/>
      <c r="CX30" s="140"/>
      <c r="CY30" s="130" t="s">
        <v>112</v>
      </c>
      <c r="CZ30" s="54"/>
      <c r="DA30" s="54"/>
      <c r="DB30" s="54"/>
      <c r="DC30" s="54"/>
      <c r="DD30" s="54"/>
      <c r="DE30" s="102"/>
      <c r="DF30" s="11"/>
      <c r="DG30" s="16"/>
      <c r="DH30" s="140"/>
      <c r="DI30" s="417" t="s">
        <v>112</v>
      </c>
      <c r="DJ30" s="54"/>
      <c r="DK30" s="54"/>
      <c r="DL30" s="54"/>
      <c r="DM30" s="54"/>
      <c r="DN30" s="54"/>
      <c r="DO30" s="102"/>
      <c r="DP30" s="11"/>
      <c r="DQ30" s="16"/>
      <c r="DR30" s="140"/>
      <c r="DS30" s="130" t="s">
        <v>112</v>
      </c>
      <c r="DT30" s="54"/>
      <c r="DU30" s="54"/>
      <c r="DV30" s="54"/>
      <c r="DW30" s="54"/>
      <c r="DX30" s="54"/>
      <c r="DY30" s="102"/>
      <c r="DZ30" s="11"/>
      <c r="EA30" s="16"/>
      <c r="EB30" s="140"/>
      <c r="EC30" s="166" t="s">
        <v>112</v>
      </c>
      <c r="ED30" s="54"/>
      <c r="EE30" s="54"/>
      <c r="EF30" s="54"/>
      <c r="EG30" s="54"/>
      <c r="EH30" s="54"/>
      <c r="EI30" s="102"/>
      <c r="EJ30" s="11"/>
      <c r="EK30" s="16"/>
      <c r="EL30" s="140"/>
      <c r="EM30" s="408" t="s">
        <v>112</v>
      </c>
      <c r="EN30" s="54"/>
      <c r="EO30" s="54"/>
      <c r="EP30" s="54"/>
      <c r="EQ30" s="54"/>
      <c r="ER30" s="54"/>
      <c r="ES30" s="102"/>
      <c r="ET30" s="11"/>
      <c r="EU30" s="16"/>
      <c r="EV30" s="140"/>
      <c r="EW30" s="417" t="s">
        <v>112</v>
      </c>
      <c r="EX30" s="54"/>
      <c r="EY30" s="54"/>
      <c r="EZ30" s="54"/>
      <c r="FA30" s="54"/>
      <c r="FB30" s="54"/>
      <c r="FC30" s="102"/>
      <c r="FD30" s="11"/>
      <c r="FE30" s="16"/>
      <c r="FF30" s="140"/>
      <c r="FG30" s="408" t="s">
        <v>112</v>
      </c>
      <c r="FH30" s="54"/>
      <c r="FI30" s="54"/>
      <c r="FJ30" s="54"/>
      <c r="FK30" s="54"/>
      <c r="FL30" s="54"/>
      <c r="FM30" s="102"/>
      <c r="FN30" s="11"/>
      <c r="FO30" s="16"/>
      <c r="FP30" s="140"/>
      <c r="FQ30" s="440" t="s">
        <v>112</v>
      </c>
      <c r="FR30" s="54"/>
      <c r="FS30" s="54"/>
      <c r="FT30" s="54"/>
      <c r="FU30" s="54"/>
      <c r="FV30" s="54"/>
      <c r="FW30" s="102"/>
      <c r="FX30" s="11"/>
      <c r="FY30" s="16"/>
      <c r="FZ30" s="140"/>
      <c r="GA30" s="471" t="s">
        <v>112</v>
      </c>
      <c r="GB30" s="54"/>
      <c r="GC30" s="54"/>
      <c r="GD30" s="54"/>
      <c r="GE30" s="54"/>
      <c r="GF30" s="54"/>
      <c r="GG30" s="102"/>
      <c r="GH30" s="11"/>
      <c r="GI30" s="16"/>
      <c r="GJ30" s="140"/>
      <c r="GK30" s="475" t="s">
        <v>112</v>
      </c>
      <c r="GL30" s="54"/>
      <c r="GM30" s="54"/>
      <c r="GN30" s="54"/>
      <c r="GO30" s="54"/>
      <c r="GP30" s="54"/>
      <c r="GQ30" s="102"/>
      <c r="GR30" s="11"/>
      <c r="GS30" s="16"/>
      <c r="GT30" s="140"/>
      <c r="GU30" s="440" t="s">
        <v>112</v>
      </c>
      <c r="GV30" s="54"/>
      <c r="GW30" s="54"/>
      <c r="GX30" s="54"/>
      <c r="GY30" s="54"/>
      <c r="GZ30" s="54"/>
      <c r="HA30" s="102"/>
      <c r="HB30" s="11"/>
      <c r="HC30" s="16"/>
      <c r="HD30" s="140"/>
      <c r="HE30" s="496" t="s">
        <v>112</v>
      </c>
      <c r="HF30" s="54"/>
      <c r="HG30" s="54"/>
      <c r="HH30" s="54"/>
      <c r="HI30" s="54"/>
      <c r="HJ30" s="54"/>
      <c r="HK30" s="102"/>
      <c r="HL30" s="11"/>
      <c r="HM30" s="16"/>
      <c r="HN30" s="152"/>
      <c r="HX30" s="152"/>
      <c r="IH30" s="152"/>
      <c r="IR30" s="152"/>
    </row>
    <row xmlns:x14ac="http://schemas.microsoft.com/office/spreadsheetml/2009/9/ac" r="31" ht="16.5" customHeight="true" x14ac:dyDescent="0.25">
      <c r="A31" s="448" t="str">
        <f ca="true">IF(ISBLANK('Data Summary'!A33),"",'Data Summary'!A33)</f>
        <v/>
      </c>
      <c r="B31" s="140"/>
      <c r="C31" s="66" t="s">
        <v>113</v>
      </c>
      <c r="D31" s="54"/>
      <c r="E31" s="54"/>
      <c r="F31" s="54"/>
      <c r="G31" s="54"/>
      <c r="H31" s="54"/>
      <c r="I31" s="102"/>
      <c r="J31" s="11"/>
      <c r="K31" s="16"/>
      <c r="L31" s="140"/>
      <c r="M31" s="66" t="s">
        <v>113</v>
      </c>
      <c r="N31" s="54"/>
      <c r="O31" s="54"/>
      <c r="P31" s="54"/>
      <c r="Q31" s="54"/>
      <c r="R31" s="54"/>
      <c r="S31" s="102"/>
      <c r="T31" s="11"/>
      <c r="U31" s="16"/>
      <c r="V31" s="140"/>
      <c r="W31" s="66" t="s">
        <v>113</v>
      </c>
      <c r="X31" s="54"/>
      <c r="Y31" s="54"/>
      <c r="Z31" s="54"/>
      <c r="AA31" s="54"/>
      <c r="AB31" s="54"/>
      <c r="AC31" s="102"/>
      <c r="AD31" s="11"/>
      <c r="AE31" s="16"/>
      <c r="AF31" s="140"/>
      <c r="AG31" s="66" t="s">
        <v>113</v>
      </c>
      <c r="AH31" s="54"/>
      <c r="AI31" s="54"/>
      <c r="AJ31" s="54"/>
      <c r="AK31" s="54"/>
      <c r="AL31" s="54"/>
      <c r="AM31" s="102"/>
      <c r="AN31" s="11"/>
      <c r="AO31" s="16"/>
      <c r="AP31" s="140"/>
      <c r="AQ31" s="120" t="s">
        <v>113</v>
      </c>
      <c r="AR31" s="54"/>
      <c r="AS31" s="54"/>
      <c r="AT31" s="54"/>
      <c r="AU31" s="54"/>
      <c r="AV31" s="54"/>
      <c r="AW31" s="102"/>
      <c r="AX31" s="11"/>
      <c r="AY31" s="16"/>
      <c r="AZ31" s="140"/>
      <c r="BA31" s="134" t="s">
        <v>113</v>
      </c>
      <c r="BB31" s="54"/>
      <c r="BC31" s="54"/>
      <c r="BD31" s="54"/>
      <c r="BE31" s="54"/>
      <c r="BF31" s="54"/>
      <c r="BG31" s="102"/>
      <c r="BH31" s="11"/>
      <c r="BI31" s="16"/>
      <c r="BJ31" s="140"/>
      <c r="BK31" s="130" t="s">
        <v>113</v>
      </c>
      <c r="BL31" s="54"/>
      <c r="BM31" s="54"/>
      <c r="BN31" s="54"/>
      <c r="BO31" s="54"/>
      <c r="BP31" s="54"/>
      <c r="BQ31" s="102"/>
      <c r="BR31" s="11"/>
      <c r="BS31" s="16"/>
      <c r="BT31" s="140"/>
      <c r="BU31" s="130" t="s">
        <v>113</v>
      </c>
      <c r="BV31" s="54"/>
      <c r="BW31" s="54"/>
      <c r="BX31" s="54"/>
      <c r="BY31" s="54"/>
      <c r="BZ31" s="54"/>
      <c r="CA31" s="102"/>
      <c r="CB31" s="11"/>
      <c r="CC31" s="16"/>
      <c r="CD31" s="140"/>
      <c r="CE31" s="130" t="s">
        <v>113</v>
      </c>
      <c r="CF31" s="54"/>
      <c r="CG31" s="54"/>
      <c r="CH31" s="54"/>
      <c r="CI31" s="54"/>
      <c r="CJ31" s="54"/>
      <c r="CK31" s="102"/>
      <c r="CL31" s="11"/>
      <c r="CM31" s="16"/>
      <c r="CN31" s="140"/>
      <c r="CO31" s="130" t="s">
        <v>113</v>
      </c>
      <c r="CP31" s="54"/>
      <c r="CQ31" s="54"/>
      <c r="CR31" s="54"/>
      <c r="CS31" s="54"/>
      <c r="CT31" s="54"/>
      <c r="CU31" s="102"/>
      <c r="CV31" s="11"/>
      <c r="CW31" s="16"/>
      <c r="CX31" s="140"/>
      <c r="CY31" s="130" t="s">
        <v>113</v>
      </c>
      <c r="CZ31" s="54"/>
      <c r="DA31" s="54"/>
      <c r="DB31" s="54"/>
      <c r="DC31" s="54"/>
      <c r="DD31" s="54"/>
      <c r="DE31" s="102"/>
      <c r="DF31" s="11"/>
      <c r="DG31" s="16"/>
      <c r="DH31" s="140"/>
      <c r="DI31" s="417" t="s">
        <v>113</v>
      </c>
      <c r="DJ31" s="54"/>
      <c r="DK31" s="54"/>
      <c r="DL31" s="54"/>
      <c r="DM31" s="54"/>
      <c r="DN31" s="54"/>
      <c r="DO31" s="102"/>
      <c r="DP31" s="11"/>
      <c r="DQ31" s="16"/>
      <c r="DR31" s="140"/>
      <c r="DS31" s="130" t="s">
        <v>113</v>
      </c>
      <c r="DT31" s="54"/>
      <c r="DU31" s="54"/>
      <c r="DV31" s="54"/>
      <c r="DW31" s="54"/>
      <c r="DX31" s="54"/>
      <c r="DY31" s="102"/>
      <c r="DZ31" s="11"/>
      <c r="EA31" s="16"/>
      <c r="EB31" s="140"/>
      <c r="EC31" s="166" t="s">
        <v>113</v>
      </c>
      <c r="ED31" s="54"/>
      <c r="EE31" s="54"/>
      <c r="EF31" s="54"/>
      <c r="EG31" s="54"/>
      <c r="EH31" s="54"/>
      <c r="EI31" s="102"/>
      <c r="EJ31" s="11"/>
      <c r="EK31" s="16"/>
      <c r="EL31" s="140"/>
      <c r="EM31" s="408" t="s">
        <v>113</v>
      </c>
      <c r="EN31" s="54"/>
      <c r="EO31" s="54"/>
      <c r="EP31" s="54"/>
      <c r="EQ31" s="54"/>
      <c r="ER31" s="54"/>
      <c r="ES31" s="102"/>
      <c r="ET31" s="11"/>
      <c r="EU31" s="16"/>
      <c r="EV31" s="140"/>
      <c r="EW31" s="417" t="s">
        <v>113</v>
      </c>
      <c r="EX31" s="54"/>
      <c r="EY31" s="54"/>
      <c r="EZ31" s="54"/>
      <c r="FA31" s="54"/>
      <c r="FB31" s="54"/>
      <c r="FC31" s="102"/>
      <c r="FD31" s="11"/>
      <c r="FE31" s="16"/>
      <c r="FF31" s="140"/>
      <c r="FG31" s="408" t="s">
        <v>113</v>
      </c>
      <c r="FH31" s="54"/>
      <c r="FI31" s="54"/>
      <c r="FJ31" s="54"/>
      <c r="FK31" s="54"/>
      <c r="FL31" s="54"/>
      <c r="FM31" s="102"/>
      <c r="FN31" s="11"/>
      <c r="FO31" s="16"/>
      <c r="FP31" s="140"/>
      <c r="FQ31" s="440" t="s">
        <v>113</v>
      </c>
      <c r="FR31" s="54"/>
      <c r="FS31" s="54"/>
      <c r="FT31" s="54"/>
      <c r="FU31" s="54"/>
      <c r="FV31" s="54"/>
      <c r="FW31" s="102"/>
      <c r="FX31" s="11"/>
      <c r="FY31" s="16"/>
      <c r="FZ31" s="140"/>
      <c r="GA31" s="471" t="s">
        <v>113</v>
      </c>
      <c r="GB31" s="54"/>
      <c r="GC31" s="54"/>
      <c r="GD31" s="54"/>
      <c r="GE31" s="54"/>
      <c r="GF31" s="54"/>
      <c r="GG31" s="102"/>
      <c r="GH31" s="11"/>
      <c r="GI31" s="16"/>
      <c r="GJ31" s="140"/>
      <c r="GK31" s="475" t="s">
        <v>113</v>
      </c>
      <c r="GL31" s="54"/>
      <c r="GM31" s="54"/>
      <c r="GN31" s="54"/>
      <c r="GO31" s="54"/>
      <c r="GP31" s="54"/>
      <c r="GQ31" s="102"/>
      <c r="GR31" s="11"/>
      <c r="GS31" s="16"/>
      <c r="GT31" s="140"/>
      <c r="GU31" s="440" t="s">
        <v>113</v>
      </c>
      <c r="GV31" s="54"/>
      <c r="GW31" s="54"/>
      <c r="GX31" s="54"/>
      <c r="GY31" s="54"/>
      <c r="GZ31" s="54"/>
      <c r="HA31" s="102"/>
      <c r="HB31" s="11"/>
      <c r="HC31" s="16"/>
      <c r="HD31" s="140"/>
      <c r="HE31" s="496" t="s">
        <v>113</v>
      </c>
      <c r="HF31" s="54"/>
      <c r="HG31" s="54"/>
      <c r="HH31" s="54"/>
      <c r="HI31" s="54"/>
      <c r="HJ31" s="54"/>
      <c r="HK31" s="102"/>
      <c r="HL31" s="11"/>
      <c r="HM31" s="16"/>
    </row>
    <row xmlns:x14ac="http://schemas.microsoft.com/office/spreadsheetml/2009/9/ac" r="32" ht="16.5" customHeight="true" x14ac:dyDescent="0.25">
      <c r="A32" s="448" t="str">
        <f ca="true">IF(ISBLANK('Data Summary'!A34),"",'Data Summary'!A34)</f>
        <v/>
      </c>
      <c r="B32" s="140"/>
      <c r="C32" s="66" t="s">
        <v>89</v>
      </c>
      <c r="D32" s="54"/>
      <c r="E32" s="54"/>
      <c r="F32" s="54"/>
      <c r="G32" s="54"/>
      <c r="H32" s="54"/>
      <c r="I32" s="102"/>
      <c r="J32" s="11"/>
      <c r="K32" s="16"/>
      <c r="L32" s="140"/>
      <c r="M32" s="66" t="s">
        <v>89</v>
      </c>
      <c r="N32" s="54"/>
      <c r="O32" s="54"/>
      <c r="P32" s="54"/>
      <c r="Q32" s="54"/>
      <c r="R32" s="54"/>
      <c r="S32" s="102"/>
      <c r="T32" s="11"/>
      <c r="U32" s="16"/>
      <c r="V32" s="140"/>
      <c r="W32" s="66" t="s">
        <v>89</v>
      </c>
      <c r="X32" s="54"/>
      <c r="Y32" s="54"/>
      <c r="Z32" s="54"/>
      <c r="AA32" s="54"/>
      <c r="AB32" s="54"/>
      <c r="AC32" s="102"/>
      <c r="AD32" s="11"/>
      <c r="AE32" s="16"/>
      <c r="AF32" s="140"/>
      <c r="AG32" s="66" t="s">
        <v>89</v>
      </c>
      <c r="AH32" s="54"/>
      <c r="AI32" s="54"/>
      <c r="AJ32" s="54"/>
      <c r="AK32" s="54"/>
      <c r="AL32" s="54"/>
      <c r="AM32" s="102"/>
      <c r="AN32" s="11"/>
      <c r="AO32" s="16"/>
      <c r="AP32" s="140"/>
      <c r="AQ32" s="120" t="s">
        <v>89</v>
      </c>
      <c r="AR32" s="54"/>
      <c r="AS32" s="54"/>
      <c r="AT32" s="54"/>
      <c r="AU32" s="54"/>
      <c r="AV32" s="54"/>
      <c r="AW32" s="102"/>
      <c r="AX32" s="11"/>
      <c r="AY32" s="16"/>
      <c r="AZ32" s="140"/>
      <c r="BA32" s="134" t="s">
        <v>89</v>
      </c>
      <c r="BB32" s="54"/>
      <c r="BC32" s="54"/>
      <c r="BD32" s="54"/>
      <c r="BE32" s="54"/>
      <c r="BF32" s="54"/>
      <c r="BG32" s="102"/>
      <c r="BH32" s="11"/>
      <c r="BI32" s="16"/>
      <c r="BJ32" s="140"/>
      <c r="BK32" s="130" t="s">
        <v>89</v>
      </c>
      <c r="BL32" s="54"/>
      <c r="BM32" s="54"/>
      <c r="BN32" s="54"/>
      <c r="BO32" s="54"/>
      <c r="BP32" s="54"/>
      <c r="BQ32" s="102"/>
      <c r="BR32" s="11"/>
      <c r="BS32" s="16"/>
      <c r="BT32" s="140"/>
      <c r="BU32" s="130" t="s">
        <v>89</v>
      </c>
      <c r="BV32" s="54"/>
      <c r="BW32" s="54"/>
      <c r="BX32" s="54"/>
      <c r="BY32" s="54"/>
      <c r="BZ32" s="54"/>
      <c r="CA32" s="102"/>
      <c r="CB32" s="11"/>
      <c r="CC32" s="16"/>
      <c r="CD32" s="140"/>
      <c r="CE32" s="130" t="s">
        <v>89</v>
      </c>
      <c r="CF32" s="54"/>
      <c r="CG32" s="54"/>
      <c r="CH32" s="54"/>
      <c r="CI32" s="54"/>
      <c r="CJ32" s="54"/>
      <c r="CK32" s="102"/>
      <c r="CL32" s="11"/>
      <c r="CM32" s="16"/>
      <c r="CN32" s="140"/>
      <c r="CO32" s="130" t="s">
        <v>89</v>
      </c>
      <c r="CP32" s="54"/>
      <c r="CQ32" s="54"/>
      <c r="CR32" s="54"/>
      <c r="CS32" s="54"/>
      <c r="CT32" s="54"/>
      <c r="CU32" s="102"/>
      <c r="CV32" s="11"/>
      <c r="CW32" s="16"/>
      <c r="CX32" s="140"/>
      <c r="CY32" s="130" t="s">
        <v>89</v>
      </c>
      <c r="CZ32" s="54"/>
      <c r="DA32" s="54"/>
      <c r="DB32" s="54"/>
      <c r="DC32" s="54"/>
      <c r="DD32" s="54"/>
      <c r="DE32" s="102"/>
      <c r="DF32" s="11"/>
      <c r="DG32" s="16"/>
      <c r="DH32" s="140"/>
      <c r="DI32" s="417" t="s">
        <v>89</v>
      </c>
      <c r="DJ32" s="54"/>
      <c r="DK32" s="54"/>
      <c r="DL32" s="54"/>
      <c r="DM32" s="54"/>
      <c r="DN32" s="54"/>
      <c r="DO32" s="102"/>
      <c r="DP32" s="11"/>
      <c r="DQ32" s="16"/>
      <c r="DR32" s="140"/>
      <c r="DS32" s="130" t="s">
        <v>89</v>
      </c>
      <c r="DT32" s="54"/>
      <c r="DU32" s="54"/>
      <c r="DV32" s="54"/>
      <c r="DW32" s="54"/>
      <c r="DX32" s="54"/>
      <c r="DY32" s="102"/>
      <c r="DZ32" s="11"/>
      <c r="EA32" s="16"/>
      <c r="EB32" s="140"/>
      <c r="EC32" s="166" t="s">
        <v>89</v>
      </c>
      <c r="ED32" s="54"/>
      <c r="EE32" s="54"/>
      <c r="EF32" s="54"/>
      <c r="EG32" s="54"/>
      <c r="EH32" s="54"/>
      <c r="EI32" s="102"/>
      <c r="EJ32" s="11"/>
      <c r="EK32" s="16"/>
      <c r="EL32" s="140"/>
      <c r="EM32" s="408" t="s">
        <v>89</v>
      </c>
      <c r="EN32" s="54"/>
      <c r="EO32" s="54"/>
      <c r="EP32" s="54"/>
      <c r="EQ32" s="54"/>
      <c r="ER32" s="54"/>
      <c r="ES32" s="102"/>
      <c r="ET32" s="11"/>
      <c r="EU32" s="16"/>
      <c r="EV32" s="140"/>
      <c r="EW32" s="417" t="s">
        <v>89</v>
      </c>
      <c r="EX32" s="54"/>
      <c r="EY32" s="54"/>
      <c r="EZ32" s="54"/>
      <c r="FA32" s="54"/>
      <c r="FB32" s="54"/>
      <c r="FC32" s="102"/>
      <c r="FD32" s="11"/>
      <c r="FE32" s="16"/>
      <c r="FF32" s="140"/>
      <c r="FG32" s="408" t="s">
        <v>89</v>
      </c>
      <c r="FH32" s="54" t="s">
        <v>267</v>
      </c>
      <c r="FI32" s="54" t="s">
        <v>150</v>
      </c>
      <c r="FJ32" s="54" t="s">
        <v>150</v>
      </c>
      <c r="FK32" s="54"/>
      <c r="FL32" s="54" t="s">
        <v>150</v>
      </c>
      <c r="FM32" s="102" t="s">
        <v>150</v>
      </c>
      <c r="FN32" s="11"/>
      <c r="FO32" s="16"/>
      <c r="FP32" s="140"/>
      <c r="FQ32" s="440" t="s">
        <v>89</v>
      </c>
      <c r="FR32" s="54"/>
      <c r="FS32" s="54"/>
      <c r="FT32" s="54" t="s">
        <v>150</v>
      </c>
      <c r="FU32" s="54"/>
      <c r="FV32" s="54" t="s">
        <v>267</v>
      </c>
      <c r="FW32" s="102" t="s">
        <v>267</v>
      </c>
      <c r="FX32" s="11"/>
      <c r="FY32" s="16"/>
      <c r="FZ32" s="140"/>
      <c r="GA32" s="471" t="s">
        <v>89</v>
      </c>
      <c r="GB32" s="54"/>
      <c r="GC32" s="54"/>
      <c r="GD32" s="54"/>
      <c r="GE32" s="54"/>
      <c r="GF32" s="54"/>
      <c r="GG32" s="102"/>
      <c r="GH32" s="11"/>
      <c r="GI32" s="16"/>
      <c r="GJ32" s="140"/>
      <c r="GK32" s="475" t="s">
        <v>89</v>
      </c>
      <c r="GL32" s="54" t="s">
        <v>150</v>
      </c>
      <c r="GM32" s="54"/>
      <c r="GN32" s="54"/>
      <c r="GO32" s="54"/>
      <c r="GP32" s="54" t="s">
        <v>150</v>
      </c>
      <c r="GQ32" s="102" t="s">
        <v>150</v>
      </c>
      <c r="GR32" s="11"/>
      <c r="GS32" s="16"/>
      <c r="GT32" s="140"/>
      <c r="GU32" s="440" t="s">
        <v>89</v>
      </c>
      <c r="GV32" s="54"/>
      <c r="GW32" s="54" t="s">
        <v>150</v>
      </c>
      <c r="GX32" s="54"/>
      <c r="GY32" s="54"/>
      <c r="GZ32" s="54" t="s">
        <v>267</v>
      </c>
      <c r="HA32" s="102" t="s">
        <v>267</v>
      </c>
      <c r="HB32" s="11"/>
      <c r="HC32" s="16"/>
      <c r="HD32" s="140"/>
      <c r="HE32" s="496" t="s">
        <v>89</v>
      </c>
      <c r="HF32" s="54"/>
      <c r="HG32" s="54"/>
      <c r="HH32" s="54"/>
      <c r="HI32" s="54"/>
      <c r="HJ32" s="54"/>
      <c r="HK32" s="102"/>
      <c r="HL32" s="11"/>
      <c r="HM32" s="16"/>
    </row>
    <row xmlns:x14ac="http://schemas.microsoft.com/office/spreadsheetml/2009/9/ac" r="33" ht="16.5" customHeight="true" x14ac:dyDescent="0.25">
      <c r="A33" s="448" t="str">
        <f ca="true">IF(ISBLANK('Data Summary'!A35),"",'Data Summary'!A35)</f>
        <v/>
      </c>
      <c r="B33" s="141"/>
      <c r="C33" s="12" t="s">
        <v>23</v>
      </c>
      <c r="D33" s="10">
        <v>162347</v>
      </c>
      <c r="E33" s="10">
        <v>16581</v>
      </c>
      <c r="F33" s="10">
        <v>145766</v>
      </c>
      <c r="G33" s="10"/>
      <c r="H33" s="10">
        <f>127503+8670</f>
        <v>136173</v>
      </c>
      <c r="I33" s="107">
        <f>15410+9728+1036</f>
        <v>26174</v>
      </c>
      <c r="J33" s="11"/>
      <c r="K33" s="16"/>
      <c r="L33" s="141"/>
      <c r="M33" s="12" t="s">
        <v>23</v>
      </c>
      <c r="N33" s="73"/>
      <c r="O33" s="10"/>
      <c r="P33" s="10"/>
      <c r="Q33" s="74"/>
      <c r="R33" s="75"/>
      <c r="S33" s="76"/>
      <c r="T33" s="11"/>
      <c r="U33" s="16"/>
      <c r="V33" s="141"/>
      <c r="W33" s="12" t="s">
        <v>23</v>
      </c>
      <c r="X33" s="108"/>
      <c r="Y33" s="108"/>
      <c r="Z33" s="108"/>
      <c r="AA33" s="108"/>
      <c r="AB33" s="108"/>
      <c r="AC33" s="107"/>
      <c r="AD33" s="11"/>
      <c r="AE33" s="16"/>
      <c r="AF33" s="141"/>
      <c r="AG33" s="12" t="s">
        <v>23</v>
      </c>
      <c r="AH33" s="10"/>
      <c r="AI33" s="10"/>
      <c r="AJ33" s="10"/>
      <c r="AK33" s="74"/>
      <c r="AL33" s="75"/>
      <c r="AM33" s="76"/>
      <c r="AN33" s="11"/>
      <c r="AO33" s="16"/>
      <c r="AP33" s="141"/>
      <c r="AQ33" s="12" t="s">
        <v>23</v>
      </c>
      <c r="AR33" s="10"/>
      <c r="AS33" s="10"/>
      <c r="AT33" s="10"/>
      <c r="AU33" s="74"/>
      <c r="AV33" s="75"/>
      <c r="AW33" s="76"/>
      <c r="AX33" s="11"/>
      <c r="AY33" s="16"/>
      <c r="AZ33" s="141"/>
      <c r="BA33" s="12" t="s">
        <v>23</v>
      </c>
      <c r="BB33" s="10"/>
      <c r="BC33" s="10"/>
      <c r="BD33" s="10"/>
      <c r="BE33" s="74"/>
      <c r="BF33" s="75"/>
      <c r="BG33" s="76"/>
      <c r="BH33" s="11"/>
      <c r="BI33" s="16"/>
      <c r="BJ33" s="141"/>
      <c r="BK33" s="12" t="s">
        <v>23</v>
      </c>
      <c r="BL33" s="10"/>
      <c r="BM33" s="10"/>
      <c r="BN33" s="10"/>
      <c r="BO33" s="74"/>
      <c r="BP33" s="75"/>
      <c r="BQ33" s="76"/>
      <c r="BR33" s="11"/>
      <c r="BS33" s="16"/>
      <c r="BT33" s="141"/>
      <c r="BU33" s="12" t="s">
        <v>23</v>
      </c>
      <c r="BV33" s="10"/>
      <c r="BW33" s="10"/>
      <c r="BX33" s="10"/>
      <c r="BY33" s="74"/>
      <c r="BZ33" s="75"/>
      <c r="CA33" s="76"/>
      <c r="CB33" s="11"/>
      <c r="CC33" s="16"/>
      <c r="CD33" s="141"/>
      <c r="CE33" s="12" t="s">
        <v>23</v>
      </c>
      <c r="CF33" s="10"/>
      <c r="CG33" s="10"/>
      <c r="CH33" s="10"/>
      <c r="CI33" s="74"/>
      <c r="CJ33" s="75"/>
      <c r="CK33" s="76"/>
      <c r="CL33" s="11"/>
      <c r="CM33" s="16"/>
      <c r="CN33" s="141"/>
      <c r="CO33" s="12" t="s">
        <v>23</v>
      </c>
      <c r="CP33" s="10"/>
      <c r="CQ33" s="10"/>
      <c r="CR33" s="10"/>
      <c r="CS33" s="74"/>
      <c r="CT33" s="75"/>
      <c r="CU33" s="76"/>
      <c r="CV33" s="11"/>
      <c r="CW33" s="16"/>
      <c r="CX33" s="141"/>
      <c r="CY33" s="12" t="s">
        <v>23</v>
      </c>
      <c r="CZ33" s="10"/>
      <c r="DA33" s="10"/>
      <c r="DB33" s="10"/>
      <c r="DC33" s="74"/>
      <c r="DD33" s="75"/>
      <c r="DE33" s="76"/>
      <c r="DF33" s="11"/>
      <c r="DG33" s="16"/>
      <c r="DH33" s="141"/>
      <c r="DI33" s="417" t="s">
        <v>23</v>
      </c>
      <c r="DJ33" s="432" t="str">
        <f>IF(ISNUMBER(DJ$10),DJ$10,"")</f>
        <v/>
      </c>
      <c r="DK33" s="432" t="str">
        <f t="shared" ref="DK33:DO33" si="21">IF(ISNUMBER(DK$10),DK$10,"")</f>
        <v/>
      </c>
      <c r="DL33" s="432" t="str">
        <f t="shared" si="21"/>
        <v/>
      </c>
      <c r="DM33" s="432" t="str">
        <f t="shared" si="21"/>
        <v/>
      </c>
      <c r="DN33" s="432" t="str">
        <f t="shared" si="21"/>
        <v/>
      </c>
      <c r="DO33" s="433" t="str">
        <f t="shared" si="21"/>
        <v/>
      </c>
      <c r="DP33" s="11"/>
      <c r="DQ33" s="16"/>
      <c r="DR33" s="141"/>
      <c r="DS33" s="12" t="s">
        <v>23</v>
      </c>
      <c r="DT33" s="10"/>
      <c r="DU33" s="10"/>
      <c r="DV33" s="10"/>
      <c r="DW33" s="74"/>
      <c r="DX33" s="75"/>
      <c r="DY33" s="76"/>
      <c r="DZ33" s="11"/>
      <c r="EA33" s="16"/>
      <c r="EB33" s="141"/>
      <c r="EC33" s="12" t="s">
        <v>23</v>
      </c>
      <c r="ED33" s="73"/>
      <c r="EE33" s="10"/>
      <c r="EF33" s="10"/>
      <c r="EG33" s="74"/>
      <c r="EH33" s="75"/>
      <c r="EI33" s="76"/>
      <c r="EJ33" s="11"/>
      <c r="EK33" s="16"/>
      <c r="EL33" s="141"/>
      <c r="EM33" s="12" t="s">
        <v>23</v>
      </c>
      <c r="EN33" s="73">
        <v>223116</v>
      </c>
      <c r="EO33" s="10" t="s">
        <v>255</v>
      </c>
      <c r="EP33" s="10" t="s">
        <v>255</v>
      </c>
      <c r="EQ33" s="74" t="s">
        <v>255</v>
      </c>
      <c r="ER33" s="75">
        <v>137460</v>
      </c>
      <c r="ES33" s="76">
        <v>83811</v>
      </c>
      <c r="ET33" s="11"/>
      <c r="EU33" s="16"/>
      <c r="EV33" s="141"/>
      <c r="EW33" s="12" t="s">
        <v>23</v>
      </c>
      <c r="EX33" s="73" t="s">
        <v>255</v>
      </c>
      <c r="EY33" s="10" t="s">
        <v>255</v>
      </c>
      <c r="EZ33" s="10" t="s">
        <v>255</v>
      </c>
      <c r="FA33" s="74" t="s">
        <v>255</v>
      </c>
      <c r="FB33" s="75" t="s">
        <v>255</v>
      </c>
      <c r="FC33" s="76" t="s">
        <v>255</v>
      </c>
      <c r="FD33" s="11"/>
      <c r="FE33" s="16"/>
      <c r="FF33" s="141"/>
      <c r="FG33" s="12" t="s">
        <v>23</v>
      </c>
      <c r="FH33" s="73" t="s">
        <v>255</v>
      </c>
      <c r="FI33" s="10" t="s">
        <v>255</v>
      </c>
      <c r="FJ33" s="10" t="s">
        <v>255</v>
      </c>
      <c r="FK33" s="74" t="s">
        <v>255</v>
      </c>
      <c r="FL33" s="75" t="s">
        <v>255</v>
      </c>
      <c r="FM33" s="76" t="s">
        <v>255</v>
      </c>
      <c r="FN33" s="11"/>
      <c r="FO33" s="16"/>
      <c r="FP33" s="141"/>
      <c r="FQ33" s="12" t="s">
        <v>23</v>
      </c>
      <c r="FR33" s="73" t="s">
        <v>255</v>
      </c>
      <c r="FS33" s="10" t="s">
        <v>255</v>
      </c>
      <c r="FT33" s="10" t="s">
        <v>255</v>
      </c>
      <c r="FU33" s="74" t="s">
        <v>255</v>
      </c>
      <c r="FV33" s="75" t="s">
        <v>255</v>
      </c>
      <c r="FW33" s="76" t="s">
        <v>255</v>
      </c>
      <c r="FX33" s="11"/>
      <c r="FY33" s="16"/>
      <c r="FZ33" s="141"/>
      <c r="GA33" s="471" t="s">
        <v>23</v>
      </c>
      <c r="GB33" s="479">
        <v>232386</v>
      </c>
      <c r="GC33" s="479" t="s">
        <v>255</v>
      </c>
      <c r="GD33" s="479" t="s">
        <v>255</v>
      </c>
      <c r="GE33" s="479">
        <v>391</v>
      </c>
      <c r="GF33" s="479">
        <v>144586</v>
      </c>
      <c r="GG33" s="433">
        <v>87409</v>
      </c>
      <c r="GH33" s="11"/>
      <c r="GI33" s="16"/>
      <c r="GJ33" s="141"/>
      <c r="GK33" s="12" t="s">
        <v>23</v>
      </c>
      <c r="GL33" s="73"/>
      <c r="GM33" s="10"/>
      <c r="GN33" s="10"/>
      <c r="GO33" s="74"/>
      <c r="GP33" s="75"/>
      <c r="GQ33" s="76"/>
      <c r="GR33" s="11"/>
      <c r="GS33" s="16"/>
      <c r="GT33" s="141"/>
      <c r="GU33" s="12" t="s">
        <v>23</v>
      </c>
      <c r="GV33" s="73" t="s">
        <v>255</v>
      </c>
      <c r="GW33" s="10" t="s">
        <v>255</v>
      </c>
      <c r="GX33" s="10" t="s">
        <v>255</v>
      </c>
      <c r="GY33" s="74" t="s">
        <v>255</v>
      </c>
      <c r="GZ33" s="75" t="s">
        <v>255</v>
      </c>
      <c r="HA33" s="76" t="s">
        <v>255</v>
      </c>
      <c r="HB33" s="11"/>
      <c r="HC33" s="16"/>
      <c r="HD33" s="141"/>
      <c r="HE33" s="496" t="s">
        <v>23</v>
      </c>
      <c r="HF33" s="479">
        <v>225847</v>
      </c>
      <c r="HG33" s="479" t="s">
        <v>255</v>
      </c>
      <c r="HH33" s="479" t="s">
        <v>255</v>
      </c>
      <c r="HI33" s="479">
        <v>406</v>
      </c>
      <c r="HJ33" s="479">
        <v>136601</v>
      </c>
      <c r="HK33" s="433">
        <v>88840</v>
      </c>
      <c r="HL33" s="11"/>
      <c r="HM33" s="16"/>
    </row>
    <row xmlns:x14ac="http://schemas.microsoft.com/office/spreadsheetml/2009/9/ac" r="34" s="3" customFormat="true" ht="16.5" customHeight="true" thickBot="true" x14ac:dyDescent="0.3">
      <c r="A34" s="448" t="str">
        <f ca="true">IF(ISBLANK('Data Summary'!A36),"",'Data Summary'!A36)</f>
        <v/>
      </c>
      <c r="B34" s="142"/>
      <c r="C34" s="28" t="s">
        <v>20</v>
      </c>
      <c r="D34" s="83">
        <f>D33-13821</f>
        <v>148526</v>
      </c>
      <c r="E34" s="83">
        <f>E33-599</f>
        <v>15982</v>
      </c>
      <c r="F34" s="83">
        <f>F33-13222</f>
        <v>132544</v>
      </c>
      <c r="G34" s="84"/>
      <c r="H34" s="83">
        <f>H33-326-12807</f>
        <v>123040</v>
      </c>
      <c r="I34" s="85">
        <f>I33-616-65-7</f>
        <v>25486</v>
      </c>
      <c r="J34" s="25"/>
      <c r="K34" s="18"/>
      <c r="L34" s="142"/>
      <c r="M34" s="28" t="s">
        <v>20</v>
      </c>
      <c r="N34" s="109">
        <v>162347</v>
      </c>
      <c r="O34" s="29">
        <v>16581</v>
      </c>
      <c r="P34" s="29">
        <v>145766</v>
      </c>
      <c r="Q34" s="29"/>
      <c r="R34" s="29">
        <v>127503</v>
      </c>
      <c r="S34" s="30">
        <f>15410+9728+1036</f>
        <v>26174</v>
      </c>
      <c r="T34" s="25"/>
      <c r="U34" s="18"/>
      <c r="V34" s="142"/>
      <c r="W34" s="28" t="s">
        <v>20</v>
      </c>
      <c r="X34" s="110">
        <v>161102</v>
      </c>
      <c r="Y34" s="110">
        <v>16688</v>
      </c>
      <c r="Z34" s="110">
        <v>144414</v>
      </c>
      <c r="AA34" s="110"/>
      <c r="AB34" s="110">
        <v>134295</v>
      </c>
      <c r="AC34" s="30">
        <f>15431+10217+1159</f>
        <v>26807</v>
      </c>
      <c r="AD34" s="25"/>
      <c r="AE34" s="18"/>
      <c r="AF34" s="142"/>
      <c r="AG34" s="28" t="s">
        <v>20</v>
      </c>
      <c r="AH34" s="83">
        <v>161422</v>
      </c>
      <c r="AI34" s="83">
        <v>15931</v>
      </c>
      <c r="AJ34" s="83">
        <v>145491</v>
      </c>
      <c r="AK34" s="84"/>
      <c r="AL34" s="83">
        <v>133347</v>
      </c>
      <c r="AM34" s="85">
        <f>15862+10924+1289</f>
        <v>28075</v>
      </c>
      <c r="AN34" s="25"/>
      <c r="AO34" s="18"/>
      <c r="AP34" s="142"/>
      <c r="AQ34" s="28" t="s">
        <v>20</v>
      </c>
      <c r="AR34" s="83">
        <v>153872</v>
      </c>
      <c r="AS34" s="83">
        <v>15541</v>
      </c>
      <c r="AT34" s="83">
        <v>138331</v>
      </c>
      <c r="AU34" s="84"/>
      <c r="AV34" s="83">
        <v>126113</v>
      </c>
      <c r="AW34" s="85">
        <v>27759</v>
      </c>
      <c r="AX34" s="25"/>
      <c r="AY34" s="18"/>
      <c r="AZ34" s="142"/>
      <c r="BA34" s="28" t="s">
        <v>20</v>
      </c>
      <c r="BB34" s="83"/>
      <c r="BC34" s="83"/>
      <c r="BD34" s="83"/>
      <c r="BE34" s="84"/>
      <c r="BF34" s="83"/>
      <c r="BG34" s="85"/>
      <c r="BH34" s="25"/>
      <c r="BI34" s="18"/>
      <c r="BJ34" s="142"/>
      <c r="BK34" s="28" t="s">
        <v>20</v>
      </c>
      <c r="BL34" s="83">
        <v>152460</v>
      </c>
      <c r="BM34" s="83">
        <v>15311</v>
      </c>
      <c r="BN34" s="83">
        <v>137149</v>
      </c>
      <c r="BO34" s="84"/>
      <c r="BP34" s="83">
        <v>124284</v>
      </c>
      <c r="BQ34" s="85">
        <v>28176</v>
      </c>
      <c r="BR34" s="25"/>
      <c r="BS34" s="18"/>
      <c r="BT34" s="142"/>
      <c r="BU34" s="28" t="s">
        <v>20</v>
      </c>
      <c r="BV34" s="83">
        <v>152604</v>
      </c>
      <c r="BW34" s="83">
        <v>14118</v>
      </c>
      <c r="BX34" s="83">
        <v>138486</v>
      </c>
      <c r="BY34" s="84"/>
      <c r="BZ34" s="83">
        <v>124070</v>
      </c>
      <c r="CA34" s="85">
        <v>28534</v>
      </c>
      <c r="CB34" s="25"/>
      <c r="CC34" s="18"/>
      <c r="CD34" s="142"/>
      <c r="CE34" s="28" t="s">
        <v>20</v>
      </c>
      <c r="CF34" s="83">
        <f>4269+1513+351+298</f>
        <v>6431</v>
      </c>
      <c r="CG34" s="83">
        <f>351+298</f>
        <v>649</v>
      </c>
      <c r="CH34" s="83">
        <f>4269+1513</f>
        <v>5782</v>
      </c>
      <c r="CI34" s="84"/>
      <c r="CJ34" s="83">
        <f>2881+532+440+592+200+43+64+79</f>
        <v>4831</v>
      </c>
      <c r="CK34" s="85">
        <f>622+455+63+153</f>
        <v>1293</v>
      </c>
      <c r="CL34" s="25"/>
      <c r="CM34" s="18"/>
      <c r="CN34" s="142"/>
      <c r="CO34" s="28" t="s">
        <v>20</v>
      </c>
      <c r="CP34" s="83"/>
      <c r="CQ34" s="83"/>
      <c r="CR34" s="83"/>
      <c r="CS34" s="84"/>
      <c r="CT34" s="83"/>
      <c r="CU34" s="85"/>
      <c r="CV34" s="25"/>
      <c r="CW34" s="18"/>
      <c r="CX34" s="142"/>
      <c r="CY34" s="28" t="s">
        <v>20</v>
      </c>
      <c r="CZ34" s="83">
        <v>150408</v>
      </c>
      <c r="DA34" s="83">
        <v>15091</v>
      </c>
      <c r="DB34" s="83">
        <v>135317</v>
      </c>
      <c r="DC34" s="84"/>
      <c r="DD34" s="83">
        <v>121674</v>
      </c>
      <c r="DE34" s="85">
        <v>28734</v>
      </c>
      <c r="DF34" s="25"/>
      <c r="DG34" s="18"/>
      <c r="DH34" s="142"/>
      <c r="DI34" s="439" t="s">
        <v>20</v>
      </c>
      <c r="DJ34" s="435" t="s">
        <v>255</v>
      </c>
      <c r="DK34" s="435" t="s">
        <v>255</v>
      </c>
      <c r="DL34" s="435">
        <v>4006</v>
      </c>
      <c r="DM34" s="435" t="s">
        <v>255</v>
      </c>
      <c r="DN34" s="435">
        <v>2634</v>
      </c>
      <c r="DO34" s="436">
        <v>1372</v>
      </c>
      <c r="DP34" s="25"/>
      <c r="DQ34" s="18"/>
      <c r="DR34" s="142"/>
      <c r="DS34" s="28" t="s">
        <v>20</v>
      </c>
      <c r="DT34" s="83"/>
      <c r="DU34" s="83"/>
      <c r="DV34" s="83"/>
      <c r="DW34" s="84"/>
      <c r="DX34" s="83"/>
      <c r="DY34" s="85"/>
      <c r="DZ34" s="25"/>
      <c r="EA34" s="18"/>
      <c r="EB34" s="142"/>
      <c r="EC34" s="28" t="s">
        <v>20</v>
      </c>
      <c r="ED34" s="109"/>
      <c r="EE34" s="29"/>
      <c r="EF34" s="29"/>
      <c r="EG34" s="29"/>
      <c r="EH34" s="29"/>
      <c r="EI34" s="30"/>
      <c r="EJ34" s="25"/>
      <c r="EK34" s="18"/>
      <c r="EL34" s="142"/>
      <c r="EM34" s="28" t="s">
        <v>20</v>
      </c>
      <c r="EN34" s="109" t="s">
        <v>255</v>
      </c>
      <c r="EO34" s="29" t="s">
        <v>255</v>
      </c>
      <c r="EP34" s="29" t="s">
        <v>255</v>
      </c>
      <c r="EQ34" s="29" t="s">
        <v>255</v>
      </c>
      <c r="ER34" s="29" t="s">
        <v>255</v>
      </c>
      <c r="ES34" s="30" t="s">
        <v>255</v>
      </c>
      <c r="ET34" s="25"/>
      <c r="EU34" s="18"/>
      <c r="EV34" s="142"/>
      <c r="EW34" s="28" t="s">
        <v>20</v>
      </c>
      <c r="EX34" s="109"/>
      <c r="EY34" s="29" t="s">
        <v>255</v>
      </c>
      <c r="EZ34" s="435">
        <v>4274</v>
      </c>
      <c r="FA34" s="435" t="s">
        <v>255</v>
      </c>
      <c r="FB34" s="435">
        <v>2839</v>
      </c>
      <c r="FC34" s="436">
        <v>1435</v>
      </c>
      <c r="FD34" s="25"/>
      <c r="FE34" s="18"/>
      <c r="FF34" s="142"/>
      <c r="FG34" s="28" t="s">
        <v>20</v>
      </c>
      <c r="FH34" s="109">
        <v>7252</v>
      </c>
      <c r="FI34" s="29">
        <v>943</v>
      </c>
      <c r="FJ34" s="29">
        <v>6309</v>
      </c>
      <c r="FK34" s="29" t="s">
        <v>255</v>
      </c>
      <c r="FL34" s="29">
        <v>5590</v>
      </c>
      <c r="FM34" s="30">
        <v>1344</v>
      </c>
      <c r="FN34" s="25"/>
      <c r="FO34" s="18"/>
      <c r="FP34" s="142"/>
      <c r="FQ34" s="28" t="s">
        <v>20</v>
      </c>
      <c r="FR34" s="109">
        <v>7252</v>
      </c>
      <c r="FS34" s="29">
        <v>943</v>
      </c>
      <c r="FT34" s="29">
        <v>6309</v>
      </c>
      <c r="FU34" s="29" t="s">
        <v>255</v>
      </c>
      <c r="FV34" s="29">
        <v>5590</v>
      </c>
      <c r="FW34" s="30">
        <v>1344</v>
      </c>
      <c r="FX34" s="25"/>
      <c r="FY34" s="18"/>
      <c r="FZ34" s="142"/>
      <c r="GA34" s="439" t="s">
        <v>20</v>
      </c>
      <c r="GB34" s="435">
        <v>158225</v>
      </c>
      <c r="GC34" s="435" t="s">
        <v>255</v>
      </c>
      <c r="GD34" s="435" t="s">
        <v>255</v>
      </c>
      <c r="GE34" s="435" t="s">
        <v>255</v>
      </c>
      <c r="GF34" s="435">
        <v>125450</v>
      </c>
      <c r="GG34" s="436">
        <v>32775</v>
      </c>
      <c r="GH34" s="25"/>
      <c r="GI34" s="18"/>
      <c r="GJ34" s="142"/>
      <c r="GK34" s="28" t="s">
        <v>20</v>
      </c>
      <c r="GL34" s="109"/>
      <c r="GM34" s="29"/>
      <c r="GN34" s="29"/>
      <c r="GO34" s="29"/>
      <c r="GP34" s="29"/>
      <c r="GQ34" s="30"/>
      <c r="GR34" s="25"/>
      <c r="GS34" s="18"/>
      <c r="GT34" s="142"/>
      <c r="GU34" s="28" t="s">
        <v>20</v>
      </c>
      <c r="GV34" s="109">
        <v>6913</v>
      </c>
      <c r="GW34" s="29">
        <v>1159</v>
      </c>
      <c r="GX34" s="29">
        <v>5550</v>
      </c>
      <c r="GY34" s="29" t="s">
        <v>255</v>
      </c>
      <c r="GZ34" s="29">
        <v>5170</v>
      </c>
      <c r="HA34" s="30">
        <v>1539</v>
      </c>
      <c r="HB34" s="25"/>
      <c r="HC34" s="18"/>
      <c r="HD34" s="142"/>
      <c r="HE34" s="439" t="s">
        <v>20</v>
      </c>
      <c r="HF34" s="435">
        <v>158305</v>
      </c>
      <c r="HG34" s="435" t="s">
        <v>255</v>
      </c>
      <c r="HH34" s="435" t="s">
        <v>255</v>
      </c>
      <c r="HI34" s="435" t="s">
        <v>255</v>
      </c>
      <c r="HJ34" s="435">
        <v>125450</v>
      </c>
      <c r="HK34" s="436">
        <v>32855</v>
      </c>
      <c r="HL34" s="25"/>
      <c r="HM34" s="18"/>
      <c r="HN34" s="143"/>
      <c r="HX34" s="143"/>
      <c r="IH34" s="143"/>
      <c r="IR34" s="143"/>
    </row>
    <row xmlns:x14ac="http://schemas.microsoft.com/office/spreadsheetml/2009/9/ac" r="35" s="3" customFormat="true" x14ac:dyDescent="0.25">
      <c r="A35" s="448" t="str">
        <f ca="true">IF(ISBLANK('Data Summary'!A37),"",'Data Summary'!A37)</f>
        <v/>
      </c>
      <c r="B35" s="143"/>
      <c r="L35" s="143"/>
      <c r="V35" s="143"/>
      <c r="AF35" s="143"/>
      <c r="AP35" s="143"/>
      <c r="AZ35" s="143"/>
      <c r="BA35" s="143"/>
      <c r="BB35" s="143"/>
      <c r="BC35" s="143"/>
      <c r="BD35" s="143"/>
      <c r="BE35" s="143"/>
      <c r="BF35" s="143"/>
      <c r="BG35" s="143"/>
      <c r="BJ35" s="143"/>
      <c r="BT35" s="143"/>
      <c r="CD35" s="143"/>
      <c r="CN35" s="143"/>
      <c r="CX35" s="143"/>
      <c r="DH35" s="143"/>
      <c r="DR35" s="143"/>
      <c r="EB35" s="143"/>
      <c r="EL35" s="143"/>
      <c r="EV35" s="143"/>
      <c r="FF35" s="143"/>
      <c r="FP35" s="143"/>
      <c r="FZ35" s="143"/>
      <c r="GJ35" s="143"/>
      <c r="GT35" s="143"/>
      <c r="HD35" s="143"/>
      <c r="HN35" s="143"/>
      <c r="HX35" s="143"/>
      <c r="IH35" s="143"/>
      <c r="IR35" s="143"/>
    </row>
    <row xmlns:x14ac="http://schemas.microsoft.com/office/spreadsheetml/2009/9/ac" r="36" s="3" customFormat="true" x14ac:dyDescent="0.25">
      <c r="A36" s="448" t="str">
        <f ca="true">IF(ISBLANK('Data Summary'!A38),"",'Data Summary'!A38)</f>
        <v/>
      </c>
      <c r="B36" s="143"/>
      <c r="L36" s="143"/>
      <c r="V36" s="143"/>
      <c r="AF36" s="143"/>
      <c r="AP36" s="143"/>
      <c r="AZ36" s="143"/>
      <c r="BA36" s="143"/>
      <c r="BB36" s="143"/>
      <c r="BC36" s="143"/>
      <c r="BD36" s="143"/>
      <c r="BE36" s="143"/>
      <c r="BF36" s="143"/>
      <c r="BG36" s="143"/>
      <c r="BJ36" s="143"/>
      <c r="BT36" s="143"/>
      <c r="CD36" s="143"/>
      <c r="CN36" s="143"/>
      <c r="CX36" s="143"/>
      <c r="DH36" s="143"/>
      <c r="DR36" s="143"/>
      <c r="EB36" s="143"/>
      <c r="EL36" s="143"/>
      <c r="EV36" s="143"/>
      <c r="FF36" s="143"/>
      <c r="FP36" s="143"/>
      <c r="FZ36" s="143"/>
      <c r="GJ36" s="143"/>
      <c r="GT36" s="143"/>
      <c r="HD36" s="143"/>
      <c r="HN36" s="143"/>
      <c r="HX36" s="143"/>
      <c r="IH36" s="143"/>
      <c r="IR36" s="143"/>
    </row>
    <row xmlns:x14ac="http://schemas.microsoft.com/office/spreadsheetml/2009/9/ac" r="37" s="3" customFormat="true" x14ac:dyDescent="0.25">
      <c r="A37" s="448" t="str">
        <f ca="true">IF(ISBLANK('Data Summary'!A39),"",'Data Summary'!A39)</f>
        <v/>
      </c>
      <c r="B37" s="143"/>
      <c r="L37" s="143"/>
      <c r="V37" s="143"/>
      <c r="AF37" s="143"/>
      <c r="AP37" s="143"/>
      <c r="AZ37" s="143"/>
      <c r="BA37" s="143"/>
      <c r="BB37" s="143"/>
      <c r="BC37" s="143"/>
      <c r="BD37" s="143"/>
      <c r="BE37" s="143"/>
      <c r="BF37" s="143"/>
      <c r="BG37" s="143"/>
      <c r="BJ37" s="143"/>
      <c r="BT37" s="143"/>
      <c r="CD37" s="143"/>
      <c r="CN37" s="143"/>
      <c r="CX37" s="143"/>
      <c r="DH37" s="143"/>
      <c r="DR37" s="143"/>
      <c r="EB37" s="143"/>
      <c r="EL37" s="143"/>
      <c r="EV37" s="143"/>
      <c r="FF37" s="143"/>
      <c r="FP37" s="143"/>
      <c r="FZ37" s="143"/>
      <c r="GJ37" s="143"/>
      <c r="GT37" s="143"/>
      <c r="HD37" s="143"/>
      <c r="HN37" s="143"/>
      <c r="HX37" s="143"/>
      <c r="IH37" s="143"/>
      <c r="IR37" s="143"/>
    </row>
    <row xmlns:x14ac="http://schemas.microsoft.com/office/spreadsheetml/2009/9/ac" r="38" s="3" customFormat="true" x14ac:dyDescent="0.25">
      <c r="A38" s="448" t="str">
        <f ca="true">IF(ISBLANK('Data Summary'!A40),"",'Data Summary'!A40)</f>
        <v/>
      </c>
      <c r="B38" s="143"/>
      <c r="L38" s="143"/>
      <c r="V38" s="143"/>
      <c r="AF38" s="143"/>
      <c r="AP38" s="143"/>
      <c r="AZ38" s="143"/>
      <c r="BA38" s="143"/>
      <c r="BB38" s="143"/>
      <c r="BC38" s="143"/>
      <c r="BD38" s="143"/>
      <c r="BE38" s="143"/>
      <c r="BF38" s="143"/>
      <c r="BG38" s="143"/>
      <c r="BJ38" s="143"/>
      <c r="BT38" s="143"/>
      <c r="CD38" s="143"/>
      <c r="CN38" s="143"/>
      <c r="CX38" s="143"/>
      <c r="DH38" s="143"/>
      <c r="DR38" s="143"/>
      <c r="EB38" s="143"/>
      <c r="EL38" s="143"/>
      <c r="EV38" s="143"/>
      <c r="FF38" s="143"/>
      <c r="FP38" s="143"/>
      <c r="FZ38" s="143"/>
      <c r="GJ38" s="143"/>
      <c r="GT38" s="143"/>
      <c r="HD38" s="143"/>
      <c r="HN38" s="143"/>
      <c r="HX38" s="143"/>
      <c r="IH38" s="143"/>
      <c r="IR38" s="143"/>
    </row>
    <row xmlns:x14ac="http://schemas.microsoft.com/office/spreadsheetml/2009/9/ac" r="39" s="3" customFormat="true" x14ac:dyDescent="0.25">
      <c r="A39" s="448" t="str">
        <f ca="true">IF(ISBLANK('Data Summary'!A41),"",'Data Summary'!A41)</f>
        <v/>
      </c>
      <c r="B39" s="143"/>
      <c r="L39" s="143"/>
      <c r="V39" s="143"/>
      <c r="AF39" s="143"/>
      <c r="AP39" s="143"/>
      <c r="AZ39" s="143"/>
      <c r="BA39" s="143"/>
      <c r="BB39" s="143"/>
      <c r="BC39" s="143"/>
      <c r="BD39" s="143"/>
      <c r="BE39" s="143"/>
      <c r="BF39" s="143"/>
      <c r="BG39" s="143"/>
      <c r="BJ39" s="143"/>
      <c r="BT39" s="143"/>
      <c r="CD39" s="143"/>
      <c r="CN39" s="143"/>
      <c r="CX39" s="143"/>
      <c r="DH39" s="143"/>
      <c r="DR39" s="143"/>
      <c r="EB39" s="143"/>
      <c r="EL39" s="143"/>
      <c r="EV39" s="143"/>
      <c r="FF39" s="143"/>
      <c r="FP39" s="143"/>
      <c r="FZ39" s="143"/>
      <c r="GJ39" s="143"/>
      <c r="GT39" s="143"/>
      <c r="HD39" s="143"/>
      <c r="HN39" s="143"/>
      <c r="HX39" s="143"/>
      <c r="IH39" s="143"/>
      <c r="IR39" s="143"/>
    </row>
    <row xmlns:x14ac="http://schemas.microsoft.com/office/spreadsheetml/2009/9/ac" r="40" s="3" customFormat="true" x14ac:dyDescent="0.25">
      <c r="A40" s="448" t="str">
        <f ca="true">IF(ISBLANK('Data Summary'!A42),"",'Data Summary'!A42)</f>
        <v/>
      </c>
      <c r="B40" s="143"/>
      <c r="L40" s="143"/>
      <c r="V40" s="143"/>
      <c r="AF40" s="143"/>
      <c r="AP40" s="143"/>
      <c r="AZ40" s="143"/>
      <c r="BA40" s="143"/>
      <c r="BB40" s="143"/>
      <c r="BC40" s="143"/>
      <c r="BD40" s="143"/>
      <c r="BE40" s="143"/>
      <c r="BF40" s="143"/>
      <c r="BG40" s="143"/>
      <c r="BJ40" s="143"/>
      <c r="BT40" s="143"/>
      <c r="CD40" s="143"/>
      <c r="CN40" s="143"/>
      <c r="CX40" s="143"/>
      <c r="DH40" s="143"/>
      <c r="DR40" s="143"/>
      <c r="EB40" s="143"/>
      <c r="EL40" s="143"/>
      <c r="EV40" s="143"/>
      <c r="FF40" s="143"/>
      <c r="FP40" s="143"/>
      <c r="FZ40" s="143"/>
      <c r="GJ40" s="143"/>
      <c r="GT40" s="143"/>
      <c r="HD40" s="143"/>
      <c r="HN40" s="143"/>
      <c r="HX40" s="143"/>
      <c r="IH40" s="143"/>
      <c r="IR40" s="143"/>
    </row>
    <row xmlns:x14ac="http://schemas.microsoft.com/office/spreadsheetml/2009/9/ac" r="41" s="3" customFormat="true" x14ac:dyDescent="0.25">
      <c r="A41" s="448" t="str">
        <f ca="true">IF(ISBLANK('Data Summary'!A43),"",'Data Summary'!A43)</f>
        <v/>
      </c>
      <c r="B41" s="143"/>
      <c r="L41" s="143"/>
      <c r="V41" s="143"/>
      <c r="AF41" s="143"/>
      <c r="AP41" s="143"/>
      <c r="AZ41" s="143"/>
      <c r="BA41" s="143"/>
      <c r="BB41" s="143"/>
      <c r="BC41" s="143"/>
      <c r="BD41" s="143"/>
      <c r="BE41" s="143"/>
      <c r="BF41" s="143"/>
      <c r="BG41" s="143"/>
      <c r="BJ41" s="143"/>
      <c r="BT41" s="143"/>
      <c r="CD41" s="143"/>
      <c r="CN41" s="143"/>
      <c r="CX41" s="143"/>
      <c r="DH41" s="143"/>
      <c r="DR41" s="143"/>
      <c r="EB41" s="143"/>
      <c r="EL41" s="143"/>
      <c r="EV41" s="143"/>
      <c r="FF41" s="143"/>
      <c r="FP41" s="143"/>
      <c r="FZ41" s="143"/>
      <c r="GJ41" s="143"/>
      <c r="GT41" s="143"/>
      <c r="HD41" s="143"/>
      <c r="HN41" s="143"/>
      <c r="HX41" s="143"/>
      <c r="IH41" s="143"/>
      <c r="IR41" s="143"/>
    </row>
    <row xmlns:x14ac="http://schemas.microsoft.com/office/spreadsheetml/2009/9/ac" r="42" s="3" customFormat="true" x14ac:dyDescent="0.25">
      <c r="A42" s="448" t="str">
        <f ca="true">IF(ISBLANK('Data Summary'!A44),"",'Data Summary'!A44)</f>
        <v/>
      </c>
      <c r="B42" s="143"/>
      <c r="L42" s="143"/>
      <c r="V42" s="143"/>
      <c r="AF42" s="143"/>
      <c r="AP42" s="143"/>
      <c r="AZ42" s="143"/>
      <c r="BA42" s="143"/>
      <c r="BB42" s="143"/>
      <c r="BC42" s="143"/>
      <c r="BD42" s="143"/>
      <c r="BE42" s="143"/>
      <c r="BF42" s="143"/>
      <c r="BG42" s="143"/>
      <c r="BJ42" s="143"/>
      <c r="BT42" s="143"/>
      <c r="CD42" s="143"/>
      <c r="CN42" s="143"/>
      <c r="CX42" s="143"/>
      <c r="DH42" s="143"/>
      <c r="DR42" s="143"/>
      <c r="EB42" s="143"/>
      <c r="EL42" s="143"/>
      <c r="EV42" s="143"/>
      <c r="FF42" s="143"/>
      <c r="FP42" s="143"/>
      <c r="FZ42" s="143"/>
      <c r="GJ42" s="143"/>
      <c r="GT42" s="143"/>
      <c r="HD42" s="143"/>
      <c r="HN42" s="143"/>
      <c r="HX42" s="143"/>
      <c r="IH42" s="143"/>
      <c r="IR42" s="143"/>
    </row>
    <row xmlns:x14ac="http://schemas.microsoft.com/office/spreadsheetml/2009/9/ac" r="43" s="3" customFormat="true" x14ac:dyDescent="0.25">
      <c r="A43" s="448" t="str">
        <f ca="true">IF(ISBLANK('Data Summary'!A45),"",'Data Summary'!A45)</f>
        <v/>
      </c>
      <c r="B43" s="143"/>
      <c r="L43" s="143"/>
      <c r="V43" s="143"/>
      <c r="AF43" s="143"/>
      <c r="AP43" s="143"/>
      <c r="AZ43" s="143"/>
      <c r="BA43" s="143"/>
      <c r="BB43" s="143"/>
      <c r="BC43" s="143"/>
      <c r="BD43" s="143"/>
      <c r="BE43" s="143"/>
      <c r="BF43" s="143"/>
      <c r="BG43" s="143"/>
      <c r="BJ43" s="143"/>
      <c r="BT43" s="143"/>
      <c r="CD43" s="143"/>
      <c r="CN43" s="143"/>
      <c r="CX43" s="143"/>
      <c r="DH43" s="143"/>
      <c r="DR43" s="143"/>
      <c r="EB43" s="143"/>
      <c r="EL43" s="143"/>
      <c r="EV43" s="143"/>
      <c r="FF43" s="143"/>
      <c r="FP43" s="143"/>
      <c r="FZ43" s="143"/>
      <c r="GJ43" s="143"/>
      <c r="GT43" s="143"/>
      <c r="HD43" s="143"/>
      <c r="HN43" s="143"/>
      <c r="HX43" s="143"/>
      <c r="IH43" s="143"/>
      <c r="IR43" s="143"/>
    </row>
    <row xmlns:x14ac="http://schemas.microsoft.com/office/spreadsheetml/2009/9/ac" r="44" s="3" customFormat="true" x14ac:dyDescent="0.25">
      <c r="A44" s="448" t="str">
        <f ca="true">IF(ISBLANK('Data Summary'!A46),"",'Data Summary'!A46)</f>
        <v/>
      </c>
      <c r="B44" s="143"/>
      <c r="L44" s="143"/>
      <c r="V44" s="143"/>
      <c r="AF44" s="143"/>
      <c r="AP44" s="143"/>
      <c r="AZ44" s="143"/>
      <c r="BA44" s="143"/>
      <c r="BB44" s="143"/>
      <c r="BC44" s="143"/>
      <c r="BD44" s="143"/>
      <c r="BE44" s="143"/>
      <c r="BF44" s="143"/>
      <c r="BG44" s="143"/>
      <c r="BJ44" s="143"/>
      <c r="BT44" s="143"/>
      <c r="CD44" s="143"/>
      <c r="CN44" s="143"/>
      <c r="CX44" s="143"/>
      <c r="DH44" s="143"/>
      <c r="DR44" s="143"/>
      <c r="EB44" s="143"/>
      <c r="EL44" s="143"/>
      <c r="EV44" s="143"/>
      <c r="FF44" s="143"/>
      <c r="FP44" s="143"/>
      <c r="FZ44" s="143"/>
      <c r="GJ44" s="143"/>
      <c r="GT44" s="143"/>
      <c r="HD44" s="143"/>
      <c r="HN44" s="143"/>
      <c r="HX44" s="143"/>
      <c r="IH44" s="143"/>
      <c r="IR44" s="143"/>
    </row>
    <row xmlns:x14ac="http://schemas.microsoft.com/office/spreadsheetml/2009/9/ac" r="45" s="3" customFormat="true" x14ac:dyDescent="0.25">
      <c r="A45" s="448" t="str">
        <f ca="true">IF(ISBLANK('Data Summary'!A47),"",'Data Summary'!A47)</f>
        <v/>
      </c>
      <c r="B45" s="143"/>
      <c r="L45" s="143"/>
      <c r="V45" s="143"/>
      <c r="AF45" s="143"/>
      <c r="AP45" s="143"/>
      <c r="AZ45" s="143"/>
      <c r="BA45" s="143"/>
      <c r="BB45" s="143"/>
      <c r="BC45" s="143"/>
      <c r="BD45" s="143"/>
      <c r="BE45" s="143"/>
      <c r="BF45" s="143"/>
      <c r="BG45" s="143"/>
      <c r="BJ45" s="143"/>
      <c r="BT45" s="143"/>
      <c r="CD45" s="143"/>
      <c r="CN45" s="143"/>
      <c r="CX45" s="143"/>
      <c r="DH45" s="143"/>
      <c r="DR45" s="143"/>
      <c r="EB45" s="143"/>
      <c r="EL45" s="143"/>
      <c r="EV45" s="143"/>
      <c r="FF45" s="143"/>
      <c r="FP45" s="143"/>
      <c r="FZ45" s="143"/>
      <c r="GJ45" s="143"/>
      <c r="GT45" s="143"/>
      <c r="HD45" s="143"/>
      <c r="HN45" s="143"/>
      <c r="HX45" s="143"/>
      <c r="IH45" s="143"/>
      <c r="IR45" s="143"/>
    </row>
    <row xmlns:x14ac="http://schemas.microsoft.com/office/spreadsheetml/2009/9/ac" r="46" s="3" customFormat="true" x14ac:dyDescent="0.25">
      <c r="A46" s="448" t="str">
        <f ca="true">IF(ISBLANK('Data Summary'!A48),"",'Data Summary'!A48)</f>
        <v/>
      </c>
      <c r="B46" s="143"/>
      <c r="L46" s="143"/>
      <c r="V46" s="143"/>
      <c r="AF46" s="143"/>
      <c r="AP46" s="143"/>
      <c r="AZ46" s="143"/>
      <c r="BA46" s="143"/>
      <c r="BB46" s="143"/>
      <c r="BC46" s="143"/>
      <c r="BD46" s="143"/>
      <c r="BE46" s="143"/>
      <c r="BF46" s="143"/>
      <c r="BG46" s="143"/>
      <c r="BJ46" s="143"/>
      <c r="BT46" s="143"/>
      <c r="CD46" s="143"/>
      <c r="CN46" s="143"/>
      <c r="CX46" s="143"/>
      <c r="DH46" s="143"/>
      <c r="DR46" s="143"/>
      <c r="EB46" s="143"/>
      <c r="EL46" s="143"/>
      <c r="EV46" s="143"/>
      <c r="FF46" s="143"/>
      <c r="FP46" s="143"/>
      <c r="FZ46" s="143"/>
      <c r="GJ46" s="143"/>
      <c r="GT46" s="143"/>
      <c r="HD46" s="143"/>
      <c r="HN46" s="143"/>
      <c r="HX46" s="143"/>
      <c r="IH46" s="143"/>
      <c r="IR46" s="143"/>
    </row>
    <row xmlns:x14ac="http://schemas.microsoft.com/office/spreadsheetml/2009/9/ac" r="47" s="3" customFormat="true" x14ac:dyDescent="0.25">
      <c r="A47" s="448" t="str">
        <f ca="true">IF(ISBLANK('Data Summary'!A49),"",'Data Summary'!A49)</f>
        <v/>
      </c>
      <c r="B47" s="143"/>
      <c r="L47" s="143"/>
      <c r="V47" s="143"/>
      <c r="AF47" s="143"/>
      <c r="AP47" s="143"/>
      <c r="AZ47" s="143"/>
      <c r="BA47" s="143"/>
      <c r="BB47" s="143"/>
      <c r="BC47" s="143"/>
      <c r="BD47" s="143"/>
      <c r="BE47" s="143"/>
      <c r="BF47" s="143"/>
      <c r="BG47" s="143"/>
      <c r="BJ47" s="143"/>
      <c r="BT47" s="143"/>
      <c r="CD47" s="143"/>
      <c r="CN47" s="143"/>
      <c r="CX47" s="143"/>
      <c r="DH47" s="143"/>
      <c r="DR47" s="143"/>
      <c r="EB47" s="143"/>
      <c r="EL47" s="143"/>
      <c r="EV47" s="143"/>
      <c r="FF47" s="143"/>
      <c r="FP47" s="143"/>
      <c r="FZ47" s="143"/>
      <c r="GJ47" s="143"/>
      <c r="GT47" s="143"/>
      <c r="HD47" s="143"/>
      <c r="HN47" s="143"/>
      <c r="HX47" s="143"/>
      <c r="IH47" s="143"/>
      <c r="IR47" s="143"/>
    </row>
    <row xmlns:x14ac="http://schemas.microsoft.com/office/spreadsheetml/2009/9/ac" r="48" s="3" customFormat="true" x14ac:dyDescent="0.25">
      <c r="A48" s="448" t="str">
        <f ca="true">IF(ISBLANK('Data Summary'!A50),"",'Data Summary'!A50)</f>
        <v/>
      </c>
      <c r="B48" s="143"/>
      <c r="L48" s="143"/>
      <c r="V48" s="143"/>
      <c r="AF48" s="143"/>
      <c r="AP48" s="143"/>
      <c r="AZ48" s="143"/>
      <c r="BA48" s="143"/>
      <c r="BB48" s="143"/>
      <c r="BC48" s="143"/>
      <c r="BD48" s="143"/>
      <c r="BE48" s="143"/>
      <c r="BF48" s="143"/>
      <c r="BG48" s="143"/>
      <c r="BJ48" s="143"/>
      <c r="BT48" s="143"/>
      <c r="CD48" s="143"/>
      <c r="CN48" s="143"/>
      <c r="CX48" s="143"/>
      <c r="DH48" s="143"/>
      <c r="DR48" s="143"/>
      <c r="EB48" s="143"/>
      <c r="EL48" s="143"/>
      <c r="EV48" s="143"/>
      <c r="FF48" s="143"/>
      <c r="FP48" s="143"/>
      <c r="FZ48" s="143"/>
      <c r="GJ48" s="143"/>
      <c r="GT48" s="143"/>
      <c r="HD48" s="143"/>
      <c r="HN48" s="143"/>
      <c r="HX48" s="143"/>
      <c r="IH48" s="143"/>
      <c r="IR48" s="143"/>
    </row>
    <row xmlns:x14ac="http://schemas.microsoft.com/office/spreadsheetml/2009/9/ac" r="49" s="3" customFormat="true" x14ac:dyDescent="0.25">
      <c r="A49" s="448" t="str">
        <f ca="true">IF(ISBLANK('Data Summary'!A51),"",'Data Summary'!A51)</f>
        <v/>
      </c>
      <c r="B49" s="143"/>
      <c r="L49" s="143"/>
      <c r="V49" s="143"/>
      <c r="AF49" s="143"/>
      <c r="AP49" s="143"/>
      <c r="AZ49" s="143"/>
      <c r="BA49" s="143"/>
      <c r="BB49" s="143"/>
      <c r="BC49" s="143"/>
      <c r="BD49" s="143"/>
      <c r="BE49" s="143"/>
      <c r="BF49" s="143"/>
      <c r="BG49" s="143"/>
      <c r="BJ49" s="143"/>
      <c r="BT49" s="143"/>
      <c r="CD49" s="143"/>
      <c r="CN49" s="143"/>
      <c r="CX49" s="143"/>
      <c r="DH49" s="143"/>
      <c r="DR49" s="143"/>
      <c r="EB49" s="143"/>
      <c r="EL49" s="143"/>
      <c r="EV49" s="143"/>
      <c r="FF49" s="143"/>
      <c r="FP49" s="143"/>
      <c r="FZ49" s="143"/>
      <c r="GJ49" s="143"/>
      <c r="GT49" s="143"/>
      <c r="HD49" s="143"/>
      <c r="HN49" s="143"/>
      <c r="HX49" s="143"/>
      <c r="IH49" s="143"/>
      <c r="IR49" s="143"/>
    </row>
    <row xmlns:x14ac="http://schemas.microsoft.com/office/spreadsheetml/2009/9/ac" r="50" s="3" customFormat="true" x14ac:dyDescent="0.25">
      <c r="A50" s="448" t="str">
        <f ca="true">IF(ISBLANK('Data Summary'!A52),"",'Data Summary'!A52)</f>
        <v/>
      </c>
      <c r="B50" s="143"/>
      <c r="L50" s="143"/>
      <c r="V50" s="143"/>
      <c r="AF50" s="143"/>
      <c r="AP50" s="143"/>
      <c r="AZ50" s="143"/>
      <c r="BA50" s="143"/>
      <c r="BB50" s="143"/>
      <c r="BC50" s="143"/>
      <c r="BD50" s="143"/>
      <c r="BE50" s="143"/>
      <c r="BF50" s="143"/>
      <c r="BG50" s="143"/>
      <c r="BJ50" s="143"/>
      <c r="BT50" s="143"/>
      <c r="CD50" s="143"/>
      <c r="CN50" s="143"/>
      <c r="CX50" s="143"/>
      <c r="DH50" s="143"/>
      <c r="DR50" s="143"/>
      <c r="EB50" s="143"/>
      <c r="EL50" s="143"/>
      <c r="EV50" s="143"/>
      <c r="FF50" s="143"/>
      <c r="FP50" s="143"/>
      <c r="FZ50" s="143"/>
      <c r="GJ50" s="143"/>
      <c r="GT50" s="143"/>
      <c r="HD50" s="143"/>
      <c r="HN50" s="143"/>
      <c r="HX50" s="143"/>
      <c r="IH50" s="143"/>
      <c r="IR50" s="143"/>
    </row>
    <row xmlns:x14ac="http://schemas.microsoft.com/office/spreadsheetml/2009/9/ac" r="51" s="3" customFormat="true" x14ac:dyDescent="0.25">
      <c r="A51" s="448" t="str">
        <f ca="true">IF(ISBLANK('Data Summary'!A53),"",'Data Summary'!A53)</f>
        <v/>
      </c>
      <c r="B51" s="143"/>
      <c r="L51" s="143"/>
      <c r="V51" s="143"/>
      <c r="AF51" s="143"/>
      <c r="AP51" s="143"/>
      <c r="AZ51" s="143"/>
      <c r="BA51" s="143"/>
      <c r="BB51" s="143"/>
      <c r="BC51" s="143"/>
      <c r="BD51" s="143"/>
      <c r="BE51" s="143"/>
      <c r="BF51" s="143"/>
      <c r="BG51" s="143"/>
      <c r="BJ51" s="143"/>
      <c r="BT51" s="143"/>
      <c r="CD51" s="143"/>
      <c r="CN51" s="143"/>
      <c r="CX51" s="143"/>
      <c r="DH51" s="143"/>
      <c r="DR51" s="143"/>
      <c r="EB51" s="143"/>
      <c r="EL51" s="143"/>
      <c r="EV51" s="143"/>
      <c r="FF51" s="143"/>
      <c r="FP51" s="143"/>
      <c r="FZ51" s="143"/>
      <c r="GJ51" s="143"/>
      <c r="GT51" s="143"/>
      <c r="HD51" s="143"/>
      <c r="HN51" s="143"/>
      <c r="HX51" s="143"/>
      <c r="IH51" s="143"/>
      <c r="IR51" s="143"/>
    </row>
    <row xmlns:x14ac="http://schemas.microsoft.com/office/spreadsheetml/2009/9/ac" r="52" s="3" customFormat="true" x14ac:dyDescent="0.25">
      <c r="A52" s="448" t="str">
        <f ca="true">IF(ISBLANK('Data Summary'!A54),"",'Data Summary'!A54)</f>
        <v/>
      </c>
      <c r="B52" s="143"/>
      <c r="L52" s="143"/>
      <c r="V52" s="143"/>
      <c r="AF52" s="143"/>
      <c r="AP52" s="143"/>
      <c r="AZ52" s="143"/>
      <c r="BA52" s="143"/>
      <c r="BB52" s="143"/>
      <c r="BC52" s="143"/>
      <c r="BD52" s="143"/>
      <c r="BE52" s="143"/>
      <c r="BF52" s="143"/>
      <c r="BG52" s="143"/>
      <c r="BJ52" s="143"/>
      <c r="BT52" s="143"/>
      <c r="CD52" s="143"/>
      <c r="CN52" s="143"/>
      <c r="CX52" s="143"/>
      <c r="DH52" s="143"/>
      <c r="DR52" s="143"/>
      <c r="EB52" s="143"/>
      <c r="EL52" s="143"/>
      <c r="EV52" s="143"/>
      <c r="FF52" s="143"/>
      <c r="FP52" s="143"/>
      <c r="FZ52" s="143"/>
      <c r="GJ52" s="143"/>
      <c r="GT52" s="143"/>
      <c r="HD52" s="143"/>
      <c r="HN52" s="143"/>
      <c r="HX52" s="143"/>
      <c r="IH52" s="143"/>
      <c r="IR52" s="143"/>
    </row>
    <row xmlns:x14ac="http://schemas.microsoft.com/office/spreadsheetml/2009/9/ac" r="53" s="3" customFormat="true" x14ac:dyDescent="0.25">
      <c r="A53" s="448" t="str">
        <f ca="true">IF(ISBLANK('Data Summary'!A55),"",'Data Summary'!A55)</f>
        <v/>
      </c>
      <c r="B53" s="143"/>
      <c r="L53" s="143"/>
      <c r="V53" s="143"/>
      <c r="AF53" s="143"/>
      <c r="AP53" s="143"/>
      <c r="AZ53" s="143"/>
      <c r="BA53" s="143"/>
      <c r="BB53" s="143"/>
      <c r="BC53" s="143"/>
      <c r="BD53" s="143"/>
      <c r="BE53" s="143"/>
      <c r="BF53" s="143"/>
      <c r="BG53" s="143"/>
      <c r="BJ53" s="143"/>
      <c r="BT53" s="143"/>
      <c r="CD53" s="143"/>
      <c r="CN53" s="143"/>
      <c r="CX53" s="143"/>
      <c r="DH53" s="143"/>
      <c r="DR53" s="143"/>
      <c r="EB53" s="143"/>
      <c r="EL53" s="143"/>
      <c r="EV53" s="143"/>
      <c r="FF53" s="143"/>
      <c r="FP53" s="143"/>
      <c r="FZ53" s="143"/>
      <c r="GJ53" s="143"/>
      <c r="GT53" s="143"/>
      <c r="HD53" s="143"/>
      <c r="HN53" s="143"/>
      <c r="HX53" s="143"/>
      <c r="IH53" s="143"/>
      <c r="IR53" s="143"/>
    </row>
    <row xmlns:x14ac="http://schemas.microsoft.com/office/spreadsheetml/2009/9/ac" r="54" s="3" customFormat="true" x14ac:dyDescent="0.25">
      <c r="A54" s="448" t="str">
        <f ca="true">IF(ISBLANK('Data Summary'!A56),"",'Data Summary'!A56)</f>
        <v/>
      </c>
      <c r="B54" s="143"/>
      <c r="L54" s="143"/>
      <c r="V54" s="143"/>
      <c r="AF54" s="143"/>
      <c r="AP54" s="143"/>
      <c r="AZ54" s="143"/>
      <c r="BA54" s="143"/>
      <c r="BB54" s="143"/>
      <c r="BC54" s="143"/>
      <c r="BD54" s="143"/>
      <c r="BE54" s="143"/>
      <c r="BF54" s="143"/>
      <c r="BG54" s="143"/>
      <c r="BJ54" s="143"/>
      <c r="BT54" s="143"/>
      <c r="CD54" s="143"/>
      <c r="CN54" s="143"/>
      <c r="CX54" s="143"/>
      <c r="DH54" s="143"/>
      <c r="DR54" s="143"/>
      <c r="EB54" s="143"/>
      <c r="EL54" s="143"/>
      <c r="EV54" s="143"/>
      <c r="FF54" s="143"/>
      <c r="FP54" s="143"/>
      <c r="FZ54" s="143"/>
      <c r="GJ54" s="143"/>
      <c r="GT54" s="143"/>
      <c r="HD54" s="143"/>
      <c r="HN54" s="143"/>
      <c r="HX54" s="143"/>
      <c r="IH54" s="143"/>
      <c r="IR54" s="143"/>
    </row>
    <row xmlns:x14ac="http://schemas.microsoft.com/office/spreadsheetml/2009/9/ac" r="55" s="3" customFormat="true" x14ac:dyDescent="0.25">
      <c r="A55" s="448" t="str">
        <f ca="true">IF(ISBLANK('Data Summary'!A57),"",'Data Summary'!A57)</f>
        <v/>
      </c>
      <c r="B55" s="143"/>
      <c r="L55" s="143"/>
      <c r="V55" s="143"/>
      <c r="AF55" s="143"/>
      <c r="AP55" s="143"/>
      <c r="AZ55" s="143"/>
      <c r="BA55" s="143"/>
      <c r="BB55" s="143"/>
      <c r="BC55" s="143"/>
      <c r="BD55" s="143"/>
      <c r="BE55" s="143"/>
      <c r="BF55" s="143"/>
      <c r="BG55" s="143"/>
      <c r="BJ55" s="143"/>
      <c r="BT55" s="143"/>
      <c r="CD55" s="143"/>
      <c r="CN55" s="143"/>
      <c r="CX55" s="143"/>
      <c r="DH55" s="143"/>
      <c r="DR55" s="143"/>
      <c r="EB55" s="143"/>
      <c r="EL55" s="143"/>
      <c r="EV55" s="143"/>
      <c r="FF55" s="143"/>
      <c r="FP55" s="143"/>
      <c r="FZ55" s="143"/>
      <c r="GJ55" s="143"/>
      <c r="GT55" s="143"/>
      <c r="HD55" s="143"/>
      <c r="HN55" s="143"/>
      <c r="HX55" s="143"/>
      <c r="IH55" s="143"/>
      <c r="IR55" s="143"/>
    </row>
    <row xmlns:x14ac="http://schemas.microsoft.com/office/spreadsheetml/2009/9/ac" r="56" s="3" customFormat="true" x14ac:dyDescent="0.25">
      <c r="A56" s="448" t="str">
        <f ca="true">IF(ISBLANK('Data Summary'!A58),"",'Data Summary'!A58)</f>
        <v/>
      </c>
      <c r="B56" s="143"/>
      <c r="L56" s="143"/>
      <c r="V56" s="143"/>
      <c r="AF56" s="143"/>
      <c r="AP56" s="143"/>
      <c r="AZ56" s="143"/>
      <c r="BA56" s="143"/>
      <c r="BB56" s="143"/>
      <c r="BC56" s="143"/>
      <c r="BD56" s="143"/>
      <c r="BE56" s="143"/>
      <c r="BF56" s="143"/>
      <c r="BG56" s="143"/>
      <c r="BJ56" s="143"/>
      <c r="BT56" s="143"/>
      <c r="CD56" s="143"/>
      <c r="CN56" s="143"/>
      <c r="CX56" s="143"/>
      <c r="DH56" s="143"/>
      <c r="DR56" s="143"/>
      <c r="EB56" s="143"/>
      <c r="EL56" s="143"/>
      <c r="EV56" s="143"/>
      <c r="FF56" s="143"/>
      <c r="FP56" s="143"/>
      <c r="FZ56" s="143"/>
      <c r="GJ56" s="143"/>
      <c r="GT56" s="143"/>
      <c r="HD56" s="143"/>
      <c r="HN56" s="143"/>
      <c r="HX56" s="143"/>
      <c r="IH56" s="143"/>
      <c r="IR56" s="143"/>
    </row>
    <row xmlns:x14ac="http://schemas.microsoft.com/office/spreadsheetml/2009/9/ac" r="57" s="3" customFormat="true" x14ac:dyDescent="0.25">
      <c r="A57" s="448" t="str">
        <f ca="true">IF(ISBLANK('Data Summary'!A59),"",'Data Summary'!A59)</f>
        <v/>
      </c>
      <c r="B57" s="143"/>
      <c r="L57" s="143"/>
      <c r="V57" s="143"/>
      <c r="AF57" s="143"/>
      <c r="AP57" s="143"/>
      <c r="AZ57" s="143"/>
      <c r="BA57" s="143"/>
      <c r="BB57" s="143"/>
      <c r="BC57" s="143"/>
      <c r="BD57" s="143"/>
      <c r="BE57" s="143"/>
      <c r="BF57" s="143"/>
      <c r="BG57" s="143"/>
      <c r="BJ57" s="143"/>
      <c r="BT57" s="143"/>
      <c r="CD57" s="143"/>
      <c r="CN57" s="143"/>
      <c r="CX57" s="143"/>
      <c r="DH57" s="143"/>
      <c r="DR57" s="143"/>
      <c r="EB57" s="143"/>
      <c r="EL57" s="143"/>
      <c r="EV57" s="143"/>
      <c r="FF57" s="143"/>
      <c r="FP57" s="143"/>
      <c r="FZ57" s="143"/>
      <c r="GJ57" s="143"/>
      <c r="GT57" s="143"/>
      <c r="HD57" s="143"/>
      <c r="HN57" s="143"/>
      <c r="HX57" s="143"/>
      <c r="IH57" s="143"/>
      <c r="IR57" s="143"/>
    </row>
    <row xmlns:x14ac="http://schemas.microsoft.com/office/spreadsheetml/2009/9/ac" r="58" s="3" customFormat="true" x14ac:dyDescent="0.25">
      <c r="A58" s="448" t="str">
        <f ca="true">IF(ISBLANK('Data Summary'!A60),"",'Data Summary'!A60)</f>
        <v/>
      </c>
      <c r="B58" s="143"/>
      <c r="L58" s="143"/>
      <c r="V58" s="143"/>
      <c r="AF58" s="143"/>
      <c r="AP58" s="143"/>
      <c r="AZ58" s="143"/>
      <c r="BA58" s="143"/>
      <c r="BB58" s="143"/>
      <c r="BC58" s="143"/>
      <c r="BD58" s="143"/>
      <c r="BE58" s="143"/>
      <c r="BF58" s="143"/>
      <c r="BG58" s="143"/>
      <c r="BJ58" s="143"/>
      <c r="BT58" s="143"/>
      <c r="CD58" s="143"/>
      <c r="CN58" s="143"/>
      <c r="CX58" s="143"/>
      <c r="DH58" s="143"/>
      <c r="DR58" s="143"/>
      <c r="EB58" s="143"/>
      <c r="EL58" s="143"/>
      <c r="EV58" s="143"/>
      <c r="FF58" s="143"/>
      <c r="FP58" s="143"/>
      <c r="FZ58" s="143"/>
      <c r="GJ58" s="143"/>
      <c r="GT58" s="143"/>
      <c r="HD58" s="143"/>
      <c r="HN58" s="143"/>
      <c r="HX58" s="143"/>
      <c r="IH58" s="143"/>
      <c r="IR58" s="143"/>
    </row>
    <row xmlns:x14ac="http://schemas.microsoft.com/office/spreadsheetml/2009/9/ac" r="59" s="3" customFormat="true" x14ac:dyDescent="0.25">
      <c r="A59" s="448" t="str">
        <f ca="true">IF(ISBLANK('Data Summary'!A61),"",'Data Summary'!A61)</f>
        <v/>
      </c>
      <c r="B59" s="143"/>
      <c r="L59" s="143"/>
      <c r="V59" s="143"/>
      <c r="AF59" s="143"/>
      <c r="AP59" s="143"/>
      <c r="AZ59" s="143"/>
      <c r="BA59" s="143"/>
      <c r="BB59" s="143"/>
      <c r="BC59" s="143"/>
      <c r="BD59" s="143"/>
      <c r="BE59" s="143"/>
      <c r="BF59" s="143"/>
      <c r="BG59" s="143"/>
      <c r="BJ59" s="143"/>
      <c r="BT59" s="143"/>
      <c r="CD59" s="143"/>
      <c r="CN59" s="143"/>
      <c r="CX59" s="143"/>
      <c r="DH59" s="143"/>
      <c r="DR59" s="143"/>
      <c r="EB59" s="143"/>
      <c r="EL59" s="143"/>
      <c r="EV59" s="143"/>
      <c r="FF59" s="143"/>
      <c r="FP59" s="143"/>
      <c r="FZ59" s="143"/>
      <c r="GJ59" s="143"/>
      <c r="GT59" s="143"/>
      <c r="HD59" s="143"/>
      <c r="HN59" s="143"/>
      <c r="HX59" s="143"/>
      <c r="IH59" s="143"/>
      <c r="IR59" s="143"/>
    </row>
    <row xmlns:x14ac="http://schemas.microsoft.com/office/spreadsheetml/2009/9/ac" r="60" s="3" customFormat="true" x14ac:dyDescent="0.25">
      <c r="A60" s="448" t="str">
        <f ca="true">IF(ISBLANK('Data Summary'!A62),"",'Data Summary'!A62)</f>
        <v/>
      </c>
      <c r="B60" s="143"/>
      <c r="L60" s="143"/>
      <c r="V60" s="143"/>
      <c r="AF60" s="143"/>
      <c r="AP60" s="143"/>
      <c r="AZ60" s="143"/>
      <c r="BA60" s="143"/>
      <c r="BB60" s="143"/>
      <c r="BC60" s="143"/>
      <c r="BD60" s="143"/>
      <c r="BE60" s="143"/>
      <c r="BF60" s="143"/>
      <c r="BG60" s="143"/>
      <c r="BJ60" s="143"/>
      <c r="BT60" s="143"/>
      <c r="CD60" s="143"/>
      <c r="CN60" s="143"/>
      <c r="CX60" s="143"/>
      <c r="DH60" s="143"/>
      <c r="DR60" s="143"/>
      <c r="EB60" s="143"/>
      <c r="EL60" s="143"/>
      <c r="EV60" s="143"/>
      <c r="FF60" s="143"/>
      <c r="FP60" s="143"/>
      <c r="FZ60" s="143"/>
      <c r="GJ60" s="143"/>
      <c r="GT60" s="143"/>
      <c r="HD60" s="143"/>
      <c r="HN60" s="143"/>
      <c r="HX60" s="143"/>
      <c r="IH60" s="143"/>
      <c r="IR60" s="143"/>
    </row>
    <row xmlns:x14ac="http://schemas.microsoft.com/office/spreadsheetml/2009/9/ac" r="61" s="3" customFormat="true" x14ac:dyDescent="0.25">
      <c r="A61" s="448" t="str">
        <f ca="true">IF(ISBLANK('Data Summary'!A63),"",'Data Summary'!A63)</f>
        <v/>
      </c>
      <c r="B61" s="143"/>
      <c r="L61" s="143"/>
      <c r="V61" s="143"/>
      <c r="AF61" s="143"/>
      <c r="AP61" s="143"/>
      <c r="AZ61" s="143"/>
      <c r="BA61" s="143"/>
      <c r="BB61" s="143"/>
      <c r="BC61" s="143"/>
      <c r="BD61" s="143"/>
      <c r="BE61" s="143"/>
      <c r="BF61" s="143"/>
      <c r="BG61" s="143"/>
      <c r="BJ61" s="143"/>
      <c r="BT61" s="143"/>
      <c r="CD61" s="143"/>
      <c r="CN61" s="143"/>
      <c r="CX61" s="143"/>
      <c r="DH61" s="143"/>
      <c r="DR61" s="143"/>
      <c r="EB61" s="143"/>
      <c r="EL61" s="143"/>
      <c r="EV61" s="143"/>
      <c r="FF61" s="143"/>
      <c r="FP61" s="143"/>
      <c r="FZ61" s="143"/>
      <c r="GJ61" s="143"/>
      <c r="GT61" s="143"/>
      <c r="HD61" s="143"/>
      <c r="HN61" s="143"/>
      <c r="HX61" s="143"/>
      <c r="IH61" s="143"/>
      <c r="IR61" s="143"/>
    </row>
    <row xmlns:x14ac="http://schemas.microsoft.com/office/spreadsheetml/2009/9/ac" r="62" s="3" customFormat="true" x14ac:dyDescent="0.25">
      <c r="A62" s="448" t="str">
        <f ca="true">IF(ISBLANK('Data Summary'!A64),"",'Data Summary'!A64)</f>
        <v/>
      </c>
      <c r="B62" s="143"/>
      <c r="L62" s="143"/>
      <c r="V62" s="143"/>
      <c r="AF62" s="143"/>
      <c r="AP62" s="143"/>
      <c r="AZ62" s="143"/>
      <c r="BA62" s="143"/>
      <c r="BB62" s="143"/>
      <c r="BC62" s="143"/>
      <c r="BD62" s="143"/>
      <c r="BE62" s="143"/>
      <c r="BF62" s="143"/>
      <c r="BG62" s="143"/>
      <c r="BJ62" s="143"/>
      <c r="BT62" s="143"/>
      <c r="CD62" s="143"/>
      <c r="CN62" s="143"/>
      <c r="CX62" s="143"/>
      <c r="DH62" s="143"/>
      <c r="DR62" s="143"/>
      <c r="EB62" s="143"/>
      <c r="EL62" s="143"/>
      <c r="EV62" s="143"/>
      <c r="FF62" s="143"/>
      <c r="FP62" s="143"/>
      <c r="FZ62" s="143"/>
      <c r="GJ62" s="143"/>
      <c r="GT62" s="143"/>
      <c r="HD62" s="143"/>
      <c r="HN62" s="143"/>
      <c r="HX62" s="143"/>
      <c r="IH62" s="143"/>
      <c r="IR62" s="143"/>
    </row>
    <row xmlns:x14ac="http://schemas.microsoft.com/office/spreadsheetml/2009/9/ac" r="63" s="3" customFormat="true" x14ac:dyDescent="0.25">
      <c r="A63" s="448" t="str">
        <f ca="true">IF(ISBLANK('Data Summary'!A65),"",'Data Summary'!A65)</f>
        <v/>
      </c>
      <c r="B63" s="143"/>
      <c r="L63" s="143"/>
      <c r="V63" s="143"/>
      <c r="AF63" s="143"/>
      <c r="AP63" s="143"/>
      <c r="AZ63" s="143"/>
      <c r="BA63" s="143"/>
      <c r="BB63" s="143"/>
      <c r="BC63" s="143"/>
      <c r="BD63" s="143"/>
      <c r="BE63" s="143"/>
      <c r="BF63" s="143"/>
      <c r="BG63" s="143"/>
      <c r="BJ63" s="143"/>
      <c r="BT63" s="143"/>
      <c r="CD63" s="143"/>
      <c r="CN63" s="143"/>
      <c r="CX63" s="143"/>
      <c r="DH63" s="143"/>
      <c r="DR63" s="143"/>
      <c r="EB63" s="143"/>
      <c r="EL63" s="143"/>
      <c r="EV63" s="143"/>
      <c r="FF63" s="143"/>
      <c r="FP63" s="143"/>
      <c r="FZ63" s="143"/>
      <c r="GJ63" s="143"/>
      <c r="GT63" s="143"/>
      <c r="HD63" s="143"/>
      <c r="HN63" s="143"/>
      <c r="HX63" s="143"/>
      <c r="IH63" s="143"/>
      <c r="IR63" s="143"/>
    </row>
    <row xmlns:x14ac="http://schemas.microsoft.com/office/spreadsheetml/2009/9/ac" r="64" s="3" customFormat="true" x14ac:dyDescent="0.25">
      <c r="A64" s="448" t="str">
        <f ca="true">IF(ISBLANK('Data Summary'!A66),"",'Data Summary'!A66)</f>
        <v/>
      </c>
      <c r="B64" s="143"/>
      <c r="L64" s="143"/>
      <c r="V64" s="143"/>
      <c r="AF64" s="143"/>
      <c r="AP64" s="143"/>
      <c r="AZ64" s="143"/>
      <c r="BA64" s="143"/>
      <c r="BB64" s="143"/>
      <c r="BC64" s="143"/>
      <c r="BD64" s="143"/>
      <c r="BE64" s="143"/>
      <c r="BF64" s="143"/>
      <c r="BG64" s="143"/>
      <c r="BJ64" s="143"/>
      <c r="BT64" s="143"/>
      <c r="CD64" s="143"/>
      <c r="CN64" s="143"/>
      <c r="CX64" s="143"/>
      <c r="DH64" s="143"/>
      <c r="DR64" s="143"/>
      <c r="EB64" s="143"/>
      <c r="EL64" s="143"/>
      <c r="EV64" s="143"/>
      <c r="FF64" s="143"/>
      <c r="FP64" s="143"/>
      <c r="FZ64" s="143"/>
      <c r="GJ64" s="143"/>
      <c r="GT64" s="143"/>
      <c r="HD64" s="143"/>
      <c r="HN64" s="143"/>
      <c r="HX64" s="143"/>
      <c r="IH64" s="143"/>
      <c r="IR64" s="143"/>
    </row>
    <row xmlns:x14ac="http://schemas.microsoft.com/office/spreadsheetml/2009/9/ac" r="65" s="3" customFormat="true" x14ac:dyDescent="0.25">
      <c r="A65" s="448" t="str">
        <f ca="true">IF(ISBLANK('Data Summary'!A67),"",'Data Summary'!A67)</f>
        <v/>
      </c>
      <c r="B65" s="143"/>
      <c r="L65" s="143"/>
      <c r="V65" s="143"/>
      <c r="AF65" s="143"/>
      <c r="AP65" s="143"/>
      <c r="AZ65" s="143"/>
      <c r="BA65" s="143"/>
      <c r="BB65" s="143"/>
      <c r="BC65" s="143"/>
      <c r="BD65" s="143"/>
      <c r="BE65" s="143"/>
      <c r="BF65" s="143"/>
      <c r="BG65" s="143"/>
      <c r="BJ65" s="143"/>
      <c r="BT65" s="143"/>
      <c r="CD65" s="143"/>
      <c r="CN65" s="143"/>
      <c r="CX65" s="143"/>
      <c r="DH65" s="143"/>
      <c r="DR65" s="143"/>
      <c r="EB65" s="143"/>
      <c r="EL65" s="143"/>
      <c r="EV65" s="143"/>
      <c r="FF65" s="143"/>
      <c r="FP65" s="143"/>
      <c r="FZ65" s="143"/>
      <c r="GJ65" s="143"/>
      <c r="GT65" s="143"/>
      <c r="HD65" s="143"/>
      <c r="HN65" s="143"/>
      <c r="HX65" s="143"/>
      <c r="IH65" s="143"/>
      <c r="IR65" s="143"/>
    </row>
    <row xmlns:x14ac="http://schemas.microsoft.com/office/spreadsheetml/2009/9/ac" r="66" s="3" customFormat="true" x14ac:dyDescent="0.25">
      <c r="A66" s="448" t="str">
        <f ca="true">IF(ISBLANK('Data Summary'!A68),"",'Data Summary'!A68)</f>
        <v/>
      </c>
      <c r="B66" s="143"/>
      <c r="L66" s="143"/>
      <c r="V66" s="143"/>
      <c r="AF66" s="143"/>
      <c r="AP66" s="143"/>
      <c r="AZ66" s="143"/>
      <c r="BA66" s="143"/>
      <c r="BB66" s="143"/>
      <c r="BC66" s="143"/>
      <c r="BD66" s="143"/>
      <c r="BE66" s="143"/>
      <c r="BF66" s="143"/>
      <c r="BG66" s="143"/>
      <c r="BJ66" s="143"/>
      <c r="BT66" s="143"/>
      <c r="CD66" s="143"/>
      <c r="CN66" s="143"/>
      <c r="CX66" s="143"/>
      <c r="DH66" s="143"/>
      <c r="DR66" s="143"/>
      <c r="EB66" s="143"/>
      <c r="EL66" s="143"/>
      <c r="EV66" s="143"/>
      <c r="FF66" s="143"/>
      <c r="FP66" s="143"/>
      <c r="FZ66" s="143"/>
      <c r="GJ66" s="143"/>
      <c r="GT66" s="143"/>
      <c r="HD66" s="143"/>
      <c r="HN66" s="143"/>
      <c r="HX66" s="143"/>
      <c r="IH66" s="143"/>
      <c r="IR66" s="143"/>
    </row>
    <row xmlns:x14ac="http://schemas.microsoft.com/office/spreadsheetml/2009/9/ac" r="67" s="3" customFormat="true" x14ac:dyDescent="0.25">
      <c r="A67" s="448" t="str">
        <f ca="true">IF(ISBLANK('Data Summary'!A69),"",'Data Summary'!A69)</f>
        <v/>
      </c>
      <c r="B67" s="143"/>
      <c r="L67" s="143"/>
      <c r="V67" s="143"/>
      <c r="AF67" s="143"/>
      <c r="AP67" s="143"/>
      <c r="AZ67" s="143"/>
      <c r="BA67" s="143"/>
      <c r="BB67" s="143"/>
      <c r="BC67" s="143"/>
      <c r="BD67" s="143"/>
      <c r="BE67" s="143"/>
      <c r="BF67" s="143"/>
      <c r="BG67" s="143"/>
      <c r="BJ67" s="143"/>
      <c r="BT67" s="143"/>
      <c r="CD67" s="143"/>
      <c r="CN67" s="143"/>
      <c r="CX67" s="143"/>
      <c r="DH67" s="143"/>
      <c r="DR67" s="143"/>
      <c r="EB67" s="143"/>
      <c r="EL67" s="143"/>
      <c r="EV67" s="143"/>
      <c r="FF67" s="143"/>
      <c r="FP67" s="143"/>
      <c r="FZ67" s="143"/>
      <c r="GJ67" s="143"/>
      <c r="GT67" s="143"/>
      <c r="HD67" s="143"/>
      <c r="HN67" s="143"/>
      <c r="HX67" s="143"/>
      <c r="IH67" s="143"/>
      <c r="IR67" s="143"/>
    </row>
    <row xmlns:x14ac="http://schemas.microsoft.com/office/spreadsheetml/2009/9/ac" r="68" s="3" customFormat="true" x14ac:dyDescent="0.25">
      <c r="A68" s="448" t="str">
        <f ca="true">IF(ISBLANK('Data Summary'!A70),"",'Data Summary'!A70)</f>
        <v/>
      </c>
      <c r="B68" s="143"/>
      <c r="L68" s="143"/>
      <c r="V68" s="143"/>
      <c r="AF68" s="143"/>
      <c r="AP68" s="143"/>
      <c r="AZ68" s="143"/>
      <c r="BA68" s="143"/>
      <c r="BB68" s="143"/>
      <c r="BC68" s="143"/>
      <c r="BD68" s="143"/>
      <c r="BE68" s="143"/>
      <c r="BF68" s="143"/>
      <c r="BG68" s="143"/>
      <c r="BJ68" s="143"/>
      <c r="BT68" s="143"/>
      <c r="CD68" s="143"/>
      <c r="CN68" s="143"/>
      <c r="CX68" s="143"/>
      <c r="DH68" s="143"/>
      <c r="DR68" s="143"/>
      <c r="EB68" s="143"/>
      <c r="EL68" s="143"/>
      <c r="EV68" s="143"/>
      <c r="FF68" s="143"/>
      <c r="FP68" s="143"/>
      <c r="FZ68" s="143"/>
      <c r="GJ68" s="143"/>
      <c r="GT68" s="143"/>
      <c r="HD68" s="143"/>
      <c r="HN68" s="143"/>
      <c r="HX68" s="143"/>
      <c r="IH68" s="143"/>
      <c r="IR68" s="143"/>
    </row>
    <row xmlns:x14ac="http://schemas.microsoft.com/office/spreadsheetml/2009/9/ac" r="69" s="3" customFormat="true" x14ac:dyDescent="0.25">
      <c r="A69" s="448" t="str">
        <f ca="true">IF(ISBLANK('Data Summary'!A71),"",'Data Summary'!A71)</f>
        <v/>
      </c>
      <c r="B69" s="143"/>
      <c r="L69" s="143"/>
      <c r="V69" s="143"/>
      <c r="AF69" s="143"/>
      <c r="AP69" s="143"/>
      <c r="AZ69" s="143"/>
      <c r="BA69" s="143"/>
      <c r="BB69" s="143"/>
      <c r="BC69" s="143"/>
      <c r="BD69" s="143"/>
      <c r="BE69" s="143"/>
      <c r="BF69" s="143"/>
      <c r="BG69" s="143"/>
      <c r="BJ69" s="143"/>
      <c r="BT69" s="143"/>
      <c r="CD69" s="143"/>
      <c r="CN69" s="143"/>
      <c r="CX69" s="143"/>
      <c r="DH69" s="143"/>
      <c r="DR69" s="143"/>
      <c r="EB69" s="143"/>
      <c r="EL69" s="143"/>
      <c r="EV69" s="143"/>
      <c r="FF69" s="143"/>
      <c r="FP69" s="143"/>
      <c r="FZ69" s="143"/>
      <c r="GJ69" s="143"/>
      <c r="GT69" s="143"/>
      <c r="HD69" s="143"/>
      <c r="HN69" s="143"/>
      <c r="HX69" s="143"/>
      <c r="IH69" s="143"/>
      <c r="IR69" s="143"/>
    </row>
    <row xmlns:x14ac="http://schemas.microsoft.com/office/spreadsheetml/2009/9/ac" r="70" s="3" customFormat="true" x14ac:dyDescent="0.25">
      <c r="A70" s="448" t="str">
        <f ca="true">IF(ISBLANK('Data Summary'!A72),"",'Data Summary'!A72)</f>
        <v/>
      </c>
      <c r="B70" s="143"/>
      <c r="L70" s="143"/>
      <c r="V70" s="143"/>
      <c r="AF70" s="143"/>
      <c r="AP70" s="143"/>
      <c r="AZ70" s="143"/>
      <c r="BA70" s="143"/>
      <c r="BB70" s="143"/>
      <c r="BC70" s="143"/>
      <c r="BD70" s="143"/>
      <c r="BE70" s="143"/>
      <c r="BF70" s="143"/>
      <c r="BG70" s="143"/>
      <c r="BJ70" s="143"/>
      <c r="BT70" s="143"/>
      <c r="CD70" s="143"/>
      <c r="CN70" s="143"/>
      <c r="CX70" s="143"/>
      <c r="DH70" s="143"/>
      <c r="DR70" s="143"/>
      <c r="EB70" s="143"/>
      <c r="EL70" s="143"/>
      <c r="EV70" s="143"/>
      <c r="FF70" s="143"/>
      <c r="FP70" s="143"/>
      <c r="FZ70" s="143"/>
      <c r="GJ70" s="143"/>
      <c r="GT70" s="143"/>
      <c r="HD70" s="143"/>
      <c r="HN70" s="143"/>
      <c r="HX70" s="143"/>
      <c r="IH70" s="143"/>
      <c r="IR70" s="143"/>
    </row>
    <row xmlns:x14ac="http://schemas.microsoft.com/office/spreadsheetml/2009/9/ac" r="71" s="3" customFormat="true" x14ac:dyDescent="0.25">
      <c r="A71" s="448" t="str">
        <f ca="true">IF(ISBLANK('Data Summary'!A73),"",'Data Summary'!A73)</f>
        <v/>
      </c>
      <c r="B71" s="143"/>
      <c r="L71" s="143"/>
      <c r="V71" s="143"/>
      <c r="AF71" s="143"/>
      <c r="AP71" s="143"/>
      <c r="AZ71" s="143"/>
      <c r="BA71" s="143"/>
      <c r="BB71" s="143"/>
      <c r="BC71" s="143"/>
      <c r="BD71" s="143"/>
      <c r="BE71" s="143"/>
      <c r="BF71" s="143"/>
      <c r="BG71" s="143"/>
      <c r="BJ71" s="143"/>
      <c r="BT71" s="143"/>
      <c r="CD71" s="143"/>
      <c r="CN71" s="143"/>
      <c r="CX71" s="143"/>
      <c r="DH71" s="143"/>
      <c r="DR71" s="143"/>
      <c r="EB71" s="143"/>
      <c r="EL71" s="143"/>
      <c r="EV71" s="143"/>
      <c r="FF71" s="143"/>
      <c r="FP71" s="143"/>
      <c r="FZ71" s="143"/>
      <c r="GJ71" s="143"/>
      <c r="GT71" s="143"/>
      <c r="HD71" s="143"/>
      <c r="HN71" s="143"/>
      <c r="HX71" s="143"/>
      <c r="IH71" s="143"/>
      <c r="IR71" s="143"/>
    </row>
    <row xmlns:x14ac="http://schemas.microsoft.com/office/spreadsheetml/2009/9/ac" r="72" s="3" customFormat="true" x14ac:dyDescent="0.25">
      <c r="A72" s="448" t="str">
        <f ca="true">IF(ISBLANK('Data Summary'!A74),"",'Data Summary'!A74)</f>
        <v/>
      </c>
      <c r="B72" s="143"/>
      <c r="L72" s="143"/>
      <c r="V72" s="143"/>
      <c r="AF72" s="143"/>
      <c r="AP72" s="143"/>
      <c r="AZ72" s="143"/>
      <c r="BA72" s="143"/>
      <c r="BB72" s="143"/>
      <c r="BC72" s="143"/>
      <c r="BD72" s="143"/>
      <c r="BE72" s="143"/>
      <c r="BF72" s="143"/>
      <c r="BG72" s="143"/>
      <c r="BJ72" s="143"/>
      <c r="BT72" s="143"/>
      <c r="CD72" s="143"/>
      <c r="CN72" s="143"/>
      <c r="CX72" s="143"/>
      <c r="DH72" s="143"/>
      <c r="DR72" s="143"/>
      <c r="EB72" s="143"/>
      <c r="EL72" s="143"/>
      <c r="EV72" s="143"/>
      <c r="FF72" s="143"/>
      <c r="FP72" s="143"/>
      <c r="FZ72" s="143"/>
      <c r="GJ72" s="143"/>
      <c r="GT72" s="143"/>
      <c r="HD72" s="143"/>
      <c r="HN72" s="143"/>
      <c r="HX72" s="143"/>
      <c r="IH72" s="143"/>
      <c r="IR72" s="143"/>
    </row>
    <row xmlns:x14ac="http://schemas.microsoft.com/office/spreadsheetml/2009/9/ac" r="73" s="3" customFormat="true" x14ac:dyDescent="0.25">
      <c r="A73" s="448" t="str">
        <f ca="true">IF(ISBLANK('Data Summary'!A75),"",'Data Summary'!A75)</f>
        <v/>
      </c>
      <c r="B73" s="143"/>
      <c r="L73" s="143"/>
      <c r="V73" s="143"/>
      <c r="AF73" s="143"/>
      <c r="AP73" s="143"/>
      <c r="AZ73" s="143"/>
      <c r="BA73" s="143"/>
      <c r="BB73" s="143"/>
      <c r="BC73" s="143"/>
      <c r="BD73" s="143"/>
      <c r="BE73" s="143"/>
      <c r="BF73" s="143"/>
      <c r="BG73" s="143"/>
      <c r="BJ73" s="143"/>
      <c r="BT73" s="143"/>
      <c r="CD73" s="143"/>
      <c r="CN73" s="143"/>
      <c r="CX73" s="143"/>
      <c r="DH73" s="143"/>
      <c r="DR73" s="143"/>
      <c r="EB73" s="143"/>
      <c r="EL73" s="143"/>
      <c r="EV73" s="143"/>
      <c r="FF73" s="143"/>
      <c r="FP73" s="143"/>
      <c r="FZ73" s="143"/>
      <c r="GJ73" s="143"/>
      <c r="GT73" s="143"/>
      <c r="HD73" s="143"/>
      <c r="HN73" s="143"/>
      <c r="HX73" s="143"/>
      <c r="IH73" s="143"/>
      <c r="IR73" s="143"/>
    </row>
    <row xmlns:x14ac="http://schemas.microsoft.com/office/spreadsheetml/2009/9/ac" r="74" s="3" customFormat="true" x14ac:dyDescent="0.25">
      <c r="A74" s="448" t="str">
        <f ca="true">IF(ISBLANK('Data Summary'!A76),"",'Data Summary'!A76)</f>
        <v/>
      </c>
      <c r="B74" s="143"/>
      <c r="L74" s="143"/>
      <c r="V74" s="143"/>
      <c r="AF74" s="143"/>
      <c r="AP74" s="143"/>
      <c r="AZ74" s="143"/>
      <c r="BA74" s="143"/>
      <c r="BB74" s="143"/>
      <c r="BC74" s="143"/>
      <c r="BD74" s="143"/>
      <c r="BE74" s="143"/>
      <c r="BF74" s="143"/>
      <c r="BG74" s="143"/>
      <c r="BJ74" s="143"/>
      <c r="BT74" s="143"/>
      <c r="CD74" s="143"/>
      <c r="CN74" s="143"/>
      <c r="CX74" s="143"/>
      <c r="DH74" s="143"/>
      <c r="DR74" s="143"/>
      <c r="EB74" s="143"/>
      <c r="EL74" s="143"/>
      <c r="EV74" s="143"/>
      <c r="FF74" s="143"/>
      <c r="FP74" s="143"/>
      <c r="FZ74" s="143"/>
      <c r="GJ74" s="143"/>
      <c r="GT74" s="143"/>
      <c r="HD74" s="143"/>
      <c r="HN74" s="143"/>
      <c r="HX74" s="143"/>
      <c r="IH74" s="143"/>
      <c r="IR74" s="143"/>
    </row>
    <row xmlns:x14ac="http://schemas.microsoft.com/office/spreadsheetml/2009/9/ac" r="75" s="3" customFormat="true" x14ac:dyDescent="0.25">
      <c r="A75" s="448" t="str">
        <f ca="true">IF(ISBLANK('Data Summary'!A77),"",'Data Summary'!A77)</f>
        <v/>
      </c>
      <c r="B75" s="143"/>
      <c r="L75" s="143"/>
      <c r="V75" s="143"/>
      <c r="AF75" s="143"/>
      <c r="AP75" s="143"/>
      <c r="AZ75" s="143"/>
      <c r="BA75" s="143"/>
      <c r="BB75" s="143"/>
      <c r="BC75" s="143"/>
      <c r="BD75" s="143"/>
      <c r="BE75" s="143"/>
      <c r="BF75" s="143"/>
      <c r="BG75" s="143"/>
      <c r="BJ75" s="143"/>
      <c r="BT75" s="143"/>
      <c r="CD75" s="143"/>
      <c r="CN75" s="143"/>
      <c r="CX75" s="143"/>
      <c r="DH75" s="143"/>
      <c r="DR75" s="143"/>
      <c r="EB75" s="143"/>
      <c r="EL75" s="143"/>
      <c r="EV75" s="143"/>
      <c r="FF75" s="143"/>
      <c r="FP75" s="143"/>
      <c r="FZ75" s="143"/>
      <c r="GJ75" s="143"/>
      <c r="GT75" s="143"/>
      <c r="HD75" s="143"/>
      <c r="HN75" s="143"/>
      <c r="HX75" s="143"/>
      <c r="IH75" s="143"/>
      <c r="IR75" s="143"/>
    </row>
    <row xmlns:x14ac="http://schemas.microsoft.com/office/spreadsheetml/2009/9/ac" r="76" s="3" customFormat="true" x14ac:dyDescent="0.25">
      <c r="A76" s="448" t="str">
        <f ca="true">IF(ISBLANK('Data Summary'!A78),"",'Data Summary'!A78)</f>
        <v/>
      </c>
      <c r="B76" s="143"/>
      <c r="L76" s="143"/>
      <c r="V76" s="143"/>
      <c r="AF76" s="143"/>
      <c r="AP76" s="143"/>
      <c r="AZ76" s="143"/>
      <c r="BA76" s="143"/>
      <c r="BB76" s="143"/>
      <c r="BC76" s="143"/>
      <c r="BD76" s="143"/>
      <c r="BE76" s="143"/>
      <c r="BF76" s="143"/>
      <c r="BG76" s="143"/>
      <c r="BJ76" s="143"/>
      <c r="BT76" s="143"/>
      <c r="CD76" s="143"/>
      <c r="CN76" s="143"/>
      <c r="CX76" s="143"/>
      <c r="DH76" s="143"/>
      <c r="DR76" s="143"/>
      <c r="EB76" s="143"/>
      <c r="EL76" s="143"/>
      <c r="EV76" s="143"/>
      <c r="FF76" s="143"/>
      <c r="FP76" s="143"/>
      <c r="FZ76" s="143"/>
      <c r="GJ76" s="143"/>
      <c r="GT76" s="143"/>
      <c r="HD76" s="143"/>
      <c r="HN76" s="143"/>
      <c r="HX76" s="143"/>
      <c r="IH76" s="143"/>
      <c r="IR76" s="143"/>
    </row>
    <row xmlns:x14ac="http://schemas.microsoft.com/office/spreadsheetml/2009/9/ac" r="77" s="3" customFormat="true" x14ac:dyDescent="0.25">
      <c r="A77" s="448" t="str">
        <f ca="true">IF(ISBLANK('Data Summary'!A79),"",'Data Summary'!A79)</f>
        <v/>
      </c>
      <c r="B77" s="143"/>
      <c r="L77" s="143"/>
      <c r="V77" s="143"/>
      <c r="AF77" s="143"/>
      <c r="AP77" s="143"/>
      <c r="AZ77" s="143"/>
      <c r="BA77" s="143"/>
      <c r="BB77" s="143"/>
      <c r="BC77" s="143"/>
      <c r="BD77" s="143"/>
      <c r="BE77" s="143"/>
      <c r="BF77" s="143"/>
      <c r="BG77" s="143"/>
      <c r="BJ77" s="143"/>
      <c r="BT77" s="143"/>
      <c r="CD77" s="143"/>
      <c r="CN77" s="143"/>
      <c r="CX77" s="143"/>
      <c r="DH77" s="143"/>
      <c r="DR77" s="143"/>
      <c r="EB77" s="143"/>
      <c r="EL77" s="143"/>
      <c r="EV77" s="143"/>
      <c r="FF77" s="143"/>
      <c r="FP77" s="143"/>
      <c r="FZ77" s="143"/>
      <c r="GJ77" s="143"/>
      <c r="GT77" s="143"/>
      <c r="HD77" s="143"/>
      <c r="HN77" s="143"/>
      <c r="HX77" s="143"/>
      <c r="IH77" s="143"/>
      <c r="IR77" s="143"/>
    </row>
    <row xmlns:x14ac="http://schemas.microsoft.com/office/spreadsheetml/2009/9/ac" r="78" s="3" customFormat="true" x14ac:dyDescent="0.25">
      <c r="A78" s="448" t="str">
        <f ca="true">IF(ISBLANK('Data Summary'!A80),"",'Data Summary'!A80)</f>
        <v/>
      </c>
      <c r="B78" s="143"/>
      <c r="L78" s="143"/>
      <c r="V78" s="143"/>
      <c r="AF78" s="143"/>
      <c r="AP78" s="143"/>
      <c r="AZ78" s="143"/>
      <c r="BA78" s="143"/>
      <c r="BB78" s="143"/>
      <c r="BC78" s="143"/>
      <c r="BD78" s="143"/>
      <c r="BE78" s="143"/>
      <c r="BF78" s="143"/>
      <c r="BG78" s="143"/>
      <c r="BJ78" s="143"/>
      <c r="BT78" s="143"/>
      <c r="CD78" s="143"/>
      <c r="CN78" s="143"/>
      <c r="CX78" s="143"/>
      <c r="DH78" s="143"/>
      <c r="DR78" s="143"/>
      <c r="EB78" s="143"/>
      <c r="EL78" s="143"/>
      <c r="EV78" s="143"/>
      <c r="FF78" s="143"/>
      <c r="FP78" s="143"/>
      <c r="FZ78" s="143"/>
      <c r="GJ78" s="143"/>
      <c r="GT78" s="143"/>
      <c r="HD78" s="143"/>
      <c r="HN78" s="143"/>
      <c r="HX78" s="143"/>
      <c r="IH78" s="143"/>
      <c r="IR78" s="143"/>
    </row>
    <row xmlns:x14ac="http://schemas.microsoft.com/office/spreadsheetml/2009/9/ac" r="79" s="3" customFormat="true" x14ac:dyDescent="0.25">
      <c r="A79" s="448" t="str">
        <f ca="true">IF(ISBLANK('Data Summary'!A81),"",'Data Summary'!A81)</f>
        <v/>
      </c>
      <c r="B79" s="143"/>
      <c r="L79" s="143"/>
      <c r="V79" s="143"/>
      <c r="AF79" s="143"/>
      <c r="AP79" s="143"/>
      <c r="AZ79" s="143"/>
      <c r="BA79" s="143"/>
      <c r="BB79" s="143"/>
      <c r="BC79" s="143"/>
      <c r="BD79" s="143"/>
      <c r="BE79" s="143"/>
      <c r="BF79" s="143"/>
      <c r="BG79" s="143"/>
      <c r="BJ79" s="143"/>
      <c r="BT79" s="143"/>
      <c r="CD79" s="143"/>
      <c r="CN79" s="143"/>
      <c r="CX79" s="143"/>
      <c r="DH79" s="143"/>
      <c r="DR79" s="143"/>
      <c r="EB79" s="143"/>
      <c r="EL79" s="143"/>
      <c r="EV79" s="143"/>
      <c r="FF79" s="143"/>
      <c r="FP79" s="143"/>
      <c r="FZ79" s="143"/>
      <c r="GJ79" s="143"/>
      <c r="GT79" s="143"/>
      <c r="HD79" s="143"/>
      <c r="HN79" s="143"/>
      <c r="HX79" s="143"/>
      <c r="IH79" s="143"/>
      <c r="IR79" s="143"/>
    </row>
    <row xmlns:x14ac="http://schemas.microsoft.com/office/spreadsheetml/2009/9/ac" r="80" s="3" customFormat="true" x14ac:dyDescent="0.25">
      <c r="A80" s="448" t="str">
        <f ca="true">IF(ISBLANK('Data Summary'!A82),"",'Data Summary'!A82)</f>
        <v/>
      </c>
      <c r="B80" s="143"/>
      <c r="L80" s="143"/>
      <c r="V80" s="143"/>
      <c r="AF80" s="143"/>
      <c r="AP80" s="143"/>
      <c r="AZ80" s="143"/>
      <c r="BA80" s="143"/>
      <c r="BB80" s="143"/>
      <c r="BC80" s="143"/>
      <c r="BD80" s="143"/>
      <c r="BE80" s="143"/>
      <c r="BF80" s="143"/>
      <c r="BG80" s="143"/>
      <c r="BJ80" s="143"/>
      <c r="BT80" s="143"/>
      <c r="CD80" s="143"/>
      <c r="CN80" s="143"/>
      <c r="CX80" s="143"/>
      <c r="DH80" s="143"/>
      <c r="DR80" s="143"/>
      <c r="EB80" s="143"/>
      <c r="EL80" s="143"/>
      <c r="EV80" s="143"/>
      <c r="FF80" s="143"/>
      <c r="FP80" s="143"/>
      <c r="FZ80" s="143"/>
      <c r="GJ80" s="143"/>
      <c r="GT80" s="143"/>
      <c r="HD80" s="143"/>
      <c r="HN80" s="143"/>
      <c r="HX80" s="143"/>
      <c r="IH80" s="143"/>
      <c r="IR80" s="143"/>
    </row>
    <row xmlns:x14ac="http://schemas.microsoft.com/office/spreadsheetml/2009/9/ac" r="81" s="3" customFormat="true" x14ac:dyDescent="0.25">
      <c r="A81" s="448" t="str">
        <f ca="true">IF(ISBLANK('Data Summary'!A83),"",'Data Summary'!A83)</f>
        <v/>
      </c>
      <c r="B81" s="143"/>
      <c r="L81" s="143"/>
      <c r="V81" s="143"/>
      <c r="AF81" s="143"/>
      <c r="AP81" s="143"/>
      <c r="AZ81" s="143"/>
      <c r="BA81" s="143"/>
      <c r="BB81" s="143"/>
      <c r="BC81" s="143"/>
      <c r="BD81" s="143"/>
      <c r="BE81" s="143"/>
      <c r="BF81" s="143"/>
      <c r="BG81" s="143"/>
      <c r="BJ81" s="143"/>
      <c r="BT81" s="143"/>
      <c r="CD81" s="143"/>
      <c r="CN81" s="143"/>
      <c r="CX81" s="143"/>
      <c r="DH81" s="143"/>
      <c r="DR81" s="143"/>
      <c r="EB81" s="143"/>
      <c r="EL81" s="143"/>
      <c r="EV81" s="143"/>
      <c r="FF81" s="143"/>
      <c r="FP81" s="143"/>
      <c r="FZ81" s="143"/>
      <c r="GJ81" s="143"/>
      <c r="GT81" s="143"/>
      <c r="HD81" s="143"/>
      <c r="HN81" s="143"/>
      <c r="HX81" s="143"/>
      <c r="IH81" s="143"/>
      <c r="IR81" s="143"/>
    </row>
    <row xmlns:x14ac="http://schemas.microsoft.com/office/spreadsheetml/2009/9/ac" r="82" s="3" customFormat="true" x14ac:dyDescent="0.25">
      <c r="A82" s="448" t="str">
        <f ca="true">IF(ISBLANK('Data Summary'!A84),"",'Data Summary'!A84)</f>
        <v/>
      </c>
      <c r="B82" s="143"/>
      <c r="L82" s="143"/>
      <c r="V82" s="143"/>
      <c r="AF82" s="143"/>
      <c r="AP82" s="143"/>
      <c r="AZ82" s="143"/>
      <c r="BA82" s="143"/>
      <c r="BB82" s="143"/>
      <c r="BC82" s="143"/>
      <c r="BD82" s="143"/>
      <c r="BE82" s="143"/>
      <c r="BF82" s="143"/>
      <c r="BG82" s="143"/>
      <c r="BJ82" s="143"/>
      <c r="BT82" s="143"/>
      <c r="CD82" s="143"/>
      <c r="CN82" s="143"/>
      <c r="CX82" s="143"/>
      <c r="DH82" s="143"/>
      <c r="DR82" s="143"/>
      <c r="EB82" s="143"/>
      <c r="EL82" s="143"/>
      <c r="EV82" s="143"/>
      <c r="FF82" s="143"/>
      <c r="FP82" s="143"/>
      <c r="FZ82" s="143"/>
      <c r="GJ82" s="143"/>
      <c r="GT82" s="143"/>
      <c r="HD82" s="143"/>
      <c r="HN82" s="143"/>
      <c r="HX82" s="143"/>
      <c r="IH82" s="143"/>
      <c r="IR82" s="143"/>
    </row>
    <row xmlns:x14ac="http://schemas.microsoft.com/office/spreadsheetml/2009/9/ac" r="83" s="3" customFormat="true" x14ac:dyDescent="0.25">
      <c r="A83" s="448" t="str">
        <f ca="true">IF(ISBLANK('Data Summary'!A85),"",'Data Summary'!A85)</f>
        <v/>
      </c>
      <c r="B83" s="143"/>
      <c r="L83" s="143"/>
      <c r="V83" s="143"/>
      <c r="AF83" s="143"/>
      <c r="AP83" s="143"/>
      <c r="AZ83" s="143"/>
      <c r="BA83" s="143"/>
      <c r="BB83" s="143"/>
      <c r="BC83" s="143"/>
      <c r="BD83" s="143"/>
      <c r="BE83" s="143"/>
      <c r="BF83" s="143"/>
      <c r="BG83" s="143"/>
      <c r="BJ83" s="143"/>
      <c r="BT83" s="143"/>
      <c r="CD83" s="143"/>
      <c r="CN83" s="143"/>
      <c r="CX83" s="143"/>
      <c r="DH83" s="143"/>
      <c r="DR83" s="143"/>
      <c r="EB83" s="143"/>
      <c r="EL83" s="143"/>
      <c r="EV83" s="143"/>
      <c r="FF83" s="143"/>
      <c r="FP83" s="143"/>
      <c r="FZ83" s="143"/>
      <c r="GJ83" s="143"/>
      <c r="GT83" s="143"/>
      <c r="HD83" s="143"/>
      <c r="HN83" s="143"/>
      <c r="HX83" s="143"/>
      <c r="IH83" s="143"/>
      <c r="IR83" s="143"/>
    </row>
    <row xmlns:x14ac="http://schemas.microsoft.com/office/spreadsheetml/2009/9/ac" r="84" s="3" customFormat="true" x14ac:dyDescent="0.25">
      <c r="A84" s="448" t="str">
        <f ca="true">IF(ISBLANK('Data Summary'!A86),"",'Data Summary'!A86)</f>
        <v/>
      </c>
      <c r="B84" s="143"/>
      <c r="L84" s="143"/>
      <c r="V84" s="143"/>
      <c r="AF84" s="143"/>
      <c r="AP84" s="143"/>
      <c r="AZ84" s="143"/>
      <c r="BA84" s="143"/>
      <c r="BB84" s="143"/>
      <c r="BC84" s="143"/>
      <c r="BD84" s="143"/>
      <c r="BE84" s="143"/>
      <c r="BF84" s="143"/>
      <c r="BG84" s="143"/>
      <c r="BJ84" s="143"/>
      <c r="BT84" s="143"/>
      <c r="CD84" s="143"/>
      <c r="CN84" s="143"/>
      <c r="CX84" s="143"/>
      <c r="DH84" s="143"/>
      <c r="DR84" s="143"/>
      <c r="EB84" s="143"/>
      <c r="EL84" s="143"/>
      <c r="EV84" s="143"/>
      <c r="FF84" s="143"/>
      <c r="FP84" s="143"/>
      <c r="FZ84" s="143"/>
      <c r="GJ84" s="143"/>
      <c r="GT84" s="143"/>
      <c r="HD84" s="143"/>
      <c r="HN84" s="143"/>
      <c r="HX84" s="143"/>
      <c r="IH84" s="143"/>
      <c r="IR84" s="143"/>
    </row>
    <row xmlns:x14ac="http://schemas.microsoft.com/office/spreadsheetml/2009/9/ac" r="85" s="3" customFormat="true" x14ac:dyDescent="0.25">
      <c r="A85" s="448" t="str">
        <f ca="true">IF(ISBLANK('Data Summary'!A87),"",'Data Summary'!A87)</f>
        <v/>
      </c>
      <c r="B85" s="143"/>
      <c r="L85" s="143"/>
      <c r="V85" s="143"/>
      <c r="AF85" s="143"/>
      <c r="AP85" s="143"/>
      <c r="AZ85" s="143"/>
      <c r="BA85" s="143"/>
      <c r="BB85" s="143"/>
      <c r="BC85" s="143"/>
      <c r="BD85" s="143"/>
      <c r="BE85" s="143"/>
      <c r="BF85" s="143"/>
      <c r="BG85" s="143"/>
      <c r="BJ85" s="143"/>
      <c r="BT85" s="143"/>
      <c r="CD85" s="143"/>
      <c r="CN85" s="143"/>
      <c r="CX85" s="143"/>
      <c r="DH85" s="143"/>
      <c r="DR85" s="143"/>
      <c r="EB85" s="143"/>
      <c r="EL85" s="143"/>
      <c r="EV85" s="143"/>
      <c r="FF85" s="143"/>
      <c r="FP85" s="143"/>
      <c r="FZ85" s="143"/>
      <c r="GJ85" s="143"/>
      <c r="GT85" s="143"/>
      <c r="HD85" s="143"/>
      <c r="HN85" s="143"/>
      <c r="HX85" s="143"/>
      <c r="IH85" s="143"/>
      <c r="IR85" s="143"/>
    </row>
    <row xmlns:x14ac="http://schemas.microsoft.com/office/spreadsheetml/2009/9/ac" r="86" s="3" customFormat="true" x14ac:dyDescent="0.25">
      <c r="A86" s="448" t="str">
        <f ca="true">IF(ISBLANK('Data Summary'!A88),"",'Data Summary'!A88)</f>
        <v/>
      </c>
      <c r="B86" s="143"/>
      <c r="L86" s="143"/>
      <c r="V86" s="143"/>
      <c r="AF86" s="143"/>
      <c r="AP86" s="143"/>
      <c r="AZ86" s="143"/>
      <c r="BA86" s="143"/>
      <c r="BB86" s="143"/>
      <c r="BC86" s="143"/>
      <c r="BD86" s="143"/>
      <c r="BE86" s="143"/>
      <c r="BF86" s="143"/>
      <c r="BG86" s="143"/>
      <c r="BJ86" s="143"/>
      <c r="BT86" s="143"/>
      <c r="CD86" s="143"/>
      <c r="CN86" s="143"/>
      <c r="CX86" s="143"/>
      <c r="DH86" s="143"/>
      <c r="DR86" s="143"/>
      <c r="EB86" s="143"/>
      <c r="EL86" s="143"/>
      <c r="EV86" s="143"/>
      <c r="FF86" s="143"/>
      <c r="FP86" s="143"/>
      <c r="FZ86" s="143"/>
      <c r="GJ86" s="143"/>
      <c r="GT86" s="143"/>
      <c r="HD86" s="143"/>
      <c r="HN86" s="143"/>
      <c r="HX86" s="143"/>
      <c r="IH86" s="143"/>
      <c r="IR86" s="143"/>
    </row>
    <row xmlns:x14ac="http://schemas.microsoft.com/office/spreadsheetml/2009/9/ac" r="87" s="3" customFormat="true" x14ac:dyDescent="0.25">
      <c r="A87" s="448" t="str">
        <f ca="true">IF(ISBLANK('Data Summary'!A89),"",'Data Summary'!A89)</f>
        <v/>
      </c>
      <c r="B87" s="143"/>
      <c r="L87" s="143"/>
      <c r="V87" s="143"/>
      <c r="AF87" s="143"/>
      <c r="AP87" s="143"/>
      <c r="AZ87" s="143"/>
      <c r="BA87" s="143"/>
      <c r="BB87" s="143"/>
      <c r="BC87" s="143"/>
      <c r="BD87" s="143"/>
      <c r="BE87" s="143"/>
      <c r="BF87" s="143"/>
      <c r="BG87" s="143"/>
      <c r="BJ87" s="143"/>
      <c r="BT87" s="143"/>
      <c r="CD87" s="143"/>
      <c r="CN87" s="143"/>
      <c r="CX87" s="143"/>
      <c r="DH87" s="143"/>
      <c r="DR87" s="143"/>
      <c r="EB87" s="143"/>
      <c r="EL87" s="143"/>
      <c r="EV87" s="143"/>
      <c r="FF87" s="143"/>
      <c r="FP87" s="143"/>
      <c r="FZ87" s="143"/>
      <c r="GJ87" s="143"/>
      <c r="GT87" s="143"/>
      <c r="HD87" s="143"/>
      <c r="HN87" s="143"/>
      <c r="HX87" s="143"/>
      <c r="IH87" s="143"/>
      <c r="IR87" s="143"/>
    </row>
    <row xmlns:x14ac="http://schemas.microsoft.com/office/spreadsheetml/2009/9/ac" r="88" s="3" customFormat="true" x14ac:dyDescent="0.25">
      <c r="A88" s="448" t="str">
        <f ca="true">IF(ISBLANK('Data Summary'!A90),"",'Data Summary'!A90)</f>
        <v/>
      </c>
      <c r="B88" s="143"/>
      <c r="L88" s="143"/>
      <c r="V88" s="143"/>
      <c r="AF88" s="143"/>
      <c r="AP88" s="143"/>
      <c r="AZ88" s="143"/>
      <c r="BA88" s="143"/>
      <c r="BB88" s="143"/>
      <c r="BC88" s="143"/>
      <c r="BD88" s="143"/>
      <c r="BE88" s="143"/>
      <c r="BF88" s="143"/>
      <c r="BG88" s="143"/>
      <c r="BJ88" s="143"/>
      <c r="BT88" s="143"/>
      <c r="CD88" s="143"/>
      <c r="CN88" s="143"/>
      <c r="CX88" s="143"/>
      <c r="DH88" s="143"/>
      <c r="DR88" s="143"/>
      <c r="EB88" s="143"/>
      <c r="EL88" s="143"/>
      <c r="EV88" s="143"/>
      <c r="FF88" s="143"/>
      <c r="FP88" s="143"/>
      <c r="FZ88" s="143"/>
      <c r="GJ88" s="143"/>
      <c r="GT88" s="143"/>
      <c r="HD88" s="143"/>
      <c r="HN88" s="143"/>
      <c r="HX88" s="143"/>
      <c r="IH88" s="143"/>
      <c r="IR88" s="143"/>
    </row>
    <row xmlns:x14ac="http://schemas.microsoft.com/office/spreadsheetml/2009/9/ac" r="89" s="3" customFormat="true" x14ac:dyDescent="0.25">
      <c r="A89" s="448" t="str">
        <f ca="true">IF(ISBLANK('Data Summary'!A91),"",'Data Summary'!A91)</f>
        <v/>
      </c>
      <c r="B89" s="143"/>
      <c r="L89" s="143"/>
      <c r="V89" s="143"/>
      <c r="AF89" s="143"/>
      <c r="AP89" s="143"/>
      <c r="AZ89" s="143"/>
      <c r="BA89" s="143"/>
      <c r="BB89" s="143"/>
      <c r="BC89" s="143"/>
      <c r="BD89" s="143"/>
      <c r="BE89" s="143"/>
      <c r="BF89" s="143"/>
      <c r="BG89" s="143"/>
      <c r="BJ89" s="143"/>
      <c r="BT89" s="143"/>
      <c r="CD89" s="143"/>
      <c r="CN89" s="143"/>
      <c r="CX89" s="143"/>
      <c r="DH89" s="143"/>
      <c r="DR89" s="143"/>
      <c r="EB89" s="143"/>
      <c r="EL89" s="143"/>
      <c r="EV89" s="143"/>
      <c r="FF89" s="143"/>
      <c r="FP89" s="143"/>
      <c r="FZ89" s="143"/>
      <c r="GJ89" s="143"/>
      <c r="GT89" s="143"/>
      <c r="HD89" s="143"/>
      <c r="HN89" s="143"/>
      <c r="HX89" s="143"/>
      <c r="IH89" s="143"/>
      <c r="IR89" s="143"/>
    </row>
    <row xmlns:x14ac="http://schemas.microsoft.com/office/spreadsheetml/2009/9/ac" r="90" s="3" customFormat="true" x14ac:dyDescent="0.25">
      <c r="A90" s="448" t="str">
        <f ca="true">IF(ISBLANK('Data Summary'!A92),"",'Data Summary'!A92)</f>
        <v/>
      </c>
      <c r="B90" s="143"/>
      <c r="L90" s="143"/>
      <c r="V90" s="143"/>
      <c r="AF90" s="143"/>
      <c r="AP90" s="143"/>
      <c r="AZ90" s="143"/>
      <c r="BA90" s="143"/>
      <c r="BB90" s="143"/>
      <c r="BC90" s="143"/>
      <c r="BD90" s="143"/>
      <c r="BE90" s="143"/>
      <c r="BF90" s="143"/>
      <c r="BG90" s="143"/>
      <c r="BJ90" s="143"/>
      <c r="BT90" s="143"/>
      <c r="CD90" s="143"/>
      <c r="CN90" s="143"/>
      <c r="CX90" s="143"/>
      <c r="DH90" s="143"/>
      <c r="DR90" s="143"/>
      <c r="EB90" s="143"/>
      <c r="EL90" s="143"/>
      <c r="EV90" s="143"/>
      <c r="FF90" s="143"/>
      <c r="FP90" s="143"/>
      <c r="FZ90" s="143"/>
      <c r="GJ90" s="143"/>
      <c r="GT90" s="143"/>
      <c r="HD90" s="143"/>
      <c r="HN90" s="143"/>
      <c r="HX90" s="143"/>
      <c r="IH90" s="143"/>
      <c r="IR90" s="143"/>
    </row>
    <row xmlns:x14ac="http://schemas.microsoft.com/office/spreadsheetml/2009/9/ac" r="91" s="3" customFormat="true" x14ac:dyDescent="0.25">
      <c r="A91" s="448" t="str">
        <f ca="true">IF(ISBLANK('Data Summary'!A93),"",'Data Summary'!A93)</f>
        <v/>
      </c>
      <c r="B91" s="143"/>
      <c r="L91" s="143"/>
      <c r="V91" s="143"/>
      <c r="AF91" s="143"/>
      <c r="AP91" s="143"/>
      <c r="AZ91" s="143"/>
      <c r="BA91" s="143"/>
      <c r="BB91" s="143"/>
      <c r="BC91" s="143"/>
      <c r="BD91" s="143"/>
      <c r="BE91" s="143"/>
      <c r="BF91" s="143"/>
      <c r="BG91" s="143"/>
      <c r="BJ91" s="143"/>
      <c r="BT91" s="143"/>
      <c r="CD91" s="143"/>
      <c r="CN91" s="143"/>
      <c r="CX91" s="143"/>
      <c r="DH91" s="143"/>
      <c r="DR91" s="143"/>
      <c r="EB91" s="143"/>
      <c r="EL91" s="143"/>
      <c r="EV91" s="143"/>
      <c r="FF91" s="143"/>
      <c r="FP91" s="143"/>
      <c r="FZ91" s="143"/>
      <c r="GJ91" s="143"/>
      <c r="GT91" s="143"/>
      <c r="HD91" s="143"/>
      <c r="HN91" s="143"/>
      <c r="HX91" s="143"/>
      <c r="IH91" s="143"/>
      <c r="IR91" s="143"/>
    </row>
    <row xmlns:x14ac="http://schemas.microsoft.com/office/spreadsheetml/2009/9/ac" r="92" s="3" customFormat="true" x14ac:dyDescent="0.25">
      <c r="A92" s="448" t="str">
        <f ca="true">IF(ISBLANK('Data Summary'!A94),"",'Data Summary'!A94)</f>
        <v/>
      </c>
      <c r="B92" s="143"/>
      <c r="L92" s="143"/>
      <c r="V92" s="143"/>
      <c r="AF92" s="143"/>
      <c r="AP92" s="143"/>
      <c r="AZ92" s="143"/>
      <c r="BA92" s="143"/>
      <c r="BB92" s="143"/>
      <c r="BC92" s="143"/>
      <c r="BD92" s="143"/>
      <c r="BE92" s="143"/>
      <c r="BF92" s="143"/>
      <c r="BG92" s="143"/>
      <c r="BJ92" s="143"/>
      <c r="BT92" s="143"/>
      <c r="CD92" s="143"/>
      <c r="CN92" s="143"/>
      <c r="CX92" s="143"/>
      <c r="DH92" s="143"/>
      <c r="DR92" s="143"/>
      <c r="EB92" s="143"/>
      <c r="EL92" s="143"/>
      <c r="EV92" s="143"/>
      <c r="FF92" s="143"/>
      <c r="FP92" s="143"/>
      <c r="FZ92" s="143"/>
      <c r="GJ92" s="143"/>
      <c r="GT92" s="143"/>
      <c r="HD92" s="143"/>
      <c r="HN92" s="143"/>
      <c r="HX92" s="143"/>
      <c r="IH92" s="143"/>
      <c r="IR92" s="143"/>
    </row>
    <row xmlns:x14ac="http://schemas.microsoft.com/office/spreadsheetml/2009/9/ac" r="93" s="3" customFormat="true" x14ac:dyDescent="0.25">
      <c r="A93" s="448" t="str">
        <f ca="true">IF(ISBLANK('Data Summary'!A95),"",'Data Summary'!A95)</f>
        <v/>
      </c>
      <c r="B93" s="143"/>
      <c r="L93" s="143"/>
      <c r="V93" s="143"/>
      <c r="AF93" s="143"/>
      <c r="AP93" s="143"/>
      <c r="AZ93" s="143"/>
      <c r="BA93" s="143"/>
      <c r="BB93" s="143"/>
      <c r="BC93" s="143"/>
      <c r="BD93" s="143"/>
      <c r="BE93" s="143"/>
      <c r="BF93" s="143"/>
      <c r="BG93" s="143"/>
      <c r="BJ93" s="143"/>
      <c r="BT93" s="143"/>
      <c r="CD93" s="143"/>
      <c r="CN93" s="143"/>
      <c r="CX93" s="143"/>
      <c r="DH93" s="143"/>
      <c r="DR93" s="143"/>
      <c r="EB93" s="143"/>
      <c r="EL93" s="143"/>
      <c r="EV93" s="143"/>
      <c r="FF93" s="143"/>
      <c r="FP93" s="143"/>
      <c r="FZ93" s="143"/>
      <c r="GJ93" s="143"/>
      <c r="GT93" s="143"/>
      <c r="HD93" s="143"/>
      <c r="HN93" s="143"/>
      <c r="HX93" s="143"/>
      <c r="IH93" s="143"/>
      <c r="IR93" s="143"/>
    </row>
    <row xmlns:x14ac="http://schemas.microsoft.com/office/spreadsheetml/2009/9/ac" r="94" s="3" customFormat="true" x14ac:dyDescent="0.25">
      <c r="A94" s="448" t="str">
        <f ca="true">IF(ISBLANK('Data Summary'!A96),"",'Data Summary'!A96)</f>
        <v/>
      </c>
      <c r="B94" s="143"/>
      <c r="L94" s="143"/>
      <c r="V94" s="143"/>
      <c r="AF94" s="143"/>
      <c r="AP94" s="143"/>
      <c r="AZ94" s="143"/>
      <c r="BA94" s="143"/>
      <c r="BB94" s="143"/>
      <c r="BC94" s="143"/>
      <c r="BD94" s="143"/>
      <c r="BE94" s="143"/>
      <c r="BF94" s="143"/>
      <c r="BG94" s="143"/>
      <c r="BJ94" s="143"/>
      <c r="BT94" s="143"/>
      <c r="CD94" s="143"/>
      <c r="CN94" s="143"/>
      <c r="CX94" s="143"/>
      <c r="DH94" s="143"/>
      <c r="DR94" s="143"/>
      <c r="EB94" s="143"/>
      <c r="EL94" s="143"/>
      <c r="EV94" s="143"/>
      <c r="FF94" s="143"/>
      <c r="FP94" s="143"/>
      <c r="FZ94" s="143"/>
      <c r="GJ94" s="143"/>
      <c r="GT94" s="143"/>
      <c r="HD94" s="143"/>
      <c r="HN94" s="143"/>
      <c r="HX94" s="143"/>
      <c r="IH94" s="143"/>
      <c r="IR94" s="143"/>
    </row>
    <row xmlns:x14ac="http://schemas.microsoft.com/office/spreadsheetml/2009/9/ac" r="95" s="3" customFormat="true" x14ac:dyDescent="0.25">
      <c r="A95" s="448" t="str">
        <f ca="true">IF(ISBLANK('Data Summary'!A97),"",'Data Summary'!A97)</f>
        <v/>
      </c>
      <c r="B95" s="143"/>
      <c r="L95" s="143"/>
      <c r="V95" s="143"/>
      <c r="AF95" s="143"/>
      <c r="AP95" s="143"/>
      <c r="AZ95" s="143"/>
      <c r="BA95" s="143"/>
      <c r="BB95" s="143"/>
      <c r="BC95" s="143"/>
      <c r="BD95" s="143"/>
      <c r="BE95" s="143"/>
      <c r="BF95" s="143"/>
      <c r="BG95" s="143"/>
      <c r="BJ95" s="143"/>
      <c r="BT95" s="143"/>
      <c r="CD95" s="143"/>
      <c r="CN95" s="143"/>
      <c r="CX95" s="143"/>
      <c r="DH95" s="143"/>
      <c r="DR95" s="143"/>
      <c r="EB95" s="143"/>
      <c r="EL95" s="143"/>
      <c r="EV95" s="143"/>
      <c r="FF95" s="143"/>
      <c r="FP95" s="143"/>
      <c r="FZ95" s="143"/>
      <c r="GJ95" s="143"/>
      <c r="GT95" s="143"/>
      <c r="HD95" s="143"/>
      <c r="HN95" s="143"/>
      <c r="HX95" s="143"/>
      <c r="IH95" s="143"/>
      <c r="IR95" s="143"/>
    </row>
    <row xmlns:x14ac="http://schemas.microsoft.com/office/spreadsheetml/2009/9/ac" r="96" s="3" customFormat="true" x14ac:dyDescent="0.25">
      <c r="A96" s="448" t="str">
        <f ca="true">IF(ISBLANK('Data Summary'!A98),"",'Data Summary'!A98)</f>
        <v/>
      </c>
      <c r="B96" s="143"/>
      <c r="L96" s="143"/>
      <c r="V96" s="143"/>
      <c r="AF96" s="143"/>
      <c r="AP96" s="143"/>
      <c r="AZ96" s="143"/>
      <c r="BA96" s="143"/>
      <c r="BB96" s="143"/>
      <c r="BC96" s="143"/>
      <c r="BD96" s="143"/>
      <c r="BE96" s="143"/>
      <c r="BF96" s="143"/>
      <c r="BG96" s="143"/>
      <c r="BJ96" s="143"/>
      <c r="BT96" s="143"/>
      <c r="CD96" s="143"/>
      <c r="CN96" s="143"/>
      <c r="CX96" s="143"/>
      <c r="DH96" s="143"/>
      <c r="DR96" s="143"/>
      <c r="EB96" s="143"/>
      <c r="EL96" s="143"/>
      <c r="EV96" s="143"/>
      <c r="FF96" s="143"/>
      <c r="FP96" s="143"/>
      <c r="FZ96" s="143"/>
      <c r="GJ96" s="143"/>
      <c r="GT96" s="143"/>
      <c r="HD96" s="143"/>
      <c r="HN96" s="143"/>
      <c r="HX96" s="143"/>
      <c r="IH96" s="143"/>
      <c r="IR96" s="143"/>
    </row>
    <row xmlns:x14ac="http://schemas.microsoft.com/office/spreadsheetml/2009/9/ac" r="97" s="3" customFormat="true" x14ac:dyDescent="0.25">
      <c r="A97" s="448" t="str">
        <f ca="true">IF(ISBLANK('Data Summary'!A99),"",'Data Summary'!A99)</f>
        <v/>
      </c>
      <c r="B97" s="143"/>
      <c r="L97" s="143"/>
      <c r="V97" s="143"/>
      <c r="AF97" s="143"/>
      <c r="AP97" s="143"/>
      <c r="AZ97" s="143"/>
      <c r="BA97" s="143"/>
      <c r="BB97" s="143"/>
      <c r="BC97" s="143"/>
      <c r="BD97" s="143"/>
      <c r="BE97" s="143"/>
      <c r="BF97" s="143"/>
      <c r="BG97" s="143"/>
      <c r="BJ97" s="143"/>
      <c r="BT97" s="143"/>
      <c r="CD97" s="143"/>
      <c r="CN97" s="143"/>
      <c r="CX97" s="143"/>
      <c r="DH97" s="143"/>
      <c r="DR97" s="143"/>
      <c r="EB97" s="143"/>
      <c r="EL97" s="143"/>
      <c r="EV97" s="143"/>
      <c r="FF97" s="143"/>
      <c r="FP97" s="143"/>
      <c r="FZ97" s="143"/>
      <c r="GJ97" s="143"/>
      <c r="GT97" s="143"/>
      <c r="HD97" s="143"/>
      <c r="HN97" s="143"/>
      <c r="HX97" s="143"/>
      <c r="IH97" s="143"/>
      <c r="IR97" s="143"/>
    </row>
    <row xmlns:x14ac="http://schemas.microsoft.com/office/spreadsheetml/2009/9/ac" r="98" s="3" customFormat="true" x14ac:dyDescent="0.25">
      <c r="A98" s="448" t="str">
        <f ca="true">IF(ISBLANK('Data Summary'!A100),"",'Data Summary'!A100)</f>
        <v/>
      </c>
      <c r="B98" s="143"/>
      <c r="L98" s="143"/>
      <c r="V98" s="143"/>
      <c r="AF98" s="143"/>
      <c r="AP98" s="143"/>
      <c r="AZ98" s="143"/>
      <c r="BA98" s="143"/>
      <c r="BB98" s="143"/>
      <c r="BC98" s="143"/>
      <c r="BD98" s="143"/>
      <c r="BE98" s="143"/>
      <c r="BF98" s="143"/>
      <c r="BG98" s="143"/>
      <c r="BJ98" s="143"/>
      <c r="BT98" s="143"/>
      <c r="CD98" s="143"/>
      <c r="CN98" s="143"/>
      <c r="CX98" s="143"/>
      <c r="DH98" s="143"/>
      <c r="DR98" s="143"/>
      <c r="EB98" s="143"/>
      <c r="EL98" s="143"/>
      <c r="EV98" s="143"/>
      <c r="FF98" s="143"/>
      <c r="FP98" s="143"/>
      <c r="FZ98" s="143"/>
      <c r="GJ98" s="143"/>
      <c r="GT98" s="143"/>
      <c r="HD98" s="143"/>
      <c r="HN98" s="143"/>
      <c r="HX98" s="143"/>
      <c r="IH98" s="143"/>
      <c r="IR98" s="143"/>
    </row>
    <row xmlns:x14ac="http://schemas.microsoft.com/office/spreadsheetml/2009/9/ac" r="99" s="3" customFormat="true" x14ac:dyDescent="0.25">
      <c r="A99" s="448" t="str">
        <f ca="true">IF(ISBLANK('Data Summary'!A101),"",'Data Summary'!A101)</f>
        <v/>
      </c>
      <c r="B99" s="143"/>
      <c r="L99" s="143"/>
      <c r="V99" s="143"/>
      <c r="AF99" s="143"/>
      <c r="AP99" s="143"/>
      <c r="AZ99" s="143"/>
      <c r="BA99" s="143"/>
      <c r="BB99" s="143"/>
      <c r="BC99" s="143"/>
      <c r="BD99" s="143"/>
      <c r="BE99" s="143"/>
      <c r="BF99" s="143"/>
      <c r="BG99" s="143"/>
      <c r="BJ99" s="143"/>
      <c r="BT99" s="143"/>
      <c r="CD99" s="143"/>
      <c r="CN99" s="143"/>
      <c r="CX99" s="143"/>
      <c r="DH99" s="143"/>
      <c r="DR99" s="143"/>
      <c r="EB99" s="143"/>
      <c r="EL99" s="143"/>
      <c r="EV99" s="143"/>
      <c r="FF99" s="143"/>
      <c r="FP99" s="143"/>
      <c r="FZ99" s="143"/>
      <c r="GJ99" s="143"/>
      <c r="GT99" s="143"/>
      <c r="HD99" s="143"/>
      <c r="HN99" s="143"/>
      <c r="HX99" s="143"/>
      <c r="IH99" s="143"/>
      <c r="IR99" s="143"/>
    </row>
    <row xmlns:x14ac="http://schemas.microsoft.com/office/spreadsheetml/2009/9/ac" r="100" s="3" customFormat="true" x14ac:dyDescent="0.25">
      <c r="A100" s="448" t="str">
        <f ca="true">IF(ISBLANK('Data Summary'!A102),"",'Data Summary'!A102)</f>
        <v/>
      </c>
      <c r="B100" s="143"/>
      <c r="L100" s="143"/>
      <c r="V100" s="143"/>
      <c r="AF100" s="143"/>
      <c r="AP100" s="143"/>
      <c r="AZ100" s="143"/>
      <c r="BA100" s="143"/>
      <c r="BB100" s="143"/>
      <c r="BC100" s="143"/>
      <c r="BD100" s="143"/>
      <c r="BE100" s="143"/>
      <c r="BF100" s="143"/>
      <c r="BG100" s="143"/>
      <c r="BJ100" s="143"/>
      <c r="BT100" s="143"/>
      <c r="CD100" s="143"/>
      <c r="CN100" s="143"/>
      <c r="CX100" s="143"/>
      <c r="DH100" s="143"/>
      <c r="DR100" s="143"/>
      <c r="EB100" s="143"/>
      <c r="EL100" s="143"/>
      <c r="EV100" s="143"/>
      <c r="FF100" s="143"/>
      <c r="FP100" s="143"/>
      <c r="FZ100" s="143"/>
      <c r="GJ100" s="143"/>
      <c r="GT100" s="143"/>
      <c r="HD100" s="143"/>
      <c r="HN100" s="143"/>
      <c r="HX100" s="143"/>
      <c r="IH100" s="143"/>
      <c r="IR100" s="143"/>
    </row>
    <row xmlns:x14ac="http://schemas.microsoft.com/office/spreadsheetml/2009/9/ac" r="101" s="3" customFormat="true" x14ac:dyDescent="0.25">
      <c r="A101" s="448" t="str">
        <f ca="true">IF(ISBLANK('Data Summary'!A103),"",'Data Summary'!A103)</f>
        <v/>
      </c>
      <c r="B101" s="143"/>
      <c r="L101" s="143"/>
      <c r="V101" s="143"/>
      <c r="AF101" s="143"/>
      <c r="AP101" s="143"/>
      <c r="AZ101" s="143"/>
      <c r="BA101" s="143"/>
      <c r="BB101" s="143"/>
      <c r="BC101" s="143"/>
      <c r="BD101" s="143"/>
      <c r="BE101" s="143"/>
      <c r="BF101" s="143"/>
      <c r="BG101" s="143"/>
      <c r="BJ101" s="143"/>
      <c r="BT101" s="143"/>
      <c r="CD101" s="143"/>
      <c r="CN101" s="143"/>
      <c r="CX101" s="143"/>
      <c r="DH101" s="143"/>
      <c r="DR101" s="143"/>
      <c r="EB101" s="143"/>
      <c r="EL101" s="143"/>
      <c r="EV101" s="143"/>
      <c r="FF101" s="143"/>
      <c r="FP101" s="143"/>
      <c r="FZ101" s="143"/>
      <c r="GJ101" s="143"/>
      <c r="GT101" s="143"/>
      <c r="HD101" s="143"/>
      <c r="HN101" s="143"/>
      <c r="HX101" s="143"/>
      <c r="IH101" s="143"/>
      <c r="IR101" s="143"/>
    </row>
    <row xmlns:x14ac="http://schemas.microsoft.com/office/spreadsheetml/2009/9/ac" r="102" s="3" customFormat="true" x14ac:dyDescent="0.25">
      <c r="A102" s="448" t="str">
        <f ca="true">IF(ISBLANK('Data Summary'!A104),"",'Data Summary'!A104)</f>
        <v/>
      </c>
      <c r="B102" s="143"/>
      <c r="L102" s="143"/>
      <c r="V102" s="143"/>
      <c r="AF102" s="143"/>
      <c r="AP102" s="143"/>
      <c r="AZ102" s="143"/>
      <c r="BA102" s="143"/>
      <c r="BB102" s="143"/>
      <c r="BC102" s="143"/>
      <c r="BD102" s="143"/>
      <c r="BE102" s="143"/>
      <c r="BF102" s="143"/>
      <c r="BG102" s="143"/>
      <c r="BJ102" s="143"/>
      <c r="BT102" s="143"/>
      <c r="CD102" s="143"/>
      <c r="CN102" s="143"/>
      <c r="CX102" s="143"/>
      <c r="DH102" s="143"/>
      <c r="DR102" s="143"/>
      <c r="EB102" s="143"/>
      <c r="EL102" s="143"/>
      <c r="EV102" s="143"/>
      <c r="FF102" s="143"/>
      <c r="FP102" s="143"/>
      <c r="FZ102" s="143"/>
      <c r="GJ102" s="143"/>
      <c r="GT102" s="143"/>
      <c r="HD102" s="143"/>
      <c r="HN102" s="143"/>
      <c r="HX102" s="143"/>
      <c r="IH102" s="143"/>
      <c r="IR102" s="143"/>
    </row>
    <row xmlns:x14ac="http://schemas.microsoft.com/office/spreadsheetml/2009/9/ac" r="103" s="3" customFormat="true" x14ac:dyDescent="0.25">
      <c r="A103" s="448" t="str">
        <f ca="true">IF(ISBLANK('Data Summary'!A105),"",'Data Summary'!A105)</f>
        <v/>
      </c>
      <c r="B103" s="143"/>
      <c r="L103" s="143"/>
      <c r="V103" s="143"/>
      <c r="AF103" s="143"/>
      <c r="AP103" s="143"/>
      <c r="AZ103" s="143"/>
      <c r="BA103" s="143"/>
      <c r="BB103" s="143"/>
      <c r="BC103" s="143"/>
      <c r="BD103" s="143"/>
      <c r="BE103" s="143"/>
      <c r="BF103" s="143"/>
      <c r="BG103" s="143"/>
      <c r="BJ103" s="143"/>
      <c r="BT103" s="143"/>
      <c r="CD103" s="143"/>
      <c r="CN103" s="143"/>
      <c r="CX103" s="143"/>
      <c r="DH103" s="143"/>
      <c r="DR103" s="143"/>
      <c r="EB103" s="143"/>
      <c r="EL103" s="143"/>
      <c r="EV103" s="143"/>
      <c r="FF103" s="143"/>
      <c r="FP103" s="143"/>
      <c r="FZ103" s="143"/>
      <c r="GJ103" s="143"/>
      <c r="GT103" s="143"/>
      <c r="HD103" s="143"/>
      <c r="HN103" s="143"/>
      <c r="HX103" s="143"/>
      <c r="IH103" s="143"/>
      <c r="IR103" s="143"/>
    </row>
    <row xmlns:x14ac="http://schemas.microsoft.com/office/spreadsheetml/2009/9/ac" r="104" s="3" customFormat="true" x14ac:dyDescent="0.25">
      <c r="A104" s="448" t="str">
        <f ca="true">IF(ISBLANK('Data Summary'!A106),"",'Data Summary'!A106)</f>
        <v/>
      </c>
      <c r="B104" s="143"/>
      <c r="L104" s="143"/>
      <c r="V104" s="143"/>
      <c r="AF104" s="143"/>
      <c r="AP104" s="143"/>
      <c r="AZ104" s="143"/>
      <c r="BA104" s="143"/>
      <c r="BB104" s="143"/>
      <c r="BC104" s="143"/>
      <c r="BD104" s="143"/>
      <c r="BE104" s="143"/>
      <c r="BF104" s="143"/>
      <c r="BG104" s="143"/>
      <c r="BJ104" s="143"/>
      <c r="BT104" s="143"/>
      <c r="CD104" s="143"/>
      <c r="CN104" s="143"/>
      <c r="CX104" s="143"/>
      <c r="DH104" s="143"/>
      <c r="DR104" s="143"/>
      <c r="EB104" s="143"/>
      <c r="EL104" s="143"/>
      <c r="EV104" s="143"/>
      <c r="FF104" s="143"/>
      <c r="FP104" s="143"/>
      <c r="FZ104" s="143"/>
      <c r="GJ104" s="143"/>
      <c r="GT104" s="143"/>
      <c r="HD104" s="143"/>
      <c r="HN104" s="143"/>
      <c r="HX104" s="143"/>
      <c r="IH104" s="143"/>
      <c r="IR104" s="143"/>
    </row>
    <row xmlns:x14ac="http://schemas.microsoft.com/office/spreadsheetml/2009/9/ac" r="105" s="3" customFormat="true" x14ac:dyDescent="0.25">
      <c r="A105" s="448" t="str">
        <f ca="true">IF(ISBLANK('Data Summary'!A107),"",'Data Summary'!A107)</f>
        <v/>
      </c>
      <c r="B105" s="143"/>
      <c r="L105" s="143"/>
      <c r="V105" s="143"/>
      <c r="AF105" s="143"/>
      <c r="AP105" s="143"/>
      <c r="AZ105" s="143"/>
      <c r="BA105" s="143"/>
      <c r="BB105" s="143"/>
      <c r="BC105" s="143"/>
      <c r="BD105" s="143"/>
      <c r="BE105" s="143"/>
      <c r="BF105" s="143"/>
      <c r="BG105" s="143"/>
      <c r="BJ105" s="143"/>
      <c r="BT105" s="143"/>
      <c r="CD105" s="143"/>
      <c r="CN105" s="143"/>
      <c r="CX105" s="143"/>
      <c r="DH105" s="143"/>
      <c r="DR105" s="143"/>
      <c r="EB105" s="143"/>
      <c r="EL105" s="143"/>
      <c r="EV105" s="143"/>
      <c r="FF105" s="143"/>
      <c r="FP105" s="143"/>
      <c r="FZ105" s="143"/>
      <c r="GJ105" s="143"/>
      <c r="GT105" s="143"/>
      <c r="HD105" s="143"/>
      <c r="HN105" s="143"/>
      <c r="HX105" s="143"/>
      <c r="IH105" s="143"/>
      <c r="IR105" s="143"/>
    </row>
    <row xmlns:x14ac="http://schemas.microsoft.com/office/spreadsheetml/2009/9/ac" r="106" s="3" customFormat="true" x14ac:dyDescent="0.25">
      <c r="A106" s="448" t="str">
        <f ca="true">IF(ISBLANK('Data Summary'!A108),"",'Data Summary'!A108)</f>
        <v/>
      </c>
      <c r="B106" s="143"/>
      <c r="L106" s="143"/>
      <c r="V106" s="143"/>
      <c r="AF106" s="143"/>
      <c r="AP106" s="143"/>
      <c r="AZ106" s="143"/>
      <c r="BA106" s="143"/>
      <c r="BB106" s="143"/>
      <c r="BC106" s="143"/>
      <c r="BD106" s="143"/>
      <c r="BE106" s="143"/>
      <c r="BF106" s="143"/>
      <c r="BG106" s="143"/>
      <c r="BJ106" s="143"/>
      <c r="BT106" s="143"/>
      <c r="CD106" s="143"/>
      <c r="CN106" s="143"/>
      <c r="CX106" s="143"/>
      <c r="DH106" s="143"/>
      <c r="DR106" s="143"/>
      <c r="EB106" s="143"/>
      <c r="EL106" s="143"/>
      <c r="EV106" s="143"/>
      <c r="FF106" s="143"/>
      <c r="FP106" s="143"/>
      <c r="FZ106" s="143"/>
      <c r="GJ106" s="143"/>
      <c r="GT106" s="143"/>
      <c r="HD106" s="143"/>
      <c r="HN106" s="143"/>
      <c r="HX106" s="143"/>
      <c r="IH106" s="143"/>
      <c r="IR106" s="143"/>
    </row>
    <row xmlns:x14ac="http://schemas.microsoft.com/office/spreadsheetml/2009/9/ac" r="107" s="3" customFormat="true" x14ac:dyDescent="0.25">
      <c r="A107" s="448" t="str">
        <f ca="true">IF(ISBLANK('Data Summary'!A109),"",'Data Summary'!A109)</f>
        <v/>
      </c>
      <c r="B107" s="143"/>
      <c r="L107" s="143"/>
      <c r="V107" s="143"/>
      <c r="AF107" s="143"/>
      <c r="AP107" s="143"/>
      <c r="AZ107" s="143"/>
      <c r="BA107" s="143"/>
      <c r="BB107" s="143"/>
      <c r="BC107" s="143"/>
      <c r="BD107" s="143"/>
      <c r="BE107" s="143"/>
      <c r="BF107" s="143"/>
      <c r="BG107" s="143"/>
      <c r="BJ107" s="143"/>
      <c r="BT107" s="143"/>
      <c r="CD107" s="143"/>
      <c r="CN107" s="143"/>
      <c r="CX107" s="143"/>
      <c r="DH107" s="143"/>
      <c r="DR107" s="143"/>
      <c r="EB107" s="143"/>
      <c r="EL107" s="143"/>
      <c r="EV107" s="143"/>
      <c r="FF107" s="143"/>
      <c r="FP107" s="143"/>
      <c r="FZ107" s="143"/>
      <c r="GJ107" s="143"/>
      <c r="GT107" s="143"/>
      <c r="HD107" s="143"/>
      <c r="HN107" s="143"/>
      <c r="HX107" s="143"/>
      <c r="IH107" s="143"/>
      <c r="IR107" s="143"/>
    </row>
    <row xmlns:x14ac="http://schemas.microsoft.com/office/spreadsheetml/2009/9/ac" r="108" s="3" customFormat="true" x14ac:dyDescent="0.25">
      <c r="A108" s="448" t="str">
        <f ca="true">IF(ISBLANK('Data Summary'!A110),"",'Data Summary'!A110)</f>
        <v/>
      </c>
      <c r="B108" s="143"/>
      <c r="L108" s="143"/>
      <c r="V108" s="143"/>
      <c r="AF108" s="143"/>
      <c r="AP108" s="143"/>
      <c r="AZ108" s="143"/>
      <c r="BA108" s="143"/>
      <c r="BB108" s="143"/>
      <c r="BC108" s="143"/>
      <c r="BD108" s="143"/>
      <c r="BE108" s="143"/>
      <c r="BF108" s="143"/>
      <c r="BG108" s="143"/>
      <c r="BJ108" s="143"/>
      <c r="BT108" s="143"/>
      <c r="CD108" s="143"/>
      <c r="CN108" s="143"/>
      <c r="CX108" s="143"/>
      <c r="DH108" s="143"/>
      <c r="DR108" s="143"/>
      <c r="EB108" s="143"/>
      <c r="EL108" s="143"/>
      <c r="EV108" s="143"/>
      <c r="FF108" s="143"/>
      <c r="FP108" s="143"/>
      <c r="FZ108" s="143"/>
      <c r="GJ108" s="143"/>
      <c r="GT108" s="143"/>
      <c r="HD108" s="143"/>
      <c r="HN108" s="143"/>
      <c r="HX108" s="143"/>
      <c r="IH108" s="143"/>
      <c r="IR108" s="143"/>
    </row>
    <row xmlns:x14ac="http://schemas.microsoft.com/office/spreadsheetml/2009/9/ac" r="109" s="3" customFormat="true" x14ac:dyDescent="0.25">
      <c r="A109" s="448" t="str">
        <f ca="true">IF(ISBLANK('Data Summary'!A111),"",'Data Summary'!A111)</f>
        <v/>
      </c>
      <c r="B109" s="143"/>
      <c r="L109" s="143"/>
      <c r="V109" s="143"/>
      <c r="AF109" s="143"/>
      <c r="AP109" s="143"/>
      <c r="AZ109" s="143"/>
      <c r="BA109" s="143"/>
      <c r="BB109" s="143"/>
      <c r="BC109" s="143"/>
      <c r="BD109" s="143"/>
      <c r="BE109" s="143"/>
      <c r="BF109" s="143"/>
      <c r="BG109" s="143"/>
      <c r="BJ109" s="143"/>
      <c r="BT109" s="143"/>
      <c r="CD109" s="143"/>
      <c r="CN109" s="143"/>
      <c r="CX109" s="143"/>
      <c r="DH109" s="143"/>
      <c r="DR109" s="143"/>
      <c r="EB109" s="143"/>
      <c r="EL109" s="143"/>
      <c r="EV109" s="143"/>
      <c r="FF109" s="143"/>
      <c r="FP109" s="143"/>
      <c r="FZ109" s="143"/>
      <c r="GJ109" s="143"/>
      <c r="GT109" s="143"/>
      <c r="HD109" s="143"/>
      <c r="HN109" s="143"/>
      <c r="HX109" s="143"/>
      <c r="IH109" s="143"/>
      <c r="IR109" s="143"/>
    </row>
    <row xmlns:x14ac="http://schemas.microsoft.com/office/spreadsheetml/2009/9/ac" r="110" s="3" customFormat="true" x14ac:dyDescent="0.25">
      <c r="A110" s="448" t="str">
        <f ca="true">IF(ISBLANK('Data Summary'!A112),"",'Data Summary'!A112)</f>
        <v/>
      </c>
      <c r="B110" s="143"/>
      <c r="L110" s="143"/>
      <c r="V110" s="143"/>
      <c r="AF110" s="143"/>
      <c r="AP110" s="143"/>
      <c r="AZ110" s="143"/>
      <c r="BA110" s="143"/>
      <c r="BB110" s="143"/>
      <c r="BC110" s="143"/>
      <c r="BD110" s="143"/>
      <c r="BE110" s="143"/>
      <c r="BF110" s="143"/>
      <c r="BG110" s="143"/>
      <c r="BJ110" s="143"/>
      <c r="BT110" s="143"/>
      <c r="CD110" s="143"/>
      <c r="CN110" s="143"/>
      <c r="CX110" s="143"/>
      <c r="DH110" s="143"/>
      <c r="DR110" s="143"/>
      <c r="EB110" s="143"/>
      <c r="EL110" s="143"/>
      <c r="EV110" s="143"/>
      <c r="FF110" s="143"/>
      <c r="FP110" s="143"/>
      <c r="FZ110" s="143"/>
      <c r="GJ110" s="143"/>
      <c r="GT110" s="143"/>
      <c r="HD110" s="143"/>
      <c r="HN110" s="143"/>
      <c r="HX110" s="143"/>
      <c r="IH110" s="143"/>
      <c r="IR110" s="143"/>
    </row>
    <row xmlns:x14ac="http://schemas.microsoft.com/office/spreadsheetml/2009/9/ac" r="111" s="3" customFormat="true" x14ac:dyDescent="0.25">
      <c r="A111" s="448" t="str">
        <f ca="true">IF(ISBLANK('Data Summary'!A113),"",'Data Summary'!A113)</f>
        <v/>
      </c>
      <c r="B111" s="143"/>
      <c r="L111" s="143"/>
      <c r="V111" s="143"/>
      <c r="AF111" s="143"/>
      <c r="AP111" s="143"/>
      <c r="AZ111" s="143"/>
      <c r="BA111" s="143"/>
      <c r="BB111" s="143"/>
      <c r="BC111" s="143"/>
      <c r="BD111" s="143"/>
      <c r="BE111" s="143"/>
      <c r="BF111" s="143"/>
      <c r="BG111" s="143"/>
      <c r="BJ111" s="143"/>
      <c r="BT111" s="143"/>
      <c r="CD111" s="143"/>
      <c r="CN111" s="143"/>
      <c r="CX111" s="143"/>
      <c r="DH111" s="143"/>
      <c r="DR111" s="143"/>
      <c r="EB111" s="143"/>
      <c r="EL111" s="143"/>
      <c r="EV111" s="143"/>
      <c r="FF111" s="143"/>
      <c r="FP111" s="143"/>
      <c r="FZ111" s="143"/>
      <c r="GJ111" s="143"/>
      <c r="GT111" s="143"/>
      <c r="HD111" s="143"/>
      <c r="HN111" s="143"/>
      <c r="HX111" s="143"/>
      <c r="IH111" s="143"/>
      <c r="IR111" s="143"/>
    </row>
    <row xmlns:x14ac="http://schemas.microsoft.com/office/spreadsheetml/2009/9/ac" r="112" s="3" customFormat="true" x14ac:dyDescent="0.25">
      <c r="A112" s="448" t="str">
        <f ca="true">IF(ISBLANK('Data Summary'!A114),"",'Data Summary'!A114)</f>
        <v/>
      </c>
      <c r="B112" s="143"/>
      <c r="L112" s="143"/>
      <c r="V112" s="143"/>
      <c r="AF112" s="143"/>
      <c r="AP112" s="143"/>
      <c r="AZ112" s="143"/>
      <c r="BA112" s="143"/>
      <c r="BB112" s="143"/>
      <c r="BC112" s="143"/>
      <c r="BD112" s="143"/>
      <c r="BE112" s="143"/>
      <c r="BF112" s="143"/>
      <c r="BG112" s="143"/>
      <c r="BJ112" s="143"/>
      <c r="BT112" s="143"/>
      <c r="CD112" s="143"/>
      <c r="CN112" s="143"/>
      <c r="CX112" s="143"/>
      <c r="DH112" s="143"/>
      <c r="DR112" s="143"/>
      <c r="EB112" s="143"/>
      <c r="EL112" s="143"/>
      <c r="EV112" s="143"/>
      <c r="FF112" s="143"/>
      <c r="FP112" s="143"/>
      <c r="FZ112" s="143"/>
      <c r="GJ112" s="143"/>
      <c r="GT112" s="143"/>
      <c r="HD112" s="143"/>
      <c r="HN112" s="143"/>
      <c r="HX112" s="143"/>
      <c r="IH112" s="143"/>
      <c r="IR112" s="143"/>
    </row>
    <row xmlns:x14ac="http://schemas.microsoft.com/office/spreadsheetml/2009/9/ac" r="113" s="3" customFormat="true" x14ac:dyDescent="0.25">
      <c r="A113" s="448" t="str">
        <f ca="true">IF(ISBLANK('Data Summary'!A115),"",'Data Summary'!A115)</f>
        <v/>
      </c>
      <c r="B113" s="143"/>
      <c r="L113" s="143"/>
      <c r="V113" s="143"/>
      <c r="AF113" s="143"/>
      <c r="AP113" s="143"/>
      <c r="AZ113" s="143"/>
      <c r="BA113" s="143"/>
      <c r="BB113" s="143"/>
      <c r="BC113" s="143"/>
      <c r="BD113" s="143"/>
      <c r="BE113" s="143"/>
      <c r="BF113" s="143"/>
      <c r="BG113" s="143"/>
      <c r="BJ113" s="143"/>
      <c r="BT113" s="143"/>
      <c r="CD113" s="143"/>
      <c r="CN113" s="143"/>
      <c r="CX113" s="143"/>
      <c r="DH113" s="143"/>
      <c r="DR113" s="143"/>
      <c r="EB113" s="143"/>
      <c r="EL113" s="143"/>
      <c r="EV113" s="143"/>
      <c r="FF113" s="143"/>
      <c r="FP113" s="143"/>
      <c r="FZ113" s="143"/>
      <c r="GJ113" s="143"/>
      <c r="GT113" s="143"/>
      <c r="HD113" s="143"/>
      <c r="HN113" s="143"/>
      <c r="HX113" s="143"/>
      <c r="IH113" s="143"/>
      <c r="IR113" s="143"/>
    </row>
    <row xmlns:x14ac="http://schemas.microsoft.com/office/spreadsheetml/2009/9/ac" r="114" s="3" customFormat="true" x14ac:dyDescent="0.25">
      <c r="A114" s="448" t="str">
        <f ca="true">IF(ISBLANK('Data Summary'!A116),"",'Data Summary'!A116)</f>
        <v/>
      </c>
      <c r="B114" s="143"/>
      <c r="L114" s="143"/>
      <c r="V114" s="143"/>
      <c r="AF114" s="143"/>
      <c r="AP114" s="143"/>
      <c r="AZ114" s="143"/>
      <c r="BA114" s="143"/>
      <c r="BB114" s="143"/>
      <c r="BC114" s="143"/>
      <c r="BD114" s="143"/>
      <c r="BE114" s="143"/>
      <c r="BF114" s="143"/>
      <c r="BG114" s="143"/>
      <c r="BJ114" s="143"/>
      <c r="BT114" s="143"/>
      <c r="CD114" s="143"/>
      <c r="CN114" s="143"/>
      <c r="CX114" s="143"/>
      <c r="DH114" s="143"/>
      <c r="DR114" s="143"/>
      <c r="EB114" s="143"/>
      <c r="EL114" s="143"/>
      <c r="EV114" s="143"/>
      <c r="FF114" s="143"/>
      <c r="FP114" s="143"/>
      <c r="FZ114" s="143"/>
      <c r="GJ114" s="143"/>
      <c r="GT114" s="143"/>
      <c r="HD114" s="143"/>
      <c r="HN114" s="143"/>
      <c r="HX114" s="143"/>
      <c r="IH114" s="143"/>
      <c r="IR114" s="143"/>
    </row>
    <row xmlns:x14ac="http://schemas.microsoft.com/office/spreadsheetml/2009/9/ac" r="115" s="3" customFormat="true" x14ac:dyDescent="0.25">
      <c r="A115" s="448" t="str">
        <f ca="true">IF(ISBLANK('Data Summary'!A117),"",'Data Summary'!A117)</f>
        <v/>
      </c>
      <c r="B115" s="143"/>
      <c r="L115" s="143"/>
      <c r="V115" s="143"/>
      <c r="AF115" s="143"/>
      <c r="AP115" s="143"/>
      <c r="AZ115" s="143"/>
      <c r="BA115" s="143"/>
      <c r="BB115" s="143"/>
      <c r="BC115" s="143"/>
      <c r="BD115" s="143"/>
      <c r="BE115" s="143"/>
      <c r="BF115" s="143"/>
      <c r="BG115" s="143"/>
      <c r="BJ115" s="143"/>
      <c r="BT115" s="143"/>
      <c r="CD115" s="143"/>
      <c r="CN115" s="143"/>
      <c r="CX115" s="143"/>
      <c r="DH115" s="143"/>
      <c r="DR115" s="143"/>
      <c r="EB115" s="143"/>
      <c r="EL115" s="143"/>
      <c r="EV115" s="143"/>
      <c r="FF115" s="143"/>
      <c r="FP115" s="143"/>
      <c r="FZ115" s="143"/>
      <c r="GJ115" s="143"/>
      <c r="GT115" s="143"/>
      <c r="HD115" s="143"/>
      <c r="HN115" s="143"/>
      <c r="HX115" s="143"/>
      <c r="IH115" s="143"/>
      <c r="IR115" s="143"/>
    </row>
    <row xmlns:x14ac="http://schemas.microsoft.com/office/spreadsheetml/2009/9/ac" r="116" s="3" customFormat="true" x14ac:dyDescent="0.25">
      <c r="A116" s="448" t="str">
        <f ca="true">IF(ISBLANK('Data Summary'!A118),"",'Data Summary'!A118)</f>
        <v/>
      </c>
      <c r="B116" s="143"/>
      <c r="L116" s="143"/>
      <c r="V116" s="143"/>
      <c r="AF116" s="143"/>
      <c r="AP116" s="143"/>
      <c r="AZ116" s="143"/>
      <c r="BA116" s="143"/>
      <c r="BB116" s="143"/>
      <c r="BC116" s="143"/>
      <c r="BD116" s="143"/>
      <c r="BE116" s="143"/>
      <c r="BF116" s="143"/>
      <c r="BG116" s="143"/>
      <c r="BJ116" s="143"/>
      <c r="BT116" s="143"/>
      <c r="CD116" s="143"/>
      <c r="CN116" s="143"/>
      <c r="CX116" s="143"/>
      <c r="DH116" s="143"/>
      <c r="DR116" s="143"/>
      <c r="EB116" s="143"/>
      <c r="EL116" s="143"/>
      <c r="EV116" s="143"/>
      <c r="FF116" s="143"/>
      <c r="FP116" s="143"/>
      <c r="FZ116" s="143"/>
      <c r="GJ116" s="143"/>
      <c r="GT116" s="143"/>
      <c r="HD116" s="143"/>
      <c r="HN116" s="143"/>
      <c r="HX116" s="143"/>
      <c r="IH116" s="143"/>
      <c r="IR116" s="143"/>
    </row>
    <row xmlns:x14ac="http://schemas.microsoft.com/office/spreadsheetml/2009/9/ac" r="117" s="3" customFormat="true" x14ac:dyDescent="0.25">
      <c r="A117" s="448" t="str">
        <f ca="true">IF(ISBLANK('Data Summary'!A119),"",'Data Summary'!A119)</f>
        <v/>
      </c>
      <c r="B117" s="143"/>
      <c r="L117" s="143"/>
      <c r="V117" s="143"/>
      <c r="AF117" s="143"/>
      <c r="AP117" s="143"/>
      <c r="AZ117" s="143"/>
      <c r="BA117" s="143"/>
      <c r="BB117" s="143"/>
      <c r="BC117" s="143"/>
      <c r="BD117" s="143"/>
      <c r="BE117" s="143"/>
      <c r="BF117" s="143"/>
      <c r="BG117" s="143"/>
      <c r="BJ117" s="143"/>
      <c r="BT117" s="143"/>
      <c r="CD117" s="143"/>
      <c r="CN117" s="143"/>
      <c r="CX117" s="143"/>
      <c r="DH117" s="143"/>
      <c r="DR117" s="143"/>
      <c r="EB117" s="143"/>
      <c r="EL117" s="143"/>
      <c r="EV117" s="143"/>
      <c r="FF117" s="143"/>
      <c r="FP117" s="143"/>
      <c r="FZ117" s="143"/>
      <c r="GJ117" s="143"/>
      <c r="GT117" s="143"/>
      <c r="HD117" s="143"/>
      <c r="HN117" s="143"/>
      <c r="HX117" s="143"/>
      <c r="IH117" s="143"/>
      <c r="IR117" s="143"/>
    </row>
    <row xmlns:x14ac="http://schemas.microsoft.com/office/spreadsheetml/2009/9/ac" r="118" s="3" customFormat="true" x14ac:dyDescent="0.25">
      <c r="A118" s="448" t="str">
        <f ca="true">IF(ISBLANK('Data Summary'!A120),"",'Data Summary'!A120)</f>
        <v/>
      </c>
      <c r="B118" s="143"/>
      <c r="L118" s="143"/>
      <c r="V118" s="143"/>
      <c r="AF118" s="143"/>
      <c r="AP118" s="143"/>
      <c r="AZ118" s="143"/>
      <c r="BA118" s="143"/>
      <c r="BB118" s="143"/>
      <c r="BC118" s="143"/>
      <c r="BD118" s="143"/>
      <c r="BE118" s="143"/>
      <c r="BF118" s="143"/>
      <c r="BG118" s="143"/>
      <c r="BJ118" s="143"/>
      <c r="BT118" s="143"/>
      <c r="CD118" s="143"/>
      <c r="CN118" s="143"/>
      <c r="CX118" s="143"/>
      <c r="DH118" s="143"/>
      <c r="DR118" s="143"/>
      <c r="EB118" s="143"/>
      <c r="EL118" s="143"/>
      <c r="EV118" s="143"/>
      <c r="FF118" s="143"/>
      <c r="FP118" s="143"/>
      <c r="FZ118" s="143"/>
      <c r="GJ118" s="143"/>
      <c r="GT118" s="143"/>
      <c r="HD118" s="143"/>
      <c r="HN118" s="143"/>
      <c r="HX118" s="143"/>
      <c r="IH118" s="143"/>
      <c r="IR118" s="143"/>
    </row>
    <row xmlns:x14ac="http://schemas.microsoft.com/office/spreadsheetml/2009/9/ac" r="119" s="3" customFormat="true" x14ac:dyDescent="0.25">
      <c r="A119" s="448" t="str">
        <f ca="true">IF(ISBLANK('Data Summary'!A121),"",'Data Summary'!A121)</f>
        <v/>
      </c>
      <c r="B119" s="143"/>
      <c r="L119" s="143"/>
      <c r="V119" s="143"/>
      <c r="AF119" s="143"/>
      <c r="AP119" s="143"/>
      <c r="AZ119" s="143"/>
      <c r="BA119" s="143"/>
      <c r="BB119" s="143"/>
      <c r="BC119" s="143"/>
      <c r="BD119" s="143"/>
      <c r="BE119" s="143"/>
      <c r="BF119" s="143"/>
      <c r="BG119" s="143"/>
      <c r="BJ119" s="143"/>
      <c r="BT119" s="143"/>
      <c r="CD119" s="143"/>
      <c r="CN119" s="143"/>
      <c r="CX119" s="143"/>
      <c r="DH119" s="143"/>
      <c r="DR119" s="143"/>
      <c r="EB119" s="143"/>
      <c r="EL119" s="143"/>
      <c r="EV119" s="143"/>
      <c r="FF119" s="143"/>
      <c r="FP119" s="143"/>
      <c r="FZ119" s="143"/>
      <c r="GJ119" s="143"/>
      <c r="GT119" s="143"/>
      <c r="HD119" s="143"/>
      <c r="HN119" s="143"/>
      <c r="HX119" s="143"/>
      <c r="IH119" s="143"/>
      <c r="IR119" s="143"/>
    </row>
    <row xmlns:x14ac="http://schemas.microsoft.com/office/spreadsheetml/2009/9/ac" r="120" s="3" customFormat="true" x14ac:dyDescent="0.25">
      <c r="A120" s="448" t="str">
        <f ca="true">IF(ISBLANK('Data Summary'!A122),"",'Data Summary'!A122)</f>
        <v/>
      </c>
      <c r="B120" s="143"/>
      <c r="L120" s="143"/>
      <c r="V120" s="143"/>
      <c r="AF120" s="143"/>
      <c r="AP120" s="143"/>
      <c r="AZ120" s="143"/>
      <c r="BA120" s="143"/>
      <c r="BB120" s="143"/>
      <c r="BC120" s="143"/>
      <c r="BD120" s="143"/>
      <c r="BE120" s="143"/>
      <c r="BF120" s="143"/>
      <c r="BG120" s="143"/>
      <c r="BJ120" s="143"/>
      <c r="BT120" s="143"/>
      <c r="CD120" s="143"/>
      <c r="CN120" s="143"/>
      <c r="CX120" s="143"/>
      <c r="DH120" s="143"/>
      <c r="DR120" s="143"/>
      <c r="EB120" s="143"/>
      <c r="EL120" s="143"/>
      <c r="EV120" s="143"/>
      <c r="FF120" s="143"/>
      <c r="FP120" s="143"/>
      <c r="FZ120" s="143"/>
      <c r="GJ120" s="143"/>
      <c r="GT120" s="143"/>
      <c r="HD120" s="143"/>
      <c r="HN120" s="143"/>
      <c r="HX120" s="143"/>
      <c r="IH120" s="143"/>
      <c r="IR120" s="143"/>
    </row>
    <row xmlns:x14ac="http://schemas.microsoft.com/office/spreadsheetml/2009/9/ac" r="121" s="3" customFormat="true" x14ac:dyDescent="0.25">
      <c r="A121" s="448" t="str">
        <f ca="true">IF(ISBLANK('Data Summary'!A123),"",'Data Summary'!A123)</f>
        <v/>
      </c>
      <c r="B121" s="143"/>
      <c r="L121" s="143"/>
      <c r="V121" s="143"/>
      <c r="AF121" s="143"/>
      <c r="AP121" s="143"/>
      <c r="AZ121" s="143"/>
      <c r="BA121" s="143"/>
      <c r="BB121" s="143"/>
      <c r="BC121" s="143"/>
      <c r="BD121" s="143"/>
      <c r="BE121" s="143"/>
      <c r="BF121" s="143"/>
      <c r="BG121" s="143"/>
      <c r="BJ121" s="143"/>
      <c r="BT121" s="143"/>
      <c r="CD121" s="143"/>
      <c r="CN121" s="143"/>
      <c r="CX121" s="143"/>
      <c r="DH121" s="143"/>
      <c r="DR121" s="143"/>
      <c r="EB121" s="143"/>
      <c r="EL121" s="143"/>
      <c r="EV121" s="143"/>
      <c r="FF121" s="143"/>
      <c r="FP121" s="143"/>
      <c r="FZ121" s="143"/>
      <c r="GJ121" s="143"/>
      <c r="GT121" s="143"/>
      <c r="HD121" s="143"/>
      <c r="HN121" s="143"/>
      <c r="HX121" s="143"/>
      <c r="IH121" s="143"/>
      <c r="IR121" s="143"/>
    </row>
    <row xmlns:x14ac="http://schemas.microsoft.com/office/spreadsheetml/2009/9/ac" r="122" s="3" customFormat="true" x14ac:dyDescent="0.25">
      <c r="A122" s="448" t="str">
        <f ca="true">IF(ISBLANK('Data Summary'!A124),"",'Data Summary'!A124)</f>
        <v/>
      </c>
      <c r="B122" s="143"/>
      <c r="L122" s="143"/>
      <c r="V122" s="143"/>
      <c r="AF122" s="143"/>
      <c r="AP122" s="143"/>
      <c r="AZ122" s="143"/>
      <c r="BA122" s="143"/>
      <c r="BB122" s="143"/>
      <c r="BC122" s="143"/>
      <c r="BD122" s="143"/>
      <c r="BE122" s="143"/>
      <c r="BF122" s="143"/>
      <c r="BG122" s="143"/>
      <c r="BJ122" s="143"/>
      <c r="BT122" s="143"/>
      <c r="CD122" s="143"/>
      <c r="CN122" s="143"/>
      <c r="CX122" s="143"/>
      <c r="DH122" s="143"/>
      <c r="DR122" s="143"/>
      <c r="EB122" s="143"/>
      <c r="EL122" s="143"/>
      <c r="EV122" s="143"/>
      <c r="FF122" s="143"/>
      <c r="FP122" s="143"/>
      <c r="FZ122" s="143"/>
      <c r="GJ122" s="143"/>
      <c r="GT122" s="143"/>
      <c r="HD122" s="143"/>
      <c r="HN122" s="143"/>
      <c r="HX122" s="143"/>
      <c r="IH122" s="143"/>
      <c r="IR122" s="143"/>
    </row>
    <row xmlns:x14ac="http://schemas.microsoft.com/office/spreadsheetml/2009/9/ac" r="123" s="3" customFormat="true" x14ac:dyDescent="0.25">
      <c r="A123" s="448" t="str">
        <f ca="true">IF(ISBLANK('Data Summary'!A125),"",'Data Summary'!A125)</f>
        <v/>
      </c>
      <c r="B123" s="143"/>
      <c r="L123" s="143"/>
      <c r="V123" s="143"/>
      <c r="AF123" s="143"/>
      <c r="AP123" s="143"/>
      <c r="AZ123" s="143"/>
      <c r="BA123" s="143"/>
      <c r="BB123" s="143"/>
      <c r="BC123" s="143"/>
      <c r="BD123" s="143"/>
      <c r="BE123" s="143"/>
      <c r="BF123" s="143"/>
      <c r="BG123" s="143"/>
      <c r="BJ123" s="143"/>
      <c r="BT123" s="143"/>
      <c r="CD123" s="143"/>
      <c r="CN123" s="143"/>
      <c r="CX123" s="143"/>
      <c r="DH123" s="143"/>
      <c r="DR123" s="143"/>
      <c r="EB123" s="143"/>
      <c r="EL123" s="143"/>
      <c r="EV123" s="143"/>
      <c r="FF123" s="143"/>
      <c r="FP123" s="143"/>
      <c r="FZ123" s="143"/>
      <c r="GJ123" s="143"/>
      <c r="GT123" s="143"/>
      <c r="HD123" s="143"/>
      <c r="HN123" s="143"/>
      <c r="HX123" s="143"/>
      <c r="IH123" s="143"/>
      <c r="IR123" s="143"/>
    </row>
    <row xmlns:x14ac="http://schemas.microsoft.com/office/spreadsheetml/2009/9/ac" r="124" s="3" customFormat="true" x14ac:dyDescent="0.25">
      <c r="A124" s="448" t="str">
        <f ca="true">IF(ISBLANK('Data Summary'!A126),"",'Data Summary'!A126)</f>
        <v/>
      </c>
      <c r="B124" s="143"/>
      <c r="L124" s="143"/>
      <c r="V124" s="143"/>
      <c r="AF124" s="143"/>
      <c r="AP124" s="143"/>
      <c r="AZ124" s="143"/>
      <c r="BA124" s="143"/>
      <c r="BB124" s="143"/>
      <c r="BC124" s="143"/>
      <c r="BD124" s="143"/>
      <c r="BE124" s="143"/>
      <c r="BF124" s="143"/>
      <c r="BG124" s="143"/>
      <c r="BJ124" s="143"/>
      <c r="BT124" s="143"/>
      <c r="CD124" s="143"/>
      <c r="CN124" s="143"/>
      <c r="CX124" s="143"/>
      <c r="DH124" s="143"/>
      <c r="DR124" s="143"/>
      <c r="EB124" s="143"/>
      <c r="EL124" s="143"/>
      <c r="EV124" s="143"/>
      <c r="FF124" s="143"/>
      <c r="FP124" s="143"/>
      <c r="FZ124" s="143"/>
      <c r="GJ124" s="143"/>
      <c r="GT124" s="143"/>
      <c r="HD124" s="143"/>
      <c r="HN124" s="143"/>
      <c r="HX124" s="143"/>
      <c r="IH124" s="143"/>
      <c r="IR124" s="143"/>
    </row>
    <row xmlns:x14ac="http://schemas.microsoft.com/office/spreadsheetml/2009/9/ac" r="125" s="3" customFormat="true" x14ac:dyDescent="0.25">
      <c r="A125" s="448" t="str">
        <f ca="true">IF(ISBLANK('Data Summary'!A127),"",'Data Summary'!A127)</f>
        <v/>
      </c>
      <c r="B125" s="143"/>
      <c r="L125" s="143"/>
      <c r="V125" s="143"/>
      <c r="AF125" s="143"/>
      <c r="AP125" s="143"/>
      <c r="AZ125" s="143"/>
      <c r="BA125" s="143"/>
      <c r="BB125" s="143"/>
      <c r="BC125" s="143"/>
      <c r="BD125" s="143"/>
      <c r="BE125" s="143"/>
      <c r="BF125" s="143"/>
      <c r="BG125" s="143"/>
      <c r="BJ125" s="143"/>
      <c r="BT125" s="143"/>
      <c r="CD125" s="143"/>
      <c r="CN125" s="143"/>
      <c r="CX125" s="143"/>
      <c r="DH125" s="143"/>
      <c r="DR125" s="143"/>
      <c r="EB125" s="143"/>
      <c r="EL125" s="143"/>
      <c r="EV125" s="143"/>
      <c r="FF125" s="143"/>
      <c r="FP125" s="143"/>
      <c r="FZ125" s="143"/>
      <c r="GJ125" s="143"/>
      <c r="GT125" s="143"/>
      <c r="HD125" s="143"/>
      <c r="HN125" s="143"/>
      <c r="HX125" s="143"/>
      <c r="IH125" s="143"/>
      <c r="IR125" s="143"/>
    </row>
    <row xmlns:x14ac="http://schemas.microsoft.com/office/spreadsheetml/2009/9/ac" r="126" s="3" customFormat="true" x14ac:dyDescent="0.25">
      <c r="A126" s="448" t="str">
        <f ca="true">IF(ISBLANK('Data Summary'!A128),"",'Data Summary'!A128)</f>
        <v/>
      </c>
      <c r="B126" s="143"/>
      <c r="L126" s="143"/>
      <c r="V126" s="143"/>
      <c r="AF126" s="143"/>
      <c r="AP126" s="143"/>
      <c r="AZ126" s="143"/>
      <c r="BA126" s="143"/>
      <c r="BB126" s="143"/>
      <c r="BC126" s="143"/>
      <c r="BD126" s="143"/>
      <c r="BE126" s="143"/>
      <c r="BF126" s="143"/>
      <c r="BG126" s="143"/>
      <c r="BJ126" s="143"/>
      <c r="BT126" s="143"/>
      <c r="CD126" s="143"/>
      <c r="CN126" s="143"/>
      <c r="CX126" s="143"/>
      <c r="DH126" s="143"/>
      <c r="DR126" s="143"/>
      <c r="EB126" s="143"/>
      <c r="EL126" s="143"/>
      <c r="EV126" s="143"/>
      <c r="FF126" s="143"/>
      <c r="FP126" s="143"/>
      <c r="FZ126" s="143"/>
      <c r="GJ126" s="143"/>
      <c r="GT126" s="143"/>
      <c r="HD126" s="143"/>
      <c r="HN126" s="143"/>
      <c r="HX126" s="143"/>
      <c r="IH126" s="143"/>
      <c r="IR126" s="143"/>
    </row>
    <row xmlns:x14ac="http://schemas.microsoft.com/office/spreadsheetml/2009/9/ac" r="127" s="3" customFormat="true" x14ac:dyDescent="0.25">
      <c r="A127" s="448" t="str">
        <f ca="true">IF(ISBLANK('Data Summary'!A129),"",'Data Summary'!A129)</f>
        <v/>
      </c>
      <c r="B127" s="143"/>
      <c r="L127" s="143"/>
      <c r="V127" s="143"/>
      <c r="AF127" s="143"/>
      <c r="AP127" s="143"/>
      <c r="AZ127" s="143"/>
      <c r="BA127" s="143"/>
      <c r="BB127" s="143"/>
      <c r="BC127" s="143"/>
      <c r="BD127" s="143"/>
      <c r="BE127" s="143"/>
      <c r="BF127" s="143"/>
      <c r="BG127" s="143"/>
      <c r="BJ127" s="143"/>
      <c r="BT127" s="143"/>
      <c r="CD127" s="143"/>
      <c r="CN127" s="143"/>
      <c r="CX127" s="143"/>
      <c r="DH127" s="143"/>
      <c r="DR127" s="143"/>
      <c r="EB127" s="143"/>
      <c r="EL127" s="143"/>
      <c r="EV127" s="143"/>
      <c r="FF127" s="143"/>
      <c r="FP127" s="143"/>
      <c r="FZ127" s="143"/>
      <c r="GJ127" s="143"/>
      <c r="GT127" s="143"/>
      <c r="HD127" s="143"/>
      <c r="HN127" s="143"/>
      <c r="HX127" s="143"/>
      <c r="IH127" s="143"/>
      <c r="IR127" s="143"/>
    </row>
    <row xmlns:x14ac="http://schemas.microsoft.com/office/spreadsheetml/2009/9/ac" r="128" s="3" customFormat="true" x14ac:dyDescent="0.25">
      <c r="A128" s="448" t="str">
        <f ca="true">IF(ISBLANK('Data Summary'!A130),"",'Data Summary'!A130)</f>
        <v/>
      </c>
      <c r="B128" s="143"/>
      <c r="L128" s="143"/>
      <c r="V128" s="143"/>
      <c r="AF128" s="143"/>
      <c r="AP128" s="143"/>
      <c r="AZ128" s="143"/>
      <c r="BA128" s="143"/>
      <c r="BB128" s="143"/>
      <c r="BC128" s="143"/>
      <c r="BD128" s="143"/>
      <c r="BE128" s="143"/>
      <c r="BF128" s="143"/>
      <c r="BG128" s="143"/>
      <c r="BJ128" s="143"/>
      <c r="BT128" s="143"/>
      <c r="CD128" s="143"/>
      <c r="CN128" s="143"/>
      <c r="CX128" s="143"/>
      <c r="DH128" s="143"/>
      <c r="DR128" s="143"/>
      <c r="EB128" s="143"/>
      <c r="EL128" s="143"/>
      <c r="EV128" s="143"/>
      <c r="FF128" s="143"/>
      <c r="FP128" s="143"/>
      <c r="FZ128" s="143"/>
      <c r="GJ128" s="143"/>
      <c r="GT128" s="143"/>
      <c r="HD128" s="143"/>
      <c r="HN128" s="143"/>
      <c r="HX128" s="143"/>
      <c r="IH128" s="143"/>
      <c r="IR128" s="143"/>
    </row>
    <row xmlns:x14ac="http://schemas.microsoft.com/office/spreadsheetml/2009/9/ac" r="129" s="3" customFormat="true" x14ac:dyDescent="0.25">
      <c r="A129" s="448" t="str">
        <f ca="true">IF(ISBLANK('Data Summary'!A131),"",'Data Summary'!A131)</f>
        <v/>
      </c>
      <c r="B129" s="143"/>
      <c r="L129" s="143"/>
      <c r="V129" s="143"/>
      <c r="AF129" s="143"/>
      <c r="AP129" s="143"/>
      <c r="AZ129" s="143"/>
      <c r="BA129" s="143"/>
      <c r="BB129" s="143"/>
      <c r="BC129" s="143"/>
      <c r="BD129" s="143"/>
      <c r="BE129" s="143"/>
      <c r="BF129" s="143"/>
      <c r="BG129" s="143"/>
      <c r="BJ129" s="143"/>
      <c r="BT129" s="143"/>
      <c r="CD129" s="143"/>
      <c r="CN129" s="143"/>
      <c r="CX129" s="143"/>
      <c r="DH129" s="143"/>
      <c r="DR129" s="143"/>
      <c r="EB129" s="143"/>
      <c r="EL129" s="143"/>
      <c r="EV129" s="143"/>
      <c r="FF129" s="143"/>
      <c r="FP129" s="143"/>
      <c r="FZ129" s="143"/>
      <c r="GJ129" s="143"/>
      <c r="GT129" s="143"/>
      <c r="HD129" s="143"/>
      <c r="HN129" s="143"/>
      <c r="HX129" s="143"/>
      <c r="IH129" s="143"/>
      <c r="IR129" s="143"/>
    </row>
    <row xmlns:x14ac="http://schemas.microsoft.com/office/spreadsheetml/2009/9/ac" r="130" s="3" customFormat="true" x14ac:dyDescent="0.25">
      <c r="A130" s="448" t="str">
        <f ca="true">IF(ISBLANK('Data Summary'!A132),"",'Data Summary'!A132)</f>
        <v/>
      </c>
      <c r="B130" s="143"/>
      <c r="L130" s="143"/>
      <c r="V130" s="143"/>
      <c r="AF130" s="143"/>
      <c r="AP130" s="143"/>
      <c r="AZ130" s="143"/>
      <c r="BA130" s="143"/>
      <c r="BB130" s="143"/>
      <c r="BC130" s="143"/>
      <c r="BD130" s="143"/>
      <c r="BE130" s="143"/>
      <c r="BF130" s="143"/>
      <c r="BG130" s="143"/>
      <c r="BJ130" s="143"/>
      <c r="BT130" s="143"/>
      <c r="CD130" s="143"/>
      <c r="CN130" s="143"/>
      <c r="CX130" s="143"/>
      <c r="DH130" s="143"/>
      <c r="DR130" s="143"/>
      <c r="EB130" s="143"/>
      <c r="EL130" s="143"/>
      <c r="EV130" s="143"/>
      <c r="FF130" s="143"/>
      <c r="FP130" s="143"/>
      <c r="FZ130" s="143"/>
      <c r="GJ130" s="143"/>
      <c r="GT130" s="143"/>
      <c r="HD130" s="143"/>
      <c r="HN130" s="143"/>
      <c r="HX130" s="143"/>
      <c r="IH130" s="143"/>
      <c r="IR130" s="143"/>
    </row>
    <row xmlns:x14ac="http://schemas.microsoft.com/office/spreadsheetml/2009/9/ac" r="131" s="3" customFormat="true" x14ac:dyDescent="0.25">
      <c r="A131" s="448" t="str">
        <f ca="true">IF(ISBLANK('Data Summary'!A133),"",'Data Summary'!A133)</f>
        <v/>
      </c>
      <c r="B131" s="143"/>
      <c r="L131" s="143"/>
      <c r="V131" s="143"/>
      <c r="AF131" s="143"/>
      <c r="AP131" s="143"/>
      <c r="AZ131" s="143"/>
      <c r="BA131" s="143"/>
      <c r="BB131" s="143"/>
      <c r="BC131" s="143"/>
      <c r="BD131" s="143"/>
      <c r="BE131" s="143"/>
      <c r="BF131" s="143"/>
      <c r="BG131" s="143"/>
      <c r="BJ131" s="143"/>
      <c r="BT131" s="143"/>
      <c r="CD131" s="143"/>
      <c r="CN131" s="143"/>
      <c r="CX131" s="143"/>
      <c r="DH131" s="143"/>
      <c r="DR131" s="143"/>
      <c r="EB131" s="143"/>
      <c r="EL131" s="143"/>
      <c r="EV131" s="143"/>
      <c r="FF131" s="143"/>
      <c r="FP131" s="143"/>
      <c r="FZ131" s="143"/>
      <c r="GJ131" s="143"/>
      <c r="GT131" s="143"/>
      <c r="HD131" s="143"/>
      <c r="HN131" s="143"/>
      <c r="HX131" s="143"/>
      <c r="IH131" s="143"/>
      <c r="IR131" s="143"/>
    </row>
    <row xmlns:x14ac="http://schemas.microsoft.com/office/spreadsheetml/2009/9/ac" r="132" s="3" customFormat="true" x14ac:dyDescent="0.25">
      <c r="A132" s="448" t="str">
        <f ca="true">IF(ISBLANK('Data Summary'!A134),"",'Data Summary'!A134)</f>
        <v/>
      </c>
      <c r="B132" s="143"/>
      <c r="L132" s="143"/>
      <c r="V132" s="143"/>
      <c r="AF132" s="143"/>
      <c r="AP132" s="143"/>
      <c r="AZ132" s="143"/>
      <c r="BA132" s="143"/>
      <c r="BB132" s="143"/>
      <c r="BC132" s="143"/>
      <c r="BD132" s="143"/>
      <c r="BE132" s="143"/>
      <c r="BF132" s="143"/>
      <c r="BG132" s="143"/>
      <c r="BJ132" s="143"/>
      <c r="BT132" s="143"/>
      <c r="CD132" s="143"/>
      <c r="CN132" s="143"/>
      <c r="CX132" s="143"/>
      <c r="DH132" s="143"/>
      <c r="DR132" s="143"/>
      <c r="EB132" s="143"/>
      <c r="EL132" s="143"/>
      <c r="EV132" s="143"/>
      <c r="FF132" s="143"/>
      <c r="FP132" s="143"/>
      <c r="FZ132" s="143"/>
      <c r="GJ132" s="143"/>
      <c r="GT132" s="143"/>
      <c r="HD132" s="143"/>
      <c r="HN132" s="143"/>
      <c r="HX132" s="143"/>
      <c r="IH132" s="143"/>
      <c r="IR132" s="143"/>
    </row>
    <row xmlns:x14ac="http://schemas.microsoft.com/office/spreadsheetml/2009/9/ac" r="133" s="3" customFormat="true" x14ac:dyDescent="0.25">
      <c r="A133" s="448" t="str">
        <f ca="true">IF(ISBLANK('Data Summary'!A135),"",'Data Summary'!A135)</f>
        <v/>
      </c>
      <c r="B133" s="143"/>
      <c r="L133" s="143"/>
      <c r="V133" s="143"/>
      <c r="AF133" s="143"/>
      <c r="AP133" s="143"/>
      <c r="AZ133" s="143"/>
      <c r="BA133" s="143"/>
      <c r="BB133" s="143"/>
      <c r="BC133" s="143"/>
      <c r="BD133" s="143"/>
      <c r="BE133" s="143"/>
      <c r="BF133" s="143"/>
      <c r="BG133" s="143"/>
      <c r="BJ133" s="143"/>
      <c r="BT133" s="143"/>
      <c r="CD133" s="143"/>
      <c r="CN133" s="143"/>
      <c r="CX133" s="143"/>
      <c r="DH133" s="143"/>
      <c r="DR133" s="143"/>
      <c r="EB133" s="143"/>
      <c r="EL133" s="143"/>
      <c r="EV133" s="143"/>
      <c r="FF133" s="143"/>
      <c r="FP133" s="143"/>
      <c r="FZ133" s="143"/>
      <c r="GJ133" s="143"/>
      <c r="GT133" s="143"/>
      <c r="HD133" s="143"/>
      <c r="HN133" s="143"/>
      <c r="HX133" s="143"/>
      <c r="IH133" s="143"/>
      <c r="IR133" s="143"/>
    </row>
    <row xmlns:x14ac="http://schemas.microsoft.com/office/spreadsheetml/2009/9/ac" r="134" s="3" customFormat="true" x14ac:dyDescent="0.25">
      <c r="A134" s="448" t="str">
        <f ca="true">IF(ISBLANK('Data Summary'!A136),"",'Data Summary'!A136)</f>
        <v/>
      </c>
      <c r="B134" s="143"/>
      <c r="L134" s="143"/>
      <c r="V134" s="143"/>
      <c r="AF134" s="143"/>
      <c r="AP134" s="143"/>
      <c r="AZ134" s="143"/>
      <c r="BA134" s="143"/>
      <c r="BB134" s="143"/>
      <c r="BC134" s="143"/>
      <c r="BD134" s="143"/>
      <c r="BE134" s="143"/>
      <c r="BF134" s="143"/>
      <c r="BG134" s="143"/>
      <c r="BJ134" s="143"/>
      <c r="BT134" s="143"/>
      <c r="CD134" s="143"/>
      <c r="CN134" s="143"/>
      <c r="CX134" s="143"/>
      <c r="DH134" s="143"/>
      <c r="DR134" s="143"/>
      <c r="EB134" s="143"/>
      <c r="EL134" s="143"/>
      <c r="EV134" s="143"/>
      <c r="FF134" s="143"/>
      <c r="FP134" s="143"/>
      <c r="FZ134" s="143"/>
      <c r="GJ134" s="143"/>
      <c r="GT134" s="143"/>
      <c r="HD134" s="143"/>
      <c r="HN134" s="143"/>
      <c r="HX134" s="143"/>
      <c r="IH134" s="143"/>
      <c r="IR134" s="143"/>
    </row>
    <row xmlns:x14ac="http://schemas.microsoft.com/office/spreadsheetml/2009/9/ac" r="135" s="3" customFormat="true" x14ac:dyDescent="0.25">
      <c r="A135" s="448" t="str">
        <f ca="true">IF(ISBLANK('Data Summary'!A137),"",'Data Summary'!A137)</f>
        <v/>
      </c>
      <c r="B135" s="143"/>
      <c r="L135" s="143"/>
      <c r="V135" s="143"/>
      <c r="AF135" s="143"/>
      <c r="AP135" s="143"/>
      <c r="AZ135" s="143"/>
      <c r="BA135" s="143"/>
      <c r="BB135" s="143"/>
      <c r="BC135" s="143"/>
      <c r="BD135" s="143"/>
      <c r="BE135" s="143"/>
      <c r="BF135" s="143"/>
      <c r="BG135" s="143"/>
      <c r="BJ135" s="143"/>
      <c r="BT135" s="143"/>
      <c r="CD135" s="143"/>
      <c r="CN135" s="143"/>
      <c r="CX135" s="143"/>
      <c r="DH135" s="143"/>
      <c r="DR135" s="143"/>
      <c r="EB135" s="143"/>
      <c r="EL135" s="143"/>
      <c r="EV135" s="143"/>
      <c r="FF135" s="143"/>
      <c r="FP135" s="143"/>
      <c r="FZ135" s="143"/>
      <c r="GJ135" s="143"/>
      <c r="GT135" s="143"/>
      <c r="HD135" s="143"/>
      <c r="HN135" s="143"/>
      <c r="HX135" s="143"/>
      <c r="IH135" s="143"/>
      <c r="IR135" s="143"/>
    </row>
    <row xmlns:x14ac="http://schemas.microsoft.com/office/spreadsheetml/2009/9/ac" r="136" s="3" customFormat="true" x14ac:dyDescent="0.25">
      <c r="A136" s="448" t="str">
        <f ca="true">IF(ISBLANK('Data Summary'!A138),"",'Data Summary'!A138)</f>
        <v/>
      </c>
      <c r="B136" s="143"/>
      <c r="L136" s="143"/>
      <c r="V136" s="143"/>
      <c r="AF136" s="143"/>
      <c r="AP136" s="143"/>
      <c r="AZ136" s="143"/>
      <c r="BA136" s="143"/>
      <c r="BB136" s="143"/>
      <c r="BC136" s="143"/>
      <c r="BD136" s="143"/>
      <c r="BE136" s="143"/>
      <c r="BF136" s="143"/>
      <c r="BG136" s="143"/>
      <c r="BJ136" s="143"/>
      <c r="BT136" s="143"/>
      <c r="CD136" s="143"/>
      <c r="CN136" s="143"/>
      <c r="CX136" s="143"/>
      <c r="DH136" s="143"/>
      <c r="DR136" s="143"/>
      <c r="EB136" s="143"/>
      <c r="EL136" s="143"/>
      <c r="EV136" s="143"/>
      <c r="FF136" s="143"/>
      <c r="FP136" s="143"/>
      <c r="FZ136" s="143"/>
      <c r="GJ136" s="143"/>
      <c r="GT136" s="143"/>
      <c r="HD136" s="143"/>
      <c r="HN136" s="143"/>
      <c r="HX136" s="143"/>
      <c r="IH136" s="143"/>
      <c r="IR136" s="143"/>
    </row>
    <row xmlns:x14ac="http://schemas.microsoft.com/office/spreadsheetml/2009/9/ac" r="137" s="3" customFormat="true" x14ac:dyDescent="0.25">
      <c r="A137" s="448" t="str">
        <f ca="true">IF(ISBLANK('Data Summary'!A139),"",'Data Summary'!A139)</f>
        <v/>
      </c>
      <c r="B137" s="143"/>
      <c r="L137" s="143"/>
      <c r="V137" s="143"/>
      <c r="AF137" s="143"/>
      <c r="AP137" s="143"/>
      <c r="AZ137" s="143"/>
      <c r="BA137" s="143"/>
      <c r="BB137" s="143"/>
      <c r="BC137" s="143"/>
      <c r="BD137" s="143"/>
      <c r="BE137" s="143"/>
      <c r="BF137" s="143"/>
      <c r="BG137" s="143"/>
      <c r="BJ137" s="143"/>
      <c r="BT137" s="143"/>
      <c r="CD137" s="143"/>
      <c r="CN137" s="143"/>
      <c r="CX137" s="143"/>
      <c r="DH137" s="143"/>
      <c r="DR137" s="143"/>
      <c r="EB137" s="143"/>
      <c r="EL137" s="143"/>
      <c r="EV137" s="143"/>
      <c r="FF137" s="143"/>
      <c r="FP137" s="143"/>
      <c r="FZ137" s="143"/>
      <c r="GJ137" s="143"/>
      <c r="GT137" s="143"/>
      <c r="HD137" s="143"/>
      <c r="HN137" s="143"/>
      <c r="HX137" s="143"/>
      <c r="IH137" s="143"/>
      <c r="IR137" s="143"/>
    </row>
    <row xmlns:x14ac="http://schemas.microsoft.com/office/spreadsheetml/2009/9/ac" r="138" s="3" customFormat="true" x14ac:dyDescent="0.25">
      <c r="A138" s="448" t="str">
        <f ca="true">IF(ISBLANK('Data Summary'!A140),"",'Data Summary'!A140)</f>
        <v/>
      </c>
      <c r="B138" s="143"/>
      <c r="L138" s="143"/>
      <c r="V138" s="143"/>
      <c r="AF138" s="143"/>
      <c r="AP138" s="143"/>
      <c r="AZ138" s="143"/>
      <c r="BA138" s="143"/>
      <c r="BB138" s="143"/>
      <c r="BC138" s="143"/>
      <c r="BD138" s="143"/>
      <c r="BE138" s="143"/>
      <c r="BF138" s="143"/>
      <c r="BG138" s="143"/>
      <c r="BJ138" s="143"/>
      <c r="BT138" s="143"/>
      <c r="CD138" s="143"/>
      <c r="CN138" s="143"/>
      <c r="CX138" s="143"/>
      <c r="DH138" s="143"/>
      <c r="DR138" s="143"/>
      <c r="EB138" s="143"/>
      <c r="EL138" s="143"/>
      <c r="EV138" s="143"/>
      <c r="FF138" s="143"/>
      <c r="FP138" s="143"/>
      <c r="FZ138" s="143"/>
      <c r="GJ138" s="143"/>
      <c r="GT138" s="143"/>
      <c r="HD138" s="143"/>
      <c r="HN138" s="143"/>
      <c r="HX138" s="143"/>
      <c r="IH138" s="143"/>
      <c r="IR138" s="143"/>
    </row>
    <row xmlns:x14ac="http://schemas.microsoft.com/office/spreadsheetml/2009/9/ac" r="139" s="3" customFormat="true" x14ac:dyDescent="0.25">
      <c r="A139" s="448" t="str">
        <f ca="true">IF(ISBLANK('Data Summary'!A141),"",'Data Summary'!A141)</f>
        <v/>
      </c>
      <c r="B139" s="143"/>
      <c r="L139" s="143"/>
      <c r="V139" s="143"/>
      <c r="AF139" s="143"/>
      <c r="AP139" s="143"/>
      <c r="AZ139" s="143"/>
      <c r="BA139" s="143"/>
      <c r="BB139" s="143"/>
      <c r="BC139" s="143"/>
      <c r="BD139" s="143"/>
      <c r="BE139" s="143"/>
      <c r="BF139" s="143"/>
      <c r="BG139" s="143"/>
      <c r="BJ139" s="143"/>
      <c r="BT139" s="143"/>
      <c r="CD139" s="143"/>
      <c r="CN139" s="143"/>
      <c r="CX139" s="143"/>
      <c r="DH139" s="143"/>
      <c r="DR139" s="143"/>
      <c r="EB139" s="143"/>
      <c r="EL139" s="143"/>
      <c r="EV139" s="143"/>
      <c r="FF139" s="143"/>
      <c r="FP139" s="143"/>
      <c r="FZ139" s="143"/>
      <c r="GJ139" s="143"/>
      <c r="GT139" s="143"/>
      <c r="HD139" s="143"/>
      <c r="HN139" s="143"/>
      <c r="HX139" s="143"/>
      <c r="IH139" s="143"/>
      <c r="IR139" s="143"/>
    </row>
    <row xmlns:x14ac="http://schemas.microsoft.com/office/spreadsheetml/2009/9/ac" r="140" s="3" customFormat="true" x14ac:dyDescent="0.25">
      <c r="A140" s="448" t="str">
        <f ca="true">IF(ISBLANK('Data Summary'!A142),"",'Data Summary'!A142)</f>
        <v/>
      </c>
      <c r="B140" s="143"/>
      <c r="L140" s="143"/>
      <c r="V140" s="143"/>
      <c r="AF140" s="143"/>
      <c r="AP140" s="143"/>
      <c r="AZ140" s="143"/>
      <c r="BA140" s="143"/>
      <c r="BB140" s="143"/>
      <c r="BC140" s="143"/>
      <c r="BD140" s="143"/>
      <c r="BE140" s="143"/>
      <c r="BF140" s="143"/>
      <c r="BG140" s="143"/>
      <c r="BJ140" s="143"/>
      <c r="BT140" s="143"/>
      <c r="CD140" s="143"/>
      <c r="CN140" s="143"/>
      <c r="CX140" s="143"/>
      <c r="DH140" s="143"/>
      <c r="DR140" s="143"/>
      <c r="EB140" s="143"/>
      <c r="EL140" s="143"/>
      <c r="EV140" s="143"/>
      <c r="FF140" s="143"/>
      <c r="FP140" s="143"/>
      <c r="FZ140" s="143"/>
      <c r="GJ140" s="143"/>
      <c r="GT140" s="143"/>
      <c r="HD140" s="143"/>
      <c r="HN140" s="143"/>
      <c r="HX140" s="143"/>
      <c r="IH140" s="143"/>
      <c r="IR140" s="143"/>
    </row>
    <row xmlns:x14ac="http://schemas.microsoft.com/office/spreadsheetml/2009/9/ac" r="141" s="3" customFormat="true" x14ac:dyDescent="0.25">
      <c r="A141" s="448" t="str">
        <f ca="true">IF(ISBLANK('Data Summary'!A143),"",'Data Summary'!A143)</f>
        <v/>
      </c>
      <c r="B141" s="143"/>
      <c r="L141" s="143"/>
      <c r="V141" s="143"/>
      <c r="AF141" s="143"/>
      <c r="AP141" s="143"/>
      <c r="AZ141" s="143"/>
      <c r="BA141" s="143"/>
      <c r="BB141" s="143"/>
      <c r="BC141" s="143"/>
      <c r="BD141" s="143"/>
      <c r="BE141" s="143"/>
      <c r="BF141" s="143"/>
      <c r="BG141" s="143"/>
      <c r="BJ141" s="143"/>
      <c r="BT141" s="143"/>
      <c r="CD141" s="143"/>
      <c r="CN141" s="143"/>
      <c r="CX141" s="143"/>
      <c r="DH141" s="143"/>
      <c r="DR141" s="143"/>
      <c r="EB141" s="143"/>
      <c r="EL141" s="143"/>
      <c r="EV141" s="143"/>
      <c r="FF141" s="143"/>
      <c r="FP141" s="143"/>
      <c r="FZ141" s="143"/>
      <c r="GJ141" s="143"/>
      <c r="GT141" s="143"/>
      <c r="HD141" s="143"/>
      <c r="HN141" s="143"/>
      <c r="HX141" s="143"/>
      <c r="IH141" s="143"/>
      <c r="IR141" s="143"/>
    </row>
    <row xmlns:x14ac="http://schemas.microsoft.com/office/spreadsheetml/2009/9/ac" r="142" s="3" customFormat="true" x14ac:dyDescent="0.25">
      <c r="A142" s="448" t="str">
        <f ca="true">IF(ISBLANK('Data Summary'!A144),"",'Data Summary'!A144)</f>
        <v/>
      </c>
      <c r="B142" s="143"/>
      <c r="L142" s="143"/>
      <c r="V142" s="143"/>
      <c r="AF142" s="143"/>
      <c r="AP142" s="143"/>
      <c r="AZ142" s="143"/>
      <c r="BA142" s="143"/>
      <c r="BB142" s="143"/>
      <c r="BC142" s="143"/>
      <c r="BD142" s="143"/>
      <c r="BE142" s="143"/>
      <c r="BF142" s="143"/>
      <c r="BG142" s="143"/>
      <c r="BJ142" s="143"/>
      <c r="BT142" s="143"/>
      <c r="CD142" s="143"/>
      <c r="CN142" s="143"/>
      <c r="CX142" s="143"/>
      <c r="DH142" s="143"/>
      <c r="DR142" s="143"/>
      <c r="EB142" s="143"/>
      <c r="EL142" s="143"/>
      <c r="EV142" s="143"/>
      <c r="FF142" s="143"/>
      <c r="FP142" s="143"/>
      <c r="FZ142" s="143"/>
      <c r="GJ142" s="143"/>
      <c r="GT142" s="143"/>
      <c r="HD142" s="143"/>
      <c r="HN142" s="143"/>
      <c r="HX142" s="143"/>
      <c r="IH142" s="143"/>
      <c r="IR142" s="143"/>
    </row>
    <row xmlns:x14ac="http://schemas.microsoft.com/office/spreadsheetml/2009/9/ac" r="143" s="3" customFormat="true" x14ac:dyDescent="0.25">
      <c r="A143" s="448" t="str">
        <f ca="true">IF(ISBLANK('Data Summary'!A145),"",'Data Summary'!A145)</f>
        <v/>
      </c>
      <c r="B143" s="143"/>
      <c r="L143" s="143"/>
      <c r="V143" s="143"/>
      <c r="AF143" s="143"/>
      <c r="AP143" s="143"/>
      <c r="AZ143" s="143"/>
      <c r="BA143" s="143"/>
      <c r="BB143" s="143"/>
      <c r="BC143" s="143"/>
      <c r="BD143" s="143"/>
      <c r="BE143" s="143"/>
      <c r="BF143" s="143"/>
      <c r="BG143" s="143"/>
      <c r="BJ143" s="143"/>
      <c r="BT143" s="143"/>
      <c r="CD143" s="143"/>
      <c r="CN143" s="143"/>
      <c r="CX143" s="143"/>
      <c r="DH143" s="143"/>
      <c r="DR143" s="143"/>
      <c r="EB143" s="143"/>
      <c r="EL143" s="143"/>
      <c r="EV143" s="143"/>
      <c r="FF143" s="143"/>
      <c r="FP143" s="143"/>
      <c r="FZ143" s="143"/>
      <c r="GJ143" s="143"/>
      <c r="GT143" s="143"/>
      <c r="HD143" s="143"/>
      <c r="HN143" s="143"/>
      <c r="HX143" s="143"/>
      <c r="IH143" s="143"/>
      <c r="IR143" s="143"/>
    </row>
    <row xmlns:x14ac="http://schemas.microsoft.com/office/spreadsheetml/2009/9/ac" r="144" s="3" customFormat="true" x14ac:dyDescent="0.25">
      <c r="A144" s="448" t="str">
        <f ca="true">IF(ISBLANK('Data Summary'!A146),"",'Data Summary'!A146)</f>
        <v/>
      </c>
      <c r="B144" s="143"/>
      <c r="L144" s="143"/>
      <c r="V144" s="143"/>
      <c r="AF144" s="143"/>
      <c r="AP144" s="143"/>
      <c r="AZ144" s="143"/>
      <c r="BA144" s="143"/>
      <c r="BB144" s="143"/>
      <c r="BC144" s="143"/>
      <c r="BD144" s="143"/>
      <c r="BE144" s="143"/>
      <c r="BF144" s="143"/>
      <c r="BG144" s="143"/>
      <c r="BJ144" s="143"/>
      <c r="BT144" s="143"/>
      <c r="CD144" s="143"/>
      <c r="CN144" s="143"/>
      <c r="CX144" s="143"/>
      <c r="DH144" s="143"/>
      <c r="DR144" s="143"/>
      <c r="EB144" s="143"/>
      <c r="EL144" s="143"/>
      <c r="EV144" s="143"/>
      <c r="FF144" s="143"/>
      <c r="FP144" s="143"/>
      <c r="FZ144" s="143"/>
      <c r="GJ144" s="143"/>
      <c r="GT144" s="143"/>
      <c r="HD144" s="143"/>
      <c r="HN144" s="143"/>
      <c r="HX144" s="143"/>
      <c r="IH144" s="143"/>
      <c r="IR144" s="143"/>
    </row>
    <row xmlns:x14ac="http://schemas.microsoft.com/office/spreadsheetml/2009/9/ac" r="145" s="3" customFormat="true" x14ac:dyDescent="0.25">
      <c r="A145" s="448" t="str">
        <f ca="true">IF(ISBLANK('Data Summary'!A147),"",'Data Summary'!A147)</f>
        <v/>
      </c>
      <c r="B145" s="143"/>
      <c r="L145" s="143"/>
      <c r="V145" s="143"/>
      <c r="AF145" s="143"/>
      <c r="AP145" s="143"/>
      <c r="AZ145" s="143"/>
      <c r="BA145" s="143"/>
      <c r="BB145" s="143"/>
      <c r="BC145" s="143"/>
      <c r="BD145" s="143"/>
      <c r="BE145" s="143"/>
      <c r="BF145" s="143"/>
      <c r="BG145" s="143"/>
      <c r="BJ145" s="143"/>
      <c r="BT145" s="143"/>
      <c r="CD145" s="143"/>
      <c r="CN145" s="143"/>
      <c r="CX145" s="143"/>
      <c r="DH145" s="143"/>
      <c r="DR145" s="143"/>
      <c r="EB145" s="143"/>
      <c r="EL145" s="143"/>
      <c r="EV145" s="143"/>
      <c r="FF145" s="143"/>
      <c r="FP145" s="143"/>
      <c r="FZ145" s="143"/>
      <c r="GJ145" s="143"/>
      <c r="GT145" s="143"/>
      <c r="HD145" s="143"/>
      <c r="HN145" s="143"/>
      <c r="HX145" s="143"/>
      <c r="IH145" s="143"/>
      <c r="IR145" s="143"/>
    </row>
    <row xmlns:x14ac="http://schemas.microsoft.com/office/spreadsheetml/2009/9/ac" r="146" s="3" customFormat="true" x14ac:dyDescent="0.25">
      <c r="A146" s="448" t="str">
        <f ca="true">IF(ISBLANK('Data Summary'!A148),"",'Data Summary'!A148)</f>
        <v/>
      </c>
      <c r="B146" s="143"/>
      <c r="L146" s="143"/>
      <c r="V146" s="143"/>
      <c r="AF146" s="143"/>
      <c r="AP146" s="143"/>
      <c r="AZ146" s="143"/>
      <c r="BA146" s="143"/>
      <c r="BB146" s="143"/>
      <c r="BC146" s="143"/>
      <c r="BD146" s="143"/>
      <c r="BE146" s="143"/>
      <c r="BF146" s="143"/>
      <c r="BG146" s="143"/>
      <c r="BJ146" s="143"/>
      <c r="BT146" s="143"/>
      <c r="CD146" s="143"/>
      <c r="CN146" s="143"/>
      <c r="CX146" s="143"/>
      <c r="DH146" s="143"/>
      <c r="DR146" s="143"/>
      <c r="EB146" s="143"/>
      <c r="EL146" s="143"/>
      <c r="EV146" s="143"/>
      <c r="FF146" s="143"/>
      <c r="FP146" s="143"/>
      <c r="FZ146" s="143"/>
      <c r="GJ146" s="143"/>
      <c r="GT146" s="143"/>
      <c r="HD146" s="143"/>
      <c r="HN146" s="143"/>
      <c r="HX146" s="143"/>
      <c r="IH146" s="143"/>
      <c r="IR146" s="143"/>
    </row>
    <row xmlns:x14ac="http://schemas.microsoft.com/office/spreadsheetml/2009/9/ac" r="147" s="3" customFormat="true" x14ac:dyDescent="0.25">
      <c r="A147" s="448" t="str">
        <f ca="true">IF(ISBLANK('Data Summary'!A149),"",'Data Summary'!A149)</f>
        <v/>
      </c>
      <c r="B147" s="143"/>
      <c r="L147" s="143"/>
      <c r="V147" s="143"/>
      <c r="AF147" s="143"/>
      <c r="AP147" s="143"/>
      <c r="AZ147" s="143"/>
      <c r="BA147" s="143"/>
      <c r="BB147" s="143"/>
      <c r="BC147" s="143"/>
      <c r="BD147" s="143"/>
      <c r="BE147" s="143"/>
      <c r="BF147" s="143"/>
      <c r="BG147" s="143"/>
      <c r="BJ147" s="143"/>
      <c r="BT147" s="143"/>
      <c r="CD147" s="143"/>
      <c r="CN147" s="143"/>
      <c r="CX147" s="143"/>
      <c r="DH147" s="143"/>
      <c r="DR147" s="143"/>
      <c r="EB147" s="143"/>
      <c r="EL147" s="143"/>
      <c r="EV147" s="143"/>
      <c r="FF147" s="143"/>
      <c r="FP147" s="143"/>
      <c r="FZ147" s="143"/>
      <c r="GJ147" s="143"/>
      <c r="GT147" s="143"/>
      <c r="HD147" s="143"/>
      <c r="HN147" s="143"/>
      <c r="HX147" s="143"/>
      <c r="IH147" s="143"/>
      <c r="IR147" s="143"/>
    </row>
    <row xmlns:x14ac="http://schemas.microsoft.com/office/spreadsheetml/2009/9/ac" r="148" s="3" customFormat="true" x14ac:dyDescent="0.25">
      <c r="A148" s="448" t="str">
        <f ca="true">IF(ISBLANK('Data Summary'!A150),"",'Data Summary'!A150)</f>
        <v/>
      </c>
      <c r="B148" s="143"/>
      <c r="L148" s="143"/>
      <c r="V148" s="143"/>
      <c r="AF148" s="143"/>
      <c r="AP148" s="143"/>
      <c r="AZ148" s="143"/>
      <c r="BA148" s="143"/>
      <c r="BB148" s="143"/>
      <c r="BC148" s="143"/>
      <c r="BD148" s="143"/>
      <c r="BE148" s="143"/>
      <c r="BF148" s="143"/>
      <c r="BG148" s="143"/>
      <c r="BJ148" s="143"/>
      <c r="BT148" s="143"/>
      <c r="CD148" s="143"/>
      <c r="CN148" s="143"/>
      <c r="CX148" s="143"/>
      <c r="DH148" s="143"/>
      <c r="DR148" s="143"/>
      <c r="EB148" s="143"/>
      <c r="EL148" s="143"/>
      <c r="EV148" s="143"/>
      <c r="FF148" s="143"/>
      <c r="FP148" s="143"/>
      <c r="FZ148" s="143"/>
      <c r="GJ148" s="143"/>
      <c r="GT148" s="143"/>
      <c r="HD148" s="143"/>
      <c r="HN148" s="143"/>
      <c r="HX148" s="143"/>
      <c r="IH148" s="143"/>
      <c r="IR148" s="143"/>
    </row>
    <row xmlns:x14ac="http://schemas.microsoft.com/office/spreadsheetml/2009/9/ac" r="149" s="3" customFormat="true" x14ac:dyDescent="0.25">
      <c r="A149" s="448" t="str">
        <f ca="true">IF(ISBLANK('Data Summary'!A151),"",'Data Summary'!A151)</f>
        <v/>
      </c>
      <c r="B149" s="143"/>
      <c r="L149" s="143"/>
      <c r="V149" s="143"/>
      <c r="AF149" s="143"/>
      <c r="AP149" s="143"/>
      <c r="AZ149" s="143"/>
      <c r="BA149" s="143"/>
      <c r="BB149" s="143"/>
      <c r="BC149" s="143"/>
      <c r="BD149" s="143"/>
      <c r="BE149" s="143"/>
      <c r="BF149" s="143"/>
      <c r="BG149" s="143"/>
      <c r="BJ149" s="143"/>
      <c r="BT149" s="143"/>
      <c r="CD149" s="143"/>
      <c r="CN149" s="143"/>
      <c r="CX149" s="143"/>
      <c r="DH149" s="143"/>
      <c r="DR149" s="143"/>
      <c r="EB149" s="143"/>
      <c r="EL149" s="143"/>
      <c r="EV149" s="143"/>
      <c r="FF149" s="143"/>
      <c r="FP149" s="143"/>
      <c r="FZ149" s="143"/>
      <c r="GJ149" s="143"/>
      <c r="GT149" s="143"/>
      <c r="HD149" s="143"/>
      <c r="HN149" s="143"/>
      <c r="HX149" s="143"/>
      <c r="IH149" s="143"/>
      <c r="IR149" s="143"/>
    </row>
    <row xmlns:x14ac="http://schemas.microsoft.com/office/spreadsheetml/2009/9/ac" r="150" s="3" customFormat="true" x14ac:dyDescent="0.25">
      <c r="A150" s="448" t="str">
        <f ca="true">IF(ISBLANK('Data Summary'!A152),"",'Data Summary'!A152)</f>
        <v/>
      </c>
      <c r="B150" s="143"/>
      <c r="L150" s="143"/>
      <c r="V150" s="143"/>
      <c r="AF150" s="143"/>
      <c r="AP150" s="143"/>
      <c r="AZ150" s="143"/>
      <c r="BA150" s="143"/>
      <c r="BB150" s="143"/>
      <c r="BC150" s="143"/>
      <c r="BD150" s="143"/>
      <c r="BE150" s="143"/>
      <c r="BF150" s="143"/>
      <c r="BG150" s="143"/>
      <c r="BJ150" s="143"/>
      <c r="BT150" s="143"/>
      <c r="CD150" s="143"/>
      <c r="CN150" s="143"/>
      <c r="CX150" s="143"/>
      <c r="DH150" s="143"/>
      <c r="DR150" s="143"/>
      <c r="EB150" s="143"/>
      <c r="EL150" s="143"/>
      <c r="EV150" s="143"/>
      <c r="FF150" s="143"/>
      <c r="FP150" s="143"/>
      <c r="FZ150" s="143"/>
      <c r="GJ150" s="143"/>
      <c r="GT150" s="143"/>
      <c r="HD150" s="143"/>
      <c r="HN150" s="143"/>
      <c r="HX150" s="143"/>
      <c r="IH150" s="143"/>
      <c r="IR150" s="143"/>
    </row>
    <row xmlns:x14ac="http://schemas.microsoft.com/office/spreadsheetml/2009/9/ac" r="151" s="3" customFormat="true" x14ac:dyDescent="0.25">
      <c r="A151" s="448" t="str">
        <f ca="true">IF(ISBLANK('Data Summary'!A153),"",'Data Summary'!A153)</f>
        <v/>
      </c>
      <c r="B151" s="143"/>
      <c r="L151" s="143"/>
      <c r="V151" s="143"/>
      <c r="AF151" s="143"/>
      <c r="AP151" s="143"/>
      <c r="AZ151" s="143"/>
      <c r="BA151" s="143"/>
      <c r="BB151" s="143"/>
      <c r="BC151" s="143"/>
      <c r="BD151" s="143"/>
      <c r="BE151" s="143"/>
      <c r="BF151" s="143"/>
      <c r="BG151" s="143"/>
      <c r="BJ151" s="143"/>
      <c r="BT151" s="143"/>
      <c r="CD151" s="143"/>
      <c r="CN151" s="143"/>
      <c r="CX151" s="143"/>
      <c r="DH151" s="143"/>
      <c r="DR151" s="143"/>
      <c r="EB151" s="143"/>
      <c r="EL151" s="143"/>
      <c r="EV151" s="143"/>
      <c r="FF151" s="143"/>
      <c r="FP151" s="143"/>
      <c r="FZ151" s="143"/>
      <c r="GJ151" s="143"/>
      <c r="GT151" s="143"/>
      <c r="HD151" s="143"/>
      <c r="HN151" s="143"/>
      <c r="HX151" s="143"/>
      <c r="IH151" s="143"/>
      <c r="IR151" s="143"/>
    </row>
    <row xmlns:x14ac="http://schemas.microsoft.com/office/spreadsheetml/2009/9/ac" r="152" s="3" customFormat="true" x14ac:dyDescent="0.25">
      <c r="A152" s="444"/>
      <c r="B152" s="143"/>
      <c r="L152" s="143"/>
      <c r="V152" s="143"/>
      <c r="AF152" s="143"/>
      <c r="AP152" s="143"/>
      <c r="AZ152" s="143"/>
      <c r="BA152" s="143"/>
      <c r="BB152" s="143"/>
      <c r="BC152" s="143"/>
      <c r="BD152" s="143"/>
      <c r="BE152" s="143"/>
      <c r="BF152" s="143"/>
      <c r="BG152" s="143"/>
      <c r="BJ152" s="143"/>
      <c r="BT152" s="143"/>
      <c r="CD152" s="143"/>
      <c r="CN152" s="143"/>
      <c r="CX152" s="143"/>
      <c r="DH152" s="143"/>
      <c r="DR152" s="143"/>
      <c r="EB152" s="143"/>
      <c r="EL152" s="143"/>
      <c r="EV152" s="143"/>
      <c r="FF152" s="143"/>
      <c r="FP152" s="143"/>
      <c r="FZ152" s="143"/>
      <c r="GJ152" s="143"/>
      <c r="GT152" s="143"/>
      <c r="HD152" s="143"/>
      <c r="HN152" s="143"/>
      <c r="HX152" s="143"/>
      <c r="IH152" s="143"/>
      <c r="IR152" s="143"/>
    </row>
    <row xmlns:x14ac="http://schemas.microsoft.com/office/spreadsheetml/2009/9/ac" r="153" s="3" customFormat="true" x14ac:dyDescent="0.25">
      <c r="A153" s="444"/>
      <c r="B153" s="143"/>
      <c r="L153" s="143"/>
      <c r="V153" s="143"/>
      <c r="AF153" s="143"/>
      <c r="AP153" s="143"/>
      <c r="AZ153" s="143"/>
      <c r="BA153" s="143"/>
      <c r="BB153" s="143"/>
      <c r="BC153" s="143"/>
      <c r="BD153" s="143"/>
      <c r="BE153" s="143"/>
      <c r="BF153" s="143"/>
      <c r="BG153" s="143"/>
      <c r="BJ153" s="143"/>
      <c r="BT153" s="143"/>
      <c r="CD153" s="143"/>
      <c r="CN153" s="143"/>
      <c r="CX153" s="143"/>
      <c r="DH153" s="143"/>
      <c r="DR153" s="143"/>
      <c r="EB153" s="143"/>
      <c r="EL153" s="143"/>
      <c r="EV153" s="143"/>
      <c r="FF153" s="143"/>
      <c r="FP153" s="143"/>
      <c r="FZ153" s="143"/>
      <c r="GJ153" s="143"/>
      <c r="GT153" s="143"/>
      <c r="HD153" s="143"/>
      <c r="HN153" s="143"/>
      <c r="HX153" s="143"/>
      <c r="IH153" s="143"/>
      <c r="IR153" s="143"/>
    </row>
    <row xmlns:x14ac="http://schemas.microsoft.com/office/spreadsheetml/2009/9/ac" r="154" s="3" customFormat="true" x14ac:dyDescent="0.25">
      <c r="A154" s="444"/>
      <c r="B154" s="143"/>
      <c r="L154" s="143"/>
      <c r="V154" s="143"/>
      <c r="AF154" s="143"/>
      <c r="AP154" s="143"/>
      <c r="AZ154" s="143"/>
      <c r="BA154" s="143"/>
      <c r="BB154" s="143"/>
      <c r="BC154" s="143"/>
      <c r="BD154" s="143"/>
      <c r="BE154" s="143"/>
      <c r="BF154" s="143"/>
      <c r="BG154" s="143"/>
      <c r="BJ154" s="143"/>
      <c r="BT154" s="143"/>
      <c r="CD154" s="143"/>
      <c r="CN154" s="143"/>
      <c r="CX154" s="143"/>
      <c r="DH154" s="143"/>
      <c r="DR154" s="143"/>
      <c r="EB154" s="143"/>
      <c r="EL154" s="143"/>
      <c r="EV154" s="143"/>
      <c r="FF154" s="143"/>
      <c r="FP154" s="143"/>
      <c r="FZ154" s="143"/>
      <c r="GJ154" s="143"/>
      <c r="GT154" s="143"/>
      <c r="HD154" s="143"/>
      <c r="HN154" s="143"/>
      <c r="HX154" s="143"/>
      <c r="IH154" s="143"/>
      <c r="IR154" s="143"/>
    </row>
    <row xmlns:x14ac="http://schemas.microsoft.com/office/spreadsheetml/2009/9/ac" r="155" s="3" customFormat="true" x14ac:dyDescent="0.25">
      <c r="A155" s="444"/>
      <c r="B155" s="143"/>
      <c r="L155" s="143"/>
      <c r="V155" s="143"/>
      <c r="AF155" s="143"/>
      <c r="AP155" s="143"/>
      <c r="AZ155" s="143"/>
      <c r="BA155" s="143"/>
      <c r="BB155" s="143"/>
      <c r="BC155" s="143"/>
      <c r="BD155" s="143"/>
      <c r="BE155" s="143"/>
      <c r="BF155" s="143"/>
      <c r="BG155" s="143"/>
      <c r="BJ155" s="143"/>
      <c r="BT155" s="143"/>
      <c r="CD155" s="143"/>
      <c r="CN155" s="143"/>
      <c r="CX155" s="143"/>
      <c r="DH155" s="143"/>
      <c r="DR155" s="143"/>
      <c r="EB155" s="143"/>
      <c r="EL155" s="143"/>
      <c r="EV155" s="143"/>
      <c r="FF155" s="143"/>
      <c r="FP155" s="143"/>
      <c r="FZ155" s="143"/>
      <c r="GJ155" s="143"/>
      <c r="GT155" s="143"/>
      <c r="HD155" s="143"/>
      <c r="HN155" s="143"/>
      <c r="HX155" s="143"/>
      <c r="IH155" s="143"/>
      <c r="IR155" s="143"/>
    </row>
    <row xmlns:x14ac="http://schemas.microsoft.com/office/spreadsheetml/2009/9/ac" r="156" s="3" customFormat="true" x14ac:dyDescent="0.25">
      <c r="A156" s="444"/>
      <c r="B156" s="143"/>
      <c r="L156" s="143"/>
      <c r="V156" s="143"/>
      <c r="AF156" s="143"/>
      <c r="AP156" s="143"/>
      <c r="AZ156" s="143"/>
      <c r="BA156" s="143"/>
      <c r="BB156" s="143"/>
      <c r="BC156" s="143"/>
      <c r="BD156" s="143"/>
      <c r="BE156" s="143"/>
      <c r="BF156" s="143"/>
      <c r="BG156" s="143"/>
      <c r="BJ156" s="143"/>
      <c r="BT156" s="143"/>
      <c r="CD156" s="143"/>
      <c r="CN156" s="143"/>
      <c r="CX156" s="143"/>
      <c r="DH156" s="143"/>
      <c r="DR156" s="143"/>
      <c r="EB156" s="143"/>
      <c r="EL156" s="143"/>
      <c r="EV156" s="143"/>
      <c r="FF156" s="143"/>
      <c r="FP156" s="143"/>
      <c r="FZ156" s="143"/>
      <c r="GJ156" s="143"/>
      <c r="GT156" s="143"/>
      <c r="HD156" s="143"/>
      <c r="HN156" s="143"/>
      <c r="HX156" s="143"/>
      <c r="IH156" s="143"/>
      <c r="IR156" s="143"/>
    </row>
    <row xmlns:x14ac="http://schemas.microsoft.com/office/spreadsheetml/2009/9/ac" r="157" s="3" customFormat="true" x14ac:dyDescent="0.25">
      <c r="A157" s="444"/>
      <c r="B157" s="143"/>
      <c r="L157" s="143"/>
      <c r="V157" s="143"/>
      <c r="AF157" s="143"/>
      <c r="AP157" s="143"/>
      <c r="AZ157" s="143"/>
      <c r="BA157" s="143"/>
      <c r="BB157" s="143"/>
      <c r="BC157" s="143"/>
      <c r="BD157" s="143"/>
      <c r="BE157" s="143"/>
      <c r="BF157" s="143"/>
      <c r="BG157" s="143"/>
      <c r="BJ157" s="143"/>
      <c r="BT157" s="143"/>
      <c r="CD157" s="143"/>
      <c r="CN157" s="143"/>
      <c r="CX157" s="143"/>
      <c r="DH157" s="143"/>
      <c r="DR157" s="143"/>
      <c r="EB157" s="143"/>
      <c r="EL157" s="143"/>
      <c r="EV157" s="143"/>
      <c r="FF157" s="143"/>
      <c r="FP157" s="143"/>
      <c r="FZ157" s="143"/>
      <c r="GJ157" s="143"/>
      <c r="GT157" s="143"/>
      <c r="HD157" s="143"/>
      <c r="HN157" s="143"/>
      <c r="HX157" s="143"/>
      <c r="IH157" s="143"/>
      <c r="IR157" s="143"/>
    </row>
    <row xmlns:x14ac="http://schemas.microsoft.com/office/spreadsheetml/2009/9/ac" r="158" s="3" customFormat="true" x14ac:dyDescent="0.25">
      <c r="A158" s="444"/>
      <c r="B158" s="143"/>
      <c r="L158" s="143"/>
      <c r="V158" s="143"/>
      <c r="AF158" s="143"/>
      <c r="AP158" s="143"/>
      <c r="AZ158" s="143"/>
      <c r="BA158" s="143"/>
      <c r="BB158" s="143"/>
      <c r="BC158" s="143"/>
      <c r="BD158" s="143"/>
      <c r="BE158" s="143"/>
      <c r="BF158" s="143"/>
      <c r="BG158" s="143"/>
      <c r="BJ158" s="143"/>
      <c r="BT158" s="143"/>
      <c r="CD158" s="143"/>
      <c r="CN158" s="143"/>
      <c r="CX158" s="143"/>
      <c r="DH158" s="143"/>
      <c r="DR158" s="143"/>
      <c r="EB158" s="143"/>
      <c r="EL158" s="143"/>
      <c r="EV158" s="143"/>
      <c r="FF158" s="143"/>
      <c r="FP158" s="143"/>
      <c r="FZ158" s="143"/>
      <c r="GJ158" s="143"/>
      <c r="GT158" s="143"/>
      <c r="HD158" s="143"/>
      <c r="HN158" s="143"/>
      <c r="HX158" s="143"/>
      <c r="IH158" s="143"/>
      <c r="IR158" s="143"/>
    </row>
    <row xmlns:x14ac="http://schemas.microsoft.com/office/spreadsheetml/2009/9/ac" r="159" s="3" customFormat="true" x14ac:dyDescent="0.25">
      <c r="A159" s="444"/>
      <c r="B159" s="143"/>
      <c r="L159" s="143"/>
      <c r="V159" s="143"/>
      <c r="AF159" s="143"/>
      <c r="AP159" s="143"/>
      <c r="AZ159" s="143"/>
      <c r="BA159" s="143"/>
      <c r="BB159" s="143"/>
      <c r="BC159" s="143"/>
      <c r="BD159" s="143"/>
      <c r="BE159" s="143"/>
      <c r="BF159" s="143"/>
      <c r="BG159" s="143"/>
      <c r="BJ159" s="143"/>
      <c r="BT159" s="143"/>
      <c r="CD159" s="143"/>
      <c r="CN159" s="143"/>
      <c r="CX159" s="143"/>
      <c r="DH159" s="143"/>
      <c r="DR159" s="143"/>
      <c r="EB159" s="143"/>
      <c r="EL159" s="143"/>
      <c r="EV159" s="143"/>
      <c r="FF159" s="143"/>
      <c r="FP159" s="143"/>
      <c r="FZ159" s="143"/>
      <c r="GJ159" s="143"/>
      <c r="GT159" s="143"/>
      <c r="HD159" s="143"/>
      <c r="HN159" s="143"/>
      <c r="HX159" s="143"/>
      <c r="IH159" s="143"/>
      <c r="IR159" s="143"/>
    </row>
    <row xmlns:x14ac="http://schemas.microsoft.com/office/spreadsheetml/2009/9/ac" r="160" s="3" customFormat="true" x14ac:dyDescent="0.25">
      <c r="A160" s="444"/>
      <c r="B160" s="143"/>
      <c r="L160" s="143"/>
      <c r="V160" s="143"/>
      <c r="AF160" s="143"/>
      <c r="AP160" s="143"/>
      <c r="AZ160" s="143"/>
      <c r="BA160" s="143"/>
      <c r="BB160" s="143"/>
      <c r="BC160" s="143"/>
      <c r="BD160" s="143"/>
      <c r="BE160" s="143"/>
      <c r="BF160" s="143"/>
      <c r="BG160" s="143"/>
      <c r="BJ160" s="143"/>
      <c r="BT160" s="143"/>
      <c r="CD160" s="143"/>
      <c r="CN160" s="143"/>
      <c r="CX160" s="143"/>
      <c r="DH160" s="143"/>
      <c r="DR160" s="143"/>
      <c r="EB160" s="143"/>
      <c r="EL160" s="143"/>
      <c r="EV160" s="143"/>
      <c r="FF160" s="143"/>
      <c r="FP160" s="143"/>
      <c r="FZ160" s="143"/>
      <c r="GJ160" s="143"/>
      <c r="GT160" s="143"/>
      <c r="HD160" s="143"/>
      <c r="HN160" s="143"/>
      <c r="HX160" s="143"/>
      <c r="IH160" s="143"/>
      <c r="IR160" s="143"/>
    </row>
    <row xmlns:x14ac="http://schemas.microsoft.com/office/spreadsheetml/2009/9/ac" r="161" s="3" customFormat="true" x14ac:dyDescent="0.25">
      <c r="A161" s="444"/>
      <c r="B161" s="143"/>
      <c r="L161" s="143"/>
      <c r="V161" s="143"/>
      <c r="AF161" s="143"/>
      <c r="AP161" s="143"/>
      <c r="AZ161" s="143"/>
      <c r="BA161" s="143"/>
      <c r="BB161" s="143"/>
      <c r="BC161" s="143"/>
      <c r="BD161" s="143"/>
      <c r="BE161" s="143"/>
      <c r="BF161" s="143"/>
      <c r="BG161" s="143"/>
      <c r="BJ161" s="143"/>
      <c r="BT161" s="143"/>
      <c r="CD161" s="143"/>
      <c r="CN161" s="143"/>
      <c r="CX161" s="143"/>
      <c r="DH161" s="143"/>
      <c r="DR161" s="143"/>
      <c r="EB161" s="143"/>
      <c r="EL161" s="143"/>
      <c r="EV161" s="143"/>
      <c r="FF161" s="143"/>
      <c r="FP161" s="143"/>
      <c r="FZ161" s="143"/>
      <c r="GJ161" s="143"/>
      <c r="GT161" s="143"/>
      <c r="HD161" s="143"/>
      <c r="HN161" s="143"/>
      <c r="HX161" s="143"/>
      <c r="IH161" s="143"/>
      <c r="IR161" s="143"/>
    </row>
    <row xmlns:x14ac="http://schemas.microsoft.com/office/spreadsheetml/2009/9/ac" r="162" s="3" customFormat="true" x14ac:dyDescent="0.25">
      <c r="A162" s="444"/>
      <c r="B162" s="143"/>
      <c r="L162" s="143"/>
      <c r="V162" s="143"/>
      <c r="AF162" s="143"/>
      <c r="AP162" s="143"/>
      <c r="AZ162" s="143"/>
      <c r="BA162" s="143"/>
      <c r="BB162" s="143"/>
      <c r="BC162" s="143"/>
      <c r="BD162" s="143"/>
      <c r="BE162" s="143"/>
      <c r="BF162" s="143"/>
      <c r="BG162" s="143"/>
      <c r="BJ162" s="143"/>
      <c r="BT162" s="143"/>
      <c r="CD162" s="143"/>
      <c r="CN162" s="143"/>
      <c r="CX162" s="143"/>
      <c r="DH162" s="143"/>
      <c r="DR162" s="143"/>
      <c r="EB162" s="143"/>
      <c r="EL162" s="143"/>
      <c r="EV162" s="143"/>
      <c r="FF162" s="143"/>
      <c r="FP162" s="143"/>
      <c r="FZ162" s="143"/>
      <c r="GJ162" s="143"/>
      <c r="GT162" s="143"/>
      <c r="HD162" s="143"/>
      <c r="HN162" s="143"/>
      <c r="HX162" s="143"/>
      <c r="IH162" s="143"/>
      <c r="IR162" s="143"/>
    </row>
    <row xmlns:x14ac="http://schemas.microsoft.com/office/spreadsheetml/2009/9/ac" r="163" s="3" customFormat="true" x14ac:dyDescent="0.25">
      <c r="A163" s="444"/>
      <c r="B163" s="143"/>
      <c r="L163" s="143"/>
      <c r="V163" s="143"/>
      <c r="AF163" s="143"/>
      <c r="AP163" s="143"/>
      <c r="AZ163" s="143"/>
      <c r="BA163" s="143"/>
      <c r="BB163" s="143"/>
      <c r="BC163" s="143"/>
      <c r="BD163" s="143"/>
      <c r="BE163" s="143"/>
      <c r="BF163" s="143"/>
      <c r="BG163" s="143"/>
      <c r="BJ163" s="143"/>
      <c r="BT163" s="143"/>
      <c r="CD163" s="143"/>
      <c r="CN163" s="143"/>
      <c r="CX163" s="143"/>
      <c r="DH163" s="143"/>
      <c r="DR163" s="143"/>
      <c r="EB163" s="143"/>
      <c r="EL163" s="143"/>
      <c r="EV163" s="143"/>
      <c r="FF163" s="143"/>
      <c r="FP163" s="143"/>
      <c r="FZ163" s="143"/>
      <c r="GJ163" s="143"/>
      <c r="GT163" s="143"/>
      <c r="HD163" s="143"/>
      <c r="HN163" s="143"/>
      <c r="HX163" s="143"/>
      <c r="IH163" s="143"/>
      <c r="IR163" s="143"/>
    </row>
    <row xmlns:x14ac="http://schemas.microsoft.com/office/spreadsheetml/2009/9/ac" r="164" s="3" customFormat="true" x14ac:dyDescent="0.25">
      <c r="A164" s="444"/>
      <c r="B164" s="143"/>
      <c r="L164" s="143"/>
      <c r="V164" s="143"/>
      <c r="AF164" s="143"/>
      <c r="AP164" s="143"/>
      <c r="AZ164" s="143"/>
      <c r="BA164" s="143"/>
      <c r="BB164" s="143"/>
      <c r="BC164" s="143"/>
      <c r="BD164" s="143"/>
      <c r="BE164" s="143"/>
      <c r="BF164" s="143"/>
      <c r="BG164" s="143"/>
      <c r="BJ164" s="143"/>
      <c r="BT164" s="143"/>
      <c r="CD164" s="143"/>
      <c r="CN164" s="143"/>
      <c r="CX164" s="143"/>
      <c r="DH164" s="143"/>
      <c r="DR164" s="143"/>
      <c r="EB164" s="143"/>
      <c r="EL164" s="143"/>
      <c r="EV164" s="143"/>
      <c r="FF164" s="143"/>
      <c r="FP164" s="143"/>
      <c r="FZ164" s="143"/>
      <c r="GJ164" s="143"/>
      <c r="GT164" s="143"/>
      <c r="HD164" s="143"/>
      <c r="HN164" s="143"/>
      <c r="HX164" s="143"/>
      <c r="IH164" s="143"/>
      <c r="IR164" s="143"/>
    </row>
    <row xmlns:x14ac="http://schemas.microsoft.com/office/spreadsheetml/2009/9/ac" r="165" s="3" customFormat="true" x14ac:dyDescent="0.25">
      <c r="A165" s="444"/>
      <c r="B165" s="143"/>
      <c r="L165" s="143"/>
      <c r="V165" s="143"/>
      <c r="AF165" s="143"/>
      <c r="AP165" s="143"/>
      <c r="AZ165" s="143"/>
      <c r="BA165" s="143"/>
      <c r="BB165" s="143"/>
      <c r="BC165" s="143"/>
      <c r="BD165" s="143"/>
      <c r="BE165" s="143"/>
      <c r="BF165" s="143"/>
      <c r="BG165" s="143"/>
      <c r="BJ165" s="143"/>
      <c r="BT165" s="143"/>
      <c r="CD165" s="143"/>
      <c r="CN165" s="143"/>
      <c r="CX165" s="143"/>
      <c r="DH165" s="143"/>
      <c r="DR165" s="143"/>
      <c r="EB165" s="143"/>
      <c r="EL165" s="143"/>
      <c r="EV165" s="143"/>
      <c r="FF165" s="143"/>
      <c r="FP165" s="143"/>
      <c r="FZ165" s="143"/>
      <c r="GJ165" s="143"/>
      <c r="GT165" s="143"/>
      <c r="HD165" s="143"/>
      <c r="HN165" s="143"/>
      <c r="HX165" s="143"/>
      <c r="IH165" s="143"/>
      <c r="IR165" s="143"/>
    </row>
    <row xmlns:x14ac="http://schemas.microsoft.com/office/spreadsheetml/2009/9/ac" r="166" s="3" customFormat="true" x14ac:dyDescent="0.25">
      <c r="A166" s="444"/>
      <c r="B166" s="143"/>
      <c r="L166" s="143"/>
      <c r="V166" s="143"/>
      <c r="AF166" s="143"/>
      <c r="AP166" s="143"/>
      <c r="AZ166" s="143"/>
      <c r="BA166" s="143"/>
      <c r="BB166" s="143"/>
      <c r="BC166" s="143"/>
      <c r="BD166" s="143"/>
      <c r="BE166" s="143"/>
      <c r="BF166" s="143"/>
      <c r="BG166" s="143"/>
      <c r="BJ166" s="143"/>
      <c r="BT166" s="143"/>
      <c r="CD166" s="143"/>
      <c r="CN166" s="143"/>
      <c r="CX166" s="143"/>
      <c r="DH166" s="143"/>
      <c r="DR166" s="143"/>
      <c r="EB166" s="143"/>
      <c r="EL166" s="143"/>
      <c r="EV166" s="143"/>
      <c r="FF166" s="143"/>
      <c r="FP166" s="143"/>
      <c r="FZ166" s="143"/>
      <c r="GJ166" s="143"/>
      <c r="GT166" s="143"/>
      <c r="HD166" s="143"/>
      <c r="HN166" s="143"/>
      <c r="HX166" s="143"/>
      <c r="IH166" s="143"/>
      <c r="IR166" s="143"/>
    </row>
    <row xmlns:x14ac="http://schemas.microsoft.com/office/spreadsheetml/2009/9/ac" r="167" s="3" customFormat="true" x14ac:dyDescent="0.25">
      <c r="A167" s="444"/>
      <c r="B167" s="143"/>
      <c r="L167" s="143"/>
      <c r="V167" s="143"/>
      <c r="AF167" s="143"/>
      <c r="AP167" s="143"/>
      <c r="AZ167" s="143"/>
      <c r="BA167" s="143"/>
      <c r="BB167" s="143"/>
      <c r="BC167" s="143"/>
      <c r="BD167" s="143"/>
      <c r="BE167" s="143"/>
      <c r="BF167" s="143"/>
      <c r="BG167" s="143"/>
      <c r="BJ167" s="143"/>
      <c r="BT167" s="143"/>
      <c r="CD167" s="143"/>
      <c r="CN167" s="143"/>
      <c r="CX167" s="143"/>
      <c r="DH167" s="143"/>
      <c r="DR167" s="143"/>
      <c r="EB167" s="143"/>
      <c r="EL167" s="143"/>
      <c r="EV167" s="143"/>
      <c r="FF167" s="143"/>
      <c r="FP167" s="143"/>
      <c r="FZ167" s="143"/>
      <c r="GJ167" s="143"/>
      <c r="GT167" s="143"/>
      <c r="HD167" s="143"/>
      <c r="HN167" s="143"/>
      <c r="HX167" s="143"/>
      <c r="IH167" s="143"/>
      <c r="IR167" s="143"/>
    </row>
    <row xmlns:x14ac="http://schemas.microsoft.com/office/spreadsheetml/2009/9/ac" r="168" s="3" customFormat="true" x14ac:dyDescent="0.25">
      <c r="A168" s="444"/>
      <c r="B168" s="143"/>
      <c r="L168" s="143"/>
      <c r="V168" s="143"/>
      <c r="AF168" s="143"/>
      <c r="AP168" s="143"/>
      <c r="AZ168" s="143"/>
      <c r="BA168" s="143"/>
      <c r="BB168" s="143"/>
      <c r="BC168" s="143"/>
      <c r="BD168" s="143"/>
      <c r="BE168" s="143"/>
      <c r="BF168" s="143"/>
      <c r="BG168" s="143"/>
      <c r="BJ168" s="143"/>
      <c r="BT168" s="143"/>
      <c r="CD168" s="143"/>
      <c r="CN168" s="143"/>
      <c r="CX168" s="143"/>
      <c r="DH168" s="143"/>
      <c r="DR168" s="143"/>
      <c r="EB168" s="143"/>
      <c r="EL168" s="143"/>
      <c r="EV168" s="143"/>
      <c r="FF168" s="143"/>
      <c r="FP168" s="143"/>
      <c r="FZ168" s="143"/>
      <c r="GJ168" s="143"/>
      <c r="GT168" s="143"/>
      <c r="HD168" s="143"/>
      <c r="HN168" s="143"/>
      <c r="HX168" s="143"/>
      <c r="IH168" s="143"/>
      <c r="IR168" s="143"/>
    </row>
    <row xmlns:x14ac="http://schemas.microsoft.com/office/spreadsheetml/2009/9/ac" r="169" s="3" customFormat="true" x14ac:dyDescent="0.25">
      <c r="A169" s="444"/>
      <c r="B169" s="143"/>
      <c r="L169" s="143"/>
      <c r="V169" s="143"/>
      <c r="AF169" s="143"/>
      <c r="AP169" s="143"/>
      <c r="AZ169" s="143"/>
      <c r="BA169" s="143"/>
      <c r="BB169" s="143"/>
      <c r="BC169" s="143"/>
      <c r="BD169" s="143"/>
      <c r="BE169" s="143"/>
      <c r="BF169" s="143"/>
      <c r="BG169" s="143"/>
      <c r="BJ169" s="143"/>
      <c r="BT169" s="143"/>
      <c r="CD169" s="143"/>
      <c r="CN169" s="143"/>
      <c r="CX169" s="143"/>
      <c r="DH169" s="143"/>
      <c r="DR169" s="143"/>
      <c r="EB169" s="143"/>
      <c r="EL169" s="143"/>
      <c r="EV169" s="143"/>
      <c r="FF169" s="143"/>
      <c r="FP169" s="143"/>
      <c r="FZ169" s="143"/>
      <c r="GJ169" s="143"/>
      <c r="GT169" s="143"/>
      <c r="HD169" s="143"/>
      <c r="HN169" s="143"/>
      <c r="HX169" s="143"/>
      <c r="IH169" s="143"/>
      <c r="IR169" s="143"/>
    </row>
    <row xmlns:x14ac="http://schemas.microsoft.com/office/spreadsheetml/2009/9/ac" r="170" s="3" customFormat="true" x14ac:dyDescent="0.25">
      <c r="A170" s="444"/>
      <c r="B170" s="143"/>
      <c r="L170" s="143"/>
      <c r="V170" s="143"/>
      <c r="AF170" s="143"/>
      <c r="AP170" s="143"/>
      <c r="AZ170" s="143"/>
      <c r="BA170" s="143"/>
      <c r="BB170" s="143"/>
      <c r="BC170" s="143"/>
      <c r="BD170" s="143"/>
      <c r="BE170" s="143"/>
      <c r="BF170" s="143"/>
      <c r="BG170" s="143"/>
      <c r="BJ170" s="143"/>
      <c r="BT170" s="143"/>
      <c r="CD170" s="143"/>
      <c r="CN170" s="143"/>
      <c r="CX170" s="143"/>
      <c r="DH170" s="143"/>
      <c r="DR170" s="143"/>
      <c r="EB170" s="143"/>
      <c r="EL170" s="143"/>
      <c r="EV170" s="143"/>
      <c r="FF170" s="143"/>
      <c r="FP170" s="143"/>
      <c r="FZ170" s="143"/>
      <c r="GJ170" s="143"/>
      <c r="GT170" s="143"/>
      <c r="HD170" s="143"/>
      <c r="HN170" s="143"/>
      <c r="HX170" s="143"/>
      <c r="IH170" s="143"/>
      <c r="IR170" s="143"/>
    </row>
    <row xmlns:x14ac="http://schemas.microsoft.com/office/spreadsheetml/2009/9/ac" r="171" s="3" customFormat="true" x14ac:dyDescent="0.25">
      <c r="A171" s="444"/>
      <c r="B171" s="143"/>
      <c r="L171" s="143"/>
      <c r="V171" s="143"/>
      <c r="AF171" s="143"/>
      <c r="AP171" s="143"/>
      <c r="AZ171" s="143"/>
      <c r="BA171" s="143"/>
      <c r="BB171" s="143"/>
      <c r="BC171" s="143"/>
      <c r="BD171" s="143"/>
      <c r="BE171" s="143"/>
      <c r="BF171" s="143"/>
      <c r="BG171" s="143"/>
      <c r="BJ171" s="143"/>
      <c r="BT171" s="143"/>
      <c r="CD171" s="143"/>
      <c r="CN171" s="143"/>
      <c r="CX171" s="143"/>
      <c r="DH171" s="143"/>
      <c r="DR171" s="143"/>
      <c r="EB171" s="143"/>
      <c r="EL171" s="143"/>
      <c r="EV171" s="143"/>
      <c r="FF171" s="143"/>
      <c r="FP171" s="143"/>
      <c r="FZ171" s="143"/>
      <c r="GJ171" s="143"/>
      <c r="GT171" s="143"/>
      <c r="HD171" s="143"/>
      <c r="HN171" s="143"/>
      <c r="HX171" s="143"/>
      <c r="IH171" s="143"/>
      <c r="IR171" s="143"/>
    </row>
    <row xmlns:x14ac="http://schemas.microsoft.com/office/spreadsheetml/2009/9/ac" r="172" s="3" customFormat="true" x14ac:dyDescent="0.25">
      <c r="A172" s="444"/>
      <c r="B172" s="143"/>
      <c r="L172" s="143"/>
      <c r="V172" s="143"/>
      <c r="AF172" s="143"/>
      <c r="AP172" s="143"/>
      <c r="AZ172" s="143"/>
      <c r="BA172" s="143"/>
      <c r="BB172" s="143"/>
      <c r="BC172" s="143"/>
      <c r="BD172" s="143"/>
      <c r="BE172" s="143"/>
      <c r="BF172" s="143"/>
      <c r="BG172" s="143"/>
      <c r="BJ172" s="143"/>
      <c r="BT172" s="143"/>
      <c r="CD172" s="143"/>
      <c r="CN172" s="143"/>
      <c r="CX172" s="143"/>
      <c r="DH172" s="143"/>
      <c r="DR172" s="143"/>
      <c r="EB172" s="143"/>
      <c r="EL172" s="143"/>
      <c r="EV172" s="143"/>
      <c r="FF172" s="143"/>
      <c r="FP172" s="143"/>
      <c r="FZ172" s="143"/>
      <c r="GJ172" s="143"/>
      <c r="GT172" s="143"/>
      <c r="HD172" s="143"/>
      <c r="HN172" s="143"/>
      <c r="HX172" s="143"/>
      <c r="IH172" s="143"/>
      <c r="IR172" s="143"/>
    </row>
    <row xmlns:x14ac="http://schemas.microsoft.com/office/spreadsheetml/2009/9/ac" r="173" s="3" customFormat="true" x14ac:dyDescent="0.25">
      <c r="A173" s="444"/>
      <c r="B173" s="143"/>
      <c r="L173" s="143"/>
      <c r="V173" s="143"/>
      <c r="AF173" s="143"/>
      <c r="AP173" s="143"/>
      <c r="AZ173" s="143"/>
      <c r="BA173" s="143"/>
      <c r="BB173" s="143"/>
      <c r="BC173" s="143"/>
      <c r="BD173" s="143"/>
      <c r="BE173" s="143"/>
      <c r="BF173" s="143"/>
      <c r="BG173" s="143"/>
      <c r="BJ173" s="143"/>
      <c r="BT173" s="143"/>
      <c r="CD173" s="143"/>
      <c r="CN173" s="143"/>
      <c r="CX173" s="143"/>
      <c r="DH173" s="143"/>
      <c r="DR173" s="143"/>
      <c r="EB173" s="143"/>
      <c r="EL173" s="143"/>
      <c r="EV173" s="143"/>
      <c r="FF173" s="143"/>
      <c r="FP173" s="143"/>
      <c r="FZ173" s="143"/>
      <c r="GJ173" s="143"/>
      <c r="GT173" s="143"/>
      <c r="HD173" s="143"/>
      <c r="HN173" s="143"/>
      <c r="HX173" s="143"/>
      <c r="IH173" s="143"/>
      <c r="IR173" s="143"/>
    </row>
    <row xmlns:x14ac="http://schemas.microsoft.com/office/spreadsheetml/2009/9/ac" r="174" s="3" customFormat="true" x14ac:dyDescent="0.25">
      <c r="A174" s="444"/>
      <c r="B174" s="143"/>
      <c r="L174" s="143"/>
      <c r="V174" s="143"/>
      <c r="AF174" s="143"/>
      <c r="AP174" s="143"/>
      <c r="AZ174" s="143"/>
      <c r="BA174" s="143"/>
      <c r="BB174" s="143"/>
      <c r="BC174" s="143"/>
      <c r="BD174" s="143"/>
      <c r="BE174" s="143"/>
      <c r="BF174" s="143"/>
      <c r="BG174" s="143"/>
      <c r="BJ174" s="143"/>
      <c r="BT174" s="143"/>
      <c r="CD174" s="143"/>
      <c r="CN174" s="143"/>
      <c r="CX174" s="143"/>
      <c r="DH174" s="143"/>
      <c r="DR174" s="143"/>
      <c r="EB174" s="143"/>
      <c r="EL174" s="143"/>
      <c r="EV174" s="143"/>
      <c r="FF174" s="143"/>
      <c r="FP174" s="143"/>
      <c r="FZ174" s="143"/>
      <c r="GJ174" s="143"/>
      <c r="GT174" s="143"/>
      <c r="HD174" s="143"/>
      <c r="HN174" s="143"/>
      <c r="HX174" s="143"/>
      <c r="IH174" s="143"/>
      <c r="IR174" s="143"/>
    </row>
    <row xmlns:x14ac="http://schemas.microsoft.com/office/spreadsheetml/2009/9/ac" r="175" s="3" customFormat="true" x14ac:dyDescent="0.25">
      <c r="A175" s="444"/>
      <c r="B175" s="143"/>
      <c r="L175" s="143"/>
      <c r="V175" s="143"/>
      <c r="AF175" s="143"/>
      <c r="AP175" s="143"/>
      <c r="AZ175" s="143"/>
      <c r="BA175" s="143"/>
      <c r="BB175" s="143"/>
      <c r="BC175" s="143"/>
      <c r="BD175" s="143"/>
      <c r="BE175" s="143"/>
      <c r="BF175" s="143"/>
      <c r="BG175" s="143"/>
      <c r="BJ175" s="143"/>
      <c r="BT175" s="143"/>
      <c r="CD175" s="143"/>
      <c r="CN175" s="143"/>
      <c r="CX175" s="143"/>
      <c r="DH175" s="143"/>
      <c r="DR175" s="143"/>
      <c r="EB175" s="143"/>
      <c r="EL175" s="143"/>
      <c r="EV175" s="143"/>
      <c r="FF175" s="143"/>
      <c r="FP175" s="143"/>
      <c r="FZ175" s="143"/>
      <c r="GJ175" s="143"/>
      <c r="GT175" s="143"/>
      <c r="HD175" s="143"/>
      <c r="HN175" s="143"/>
      <c r="HX175" s="143"/>
      <c r="IH175" s="143"/>
      <c r="IR175" s="143"/>
    </row>
    <row xmlns:x14ac="http://schemas.microsoft.com/office/spreadsheetml/2009/9/ac" r="176" s="3" customFormat="true" x14ac:dyDescent="0.25">
      <c r="A176" s="444"/>
      <c r="B176" s="143"/>
      <c r="L176" s="143"/>
      <c r="V176" s="143"/>
      <c r="AF176" s="143"/>
      <c r="AP176" s="143"/>
      <c r="AZ176" s="143"/>
      <c r="BA176" s="143"/>
      <c r="BB176" s="143"/>
      <c r="BC176" s="143"/>
      <c r="BD176" s="143"/>
      <c r="BE176" s="143"/>
      <c r="BF176" s="143"/>
      <c r="BG176" s="143"/>
      <c r="BJ176" s="143"/>
      <c r="BT176" s="143"/>
      <c r="CD176" s="143"/>
      <c r="CN176" s="143"/>
      <c r="CX176" s="143"/>
      <c r="DH176" s="143"/>
      <c r="DR176" s="143"/>
      <c r="EB176" s="143"/>
      <c r="EL176" s="143"/>
      <c r="EV176" s="143"/>
      <c r="FF176" s="143"/>
      <c r="FP176" s="143"/>
      <c r="FZ176" s="143"/>
      <c r="GJ176" s="143"/>
      <c r="GT176" s="143"/>
      <c r="HD176" s="143"/>
      <c r="HN176" s="143"/>
      <c r="HX176" s="143"/>
      <c r="IH176" s="143"/>
      <c r="IR176" s="143"/>
    </row>
    <row xmlns:x14ac="http://schemas.microsoft.com/office/spreadsheetml/2009/9/ac" r="177" s="3" customFormat="true" x14ac:dyDescent="0.25">
      <c r="A177" s="444"/>
      <c r="B177" s="143"/>
      <c r="L177" s="143"/>
      <c r="V177" s="143"/>
      <c r="AF177" s="143"/>
      <c r="AP177" s="143"/>
      <c r="AZ177" s="143"/>
      <c r="BA177" s="143"/>
      <c r="BB177" s="143"/>
      <c r="BC177" s="143"/>
      <c r="BD177" s="143"/>
      <c r="BE177" s="143"/>
      <c r="BF177" s="143"/>
      <c r="BG177" s="143"/>
      <c r="BJ177" s="143"/>
      <c r="BT177" s="143"/>
      <c r="CD177" s="143"/>
      <c r="CN177" s="143"/>
      <c r="CX177" s="143"/>
      <c r="DH177" s="143"/>
      <c r="DR177" s="143"/>
      <c r="EB177" s="143"/>
      <c r="EL177" s="143"/>
      <c r="EV177" s="143"/>
      <c r="FF177" s="143"/>
      <c r="FP177" s="143"/>
      <c r="FZ177" s="143"/>
      <c r="GJ177" s="143"/>
      <c r="GT177" s="143"/>
      <c r="HD177" s="143"/>
      <c r="HN177" s="143"/>
      <c r="HX177" s="143"/>
      <c r="IH177" s="143"/>
      <c r="IR177" s="143"/>
    </row>
    <row xmlns:x14ac="http://schemas.microsoft.com/office/spreadsheetml/2009/9/ac" r="178" s="3" customFormat="true" x14ac:dyDescent="0.25">
      <c r="A178" s="444"/>
      <c r="B178" s="143"/>
      <c r="L178" s="143"/>
      <c r="V178" s="143"/>
      <c r="AF178" s="143"/>
      <c r="AP178" s="143"/>
      <c r="AZ178" s="143"/>
      <c r="BA178" s="143"/>
      <c r="BB178" s="143"/>
      <c r="BC178" s="143"/>
      <c r="BD178" s="143"/>
      <c r="BE178" s="143"/>
      <c r="BF178" s="143"/>
      <c r="BG178" s="143"/>
      <c r="BJ178" s="143"/>
      <c r="BT178" s="143"/>
      <c r="CD178" s="143"/>
      <c r="CN178" s="143"/>
      <c r="CX178" s="143"/>
      <c r="DH178" s="143"/>
      <c r="DR178" s="143"/>
      <c r="EB178" s="143"/>
      <c r="EL178" s="143"/>
      <c r="EV178" s="143"/>
      <c r="FF178" s="143"/>
      <c r="FP178" s="143"/>
      <c r="FZ178" s="143"/>
      <c r="GJ178" s="143"/>
      <c r="GT178" s="143"/>
      <c r="HD178" s="143"/>
      <c r="HN178" s="143"/>
      <c r="HX178" s="143"/>
      <c r="IH178" s="143"/>
      <c r="IR178" s="143"/>
    </row>
    <row xmlns:x14ac="http://schemas.microsoft.com/office/spreadsheetml/2009/9/ac" r="179" s="3" customFormat="true" x14ac:dyDescent="0.25">
      <c r="A179" s="444"/>
      <c r="B179" s="143"/>
      <c r="L179" s="143"/>
      <c r="V179" s="143"/>
      <c r="AF179" s="143"/>
      <c r="AP179" s="143"/>
      <c r="AZ179" s="143"/>
      <c r="BA179" s="143"/>
      <c r="BB179" s="143"/>
      <c r="BC179" s="143"/>
      <c r="BD179" s="143"/>
      <c r="BE179" s="143"/>
      <c r="BF179" s="143"/>
      <c r="BG179" s="143"/>
      <c r="BJ179" s="143"/>
      <c r="BT179" s="143"/>
      <c r="CD179" s="143"/>
      <c r="CN179" s="143"/>
      <c r="CX179" s="143"/>
      <c r="DH179" s="143"/>
      <c r="DR179" s="143"/>
      <c r="EB179" s="143"/>
      <c r="EL179" s="143"/>
      <c r="EV179" s="143"/>
      <c r="FF179" s="143"/>
      <c r="FP179" s="143"/>
      <c r="FZ179" s="143"/>
      <c r="GJ179" s="143"/>
      <c r="GT179" s="143"/>
      <c r="HD179" s="143"/>
      <c r="HN179" s="143"/>
      <c r="HX179" s="143"/>
      <c r="IH179" s="143"/>
      <c r="IR179" s="143"/>
    </row>
    <row xmlns:x14ac="http://schemas.microsoft.com/office/spreadsheetml/2009/9/ac" r="180" s="3" customFormat="true" x14ac:dyDescent="0.25">
      <c r="A180" s="444"/>
      <c r="B180" s="143"/>
      <c r="L180" s="143"/>
      <c r="V180" s="143"/>
      <c r="AF180" s="143"/>
      <c r="AP180" s="143"/>
      <c r="AZ180" s="143"/>
      <c r="BA180" s="143"/>
      <c r="BB180" s="143"/>
      <c r="BC180" s="143"/>
      <c r="BD180" s="143"/>
      <c r="BE180" s="143"/>
      <c r="BF180" s="143"/>
      <c r="BG180" s="143"/>
      <c r="BJ180" s="143"/>
      <c r="BT180" s="143"/>
      <c r="CD180" s="143"/>
      <c r="CN180" s="143"/>
      <c r="CX180" s="143"/>
      <c r="DH180" s="143"/>
      <c r="DR180" s="143"/>
      <c r="EB180" s="143"/>
      <c r="EL180" s="143"/>
      <c r="EV180" s="143"/>
      <c r="FF180" s="143"/>
      <c r="FP180" s="143"/>
      <c r="FZ180" s="143"/>
      <c r="GJ180" s="143"/>
      <c r="GT180" s="143"/>
      <c r="HD180" s="143"/>
      <c r="HN180" s="143"/>
      <c r="HX180" s="143"/>
      <c r="IH180" s="143"/>
      <c r="IR180" s="143"/>
    </row>
    <row xmlns:x14ac="http://schemas.microsoft.com/office/spreadsheetml/2009/9/ac" r="181" s="3" customFormat="true" x14ac:dyDescent="0.25">
      <c r="A181" s="444"/>
      <c r="B181" s="143"/>
      <c r="L181" s="143"/>
      <c r="V181" s="143"/>
      <c r="AF181" s="143"/>
      <c r="AP181" s="143"/>
      <c r="AZ181" s="143"/>
      <c r="BA181" s="143"/>
      <c r="BB181" s="143"/>
      <c r="BC181" s="143"/>
      <c r="BD181" s="143"/>
      <c r="BE181" s="143"/>
      <c r="BF181" s="143"/>
      <c r="BG181" s="143"/>
      <c r="BJ181" s="143"/>
      <c r="BT181" s="143"/>
      <c r="CD181" s="143"/>
      <c r="CN181" s="143"/>
      <c r="CX181" s="143"/>
      <c r="DH181" s="143"/>
      <c r="DR181" s="143"/>
      <c r="EB181" s="143"/>
      <c r="EL181" s="143"/>
      <c r="EV181" s="143"/>
      <c r="FF181" s="143"/>
      <c r="FP181" s="143"/>
      <c r="FZ181" s="143"/>
      <c r="GJ181" s="143"/>
      <c r="GT181" s="143"/>
      <c r="HD181" s="143"/>
      <c r="HN181" s="143"/>
      <c r="HX181" s="143"/>
      <c r="IH181" s="143"/>
      <c r="IR181" s="143"/>
    </row>
    <row xmlns:x14ac="http://schemas.microsoft.com/office/spreadsheetml/2009/9/ac" r="182" s="3" customFormat="true" x14ac:dyDescent="0.25">
      <c r="A182" s="444"/>
      <c r="B182" s="143"/>
      <c r="L182" s="143"/>
      <c r="V182" s="143"/>
      <c r="AF182" s="143"/>
      <c r="AP182" s="143"/>
      <c r="AZ182" s="143"/>
      <c r="BA182" s="143"/>
      <c r="BB182" s="143"/>
      <c r="BC182" s="143"/>
      <c r="BD182" s="143"/>
      <c r="BE182" s="143"/>
      <c r="BF182" s="143"/>
      <c r="BG182" s="143"/>
      <c r="BJ182" s="143"/>
      <c r="BT182" s="143"/>
      <c r="CD182" s="143"/>
      <c r="CN182" s="143"/>
      <c r="CX182" s="143"/>
      <c r="DH182" s="143"/>
      <c r="DR182" s="143"/>
      <c r="EB182" s="143"/>
      <c r="EL182" s="143"/>
      <c r="EV182" s="143"/>
      <c r="FF182" s="143"/>
      <c r="FP182" s="143"/>
      <c r="FZ182" s="143"/>
      <c r="GJ182" s="143"/>
      <c r="GT182" s="143"/>
      <c r="HD182" s="143"/>
      <c r="HN182" s="143"/>
      <c r="HX182" s="143"/>
      <c r="IH182" s="143"/>
      <c r="IR182" s="143"/>
    </row>
    <row xmlns:x14ac="http://schemas.microsoft.com/office/spreadsheetml/2009/9/ac" r="183" s="3" customFormat="true" x14ac:dyDescent="0.25">
      <c r="A183" s="444"/>
      <c r="B183" s="143"/>
      <c r="L183" s="143"/>
      <c r="V183" s="143"/>
      <c r="AF183" s="143"/>
      <c r="AP183" s="143"/>
      <c r="AZ183" s="143"/>
      <c r="BA183" s="143"/>
      <c r="BB183" s="143"/>
      <c r="BC183" s="143"/>
      <c r="BD183" s="143"/>
      <c r="BE183" s="143"/>
      <c r="BF183" s="143"/>
      <c r="BG183" s="143"/>
      <c r="BJ183" s="143"/>
      <c r="BT183" s="143"/>
      <c r="CD183" s="143"/>
      <c r="CN183" s="143"/>
      <c r="CX183" s="143"/>
      <c r="DH183" s="143"/>
      <c r="DR183" s="143"/>
      <c r="EB183" s="143"/>
      <c r="EL183" s="143"/>
      <c r="EV183" s="143"/>
      <c r="FF183" s="143"/>
      <c r="FP183" s="143"/>
      <c r="FZ183" s="143"/>
      <c r="GJ183" s="143"/>
      <c r="GT183" s="143"/>
      <c r="HD183" s="143"/>
      <c r="HN183" s="143"/>
      <c r="HX183" s="143"/>
      <c r="IH183" s="143"/>
      <c r="IR183" s="143"/>
    </row>
    <row xmlns:x14ac="http://schemas.microsoft.com/office/spreadsheetml/2009/9/ac" r="184" s="3" customFormat="true" x14ac:dyDescent="0.25">
      <c r="A184" s="444"/>
      <c r="B184" s="143"/>
      <c r="L184" s="143"/>
      <c r="V184" s="143"/>
      <c r="AF184" s="143"/>
      <c r="AP184" s="143"/>
      <c r="AZ184" s="143"/>
      <c r="BA184" s="143"/>
      <c r="BB184" s="143"/>
      <c r="BC184" s="143"/>
      <c r="BD184" s="143"/>
      <c r="BE184" s="143"/>
      <c r="BF184" s="143"/>
      <c r="BG184" s="143"/>
      <c r="BJ184" s="143"/>
      <c r="BT184" s="143"/>
      <c r="CD184" s="143"/>
      <c r="CN184" s="143"/>
      <c r="CX184" s="143"/>
      <c r="DH184" s="143"/>
      <c r="DR184" s="143"/>
      <c r="EB184" s="143"/>
      <c r="EL184" s="143"/>
      <c r="EV184" s="143"/>
      <c r="FF184" s="143"/>
      <c r="FP184" s="143"/>
      <c r="FZ184" s="143"/>
      <c r="GJ184" s="143"/>
      <c r="GT184" s="143"/>
      <c r="HD184" s="143"/>
      <c r="HN184" s="143"/>
      <c r="HX184" s="143"/>
      <c r="IH184" s="143"/>
      <c r="IR184" s="143"/>
    </row>
    <row xmlns:x14ac="http://schemas.microsoft.com/office/spreadsheetml/2009/9/ac" r="185" s="3" customFormat="true" x14ac:dyDescent="0.25">
      <c r="A185" s="444"/>
      <c r="B185" s="143"/>
      <c r="L185" s="143"/>
      <c r="V185" s="143"/>
      <c r="AF185" s="143"/>
      <c r="AP185" s="143"/>
      <c r="AZ185" s="143"/>
      <c r="BA185" s="143"/>
      <c r="BB185" s="143"/>
      <c r="BC185" s="143"/>
      <c r="BD185" s="143"/>
      <c r="BE185" s="143"/>
      <c r="BF185" s="143"/>
      <c r="BG185" s="143"/>
      <c r="BJ185" s="143"/>
      <c r="BT185" s="143"/>
      <c r="CD185" s="143"/>
      <c r="CN185" s="143"/>
      <c r="CX185" s="143"/>
      <c r="DH185" s="143"/>
      <c r="DR185" s="143"/>
      <c r="EB185" s="143"/>
      <c r="EL185" s="143"/>
      <c r="EV185" s="143"/>
      <c r="FF185" s="143"/>
      <c r="FP185" s="143"/>
      <c r="FZ185" s="143"/>
      <c r="GJ185" s="143"/>
      <c r="GT185" s="143"/>
      <c r="HD185" s="143"/>
      <c r="HN185" s="143"/>
      <c r="HX185" s="143"/>
      <c r="IH185" s="143"/>
      <c r="IR185" s="143"/>
    </row>
    <row xmlns:x14ac="http://schemas.microsoft.com/office/spreadsheetml/2009/9/ac" r="186" s="3" customFormat="true" x14ac:dyDescent="0.25">
      <c r="A186" s="444"/>
      <c r="B186" s="143"/>
      <c r="L186" s="143"/>
      <c r="V186" s="143"/>
      <c r="AF186" s="143"/>
      <c r="AP186" s="143"/>
      <c r="AZ186" s="143"/>
      <c r="BA186" s="143"/>
      <c r="BB186" s="143"/>
      <c r="BC186" s="143"/>
      <c r="BD186" s="143"/>
      <c r="BE186" s="143"/>
      <c r="BF186" s="143"/>
      <c r="BG186" s="143"/>
      <c r="BJ186" s="143"/>
      <c r="BT186" s="143"/>
      <c r="CD186" s="143"/>
      <c r="CN186" s="143"/>
      <c r="CX186" s="143"/>
      <c r="DH186" s="143"/>
      <c r="DR186" s="143"/>
      <c r="EB186" s="143"/>
      <c r="EL186" s="143"/>
      <c r="EV186" s="143"/>
      <c r="FF186" s="143"/>
      <c r="FP186" s="143"/>
      <c r="FZ186" s="143"/>
      <c r="GJ186" s="143"/>
      <c r="GT186" s="143"/>
      <c r="HD186" s="143"/>
      <c r="HN186" s="143"/>
      <c r="HX186" s="143"/>
      <c r="IH186" s="143"/>
      <c r="IR186" s="143"/>
    </row>
    <row xmlns:x14ac="http://schemas.microsoft.com/office/spreadsheetml/2009/9/ac" r="187" s="3" customFormat="true" x14ac:dyDescent="0.25">
      <c r="A187" s="444"/>
      <c r="B187" s="143"/>
      <c r="L187" s="143"/>
      <c r="V187" s="143"/>
      <c r="AF187" s="143"/>
      <c r="AP187" s="143"/>
      <c r="AZ187" s="143"/>
      <c r="BA187" s="143"/>
      <c r="BB187" s="143"/>
      <c r="BC187" s="143"/>
      <c r="BD187" s="143"/>
      <c r="BE187" s="143"/>
      <c r="BF187" s="143"/>
      <c r="BG187" s="143"/>
      <c r="BJ187" s="143"/>
      <c r="BT187" s="143"/>
      <c r="CD187" s="143"/>
      <c r="CN187" s="143"/>
      <c r="CX187" s="143"/>
      <c r="DH187" s="143"/>
      <c r="DR187" s="143"/>
      <c r="EB187" s="143"/>
      <c r="EL187" s="143"/>
      <c r="EV187" s="143"/>
      <c r="FF187" s="143"/>
      <c r="FP187" s="143"/>
      <c r="FZ187" s="143"/>
      <c r="GJ187" s="143"/>
      <c r="GT187" s="143"/>
      <c r="HD187" s="143"/>
      <c r="HN187" s="143"/>
      <c r="HX187" s="143"/>
      <c r="IH187" s="143"/>
      <c r="IR187" s="143"/>
    </row>
    <row xmlns:x14ac="http://schemas.microsoft.com/office/spreadsheetml/2009/9/ac" r="188" s="3" customFormat="true" x14ac:dyDescent="0.25">
      <c r="A188" s="444"/>
      <c r="B188" s="143"/>
      <c r="L188" s="143"/>
      <c r="V188" s="143"/>
      <c r="AF188" s="143"/>
      <c r="AP188" s="143"/>
      <c r="AZ188" s="143"/>
      <c r="BA188" s="143"/>
      <c r="BB188" s="143"/>
      <c r="BC188" s="143"/>
      <c r="BD188" s="143"/>
      <c r="BE188" s="143"/>
      <c r="BF188" s="143"/>
      <c r="BG188" s="143"/>
      <c r="BJ188" s="143"/>
      <c r="BT188" s="143"/>
      <c r="CD188" s="143"/>
      <c r="CN188" s="143"/>
      <c r="CX188" s="143"/>
      <c r="DH188" s="143"/>
      <c r="DR188" s="143"/>
      <c r="EB188" s="143"/>
      <c r="EL188" s="143"/>
      <c r="EV188" s="143"/>
      <c r="FF188" s="143"/>
      <c r="FP188" s="143"/>
      <c r="FZ188" s="143"/>
      <c r="GJ188" s="143"/>
      <c r="GT188" s="143"/>
      <c r="HD188" s="143"/>
      <c r="HN188" s="143"/>
      <c r="HX188" s="143"/>
      <c r="IH188" s="143"/>
      <c r="IR188" s="143"/>
    </row>
    <row xmlns:x14ac="http://schemas.microsoft.com/office/spreadsheetml/2009/9/ac" r="189" s="3" customFormat="true" x14ac:dyDescent="0.25">
      <c r="A189" s="444"/>
      <c r="B189" s="143"/>
      <c r="L189" s="143"/>
      <c r="V189" s="143"/>
      <c r="AF189" s="143"/>
      <c r="AP189" s="143"/>
      <c r="AZ189" s="143"/>
      <c r="BA189" s="143"/>
      <c r="BB189" s="143"/>
      <c r="BC189" s="143"/>
      <c r="BD189" s="143"/>
      <c r="BE189" s="143"/>
      <c r="BF189" s="143"/>
      <c r="BG189" s="143"/>
      <c r="BJ189" s="143"/>
      <c r="BT189" s="143"/>
      <c r="CD189" s="143"/>
      <c r="CN189" s="143"/>
      <c r="CX189" s="143"/>
      <c r="DH189" s="143"/>
      <c r="DR189" s="143"/>
      <c r="EB189" s="143"/>
      <c r="EL189" s="143"/>
      <c r="EV189" s="143"/>
      <c r="FF189" s="143"/>
      <c r="FP189" s="143"/>
      <c r="FZ189" s="143"/>
      <c r="GJ189" s="143"/>
      <c r="GT189" s="143"/>
      <c r="HD189" s="143"/>
      <c r="HN189" s="143"/>
      <c r="HX189" s="143"/>
      <c r="IH189" s="143"/>
      <c r="IR189" s="143"/>
    </row>
    <row xmlns:x14ac="http://schemas.microsoft.com/office/spreadsheetml/2009/9/ac" r="190" s="3" customFormat="true" x14ac:dyDescent="0.25">
      <c r="A190" s="444"/>
      <c r="B190" s="143"/>
      <c r="L190" s="143"/>
      <c r="V190" s="143"/>
      <c r="AF190" s="143"/>
      <c r="AP190" s="143"/>
      <c r="AZ190" s="143"/>
      <c r="BA190" s="143"/>
      <c r="BB190" s="143"/>
      <c r="BC190" s="143"/>
      <c r="BD190" s="143"/>
      <c r="BE190" s="143"/>
      <c r="BF190" s="143"/>
      <c r="BG190" s="143"/>
      <c r="BJ190" s="143"/>
      <c r="BT190" s="143"/>
      <c r="CD190" s="143"/>
      <c r="CN190" s="143"/>
      <c r="CX190" s="143"/>
      <c r="DH190" s="143"/>
      <c r="DR190" s="143"/>
      <c r="EB190" s="143"/>
      <c r="EL190" s="143"/>
      <c r="EV190" s="143"/>
      <c r="FF190" s="143"/>
      <c r="FP190" s="143"/>
      <c r="FZ190" s="143"/>
      <c r="GJ190" s="143"/>
      <c r="GT190" s="143"/>
      <c r="HD190" s="143"/>
      <c r="HN190" s="143"/>
      <c r="HX190" s="143"/>
      <c r="IH190" s="143"/>
      <c r="IR190" s="143"/>
    </row>
    <row xmlns:x14ac="http://schemas.microsoft.com/office/spreadsheetml/2009/9/ac" r="191" s="3" customFormat="true" x14ac:dyDescent="0.25">
      <c r="A191" s="444"/>
      <c r="B191" s="143"/>
      <c r="L191" s="143"/>
      <c r="V191" s="143"/>
      <c r="AF191" s="143"/>
      <c r="AP191" s="143"/>
      <c r="AZ191" s="143"/>
      <c r="BA191" s="143"/>
      <c r="BB191" s="143"/>
      <c r="BC191" s="143"/>
      <c r="BD191" s="143"/>
      <c r="BE191" s="143"/>
      <c r="BF191" s="143"/>
      <c r="BG191" s="143"/>
      <c r="BJ191" s="143"/>
      <c r="BT191" s="143"/>
      <c r="CD191" s="143"/>
      <c r="CN191" s="143"/>
      <c r="CX191" s="143"/>
      <c r="DH191" s="143"/>
      <c r="DR191" s="143"/>
      <c r="EB191" s="143"/>
      <c r="EL191" s="143"/>
      <c r="EV191" s="143"/>
      <c r="FF191" s="143"/>
      <c r="FP191" s="143"/>
      <c r="FZ191" s="143"/>
      <c r="GJ191" s="143"/>
      <c r="GT191" s="143"/>
      <c r="HD191" s="143"/>
      <c r="HN191" s="143"/>
      <c r="HX191" s="143"/>
      <c r="IH191" s="143"/>
      <c r="IR191" s="143"/>
    </row>
    <row xmlns:x14ac="http://schemas.microsoft.com/office/spreadsheetml/2009/9/ac" r="192" s="3" customFormat="true" x14ac:dyDescent="0.25">
      <c r="A192" s="444"/>
      <c r="B192" s="143"/>
      <c r="L192" s="143"/>
      <c r="V192" s="143"/>
      <c r="AF192" s="143"/>
      <c r="AP192" s="143"/>
      <c r="AZ192" s="143"/>
      <c r="BA192" s="143"/>
      <c r="BB192" s="143"/>
      <c r="BC192" s="143"/>
      <c r="BD192" s="143"/>
      <c r="BE192" s="143"/>
      <c r="BF192" s="143"/>
      <c r="BG192" s="143"/>
      <c r="BJ192" s="143"/>
      <c r="BT192" s="143"/>
      <c r="CD192" s="143"/>
      <c r="CN192" s="143"/>
      <c r="CX192" s="143"/>
      <c r="DH192" s="143"/>
      <c r="DR192" s="143"/>
      <c r="EB192" s="143"/>
      <c r="EL192" s="143"/>
      <c r="EV192" s="143"/>
      <c r="FF192" s="143"/>
      <c r="FP192" s="143"/>
      <c r="FZ192" s="143"/>
      <c r="GJ192" s="143"/>
      <c r="GT192" s="143"/>
      <c r="HD192" s="143"/>
      <c r="HN192" s="143"/>
      <c r="HX192" s="143"/>
      <c r="IH192" s="143"/>
      <c r="IR192" s="143"/>
    </row>
    <row xmlns:x14ac="http://schemas.microsoft.com/office/spreadsheetml/2009/9/ac" r="193" s="3" customFormat="true" x14ac:dyDescent="0.25">
      <c r="A193" s="444"/>
      <c r="B193" s="143"/>
      <c r="L193" s="143"/>
      <c r="V193" s="143"/>
      <c r="AF193" s="143"/>
      <c r="AP193" s="143"/>
      <c r="AZ193" s="143"/>
      <c r="BA193" s="143"/>
      <c r="BB193" s="143"/>
      <c r="BC193" s="143"/>
      <c r="BD193" s="143"/>
      <c r="BE193" s="143"/>
      <c r="BF193" s="143"/>
      <c r="BG193" s="143"/>
      <c r="BJ193" s="143"/>
      <c r="BT193" s="143"/>
      <c r="CD193" s="143"/>
      <c r="CN193" s="143"/>
      <c r="CX193" s="143"/>
      <c r="DH193" s="143"/>
      <c r="DR193" s="143"/>
      <c r="EB193" s="143"/>
      <c r="EL193" s="143"/>
      <c r="EV193" s="143"/>
      <c r="FF193" s="143"/>
      <c r="FP193" s="143"/>
      <c r="FZ193" s="143"/>
      <c r="GJ193" s="143"/>
      <c r="GT193" s="143"/>
      <c r="HD193" s="143"/>
      <c r="HN193" s="143"/>
      <c r="HX193" s="143"/>
      <c r="IH193" s="143"/>
      <c r="IR193" s="143"/>
    </row>
    <row xmlns:x14ac="http://schemas.microsoft.com/office/spreadsheetml/2009/9/ac" r="194" s="3" customFormat="true" x14ac:dyDescent="0.25">
      <c r="A194" s="444"/>
      <c r="B194" s="143"/>
      <c r="L194" s="143"/>
      <c r="V194" s="143"/>
      <c r="AF194" s="143"/>
      <c r="AP194" s="143"/>
      <c r="AZ194" s="143"/>
      <c r="BA194" s="143"/>
      <c r="BB194" s="143"/>
      <c r="BC194" s="143"/>
      <c r="BD194" s="143"/>
      <c r="BE194" s="143"/>
      <c r="BF194" s="143"/>
      <c r="BG194" s="143"/>
      <c r="BJ194" s="143"/>
      <c r="BT194" s="143"/>
      <c r="CD194" s="143"/>
      <c r="CN194" s="143"/>
      <c r="CX194" s="143"/>
      <c r="DH194" s="143"/>
      <c r="DR194" s="143"/>
      <c r="EB194" s="143"/>
      <c r="EL194" s="143"/>
      <c r="EV194" s="143"/>
      <c r="FF194" s="143"/>
      <c r="FP194" s="143"/>
      <c r="FZ194" s="143"/>
      <c r="GJ194" s="143"/>
      <c r="GT194" s="143"/>
      <c r="HD194" s="143"/>
      <c r="HN194" s="143"/>
      <c r="HX194" s="143"/>
      <c r="IH194" s="143"/>
      <c r="IR194" s="143"/>
    </row>
    <row xmlns:x14ac="http://schemas.microsoft.com/office/spreadsheetml/2009/9/ac" r="195" s="3" customFormat="true" x14ac:dyDescent="0.25">
      <c r="A195" s="444"/>
      <c r="B195" s="143"/>
      <c r="L195" s="143"/>
      <c r="V195" s="143"/>
      <c r="AF195" s="143"/>
      <c r="AP195" s="143"/>
      <c r="AZ195" s="143"/>
      <c r="BA195" s="143"/>
      <c r="BB195" s="143"/>
      <c r="BC195" s="143"/>
      <c r="BD195" s="143"/>
      <c r="BE195" s="143"/>
      <c r="BF195" s="143"/>
      <c r="BG195" s="143"/>
      <c r="BJ195" s="143"/>
      <c r="BT195" s="143"/>
      <c r="CD195" s="143"/>
      <c r="CN195" s="143"/>
      <c r="CX195" s="143"/>
      <c r="DH195" s="143"/>
      <c r="DR195" s="143"/>
      <c r="EB195" s="143"/>
      <c r="EL195" s="143"/>
      <c r="EV195" s="143"/>
      <c r="FF195" s="143"/>
      <c r="FP195" s="143"/>
      <c r="FZ195" s="143"/>
      <c r="GJ195" s="143"/>
      <c r="GT195" s="143"/>
      <c r="HD195" s="143"/>
      <c r="HN195" s="143"/>
      <c r="HX195" s="143"/>
      <c r="IH195" s="143"/>
      <c r="IR195" s="143"/>
    </row>
    <row xmlns:x14ac="http://schemas.microsoft.com/office/spreadsheetml/2009/9/ac" r="196" s="3" customFormat="true" x14ac:dyDescent="0.25">
      <c r="A196" s="444"/>
      <c r="B196" s="143"/>
      <c r="L196" s="143"/>
      <c r="V196" s="143"/>
      <c r="AF196" s="143"/>
      <c r="AP196" s="143"/>
      <c r="AZ196" s="143"/>
      <c r="BA196" s="143"/>
      <c r="BB196" s="143"/>
      <c r="BC196" s="143"/>
      <c r="BD196" s="143"/>
      <c r="BE196" s="143"/>
      <c r="BF196" s="143"/>
      <c r="BG196" s="143"/>
      <c r="BJ196" s="143"/>
      <c r="BT196" s="143"/>
      <c r="CD196" s="143"/>
      <c r="CN196" s="143"/>
      <c r="CX196" s="143"/>
      <c r="DH196" s="143"/>
      <c r="DR196" s="143"/>
      <c r="EB196" s="143"/>
      <c r="EL196" s="143"/>
      <c r="EV196" s="143"/>
      <c r="FF196" s="143"/>
      <c r="FP196" s="143"/>
      <c r="FZ196" s="143"/>
      <c r="GJ196" s="143"/>
      <c r="GT196" s="143"/>
      <c r="HD196" s="143"/>
      <c r="HN196" s="143"/>
      <c r="HX196" s="143"/>
      <c r="IH196" s="143"/>
      <c r="IR196" s="143"/>
    </row>
    <row xmlns:x14ac="http://schemas.microsoft.com/office/spreadsheetml/2009/9/ac" r="197" s="3" customFormat="true" x14ac:dyDescent="0.25">
      <c r="A197" s="444"/>
      <c r="B197" s="143"/>
      <c r="L197" s="143"/>
      <c r="V197" s="143"/>
      <c r="AF197" s="143"/>
      <c r="AP197" s="143"/>
      <c r="AZ197" s="143"/>
      <c r="BA197" s="143"/>
      <c r="BB197" s="143"/>
      <c r="BC197" s="143"/>
      <c r="BD197" s="143"/>
      <c r="BE197" s="143"/>
      <c r="BF197" s="143"/>
      <c r="BG197" s="143"/>
      <c r="BJ197" s="143"/>
      <c r="BT197" s="143"/>
      <c r="CD197" s="143"/>
      <c r="CN197" s="143"/>
      <c r="CX197" s="143"/>
      <c r="DH197" s="143"/>
      <c r="DR197" s="143"/>
      <c r="EB197" s="143"/>
      <c r="EL197" s="143"/>
      <c r="EV197" s="143"/>
      <c r="FF197" s="143"/>
      <c r="FP197" s="143"/>
      <c r="FZ197" s="143"/>
      <c r="GJ197" s="143"/>
      <c r="GT197" s="143"/>
      <c r="HD197" s="143"/>
      <c r="HN197" s="143"/>
      <c r="HX197" s="143"/>
      <c r="IH197" s="143"/>
      <c r="IR197" s="143"/>
    </row>
    <row xmlns:x14ac="http://schemas.microsoft.com/office/spreadsheetml/2009/9/ac" r="198" s="3" customFormat="true" x14ac:dyDescent="0.25">
      <c r="A198" s="444"/>
      <c r="B198" s="143"/>
      <c r="L198" s="143"/>
      <c r="V198" s="143"/>
      <c r="AF198" s="143"/>
      <c r="AP198" s="143"/>
      <c r="AZ198" s="143"/>
      <c r="BA198" s="143"/>
      <c r="BB198" s="143"/>
      <c r="BC198" s="143"/>
      <c r="BD198" s="143"/>
      <c r="BE198" s="143"/>
      <c r="BF198" s="143"/>
      <c r="BG198" s="143"/>
      <c r="BJ198" s="143"/>
      <c r="BT198" s="143"/>
      <c r="CD198" s="143"/>
      <c r="CN198" s="143"/>
      <c r="CX198" s="143"/>
      <c r="DH198" s="143"/>
      <c r="DR198" s="143"/>
      <c r="EB198" s="143"/>
      <c r="EL198" s="143"/>
      <c r="EV198" s="143"/>
      <c r="FF198" s="143"/>
      <c r="FP198" s="143"/>
      <c r="FZ198" s="143"/>
      <c r="GJ198" s="143"/>
      <c r="GT198" s="143"/>
      <c r="HD198" s="143"/>
      <c r="HN198" s="143"/>
      <c r="HX198" s="143"/>
      <c r="IH198" s="143"/>
      <c r="IR198" s="143"/>
    </row>
    <row xmlns:x14ac="http://schemas.microsoft.com/office/spreadsheetml/2009/9/ac" r="199" s="3" customFormat="true" x14ac:dyDescent="0.25">
      <c r="A199" s="444"/>
      <c r="B199" s="143"/>
      <c r="L199" s="143"/>
      <c r="V199" s="143"/>
      <c r="AF199" s="143"/>
      <c r="AP199" s="143"/>
      <c r="AZ199" s="143"/>
      <c r="BA199" s="143"/>
      <c r="BB199" s="143"/>
      <c r="BC199" s="143"/>
      <c r="BD199" s="143"/>
      <c r="BE199" s="143"/>
      <c r="BF199" s="143"/>
      <c r="BG199" s="143"/>
      <c r="BJ199" s="143"/>
      <c r="BT199" s="143"/>
      <c r="CD199" s="143"/>
      <c r="CN199" s="143"/>
      <c r="CX199" s="143"/>
      <c r="DH199" s="143"/>
      <c r="DR199" s="143"/>
      <c r="EB199" s="143"/>
      <c r="EL199" s="143"/>
      <c r="EV199" s="143"/>
      <c r="FF199" s="143"/>
      <c r="FP199" s="143"/>
      <c r="FZ199" s="143"/>
      <c r="GJ199" s="143"/>
      <c r="GT199" s="143"/>
      <c r="HD199" s="143"/>
      <c r="HN199" s="143"/>
      <c r="HX199" s="143"/>
      <c r="IH199" s="143"/>
      <c r="IR199" s="143"/>
    </row>
    <row xmlns:x14ac="http://schemas.microsoft.com/office/spreadsheetml/2009/9/ac" r="200" s="3" customFormat="true" x14ac:dyDescent="0.25">
      <c r="A200" s="444"/>
      <c r="B200" s="143"/>
      <c r="L200" s="143"/>
      <c r="V200" s="143"/>
      <c r="AF200" s="143"/>
      <c r="AP200" s="143"/>
      <c r="AZ200" s="143"/>
      <c r="BA200" s="143"/>
      <c r="BB200" s="143"/>
      <c r="BC200" s="143"/>
      <c r="BD200" s="143"/>
      <c r="BE200" s="143"/>
      <c r="BF200" s="143"/>
      <c r="BG200" s="143"/>
      <c r="BJ200" s="143"/>
      <c r="BT200" s="143"/>
      <c r="CD200" s="143"/>
      <c r="CN200" s="143"/>
      <c r="CX200" s="143"/>
      <c r="DH200" s="143"/>
      <c r="DR200" s="143"/>
      <c r="EB200" s="143"/>
      <c r="EL200" s="143"/>
      <c r="EV200" s="143"/>
      <c r="FF200" s="143"/>
      <c r="FP200" s="143"/>
      <c r="FZ200" s="143"/>
      <c r="GJ200" s="143"/>
      <c r="GT200" s="143"/>
      <c r="HD200" s="143"/>
      <c r="HN200" s="143"/>
      <c r="HX200" s="143"/>
      <c r="IH200" s="143"/>
      <c r="IR200" s="143"/>
    </row>
    <row xmlns:x14ac="http://schemas.microsoft.com/office/spreadsheetml/2009/9/ac" r="201" s="3" customFormat="true" x14ac:dyDescent="0.25">
      <c r="A201" s="444"/>
      <c r="B201" s="143"/>
      <c r="L201" s="143"/>
      <c r="V201" s="143"/>
      <c r="AF201" s="143"/>
      <c r="AP201" s="143"/>
      <c r="AZ201" s="143"/>
      <c r="BA201" s="143"/>
      <c r="BB201" s="143"/>
      <c r="BC201" s="143"/>
      <c r="BD201" s="143"/>
      <c r="BE201" s="143"/>
      <c r="BF201" s="143"/>
      <c r="BG201" s="143"/>
      <c r="BJ201" s="143"/>
      <c r="BT201" s="143"/>
      <c r="CD201" s="143"/>
      <c r="CN201" s="143"/>
      <c r="CX201" s="143"/>
      <c r="DH201" s="143"/>
      <c r="DR201" s="143"/>
      <c r="EB201" s="143"/>
      <c r="EL201" s="143"/>
      <c r="EV201" s="143"/>
      <c r="FF201" s="143"/>
      <c r="FP201" s="143"/>
      <c r="FZ201" s="143"/>
      <c r="GJ201" s="143"/>
      <c r="GT201" s="143"/>
      <c r="HD201" s="143"/>
      <c r="HN201" s="143"/>
      <c r="HX201" s="143"/>
      <c r="IH201" s="143"/>
      <c r="IR201" s="143"/>
    </row>
    <row xmlns:x14ac="http://schemas.microsoft.com/office/spreadsheetml/2009/9/ac" r="202" s="3" customFormat="true" x14ac:dyDescent="0.25">
      <c r="A202" s="444"/>
      <c r="B202" s="143"/>
      <c r="L202" s="143"/>
      <c r="V202" s="143"/>
      <c r="AF202" s="143"/>
      <c r="AP202" s="143"/>
      <c r="AZ202" s="143"/>
      <c r="BA202" s="143"/>
      <c r="BB202" s="143"/>
      <c r="BC202" s="143"/>
      <c r="BD202" s="143"/>
      <c r="BE202" s="143"/>
      <c r="BF202" s="143"/>
      <c r="BG202" s="143"/>
      <c r="BJ202" s="143"/>
      <c r="BT202" s="143"/>
      <c r="CD202" s="143"/>
      <c r="CN202" s="143"/>
      <c r="CX202" s="143"/>
      <c r="DH202" s="143"/>
      <c r="DR202" s="143"/>
      <c r="EB202" s="143"/>
      <c r="EL202" s="143"/>
      <c r="EV202" s="143"/>
      <c r="FF202" s="143"/>
      <c r="FP202" s="143"/>
      <c r="FZ202" s="143"/>
      <c r="GJ202" s="143"/>
      <c r="GT202" s="143"/>
      <c r="HD202" s="143"/>
      <c r="HN202" s="143"/>
      <c r="HX202" s="143"/>
      <c r="IH202" s="143"/>
      <c r="IR202" s="143"/>
    </row>
    <row xmlns:x14ac="http://schemas.microsoft.com/office/spreadsheetml/2009/9/ac" r="203" s="3" customFormat="true" x14ac:dyDescent="0.25">
      <c r="A203" s="444"/>
      <c r="B203" s="143"/>
      <c r="L203" s="143"/>
      <c r="V203" s="143"/>
      <c r="AF203" s="143"/>
      <c r="AP203" s="143"/>
      <c r="AZ203" s="143"/>
      <c r="BA203" s="143"/>
      <c r="BB203" s="143"/>
      <c r="BC203" s="143"/>
      <c r="BD203" s="143"/>
      <c r="BE203" s="143"/>
      <c r="BF203" s="143"/>
      <c r="BG203" s="143"/>
      <c r="BJ203" s="143"/>
      <c r="BT203" s="143"/>
      <c r="CD203" s="143"/>
      <c r="CN203" s="143"/>
      <c r="CX203" s="143"/>
      <c r="DH203" s="143"/>
      <c r="DR203" s="143"/>
      <c r="EB203" s="143"/>
      <c r="EL203" s="143"/>
      <c r="EV203" s="143"/>
      <c r="FF203" s="143"/>
      <c r="FP203" s="143"/>
      <c r="FZ203" s="143"/>
      <c r="GJ203" s="143"/>
      <c r="GT203" s="143"/>
      <c r="HD203" s="143"/>
      <c r="HN203" s="143"/>
      <c r="HX203" s="143"/>
      <c r="IH203" s="143"/>
      <c r="IR203" s="143"/>
    </row>
    <row xmlns:x14ac="http://schemas.microsoft.com/office/spreadsheetml/2009/9/ac" r="204" s="3" customFormat="true" x14ac:dyDescent="0.25">
      <c r="A204" s="444"/>
      <c r="B204" s="143"/>
      <c r="L204" s="143"/>
      <c r="V204" s="143"/>
      <c r="AF204" s="143"/>
      <c r="AP204" s="143"/>
      <c r="AZ204" s="143"/>
      <c r="BA204" s="143"/>
      <c r="BB204" s="143"/>
      <c r="BC204" s="143"/>
      <c r="BD204" s="143"/>
      <c r="BE204" s="143"/>
      <c r="BF204" s="143"/>
      <c r="BG204" s="143"/>
      <c r="BJ204" s="143"/>
      <c r="BT204" s="143"/>
      <c r="CD204" s="143"/>
      <c r="CN204" s="143"/>
      <c r="CX204" s="143"/>
      <c r="DH204" s="143"/>
      <c r="DR204" s="143"/>
      <c r="EB204" s="143"/>
      <c r="EL204" s="143"/>
      <c r="EV204" s="143"/>
      <c r="FF204" s="143"/>
      <c r="FP204" s="143"/>
      <c r="FZ204" s="143"/>
      <c r="GJ204" s="143"/>
      <c r="GT204" s="143"/>
      <c r="HD204" s="143"/>
      <c r="HN204" s="143"/>
      <c r="HX204" s="143"/>
      <c r="IH204" s="143"/>
      <c r="IR204" s="143"/>
    </row>
    <row xmlns:x14ac="http://schemas.microsoft.com/office/spreadsheetml/2009/9/ac" r="205" s="3" customFormat="true" x14ac:dyDescent="0.25">
      <c r="A205" s="444"/>
      <c r="B205" s="143"/>
      <c r="L205" s="143"/>
      <c r="V205" s="143"/>
      <c r="AF205" s="143"/>
      <c r="AP205" s="143"/>
      <c r="AZ205" s="143"/>
      <c r="BA205" s="143"/>
      <c r="BB205" s="143"/>
      <c r="BC205" s="143"/>
      <c r="BD205" s="143"/>
      <c r="BE205" s="143"/>
      <c r="BF205" s="143"/>
      <c r="BG205" s="143"/>
      <c r="BJ205" s="143"/>
      <c r="BT205" s="143"/>
      <c r="CD205" s="143"/>
      <c r="CN205" s="143"/>
      <c r="CX205" s="143"/>
      <c r="DH205" s="143"/>
      <c r="DR205" s="143"/>
      <c r="EB205" s="143"/>
      <c r="EL205" s="143"/>
      <c r="EV205" s="143"/>
      <c r="FF205" s="143"/>
      <c r="FP205" s="143"/>
      <c r="FZ205" s="143"/>
      <c r="GJ205" s="143"/>
      <c r="GT205" s="143"/>
      <c r="HD205" s="143"/>
      <c r="HN205" s="143"/>
      <c r="HX205" s="143"/>
      <c r="IH205" s="143"/>
      <c r="IR205" s="143"/>
    </row>
    <row xmlns:x14ac="http://schemas.microsoft.com/office/spreadsheetml/2009/9/ac" r="206" s="3" customFormat="true" x14ac:dyDescent="0.25">
      <c r="A206" s="444"/>
      <c r="B206" s="143"/>
      <c r="L206" s="143"/>
      <c r="V206" s="143"/>
      <c r="AF206" s="143"/>
      <c r="AP206" s="143"/>
      <c r="AZ206" s="143"/>
      <c r="BA206" s="143"/>
      <c r="BB206" s="143"/>
      <c r="BC206" s="143"/>
      <c r="BD206" s="143"/>
      <c r="BE206" s="143"/>
      <c r="BF206" s="143"/>
      <c r="BG206" s="143"/>
      <c r="BJ206" s="143"/>
      <c r="BT206" s="143"/>
      <c r="CD206" s="143"/>
      <c r="CN206" s="143"/>
      <c r="CX206" s="143"/>
      <c r="DH206" s="143"/>
      <c r="DR206" s="143"/>
      <c r="EB206" s="143"/>
      <c r="EL206" s="143"/>
      <c r="EV206" s="143"/>
      <c r="FF206" s="143"/>
      <c r="FP206" s="143"/>
      <c r="FZ206" s="143"/>
      <c r="GJ206" s="143"/>
      <c r="GT206" s="143"/>
      <c r="HD206" s="143"/>
      <c r="HN206" s="143"/>
      <c r="HX206" s="143"/>
      <c r="IH206" s="143"/>
      <c r="IR206" s="143"/>
    </row>
    <row xmlns:x14ac="http://schemas.microsoft.com/office/spreadsheetml/2009/9/ac" r="207" s="3" customFormat="true" x14ac:dyDescent="0.25">
      <c r="A207" s="444"/>
      <c r="B207" s="143"/>
      <c r="L207" s="143"/>
      <c r="V207" s="143"/>
      <c r="AF207" s="143"/>
      <c r="AP207" s="143"/>
      <c r="AZ207" s="143"/>
      <c r="BA207" s="143"/>
      <c r="BB207" s="143"/>
      <c r="BC207" s="143"/>
      <c r="BD207" s="143"/>
      <c r="BE207" s="143"/>
      <c r="BF207" s="143"/>
      <c r="BG207" s="143"/>
      <c r="BJ207" s="143"/>
      <c r="BT207" s="143"/>
      <c r="CD207" s="143"/>
      <c r="CN207" s="143"/>
      <c r="CX207" s="143"/>
      <c r="DH207" s="143"/>
      <c r="DR207" s="143"/>
      <c r="EB207" s="143"/>
      <c r="EL207" s="143"/>
      <c r="EV207" s="143"/>
      <c r="FF207" s="143"/>
      <c r="FP207" s="143"/>
      <c r="FZ207" s="143"/>
      <c r="GJ207" s="143"/>
      <c r="GT207" s="143"/>
      <c r="HD207" s="143"/>
      <c r="HN207" s="143"/>
      <c r="HX207" s="143"/>
      <c r="IH207" s="143"/>
      <c r="IR207" s="143"/>
    </row>
    <row xmlns:x14ac="http://schemas.microsoft.com/office/spreadsheetml/2009/9/ac" r="208" s="3" customFormat="true" x14ac:dyDescent="0.25">
      <c r="A208" s="444"/>
      <c r="B208" s="143"/>
      <c r="L208" s="143"/>
      <c r="V208" s="143"/>
      <c r="AF208" s="143"/>
      <c r="AP208" s="143"/>
      <c r="AZ208" s="143"/>
      <c r="BA208" s="143"/>
      <c r="BB208" s="143"/>
      <c r="BC208" s="143"/>
      <c r="BD208" s="143"/>
      <c r="BE208" s="143"/>
      <c r="BF208" s="143"/>
      <c r="BG208" s="143"/>
      <c r="BJ208" s="143"/>
      <c r="BT208" s="143"/>
      <c r="CD208" s="143"/>
      <c r="CN208" s="143"/>
      <c r="CX208" s="143"/>
      <c r="DH208" s="143"/>
      <c r="DR208" s="143"/>
      <c r="EB208" s="143"/>
      <c r="EL208" s="143"/>
      <c r="EV208" s="143"/>
      <c r="FF208" s="143"/>
      <c r="FP208" s="143"/>
      <c r="FZ208" s="143"/>
      <c r="GJ208" s="143"/>
      <c r="GT208" s="143"/>
      <c r="HD208" s="143"/>
      <c r="HN208" s="143"/>
      <c r="HX208" s="143"/>
      <c r="IH208" s="143"/>
      <c r="IR208" s="143"/>
    </row>
    <row xmlns:x14ac="http://schemas.microsoft.com/office/spreadsheetml/2009/9/ac" r="209" s="3" customFormat="true" x14ac:dyDescent="0.25">
      <c r="A209" s="444"/>
      <c r="B209" s="143"/>
      <c r="L209" s="143"/>
      <c r="V209" s="143"/>
      <c r="AF209" s="143"/>
      <c r="AP209" s="143"/>
      <c r="AZ209" s="143"/>
      <c r="BA209" s="143"/>
      <c r="BB209" s="143"/>
      <c r="BC209" s="143"/>
      <c r="BD209" s="143"/>
      <c r="BE209" s="143"/>
      <c r="BF209" s="143"/>
      <c r="BG209" s="143"/>
      <c r="BJ209" s="143"/>
      <c r="BT209" s="143"/>
      <c r="CD209" s="143"/>
      <c r="CN209" s="143"/>
      <c r="CX209" s="143"/>
      <c r="DH209" s="143"/>
      <c r="DR209" s="143"/>
      <c r="EB209" s="143"/>
      <c r="EL209" s="143"/>
      <c r="EV209" s="143"/>
      <c r="FF209" s="143"/>
      <c r="FP209" s="143"/>
      <c r="FZ209" s="143"/>
      <c r="GJ209" s="143"/>
      <c r="GT209" s="143"/>
      <c r="HD209" s="143"/>
      <c r="HN209" s="143"/>
      <c r="HX209" s="143"/>
      <c r="IH209" s="143"/>
      <c r="IR209" s="143"/>
    </row>
    <row xmlns:x14ac="http://schemas.microsoft.com/office/spreadsheetml/2009/9/ac" r="210" s="3" customFormat="true" x14ac:dyDescent="0.25">
      <c r="A210" s="444"/>
      <c r="B210" s="143"/>
      <c r="L210" s="143"/>
      <c r="V210" s="143"/>
      <c r="AF210" s="143"/>
      <c r="AP210" s="143"/>
      <c r="AZ210" s="143"/>
      <c r="BA210" s="143"/>
      <c r="BB210" s="143"/>
      <c r="BC210" s="143"/>
      <c r="BD210" s="143"/>
      <c r="BE210" s="143"/>
      <c r="BF210" s="143"/>
      <c r="BG210" s="143"/>
      <c r="BJ210" s="143"/>
      <c r="BT210" s="143"/>
      <c r="CD210" s="143"/>
      <c r="CN210" s="143"/>
      <c r="CX210" s="143"/>
      <c r="DH210" s="143"/>
      <c r="DR210" s="143"/>
      <c r="EB210" s="143"/>
      <c r="EL210" s="143"/>
      <c r="EV210" s="143"/>
      <c r="FF210" s="143"/>
      <c r="FP210" s="143"/>
      <c r="FZ210" s="143"/>
      <c r="GJ210" s="143"/>
      <c r="GT210" s="143"/>
      <c r="HD210" s="143"/>
      <c r="HN210" s="143"/>
      <c r="HX210" s="143"/>
      <c r="IH210" s="143"/>
      <c r="IR210" s="143"/>
    </row>
    <row xmlns:x14ac="http://schemas.microsoft.com/office/spreadsheetml/2009/9/ac" r="211" s="3" customFormat="true" x14ac:dyDescent="0.25">
      <c r="A211" s="444"/>
      <c r="B211" s="143"/>
      <c r="L211" s="143"/>
      <c r="V211" s="143"/>
      <c r="AF211" s="143"/>
      <c r="AP211" s="143"/>
      <c r="AZ211" s="143"/>
      <c r="BA211" s="143"/>
      <c r="BB211" s="143"/>
      <c r="BC211" s="143"/>
      <c r="BD211" s="143"/>
      <c r="BE211" s="143"/>
      <c r="BF211" s="143"/>
      <c r="BG211" s="143"/>
      <c r="BJ211" s="143"/>
      <c r="BT211" s="143"/>
      <c r="CD211" s="143"/>
      <c r="CN211" s="143"/>
      <c r="CX211" s="143"/>
      <c r="DH211" s="143"/>
      <c r="DR211" s="143"/>
      <c r="EB211" s="143"/>
      <c r="EL211" s="143"/>
      <c r="EV211" s="143"/>
      <c r="FF211" s="143"/>
      <c r="FP211" s="143"/>
      <c r="FZ211" s="143"/>
      <c r="GJ211" s="143"/>
      <c r="GT211" s="143"/>
      <c r="HD211" s="143"/>
      <c r="HN211" s="143"/>
      <c r="HX211" s="143"/>
      <c r="IH211" s="143"/>
      <c r="IR211" s="143"/>
    </row>
    <row xmlns:x14ac="http://schemas.microsoft.com/office/spreadsheetml/2009/9/ac" r="212" s="3" customFormat="true" x14ac:dyDescent="0.25">
      <c r="A212" s="444"/>
      <c r="B212" s="143"/>
      <c r="L212" s="143"/>
      <c r="V212" s="143"/>
      <c r="AF212" s="143"/>
      <c r="AP212" s="143"/>
      <c r="AZ212" s="143"/>
      <c r="BA212" s="143"/>
      <c r="BB212" s="143"/>
      <c r="BC212" s="143"/>
      <c r="BD212" s="143"/>
      <c r="BE212" s="143"/>
      <c r="BF212" s="143"/>
      <c r="BG212" s="143"/>
      <c r="BJ212" s="143"/>
      <c r="BT212" s="143"/>
      <c r="CD212" s="143"/>
      <c r="CN212" s="143"/>
      <c r="CX212" s="143"/>
      <c r="DH212" s="143"/>
      <c r="DR212" s="143"/>
      <c r="EB212" s="143"/>
      <c r="EL212" s="143"/>
      <c r="EV212" s="143"/>
      <c r="FF212" s="143"/>
      <c r="FP212" s="143"/>
      <c r="FZ212" s="143"/>
      <c r="GJ212" s="143"/>
      <c r="GT212" s="143"/>
      <c r="HD212" s="143"/>
      <c r="HN212" s="143"/>
      <c r="HX212" s="143"/>
      <c r="IH212" s="143"/>
      <c r="IR212" s="143"/>
    </row>
    <row xmlns:x14ac="http://schemas.microsoft.com/office/spreadsheetml/2009/9/ac" r="213" s="3" customFormat="true" x14ac:dyDescent="0.25">
      <c r="A213" s="444"/>
      <c r="B213" s="143"/>
      <c r="L213" s="143"/>
      <c r="V213" s="143"/>
      <c r="AF213" s="143"/>
      <c r="AP213" s="143"/>
      <c r="AZ213" s="143"/>
      <c r="BA213" s="143"/>
      <c r="BB213" s="143"/>
      <c r="BC213" s="143"/>
      <c r="BD213" s="143"/>
      <c r="BE213" s="143"/>
      <c r="BF213" s="143"/>
      <c r="BG213" s="143"/>
      <c r="BJ213" s="143"/>
      <c r="BT213" s="143"/>
      <c r="CD213" s="143"/>
      <c r="CN213" s="143"/>
      <c r="CX213" s="143"/>
      <c r="DH213" s="143"/>
      <c r="DR213" s="143"/>
      <c r="EB213" s="143"/>
      <c r="EL213" s="143"/>
      <c r="EV213" s="143"/>
      <c r="FF213" s="143"/>
      <c r="FP213" s="143"/>
      <c r="FZ213" s="143"/>
      <c r="GJ213" s="143"/>
      <c r="GT213" s="143"/>
      <c r="HD213" s="143"/>
      <c r="HN213" s="143"/>
      <c r="HX213" s="143"/>
      <c r="IH213" s="143"/>
      <c r="IR213" s="143"/>
    </row>
    <row xmlns:x14ac="http://schemas.microsoft.com/office/spreadsheetml/2009/9/ac" r="214" s="3" customFormat="true" x14ac:dyDescent="0.25">
      <c r="A214" s="444"/>
      <c r="B214" s="143"/>
      <c r="L214" s="143"/>
      <c r="V214" s="143"/>
      <c r="AF214" s="143"/>
      <c r="AP214" s="143"/>
      <c r="AZ214" s="143"/>
      <c r="BA214" s="143"/>
      <c r="BB214" s="143"/>
      <c r="BC214" s="143"/>
      <c r="BD214" s="143"/>
      <c r="BE214" s="143"/>
      <c r="BF214" s="143"/>
      <c r="BG214" s="143"/>
      <c r="BJ214" s="143"/>
      <c r="BT214" s="143"/>
      <c r="CD214" s="143"/>
      <c r="CN214" s="143"/>
      <c r="CX214" s="143"/>
      <c r="DH214" s="143"/>
      <c r="DR214" s="143"/>
      <c r="EB214" s="143"/>
      <c r="EL214" s="143"/>
      <c r="EV214" s="143"/>
      <c r="FF214" s="143"/>
      <c r="FP214" s="143"/>
      <c r="FZ214" s="143"/>
      <c r="GJ214" s="143"/>
      <c r="GT214" s="143"/>
      <c r="HD214" s="143"/>
      <c r="HN214" s="143"/>
      <c r="HX214" s="143"/>
      <c r="IH214" s="143"/>
      <c r="IR214" s="143"/>
    </row>
    <row xmlns:x14ac="http://schemas.microsoft.com/office/spreadsheetml/2009/9/ac" r="215" s="3" customFormat="true" x14ac:dyDescent="0.25">
      <c r="A215" s="444"/>
      <c r="B215" s="143"/>
      <c r="L215" s="143"/>
      <c r="V215" s="143"/>
      <c r="AF215" s="143"/>
      <c r="AP215" s="143"/>
      <c r="AZ215" s="143"/>
      <c r="BA215" s="143"/>
      <c r="BB215" s="143"/>
      <c r="BC215" s="143"/>
      <c r="BD215" s="143"/>
      <c r="BE215" s="143"/>
      <c r="BF215" s="143"/>
      <c r="BG215" s="143"/>
      <c r="BJ215" s="143"/>
      <c r="BT215" s="143"/>
      <c r="CD215" s="143"/>
      <c r="CN215" s="143"/>
      <c r="CX215" s="143"/>
      <c r="DH215" s="143"/>
      <c r="DR215" s="143"/>
      <c r="EB215" s="143"/>
      <c r="EL215" s="143"/>
      <c r="EV215" s="143"/>
      <c r="FF215" s="143"/>
      <c r="FP215" s="143"/>
      <c r="FZ215" s="143"/>
      <c r="GJ215" s="143"/>
      <c r="GT215" s="143"/>
      <c r="HD215" s="143"/>
      <c r="HN215" s="143"/>
      <c r="HX215" s="143"/>
      <c r="IH215" s="143"/>
      <c r="IR215" s="143"/>
    </row>
    <row xmlns:x14ac="http://schemas.microsoft.com/office/spreadsheetml/2009/9/ac" r="216" s="3" customFormat="true" x14ac:dyDescent="0.25">
      <c r="A216" s="444"/>
      <c r="B216" s="143"/>
      <c r="L216" s="143"/>
      <c r="V216" s="143"/>
      <c r="AF216" s="143"/>
      <c r="AP216" s="143"/>
      <c r="AZ216" s="143"/>
      <c r="BA216" s="143"/>
      <c r="BB216" s="143"/>
      <c r="BC216" s="143"/>
      <c r="BD216" s="143"/>
      <c r="BE216" s="143"/>
      <c r="BF216" s="143"/>
      <c r="BG216" s="143"/>
      <c r="BJ216" s="143"/>
      <c r="BT216" s="143"/>
      <c r="CD216" s="143"/>
      <c r="CN216" s="143"/>
      <c r="CX216" s="143"/>
      <c r="DH216" s="143"/>
      <c r="DR216" s="143"/>
      <c r="EB216" s="143"/>
      <c r="EL216" s="143"/>
      <c r="EV216" s="143"/>
      <c r="FF216" s="143"/>
      <c r="FP216" s="143"/>
      <c r="FZ216" s="143"/>
      <c r="GJ216" s="143"/>
      <c r="GT216" s="143"/>
      <c r="HD216" s="143"/>
      <c r="HN216" s="143"/>
      <c r="HX216" s="143"/>
      <c r="IH216" s="143"/>
      <c r="IR216" s="143"/>
    </row>
    <row xmlns:x14ac="http://schemas.microsoft.com/office/spreadsheetml/2009/9/ac" r="217" s="3" customFormat="true" x14ac:dyDescent="0.25">
      <c r="A217" s="444"/>
      <c r="B217" s="143"/>
      <c r="L217" s="143"/>
      <c r="V217" s="143"/>
      <c r="AF217" s="143"/>
      <c r="AP217" s="143"/>
      <c r="AZ217" s="143"/>
      <c r="BA217" s="143"/>
      <c r="BB217" s="143"/>
      <c r="BC217" s="143"/>
      <c r="BD217" s="143"/>
      <c r="BE217" s="143"/>
      <c r="BF217" s="143"/>
      <c r="BG217" s="143"/>
      <c r="BJ217" s="143"/>
      <c r="BT217" s="143"/>
      <c r="CD217" s="143"/>
      <c r="CN217" s="143"/>
      <c r="CX217" s="143"/>
      <c r="DH217" s="143"/>
      <c r="DR217" s="143"/>
      <c r="EB217" s="143"/>
      <c r="EL217" s="143"/>
      <c r="EV217" s="143"/>
      <c r="FF217" s="143"/>
      <c r="FP217" s="143"/>
      <c r="FZ217" s="143"/>
      <c r="GJ217" s="143"/>
      <c r="GT217" s="143"/>
      <c r="HD217" s="143"/>
      <c r="HN217" s="143"/>
      <c r="HX217" s="143"/>
      <c r="IH217" s="143"/>
      <c r="IR217" s="143"/>
    </row>
    <row xmlns:x14ac="http://schemas.microsoft.com/office/spreadsheetml/2009/9/ac" r="218" s="3" customFormat="true" x14ac:dyDescent="0.25">
      <c r="A218" s="444"/>
      <c r="B218" s="143"/>
      <c r="L218" s="143"/>
      <c r="V218" s="143"/>
      <c r="AF218" s="143"/>
      <c r="AP218" s="143"/>
      <c r="AZ218" s="143"/>
      <c r="BA218" s="143"/>
      <c r="BB218" s="143"/>
      <c r="BC218" s="143"/>
      <c r="BD218" s="143"/>
      <c r="BE218" s="143"/>
      <c r="BF218" s="143"/>
      <c r="BG218" s="143"/>
      <c r="BJ218" s="143"/>
      <c r="BT218" s="143"/>
      <c r="CD218" s="143"/>
      <c r="CN218" s="143"/>
      <c r="CX218" s="143"/>
      <c r="DH218" s="143"/>
      <c r="DR218" s="143"/>
      <c r="EB218" s="143"/>
      <c r="EL218" s="143"/>
      <c r="EV218" s="143"/>
      <c r="FF218" s="143"/>
      <c r="FP218" s="143"/>
      <c r="FZ218" s="143"/>
      <c r="GJ218" s="143"/>
      <c r="GT218" s="143"/>
      <c r="HD218" s="143"/>
      <c r="HN218" s="143"/>
      <c r="HX218" s="143"/>
      <c r="IH218" s="143"/>
      <c r="IR218" s="143"/>
    </row>
    <row xmlns:x14ac="http://schemas.microsoft.com/office/spreadsheetml/2009/9/ac" r="219" s="3" customFormat="true" x14ac:dyDescent="0.25">
      <c r="A219" s="444"/>
      <c r="B219" s="143"/>
      <c r="L219" s="143"/>
      <c r="V219" s="143"/>
      <c r="AF219" s="143"/>
      <c r="AP219" s="143"/>
      <c r="AZ219" s="143"/>
      <c r="BA219" s="143"/>
      <c r="BB219" s="143"/>
      <c r="BC219" s="143"/>
      <c r="BD219" s="143"/>
      <c r="BE219" s="143"/>
      <c r="BF219" s="143"/>
      <c r="BG219" s="143"/>
      <c r="BJ219" s="143"/>
      <c r="BT219" s="143"/>
      <c r="CD219" s="143"/>
      <c r="CN219" s="143"/>
      <c r="CX219" s="143"/>
      <c r="DH219" s="143"/>
      <c r="DR219" s="143"/>
      <c r="EB219" s="143"/>
      <c r="EL219" s="143"/>
      <c r="EV219" s="143"/>
      <c r="FF219" s="143"/>
      <c r="FP219" s="143"/>
      <c r="FZ219" s="143"/>
      <c r="GJ219" s="143"/>
      <c r="GT219" s="143"/>
      <c r="HD219" s="143"/>
      <c r="HN219" s="143"/>
      <c r="HX219" s="143"/>
      <c r="IH219" s="143"/>
      <c r="IR219" s="143"/>
    </row>
    <row xmlns:x14ac="http://schemas.microsoft.com/office/spreadsheetml/2009/9/ac" r="220" s="3" customFormat="true" x14ac:dyDescent="0.25">
      <c r="A220" s="444"/>
      <c r="B220" s="143"/>
      <c r="L220" s="143"/>
      <c r="V220" s="143"/>
      <c r="AF220" s="143"/>
      <c r="AP220" s="143"/>
      <c r="AZ220" s="143"/>
      <c r="BA220" s="143"/>
      <c r="BB220" s="143"/>
      <c r="BC220" s="143"/>
      <c r="BD220" s="143"/>
      <c r="BE220" s="143"/>
      <c r="BF220" s="143"/>
      <c r="BG220" s="143"/>
      <c r="BJ220" s="143"/>
      <c r="BT220" s="143"/>
      <c r="CD220" s="143"/>
      <c r="CN220" s="143"/>
      <c r="CX220" s="143"/>
      <c r="DH220" s="143"/>
      <c r="DR220" s="143"/>
      <c r="EB220" s="143"/>
      <c r="EL220" s="143"/>
      <c r="EV220" s="143"/>
      <c r="FF220" s="143"/>
      <c r="FP220" s="143"/>
      <c r="FZ220" s="143"/>
      <c r="GJ220" s="143"/>
      <c r="GT220" s="143"/>
      <c r="HD220" s="143"/>
      <c r="HN220" s="143"/>
      <c r="HX220" s="143"/>
      <c r="IH220" s="143"/>
      <c r="IR220" s="143"/>
    </row>
    <row xmlns:x14ac="http://schemas.microsoft.com/office/spreadsheetml/2009/9/ac" r="221" s="3" customFormat="true" x14ac:dyDescent="0.25">
      <c r="A221" s="444"/>
      <c r="B221" s="143"/>
      <c r="L221" s="143"/>
      <c r="V221" s="143"/>
      <c r="AF221" s="143"/>
      <c r="AP221" s="143"/>
      <c r="AZ221" s="143"/>
      <c r="BA221" s="143"/>
      <c r="BB221" s="143"/>
      <c r="BC221" s="143"/>
      <c r="BD221" s="143"/>
      <c r="BE221" s="143"/>
      <c r="BF221" s="143"/>
      <c r="BG221" s="143"/>
      <c r="BJ221" s="143"/>
      <c r="BT221" s="143"/>
      <c r="CD221" s="143"/>
      <c r="CN221" s="143"/>
      <c r="CX221" s="143"/>
      <c r="DH221" s="143"/>
      <c r="DR221" s="143"/>
      <c r="EB221" s="143"/>
      <c r="EL221" s="143"/>
      <c r="EV221" s="143"/>
      <c r="FF221" s="143"/>
      <c r="FP221" s="143"/>
      <c r="FZ221" s="143"/>
      <c r="GJ221" s="143"/>
      <c r="GT221" s="143"/>
      <c r="HD221" s="143"/>
      <c r="HN221" s="143"/>
      <c r="HX221" s="143"/>
      <c r="IH221" s="143"/>
      <c r="IR221" s="143"/>
    </row>
    <row xmlns:x14ac="http://schemas.microsoft.com/office/spreadsheetml/2009/9/ac" r="222" s="3" customFormat="true" x14ac:dyDescent="0.25">
      <c r="A222" s="444"/>
      <c r="B222" s="143"/>
      <c r="L222" s="143"/>
      <c r="V222" s="143"/>
      <c r="AF222" s="143"/>
      <c r="AP222" s="143"/>
      <c r="AZ222" s="143"/>
      <c r="BA222" s="143"/>
      <c r="BB222" s="143"/>
      <c r="BC222" s="143"/>
      <c r="BD222" s="143"/>
      <c r="BE222" s="143"/>
      <c r="BF222" s="143"/>
      <c r="BG222" s="143"/>
      <c r="BJ222" s="143"/>
      <c r="BT222" s="143"/>
      <c r="CD222" s="143"/>
      <c r="CN222" s="143"/>
      <c r="CX222" s="143"/>
      <c r="DH222" s="143"/>
      <c r="DR222" s="143"/>
      <c r="EB222" s="143"/>
      <c r="EL222" s="143"/>
      <c r="EV222" s="143"/>
      <c r="FF222" s="143"/>
      <c r="FP222" s="143"/>
      <c r="FZ222" s="143"/>
      <c r="GJ222" s="143"/>
      <c r="GT222" s="143"/>
      <c r="HD222" s="143"/>
      <c r="HN222" s="143"/>
      <c r="HX222" s="143"/>
      <c r="IH222" s="143"/>
      <c r="IR222" s="143"/>
    </row>
    <row xmlns:x14ac="http://schemas.microsoft.com/office/spreadsheetml/2009/9/ac" r="223" s="3" customFormat="true" x14ac:dyDescent="0.25">
      <c r="A223" s="444"/>
      <c r="B223" s="143"/>
      <c r="L223" s="143"/>
      <c r="V223" s="143"/>
      <c r="AF223" s="143"/>
      <c r="AP223" s="143"/>
      <c r="AZ223" s="143"/>
      <c r="BA223" s="143"/>
      <c r="BB223" s="143"/>
      <c r="BC223" s="143"/>
      <c r="BD223" s="143"/>
      <c r="BE223" s="143"/>
      <c r="BF223" s="143"/>
      <c r="BG223" s="143"/>
      <c r="BJ223" s="143"/>
      <c r="BT223" s="143"/>
      <c r="CD223" s="143"/>
      <c r="CN223" s="143"/>
      <c r="CX223" s="143"/>
      <c r="DH223" s="143"/>
      <c r="DR223" s="143"/>
      <c r="EB223" s="143"/>
      <c r="EL223" s="143"/>
      <c r="EV223" s="143"/>
      <c r="FF223" s="143"/>
      <c r="FP223" s="143"/>
      <c r="FZ223" s="143"/>
      <c r="GJ223" s="143"/>
      <c r="GT223" s="143"/>
      <c r="HD223" s="143"/>
      <c r="HN223" s="143"/>
      <c r="HX223" s="143"/>
      <c r="IH223" s="143"/>
      <c r="IR223" s="143"/>
    </row>
    <row xmlns:x14ac="http://schemas.microsoft.com/office/spreadsheetml/2009/9/ac" r="224" s="3" customFormat="true" x14ac:dyDescent="0.25">
      <c r="A224" s="444"/>
      <c r="B224" s="143"/>
      <c r="L224" s="143"/>
      <c r="V224" s="143"/>
      <c r="AF224" s="143"/>
      <c r="AP224" s="143"/>
      <c r="AZ224" s="143"/>
      <c r="BA224" s="143"/>
      <c r="BB224" s="143"/>
      <c r="BC224" s="143"/>
      <c r="BD224" s="143"/>
      <c r="BE224" s="143"/>
      <c r="BF224" s="143"/>
      <c r="BG224" s="143"/>
      <c r="BJ224" s="143"/>
      <c r="BT224" s="143"/>
      <c r="CD224" s="143"/>
      <c r="CN224" s="143"/>
      <c r="CX224" s="143"/>
      <c r="DH224" s="143"/>
      <c r="DR224" s="143"/>
      <c r="EB224" s="143"/>
      <c r="EL224" s="143"/>
      <c r="EV224" s="143"/>
      <c r="FF224" s="143"/>
      <c r="FP224" s="143"/>
      <c r="FZ224" s="143"/>
      <c r="GJ224" s="143"/>
      <c r="GT224" s="143"/>
      <c r="HD224" s="143"/>
      <c r="HN224" s="143"/>
      <c r="HX224" s="143"/>
      <c r="IH224" s="143"/>
      <c r="IR224" s="143"/>
    </row>
    <row xmlns:x14ac="http://schemas.microsoft.com/office/spreadsheetml/2009/9/ac" r="225" s="3" customFormat="true" x14ac:dyDescent="0.25">
      <c r="A225" s="444"/>
      <c r="B225" s="143"/>
      <c r="L225" s="143"/>
      <c r="V225" s="143"/>
      <c r="AF225" s="143"/>
      <c r="AP225" s="143"/>
      <c r="AZ225" s="143"/>
      <c r="BA225" s="143"/>
      <c r="BB225" s="143"/>
      <c r="BC225" s="143"/>
      <c r="BD225" s="143"/>
      <c r="BE225" s="143"/>
      <c r="BF225" s="143"/>
      <c r="BG225" s="143"/>
      <c r="BJ225" s="143"/>
      <c r="BT225" s="143"/>
      <c r="CD225" s="143"/>
      <c r="CN225" s="143"/>
      <c r="CX225" s="143"/>
      <c r="DH225" s="143"/>
      <c r="DR225" s="143"/>
      <c r="EB225" s="143"/>
      <c r="EL225" s="143"/>
      <c r="EV225" s="143"/>
      <c r="FF225" s="143"/>
      <c r="FP225" s="143"/>
      <c r="FZ225" s="143"/>
      <c r="GJ225" s="143"/>
      <c r="GT225" s="143"/>
      <c r="HD225" s="143"/>
      <c r="HN225" s="143"/>
      <c r="HX225" s="143"/>
      <c r="IH225" s="143"/>
      <c r="IR225" s="143"/>
    </row>
    <row xmlns:x14ac="http://schemas.microsoft.com/office/spreadsheetml/2009/9/ac" r="226" s="3" customFormat="true" x14ac:dyDescent="0.25">
      <c r="A226" s="444"/>
      <c r="B226" s="143"/>
      <c r="L226" s="143"/>
      <c r="V226" s="143"/>
      <c r="AF226" s="143"/>
      <c r="AP226" s="143"/>
      <c r="AZ226" s="143"/>
      <c r="BA226" s="143"/>
      <c r="BB226" s="143"/>
      <c r="BC226" s="143"/>
      <c r="BD226" s="143"/>
      <c r="BE226" s="143"/>
      <c r="BF226" s="143"/>
      <c r="BG226" s="143"/>
      <c r="BJ226" s="143"/>
      <c r="BT226" s="143"/>
      <c r="CD226" s="143"/>
      <c r="CN226" s="143"/>
      <c r="CX226" s="143"/>
      <c r="DH226" s="143"/>
      <c r="DR226" s="143"/>
      <c r="EB226" s="143"/>
      <c r="EL226" s="143"/>
      <c r="EV226" s="143"/>
      <c r="FF226" s="143"/>
      <c r="FP226" s="143"/>
      <c r="FZ226" s="143"/>
      <c r="GJ226" s="143"/>
      <c r="GT226" s="143"/>
      <c r="HD226" s="143"/>
      <c r="HN226" s="143"/>
      <c r="HX226" s="143"/>
      <c r="IH226" s="143"/>
      <c r="IR226" s="143"/>
    </row>
    <row xmlns:x14ac="http://schemas.microsoft.com/office/spreadsheetml/2009/9/ac" r="227" s="3" customFormat="true" x14ac:dyDescent="0.25">
      <c r="A227" s="444"/>
      <c r="B227" s="143"/>
      <c r="L227" s="143"/>
      <c r="V227" s="143"/>
      <c r="AF227" s="143"/>
      <c r="AP227" s="143"/>
      <c r="AZ227" s="143"/>
      <c r="BA227" s="143"/>
      <c r="BB227" s="143"/>
      <c r="BC227" s="143"/>
      <c r="BD227" s="143"/>
      <c r="BE227" s="143"/>
      <c r="BF227" s="143"/>
      <c r="BG227" s="143"/>
      <c r="BJ227" s="143"/>
      <c r="BT227" s="143"/>
      <c r="CD227" s="143"/>
      <c r="CN227" s="143"/>
      <c r="CX227" s="143"/>
      <c r="DH227" s="143"/>
      <c r="DR227" s="143"/>
      <c r="EB227" s="143"/>
      <c r="EL227" s="143"/>
      <c r="EV227" s="143"/>
      <c r="FF227" s="143"/>
      <c r="FP227" s="143"/>
      <c r="FZ227" s="143"/>
      <c r="GJ227" s="143"/>
      <c r="GT227" s="143"/>
      <c r="HD227" s="143"/>
      <c r="HN227" s="143"/>
      <c r="HX227" s="143"/>
      <c r="IH227" s="143"/>
      <c r="IR227" s="143"/>
    </row>
    <row xmlns:x14ac="http://schemas.microsoft.com/office/spreadsheetml/2009/9/ac" r="228" s="3" customFormat="true" x14ac:dyDescent="0.25">
      <c r="A228" s="444"/>
      <c r="B228" s="143"/>
      <c r="L228" s="143"/>
      <c r="V228" s="143"/>
      <c r="AF228" s="143"/>
      <c r="AP228" s="143"/>
      <c r="AZ228" s="143"/>
      <c r="BA228" s="143"/>
      <c r="BB228" s="143"/>
      <c r="BC228" s="143"/>
      <c r="BD228" s="143"/>
      <c r="BE228" s="143"/>
      <c r="BF228" s="143"/>
      <c r="BG228" s="143"/>
      <c r="BJ228" s="143"/>
      <c r="BT228" s="143"/>
      <c r="CD228" s="143"/>
      <c r="CN228" s="143"/>
      <c r="CX228" s="143"/>
      <c r="DH228" s="143"/>
      <c r="DR228" s="143"/>
      <c r="EB228" s="143"/>
      <c r="EL228" s="143"/>
      <c r="EV228" s="143"/>
      <c r="FF228" s="143"/>
      <c r="FP228" s="143"/>
      <c r="FZ228" s="143"/>
      <c r="GJ228" s="143"/>
      <c r="GT228" s="143"/>
      <c r="HD228" s="143"/>
      <c r="HN228" s="143"/>
      <c r="HX228" s="143"/>
      <c r="IH228" s="143"/>
      <c r="IR228" s="143"/>
    </row>
    <row xmlns:x14ac="http://schemas.microsoft.com/office/spreadsheetml/2009/9/ac" r="229" s="3" customFormat="true" x14ac:dyDescent="0.25">
      <c r="A229" s="444"/>
      <c r="B229" s="143"/>
      <c r="L229" s="143"/>
      <c r="V229" s="143"/>
      <c r="AF229" s="143"/>
      <c r="AP229" s="143"/>
      <c r="AZ229" s="143"/>
      <c r="BA229" s="143"/>
      <c r="BB229" s="143"/>
      <c r="BC229" s="143"/>
      <c r="BD229" s="143"/>
      <c r="BE229" s="143"/>
      <c r="BF229" s="143"/>
      <c r="BG229" s="143"/>
      <c r="BJ229" s="143"/>
      <c r="BT229" s="143"/>
      <c r="CD229" s="143"/>
      <c r="CN229" s="143"/>
      <c r="CX229" s="143"/>
      <c r="DH229" s="143"/>
      <c r="DR229" s="143"/>
      <c r="EB229" s="143"/>
      <c r="EL229" s="143"/>
      <c r="EV229" s="143"/>
      <c r="FF229" s="143"/>
      <c r="FP229" s="143"/>
      <c r="FZ229" s="143"/>
      <c r="GJ229" s="143"/>
      <c r="GT229" s="143"/>
      <c r="HD229" s="143"/>
      <c r="HN229" s="143"/>
      <c r="HX229" s="143"/>
      <c r="IH229" s="143"/>
      <c r="IR229" s="143"/>
    </row>
    <row xmlns:x14ac="http://schemas.microsoft.com/office/spreadsheetml/2009/9/ac" r="230" s="3" customFormat="true" x14ac:dyDescent="0.25">
      <c r="A230" s="444"/>
      <c r="B230" s="143"/>
      <c r="L230" s="143"/>
      <c r="V230" s="143"/>
      <c r="AF230" s="143"/>
      <c r="AP230" s="143"/>
      <c r="AZ230" s="143"/>
      <c r="BA230" s="143"/>
      <c r="BB230" s="143"/>
      <c r="BC230" s="143"/>
      <c r="BD230" s="143"/>
      <c r="BE230" s="143"/>
      <c r="BF230" s="143"/>
      <c r="BG230" s="143"/>
      <c r="BJ230" s="143"/>
      <c r="BT230" s="143"/>
      <c r="CD230" s="143"/>
      <c r="CN230" s="143"/>
      <c r="CX230" s="143"/>
      <c r="DH230" s="143"/>
      <c r="DR230" s="143"/>
      <c r="EB230" s="143"/>
      <c r="EL230" s="143"/>
      <c r="EV230" s="143"/>
      <c r="FF230" s="143"/>
      <c r="FP230" s="143"/>
      <c r="FZ230" s="143"/>
      <c r="GJ230" s="143"/>
      <c r="GT230" s="143"/>
      <c r="HD230" s="143"/>
      <c r="HN230" s="143"/>
      <c r="HX230" s="143"/>
      <c r="IH230" s="143"/>
      <c r="IR230" s="143"/>
    </row>
    <row xmlns:x14ac="http://schemas.microsoft.com/office/spreadsheetml/2009/9/ac" r="231" s="3" customFormat="true" x14ac:dyDescent="0.25">
      <c r="A231" s="444"/>
      <c r="B231" s="143"/>
      <c r="L231" s="143"/>
      <c r="V231" s="143"/>
      <c r="AF231" s="143"/>
      <c r="AP231" s="143"/>
      <c r="AZ231" s="143"/>
      <c r="BA231" s="143"/>
      <c r="BB231" s="143"/>
      <c r="BC231" s="143"/>
      <c r="BD231" s="143"/>
      <c r="BE231" s="143"/>
      <c r="BF231" s="143"/>
      <c r="BG231" s="143"/>
      <c r="BJ231" s="143"/>
      <c r="BT231" s="143"/>
      <c r="CD231" s="143"/>
      <c r="CN231" s="143"/>
      <c r="CX231" s="143"/>
      <c r="DH231" s="143"/>
      <c r="DR231" s="143"/>
      <c r="EB231" s="143"/>
      <c r="EL231" s="143"/>
      <c r="EV231" s="143"/>
      <c r="FF231" s="143"/>
      <c r="FP231" s="143"/>
      <c r="FZ231" s="143"/>
      <c r="GJ231" s="143"/>
      <c r="GT231" s="143"/>
      <c r="HD231" s="143"/>
      <c r="HN231" s="143"/>
      <c r="HX231" s="143"/>
      <c r="IH231" s="143"/>
      <c r="IR231" s="143"/>
    </row>
    <row xmlns:x14ac="http://schemas.microsoft.com/office/spreadsheetml/2009/9/ac" r="232" s="3" customFormat="true" x14ac:dyDescent="0.25">
      <c r="A232" s="444"/>
      <c r="B232" s="143"/>
      <c r="L232" s="143"/>
      <c r="V232" s="143"/>
      <c r="AF232" s="143"/>
      <c r="AP232" s="143"/>
      <c r="AZ232" s="143"/>
      <c r="BA232" s="143"/>
      <c r="BB232" s="143"/>
      <c r="BC232" s="143"/>
      <c r="BD232" s="143"/>
      <c r="BE232" s="143"/>
      <c r="BF232" s="143"/>
      <c r="BG232" s="143"/>
      <c r="BJ232" s="143"/>
      <c r="BT232" s="143"/>
      <c r="CD232" s="143"/>
      <c r="CN232" s="143"/>
      <c r="CX232" s="143"/>
      <c r="DH232" s="143"/>
      <c r="DR232" s="143"/>
      <c r="EB232" s="143"/>
      <c r="EL232" s="143"/>
      <c r="EV232" s="143"/>
      <c r="FF232" s="143"/>
      <c r="FP232" s="143"/>
      <c r="FZ232" s="143"/>
      <c r="GJ232" s="143"/>
      <c r="GT232" s="143"/>
      <c r="HD232" s="143"/>
      <c r="HN232" s="143"/>
      <c r="HX232" s="143"/>
      <c r="IH232" s="143"/>
      <c r="IR232" s="143"/>
    </row>
    <row xmlns:x14ac="http://schemas.microsoft.com/office/spreadsheetml/2009/9/ac" r="233" s="3" customFormat="true" x14ac:dyDescent="0.25">
      <c r="A233" s="444"/>
      <c r="B233" s="143"/>
      <c r="L233" s="143"/>
      <c r="V233" s="143"/>
      <c r="AF233" s="143"/>
      <c r="AP233" s="143"/>
      <c r="AZ233" s="143"/>
      <c r="BA233" s="143"/>
      <c r="BB233" s="143"/>
      <c r="BC233" s="143"/>
      <c r="BD233" s="143"/>
      <c r="BE233" s="143"/>
      <c r="BF233" s="143"/>
      <c r="BG233" s="143"/>
      <c r="BJ233" s="143"/>
      <c r="BT233" s="143"/>
      <c r="CD233" s="143"/>
      <c r="CN233" s="143"/>
      <c r="CX233" s="143"/>
      <c r="DH233" s="143"/>
      <c r="DR233" s="143"/>
      <c r="EB233" s="143"/>
      <c r="EL233" s="143"/>
      <c r="EV233" s="143"/>
      <c r="FF233" s="143"/>
      <c r="FP233" s="143"/>
      <c r="FZ233" s="143"/>
      <c r="GJ233" s="143"/>
      <c r="GT233" s="143"/>
      <c r="HD233" s="143"/>
      <c r="HN233" s="143"/>
      <c r="HX233" s="143"/>
      <c r="IH233" s="143"/>
      <c r="IR233" s="143"/>
    </row>
    <row xmlns:x14ac="http://schemas.microsoft.com/office/spreadsheetml/2009/9/ac" r="234" s="3" customFormat="true" x14ac:dyDescent="0.25">
      <c r="A234" s="444"/>
      <c r="B234" s="143"/>
      <c r="L234" s="143"/>
      <c r="V234" s="143"/>
      <c r="AF234" s="143"/>
      <c r="AP234" s="143"/>
      <c r="AZ234" s="143"/>
      <c r="BA234" s="143"/>
      <c r="BB234" s="143"/>
      <c r="BC234" s="143"/>
      <c r="BD234" s="143"/>
      <c r="BE234" s="143"/>
      <c r="BF234" s="143"/>
      <c r="BG234" s="143"/>
      <c r="BJ234" s="143"/>
      <c r="BT234" s="143"/>
      <c r="CD234" s="143"/>
      <c r="CN234" s="143"/>
      <c r="CX234" s="143"/>
      <c r="DH234" s="143"/>
      <c r="DR234" s="143"/>
      <c r="EB234" s="143"/>
      <c r="EL234" s="143"/>
      <c r="EV234" s="143"/>
      <c r="FF234" s="143"/>
      <c r="FP234" s="143"/>
      <c r="FZ234" s="143"/>
      <c r="GJ234" s="143"/>
      <c r="GT234" s="143"/>
      <c r="HD234" s="143"/>
      <c r="HN234" s="143"/>
      <c r="HX234" s="143"/>
      <c r="IH234" s="143"/>
      <c r="IR234" s="143"/>
    </row>
    <row xmlns:x14ac="http://schemas.microsoft.com/office/spreadsheetml/2009/9/ac" r="235" s="3" customFormat="true" x14ac:dyDescent="0.25">
      <c r="A235" s="444"/>
      <c r="B235" s="143"/>
      <c r="L235" s="143"/>
      <c r="V235" s="143"/>
      <c r="AF235" s="143"/>
      <c r="AP235" s="143"/>
      <c r="AZ235" s="143"/>
      <c r="BA235" s="143"/>
      <c r="BB235" s="143"/>
      <c r="BC235" s="143"/>
      <c r="BD235" s="143"/>
      <c r="BE235" s="143"/>
      <c r="BF235" s="143"/>
      <c r="BG235" s="143"/>
      <c r="BJ235" s="143"/>
      <c r="BT235" s="143"/>
      <c r="CD235" s="143"/>
      <c r="CN235" s="143"/>
      <c r="CX235" s="143"/>
      <c r="DH235" s="143"/>
      <c r="DR235" s="143"/>
      <c r="EB235" s="143"/>
      <c r="EL235" s="143"/>
      <c r="EV235" s="143"/>
      <c r="FF235" s="143"/>
      <c r="FP235" s="143"/>
      <c r="FZ235" s="143"/>
      <c r="GJ235" s="143"/>
      <c r="GT235" s="143"/>
      <c r="HD235" s="143"/>
      <c r="HN235" s="143"/>
      <c r="HX235" s="143"/>
      <c r="IH235" s="143"/>
      <c r="IR235" s="143"/>
    </row>
    <row xmlns:x14ac="http://schemas.microsoft.com/office/spreadsheetml/2009/9/ac" r="236" s="3" customFormat="true" x14ac:dyDescent="0.25">
      <c r="A236" s="444"/>
      <c r="B236" s="143"/>
      <c r="L236" s="143"/>
      <c r="V236" s="143"/>
      <c r="AF236" s="143"/>
      <c r="AP236" s="143"/>
      <c r="AZ236" s="143"/>
      <c r="BA236" s="143"/>
      <c r="BB236" s="143"/>
      <c r="BC236" s="143"/>
      <c r="BD236" s="143"/>
      <c r="BE236" s="143"/>
      <c r="BF236" s="143"/>
      <c r="BG236" s="143"/>
      <c r="BJ236" s="143"/>
      <c r="BT236" s="143"/>
      <c r="CD236" s="143"/>
      <c r="CN236" s="143"/>
      <c r="CX236" s="143"/>
      <c r="DH236" s="143"/>
      <c r="DR236" s="143"/>
      <c r="EB236" s="143"/>
      <c r="EL236" s="143"/>
      <c r="EV236" s="143"/>
      <c r="FF236" s="143"/>
      <c r="FP236" s="143"/>
      <c r="FZ236" s="143"/>
      <c r="GJ236" s="143"/>
      <c r="GT236" s="143"/>
      <c r="HD236" s="143"/>
      <c r="HN236" s="143"/>
      <c r="HX236" s="143"/>
      <c r="IH236" s="143"/>
      <c r="IR236" s="143"/>
    </row>
    <row xmlns:x14ac="http://schemas.microsoft.com/office/spreadsheetml/2009/9/ac" r="237" s="3" customFormat="true" x14ac:dyDescent="0.25">
      <c r="A237" s="444"/>
      <c r="B237" s="143"/>
      <c r="L237" s="143"/>
      <c r="V237" s="143"/>
      <c r="AF237" s="143"/>
      <c r="AP237" s="143"/>
      <c r="AZ237" s="143"/>
      <c r="BA237" s="143"/>
      <c r="BB237" s="143"/>
      <c r="BC237" s="143"/>
      <c r="BD237" s="143"/>
      <c r="BE237" s="143"/>
      <c r="BF237" s="143"/>
      <c r="BG237" s="143"/>
      <c r="BJ237" s="143"/>
      <c r="BT237" s="143"/>
      <c r="CD237" s="143"/>
      <c r="CN237" s="143"/>
      <c r="CX237" s="143"/>
      <c r="DH237" s="143"/>
      <c r="DR237" s="143"/>
      <c r="EB237" s="143"/>
      <c r="EL237" s="143"/>
      <c r="EV237" s="143"/>
      <c r="FF237" s="143"/>
      <c r="FP237" s="143"/>
      <c r="FZ237" s="143"/>
      <c r="GJ237" s="143"/>
      <c r="GT237" s="143"/>
      <c r="HD237" s="143"/>
      <c r="HN237" s="143"/>
      <c r="HX237" s="143"/>
      <c r="IH237" s="143"/>
      <c r="IR237" s="143"/>
    </row>
    <row xmlns:x14ac="http://schemas.microsoft.com/office/spreadsheetml/2009/9/ac" r="238" s="3" customFormat="true" x14ac:dyDescent="0.25">
      <c r="A238" s="444"/>
      <c r="B238" s="143"/>
      <c r="L238" s="143"/>
      <c r="V238" s="143"/>
      <c r="AF238" s="143"/>
      <c r="AP238" s="143"/>
      <c r="AZ238" s="143"/>
      <c r="BA238" s="143"/>
      <c r="BB238" s="143"/>
      <c r="BC238" s="143"/>
      <c r="BD238" s="143"/>
      <c r="BE238" s="143"/>
      <c r="BF238" s="143"/>
      <c r="BG238" s="143"/>
      <c r="BJ238" s="143"/>
      <c r="BT238" s="143"/>
      <c r="CD238" s="143"/>
      <c r="CN238" s="143"/>
      <c r="CX238" s="143"/>
      <c r="DH238" s="143"/>
      <c r="DR238" s="143"/>
      <c r="EB238" s="143"/>
      <c r="EL238" s="143"/>
      <c r="EV238" s="143"/>
      <c r="FF238" s="143"/>
      <c r="FP238" s="143"/>
      <c r="FZ238" s="143"/>
      <c r="GJ238" s="143"/>
      <c r="GT238" s="143"/>
      <c r="HD238" s="143"/>
      <c r="HN238" s="143"/>
      <c r="HX238" s="143"/>
      <c r="IH238" s="143"/>
      <c r="IR238" s="143"/>
    </row>
    <row xmlns:x14ac="http://schemas.microsoft.com/office/spreadsheetml/2009/9/ac" r="239" s="3" customFormat="true" x14ac:dyDescent="0.25">
      <c r="A239" s="444"/>
      <c r="B239" s="143"/>
      <c r="L239" s="143"/>
      <c r="V239" s="143"/>
      <c r="AF239" s="143"/>
      <c r="AP239" s="143"/>
      <c r="AZ239" s="143"/>
      <c r="BA239" s="143"/>
      <c r="BB239" s="143"/>
      <c r="BC239" s="143"/>
      <c r="BD239" s="143"/>
      <c r="BE239" s="143"/>
      <c r="BF239" s="143"/>
      <c r="BG239" s="143"/>
      <c r="BJ239" s="143"/>
      <c r="BT239" s="143"/>
      <c r="CD239" s="143"/>
      <c r="CN239" s="143"/>
      <c r="CX239" s="143"/>
      <c r="DH239" s="143"/>
      <c r="DR239" s="143"/>
      <c r="EB239" s="143"/>
      <c r="EL239" s="143"/>
      <c r="EV239" s="143"/>
      <c r="FF239" s="143"/>
      <c r="FP239" s="143"/>
      <c r="FZ239" s="143"/>
      <c r="GJ239" s="143"/>
      <c r="GT239" s="143"/>
      <c r="HD239" s="143"/>
      <c r="HN239" s="143"/>
      <c r="HX239" s="143"/>
      <c r="IH239" s="143"/>
      <c r="IR239" s="143"/>
    </row>
    <row xmlns:x14ac="http://schemas.microsoft.com/office/spreadsheetml/2009/9/ac" r="240" s="3" customFormat="true" x14ac:dyDescent="0.25">
      <c r="A240" s="444"/>
      <c r="B240" s="143"/>
      <c r="L240" s="143"/>
      <c r="V240" s="143"/>
      <c r="AF240" s="143"/>
      <c r="AP240" s="143"/>
      <c r="AZ240" s="143"/>
      <c r="BA240" s="143"/>
      <c r="BB240" s="143"/>
      <c r="BC240" s="143"/>
      <c r="BD240" s="143"/>
      <c r="BE240" s="143"/>
      <c r="BF240" s="143"/>
      <c r="BG240" s="143"/>
      <c r="BJ240" s="143"/>
      <c r="BT240" s="143"/>
      <c r="CD240" s="143"/>
      <c r="CN240" s="143"/>
      <c r="CX240" s="143"/>
      <c r="DH240" s="143"/>
      <c r="DR240" s="143"/>
      <c r="EB240" s="143"/>
      <c r="EL240" s="143"/>
      <c r="EV240" s="143"/>
      <c r="FF240" s="143"/>
      <c r="FP240" s="143"/>
      <c r="FZ240" s="143"/>
      <c r="GJ240" s="143"/>
      <c r="GT240" s="143"/>
      <c r="HD240" s="143"/>
      <c r="HN240" s="143"/>
      <c r="HX240" s="143"/>
      <c r="IH240" s="143"/>
      <c r="IR240" s="143"/>
    </row>
    <row xmlns:x14ac="http://schemas.microsoft.com/office/spreadsheetml/2009/9/ac" r="241" s="3" customFormat="true" x14ac:dyDescent="0.25">
      <c r="A241" s="444"/>
      <c r="B241" s="143"/>
      <c r="L241" s="143"/>
      <c r="V241" s="143"/>
      <c r="AF241" s="143"/>
      <c r="AP241" s="143"/>
      <c r="AZ241" s="143"/>
      <c r="BA241" s="143"/>
      <c r="BB241" s="143"/>
      <c r="BC241" s="143"/>
      <c r="BD241" s="143"/>
      <c r="BE241" s="143"/>
      <c r="BF241" s="143"/>
      <c r="BG241" s="143"/>
      <c r="BJ241" s="143"/>
      <c r="BT241" s="143"/>
      <c r="CD241" s="143"/>
      <c r="CN241" s="143"/>
      <c r="CX241" s="143"/>
      <c r="DH241" s="143"/>
      <c r="DR241" s="143"/>
      <c r="EB241" s="143"/>
      <c r="EL241" s="143"/>
      <c r="EV241" s="143"/>
      <c r="FF241" s="143"/>
      <c r="FP241" s="143"/>
      <c r="FZ241" s="143"/>
      <c r="GJ241" s="143"/>
      <c r="GT241" s="143"/>
      <c r="HD241" s="143"/>
      <c r="HN241" s="143"/>
      <c r="HX241" s="143"/>
      <c r="IH241" s="143"/>
      <c r="IR241" s="143"/>
    </row>
    <row xmlns:x14ac="http://schemas.microsoft.com/office/spreadsheetml/2009/9/ac" r="242" s="3" customFormat="true" x14ac:dyDescent="0.25">
      <c r="A242" s="444"/>
      <c r="B242" s="143"/>
      <c r="L242" s="143"/>
      <c r="V242" s="143"/>
      <c r="AF242" s="143"/>
      <c r="AP242" s="143"/>
      <c r="AZ242" s="143"/>
      <c r="BA242" s="143"/>
      <c r="BB242" s="143"/>
      <c r="BC242" s="143"/>
      <c r="BD242" s="143"/>
      <c r="BE242" s="143"/>
      <c r="BF242" s="143"/>
      <c r="BG242" s="143"/>
      <c r="BJ242" s="143"/>
      <c r="BT242" s="143"/>
      <c r="CD242" s="143"/>
      <c r="CN242" s="143"/>
      <c r="CX242" s="143"/>
      <c r="DH242" s="143"/>
      <c r="DR242" s="143"/>
      <c r="EB242" s="143"/>
      <c r="EL242" s="143"/>
      <c r="EV242" s="143"/>
      <c r="FF242" s="143"/>
      <c r="FP242" s="143"/>
      <c r="FZ242" s="143"/>
      <c r="GJ242" s="143"/>
      <c r="GT242" s="143"/>
      <c r="HD242" s="143"/>
      <c r="HN242" s="143"/>
      <c r="HX242" s="143"/>
      <c r="IH242" s="143"/>
      <c r="IR242" s="143"/>
    </row>
    <row xmlns:x14ac="http://schemas.microsoft.com/office/spreadsheetml/2009/9/ac" r="243" s="3" customFormat="true" x14ac:dyDescent="0.25">
      <c r="A243" s="444"/>
      <c r="B243" s="143"/>
      <c r="L243" s="143"/>
      <c r="V243" s="143"/>
      <c r="AF243" s="143"/>
      <c r="AP243" s="143"/>
      <c r="AZ243" s="143"/>
      <c r="BA243" s="143"/>
      <c r="BB243" s="143"/>
      <c r="BC243" s="143"/>
      <c r="BD243" s="143"/>
      <c r="BE243" s="143"/>
      <c r="BF243" s="143"/>
      <c r="BG243" s="143"/>
      <c r="BJ243" s="143"/>
      <c r="BT243" s="143"/>
      <c r="CD243" s="143"/>
      <c r="CN243" s="143"/>
      <c r="CX243" s="143"/>
      <c r="DH243" s="143"/>
      <c r="DR243" s="143"/>
      <c r="EB243" s="143"/>
      <c r="EL243" s="143"/>
      <c r="EV243" s="143"/>
      <c r="FF243" s="143"/>
      <c r="FP243" s="143"/>
      <c r="FZ243" s="143"/>
      <c r="GJ243" s="143"/>
      <c r="GT243" s="143"/>
      <c r="HD243" s="143"/>
      <c r="HN243" s="143"/>
      <c r="HX243" s="143"/>
      <c r="IH243" s="143"/>
      <c r="IR243" s="143"/>
    </row>
    <row xmlns:x14ac="http://schemas.microsoft.com/office/spreadsheetml/2009/9/ac" r="244" s="3" customFormat="true" x14ac:dyDescent="0.25">
      <c r="A244" s="444"/>
      <c r="B244" s="143"/>
      <c r="L244" s="143"/>
      <c r="V244" s="143"/>
      <c r="AF244" s="143"/>
      <c r="AP244" s="143"/>
      <c r="AZ244" s="143"/>
      <c r="BA244" s="143"/>
      <c r="BB244" s="143"/>
      <c r="BC244" s="143"/>
      <c r="BD244" s="143"/>
      <c r="BE244" s="143"/>
      <c r="BF244" s="143"/>
      <c r="BG244" s="143"/>
      <c r="BJ244" s="143"/>
      <c r="BT244" s="143"/>
      <c r="CD244" s="143"/>
      <c r="CN244" s="143"/>
      <c r="CX244" s="143"/>
      <c r="DH244" s="143"/>
      <c r="DR244" s="143"/>
      <c r="EB244" s="143"/>
      <c r="EL244" s="143"/>
      <c r="EV244" s="143"/>
      <c r="FF244" s="143"/>
      <c r="FP244" s="143"/>
      <c r="FZ244" s="143"/>
      <c r="GJ244" s="143"/>
      <c r="GT244" s="143"/>
      <c r="HD244" s="143"/>
      <c r="HN244" s="143"/>
      <c r="HX244" s="143"/>
      <c r="IH244" s="143"/>
      <c r="IR244" s="143"/>
    </row>
    <row xmlns:x14ac="http://schemas.microsoft.com/office/spreadsheetml/2009/9/ac" r="245" s="3" customFormat="true" x14ac:dyDescent="0.25">
      <c r="A245" s="444"/>
      <c r="B245" s="143"/>
      <c r="L245" s="143"/>
      <c r="V245" s="143"/>
      <c r="AF245" s="143"/>
      <c r="AP245" s="143"/>
      <c r="AZ245" s="143"/>
      <c r="BA245" s="143"/>
      <c r="BB245" s="143"/>
      <c r="BC245" s="143"/>
      <c r="BD245" s="143"/>
      <c r="BE245" s="143"/>
      <c r="BF245" s="143"/>
      <c r="BG245" s="143"/>
      <c r="BJ245" s="143"/>
      <c r="BT245" s="143"/>
      <c r="CD245" s="143"/>
      <c r="CN245" s="143"/>
      <c r="CX245" s="143"/>
      <c r="DH245" s="143"/>
      <c r="DR245" s="143"/>
      <c r="EB245" s="143"/>
      <c r="EL245" s="143"/>
      <c r="EV245" s="143"/>
      <c r="FF245" s="143"/>
      <c r="FP245" s="143"/>
      <c r="FZ245" s="143"/>
      <c r="GJ245" s="143"/>
      <c r="GT245" s="143"/>
      <c r="HD245" s="143"/>
      <c r="HN245" s="143"/>
      <c r="HX245" s="143"/>
      <c r="IH245" s="143"/>
      <c r="IR245" s="143"/>
    </row>
    <row xmlns:x14ac="http://schemas.microsoft.com/office/spreadsheetml/2009/9/ac" r="246" s="3" customFormat="true" x14ac:dyDescent="0.25">
      <c r="A246" s="444"/>
      <c r="B246" s="143"/>
      <c r="L246" s="143"/>
      <c r="V246" s="143"/>
      <c r="AF246" s="143"/>
      <c r="AP246" s="143"/>
      <c r="AZ246" s="143"/>
      <c r="BA246" s="143"/>
      <c r="BB246" s="143"/>
      <c r="BC246" s="143"/>
      <c r="BD246" s="143"/>
      <c r="BE246" s="143"/>
      <c r="BF246" s="143"/>
      <c r="BG246" s="143"/>
      <c r="BJ246" s="143"/>
      <c r="BT246" s="143"/>
      <c r="CD246" s="143"/>
      <c r="CN246" s="143"/>
      <c r="CX246" s="143"/>
      <c r="DH246" s="143"/>
      <c r="DR246" s="143"/>
      <c r="EB246" s="143"/>
      <c r="EL246" s="143"/>
      <c r="EV246" s="143"/>
      <c r="FF246" s="143"/>
      <c r="FP246" s="143"/>
      <c r="FZ246" s="143"/>
      <c r="GJ246" s="143"/>
      <c r="GT246" s="143"/>
      <c r="HD246" s="143"/>
      <c r="HN246" s="143"/>
      <c r="HX246" s="143"/>
      <c r="IH246" s="143"/>
      <c r="IR246" s="143"/>
    </row>
    <row xmlns:x14ac="http://schemas.microsoft.com/office/spreadsheetml/2009/9/ac" r="247" s="3" customFormat="true" x14ac:dyDescent="0.25">
      <c r="A247" s="444"/>
      <c r="B247" s="143"/>
      <c r="L247" s="143"/>
      <c r="V247" s="143"/>
      <c r="AF247" s="143"/>
      <c r="AP247" s="143"/>
      <c r="AZ247" s="143"/>
      <c r="BA247" s="143"/>
      <c r="BB247" s="143"/>
      <c r="BC247" s="143"/>
      <c r="BD247" s="143"/>
      <c r="BE247" s="143"/>
      <c r="BF247" s="143"/>
      <c r="BG247" s="143"/>
      <c r="BJ247" s="143"/>
      <c r="BT247" s="143"/>
      <c r="CD247" s="143"/>
      <c r="CN247" s="143"/>
      <c r="CX247" s="143"/>
      <c r="DH247" s="143"/>
      <c r="DR247" s="143"/>
      <c r="EB247" s="143"/>
      <c r="EL247" s="143"/>
      <c r="EV247" s="143"/>
      <c r="FF247" s="143"/>
      <c r="FP247" s="143"/>
      <c r="FZ247" s="143"/>
      <c r="GJ247" s="143"/>
      <c r="GT247" s="143"/>
      <c r="HD247" s="143"/>
      <c r="HN247" s="143"/>
      <c r="HX247" s="143"/>
      <c r="IH247" s="143"/>
      <c r="IR247" s="143"/>
    </row>
    <row xmlns:x14ac="http://schemas.microsoft.com/office/spreadsheetml/2009/9/ac" r="248" s="3" customFormat="true" x14ac:dyDescent="0.25">
      <c r="A248" s="444"/>
      <c r="B248" s="143"/>
      <c r="L248" s="143"/>
      <c r="V248" s="143"/>
      <c r="AF248" s="143"/>
      <c r="AP248" s="143"/>
      <c r="AZ248" s="143"/>
      <c r="BA248" s="143"/>
      <c r="BB248" s="143"/>
      <c r="BC248" s="143"/>
      <c r="BD248" s="143"/>
      <c r="BE248" s="143"/>
      <c r="BF248" s="143"/>
      <c r="BG248" s="143"/>
      <c r="BJ248" s="143"/>
      <c r="BT248" s="143"/>
      <c r="CD248" s="143"/>
      <c r="CN248" s="143"/>
      <c r="CX248" s="143"/>
      <c r="DH248" s="143"/>
      <c r="DR248" s="143"/>
      <c r="EB248" s="143"/>
      <c r="EL248" s="143"/>
      <c r="EV248" s="143"/>
      <c r="FF248" s="143"/>
      <c r="FP248" s="143"/>
      <c r="FZ248" s="143"/>
      <c r="GJ248" s="143"/>
      <c r="GT248" s="143"/>
      <c r="HD248" s="143"/>
      <c r="HN248" s="143"/>
      <c r="HX248" s="143"/>
      <c r="IH248" s="143"/>
      <c r="IR248" s="143"/>
    </row>
    <row xmlns:x14ac="http://schemas.microsoft.com/office/spreadsheetml/2009/9/ac" r="249" s="3" customFormat="true" x14ac:dyDescent="0.25">
      <c r="A249" s="444"/>
      <c r="B249" s="143"/>
      <c r="L249" s="143"/>
      <c r="V249" s="143"/>
      <c r="AF249" s="143"/>
      <c r="AP249" s="143"/>
      <c r="AZ249" s="143"/>
      <c r="BA249" s="143"/>
      <c r="BB249" s="143"/>
      <c r="BC249" s="143"/>
      <c r="BD249" s="143"/>
      <c r="BE249" s="143"/>
      <c r="BF249" s="143"/>
      <c r="BG249" s="143"/>
      <c r="BJ249" s="143"/>
      <c r="BT249" s="143"/>
      <c r="CD249" s="143"/>
      <c r="CN249" s="143"/>
      <c r="CX249" s="143"/>
      <c r="DH249" s="143"/>
      <c r="DR249" s="143"/>
      <c r="EB249" s="143"/>
      <c r="EL249" s="143"/>
      <c r="EV249" s="143"/>
      <c r="FF249" s="143"/>
      <c r="FP249" s="143"/>
      <c r="FZ249" s="143"/>
      <c r="GJ249" s="143"/>
      <c r="GT249" s="143"/>
      <c r="HD249" s="143"/>
      <c r="HN249" s="143"/>
      <c r="HX249" s="143"/>
      <c r="IH249" s="143"/>
      <c r="IR249" s="143"/>
    </row>
    <row xmlns:x14ac="http://schemas.microsoft.com/office/spreadsheetml/2009/9/ac" r="250" s="3" customFormat="true" x14ac:dyDescent="0.25">
      <c r="A250" s="444"/>
      <c r="B250" s="143"/>
      <c r="L250" s="143"/>
      <c r="V250" s="143"/>
      <c r="AF250" s="143"/>
      <c r="AP250" s="143"/>
      <c r="AZ250" s="143"/>
      <c r="BA250" s="143"/>
      <c r="BB250" s="143"/>
      <c r="BC250" s="143"/>
      <c r="BD250" s="143"/>
      <c r="BE250" s="143"/>
      <c r="BF250" s="143"/>
      <c r="BG250" s="143"/>
      <c r="BJ250" s="143"/>
      <c r="BT250" s="143"/>
      <c r="CD250" s="143"/>
      <c r="CN250" s="143"/>
      <c r="CX250" s="143"/>
      <c r="DH250" s="143"/>
      <c r="DR250" s="143"/>
      <c r="EB250" s="143"/>
      <c r="EL250" s="143"/>
      <c r="EV250" s="143"/>
      <c r="FF250" s="143"/>
      <c r="FP250" s="143"/>
      <c r="FZ250" s="143"/>
      <c r="GJ250" s="143"/>
      <c r="GT250" s="143"/>
      <c r="HD250" s="143"/>
      <c r="HN250" s="143"/>
      <c r="HX250" s="143"/>
      <c r="IH250" s="143"/>
      <c r="IR250" s="143"/>
    </row>
    <row xmlns:x14ac="http://schemas.microsoft.com/office/spreadsheetml/2009/9/ac" r="251" s="3" customFormat="true" x14ac:dyDescent="0.25">
      <c r="A251" s="444"/>
      <c r="B251" s="143"/>
      <c r="L251" s="143"/>
      <c r="V251" s="143"/>
      <c r="AF251" s="143"/>
      <c r="AP251" s="143"/>
      <c r="AZ251" s="143"/>
      <c r="BA251" s="143"/>
      <c r="BB251" s="143"/>
      <c r="BC251" s="143"/>
      <c r="BD251" s="143"/>
      <c r="BE251" s="143"/>
      <c r="BF251" s="143"/>
      <c r="BG251" s="143"/>
      <c r="BJ251" s="143"/>
      <c r="BT251" s="143"/>
      <c r="CD251" s="143"/>
      <c r="CN251" s="143"/>
      <c r="CX251" s="143"/>
      <c r="DH251" s="143"/>
      <c r="DR251" s="143"/>
      <c r="EB251" s="143"/>
      <c r="EL251" s="143"/>
      <c r="EV251" s="143"/>
      <c r="FF251" s="143"/>
      <c r="FP251" s="143"/>
      <c r="FZ251" s="143"/>
      <c r="GJ251" s="143"/>
      <c r="GT251" s="143"/>
      <c r="HD251" s="143"/>
      <c r="HN251" s="143"/>
      <c r="HX251" s="143"/>
      <c r="IH251" s="143"/>
      <c r="IR251" s="143"/>
    </row>
    <row xmlns:x14ac="http://schemas.microsoft.com/office/spreadsheetml/2009/9/ac" r="252" s="3" customFormat="true" x14ac:dyDescent="0.25">
      <c r="A252" s="444"/>
      <c r="B252" s="143"/>
      <c r="L252" s="143"/>
      <c r="V252" s="143"/>
      <c r="AF252" s="143"/>
      <c r="AP252" s="143"/>
      <c r="AZ252" s="143"/>
      <c r="BA252" s="143"/>
      <c r="BB252" s="143"/>
      <c r="BC252" s="143"/>
      <c r="BD252" s="143"/>
      <c r="BE252" s="143"/>
      <c r="BF252" s="143"/>
      <c r="BG252" s="143"/>
      <c r="BJ252" s="143"/>
      <c r="BT252" s="143"/>
      <c r="CD252" s="143"/>
      <c r="CN252" s="143"/>
      <c r="CX252" s="143"/>
      <c r="DH252" s="143"/>
      <c r="DR252" s="143"/>
      <c r="EB252" s="143"/>
      <c r="EL252" s="143"/>
      <c r="EV252" s="143"/>
      <c r="FF252" s="143"/>
      <c r="FP252" s="143"/>
      <c r="FZ252" s="143"/>
      <c r="GJ252" s="143"/>
      <c r="GT252" s="143"/>
      <c r="HD252" s="143"/>
      <c r="HN252" s="143"/>
      <c r="HX252" s="143"/>
      <c r="IH252" s="143"/>
      <c r="IR252" s="143"/>
    </row>
    <row xmlns:x14ac="http://schemas.microsoft.com/office/spreadsheetml/2009/9/ac" r="253" s="3" customFormat="true" x14ac:dyDescent="0.25">
      <c r="A253" s="444"/>
      <c r="B253" s="143"/>
      <c r="L253" s="143"/>
      <c r="V253" s="143"/>
      <c r="AF253" s="143"/>
      <c r="AP253" s="143"/>
      <c r="AZ253" s="143"/>
      <c r="BA253" s="143"/>
      <c r="BB253" s="143"/>
      <c r="BC253" s="143"/>
      <c r="BD253" s="143"/>
      <c r="BE253" s="143"/>
      <c r="BF253" s="143"/>
      <c r="BG253" s="143"/>
      <c r="BJ253" s="143"/>
      <c r="BT253" s="143"/>
      <c r="CD253" s="143"/>
      <c r="CN253" s="143"/>
      <c r="CX253" s="143"/>
      <c r="DH253" s="143"/>
      <c r="DR253" s="143"/>
      <c r="EB253" s="143"/>
      <c r="EL253" s="143"/>
      <c r="EV253" s="143"/>
      <c r="FF253" s="143"/>
      <c r="FP253" s="143"/>
      <c r="FZ253" s="143"/>
      <c r="GJ253" s="143"/>
      <c r="GT253" s="143"/>
      <c r="HD253" s="143"/>
      <c r="HN253" s="143"/>
      <c r="HX253" s="143"/>
      <c r="IH253" s="143"/>
      <c r="IR253" s="143"/>
    </row>
    <row xmlns:x14ac="http://schemas.microsoft.com/office/spreadsheetml/2009/9/ac" r="254" s="3" customFormat="true" x14ac:dyDescent="0.25">
      <c r="A254" s="444"/>
      <c r="B254" s="143"/>
      <c r="L254" s="143"/>
      <c r="V254" s="143"/>
      <c r="AF254" s="143"/>
      <c r="AP254" s="143"/>
      <c r="AZ254" s="143"/>
      <c r="BA254" s="143"/>
      <c r="BB254" s="143"/>
      <c r="BC254" s="143"/>
      <c r="BD254" s="143"/>
      <c r="BE254" s="143"/>
      <c r="BF254" s="143"/>
      <c r="BG254" s="143"/>
      <c r="BJ254" s="143"/>
      <c r="BT254" s="143"/>
      <c r="CD254" s="143"/>
      <c r="CN254" s="143"/>
      <c r="CX254" s="143"/>
      <c r="DH254" s="143"/>
      <c r="DR254" s="143"/>
      <c r="EB254" s="143"/>
      <c r="EL254" s="143"/>
      <c r="EV254" s="143"/>
      <c r="FF254" s="143"/>
      <c r="FP254" s="143"/>
      <c r="FZ254" s="143"/>
      <c r="GJ254" s="143"/>
      <c r="GT254" s="143"/>
      <c r="HD254" s="143"/>
      <c r="HN254" s="143"/>
      <c r="HX254" s="143"/>
      <c r="IH254" s="143"/>
      <c r="IR254" s="143"/>
    </row>
    <row xmlns:x14ac="http://schemas.microsoft.com/office/spreadsheetml/2009/9/ac" r="255" s="3" customFormat="true" x14ac:dyDescent="0.25">
      <c r="A255" s="444"/>
      <c r="B255" s="143"/>
      <c r="L255" s="143"/>
      <c r="V255" s="143"/>
      <c r="AF255" s="143"/>
      <c r="AP255" s="143"/>
      <c r="AZ255" s="143"/>
      <c r="BA255" s="143"/>
      <c r="BB255" s="143"/>
      <c r="BC255" s="143"/>
      <c r="BD255" s="143"/>
      <c r="BE255" s="143"/>
      <c r="BF255" s="143"/>
      <c r="BG255" s="143"/>
      <c r="BJ255" s="143"/>
      <c r="BT255" s="143"/>
      <c r="CD255" s="143"/>
      <c r="CN255" s="143"/>
      <c r="CX255" s="143"/>
      <c r="DH255" s="143"/>
      <c r="DR255" s="143"/>
      <c r="EB255" s="143"/>
      <c r="EL255" s="143"/>
      <c r="EV255" s="143"/>
      <c r="FF255" s="143"/>
      <c r="FP255" s="143"/>
      <c r="FZ255" s="143"/>
      <c r="GJ255" s="143"/>
      <c r="GT255" s="143"/>
      <c r="HD255" s="143"/>
      <c r="HN255" s="143"/>
      <c r="HX255" s="143"/>
      <c r="IH255" s="143"/>
      <c r="IR255" s="143"/>
    </row>
    <row xmlns:x14ac="http://schemas.microsoft.com/office/spreadsheetml/2009/9/ac" r="256" s="3" customFormat="true" x14ac:dyDescent="0.25">
      <c r="A256" s="444"/>
      <c r="B256" s="143"/>
      <c r="L256" s="143"/>
      <c r="V256" s="143"/>
      <c r="AF256" s="143"/>
      <c r="AP256" s="143"/>
      <c r="AZ256" s="143"/>
      <c r="BA256" s="143"/>
      <c r="BB256" s="143"/>
      <c r="BC256" s="143"/>
      <c r="BD256" s="143"/>
      <c r="BE256" s="143"/>
      <c r="BF256" s="143"/>
      <c r="BG256" s="143"/>
      <c r="BJ256" s="143"/>
      <c r="BT256" s="143"/>
      <c r="CD256" s="143"/>
      <c r="CN256" s="143"/>
      <c r="CX256" s="143"/>
      <c r="DH256" s="143"/>
      <c r="DR256" s="143"/>
      <c r="EB256" s="143"/>
      <c r="EL256" s="143"/>
      <c r="EV256" s="143"/>
      <c r="FF256" s="143"/>
      <c r="FP256" s="143"/>
      <c r="FZ256" s="143"/>
      <c r="GJ256" s="143"/>
      <c r="GT256" s="143"/>
      <c r="HD256" s="143"/>
      <c r="HN256" s="143"/>
      <c r="HX256" s="143"/>
      <c r="IH256" s="143"/>
      <c r="IR256" s="143"/>
    </row>
    <row xmlns:x14ac="http://schemas.microsoft.com/office/spreadsheetml/2009/9/ac" r="257" s="3" customFormat="true" x14ac:dyDescent="0.25">
      <c r="A257" s="444"/>
      <c r="B257" s="143"/>
      <c r="L257" s="143"/>
      <c r="V257" s="143"/>
      <c r="AF257" s="143"/>
      <c r="AP257" s="143"/>
      <c r="AZ257" s="143"/>
      <c r="BA257" s="143"/>
      <c r="BB257" s="143"/>
      <c r="BC257" s="143"/>
      <c r="BD257" s="143"/>
      <c r="BE257" s="143"/>
      <c r="BF257" s="143"/>
      <c r="BG257" s="143"/>
      <c r="BJ257" s="143"/>
      <c r="BT257" s="143"/>
      <c r="CD257" s="143"/>
      <c r="CN257" s="143"/>
      <c r="CX257" s="143"/>
      <c r="DH257" s="143"/>
      <c r="DR257" s="143"/>
      <c r="EB257" s="143"/>
      <c r="EL257" s="143"/>
      <c r="EV257" s="143"/>
      <c r="FF257" s="143"/>
      <c r="FP257" s="143"/>
      <c r="FZ257" s="143"/>
      <c r="GJ257" s="143"/>
      <c r="GT257" s="143"/>
      <c r="HD257" s="143"/>
      <c r="HN257" s="143"/>
      <c r="HX257" s="143"/>
      <c r="IH257" s="143"/>
      <c r="IR257" s="143"/>
    </row>
    <row xmlns:x14ac="http://schemas.microsoft.com/office/spreadsheetml/2009/9/ac" r="258" s="3" customFormat="true" x14ac:dyDescent="0.25">
      <c r="A258" s="444"/>
      <c r="B258" s="143"/>
      <c r="L258" s="143"/>
      <c r="V258" s="143"/>
      <c r="AF258" s="143"/>
      <c r="AP258" s="143"/>
      <c r="AZ258" s="143"/>
      <c r="BA258" s="143"/>
      <c r="BB258" s="143"/>
      <c r="BC258" s="143"/>
      <c r="BD258" s="143"/>
      <c r="BE258" s="143"/>
      <c r="BF258" s="143"/>
      <c r="BG258" s="143"/>
      <c r="BJ258" s="143"/>
      <c r="BT258" s="143"/>
      <c r="CD258" s="143"/>
      <c r="CN258" s="143"/>
      <c r="CX258" s="143"/>
      <c r="DH258" s="143"/>
      <c r="DR258" s="143"/>
      <c r="EB258" s="143"/>
      <c r="EL258" s="143"/>
      <c r="EV258" s="143"/>
      <c r="FF258" s="143"/>
      <c r="FP258" s="143"/>
      <c r="FZ258" s="143"/>
      <c r="GJ258" s="143"/>
      <c r="GT258" s="143"/>
      <c r="HD258" s="143"/>
      <c r="HN258" s="143"/>
      <c r="HX258" s="143"/>
      <c r="IH258" s="143"/>
      <c r="IR258" s="143"/>
    </row>
    <row xmlns:x14ac="http://schemas.microsoft.com/office/spreadsheetml/2009/9/ac" r="259" s="3" customFormat="true" x14ac:dyDescent="0.25">
      <c r="A259" s="444"/>
      <c r="B259" s="143"/>
      <c r="L259" s="143"/>
      <c r="V259" s="143"/>
      <c r="AF259" s="143"/>
      <c r="AP259" s="143"/>
      <c r="AZ259" s="143"/>
      <c r="BA259" s="143"/>
      <c r="BB259" s="143"/>
      <c r="BC259" s="143"/>
      <c r="BD259" s="143"/>
      <c r="BE259" s="143"/>
      <c r="BF259" s="143"/>
      <c r="BG259" s="143"/>
      <c r="BJ259" s="143"/>
      <c r="BT259" s="143"/>
      <c r="CD259" s="143"/>
      <c r="CN259" s="143"/>
      <c r="CX259" s="143"/>
      <c r="DH259" s="143"/>
      <c r="DR259" s="143"/>
      <c r="EB259" s="143"/>
      <c r="EL259" s="143"/>
      <c r="EV259" s="143"/>
      <c r="FF259" s="143"/>
      <c r="FP259" s="143"/>
      <c r="FZ259" s="143"/>
      <c r="GJ259" s="143"/>
      <c r="GT259" s="143"/>
      <c r="HD259" s="143"/>
      <c r="HN259" s="143"/>
      <c r="HX259" s="143"/>
      <c r="IH259" s="143"/>
      <c r="IR259" s="143"/>
    </row>
    <row xmlns:x14ac="http://schemas.microsoft.com/office/spreadsheetml/2009/9/ac" r="260" s="3" customFormat="true" x14ac:dyDescent="0.25">
      <c r="A260" s="444"/>
      <c r="B260" s="143"/>
      <c r="L260" s="143"/>
      <c r="V260" s="143"/>
      <c r="AF260" s="143"/>
      <c r="AP260" s="143"/>
      <c r="AZ260" s="143"/>
      <c r="BA260" s="143"/>
      <c r="BB260" s="143"/>
      <c r="BC260" s="143"/>
      <c r="BD260" s="143"/>
      <c r="BE260" s="143"/>
      <c r="BF260" s="143"/>
      <c r="BG260" s="143"/>
      <c r="BJ260" s="143"/>
      <c r="BT260" s="143"/>
      <c r="CD260" s="143"/>
      <c r="CN260" s="143"/>
      <c r="CX260" s="143"/>
      <c r="DH260" s="143"/>
      <c r="DR260" s="143"/>
      <c r="EB260" s="143"/>
      <c r="EL260" s="143"/>
      <c r="EV260" s="143"/>
      <c r="FF260" s="143"/>
      <c r="FP260" s="143"/>
      <c r="FZ260" s="143"/>
      <c r="GJ260" s="143"/>
      <c r="GT260" s="143"/>
      <c r="HD260" s="143"/>
      <c r="HN260" s="143"/>
      <c r="HX260" s="143"/>
      <c r="IH260" s="143"/>
      <c r="IR260" s="143"/>
    </row>
    <row xmlns:x14ac="http://schemas.microsoft.com/office/spreadsheetml/2009/9/ac" r="261" s="3" customFormat="true" x14ac:dyDescent="0.25">
      <c r="A261" s="444"/>
      <c r="B261" s="143"/>
      <c r="L261" s="143"/>
      <c r="V261" s="143"/>
      <c r="AF261" s="143"/>
      <c r="AP261" s="143"/>
      <c r="AZ261" s="143"/>
      <c r="BA261" s="143"/>
      <c r="BB261" s="143"/>
      <c r="BC261" s="143"/>
      <c r="BD261" s="143"/>
      <c r="BE261" s="143"/>
      <c r="BF261" s="143"/>
      <c r="BG261" s="143"/>
      <c r="BJ261" s="143"/>
      <c r="BT261" s="143"/>
      <c r="CD261" s="143"/>
      <c r="CN261" s="143"/>
      <c r="CX261" s="143"/>
      <c r="DH261" s="143"/>
      <c r="DR261" s="143"/>
      <c r="EB261" s="143"/>
      <c r="EL261" s="143"/>
      <c r="EV261" s="143"/>
      <c r="FF261" s="143"/>
      <c r="FP261" s="143"/>
      <c r="FZ261" s="143"/>
      <c r="GJ261" s="143"/>
      <c r="GT261" s="143"/>
      <c r="HD261" s="143"/>
      <c r="HN261" s="143"/>
      <c r="HX261" s="143"/>
      <c r="IH261" s="143"/>
      <c r="IR261" s="143"/>
    </row>
    <row xmlns:x14ac="http://schemas.microsoft.com/office/spreadsheetml/2009/9/ac" r="262" s="3" customFormat="true" x14ac:dyDescent="0.25">
      <c r="A262" s="444"/>
      <c r="B262" s="143"/>
      <c r="L262" s="143"/>
      <c r="V262" s="143"/>
      <c r="AF262" s="143"/>
      <c r="AP262" s="143"/>
      <c r="AZ262" s="143"/>
      <c r="BA262" s="143"/>
      <c r="BB262" s="143"/>
      <c r="BC262" s="143"/>
      <c r="BD262" s="143"/>
      <c r="BE262" s="143"/>
      <c r="BF262" s="143"/>
      <c r="BG262" s="143"/>
      <c r="BJ262" s="143"/>
      <c r="BT262" s="143"/>
      <c r="CD262" s="143"/>
      <c r="CN262" s="143"/>
      <c r="CX262" s="143"/>
      <c r="DH262" s="143"/>
      <c r="DR262" s="143"/>
      <c r="EB262" s="143"/>
      <c r="EL262" s="143"/>
      <c r="EV262" s="143"/>
      <c r="FF262" s="143"/>
      <c r="FP262" s="143"/>
      <c r="FZ262" s="143"/>
      <c r="GJ262" s="143"/>
      <c r="GT262" s="143"/>
      <c r="HD262" s="143"/>
      <c r="HN262" s="143"/>
      <c r="HX262" s="143"/>
      <c r="IH262" s="143"/>
      <c r="IR262" s="143"/>
    </row>
    <row xmlns:x14ac="http://schemas.microsoft.com/office/spreadsheetml/2009/9/ac" r="263" s="3" customFormat="true" x14ac:dyDescent="0.25">
      <c r="A263" s="444"/>
      <c r="B263" s="143"/>
      <c r="L263" s="143"/>
      <c r="V263" s="143"/>
      <c r="AF263" s="143"/>
      <c r="AP263" s="143"/>
      <c r="AZ263" s="143"/>
      <c r="BA263" s="143"/>
      <c r="BB263" s="143"/>
      <c r="BC263" s="143"/>
      <c r="BD263" s="143"/>
      <c r="BE263" s="143"/>
      <c r="BF263" s="143"/>
      <c r="BG263" s="143"/>
      <c r="BJ263" s="143"/>
      <c r="BT263" s="143"/>
      <c r="CD263" s="143"/>
      <c r="CN263" s="143"/>
      <c r="CX263" s="143"/>
      <c r="DH263" s="143"/>
      <c r="DR263" s="143"/>
      <c r="EB263" s="143"/>
      <c r="EL263" s="143"/>
      <c r="EV263" s="143"/>
      <c r="FF263" s="143"/>
      <c r="FP263" s="143"/>
      <c r="FZ263" s="143"/>
      <c r="GJ263" s="143"/>
      <c r="GT263" s="143"/>
      <c r="HD263" s="143"/>
      <c r="HN263" s="143"/>
      <c r="HX263" s="143"/>
      <c r="IH263" s="143"/>
      <c r="IR263" s="143"/>
    </row>
    <row xmlns:x14ac="http://schemas.microsoft.com/office/spreadsheetml/2009/9/ac" r="264" s="3" customFormat="true" x14ac:dyDescent="0.25">
      <c r="A264" s="444"/>
      <c r="B264" s="143"/>
      <c r="L264" s="143"/>
      <c r="V264" s="143"/>
      <c r="AF264" s="143"/>
      <c r="AP264" s="143"/>
      <c r="AZ264" s="143"/>
      <c r="BA264" s="143"/>
      <c r="BB264" s="143"/>
      <c r="BC264" s="143"/>
      <c r="BD264" s="143"/>
      <c r="BE264" s="143"/>
      <c r="BF264" s="143"/>
      <c r="BG264" s="143"/>
      <c r="BJ264" s="143"/>
      <c r="BT264" s="143"/>
      <c r="CD264" s="143"/>
      <c r="CN264" s="143"/>
      <c r="CX264" s="143"/>
      <c r="DH264" s="143"/>
      <c r="DR264" s="143"/>
      <c r="EB264" s="143"/>
      <c r="EL264" s="143"/>
      <c r="EV264" s="143"/>
      <c r="FF264" s="143"/>
      <c r="FP264" s="143"/>
      <c r="FZ264" s="143"/>
      <c r="GJ264" s="143"/>
      <c r="GT264" s="143"/>
      <c r="HD264" s="143"/>
      <c r="HN264" s="143"/>
      <c r="HX264" s="143"/>
      <c r="IH264" s="143"/>
      <c r="IR264" s="143"/>
    </row>
    <row xmlns:x14ac="http://schemas.microsoft.com/office/spreadsheetml/2009/9/ac" r="265" s="3" customFormat="true" x14ac:dyDescent="0.25">
      <c r="A265" s="444"/>
      <c r="B265" s="143"/>
      <c r="L265" s="143"/>
      <c r="V265" s="143"/>
      <c r="AF265" s="143"/>
      <c r="AP265" s="143"/>
      <c r="AZ265" s="143"/>
      <c r="BA265" s="143"/>
      <c r="BB265" s="143"/>
      <c r="BC265" s="143"/>
      <c r="BD265" s="143"/>
      <c r="BE265" s="143"/>
      <c r="BF265" s="143"/>
      <c r="BG265" s="143"/>
      <c r="BJ265" s="143"/>
      <c r="BT265" s="143"/>
      <c r="CD265" s="143"/>
      <c r="CN265" s="143"/>
      <c r="CX265" s="143"/>
      <c r="DH265" s="143"/>
      <c r="DR265" s="143"/>
      <c r="EB265" s="143"/>
      <c r="EL265" s="143"/>
      <c r="EV265" s="143"/>
      <c r="FF265" s="143"/>
      <c r="FP265" s="143"/>
      <c r="FZ265" s="143"/>
      <c r="GJ265" s="143"/>
      <c r="GT265" s="143"/>
      <c r="HD265" s="143"/>
      <c r="HN265" s="143"/>
      <c r="HX265" s="143"/>
      <c r="IH265" s="143"/>
      <c r="IR265" s="143"/>
    </row>
    <row xmlns:x14ac="http://schemas.microsoft.com/office/spreadsheetml/2009/9/ac" r="266" s="3" customFormat="true" x14ac:dyDescent="0.25">
      <c r="A266" s="444"/>
      <c r="B266" s="143"/>
      <c r="L266" s="143"/>
      <c r="V266" s="143"/>
      <c r="AF266" s="143"/>
      <c r="AP266" s="143"/>
      <c r="AZ266" s="143"/>
      <c r="BA266" s="143"/>
      <c r="BB266" s="143"/>
      <c r="BC266" s="143"/>
      <c r="BD266" s="143"/>
      <c r="BE266" s="143"/>
      <c r="BF266" s="143"/>
      <c r="BG266" s="143"/>
      <c r="BJ266" s="143"/>
      <c r="BT266" s="143"/>
      <c r="CD266" s="143"/>
      <c r="CN266" s="143"/>
      <c r="CX266" s="143"/>
      <c r="DH266" s="143"/>
      <c r="DR266" s="143"/>
      <c r="EB266" s="143"/>
      <c r="EL266" s="143"/>
      <c r="EV266" s="143"/>
      <c r="FF266" s="143"/>
      <c r="FP266" s="143"/>
      <c r="FZ266" s="143"/>
      <c r="GJ266" s="143"/>
      <c r="GT266" s="143"/>
      <c r="HD266" s="143"/>
      <c r="HN266" s="143"/>
      <c r="HX266" s="143"/>
      <c r="IH266" s="143"/>
      <c r="IR266" s="143"/>
    </row>
    <row xmlns:x14ac="http://schemas.microsoft.com/office/spreadsheetml/2009/9/ac" r="267" s="3" customFormat="true" x14ac:dyDescent="0.25">
      <c r="A267" s="444"/>
      <c r="B267" s="143"/>
      <c r="L267" s="143"/>
      <c r="V267" s="143"/>
      <c r="AF267" s="143"/>
      <c r="AP267" s="143"/>
      <c r="AZ267" s="143"/>
      <c r="BA267" s="143"/>
      <c r="BB267" s="143"/>
      <c r="BC267" s="143"/>
      <c r="BD267" s="143"/>
      <c r="BE267" s="143"/>
      <c r="BF267" s="143"/>
      <c r="BG267" s="143"/>
      <c r="BJ267" s="143"/>
      <c r="BT267" s="143"/>
      <c r="CD267" s="143"/>
      <c r="CN267" s="143"/>
      <c r="CX267" s="143"/>
      <c r="DH267" s="143"/>
      <c r="DR267" s="143"/>
      <c r="EB267" s="143"/>
      <c r="EL267" s="143"/>
      <c r="EV267" s="143"/>
      <c r="FF267" s="143"/>
      <c r="FP267" s="143"/>
      <c r="FZ267" s="143"/>
      <c r="GJ267" s="143"/>
      <c r="GT267" s="143"/>
      <c r="HD267" s="143"/>
      <c r="HN267" s="143"/>
      <c r="HX267" s="143"/>
      <c r="IH267" s="143"/>
      <c r="IR267" s="143"/>
    </row>
    <row xmlns:x14ac="http://schemas.microsoft.com/office/spreadsheetml/2009/9/ac" r="268" s="3" customFormat="true" x14ac:dyDescent="0.25">
      <c r="A268" s="444"/>
      <c r="B268" s="143"/>
      <c r="L268" s="143"/>
      <c r="V268" s="143"/>
      <c r="AF268" s="143"/>
      <c r="AP268" s="143"/>
      <c r="AZ268" s="143"/>
      <c r="BA268" s="143"/>
      <c r="BB268" s="143"/>
      <c r="BC268" s="143"/>
      <c r="BD268" s="143"/>
      <c r="BE268" s="143"/>
      <c r="BF268" s="143"/>
      <c r="BG268" s="143"/>
      <c r="BJ268" s="143"/>
      <c r="BT268" s="143"/>
      <c r="CD268" s="143"/>
      <c r="CN268" s="143"/>
      <c r="CX268" s="143"/>
      <c r="DH268" s="143"/>
      <c r="DR268" s="143"/>
      <c r="EB268" s="143"/>
      <c r="EL268" s="143"/>
      <c r="EV268" s="143"/>
      <c r="FF268" s="143"/>
      <c r="FP268" s="143"/>
      <c r="FZ268" s="143"/>
      <c r="GJ268" s="143"/>
      <c r="GT268" s="143"/>
      <c r="HD268" s="143"/>
      <c r="HN268" s="143"/>
      <c r="HX268" s="143"/>
      <c r="IH268" s="143"/>
      <c r="IR268" s="143"/>
    </row>
    <row xmlns:x14ac="http://schemas.microsoft.com/office/spreadsheetml/2009/9/ac" r="269" s="3" customFormat="true" x14ac:dyDescent="0.25">
      <c r="A269" s="444"/>
      <c r="B269" s="143"/>
      <c r="L269" s="143"/>
      <c r="V269" s="143"/>
      <c r="AF269" s="143"/>
      <c r="AP269" s="143"/>
      <c r="AZ269" s="143"/>
      <c r="BA269" s="143"/>
      <c r="BB269" s="143"/>
      <c r="BC269" s="143"/>
      <c r="BD269" s="143"/>
      <c r="BE269" s="143"/>
      <c r="BF269" s="143"/>
      <c r="BG269" s="143"/>
      <c r="BJ269" s="143"/>
      <c r="BT269" s="143"/>
      <c r="CD269" s="143"/>
      <c r="CN269" s="143"/>
      <c r="CX269" s="143"/>
      <c r="DH269" s="143"/>
      <c r="DR269" s="143"/>
      <c r="EB269" s="143"/>
      <c r="EL269" s="143"/>
      <c r="EV269" s="143"/>
      <c r="FF269" s="143"/>
      <c r="FP269" s="143"/>
      <c r="FZ269" s="143"/>
      <c r="GJ269" s="143"/>
      <c r="GT269" s="143"/>
      <c r="HD269" s="143"/>
      <c r="HN269" s="143"/>
      <c r="HX269" s="143"/>
      <c r="IH269" s="143"/>
      <c r="IR269" s="143"/>
    </row>
    <row xmlns:x14ac="http://schemas.microsoft.com/office/spreadsheetml/2009/9/ac" r="270" s="3" customFormat="true" x14ac:dyDescent="0.25">
      <c r="A270" s="444"/>
      <c r="B270" s="143"/>
      <c r="L270" s="143"/>
      <c r="V270" s="143"/>
      <c r="AF270" s="143"/>
      <c r="AP270" s="143"/>
      <c r="AZ270" s="143"/>
      <c r="BA270" s="143"/>
      <c r="BB270" s="143"/>
      <c r="BC270" s="143"/>
      <c r="BD270" s="143"/>
      <c r="BE270" s="143"/>
      <c r="BF270" s="143"/>
      <c r="BG270" s="143"/>
      <c r="BJ270" s="143"/>
      <c r="BT270" s="143"/>
      <c r="CD270" s="143"/>
      <c r="CN270" s="143"/>
      <c r="CX270" s="143"/>
      <c r="DH270" s="143"/>
      <c r="DR270" s="143"/>
      <c r="EB270" s="143"/>
      <c r="EL270" s="143"/>
      <c r="EV270" s="143"/>
      <c r="FF270" s="143"/>
      <c r="FP270" s="143"/>
      <c r="FZ270" s="143"/>
      <c r="GJ270" s="143"/>
      <c r="GT270" s="143"/>
      <c r="HD270" s="143"/>
      <c r="HN270" s="143"/>
      <c r="HX270" s="143"/>
      <c r="IH270" s="143"/>
      <c r="IR270" s="143"/>
    </row>
    <row xmlns:x14ac="http://schemas.microsoft.com/office/spreadsheetml/2009/9/ac" r="271" s="3" customFormat="true" x14ac:dyDescent="0.25">
      <c r="A271" s="444"/>
      <c r="B271" s="143"/>
      <c r="L271" s="143"/>
      <c r="V271" s="143"/>
      <c r="AF271" s="143"/>
      <c r="AP271" s="143"/>
      <c r="AZ271" s="143"/>
      <c r="BA271" s="143"/>
      <c r="BB271" s="143"/>
      <c r="BC271" s="143"/>
      <c r="BD271" s="143"/>
      <c r="BE271" s="143"/>
      <c r="BF271" s="143"/>
      <c r="BG271" s="143"/>
      <c r="BJ271" s="143"/>
      <c r="BT271" s="143"/>
      <c r="CD271" s="143"/>
      <c r="CN271" s="143"/>
      <c r="CX271" s="143"/>
      <c r="DH271" s="143"/>
      <c r="DR271" s="143"/>
      <c r="EB271" s="143"/>
      <c r="EL271" s="143"/>
      <c r="EV271" s="143"/>
      <c r="FF271" s="143"/>
      <c r="FP271" s="143"/>
      <c r="FZ271" s="143"/>
      <c r="GJ271" s="143"/>
      <c r="GT271" s="143"/>
      <c r="HD271" s="143"/>
      <c r="HN271" s="143"/>
      <c r="HX271" s="143"/>
      <c r="IH271" s="143"/>
      <c r="IR271" s="143"/>
    </row>
    <row xmlns:x14ac="http://schemas.microsoft.com/office/spreadsheetml/2009/9/ac" r="272" s="3" customFormat="true" x14ac:dyDescent="0.25">
      <c r="A272" s="444"/>
      <c r="B272" s="143"/>
      <c r="L272" s="143"/>
      <c r="V272" s="143"/>
      <c r="AF272" s="143"/>
      <c r="AP272" s="143"/>
      <c r="AZ272" s="143"/>
      <c r="BA272" s="143"/>
      <c r="BB272" s="143"/>
      <c r="BC272" s="143"/>
      <c r="BD272" s="143"/>
      <c r="BE272" s="143"/>
      <c r="BF272" s="143"/>
      <c r="BG272" s="143"/>
      <c r="BJ272" s="143"/>
      <c r="BT272" s="143"/>
      <c r="CD272" s="143"/>
      <c r="CN272" s="143"/>
      <c r="CX272" s="143"/>
      <c r="DH272" s="143"/>
      <c r="DR272" s="143"/>
      <c r="EB272" s="143"/>
      <c r="EL272" s="143"/>
      <c r="EV272" s="143"/>
      <c r="FF272" s="143"/>
      <c r="FP272" s="143"/>
      <c r="FZ272" s="143"/>
      <c r="GJ272" s="143"/>
      <c r="GT272" s="143"/>
      <c r="HD272" s="143"/>
      <c r="HN272" s="143"/>
      <c r="HX272" s="143"/>
      <c r="IH272" s="143"/>
      <c r="IR272" s="143"/>
    </row>
    <row xmlns:x14ac="http://schemas.microsoft.com/office/spreadsheetml/2009/9/ac" r="273" s="3" customFormat="true" x14ac:dyDescent="0.25">
      <c r="A273" s="444"/>
      <c r="B273" s="143"/>
      <c r="L273" s="143"/>
      <c r="V273" s="143"/>
      <c r="AF273" s="143"/>
      <c r="AP273" s="143"/>
      <c r="AZ273" s="143"/>
      <c r="BA273" s="143"/>
      <c r="BB273" s="143"/>
      <c r="BC273" s="143"/>
      <c r="BD273" s="143"/>
      <c r="BE273" s="143"/>
      <c r="BF273" s="143"/>
      <c r="BG273" s="143"/>
      <c r="BJ273" s="143"/>
      <c r="BT273" s="143"/>
      <c r="CD273" s="143"/>
      <c r="CN273" s="143"/>
      <c r="CX273" s="143"/>
      <c r="DH273" s="143"/>
      <c r="DR273" s="143"/>
      <c r="EB273" s="143"/>
      <c r="EL273" s="143"/>
      <c r="EV273" s="143"/>
      <c r="FF273" s="143"/>
      <c r="FP273" s="143"/>
      <c r="FZ273" s="143"/>
      <c r="GJ273" s="143"/>
      <c r="GT273" s="143"/>
      <c r="HD273" s="143"/>
      <c r="HN273" s="143"/>
      <c r="HX273" s="143"/>
      <c r="IH273" s="143"/>
      <c r="IR273" s="143"/>
    </row>
    <row xmlns:x14ac="http://schemas.microsoft.com/office/spreadsheetml/2009/9/ac" r="274" s="3" customFormat="true" x14ac:dyDescent="0.25">
      <c r="A274" s="444"/>
      <c r="B274" s="143"/>
      <c r="L274" s="143"/>
      <c r="V274" s="143"/>
      <c r="AF274" s="143"/>
      <c r="AP274" s="143"/>
      <c r="AZ274" s="143"/>
      <c r="BA274" s="143"/>
      <c r="BB274" s="143"/>
      <c r="BC274" s="143"/>
      <c r="BD274" s="143"/>
      <c r="BE274" s="143"/>
      <c r="BF274" s="143"/>
      <c r="BG274" s="143"/>
      <c r="BJ274" s="143"/>
      <c r="BT274" s="143"/>
      <c r="CD274" s="143"/>
      <c r="CN274" s="143"/>
      <c r="CX274" s="143"/>
      <c r="DH274" s="143"/>
      <c r="DR274" s="143"/>
      <c r="EB274" s="143"/>
      <c r="EL274" s="143"/>
      <c r="EV274" s="143"/>
      <c r="FF274" s="143"/>
      <c r="FP274" s="143"/>
      <c r="FZ274" s="143"/>
      <c r="GJ274" s="143"/>
      <c r="GT274" s="143"/>
      <c r="HD274" s="143"/>
      <c r="HN274" s="143"/>
      <c r="HX274" s="143"/>
      <c r="IH274" s="143"/>
      <c r="IR274" s="143"/>
    </row>
    <row xmlns:x14ac="http://schemas.microsoft.com/office/spreadsheetml/2009/9/ac" r="275" s="3" customFormat="true" x14ac:dyDescent="0.25">
      <c r="A275" s="444"/>
      <c r="B275" s="143"/>
      <c r="L275" s="143"/>
      <c r="V275" s="143"/>
      <c r="AF275" s="143"/>
      <c r="AP275" s="143"/>
      <c r="AZ275" s="143"/>
      <c r="BA275" s="143"/>
      <c r="BB275" s="143"/>
      <c r="BC275" s="143"/>
      <c r="BD275" s="143"/>
      <c r="BE275" s="143"/>
      <c r="BF275" s="143"/>
      <c r="BG275" s="143"/>
      <c r="BJ275" s="143"/>
      <c r="BT275" s="143"/>
      <c r="CD275" s="143"/>
      <c r="CN275" s="143"/>
      <c r="CX275" s="143"/>
      <c r="DH275" s="143"/>
      <c r="DR275" s="143"/>
      <c r="EB275" s="143"/>
      <c r="EL275" s="143"/>
      <c r="EV275" s="143"/>
      <c r="FF275" s="143"/>
      <c r="FP275" s="143"/>
      <c r="FZ275" s="143"/>
      <c r="GJ275" s="143"/>
      <c r="GT275" s="143"/>
      <c r="HD275" s="143"/>
      <c r="HN275" s="143"/>
      <c r="HX275" s="143"/>
      <c r="IH275" s="143"/>
      <c r="IR275" s="143"/>
    </row>
    <row xmlns:x14ac="http://schemas.microsoft.com/office/spreadsheetml/2009/9/ac" r="276" s="3" customFormat="true" x14ac:dyDescent="0.25">
      <c r="A276" s="444"/>
      <c r="B276" s="143"/>
      <c r="L276" s="143"/>
      <c r="V276" s="143"/>
      <c r="AF276" s="143"/>
      <c r="AP276" s="143"/>
      <c r="AZ276" s="143"/>
      <c r="BA276" s="143"/>
      <c r="BB276" s="143"/>
      <c r="BC276" s="143"/>
      <c r="BD276" s="143"/>
      <c r="BE276" s="143"/>
      <c r="BF276" s="143"/>
      <c r="BG276" s="143"/>
      <c r="BJ276" s="143"/>
      <c r="BT276" s="143"/>
      <c r="CD276" s="143"/>
      <c r="CN276" s="143"/>
      <c r="CX276" s="143"/>
      <c r="DH276" s="143"/>
      <c r="DR276" s="143"/>
      <c r="EB276" s="143"/>
      <c r="EL276" s="143"/>
      <c r="EV276" s="143"/>
      <c r="FF276" s="143"/>
      <c r="FP276" s="143"/>
      <c r="FZ276" s="143"/>
      <c r="GJ276" s="143"/>
      <c r="GT276" s="143"/>
      <c r="HD276" s="143"/>
      <c r="HN276" s="143"/>
      <c r="HX276" s="143"/>
      <c r="IH276" s="143"/>
      <c r="IR276" s="143"/>
    </row>
    <row xmlns:x14ac="http://schemas.microsoft.com/office/spreadsheetml/2009/9/ac" r="277" s="3" customFormat="true" x14ac:dyDescent="0.25">
      <c r="A277" s="444"/>
      <c r="B277" s="143"/>
      <c r="L277" s="143"/>
      <c r="V277" s="143"/>
      <c r="AF277" s="143"/>
      <c r="AP277" s="143"/>
      <c r="AZ277" s="143"/>
      <c r="BA277" s="143"/>
      <c r="BB277" s="143"/>
      <c r="BC277" s="143"/>
      <c r="BD277" s="143"/>
      <c r="BE277" s="143"/>
      <c r="BF277" s="143"/>
      <c r="BG277" s="143"/>
      <c r="BJ277" s="143"/>
      <c r="BT277" s="143"/>
      <c r="CD277" s="143"/>
      <c r="CN277" s="143"/>
      <c r="CX277" s="143"/>
      <c r="DH277" s="143"/>
      <c r="DR277" s="143"/>
      <c r="EB277" s="143"/>
      <c r="EL277" s="143"/>
      <c r="EV277" s="143"/>
      <c r="FF277" s="143"/>
      <c r="FP277" s="143"/>
      <c r="FZ277" s="143"/>
      <c r="GJ277" s="143"/>
      <c r="GT277" s="143"/>
      <c r="HD277" s="143"/>
      <c r="HN277" s="143"/>
      <c r="HX277" s="143"/>
      <c r="IH277" s="143"/>
      <c r="IR277" s="143"/>
    </row>
    <row xmlns:x14ac="http://schemas.microsoft.com/office/spreadsheetml/2009/9/ac" r="278" s="3" customFormat="true" x14ac:dyDescent="0.25">
      <c r="A278" s="444"/>
      <c r="B278" s="143"/>
      <c r="L278" s="143"/>
      <c r="V278" s="143"/>
      <c r="AF278" s="143"/>
      <c r="AP278" s="143"/>
      <c r="AZ278" s="143"/>
      <c r="BA278" s="143"/>
      <c r="BB278" s="143"/>
      <c r="BC278" s="143"/>
      <c r="BD278" s="143"/>
      <c r="BE278" s="143"/>
      <c r="BF278" s="143"/>
      <c r="BG278" s="143"/>
      <c r="BJ278" s="143"/>
      <c r="BT278" s="143"/>
      <c r="CD278" s="143"/>
      <c r="CN278" s="143"/>
      <c r="CX278" s="143"/>
      <c r="DH278" s="143"/>
      <c r="DR278" s="143"/>
      <c r="EB278" s="143"/>
      <c r="EL278" s="143"/>
      <c r="EV278" s="143"/>
      <c r="FF278" s="143"/>
      <c r="FP278" s="143"/>
      <c r="FZ278" s="143"/>
      <c r="GJ278" s="143"/>
      <c r="GT278" s="143"/>
      <c r="HD278" s="143"/>
      <c r="HN278" s="143"/>
      <c r="HX278" s="143"/>
      <c r="IH278" s="143"/>
      <c r="IR278" s="143"/>
    </row>
    <row xmlns:x14ac="http://schemas.microsoft.com/office/spreadsheetml/2009/9/ac" r="279" s="3" customFormat="true" x14ac:dyDescent="0.25">
      <c r="A279" s="444"/>
      <c r="B279" s="143"/>
      <c r="L279" s="143"/>
      <c r="V279" s="143"/>
      <c r="AF279" s="143"/>
      <c r="AP279" s="143"/>
      <c r="AZ279" s="143"/>
      <c r="BA279" s="143"/>
      <c r="BB279" s="143"/>
      <c r="BC279" s="143"/>
      <c r="BD279" s="143"/>
      <c r="BE279" s="143"/>
      <c r="BF279" s="143"/>
      <c r="BG279" s="143"/>
      <c r="BJ279" s="143"/>
      <c r="BT279" s="143"/>
      <c r="CD279" s="143"/>
      <c r="CN279" s="143"/>
      <c r="CX279" s="143"/>
      <c r="DH279" s="143"/>
      <c r="DR279" s="143"/>
      <c r="EB279" s="143"/>
      <c r="EL279" s="143"/>
      <c r="EV279" s="143"/>
      <c r="FF279" s="143"/>
      <c r="FP279" s="143"/>
      <c r="FZ279" s="143"/>
      <c r="GJ279" s="143"/>
      <c r="GT279" s="143"/>
      <c r="HD279" s="143"/>
      <c r="HN279" s="143"/>
      <c r="HX279" s="143"/>
      <c r="IH279" s="143"/>
      <c r="IR279" s="143"/>
    </row>
    <row xmlns:x14ac="http://schemas.microsoft.com/office/spreadsheetml/2009/9/ac" r="280" s="3" customFormat="true" x14ac:dyDescent="0.25">
      <c r="A280" s="444"/>
      <c r="B280" s="143"/>
      <c r="L280" s="143"/>
      <c r="V280" s="143"/>
      <c r="AF280" s="143"/>
      <c r="AP280" s="143"/>
      <c r="AZ280" s="143"/>
      <c r="BA280" s="143"/>
      <c r="BB280" s="143"/>
      <c r="BC280" s="143"/>
      <c r="BD280" s="143"/>
      <c r="BE280" s="143"/>
      <c r="BF280" s="143"/>
      <c r="BG280" s="143"/>
      <c r="BJ280" s="143"/>
      <c r="BT280" s="143"/>
      <c r="CD280" s="143"/>
      <c r="CN280" s="143"/>
      <c r="CX280" s="143"/>
      <c r="DH280" s="143"/>
      <c r="DR280" s="143"/>
      <c r="EB280" s="143"/>
      <c r="EL280" s="143"/>
      <c r="EV280" s="143"/>
      <c r="FF280" s="143"/>
      <c r="FP280" s="143"/>
      <c r="FZ280" s="143"/>
      <c r="GJ280" s="143"/>
      <c r="GT280" s="143"/>
      <c r="HD280" s="143"/>
      <c r="HN280" s="143"/>
      <c r="HX280" s="143"/>
      <c r="IH280" s="143"/>
      <c r="IR280" s="143"/>
    </row>
    <row xmlns:x14ac="http://schemas.microsoft.com/office/spreadsheetml/2009/9/ac" r="281" s="3" customFormat="true" x14ac:dyDescent="0.25">
      <c r="A281" s="444"/>
      <c r="B281" s="143"/>
      <c r="L281" s="143"/>
      <c r="V281" s="143"/>
      <c r="AF281" s="143"/>
      <c r="AP281" s="143"/>
      <c r="AZ281" s="143"/>
      <c r="BA281" s="143"/>
      <c r="BB281" s="143"/>
      <c r="BC281" s="143"/>
      <c r="BD281" s="143"/>
      <c r="BE281" s="143"/>
      <c r="BF281" s="143"/>
      <c r="BG281" s="143"/>
      <c r="BJ281" s="143"/>
      <c r="BT281" s="143"/>
      <c r="CD281" s="143"/>
      <c r="CN281" s="143"/>
      <c r="CX281" s="143"/>
      <c r="DH281" s="143"/>
      <c r="DR281" s="143"/>
      <c r="EB281" s="143"/>
      <c r="EL281" s="143"/>
      <c r="EV281" s="143"/>
      <c r="FF281" s="143"/>
      <c r="FP281" s="143"/>
      <c r="FZ281" s="143"/>
      <c r="GJ281" s="143"/>
      <c r="GT281" s="143"/>
      <c r="HD281" s="143"/>
      <c r="HN281" s="143"/>
      <c r="HX281" s="143"/>
      <c r="IH281" s="143"/>
      <c r="IR281" s="143"/>
    </row>
    <row xmlns:x14ac="http://schemas.microsoft.com/office/spreadsheetml/2009/9/ac" r="282" s="3" customFormat="true" x14ac:dyDescent="0.25">
      <c r="A282" s="444"/>
      <c r="B282" s="143"/>
      <c r="L282" s="143"/>
      <c r="V282" s="143"/>
      <c r="AF282" s="143"/>
      <c r="AP282" s="143"/>
      <c r="AZ282" s="143"/>
      <c r="BA282" s="143"/>
      <c r="BB282" s="143"/>
      <c r="BC282" s="143"/>
      <c r="BD282" s="143"/>
      <c r="BE282" s="143"/>
      <c r="BF282" s="143"/>
      <c r="BG282" s="143"/>
      <c r="BJ282" s="143"/>
      <c r="BT282" s="143"/>
      <c r="CD282" s="143"/>
      <c r="CN282" s="143"/>
      <c r="CX282" s="143"/>
      <c r="DH282" s="143"/>
      <c r="DR282" s="143"/>
      <c r="EB282" s="143"/>
      <c r="EL282" s="143"/>
      <c r="EV282" s="143"/>
      <c r="FF282" s="143"/>
      <c r="FP282" s="143"/>
      <c r="FZ282" s="143"/>
      <c r="GJ282" s="143"/>
      <c r="GT282" s="143"/>
      <c r="HD282" s="143"/>
      <c r="HN282" s="143"/>
      <c r="HX282" s="143"/>
      <c r="IH282" s="143"/>
      <c r="IR282" s="143"/>
    </row>
    <row xmlns:x14ac="http://schemas.microsoft.com/office/spreadsheetml/2009/9/ac" r="283" s="3" customFormat="true" x14ac:dyDescent="0.25">
      <c r="A283" s="444"/>
      <c r="B283" s="143"/>
      <c r="L283" s="143"/>
      <c r="V283" s="143"/>
      <c r="AF283" s="143"/>
      <c r="AP283" s="143"/>
      <c r="AZ283" s="143"/>
      <c r="BA283" s="143"/>
      <c r="BB283" s="143"/>
      <c r="BC283" s="143"/>
      <c r="BD283" s="143"/>
      <c r="BE283" s="143"/>
      <c r="BF283" s="143"/>
      <c r="BG283" s="143"/>
      <c r="BJ283" s="143"/>
      <c r="BT283" s="143"/>
      <c r="CD283" s="143"/>
      <c r="CN283" s="143"/>
      <c r="CX283" s="143"/>
      <c r="DH283" s="143"/>
      <c r="DR283" s="143"/>
      <c r="EB283" s="143"/>
      <c r="EL283" s="143"/>
      <c r="EV283" s="143"/>
      <c r="FF283" s="143"/>
      <c r="FP283" s="143"/>
      <c r="FZ283" s="143"/>
      <c r="GJ283" s="143"/>
      <c r="GT283" s="143"/>
      <c r="HD283" s="143"/>
      <c r="HN283" s="143"/>
      <c r="HX283" s="143"/>
      <c r="IH283" s="143"/>
      <c r="IR283" s="143"/>
    </row>
    <row xmlns:x14ac="http://schemas.microsoft.com/office/spreadsheetml/2009/9/ac" r="284" s="3" customFormat="true" x14ac:dyDescent="0.25">
      <c r="A284" s="444"/>
      <c r="B284" s="143"/>
      <c r="L284" s="143"/>
      <c r="V284" s="143"/>
      <c r="AF284" s="143"/>
      <c r="AP284" s="143"/>
      <c r="AZ284" s="143"/>
      <c r="BA284" s="143"/>
      <c r="BB284" s="143"/>
      <c r="BC284" s="143"/>
      <c r="BD284" s="143"/>
      <c r="BE284" s="143"/>
      <c r="BF284" s="143"/>
      <c r="BG284" s="143"/>
      <c r="BJ284" s="143"/>
      <c r="BT284" s="143"/>
      <c r="CD284" s="143"/>
      <c r="CN284" s="143"/>
      <c r="CX284" s="143"/>
      <c r="DH284" s="143"/>
      <c r="DR284" s="143"/>
      <c r="EB284" s="143"/>
      <c r="EL284" s="143"/>
      <c r="EV284" s="143"/>
      <c r="FF284" s="143"/>
      <c r="FP284" s="143"/>
      <c r="FZ284" s="143"/>
      <c r="GJ284" s="143"/>
      <c r="GT284" s="143"/>
      <c r="HD284" s="143"/>
      <c r="HN284" s="143"/>
      <c r="HX284" s="143"/>
      <c r="IH284" s="143"/>
      <c r="IR284" s="143"/>
    </row>
    <row xmlns:x14ac="http://schemas.microsoft.com/office/spreadsheetml/2009/9/ac" r="285" s="3" customFormat="true" x14ac:dyDescent="0.25">
      <c r="A285" s="444"/>
      <c r="B285" s="143"/>
      <c r="L285" s="143"/>
      <c r="V285" s="143"/>
      <c r="AF285" s="143"/>
      <c r="AP285" s="143"/>
      <c r="AZ285" s="143"/>
      <c r="BA285" s="143"/>
      <c r="BB285" s="143"/>
      <c r="BC285" s="143"/>
      <c r="BD285" s="143"/>
      <c r="BE285" s="143"/>
      <c r="BF285" s="143"/>
      <c r="BG285" s="143"/>
      <c r="BJ285" s="143"/>
      <c r="BT285" s="143"/>
      <c r="CD285" s="143"/>
      <c r="CN285" s="143"/>
      <c r="CX285" s="143"/>
      <c r="DH285" s="143"/>
      <c r="DR285" s="143"/>
      <c r="EB285" s="143"/>
      <c r="EL285" s="143"/>
      <c r="EV285" s="143"/>
      <c r="FF285" s="143"/>
      <c r="FP285" s="143"/>
      <c r="FZ285" s="143"/>
      <c r="GJ285" s="143"/>
      <c r="GT285" s="143"/>
      <c r="HD285" s="143"/>
      <c r="HN285" s="143"/>
      <c r="HX285" s="143"/>
      <c r="IH285" s="143"/>
      <c r="IR285" s="143"/>
    </row>
    <row xmlns:x14ac="http://schemas.microsoft.com/office/spreadsheetml/2009/9/ac" r="286" s="3" customFormat="true" x14ac:dyDescent="0.25">
      <c r="A286" s="444"/>
      <c r="B286" s="143"/>
      <c r="L286" s="143"/>
      <c r="V286" s="143"/>
      <c r="AF286" s="143"/>
      <c r="AP286" s="143"/>
      <c r="AZ286" s="143"/>
      <c r="BA286" s="143"/>
      <c r="BB286" s="143"/>
      <c r="BC286" s="143"/>
      <c r="BD286" s="143"/>
      <c r="BE286" s="143"/>
      <c r="BF286" s="143"/>
      <c r="BG286" s="143"/>
      <c r="BJ286" s="143"/>
      <c r="BT286" s="143"/>
      <c r="CD286" s="143"/>
      <c r="CN286" s="143"/>
      <c r="CX286" s="143"/>
      <c r="DH286" s="143"/>
      <c r="DR286" s="143"/>
      <c r="EB286" s="143"/>
      <c r="EL286" s="143"/>
      <c r="EV286" s="143"/>
      <c r="FF286" s="143"/>
      <c r="FP286" s="143"/>
      <c r="FZ286" s="143"/>
      <c r="GJ286" s="143"/>
      <c r="GT286" s="143"/>
      <c r="HD286" s="143"/>
      <c r="HN286" s="143"/>
      <c r="HX286" s="143"/>
      <c r="IH286" s="143"/>
      <c r="IR286" s="143"/>
    </row>
    <row xmlns:x14ac="http://schemas.microsoft.com/office/spreadsheetml/2009/9/ac" r="287" s="3" customFormat="true" x14ac:dyDescent="0.25">
      <c r="A287" s="444"/>
      <c r="B287" s="143"/>
      <c r="L287" s="143"/>
      <c r="V287" s="143"/>
      <c r="AF287" s="143"/>
      <c r="AP287" s="143"/>
      <c r="AZ287" s="143"/>
      <c r="BA287" s="143"/>
      <c r="BB287" s="143"/>
      <c r="BC287" s="143"/>
      <c r="BD287" s="143"/>
      <c r="BE287" s="143"/>
      <c r="BF287" s="143"/>
      <c r="BG287" s="143"/>
      <c r="BJ287" s="143"/>
      <c r="BT287" s="143"/>
      <c r="CD287" s="143"/>
      <c r="CN287" s="143"/>
      <c r="CX287" s="143"/>
      <c r="DH287" s="143"/>
      <c r="DR287" s="143"/>
      <c r="EB287" s="143"/>
      <c r="EL287" s="143"/>
      <c r="EV287" s="143"/>
      <c r="FF287" s="143"/>
      <c r="FP287" s="143"/>
      <c r="FZ287" s="143"/>
      <c r="GJ287" s="143"/>
      <c r="GT287" s="143"/>
      <c r="HD287" s="143"/>
      <c r="HN287" s="143"/>
      <c r="HX287" s="143"/>
      <c r="IH287" s="143"/>
      <c r="IR287" s="143"/>
    </row>
    <row xmlns:x14ac="http://schemas.microsoft.com/office/spreadsheetml/2009/9/ac" r="288" s="3" customFormat="true" x14ac:dyDescent="0.25">
      <c r="A288" s="444"/>
      <c r="B288" s="143"/>
      <c r="L288" s="143"/>
      <c r="V288" s="143"/>
      <c r="AF288" s="143"/>
      <c r="AP288" s="143"/>
      <c r="AZ288" s="143"/>
      <c r="BA288" s="143"/>
      <c r="BB288" s="143"/>
      <c r="BC288" s="143"/>
      <c r="BD288" s="143"/>
      <c r="BE288" s="143"/>
      <c r="BF288" s="143"/>
      <c r="BG288" s="143"/>
      <c r="BJ288" s="143"/>
      <c r="BT288" s="143"/>
      <c r="CD288" s="143"/>
      <c r="CN288" s="143"/>
      <c r="CX288" s="143"/>
      <c r="DH288" s="143"/>
      <c r="DR288" s="143"/>
      <c r="EB288" s="143"/>
      <c r="EL288" s="143"/>
      <c r="EV288" s="143"/>
      <c r="FF288" s="143"/>
      <c r="FP288" s="143"/>
      <c r="FZ288" s="143"/>
      <c r="GJ288" s="143"/>
      <c r="GT288" s="143"/>
      <c r="HD288" s="143"/>
      <c r="HN288" s="143"/>
      <c r="HX288" s="143"/>
      <c r="IH288" s="143"/>
      <c r="IR288" s="143"/>
    </row>
    <row xmlns:x14ac="http://schemas.microsoft.com/office/spreadsheetml/2009/9/ac" r="289" s="3" customFormat="true" x14ac:dyDescent="0.25">
      <c r="A289" s="444"/>
      <c r="B289" s="143"/>
      <c r="L289" s="143"/>
      <c r="V289" s="143"/>
      <c r="AF289" s="143"/>
      <c r="AP289" s="143"/>
      <c r="AZ289" s="143"/>
      <c r="BA289" s="143"/>
      <c r="BB289" s="143"/>
      <c r="BC289" s="143"/>
      <c r="BD289" s="143"/>
      <c r="BE289" s="143"/>
      <c r="BF289" s="143"/>
      <c r="BG289" s="143"/>
      <c r="BJ289" s="143"/>
      <c r="BT289" s="143"/>
      <c r="CD289" s="143"/>
      <c r="CN289" s="143"/>
      <c r="CX289" s="143"/>
      <c r="DH289" s="143"/>
      <c r="DR289" s="143"/>
      <c r="EB289" s="143"/>
      <c r="EL289" s="143"/>
      <c r="EV289" s="143"/>
      <c r="FF289" s="143"/>
      <c r="FP289" s="143"/>
      <c r="FZ289" s="143"/>
      <c r="GJ289" s="143"/>
      <c r="GT289" s="143"/>
      <c r="HD289" s="143"/>
      <c r="HN289" s="143"/>
      <c r="HX289" s="143"/>
      <c r="IH289" s="143"/>
      <c r="IR289" s="143"/>
    </row>
    <row xmlns:x14ac="http://schemas.microsoft.com/office/spreadsheetml/2009/9/ac" r="290" s="3" customFormat="true" x14ac:dyDescent="0.25">
      <c r="A290" s="444"/>
      <c r="B290" s="143"/>
      <c r="L290" s="143"/>
      <c r="V290" s="143"/>
      <c r="AF290" s="143"/>
      <c r="AP290" s="143"/>
      <c r="AZ290" s="143"/>
      <c r="BA290" s="143"/>
      <c r="BB290" s="143"/>
      <c r="BC290" s="143"/>
      <c r="BD290" s="143"/>
      <c r="BE290" s="143"/>
      <c r="BF290" s="143"/>
      <c r="BG290" s="143"/>
      <c r="BJ290" s="143"/>
      <c r="BT290" s="143"/>
      <c r="CD290" s="143"/>
      <c r="CN290" s="143"/>
      <c r="CX290" s="143"/>
      <c r="DH290" s="143"/>
      <c r="DR290" s="143"/>
      <c r="EB290" s="143"/>
      <c r="EL290" s="143"/>
      <c r="EV290" s="143"/>
      <c r="FF290" s="143"/>
      <c r="FP290" s="143"/>
      <c r="FZ290" s="143"/>
      <c r="GJ290" s="143"/>
      <c r="GT290" s="143"/>
      <c r="HD290" s="143"/>
      <c r="HN290" s="143"/>
      <c r="HX290" s="143"/>
      <c r="IH290" s="143"/>
      <c r="IR290" s="143"/>
    </row>
    <row xmlns:x14ac="http://schemas.microsoft.com/office/spreadsheetml/2009/9/ac" r="291" s="3" customFormat="true" x14ac:dyDescent="0.25">
      <c r="A291" s="444"/>
      <c r="B291" s="143"/>
      <c r="L291" s="143"/>
      <c r="V291" s="143"/>
      <c r="AF291" s="143"/>
      <c r="AP291" s="143"/>
      <c r="AZ291" s="143"/>
      <c r="BA291" s="143"/>
      <c r="BB291" s="143"/>
      <c r="BC291" s="143"/>
      <c r="BD291" s="143"/>
      <c r="BE291" s="143"/>
      <c r="BF291" s="143"/>
      <c r="BG291" s="143"/>
      <c r="BJ291" s="143"/>
      <c r="BT291" s="143"/>
      <c r="CD291" s="143"/>
      <c r="CN291" s="143"/>
      <c r="CX291" s="143"/>
      <c r="DH291" s="143"/>
      <c r="DR291" s="143"/>
      <c r="EB291" s="143"/>
      <c r="EL291" s="143"/>
      <c r="EV291" s="143"/>
      <c r="FF291" s="143"/>
      <c r="FP291" s="143"/>
      <c r="FZ291" s="143"/>
      <c r="GJ291" s="143"/>
      <c r="GT291" s="143"/>
      <c r="HD291" s="143"/>
      <c r="HN291" s="143"/>
      <c r="HX291" s="143"/>
      <c r="IH291" s="143"/>
      <c r="IR291" s="143"/>
    </row>
    <row xmlns:x14ac="http://schemas.microsoft.com/office/spreadsheetml/2009/9/ac" r="292" s="3" customFormat="true" x14ac:dyDescent="0.25">
      <c r="A292" s="444"/>
      <c r="B292" s="143"/>
      <c r="L292" s="143"/>
      <c r="V292" s="143"/>
      <c r="AF292" s="143"/>
      <c r="AP292" s="143"/>
      <c r="AZ292" s="143"/>
      <c r="BA292" s="143"/>
      <c r="BB292" s="143"/>
      <c r="BC292" s="143"/>
      <c r="BD292" s="143"/>
      <c r="BE292" s="143"/>
      <c r="BF292" s="143"/>
      <c r="BG292" s="143"/>
      <c r="BJ292" s="143"/>
      <c r="BT292" s="143"/>
      <c r="CD292" s="143"/>
      <c r="CN292" s="143"/>
      <c r="CX292" s="143"/>
      <c r="DH292" s="143"/>
      <c r="DR292" s="143"/>
      <c r="EB292" s="143"/>
      <c r="EL292" s="143"/>
      <c r="EV292" s="143"/>
      <c r="FF292" s="143"/>
      <c r="FP292" s="143"/>
      <c r="FZ292" s="143"/>
      <c r="GJ292" s="143"/>
      <c r="GT292" s="143"/>
      <c r="HD292" s="143"/>
      <c r="HN292" s="143"/>
      <c r="HX292" s="143"/>
      <c r="IH292" s="143"/>
      <c r="IR292" s="143"/>
    </row>
    <row xmlns:x14ac="http://schemas.microsoft.com/office/spreadsheetml/2009/9/ac" r="293" s="3" customFormat="true" x14ac:dyDescent="0.25">
      <c r="A293" s="444"/>
      <c r="B293" s="143"/>
      <c r="L293" s="143"/>
      <c r="V293" s="143"/>
      <c r="AF293" s="143"/>
      <c r="AP293" s="143"/>
      <c r="AZ293" s="143"/>
      <c r="BA293" s="143"/>
      <c r="BB293" s="143"/>
      <c r="BC293" s="143"/>
      <c r="BD293" s="143"/>
      <c r="BE293" s="143"/>
      <c r="BF293" s="143"/>
      <c r="BG293" s="143"/>
      <c r="BJ293" s="143"/>
      <c r="BT293" s="143"/>
      <c r="CD293" s="143"/>
      <c r="CN293" s="143"/>
      <c r="CX293" s="143"/>
      <c r="DH293" s="143"/>
      <c r="DR293" s="143"/>
      <c r="EB293" s="143"/>
      <c r="EL293" s="143"/>
      <c r="EV293" s="143"/>
      <c r="FF293" s="143"/>
      <c r="FP293" s="143"/>
      <c r="FZ293" s="143"/>
      <c r="GJ293" s="143"/>
      <c r="GT293" s="143"/>
      <c r="HD293" s="143"/>
      <c r="HN293" s="143"/>
      <c r="HX293" s="143"/>
      <c r="IH293" s="143"/>
      <c r="IR293" s="143"/>
    </row>
    <row xmlns:x14ac="http://schemas.microsoft.com/office/spreadsheetml/2009/9/ac" r="294" s="3" customFormat="true" x14ac:dyDescent="0.25">
      <c r="A294" s="444"/>
      <c r="B294" s="143"/>
      <c r="L294" s="143"/>
      <c r="V294" s="143"/>
      <c r="AF294" s="143"/>
      <c r="AP294" s="143"/>
      <c r="AZ294" s="143"/>
      <c r="BA294" s="143"/>
      <c r="BB294" s="143"/>
      <c r="BC294" s="143"/>
      <c r="BD294" s="143"/>
      <c r="BE294" s="143"/>
      <c r="BF294" s="143"/>
      <c r="BG294" s="143"/>
      <c r="BJ294" s="143"/>
      <c r="BT294" s="143"/>
      <c r="CD294" s="143"/>
      <c r="CN294" s="143"/>
      <c r="CX294" s="143"/>
      <c r="DH294" s="143"/>
      <c r="DR294" s="143"/>
      <c r="EB294" s="143"/>
      <c r="EL294" s="143"/>
      <c r="EV294" s="143"/>
      <c r="FF294" s="143"/>
      <c r="FP294" s="143"/>
      <c r="FZ294" s="143"/>
      <c r="GJ294" s="143"/>
      <c r="GT294" s="143"/>
      <c r="HD294" s="143"/>
      <c r="HN294" s="143"/>
      <c r="HX294" s="143"/>
      <c r="IH294" s="143"/>
      <c r="IR294" s="143"/>
    </row>
    <row xmlns:x14ac="http://schemas.microsoft.com/office/spreadsheetml/2009/9/ac" r="295" s="3" customFormat="true" x14ac:dyDescent="0.25">
      <c r="A295" s="444"/>
      <c r="B295" s="143"/>
      <c r="L295" s="143"/>
      <c r="V295" s="143"/>
      <c r="AF295" s="143"/>
      <c r="AP295" s="143"/>
      <c r="AZ295" s="143"/>
      <c r="BA295" s="143"/>
      <c r="BB295" s="143"/>
      <c r="BC295" s="143"/>
      <c r="BD295" s="143"/>
      <c r="BE295" s="143"/>
      <c r="BF295" s="143"/>
      <c r="BG295" s="143"/>
      <c r="BJ295" s="143"/>
      <c r="BT295" s="143"/>
      <c r="CD295" s="143"/>
      <c r="CN295" s="143"/>
      <c r="CX295" s="143"/>
      <c r="DH295" s="143"/>
      <c r="DR295" s="143"/>
      <c r="EB295" s="143"/>
      <c r="EL295" s="143"/>
      <c r="EV295" s="143"/>
      <c r="FF295" s="143"/>
      <c r="FP295" s="143"/>
      <c r="FZ295" s="143"/>
      <c r="GJ295" s="143"/>
      <c r="GT295" s="143"/>
      <c r="HD295" s="143"/>
      <c r="HN295" s="143"/>
      <c r="HX295" s="143"/>
      <c r="IH295" s="143"/>
      <c r="IR295" s="143"/>
    </row>
    <row xmlns:x14ac="http://schemas.microsoft.com/office/spreadsheetml/2009/9/ac" r="296" s="3" customFormat="true" x14ac:dyDescent="0.25">
      <c r="A296" s="444"/>
      <c r="B296" s="143"/>
      <c r="L296" s="143"/>
      <c r="V296" s="143"/>
      <c r="AF296" s="143"/>
      <c r="AP296" s="143"/>
      <c r="AZ296" s="143"/>
      <c r="BA296" s="143"/>
      <c r="BB296" s="143"/>
      <c r="BC296" s="143"/>
      <c r="BD296" s="143"/>
      <c r="BE296" s="143"/>
      <c r="BF296" s="143"/>
      <c r="BG296" s="143"/>
      <c r="BJ296" s="143"/>
      <c r="BT296" s="143"/>
      <c r="CD296" s="143"/>
      <c r="CN296" s="143"/>
      <c r="CX296" s="143"/>
      <c r="DH296" s="143"/>
      <c r="DR296" s="143"/>
      <c r="EB296" s="143"/>
      <c r="EL296" s="143"/>
      <c r="EV296" s="143"/>
      <c r="FF296" s="143"/>
      <c r="FP296" s="143"/>
      <c r="FZ296" s="143"/>
      <c r="GJ296" s="143"/>
      <c r="GT296" s="143"/>
      <c r="HD296" s="143"/>
      <c r="HN296" s="143"/>
      <c r="HX296" s="143"/>
      <c r="IH296" s="143"/>
      <c r="IR296" s="143"/>
    </row>
    <row xmlns:x14ac="http://schemas.microsoft.com/office/spreadsheetml/2009/9/ac" r="297" s="3" customFormat="true" x14ac:dyDescent="0.25">
      <c r="A297" s="444"/>
      <c r="B297" s="143"/>
      <c r="L297" s="143"/>
      <c r="V297" s="143"/>
      <c r="AF297" s="143"/>
      <c r="AP297" s="143"/>
      <c r="AZ297" s="143"/>
      <c r="BA297" s="143"/>
      <c r="BB297" s="143"/>
      <c r="BC297" s="143"/>
      <c r="BD297" s="143"/>
      <c r="BE297" s="143"/>
      <c r="BF297" s="143"/>
      <c r="BG297" s="143"/>
      <c r="BJ297" s="143"/>
      <c r="BT297" s="143"/>
      <c r="CD297" s="143"/>
      <c r="CN297" s="143"/>
      <c r="CX297" s="143"/>
      <c r="DH297" s="143"/>
      <c r="DR297" s="143"/>
      <c r="EB297" s="143"/>
      <c r="EL297" s="143"/>
      <c r="EV297" s="143"/>
      <c r="FF297" s="143"/>
      <c r="FP297" s="143"/>
      <c r="FZ297" s="143"/>
      <c r="GJ297" s="143"/>
      <c r="GT297" s="143"/>
      <c r="HD297" s="143"/>
      <c r="HN297" s="143"/>
      <c r="HX297" s="143"/>
      <c r="IH297" s="143"/>
      <c r="IR297" s="143"/>
    </row>
    <row xmlns:x14ac="http://schemas.microsoft.com/office/spreadsheetml/2009/9/ac" r="298" s="3" customFormat="true" x14ac:dyDescent="0.25">
      <c r="A298" s="444"/>
      <c r="B298" s="143"/>
      <c r="L298" s="143"/>
      <c r="V298" s="143"/>
      <c r="AF298" s="143"/>
      <c r="AP298" s="143"/>
      <c r="AZ298" s="143"/>
      <c r="BA298" s="143"/>
      <c r="BB298" s="143"/>
      <c r="BC298" s="143"/>
      <c r="BD298" s="143"/>
      <c r="BE298" s="143"/>
      <c r="BF298" s="143"/>
      <c r="BG298" s="143"/>
      <c r="BJ298" s="143"/>
      <c r="BT298" s="143"/>
      <c r="CD298" s="143"/>
      <c r="CN298" s="143"/>
      <c r="CX298" s="143"/>
      <c r="DH298" s="143"/>
      <c r="DR298" s="143"/>
      <c r="EB298" s="143"/>
      <c r="EL298" s="143"/>
      <c r="EV298" s="143"/>
      <c r="FF298" s="143"/>
      <c r="FP298" s="143"/>
      <c r="FZ298" s="143"/>
      <c r="GJ298" s="143"/>
      <c r="GT298" s="143"/>
      <c r="HD298" s="143"/>
      <c r="HN298" s="143"/>
      <c r="HX298" s="143"/>
      <c r="IH298" s="143"/>
      <c r="IR298" s="143"/>
    </row>
    <row xmlns:x14ac="http://schemas.microsoft.com/office/spreadsheetml/2009/9/ac" r="299" s="3" customFormat="true" x14ac:dyDescent="0.25">
      <c r="A299" s="444"/>
      <c r="B299" s="143"/>
      <c r="L299" s="143"/>
      <c r="V299" s="143"/>
      <c r="AF299" s="143"/>
      <c r="AP299" s="143"/>
      <c r="AZ299" s="143"/>
      <c r="BA299" s="143"/>
      <c r="BB299" s="143"/>
      <c r="BC299" s="143"/>
      <c r="BD299" s="143"/>
      <c r="BE299" s="143"/>
      <c r="BF299" s="143"/>
      <c r="BG299" s="143"/>
      <c r="BJ299" s="143"/>
      <c r="BT299" s="143"/>
      <c r="CD299" s="143"/>
      <c r="CN299" s="143"/>
      <c r="CX299" s="143"/>
      <c r="DH299" s="143"/>
      <c r="DR299" s="143"/>
      <c r="EB299" s="143"/>
      <c r="EL299" s="143"/>
      <c r="EV299" s="143"/>
      <c r="FF299" s="143"/>
      <c r="FP299" s="143"/>
      <c r="FZ299" s="143"/>
      <c r="GJ299" s="143"/>
      <c r="GT299" s="143"/>
      <c r="HD299" s="143"/>
      <c r="HN299" s="143"/>
      <c r="HX299" s="143"/>
      <c r="IH299" s="143"/>
      <c r="IR299" s="143"/>
    </row>
    <row xmlns:x14ac="http://schemas.microsoft.com/office/spreadsheetml/2009/9/ac" r="300" s="3" customFormat="true" x14ac:dyDescent="0.25">
      <c r="A300" s="444"/>
      <c r="B300" s="143"/>
      <c r="L300" s="143"/>
      <c r="V300" s="143"/>
      <c r="AF300" s="143"/>
      <c r="AP300" s="143"/>
      <c r="AZ300" s="143"/>
      <c r="BA300" s="143"/>
      <c r="BB300" s="143"/>
      <c r="BC300" s="143"/>
      <c r="BD300" s="143"/>
      <c r="BE300" s="143"/>
      <c r="BF300" s="143"/>
      <c r="BG300" s="143"/>
      <c r="BJ300" s="143"/>
      <c r="BT300" s="143"/>
      <c r="CD300" s="143"/>
      <c r="CN300" s="143"/>
      <c r="CX300" s="143"/>
      <c r="DH300" s="143"/>
      <c r="DR300" s="143"/>
      <c r="EB300" s="143"/>
      <c r="EL300" s="143"/>
      <c r="EV300" s="143"/>
      <c r="FF300" s="143"/>
      <c r="FP300" s="143"/>
      <c r="FZ300" s="143"/>
      <c r="GJ300" s="143"/>
      <c r="GT300" s="143"/>
      <c r="HD300" s="143"/>
      <c r="HN300" s="143"/>
      <c r="HX300" s="143"/>
      <c r="IH300" s="143"/>
      <c r="IR300" s="143"/>
    </row>
    <row xmlns:x14ac="http://schemas.microsoft.com/office/spreadsheetml/2009/9/ac" r="301" s="3" customFormat="true" x14ac:dyDescent="0.25">
      <c r="A301" s="444"/>
      <c r="B301" s="143"/>
      <c r="L301" s="143"/>
      <c r="V301" s="143"/>
      <c r="AF301" s="143"/>
      <c r="AP301" s="143"/>
      <c r="AZ301" s="143"/>
      <c r="BA301" s="143"/>
      <c r="BB301" s="143"/>
      <c r="BC301" s="143"/>
      <c r="BD301" s="143"/>
      <c r="BE301" s="143"/>
      <c r="BF301" s="143"/>
      <c r="BG301" s="143"/>
      <c r="BJ301" s="143"/>
      <c r="BT301" s="143"/>
      <c r="CD301" s="143"/>
      <c r="CN301" s="143"/>
      <c r="CX301" s="143"/>
      <c r="DH301" s="143"/>
      <c r="DR301" s="143"/>
      <c r="EB301" s="143"/>
      <c r="EL301" s="143"/>
      <c r="EV301" s="143"/>
      <c r="FF301" s="143"/>
      <c r="FP301" s="143"/>
      <c r="FZ301" s="143"/>
      <c r="GJ301" s="143"/>
      <c r="GT301" s="143"/>
      <c r="HD301" s="143"/>
      <c r="HN301" s="143"/>
      <c r="HX301" s="143"/>
      <c r="IH301" s="143"/>
      <c r="IR301" s="143"/>
    </row>
    <row xmlns:x14ac="http://schemas.microsoft.com/office/spreadsheetml/2009/9/ac" r="302" s="3" customFormat="true" x14ac:dyDescent="0.25">
      <c r="A302" s="444"/>
      <c r="B302" s="143"/>
      <c r="L302" s="143"/>
      <c r="V302" s="143"/>
      <c r="AF302" s="143"/>
      <c r="AP302" s="143"/>
      <c r="AZ302" s="143"/>
      <c r="BA302" s="143"/>
      <c r="BB302" s="143"/>
      <c r="BC302" s="143"/>
      <c r="BD302" s="143"/>
      <c r="BE302" s="143"/>
      <c r="BF302" s="143"/>
      <c r="BG302" s="143"/>
      <c r="BJ302" s="143"/>
      <c r="BT302" s="143"/>
      <c r="CD302" s="143"/>
      <c r="CN302" s="143"/>
      <c r="CX302" s="143"/>
      <c r="DH302" s="143"/>
      <c r="DR302" s="143"/>
      <c r="EB302" s="143"/>
      <c r="EL302" s="143"/>
      <c r="EV302" s="143"/>
      <c r="FF302" s="143"/>
      <c r="FP302" s="143"/>
      <c r="FZ302" s="143"/>
      <c r="GJ302" s="143"/>
      <c r="GT302" s="143"/>
      <c r="HD302" s="143"/>
      <c r="HN302" s="143"/>
      <c r="HX302" s="143"/>
      <c r="IH302" s="143"/>
      <c r="IR302" s="143"/>
    </row>
    <row xmlns:x14ac="http://schemas.microsoft.com/office/spreadsheetml/2009/9/ac" r="303" s="3" customFormat="true" x14ac:dyDescent="0.25">
      <c r="A303" s="444"/>
      <c r="B303" s="143"/>
      <c r="L303" s="143"/>
      <c r="V303" s="143"/>
      <c r="AF303" s="143"/>
      <c r="AP303" s="143"/>
      <c r="AZ303" s="143"/>
      <c r="BA303" s="143"/>
      <c r="BB303" s="143"/>
      <c r="BC303" s="143"/>
      <c r="BD303" s="143"/>
      <c r="BE303" s="143"/>
      <c r="BF303" s="143"/>
      <c r="BG303" s="143"/>
      <c r="BJ303" s="143"/>
      <c r="BT303" s="143"/>
      <c r="CD303" s="143"/>
      <c r="CN303" s="143"/>
      <c r="CX303" s="143"/>
      <c r="DH303" s="143"/>
      <c r="DR303" s="143"/>
      <c r="EB303" s="143"/>
      <c r="EL303" s="143"/>
      <c r="EV303" s="143"/>
      <c r="FF303" s="143"/>
      <c r="FP303" s="143"/>
      <c r="FZ303" s="143"/>
      <c r="GJ303" s="143"/>
      <c r="GT303" s="143"/>
      <c r="HD303" s="143"/>
      <c r="HN303" s="143"/>
      <c r="HX303" s="143"/>
      <c r="IH303" s="143"/>
      <c r="IR303" s="143"/>
    </row>
    <row xmlns:x14ac="http://schemas.microsoft.com/office/spreadsheetml/2009/9/ac" r="304" s="3" customFormat="true" x14ac:dyDescent="0.25">
      <c r="A304" s="444"/>
      <c r="B304" s="143"/>
      <c r="L304" s="143"/>
      <c r="V304" s="143"/>
      <c r="AF304" s="143"/>
      <c r="AP304" s="143"/>
      <c r="AZ304" s="143"/>
      <c r="BA304" s="143"/>
      <c r="BB304" s="143"/>
      <c r="BC304" s="143"/>
      <c r="BD304" s="143"/>
      <c r="BE304" s="143"/>
      <c r="BF304" s="143"/>
      <c r="BG304" s="143"/>
      <c r="BJ304" s="143"/>
      <c r="BT304" s="143"/>
      <c r="CD304" s="143"/>
      <c r="CN304" s="143"/>
      <c r="CX304" s="143"/>
      <c r="DH304" s="143"/>
      <c r="DR304" s="143"/>
      <c r="EB304" s="143"/>
      <c r="EL304" s="143"/>
      <c r="EV304" s="143"/>
      <c r="FF304" s="143"/>
      <c r="FP304" s="143"/>
      <c r="FZ304" s="143"/>
      <c r="GJ304" s="143"/>
      <c r="GT304" s="143"/>
      <c r="HD304" s="143"/>
      <c r="HN304" s="143"/>
      <c r="HX304" s="143"/>
      <c r="IH304" s="143"/>
      <c r="IR304" s="143"/>
    </row>
    <row xmlns:x14ac="http://schemas.microsoft.com/office/spreadsheetml/2009/9/ac" r="305" s="3" customFormat="true" x14ac:dyDescent="0.25">
      <c r="A305" s="444"/>
      <c r="B305" s="143"/>
      <c r="L305" s="143"/>
      <c r="V305" s="143"/>
      <c r="AF305" s="143"/>
      <c r="AP305" s="143"/>
      <c r="AZ305" s="143"/>
      <c r="BA305" s="143"/>
      <c r="BB305" s="143"/>
      <c r="BC305" s="143"/>
      <c r="BD305" s="143"/>
      <c r="BE305" s="143"/>
      <c r="BF305" s="143"/>
      <c r="BG305" s="143"/>
      <c r="BJ305" s="143"/>
      <c r="BT305" s="143"/>
      <c r="CD305" s="143"/>
      <c r="CN305" s="143"/>
      <c r="CX305" s="143"/>
      <c r="DH305" s="143"/>
      <c r="DR305" s="143"/>
      <c r="EB305" s="143"/>
      <c r="EL305" s="143"/>
      <c r="EV305" s="143"/>
      <c r="FF305" s="143"/>
      <c r="FP305" s="143"/>
      <c r="FZ305" s="143"/>
      <c r="GJ305" s="143"/>
      <c r="GT305" s="143"/>
      <c r="HD305" s="143"/>
      <c r="HN305" s="143"/>
      <c r="HX305" s="143"/>
      <c r="IH305" s="143"/>
      <c r="IR305" s="143"/>
    </row>
    <row xmlns:x14ac="http://schemas.microsoft.com/office/spreadsheetml/2009/9/ac" r="306" s="3" customFormat="true" x14ac:dyDescent="0.25">
      <c r="A306" s="444"/>
      <c r="B306" s="143"/>
      <c r="L306" s="143"/>
      <c r="V306" s="143"/>
      <c r="AF306" s="143"/>
      <c r="AP306" s="143"/>
      <c r="AZ306" s="143"/>
      <c r="BA306" s="143"/>
      <c r="BB306" s="143"/>
      <c r="BC306" s="143"/>
      <c r="BD306" s="143"/>
      <c r="BE306" s="143"/>
      <c r="BF306" s="143"/>
      <c r="BG306" s="143"/>
      <c r="BJ306" s="143"/>
      <c r="BT306" s="143"/>
      <c r="CD306" s="143"/>
      <c r="CN306" s="143"/>
      <c r="CX306" s="143"/>
      <c r="DH306" s="143"/>
      <c r="DR306" s="143"/>
      <c r="EB306" s="143"/>
      <c r="EL306" s="143"/>
      <c r="EV306" s="143"/>
      <c r="FF306" s="143"/>
      <c r="FP306" s="143"/>
      <c r="FZ306" s="143"/>
      <c r="GJ306" s="143"/>
      <c r="GT306" s="143"/>
      <c r="HD306" s="143"/>
      <c r="HN306" s="143"/>
      <c r="HX306" s="143"/>
      <c r="IH306" s="143"/>
      <c r="IR306" s="143"/>
    </row>
    <row xmlns:x14ac="http://schemas.microsoft.com/office/spreadsheetml/2009/9/ac" r="307" s="3" customFormat="true" x14ac:dyDescent="0.25">
      <c r="A307" s="444"/>
      <c r="B307" s="143"/>
      <c r="L307" s="143"/>
      <c r="V307" s="143"/>
      <c r="AF307" s="143"/>
      <c r="AP307" s="143"/>
      <c r="AZ307" s="143"/>
      <c r="BA307" s="143"/>
      <c r="BB307" s="143"/>
      <c r="BC307" s="143"/>
      <c r="BD307" s="143"/>
      <c r="BE307" s="143"/>
      <c r="BF307" s="143"/>
      <c r="BG307" s="143"/>
      <c r="BJ307" s="143"/>
      <c r="BT307" s="143"/>
      <c r="CD307" s="143"/>
      <c r="CN307" s="143"/>
      <c r="CX307" s="143"/>
      <c r="DH307" s="143"/>
      <c r="DR307" s="143"/>
      <c r="EB307" s="143"/>
      <c r="EL307" s="143"/>
      <c r="EV307" s="143"/>
      <c r="FF307" s="143"/>
      <c r="FP307" s="143"/>
      <c r="FZ307" s="143"/>
      <c r="GJ307" s="143"/>
      <c r="GT307" s="143"/>
      <c r="HD307" s="143"/>
      <c r="HN307" s="143"/>
      <c r="HX307" s="143"/>
      <c r="IH307" s="143"/>
      <c r="IR307" s="143"/>
    </row>
    <row xmlns:x14ac="http://schemas.microsoft.com/office/spreadsheetml/2009/9/ac" r="308" s="3" customFormat="true" x14ac:dyDescent="0.25">
      <c r="A308" s="444"/>
      <c r="B308" s="143"/>
      <c r="L308" s="143"/>
      <c r="V308" s="143"/>
      <c r="AF308" s="143"/>
      <c r="AP308" s="143"/>
      <c r="AZ308" s="143"/>
      <c r="BA308" s="143"/>
      <c r="BB308" s="143"/>
      <c r="BC308" s="143"/>
      <c r="BD308" s="143"/>
      <c r="BE308" s="143"/>
      <c r="BF308" s="143"/>
      <c r="BG308" s="143"/>
      <c r="BJ308" s="143"/>
      <c r="BT308" s="143"/>
      <c r="CD308" s="143"/>
      <c r="CN308" s="143"/>
      <c r="CX308" s="143"/>
      <c r="DH308" s="143"/>
      <c r="DR308" s="143"/>
      <c r="EB308" s="143"/>
      <c r="EL308" s="143"/>
      <c r="EV308" s="143"/>
      <c r="FF308" s="143"/>
      <c r="FP308" s="143"/>
      <c r="FZ308" s="143"/>
      <c r="GJ308" s="143"/>
      <c r="GT308" s="143"/>
      <c r="HD308" s="143"/>
      <c r="HN308" s="143"/>
      <c r="HX308" s="143"/>
      <c r="IH308" s="143"/>
      <c r="IR308" s="143"/>
    </row>
    <row xmlns:x14ac="http://schemas.microsoft.com/office/spreadsheetml/2009/9/ac" r="309" s="3" customFormat="true" x14ac:dyDescent="0.25">
      <c r="A309" s="444"/>
      <c r="B309" s="143"/>
      <c r="L309" s="143"/>
      <c r="V309" s="143"/>
      <c r="AF309" s="143"/>
      <c r="AP309" s="143"/>
      <c r="AZ309" s="143"/>
      <c r="BA309" s="143"/>
      <c r="BB309" s="143"/>
      <c r="BC309" s="143"/>
      <c r="BD309" s="143"/>
      <c r="BE309" s="143"/>
      <c r="BF309" s="143"/>
      <c r="BG309" s="143"/>
      <c r="BJ309" s="143"/>
      <c r="BT309" s="143"/>
      <c r="CD309" s="143"/>
      <c r="CN309" s="143"/>
      <c r="CX309" s="143"/>
      <c r="DH309" s="143"/>
      <c r="DR309" s="143"/>
      <c r="EB309" s="143"/>
      <c r="EL309" s="143"/>
      <c r="EV309" s="143"/>
      <c r="FF309" s="143"/>
      <c r="FP309" s="143"/>
      <c r="FZ309" s="143"/>
      <c r="GJ309" s="143"/>
      <c r="GT309" s="143"/>
      <c r="HD309" s="143"/>
      <c r="HN309" s="143"/>
      <c r="HX309" s="143"/>
      <c r="IH309" s="143"/>
      <c r="IR309" s="143"/>
    </row>
    <row xmlns:x14ac="http://schemas.microsoft.com/office/spreadsheetml/2009/9/ac" r="310" s="3" customFormat="true" x14ac:dyDescent="0.25">
      <c r="A310" s="444"/>
      <c r="B310" s="143"/>
      <c r="L310" s="143"/>
      <c r="V310" s="143"/>
      <c r="AF310" s="143"/>
      <c r="AP310" s="143"/>
      <c r="AZ310" s="143"/>
      <c r="BA310" s="143"/>
      <c r="BB310" s="143"/>
      <c r="BC310" s="143"/>
      <c r="BD310" s="143"/>
      <c r="BE310" s="143"/>
      <c r="BF310" s="143"/>
      <c r="BG310" s="143"/>
      <c r="BJ310" s="143"/>
      <c r="BT310" s="143"/>
      <c r="CD310" s="143"/>
      <c r="CN310" s="143"/>
      <c r="CX310" s="143"/>
      <c r="DH310" s="143"/>
      <c r="DR310" s="143"/>
      <c r="EB310" s="143"/>
      <c r="EL310" s="143"/>
      <c r="EV310" s="143"/>
      <c r="FF310" s="143"/>
      <c r="FP310" s="143"/>
      <c r="FZ310" s="143"/>
      <c r="GJ310" s="143"/>
      <c r="GT310" s="143"/>
      <c r="HD310" s="143"/>
      <c r="HN310" s="143"/>
      <c r="HX310" s="143"/>
      <c r="IH310" s="143"/>
      <c r="IR310" s="143"/>
    </row>
    <row xmlns:x14ac="http://schemas.microsoft.com/office/spreadsheetml/2009/9/ac" r="311" s="3" customFormat="true" x14ac:dyDescent="0.25">
      <c r="A311" s="444"/>
      <c r="B311" s="143"/>
      <c r="L311" s="143"/>
      <c r="V311" s="143"/>
      <c r="AF311" s="143"/>
      <c r="AP311" s="143"/>
      <c r="AZ311" s="143"/>
      <c r="BA311" s="143"/>
      <c r="BB311" s="143"/>
      <c r="BC311" s="143"/>
      <c r="BD311" s="143"/>
      <c r="BE311" s="143"/>
      <c r="BF311" s="143"/>
      <c r="BG311" s="143"/>
      <c r="BJ311" s="143"/>
      <c r="BT311" s="143"/>
      <c r="CD311" s="143"/>
      <c r="CN311" s="143"/>
      <c r="CX311" s="143"/>
      <c r="DH311" s="143"/>
      <c r="DR311" s="143"/>
      <c r="EB311" s="143"/>
      <c r="EL311" s="143"/>
      <c r="EV311" s="143"/>
      <c r="FF311" s="143"/>
      <c r="FP311" s="143"/>
      <c r="FZ311" s="143"/>
      <c r="GJ311" s="143"/>
      <c r="GT311" s="143"/>
      <c r="HD311" s="143"/>
      <c r="HN311" s="143"/>
      <c r="HX311" s="143"/>
      <c r="IH311" s="143"/>
      <c r="IR311" s="143"/>
    </row>
    <row xmlns:x14ac="http://schemas.microsoft.com/office/spreadsheetml/2009/9/ac" r="312" s="3" customFormat="true" x14ac:dyDescent="0.25">
      <c r="A312" s="444"/>
      <c r="B312" s="143"/>
      <c r="L312" s="143"/>
      <c r="V312" s="143"/>
      <c r="AF312" s="143"/>
      <c r="AP312" s="143"/>
      <c r="AZ312" s="143"/>
      <c r="BA312" s="143"/>
      <c r="BB312" s="143"/>
      <c r="BC312" s="143"/>
      <c r="BD312" s="143"/>
      <c r="BE312" s="143"/>
      <c r="BF312" s="143"/>
      <c r="BG312" s="143"/>
      <c r="BJ312" s="143"/>
      <c r="BT312" s="143"/>
      <c r="CD312" s="143"/>
      <c r="CN312" s="143"/>
      <c r="CX312" s="143"/>
      <c r="DH312" s="143"/>
      <c r="DR312" s="143"/>
      <c r="EB312" s="143"/>
      <c r="EL312" s="143"/>
      <c r="EV312" s="143"/>
      <c r="FF312" s="143"/>
      <c r="FP312" s="143"/>
      <c r="FZ312" s="143"/>
      <c r="GJ312" s="143"/>
      <c r="GT312" s="143"/>
      <c r="HD312" s="143"/>
      <c r="HN312" s="143"/>
      <c r="HX312" s="143"/>
      <c r="IH312" s="143"/>
      <c r="IR312" s="143"/>
    </row>
    <row xmlns:x14ac="http://schemas.microsoft.com/office/spreadsheetml/2009/9/ac" r="313" s="3" customFormat="true" x14ac:dyDescent="0.25">
      <c r="A313" s="444"/>
      <c r="B313" s="143"/>
      <c r="L313" s="143"/>
      <c r="V313" s="143"/>
      <c r="AF313" s="143"/>
      <c r="AP313" s="143"/>
      <c r="AZ313" s="143"/>
      <c r="BA313" s="143"/>
      <c r="BB313" s="143"/>
      <c r="BC313" s="143"/>
      <c r="BD313" s="143"/>
      <c r="BE313" s="143"/>
      <c r="BF313" s="143"/>
      <c r="BG313" s="143"/>
      <c r="BJ313" s="143"/>
      <c r="BT313" s="143"/>
      <c r="CD313" s="143"/>
      <c r="CN313" s="143"/>
      <c r="CX313" s="143"/>
      <c r="DH313" s="143"/>
      <c r="DR313" s="143"/>
      <c r="EB313" s="143"/>
      <c r="EL313" s="143"/>
      <c r="EV313" s="143"/>
      <c r="FF313" s="143"/>
      <c r="FP313" s="143"/>
      <c r="FZ313" s="143"/>
      <c r="GJ313" s="143"/>
      <c r="GT313" s="143"/>
      <c r="HD313" s="143"/>
      <c r="HN313" s="143"/>
      <c r="HX313" s="143"/>
      <c r="IH313" s="143"/>
      <c r="IR313" s="143"/>
    </row>
    <row xmlns:x14ac="http://schemas.microsoft.com/office/spreadsheetml/2009/9/ac" r="314" s="3" customFormat="true" x14ac:dyDescent="0.25">
      <c r="A314" s="444"/>
      <c r="B314" s="143"/>
      <c r="L314" s="143"/>
      <c r="V314" s="143"/>
      <c r="AF314" s="143"/>
      <c r="AP314" s="143"/>
      <c r="AZ314" s="143"/>
      <c r="BA314" s="143"/>
      <c r="BB314" s="143"/>
      <c r="BC314" s="143"/>
      <c r="BD314" s="143"/>
      <c r="BE314" s="143"/>
      <c r="BF314" s="143"/>
      <c r="BG314" s="143"/>
      <c r="BJ314" s="143"/>
      <c r="BT314" s="143"/>
      <c r="CD314" s="143"/>
      <c r="CN314" s="143"/>
      <c r="CX314" s="143"/>
      <c r="DH314" s="143"/>
      <c r="DR314" s="143"/>
      <c r="EB314" s="143"/>
      <c r="EL314" s="143"/>
      <c r="EV314" s="143"/>
      <c r="FF314" s="143"/>
      <c r="FP314" s="143"/>
      <c r="FZ314" s="143"/>
      <c r="GJ314" s="143"/>
      <c r="GT314" s="143"/>
      <c r="HD314" s="143"/>
      <c r="HN314" s="143"/>
      <c r="HX314" s="143"/>
      <c r="IH314" s="143"/>
      <c r="IR314" s="143"/>
    </row>
    <row xmlns:x14ac="http://schemas.microsoft.com/office/spreadsheetml/2009/9/ac" r="315" s="3" customFormat="true" x14ac:dyDescent="0.25">
      <c r="A315" s="444"/>
      <c r="B315" s="143"/>
      <c r="L315" s="143"/>
      <c r="V315" s="143"/>
      <c r="AF315" s="143"/>
      <c r="AP315" s="143"/>
      <c r="AZ315" s="143"/>
      <c r="BA315" s="143"/>
      <c r="BB315" s="143"/>
      <c r="BC315" s="143"/>
      <c r="BD315" s="143"/>
      <c r="BE315" s="143"/>
      <c r="BF315" s="143"/>
      <c r="BG315" s="143"/>
      <c r="BJ315" s="143"/>
      <c r="BT315" s="143"/>
      <c r="CD315" s="143"/>
      <c r="CN315" s="143"/>
      <c r="CX315" s="143"/>
      <c r="DH315" s="143"/>
      <c r="DR315" s="143"/>
      <c r="EB315" s="143"/>
      <c r="EL315" s="143"/>
      <c r="EV315" s="143"/>
      <c r="FF315" s="143"/>
      <c r="FP315" s="143"/>
      <c r="FZ315" s="143"/>
      <c r="GJ315" s="143"/>
      <c r="GT315" s="143"/>
      <c r="HD315" s="143"/>
      <c r="HN315" s="143"/>
      <c r="HX315" s="143"/>
      <c r="IH315" s="143"/>
      <c r="IR315" s="143"/>
    </row>
    <row xmlns:x14ac="http://schemas.microsoft.com/office/spreadsheetml/2009/9/ac" r="316" s="3" customFormat="true" x14ac:dyDescent="0.25">
      <c r="A316" s="444"/>
      <c r="B316" s="143"/>
      <c r="L316" s="143"/>
      <c r="V316" s="143"/>
      <c r="AF316" s="143"/>
      <c r="AP316" s="143"/>
      <c r="AZ316" s="143"/>
      <c r="BA316" s="143"/>
      <c r="BB316" s="143"/>
      <c r="BC316" s="143"/>
      <c r="BD316" s="143"/>
      <c r="BE316" s="143"/>
      <c r="BF316" s="143"/>
      <c r="BG316" s="143"/>
      <c r="BJ316" s="143"/>
      <c r="BT316" s="143"/>
      <c r="CD316" s="143"/>
      <c r="CN316" s="143"/>
      <c r="CX316" s="143"/>
      <c r="DH316" s="143"/>
      <c r="DR316" s="143"/>
      <c r="EB316" s="143"/>
      <c r="EL316" s="143"/>
      <c r="EV316" s="143"/>
      <c r="FF316" s="143"/>
      <c r="FP316" s="143"/>
      <c r="FZ316" s="143"/>
      <c r="GJ316" s="143"/>
      <c r="GT316" s="143"/>
      <c r="HD316" s="143"/>
      <c r="HN316" s="143"/>
      <c r="HX316" s="143"/>
      <c r="IH316" s="143"/>
      <c r="IR316" s="143"/>
    </row>
    <row xmlns:x14ac="http://schemas.microsoft.com/office/spreadsheetml/2009/9/ac" r="317" s="3" customFormat="true" x14ac:dyDescent="0.25">
      <c r="A317" s="444"/>
      <c r="B317" s="143"/>
      <c r="L317" s="143"/>
      <c r="V317" s="143"/>
      <c r="AF317" s="143"/>
      <c r="AP317" s="143"/>
      <c r="AZ317" s="143"/>
      <c r="BA317" s="143"/>
      <c r="BB317" s="143"/>
      <c r="BC317" s="143"/>
      <c r="BD317" s="143"/>
      <c r="BE317" s="143"/>
      <c r="BF317" s="143"/>
      <c r="BG317" s="143"/>
      <c r="BJ317" s="143"/>
      <c r="BT317" s="143"/>
      <c r="CD317" s="143"/>
      <c r="CN317" s="143"/>
      <c r="CX317" s="143"/>
      <c r="DH317" s="143"/>
      <c r="DR317" s="143"/>
      <c r="EB317" s="143"/>
      <c r="EL317" s="143"/>
      <c r="EV317" s="143"/>
      <c r="FF317" s="143"/>
      <c r="FP317" s="143"/>
      <c r="FZ317" s="143"/>
      <c r="GJ317" s="143"/>
      <c r="GT317" s="143"/>
      <c r="HD317" s="143"/>
      <c r="HN317" s="143"/>
      <c r="HX317" s="143"/>
      <c r="IH317" s="143"/>
      <c r="IR317" s="143"/>
    </row>
    <row xmlns:x14ac="http://schemas.microsoft.com/office/spreadsheetml/2009/9/ac" r="318" s="3" customFormat="true" x14ac:dyDescent="0.25">
      <c r="A318" s="444"/>
      <c r="B318" s="143"/>
      <c r="L318" s="143"/>
      <c r="V318" s="143"/>
      <c r="AF318" s="143"/>
      <c r="AP318" s="143"/>
      <c r="AZ318" s="143"/>
      <c r="BA318" s="143"/>
      <c r="BB318" s="143"/>
      <c r="BC318" s="143"/>
      <c r="BD318" s="143"/>
      <c r="BE318" s="143"/>
      <c r="BF318" s="143"/>
      <c r="BG318" s="143"/>
      <c r="BJ318" s="143"/>
      <c r="BT318" s="143"/>
      <c r="CD318" s="143"/>
      <c r="CN318" s="143"/>
      <c r="CX318" s="143"/>
      <c r="DH318" s="143"/>
      <c r="DR318" s="143"/>
      <c r="EB318" s="143"/>
      <c r="EL318" s="143"/>
      <c r="EV318" s="143"/>
      <c r="FF318" s="143"/>
      <c r="FP318" s="143"/>
      <c r="FZ318" s="143"/>
      <c r="GJ318" s="143"/>
      <c r="GT318" s="143"/>
      <c r="HD318" s="143"/>
      <c r="HN318" s="143"/>
      <c r="HX318" s="143"/>
      <c r="IH318" s="143"/>
      <c r="IR318" s="143"/>
    </row>
    <row xmlns:x14ac="http://schemas.microsoft.com/office/spreadsheetml/2009/9/ac" r="319" s="3" customFormat="true" x14ac:dyDescent="0.25">
      <c r="A319" s="444"/>
      <c r="B319" s="143"/>
      <c r="L319" s="143"/>
      <c r="V319" s="143"/>
      <c r="AF319" s="143"/>
      <c r="AP319" s="143"/>
      <c r="AZ319" s="143"/>
      <c r="BA319" s="143"/>
      <c r="BB319" s="143"/>
      <c r="BC319" s="143"/>
      <c r="BD319" s="143"/>
      <c r="BE319" s="143"/>
      <c r="BF319" s="143"/>
      <c r="BG319" s="143"/>
      <c r="BJ319" s="143"/>
      <c r="BT319" s="143"/>
      <c r="CD319" s="143"/>
      <c r="CN319" s="143"/>
      <c r="CX319" s="143"/>
      <c r="DH319" s="143"/>
      <c r="DR319" s="143"/>
      <c r="EB319" s="143"/>
      <c r="EL319" s="143"/>
      <c r="EV319" s="143"/>
      <c r="FF319" s="143"/>
      <c r="FP319" s="143"/>
      <c r="FZ319" s="143"/>
      <c r="GJ319" s="143"/>
      <c r="GT319" s="143"/>
      <c r="HD319" s="143"/>
      <c r="HN319" s="143"/>
      <c r="HX319" s="143"/>
      <c r="IH319" s="143"/>
      <c r="IR319" s="143"/>
    </row>
    <row xmlns:x14ac="http://schemas.microsoft.com/office/spreadsheetml/2009/9/ac" r="320" s="3" customFormat="true" x14ac:dyDescent="0.25">
      <c r="A320" s="444"/>
      <c r="B320" s="143"/>
      <c r="L320" s="143"/>
      <c r="V320" s="143"/>
      <c r="AF320" s="143"/>
      <c r="AP320" s="143"/>
      <c r="AZ320" s="143"/>
      <c r="BA320" s="143"/>
      <c r="BB320" s="143"/>
      <c r="BC320" s="143"/>
      <c r="BD320" s="143"/>
      <c r="BE320" s="143"/>
      <c r="BF320" s="143"/>
      <c r="BG320" s="143"/>
      <c r="BJ320" s="143"/>
      <c r="BT320" s="143"/>
      <c r="CD320" s="143"/>
      <c r="CN320" s="143"/>
      <c r="CX320" s="143"/>
      <c r="DH320" s="143"/>
      <c r="DR320" s="143"/>
      <c r="EB320" s="143"/>
      <c r="EL320" s="143"/>
      <c r="EV320" s="143"/>
      <c r="FF320" s="143"/>
      <c r="FP320" s="143"/>
      <c r="FZ320" s="143"/>
      <c r="GJ320" s="143"/>
      <c r="GT320" s="143"/>
      <c r="HD320" s="143"/>
      <c r="HN320" s="143"/>
      <c r="HX320" s="143"/>
      <c r="IH320" s="143"/>
      <c r="IR320" s="143"/>
    </row>
    <row xmlns:x14ac="http://schemas.microsoft.com/office/spreadsheetml/2009/9/ac" r="321" s="3" customFormat="true" x14ac:dyDescent="0.25">
      <c r="A321" s="444"/>
      <c r="B321" s="143"/>
      <c r="L321" s="143"/>
      <c r="V321" s="143"/>
      <c r="AF321" s="143"/>
      <c r="AP321" s="143"/>
      <c r="AZ321" s="143"/>
      <c r="BA321" s="143"/>
      <c r="BB321" s="143"/>
      <c r="BC321" s="143"/>
      <c r="BD321" s="143"/>
      <c r="BE321" s="143"/>
      <c r="BF321" s="143"/>
      <c r="BG321" s="143"/>
      <c r="BJ321" s="143"/>
      <c r="BT321" s="143"/>
      <c r="CD321" s="143"/>
      <c r="CN321" s="143"/>
      <c r="CX321" s="143"/>
      <c r="DH321" s="143"/>
      <c r="DR321" s="143"/>
      <c r="EB321" s="143"/>
      <c r="EL321" s="143"/>
      <c r="EV321" s="143"/>
      <c r="FF321" s="143"/>
      <c r="FP321" s="143"/>
      <c r="FZ321" s="143"/>
      <c r="GJ321" s="143"/>
      <c r="GT321" s="143"/>
      <c r="HD321" s="143"/>
      <c r="HN321" s="143"/>
      <c r="HX321" s="143"/>
      <c r="IH321" s="143"/>
      <c r="IR321" s="143"/>
    </row>
    <row xmlns:x14ac="http://schemas.microsoft.com/office/spreadsheetml/2009/9/ac" r="322" s="3" customFormat="true" x14ac:dyDescent="0.25">
      <c r="A322" s="444"/>
      <c r="B322" s="143"/>
      <c r="L322" s="143"/>
      <c r="V322" s="143"/>
      <c r="AF322" s="143"/>
      <c r="AP322" s="143"/>
      <c r="AZ322" s="143"/>
      <c r="BA322" s="143"/>
      <c r="BB322" s="143"/>
      <c r="BC322" s="143"/>
      <c r="BD322" s="143"/>
      <c r="BE322" s="143"/>
      <c r="BF322" s="143"/>
      <c r="BG322" s="143"/>
      <c r="BJ322" s="143"/>
      <c r="BT322" s="143"/>
      <c r="CD322" s="143"/>
      <c r="CN322" s="143"/>
      <c r="CX322" s="143"/>
      <c r="DH322" s="143"/>
      <c r="DR322" s="143"/>
      <c r="EB322" s="143"/>
      <c r="EL322" s="143"/>
      <c r="EV322" s="143"/>
      <c r="FF322" s="143"/>
      <c r="FP322" s="143"/>
      <c r="FZ322" s="143"/>
      <c r="GJ322" s="143"/>
      <c r="GT322" s="143"/>
      <c r="HD322" s="143"/>
      <c r="HN322" s="143"/>
      <c r="HX322" s="143"/>
      <c r="IH322" s="143"/>
      <c r="IR322" s="143"/>
    </row>
    <row xmlns:x14ac="http://schemas.microsoft.com/office/spreadsheetml/2009/9/ac" r="323" s="3" customFormat="true" x14ac:dyDescent="0.25">
      <c r="A323" s="444"/>
      <c r="B323" s="143"/>
      <c r="L323" s="143"/>
      <c r="V323" s="143"/>
      <c r="AF323" s="143"/>
      <c r="AP323" s="143"/>
      <c r="AZ323" s="143"/>
      <c r="BA323" s="143"/>
      <c r="BB323" s="143"/>
      <c r="BC323" s="143"/>
      <c r="BD323" s="143"/>
      <c r="BE323" s="143"/>
      <c r="BF323" s="143"/>
      <c r="BG323" s="143"/>
      <c r="BJ323" s="143"/>
      <c r="BT323" s="143"/>
      <c r="CD323" s="143"/>
      <c r="CN323" s="143"/>
      <c r="CX323" s="143"/>
      <c r="DH323" s="143"/>
      <c r="DR323" s="143"/>
      <c r="EB323" s="143"/>
      <c r="EL323" s="143"/>
      <c r="EV323" s="143"/>
      <c r="FF323" s="143"/>
      <c r="FP323" s="143"/>
      <c r="FZ323" s="143"/>
      <c r="GJ323" s="143"/>
      <c r="GT323" s="143"/>
      <c r="HD323" s="143"/>
      <c r="HN323" s="143"/>
      <c r="HX323" s="143"/>
      <c r="IH323" s="143"/>
      <c r="IR323" s="143"/>
    </row>
    <row xmlns:x14ac="http://schemas.microsoft.com/office/spreadsheetml/2009/9/ac" r="324" s="3" customFormat="true" x14ac:dyDescent="0.25">
      <c r="A324" s="444"/>
      <c r="B324" s="143"/>
      <c r="L324" s="143"/>
      <c r="V324" s="143"/>
      <c r="AF324" s="143"/>
      <c r="AP324" s="143"/>
      <c r="AZ324" s="143"/>
      <c r="BA324" s="143"/>
      <c r="BB324" s="143"/>
      <c r="BC324" s="143"/>
      <c r="BD324" s="143"/>
      <c r="BE324" s="143"/>
      <c r="BF324" s="143"/>
      <c r="BG324" s="143"/>
      <c r="BJ324" s="143"/>
      <c r="BT324" s="143"/>
      <c r="CD324" s="143"/>
      <c r="CN324" s="143"/>
      <c r="CX324" s="143"/>
      <c r="DH324" s="143"/>
      <c r="DR324" s="143"/>
      <c r="EB324" s="143"/>
      <c r="EL324" s="143"/>
      <c r="EV324" s="143"/>
      <c r="FF324" s="143"/>
      <c r="FP324" s="143"/>
      <c r="FZ324" s="143"/>
      <c r="GJ324" s="143"/>
      <c r="GT324" s="143"/>
      <c r="HD324" s="143"/>
      <c r="HN324" s="143"/>
      <c r="HX324" s="143"/>
      <c r="IH324" s="143"/>
      <c r="IR324" s="143"/>
    </row>
    <row xmlns:x14ac="http://schemas.microsoft.com/office/spreadsheetml/2009/9/ac" r="325" s="3" customFormat="true" x14ac:dyDescent="0.25">
      <c r="A325" s="444"/>
      <c r="B325" s="143"/>
      <c r="L325" s="143"/>
      <c r="V325" s="143"/>
      <c r="AF325" s="143"/>
      <c r="AP325" s="143"/>
      <c r="AZ325" s="143"/>
      <c r="BA325" s="143"/>
      <c r="BB325" s="143"/>
      <c r="BC325" s="143"/>
      <c r="BD325" s="143"/>
      <c r="BE325" s="143"/>
      <c r="BF325" s="143"/>
      <c r="BG325" s="143"/>
      <c r="BJ325" s="143"/>
      <c r="BT325" s="143"/>
      <c r="CD325" s="143"/>
      <c r="CN325" s="143"/>
      <c r="CX325" s="143"/>
      <c r="DH325" s="143"/>
      <c r="DR325" s="143"/>
      <c r="EB325" s="143"/>
      <c r="EL325" s="143"/>
      <c r="EV325" s="143"/>
      <c r="FF325" s="143"/>
      <c r="FP325" s="143"/>
      <c r="FZ325" s="143"/>
      <c r="GJ325" s="143"/>
      <c r="GT325" s="143"/>
      <c r="HD325" s="143"/>
      <c r="HN325" s="143"/>
      <c r="HX325" s="143"/>
      <c r="IH325" s="143"/>
      <c r="IR325" s="143"/>
    </row>
    <row xmlns:x14ac="http://schemas.microsoft.com/office/spreadsheetml/2009/9/ac" r="326" s="3" customFormat="true" x14ac:dyDescent="0.25">
      <c r="A326" s="444"/>
      <c r="B326" s="143"/>
      <c r="L326" s="143"/>
      <c r="V326" s="143"/>
      <c r="AF326" s="143"/>
      <c r="AP326" s="143"/>
      <c r="AZ326" s="143"/>
      <c r="BA326" s="143"/>
      <c r="BB326" s="143"/>
      <c r="BC326" s="143"/>
      <c r="BD326" s="143"/>
      <c r="BE326" s="143"/>
      <c r="BF326" s="143"/>
      <c r="BG326" s="143"/>
      <c r="BJ326" s="143"/>
      <c r="BT326" s="143"/>
      <c r="CD326" s="143"/>
      <c r="CN326" s="143"/>
      <c r="CX326" s="143"/>
      <c r="DH326" s="143"/>
      <c r="DR326" s="143"/>
      <c r="EB326" s="143"/>
      <c r="EL326" s="143"/>
      <c r="EV326" s="143"/>
      <c r="FF326" s="143"/>
      <c r="FP326" s="143"/>
      <c r="FZ326" s="143"/>
      <c r="GJ326" s="143"/>
      <c r="GT326" s="143"/>
      <c r="HD326" s="143"/>
      <c r="HN326" s="143"/>
      <c r="HX326" s="143"/>
      <c r="IH326" s="143"/>
      <c r="IR326" s="143"/>
    </row>
    <row xmlns:x14ac="http://schemas.microsoft.com/office/spreadsheetml/2009/9/ac" r="327" s="3" customFormat="true" x14ac:dyDescent="0.25">
      <c r="A327" s="444"/>
      <c r="B327" s="143"/>
      <c r="L327" s="143"/>
      <c r="V327" s="143"/>
      <c r="AF327" s="143"/>
      <c r="AP327" s="143"/>
      <c r="AZ327" s="143"/>
      <c r="BA327" s="143"/>
      <c r="BB327" s="143"/>
      <c r="BC327" s="143"/>
      <c r="BD327" s="143"/>
      <c r="BE327" s="143"/>
      <c r="BF327" s="143"/>
      <c r="BG327" s="143"/>
      <c r="BJ327" s="143"/>
      <c r="BT327" s="143"/>
      <c r="CD327" s="143"/>
      <c r="CN327" s="143"/>
      <c r="CX327" s="143"/>
      <c r="DH327" s="143"/>
      <c r="DR327" s="143"/>
      <c r="EB327" s="143"/>
      <c r="EL327" s="143"/>
      <c r="EV327" s="143"/>
      <c r="FF327" s="143"/>
      <c r="FP327" s="143"/>
      <c r="FZ327" s="143"/>
      <c r="GJ327" s="143"/>
      <c r="GT327" s="143"/>
      <c r="HD327" s="143"/>
      <c r="HN327" s="143"/>
      <c r="HX327" s="143"/>
      <c r="IH327" s="143"/>
      <c r="IR327" s="143"/>
    </row>
    <row xmlns:x14ac="http://schemas.microsoft.com/office/spreadsheetml/2009/9/ac" r="328" s="3" customFormat="true" x14ac:dyDescent="0.25">
      <c r="A328" s="444"/>
      <c r="B328" s="143"/>
      <c r="L328" s="143"/>
      <c r="V328" s="143"/>
      <c r="AF328" s="143"/>
      <c r="AP328" s="143"/>
      <c r="AZ328" s="143"/>
      <c r="BA328" s="143"/>
      <c r="BB328" s="143"/>
      <c r="BC328" s="143"/>
      <c r="BD328" s="143"/>
      <c r="BE328" s="143"/>
      <c r="BF328" s="143"/>
      <c r="BG328" s="143"/>
      <c r="BJ328" s="143"/>
      <c r="BT328" s="143"/>
      <c r="CD328" s="143"/>
      <c r="CN328" s="143"/>
      <c r="CX328" s="143"/>
      <c r="DH328" s="143"/>
      <c r="DR328" s="143"/>
      <c r="EB328" s="143"/>
      <c r="EL328" s="143"/>
      <c r="EV328" s="143"/>
      <c r="FF328" s="143"/>
      <c r="FP328" s="143"/>
      <c r="FZ328" s="143"/>
      <c r="GJ328" s="143"/>
      <c r="GT328" s="143"/>
      <c r="HD328" s="143"/>
      <c r="HN328" s="143"/>
      <c r="HX328" s="143"/>
      <c r="IH328" s="143"/>
      <c r="IR328" s="143"/>
    </row>
    <row xmlns:x14ac="http://schemas.microsoft.com/office/spreadsheetml/2009/9/ac" r="329" s="3" customFormat="true" x14ac:dyDescent="0.25">
      <c r="A329" s="444"/>
      <c r="B329" s="143"/>
      <c r="L329" s="143"/>
      <c r="V329" s="143"/>
      <c r="AF329" s="143"/>
      <c r="AP329" s="143"/>
      <c r="AZ329" s="143"/>
      <c r="BA329" s="143"/>
      <c r="BB329" s="143"/>
      <c r="BC329" s="143"/>
      <c r="BD329" s="143"/>
      <c r="BE329" s="143"/>
      <c r="BF329" s="143"/>
      <c r="BG329" s="143"/>
      <c r="BJ329" s="143"/>
      <c r="BT329" s="143"/>
      <c r="CD329" s="143"/>
      <c r="CN329" s="143"/>
      <c r="CX329" s="143"/>
      <c r="DH329" s="143"/>
      <c r="DR329" s="143"/>
      <c r="EB329" s="143"/>
      <c r="EL329" s="143"/>
      <c r="EV329" s="143"/>
      <c r="FF329" s="143"/>
      <c r="FP329" s="143"/>
      <c r="FZ329" s="143"/>
      <c r="GJ329" s="143"/>
      <c r="GT329" s="143"/>
      <c r="HD329" s="143"/>
      <c r="HN329" s="143"/>
      <c r="HX329" s="143"/>
      <c r="IH329" s="143"/>
      <c r="IR329" s="143"/>
    </row>
    <row xmlns:x14ac="http://schemas.microsoft.com/office/spreadsheetml/2009/9/ac" r="330" s="3" customFormat="true" x14ac:dyDescent="0.25">
      <c r="A330" s="444"/>
      <c r="B330" s="143"/>
      <c r="L330" s="143"/>
      <c r="V330" s="143"/>
      <c r="AF330" s="143"/>
      <c r="AP330" s="143"/>
      <c r="AZ330" s="143"/>
      <c r="BA330" s="143"/>
      <c r="BB330" s="143"/>
      <c r="BC330" s="143"/>
      <c r="BD330" s="143"/>
      <c r="BE330" s="143"/>
      <c r="BF330" s="143"/>
      <c r="BG330" s="143"/>
      <c r="BJ330" s="143"/>
      <c r="BT330" s="143"/>
      <c r="CD330" s="143"/>
      <c r="CN330" s="143"/>
      <c r="CX330" s="143"/>
      <c r="DH330" s="143"/>
      <c r="DR330" s="143"/>
      <c r="EB330" s="143"/>
      <c r="EL330" s="143"/>
      <c r="EV330" s="143"/>
      <c r="FF330" s="143"/>
      <c r="FP330" s="143"/>
      <c r="FZ330" s="143"/>
      <c r="GJ330" s="143"/>
      <c r="GT330" s="143"/>
      <c r="HD330" s="143"/>
      <c r="HN330" s="143"/>
      <c r="HX330" s="143"/>
      <c r="IH330" s="143"/>
      <c r="IR330" s="143"/>
    </row>
    <row xmlns:x14ac="http://schemas.microsoft.com/office/spreadsheetml/2009/9/ac" r="331" s="3" customFormat="true" x14ac:dyDescent="0.25">
      <c r="A331" s="444"/>
      <c r="B331" s="143"/>
      <c r="L331" s="143"/>
      <c r="V331" s="143"/>
      <c r="AF331" s="143"/>
      <c r="AP331" s="143"/>
      <c r="AZ331" s="143"/>
      <c r="BA331" s="143"/>
      <c r="BB331" s="143"/>
      <c r="BC331" s="143"/>
      <c r="BD331" s="143"/>
      <c r="BE331" s="143"/>
      <c r="BF331" s="143"/>
      <c r="BG331" s="143"/>
      <c r="BJ331" s="143"/>
      <c r="BT331" s="143"/>
      <c r="CD331" s="143"/>
      <c r="CN331" s="143"/>
      <c r="CX331" s="143"/>
      <c r="DH331" s="143"/>
      <c r="DR331" s="143"/>
      <c r="EB331" s="143"/>
      <c r="EL331" s="143"/>
      <c r="EV331" s="143"/>
      <c r="FF331" s="143"/>
      <c r="FP331" s="143"/>
      <c r="FZ331" s="143"/>
      <c r="GJ331" s="143"/>
      <c r="GT331" s="143"/>
      <c r="HD331" s="143"/>
      <c r="HN331" s="143"/>
      <c r="HX331" s="143"/>
      <c r="IH331" s="143"/>
      <c r="IR331" s="143"/>
    </row>
    <row xmlns:x14ac="http://schemas.microsoft.com/office/spreadsheetml/2009/9/ac" r="332" s="3" customFormat="true" x14ac:dyDescent="0.25">
      <c r="A332" s="444"/>
      <c r="B332" s="143"/>
      <c r="L332" s="143"/>
      <c r="V332" s="143"/>
      <c r="AF332" s="143"/>
      <c r="AP332" s="143"/>
      <c r="AZ332" s="143"/>
      <c r="BA332" s="143"/>
      <c r="BB332" s="143"/>
      <c r="BC332" s="143"/>
      <c r="BD332" s="143"/>
      <c r="BE332" s="143"/>
      <c r="BF332" s="143"/>
      <c r="BG332" s="143"/>
      <c r="BJ332" s="143"/>
      <c r="BT332" s="143"/>
      <c r="CD332" s="143"/>
      <c r="CN332" s="143"/>
      <c r="CX332" s="143"/>
      <c r="DH332" s="143"/>
      <c r="DR332" s="143"/>
      <c r="EB332" s="143"/>
      <c r="EL332" s="143"/>
      <c r="EV332" s="143"/>
      <c r="FF332" s="143"/>
      <c r="FP332" s="143"/>
      <c r="FZ332" s="143"/>
      <c r="GJ332" s="143"/>
      <c r="GT332" s="143"/>
      <c r="HD332" s="143"/>
      <c r="HN332" s="143"/>
      <c r="HX332" s="143"/>
      <c r="IH332" s="143"/>
      <c r="IR332" s="143"/>
    </row>
    <row xmlns:x14ac="http://schemas.microsoft.com/office/spreadsheetml/2009/9/ac" r="333" s="3" customFormat="true" x14ac:dyDescent="0.25">
      <c r="A333" s="444"/>
      <c r="B333" s="143"/>
      <c r="L333" s="143"/>
      <c r="V333" s="143"/>
      <c r="AF333" s="143"/>
      <c r="AP333" s="143"/>
      <c r="AZ333" s="143"/>
      <c r="BA333" s="143"/>
      <c r="BB333" s="143"/>
      <c r="BC333" s="143"/>
      <c r="BD333" s="143"/>
      <c r="BE333" s="143"/>
      <c r="BF333" s="143"/>
      <c r="BG333" s="143"/>
      <c r="BJ333" s="143"/>
      <c r="BT333" s="143"/>
      <c r="CD333" s="143"/>
      <c r="CN333" s="143"/>
      <c r="CX333" s="143"/>
      <c r="DH333" s="143"/>
      <c r="DR333" s="143"/>
      <c r="EB333" s="143"/>
      <c r="EL333" s="143"/>
      <c r="EV333" s="143"/>
      <c r="FF333" s="143"/>
      <c r="FP333" s="143"/>
      <c r="FZ333" s="143"/>
      <c r="GJ333" s="143"/>
      <c r="GT333" s="143"/>
      <c r="HD333" s="143"/>
      <c r="HN333" s="143"/>
      <c r="HX333" s="143"/>
      <c r="IH333" s="143"/>
      <c r="IR333" s="143"/>
    </row>
    <row xmlns:x14ac="http://schemas.microsoft.com/office/spreadsheetml/2009/9/ac" r="334" s="3" customFormat="true" x14ac:dyDescent="0.25">
      <c r="A334" s="444"/>
      <c r="B334" s="143"/>
      <c r="L334" s="143"/>
      <c r="V334" s="143"/>
      <c r="AF334" s="143"/>
      <c r="AP334" s="143"/>
      <c r="AZ334" s="143"/>
      <c r="BA334" s="143"/>
      <c r="BB334" s="143"/>
      <c r="BC334" s="143"/>
      <c r="BD334" s="143"/>
      <c r="BE334" s="143"/>
      <c r="BF334" s="143"/>
      <c r="BG334" s="143"/>
      <c r="BJ334" s="143"/>
      <c r="BT334" s="143"/>
      <c r="CD334" s="143"/>
      <c r="CN334" s="143"/>
      <c r="CX334" s="143"/>
      <c r="DH334" s="143"/>
      <c r="DR334" s="143"/>
      <c r="EB334" s="143"/>
      <c r="EL334" s="143"/>
      <c r="EV334" s="143"/>
      <c r="FF334" s="143"/>
      <c r="FP334" s="143"/>
      <c r="FZ334" s="143"/>
      <c r="GJ334" s="143"/>
      <c r="GT334" s="143"/>
      <c r="HD334" s="143"/>
      <c r="HN334" s="143"/>
      <c r="HX334" s="143"/>
      <c r="IH334" s="143"/>
      <c r="IR334" s="143"/>
    </row>
    <row xmlns:x14ac="http://schemas.microsoft.com/office/spreadsheetml/2009/9/ac" r="335" s="3" customFormat="true" x14ac:dyDescent="0.25">
      <c r="A335" s="444"/>
      <c r="B335" s="143"/>
      <c r="L335" s="143"/>
      <c r="V335" s="143"/>
      <c r="AF335" s="143"/>
      <c r="AP335" s="143"/>
      <c r="AZ335" s="143"/>
      <c r="BA335" s="143"/>
      <c r="BB335" s="143"/>
      <c r="BC335" s="143"/>
      <c r="BD335" s="143"/>
      <c r="BE335" s="143"/>
      <c r="BF335" s="143"/>
      <c r="BG335" s="143"/>
      <c r="BJ335" s="143"/>
      <c r="BT335" s="143"/>
      <c r="CD335" s="143"/>
      <c r="CN335" s="143"/>
      <c r="CX335" s="143"/>
      <c r="DH335" s="143"/>
      <c r="DR335" s="143"/>
      <c r="EB335" s="143"/>
      <c r="EL335" s="143"/>
      <c r="EV335" s="143"/>
      <c r="FF335" s="143"/>
      <c r="FP335" s="143"/>
      <c r="FZ335" s="143"/>
      <c r="GJ335" s="143"/>
      <c r="GT335" s="143"/>
      <c r="HD335" s="143"/>
      <c r="HN335" s="143"/>
      <c r="HX335" s="143"/>
      <c r="IH335" s="143"/>
      <c r="IR335" s="143"/>
    </row>
    <row xmlns:x14ac="http://schemas.microsoft.com/office/spreadsheetml/2009/9/ac" r="336" s="3" customFormat="true" x14ac:dyDescent="0.25">
      <c r="A336" s="444"/>
      <c r="B336" s="143"/>
      <c r="L336" s="143"/>
      <c r="V336" s="143"/>
      <c r="AF336" s="143"/>
      <c r="AP336" s="143"/>
      <c r="AZ336" s="143"/>
      <c r="BA336" s="143"/>
      <c r="BB336" s="143"/>
      <c r="BC336" s="143"/>
      <c r="BD336" s="143"/>
      <c r="BE336" s="143"/>
      <c r="BF336" s="143"/>
      <c r="BG336" s="143"/>
      <c r="BJ336" s="143"/>
      <c r="BT336" s="143"/>
      <c r="CD336" s="143"/>
      <c r="CN336" s="143"/>
      <c r="CX336" s="143"/>
      <c r="DH336" s="143"/>
      <c r="DR336" s="143"/>
      <c r="EB336" s="143"/>
      <c r="EL336" s="143"/>
      <c r="EV336" s="143"/>
      <c r="FF336" s="143"/>
      <c r="FP336" s="143"/>
      <c r="FZ336" s="143"/>
      <c r="GJ336" s="143"/>
      <c r="GT336" s="143"/>
      <c r="HD336" s="143"/>
      <c r="HN336" s="143"/>
      <c r="HX336" s="143"/>
      <c r="IH336" s="143"/>
      <c r="IR336" s="143"/>
    </row>
    <row xmlns:x14ac="http://schemas.microsoft.com/office/spreadsheetml/2009/9/ac" r="337" s="3" customFormat="true" x14ac:dyDescent="0.25">
      <c r="A337" s="444"/>
      <c r="B337" s="143"/>
      <c r="L337" s="143"/>
      <c r="V337" s="143"/>
      <c r="AF337" s="143"/>
      <c r="AP337" s="143"/>
      <c r="AZ337" s="143"/>
      <c r="BA337" s="143"/>
      <c r="BB337" s="143"/>
      <c r="BC337" s="143"/>
      <c r="BD337" s="143"/>
      <c r="BE337" s="143"/>
      <c r="BF337" s="143"/>
      <c r="BG337" s="143"/>
      <c r="BJ337" s="143"/>
      <c r="BT337" s="143"/>
      <c r="CD337" s="143"/>
      <c r="CN337" s="143"/>
      <c r="CX337" s="143"/>
      <c r="DH337" s="143"/>
      <c r="DR337" s="143"/>
      <c r="EB337" s="143"/>
      <c r="EL337" s="143"/>
      <c r="EV337" s="143"/>
      <c r="FF337" s="143"/>
      <c r="FP337" s="143"/>
      <c r="FZ337" s="143"/>
      <c r="GJ337" s="143"/>
      <c r="GT337" s="143"/>
      <c r="HD337" s="143"/>
      <c r="HN337" s="143"/>
      <c r="HX337" s="143"/>
      <c r="IH337" s="143"/>
      <c r="IR337" s="143"/>
    </row>
    <row xmlns:x14ac="http://schemas.microsoft.com/office/spreadsheetml/2009/9/ac" r="338" s="3" customFormat="true" x14ac:dyDescent="0.25">
      <c r="A338" s="444"/>
      <c r="B338" s="143"/>
      <c r="L338" s="143"/>
      <c r="V338" s="143"/>
      <c r="AF338" s="143"/>
      <c r="AP338" s="143"/>
      <c r="AZ338" s="143"/>
      <c r="BA338" s="143"/>
      <c r="BB338" s="143"/>
      <c r="BC338" s="143"/>
      <c r="BD338" s="143"/>
      <c r="BE338" s="143"/>
      <c r="BF338" s="143"/>
      <c r="BG338" s="143"/>
      <c r="BJ338" s="143"/>
      <c r="BT338" s="143"/>
      <c r="CD338" s="143"/>
      <c r="CN338" s="143"/>
      <c r="CX338" s="143"/>
      <c r="DH338" s="143"/>
      <c r="DR338" s="143"/>
      <c r="EB338" s="143"/>
      <c r="EL338" s="143"/>
      <c r="EV338" s="143"/>
      <c r="FF338" s="143"/>
      <c r="FP338" s="143"/>
      <c r="FZ338" s="143"/>
      <c r="GJ338" s="143"/>
      <c r="GT338" s="143"/>
      <c r="HD338" s="143"/>
      <c r="HN338" s="143"/>
      <c r="HX338" s="143"/>
      <c r="IH338" s="143"/>
      <c r="IR338" s="143"/>
    </row>
    <row xmlns:x14ac="http://schemas.microsoft.com/office/spreadsheetml/2009/9/ac" r="339" s="3" customFormat="true" x14ac:dyDescent="0.25">
      <c r="A339" s="444"/>
      <c r="B339" s="143"/>
      <c r="L339" s="143"/>
      <c r="V339" s="143"/>
      <c r="AF339" s="143"/>
      <c r="AP339" s="143"/>
      <c r="AZ339" s="143"/>
      <c r="BA339" s="143"/>
      <c r="BB339" s="143"/>
      <c r="BC339" s="143"/>
      <c r="BD339" s="143"/>
      <c r="BE339" s="143"/>
      <c r="BF339" s="143"/>
      <c r="BG339" s="143"/>
      <c r="BJ339" s="143"/>
      <c r="BT339" s="143"/>
      <c r="CD339" s="143"/>
      <c r="CN339" s="143"/>
      <c r="CX339" s="143"/>
      <c r="DH339" s="143"/>
      <c r="DR339" s="143"/>
      <c r="EB339" s="143"/>
      <c r="EL339" s="143"/>
      <c r="EV339" s="143"/>
      <c r="FF339" s="143"/>
      <c r="FP339" s="143"/>
      <c r="FZ339" s="143"/>
      <c r="GJ339" s="143"/>
      <c r="GT339" s="143"/>
      <c r="HD339" s="143"/>
      <c r="HN339" s="143"/>
      <c r="HX339" s="143"/>
      <c r="IH339" s="143"/>
      <c r="IR339" s="143"/>
    </row>
    <row xmlns:x14ac="http://schemas.microsoft.com/office/spreadsheetml/2009/9/ac" r="340" s="3" customFormat="true" x14ac:dyDescent="0.25">
      <c r="A340" s="444"/>
      <c r="B340" s="143"/>
      <c r="L340" s="143"/>
      <c r="V340" s="143"/>
      <c r="AF340" s="143"/>
      <c r="AP340" s="143"/>
      <c r="AZ340" s="143"/>
      <c r="BA340" s="143"/>
      <c r="BB340" s="143"/>
      <c r="BC340" s="143"/>
      <c r="BD340" s="143"/>
      <c r="BE340" s="143"/>
      <c r="BF340" s="143"/>
      <c r="BG340" s="143"/>
      <c r="BJ340" s="143"/>
      <c r="BT340" s="143"/>
      <c r="CD340" s="143"/>
      <c r="CN340" s="143"/>
      <c r="CX340" s="143"/>
      <c r="DH340" s="143"/>
      <c r="DR340" s="143"/>
      <c r="EB340" s="143"/>
      <c r="EL340" s="143"/>
      <c r="EV340" s="143"/>
      <c r="FF340" s="143"/>
      <c r="FP340" s="143"/>
      <c r="FZ340" s="143"/>
      <c r="GJ340" s="143"/>
      <c r="GT340" s="143"/>
      <c r="HD340" s="143"/>
      <c r="HN340" s="143"/>
      <c r="HX340" s="143"/>
      <c r="IH340" s="143"/>
      <c r="IR340" s="143"/>
    </row>
    <row xmlns:x14ac="http://schemas.microsoft.com/office/spreadsheetml/2009/9/ac" r="341" s="3" customFormat="true" x14ac:dyDescent="0.25">
      <c r="A341" s="444"/>
      <c r="B341" s="143"/>
      <c r="L341" s="143"/>
      <c r="V341" s="143"/>
      <c r="AF341" s="143"/>
      <c r="AP341" s="143"/>
      <c r="AZ341" s="143"/>
      <c r="BA341" s="143"/>
      <c r="BB341" s="143"/>
      <c r="BC341" s="143"/>
      <c r="BD341" s="143"/>
      <c r="BE341" s="143"/>
      <c r="BF341" s="143"/>
      <c r="BG341" s="143"/>
      <c r="BJ341" s="143"/>
      <c r="BT341" s="143"/>
      <c r="CD341" s="143"/>
      <c r="CN341" s="143"/>
      <c r="CX341" s="143"/>
      <c r="DH341" s="143"/>
      <c r="DR341" s="143"/>
      <c r="EB341" s="143"/>
      <c r="EL341" s="143"/>
      <c r="EV341" s="143"/>
      <c r="FF341" s="143"/>
      <c r="FP341" s="143"/>
      <c r="FZ341" s="143"/>
      <c r="GJ341" s="143"/>
      <c r="GT341" s="143"/>
      <c r="HD341" s="143"/>
      <c r="HN341" s="143"/>
      <c r="HX341" s="143"/>
      <c r="IH341" s="143"/>
      <c r="IR341" s="143"/>
    </row>
    <row xmlns:x14ac="http://schemas.microsoft.com/office/spreadsheetml/2009/9/ac" r="342" s="3" customFormat="true" x14ac:dyDescent="0.25">
      <c r="A342" s="444"/>
      <c r="B342" s="143"/>
      <c r="L342" s="143"/>
      <c r="V342" s="143"/>
      <c r="AF342" s="143"/>
      <c r="AP342" s="143"/>
      <c r="AZ342" s="143"/>
      <c r="BA342" s="143"/>
      <c r="BB342" s="143"/>
      <c r="BC342" s="143"/>
      <c r="BD342" s="143"/>
      <c r="BE342" s="143"/>
      <c r="BF342" s="143"/>
      <c r="BG342" s="143"/>
      <c r="BJ342" s="143"/>
      <c r="BT342" s="143"/>
      <c r="CD342" s="143"/>
      <c r="CN342" s="143"/>
      <c r="CX342" s="143"/>
      <c r="DH342" s="143"/>
      <c r="DR342" s="143"/>
      <c r="EB342" s="143"/>
      <c r="EL342" s="143"/>
      <c r="EV342" s="143"/>
      <c r="FF342" s="143"/>
      <c r="FP342" s="143"/>
      <c r="FZ342" s="143"/>
      <c r="GJ342" s="143"/>
      <c r="GT342" s="143"/>
      <c r="HD342" s="143"/>
      <c r="HN342" s="143"/>
      <c r="HX342" s="143"/>
      <c r="IH342" s="143"/>
      <c r="IR342" s="143"/>
    </row>
    <row xmlns:x14ac="http://schemas.microsoft.com/office/spreadsheetml/2009/9/ac" r="343" s="3" customFormat="true" x14ac:dyDescent="0.25">
      <c r="A343" s="444"/>
      <c r="B343" s="143"/>
      <c r="L343" s="143"/>
      <c r="V343" s="143"/>
      <c r="AF343" s="143"/>
      <c r="AP343" s="143"/>
      <c r="AZ343" s="143"/>
      <c r="BA343" s="143"/>
      <c r="BB343" s="143"/>
      <c r="BC343" s="143"/>
      <c r="BD343" s="143"/>
      <c r="BE343" s="143"/>
      <c r="BF343" s="143"/>
      <c r="BG343" s="143"/>
      <c r="BJ343" s="143"/>
      <c r="BT343" s="143"/>
      <c r="CD343" s="143"/>
      <c r="CN343" s="143"/>
      <c r="CX343" s="143"/>
      <c r="DH343" s="143"/>
      <c r="DR343" s="143"/>
      <c r="EB343" s="143"/>
      <c r="EL343" s="143"/>
      <c r="EV343" s="143"/>
      <c r="FF343" s="143"/>
      <c r="FP343" s="143"/>
      <c r="FZ343" s="143"/>
      <c r="GJ343" s="143"/>
      <c r="GT343" s="143"/>
      <c r="HD343" s="143"/>
      <c r="HN343" s="143"/>
      <c r="HX343" s="143"/>
      <c r="IH343" s="143"/>
      <c r="IR343" s="143"/>
    </row>
    <row xmlns:x14ac="http://schemas.microsoft.com/office/spreadsheetml/2009/9/ac" r="344" s="3" customFormat="true" x14ac:dyDescent="0.25">
      <c r="A344" s="444"/>
      <c r="B344" s="143"/>
      <c r="L344" s="143"/>
      <c r="V344" s="143"/>
      <c r="AF344" s="143"/>
      <c r="AP344" s="143"/>
      <c r="AZ344" s="143"/>
      <c r="BA344" s="143"/>
      <c r="BB344" s="143"/>
      <c r="BC344" s="143"/>
      <c r="BD344" s="143"/>
      <c r="BE344" s="143"/>
      <c r="BF344" s="143"/>
      <c r="BG344" s="143"/>
      <c r="BJ344" s="143"/>
      <c r="BT344" s="143"/>
      <c r="CD344" s="143"/>
      <c r="CN344" s="143"/>
      <c r="CX344" s="143"/>
      <c r="DH344" s="143"/>
      <c r="DR344" s="143"/>
      <c r="EB344" s="143"/>
      <c r="EL344" s="143"/>
      <c r="EV344" s="143"/>
      <c r="FF344" s="143"/>
      <c r="FP344" s="143"/>
      <c r="FZ344" s="143"/>
      <c r="GJ344" s="143"/>
      <c r="GT344" s="143"/>
      <c r="HD344" s="143"/>
      <c r="HN344" s="143"/>
      <c r="HX344" s="143"/>
      <c r="IH344" s="143"/>
      <c r="IR344" s="143"/>
    </row>
    <row xmlns:x14ac="http://schemas.microsoft.com/office/spreadsheetml/2009/9/ac" r="345" s="3" customFormat="true" x14ac:dyDescent="0.25">
      <c r="A345" s="444"/>
      <c r="B345" s="143"/>
      <c r="L345" s="143"/>
      <c r="V345" s="143"/>
      <c r="AF345" s="143"/>
      <c r="AP345" s="143"/>
      <c r="AZ345" s="143"/>
      <c r="BA345" s="143"/>
      <c r="BB345" s="143"/>
      <c r="BC345" s="143"/>
      <c r="BD345" s="143"/>
      <c r="BE345" s="143"/>
      <c r="BF345" s="143"/>
      <c r="BG345" s="143"/>
      <c r="BJ345" s="143"/>
      <c r="BT345" s="143"/>
      <c r="CD345" s="143"/>
      <c r="CN345" s="143"/>
      <c r="CX345" s="143"/>
      <c r="DH345" s="143"/>
      <c r="DR345" s="143"/>
      <c r="EB345" s="143"/>
      <c r="EL345" s="143"/>
      <c r="EV345" s="143"/>
      <c r="FF345" s="143"/>
      <c r="FP345" s="143"/>
      <c r="FZ345" s="143"/>
      <c r="GJ345" s="143"/>
      <c r="GT345" s="143"/>
      <c r="HD345" s="143"/>
      <c r="HN345" s="143"/>
      <c r="HX345" s="143"/>
      <c r="IH345" s="143"/>
      <c r="IR345" s="143"/>
    </row>
    <row xmlns:x14ac="http://schemas.microsoft.com/office/spreadsheetml/2009/9/ac" r="346" s="3" customFormat="true" x14ac:dyDescent="0.25">
      <c r="A346" s="444"/>
      <c r="B346" s="143"/>
      <c r="L346" s="143"/>
      <c r="V346" s="143"/>
      <c r="AF346" s="143"/>
      <c r="AP346" s="143"/>
      <c r="AZ346" s="143"/>
      <c r="BA346" s="143"/>
      <c r="BB346" s="143"/>
      <c r="BC346" s="143"/>
      <c r="BD346" s="143"/>
      <c r="BE346" s="143"/>
      <c r="BF346" s="143"/>
      <c r="BG346" s="143"/>
      <c r="BJ346" s="143"/>
      <c r="BT346" s="143"/>
      <c r="CD346" s="143"/>
      <c r="CN346" s="143"/>
      <c r="CX346" s="143"/>
      <c r="DH346" s="143"/>
      <c r="DR346" s="143"/>
      <c r="EB346" s="143"/>
      <c r="EL346" s="143"/>
      <c r="EV346" s="143"/>
      <c r="FF346" s="143"/>
      <c r="FP346" s="143"/>
      <c r="FZ346" s="143"/>
      <c r="GJ346" s="143"/>
      <c r="GT346" s="143"/>
      <c r="HD346" s="143"/>
      <c r="HN346" s="143"/>
      <c r="HX346" s="143"/>
      <c r="IH346" s="143"/>
      <c r="IR346" s="143"/>
    </row>
    <row xmlns:x14ac="http://schemas.microsoft.com/office/spreadsheetml/2009/9/ac" r="347" s="3" customFormat="true" x14ac:dyDescent="0.25">
      <c r="A347" s="444"/>
      <c r="B347" s="143"/>
      <c r="L347" s="143"/>
      <c r="V347" s="143"/>
      <c r="AF347" s="143"/>
      <c r="AP347" s="143"/>
      <c r="AZ347" s="143"/>
      <c r="BA347" s="143"/>
      <c r="BB347" s="143"/>
      <c r="BC347" s="143"/>
      <c r="BD347" s="143"/>
      <c r="BE347" s="143"/>
      <c r="BF347" s="143"/>
      <c r="BG347" s="143"/>
      <c r="BJ347" s="143"/>
      <c r="BT347" s="143"/>
      <c r="CD347" s="143"/>
      <c r="CN347" s="143"/>
      <c r="CX347" s="143"/>
      <c r="DH347" s="143"/>
      <c r="DR347" s="143"/>
      <c r="EB347" s="143"/>
      <c r="EL347" s="143"/>
      <c r="EV347" s="143"/>
      <c r="FF347" s="143"/>
      <c r="FP347" s="143"/>
      <c r="FZ347" s="143"/>
      <c r="GJ347" s="143"/>
      <c r="GT347" s="143"/>
      <c r="HD347" s="143"/>
      <c r="HN347" s="143"/>
      <c r="HX347" s="143"/>
      <c r="IH347" s="143"/>
      <c r="IR347" s="143"/>
    </row>
    <row xmlns:x14ac="http://schemas.microsoft.com/office/spreadsheetml/2009/9/ac" r="348" s="3" customFormat="true" x14ac:dyDescent="0.25">
      <c r="A348" s="444"/>
      <c r="B348" s="143"/>
      <c r="L348" s="143"/>
      <c r="V348" s="143"/>
      <c r="AF348" s="143"/>
      <c r="AP348" s="143"/>
      <c r="AZ348" s="143"/>
      <c r="BA348" s="143"/>
      <c r="BB348" s="143"/>
      <c r="BC348" s="143"/>
      <c r="BD348" s="143"/>
      <c r="BE348" s="143"/>
      <c r="BF348" s="143"/>
      <c r="BG348" s="143"/>
      <c r="BJ348" s="143"/>
      <c r="BT348" s="143"/>
      <c r="CD348" s="143"/>
      <c r="CN348" s="143"/>
      <c r="CX348" s="143"/>
      <c r="DH348" s="143"/>
      <c r="DR348" s="143"/>
      <c r="EB348" s="143"/>
      <c r="EL348" s="143"/>
      <c r="EV348" s="143"/>
      <c r="FF348" s="143"/>
      <c r="FP348" s="143"/>
      <c r="FZ348" s="143"/>
      <c r="GJ348" s="143"/>
      <c r="GT348" s="143"/>
      <c r="HD348" s="143"/>
      <c r="HN348" s="143"/>
      <c r="HX348" s="143"/>
      <c r="IH348" s="143"/>
      <c r="IR348" s="143"/>
    </row>
    <row xmlns:x14ac="http://schemas.microsoft.com/office/spreadsheetml/2009/9/ac" r="349" s="3" customFormat="true" x14ac:dyDescent="0.25">
      <c r="A349" s="444"/>
      <c r="B349" s="143"/>
      <c r="L349" s="143"/>
      <c r="V349" s="143"/>
      <c r="AF349" s="143"/>
      <c r="AP349" s="143"/>
      <c r="AZ349" s="143"/>
      <c r="BA349" s="143"/>
      <c r="BB349" s="143"/>
      <c r="BC349" s="143"/>
      <c r="BD349" s="143"/>
      <c r="BE349" s="143"/>
      <c r="BF349" s="143"/>
      <c r="BG349" s="143"/>
      <c r="BJ349" s="143"/>
      <c r="BT349" s="143"/>
      <c r="CD349" s="143"/>
      <c r="CN349" s="143"/>
      <c r="CX349" s="143"/>
      <c r="DH349" s="143"/>
      <c r="DR349" s="143"/>
      <c r="EB349" s="143"/>
      <c r="EL349" s="143"/>
      <c r="EV349" s="143"/>
      <c r="FF349" s="143"/>
      <c r="FP349" s="143"/>
      <c r="FZ349" s="143"/>
      <c r="GJ349" s="143"/>
      <c r="GT349" s="143"/>
      <c r="HD349" s="143"/>
      <c r="HN349" s="143"/>
      <c r="HX349" s="143"/>
      <c r="IH349" s="143"/>
      <c r="IR349" s="143"/>
    </row>
    <row xmlns:x14ac="http://schemas.microsoft.com/office/spreadsheetml/2009/9/ac" r="350" s="3" customFormat="true" x14ac:dyDescent="0.25">
      <c r="A350" s="444"/>
      <c r="B350" s="143"/>
      <c r="L350" s="143"/>
      <c r="V350" s="143"/>
      <c r="AF350" s="143"/>
      <c r="AP350" s="143"/>
      <c r="AZ350" s="143"/>
      <c r="BA350" s="143"/>
      <c r="BB350" s="143"/>
      <c r="BC350" s="143"/>
      <c r="BD350" s="143"/>
      <c r="BE350" s="143"/>
      <c r="BF350" s="143"/>
      <c r="BG350" s="143"/>
      <c r="BJ350" s="143"/>
      <c r="BT350" s="143"/>
      <c r="CD350" s="143"/>
      <c r="CN350" s="143"/>
      <c r="CX350" s="143"/>
      <c r="DH350" s="143"/>
      <c r="DR350" s="143"/>
      <c r="EB350" s="143"/>
      <c r="EL350" s="143"/>
      <c r="EV350" s="143"/>
      <c r="FF350" s="143"/>
      <c r="FP350" s="143"/>
      <c r="FZ350" s="143"/>
      <c r="GJ350" s="143"/>
      <c r="GT350" s="143"/>
      <c r="HD350" s="143"/>
      <c r="HN350" s="143"/>
      <c r="HX350" s="143"/>
      <c r="IH350" s="143"/>
      <c r="IR350" s="143"/>
    </row>
    <row xmlns:x14ac="http://schemas.microsoft.com/office/spreadsheetml/2009/9/ac" r="351" s="3" customFormat="true" x14ac:dyDescent="0.25">
      <c r="A351" s="444"/>
      <c r="B351" s="143"/>
      <c r="L351" s="143"/>
      <c r="V351" s="143"/>
      <c r="AF351" s="143"/>
      <c r="AP351" s="143"/>
      <c r="AZ351" s="143"/>
      <c r="BA351" s="143"/>
      <c r="BB351" s="143"/>
      <c r="BC351" s="143"/>
      <c r="BD351" s="143"/>
      <c r="BE351" s="143"/>
      <c r="BF351" s="143"/>
      <c r="BG351" s="143"/>
      <c r="BJ351" s="143"/>
      <c r="BT351" s="143"/>
      <c r="CD351" s="143"/>
      <c r="CN351" s="143"/>
      <c r="CX351" s="143"/>
      <c r="DH351" s="143"/>
      <c r="DR351" s="143"/>
      <c r="EB351" s="143"/>
      <c r="EL351" s="143"/>
      <c r="EV351" s="143"/>
      <c r="FF351" s="143"/>
      <c r="FP351" s="143"/>
      <c r="FZ351" s="143"/>
      <c r="GJ351" s="143"/>
      <c r="GT351" s="143"/>
      <c r="HD351" s="143"/>
      <c r="HN351" s="143"/>
      <c r="HX351" s="143"/>
      <c r="IH351" s="143"/>
      <c r="IR351" s="143"/>
    </row>
    <row xmlns:x14ac="http://schemas.microsoft.com/office/spreadsheetml/2009/9/ac" r="352" s="3" customFormat="true" x14ac:dyDescent="0.25">
      <c r="A352" s="444"/>
      <c r="B352" s="143"/>
      <c r="L352" s="143"/>
      <c r="V352" s="143"/>
      <c r="AF352" s="143"/>
      <c r="AP352" s="143"/>
      <c r="AZ352" s="143"/>
      <c r="BA352" s="143"/>
      <c r="BB352" s="143"/>
      <c r="BC352" s="143"/>
      <c r="BD352" s="143"/>
      <c r="BE352" s="143"/>
      <c r="BF352" s="143"/>
      <c r="BG352" s="143"/>
      <c r="BJ352" s="143"/>
      <c r="BT352" s="143"/>
      <c r="CD352" s="143"/>
      <c r="CN352" s="143"/>
      <c r="CX352" s="143"/>
      <c r="DH352" s="143"/>
      <c r="DR352" s="143"/>
      <c r="EB352" s="143"/>
      <c r="EL352" s="143"/>
      <c r="EV352" s="143"/>
      <c r="FF352" s="143"/>
      <c r="FP352" s="143"/>
      <c r="FZ352" s="143"/>
      <c r="GJ352" s="143"/>
      <c r="GT352" s="143"/>
      <c r="HD352" s="143"/>
      <c r="HN352" s="143"/>
      <c r="HX352" s="143"/>
      <c r="IH352" s="143"/>
      <c r="IR352" s="143"/>
    </row>
    <row xmlns:x14ac="http://schemas.microsoft.com/office/spreadsheetml/2009/9/ac" r="353" s="3" customFormat="true" x14ac:dyDescent="0.25">
      <c r="A353" s="444"/>
      <c r="B353" s="143"/>
      <c r="L353" s="143"/>
      <c r="V353" s="143"/>
      <c r="AF353" s="143"/>
      <c r="AP353" s="143"/>
      <c r="AZ353" s="143"/>
      <c r="BA353" s="143"/>
      <c r="BB353" s="143"/>
      <c r="BC353" s="143"/>
      <c r="BD353" s="143"/>
      <c r="BE353" s="143"/>
      <c r="BF353" s="143"/>
      <c r="BG353" s="143"/>
      <c r="BJ353" s="143"/>
      <c r="BT353" s="143"/>
      <c r="CD353" s="143"/>
      <c r="CN353" s="143"/>
      <c r="CX353" s="143"/>
      <c r="DH353" s="143"/>
      <c r="DR353" s="143"/>
      <c r="EB353" s="143"/>
      <c r="EL353" s="143"/>
      <c r="EV353" s="143"/>
      <c r="FF353" s="143"/>
      <c r="FP353" s="143"/>
      <c r="FZ353" s="143"/>
      <c r="GJ353" s="143"/>
      <c r="GT353" s="143"/>
      <c r="HD353" s="143"/>
      <c r="HN353" s="143"/>
      <c r="HX353" s="143"/>
      <c r="IH353" s="143"/>
      <c r="IR353" s="143"/>
    </row>
    <row xmlns:x14ac="http://schemas.microsoft.com/office/spreadsheetml/2009/9/ac" r="354" s="3" customFormat="true" x14ac:dyDescent="0.25">
      <c r="A354" s="444"/>
      <c r="B354" s="143"/>
      <c r="L354" s="143"/>
      <c r="V354" s="143"/>
      <c r="AF354" s="143"/>
      <c r="AP354" s="143"/>
      <c r="AZ354" s="143"/>
      <c r="BA354" s="143"/>
      <c r="BB354" s="143"/>
      <c r="BC354" s="143"/>
      <c r="BD354" s="143"/>
      <c r="BE354" s="143"/>
      <c r="BF354" s="143"/>
      <c r="BG354" s="143"/>
      <c r="BJ354" s="143"/>
      <c r="BT354" s="143"/>
      <c r="CD354" s="143"/>
      <c r="CN354" s="143"/>
      <c r="CX354" s="143"/>
      <c r="DH354" s="143"/>
      <c r="DR354" s="143"/>
      <c r="EB354" s="143"/>
      <c r="EL354" s="143"/>
      <c r="EV354" s="143"/>
      <c r="FF354" s="143"/>
      <c r="FP354" s="143"/>
      <c r="FZ354" s="143"/>
      <c r="GJ354" s="143"/>
      <c r="GT354" s="143"/>
      <c r="HD354" s="143"/>
      <c r="HN354" s="143"/>
      <c r="HX354" s="143"/>
      <c r="IH354" s="143"/>
      <c r="IR354" s="143"/>
    </row>
    <row xmlns:x14ac="http://schemas.microsoft.com/office/spreadsheetml/2009/9/ac" r="355" s="3" customFormat="true" x14ac:dyDescent="0.25">
      <c r="A355" s="444"/>
      <c r="B355" s="143"/>
      <c r="L355" s="143"/>
      <c r="V355" s="143"/>
      <c r="AF355" s="143"/>
      <c r="AP355" s="143"/>
      <c r="AZ355" s="143"/>
      <c r="BA355" s="143"/>
      <c r="BB355" s="143"/>
      <c r="BC355" s="143"/>
      <c r="BD355" s="143"/>
      <c r="BE355" s="143"/>
      <c r="BF355" s="143"/>
      <c r="BG355" s="143"/>
      <c r="BJ355" s="143"/>
      <c r="BT355" s="143"/>
      <c r="CD355" s="143"/>
      <c r="CN355" s="143"/>
      <c r="CX355" s="143"/>
      <c r="DH355" s="143"/>
      <c r="DR355" s="143"/>
      <c r="EB355" s="143"/>
      <c r="EL355" s="143"/>
      <c r="EV355" s="143"/>
      <c r="FF355" s="143"/>
      <c r="FP355" s="143"/>
      <c r="FZ355" s="143"/>
      <c r="GJ355" s="143"/>
      <c r="GT355" s="143"/>
      <c r="HD355" s="143"/>
      <c r="HN355" s="143"/>
      <c r="HX355" s="143"/>
      <c r="IH355" s="143"/>
      <c r="IR355" s="143"/>
    </row>
    <row xmlns:x14ac="http://schemas.microsoft.com/office/spreadsheetml/2009/9/ac" r="356" s="3" customFormat="true" x14ac:dyDescent="0.25">
      <c r="A356" s="444"/>
      <c r="B356" s="143"/>
      <c r="L356" s="143"/>
      <c r="V356" s="143"/>
      <c r="AF356" s="143"/>
      <c r="AP356" s="143"/>
      <c r="AZ356" s="143"/>
      <c r="BA356" s="143"/>
      <c r="BB356" s="143"/>
      <c r="BC356" s="143"/>
      <c r="BD356" s="143"/>
      <c r="BE356" s="143"/>
      <c r="BF356" s="143"/>
      <c r="BG356" s="143"/>
      <c r="BJ356" s="143"/>
      <c r="BT356" s="143"/>
      <c r="CD356" s="143"/>
      <c r="CN356" s="143"/>
      <c r="CX356" s="143"/>
      <c r="DH356" s="143"/>
      <c r="DR356" s="143"/>
      <c r="EB356" s="143"/>
      <c r="EL356" s="143"/>
      <c r="EV356" s="143"/>
      <c r="FF356" s="143"/>
      <c r="FP356" s="143"/>
      <c r="FZ356" s="143"/>
      <c r="GJ356" s="143"/>
      <c r="GT356" s="143"/>
      <c r="HD356" s="143"/>
      <c r="HN356" s="143"/>
      <c r="HX356" s="143"/>
      <c r="IH356" s="143"/>
      <c r="IR356" s="143"/>
    </row>
    <row xmlns:x14ac="http://schemas.microsoft.com/office/spreadsheetml/2009/9/ac" r="357" s="3" customFormat="true" x14ac:dyDescent="0.25">
      <c r="A357" s="444"/>
      <c r="B357" s="143"/>
      <c r="L357" s="143"/>
      <c r="V357" s="143"/>
      <c r="AF357" s="143"/>
      <c r="AP357" s="143"/>
      <c r="AZ357" s="143"/>
      <c r="BA357" s="143"/>
      <c r="BB357" s="143"/>
      <c r="BC357" s="143"/>
      <c r="BD357" s="143"/>
      <c r="BE357" s="143"/>
      <c r="BF357" s="143"/>
      <c r="BG357" s="143"/>
      <c r="BJ357" s="143"/>
      <c r="BT357" s="143"/>
      <c r="CD357" s="143"/>
      <c r="CN357" s="143"/>
      <c r="CX357" s="143"/>
      <c r="DH357" s="143"/>
      <c r="DR357" s="143"/>
      <c r="EB357" s="143"/>
      <c r="EL357" s="143"/>
      <c r="EV357" s="143"/>
      <c r="FF357" s="143"/>
      <c r="FP357" s="143"/>
      <c r="FZ357" s="143"/>
      <c r="GJ357" s="143"/>
      <c r="GT357" s="143"/>
      <c r="HD357" s="143"/>
      <c r="HN357" s="143"/>
      <c r="HX357" s="143"/>
      <c r="IH357" s="143"/>
      <c r="IR357" s="143"/>
    </row>
    <row xmlns:x14ac="http://schemas.microsoft.com/office/spreadsheetml/2009/9/ac" r="358" s="3" customFormat="true" x14ac:dyDescent="0.25">
      <c r="A358" s="444"/>
      <c r="B358" s="143"/>
      <c r="L358" s="143"/>
      <c r="V358" s="143"/>
      <c r="AF358" s="143"/>
      <c r="AP358" s="143"/>
      <c r="AZ358" s="143"/>
      <c r="BA358" s="143"/>
      <c r="BB358" s="143"/>
      <c r="BC358" s="143"/>
      <c r="BD358" s="143"/>
      <c r="BE358" s="143"/>
      <c r="BF358" s="143"/>
      <c r="BG358" s="143"/>
      <c r="BJ358" s="143"/>
      <c r="BT358" s="143"/>
      <c r="CD358" s="143"/>
      <c r="CN358" s="143"/>
      <c r="CX358" s="143"/>
      <c r="DH358" s="143"/>
      <c r="DR358" s="143"/>
      <c r="EB358" s="143"/>
      <c r="EL358" s="143"/>
      <c r="EV358" s="143"/>
      <c r="FF358" s="143"/>
      <c r="FP358" s="143"/>
      <c r="FZ358" s="143"/>
      <c r="GJ358" s="143"/>
      <c r="GT358" s="143"/>
      <c r="HD358" s="143"/>
      <c r="HN358" s="143"/>
      <c r="HX358" s="143"/>
      <c r="IH358" s="143"/>
      <c r="IR358" s="143"/>
    </row>
    <row xmlns:x14ac="http://schemas.microsoft.com/office/spreadsheetml/2009/9/ac" r="359" s="3" customFormat="true" x14ac:dyDescent="0.25">
      <c r="A359" s="444"/>
      <c r="B359" s="143"/>
      <c r="L359" s="143"/>
      <c r="V359" s="143"/>
      <c r="AF359" s="143"/>
      <c r="AP359" s="143"/>
      <c r="AZ359" s="143"/>
      <c r="BA359" s="143"/>
      <c r="BB359" s="143"/>
      <c r="BC359" s="143"/>
      <c r="BD359" s="143"/>
      <c r="BE359" s="143"/>
      <c r="BF359" s="143"/>
      <c r="BG359" s="143"/>
      <c r="BJ359" s="143"/>
      <c r="BT359" s="143"/>
      <c r="CD359" s="143"/>
      <c r="CN359" s="143"/>
      <c r="CX359" s="143"/>
      <c r="DH359" s="143"/>
      <c r="DR359" s="143"/>
      <c r="EB359" s="143"/>
      <c r="EL359" s="143"/>
      <c r="EV359" s="143"/>
      <c r="FF359" s="143"/>
      <c r="FP359" s="143"/>
      <c r="FZ359" s="143"/>
      <c r="GJ359" s="143"/>
      <c r="GT359" s="143"/>
      <c r="HD359" s="143"/>
      <c r="HN359" s="143"/>
      <c r="HX359" s="143"/>
      <c r="IH359" s="143"/>
      <c r="IR359" s="143"/>
    </row>
    <row xmlns:x14ac="http://schemas.microsoft.com/office/spreadsheetml/2009/9/ac" r="360" s="3" customFormat="true" x14ac:dyDescent="0.25">
      <c r="A360" s="444"/>
      <c r="B360" s="143"/>
      <c r="L360" s="143"/>
      <c r="V360" s="143"/>
      <c r="AF360" s="143"/>
      <c r="AP360" s="143"/>
      <c r="AZ360" s="143"/>
      <c r="BA360" s="143"/>
      <c r="BB360" s="143"/>
      <c r="BC360" s="143"/>
      <c r="BD360" s="143"/>
      <c r="BE360" s="143"/>
      <c r="BF360" s="143"/>
      <c r="BG360" s="143"/>
      <c r="BJ360" s="143"/>
      <c r="BT360" s="143"/>
      <c r="CD360" s="143"/>
      <c r="CN360" s="143"/>
      <c r="CX360" s="143"/>
      <c r="DH360" s="143"/>
      <c r="DR360" s="143"/>
      <c r="EB360" s="143"/>
      <c r="EL360" s="143"/>
      <c r="EV360" s="143"/>
      <c r="FF360" s="143"/>
      <c r="FP360" s="143"/>
      <c r="FZ360" s="143"/>
      <c r="GJ360" s="143"/>
      <c r="GT360" s="143"/>
      <c r="HD360" s="143"/>
      <c r="HN360" s="143"/>
      <c r="HX360" s="143"/>
      <c r="IH360" s="143"/>
      <c r="IR360" s="143"/>
    </row>
    <row xmlns:x14ac="http://schemas.microsoft.com/office/spreadsheetml/2009/9/ac" r="361" s="3" customFormat="true" x14ac:dyDescent="0.25">
      <c r="A361" s="444"/>
      <c r="B361" s="143"/>
      <c r="L361" s="143"/>
      <c r="V361" s="143"/>
      <c r="AF361" s="143"/>
      <c r="AP361" s="143"/>
      <c r="AZ361" s="143"/>
      <c r="BA361" s="143"/>
      <c r="BB361" s="143"/>
      <c r="BC361" s="143"/>
      <c r="BD361" s="143"/>
      <c r="BE361" s="143"/>
      <c r="BF361" s="143"/>
      <c r="BG361" s="143"/>
      <c r="BJ361" s="143"/>
      <c r="BT361" s="143"/>
      <c r="CD361" s="143"/>
      <c r="CN361" s="143"/>
      <c r="CX361" s="143"/>
      <c r="DH361" s="143"/>
      <c r="DR361" s="143"/>
      <c r="EB361" s="143"/>
      <c r="EL361" s="143"/>
      <c r="EV361" s="143"/>
      <c r="FF361" s="143"/>
      <c r="FP361" s="143"/>
      <c r="FZ361" s="143"/>
      <c r="GJ361" s="143"/>
      <c r="GT361" s="143"/>
      <c r="HD361" s="143"/>
      <c r="HN361" s="143"/>
      <c r="HX361" s="143"/>
      <c r="IH361" s="143"/>
      <c r="IR361" s="143"/>
    </row>
    <row xmlns:x14ac="http://schemas.microsoft.com/office/spreadsheetml/2009/9/ac" r="362" s="3" customFormat="true" x14ac:dyDescent="0.25">
      <c r="A362" s="444"/>
      <c r="B362" s="143"/>
      <c r="L362" s="143"/>
      <c r="V362" s="143"/>
      <c r="AF362" s="143"/>
      <c r="AP362" s="143"/>
      <c r="AZ362" s="143"/>
      <c r="BA362" s="143"/>
      <c r="BB362" s="143"/>
      <c r="BC362" s="143"/>
      <c r="BD362" s="143"/>
      <c r="BE362" s="143"/>
      <c r="BF362" s="143"/>
      <c r="BG362" s="143"/>
      <c r="BJ362" s="143"/>
      <c r="BT362" s="143"/>
      <c r="CD362" s="143"/>
      <c r="CN362" s="143"/>
      <c r="CX362" s="143"/>
      <c r="DH362" s="143"/>
      <c r="DR362" s="143"/>
      <c r="EB362" s="143"/>
      <c r="EL362" s="143"/>
      <c r="EV362" s="143"/>
      <c r="FF362" s="143"/>
      <c r="FP362" s="143"/>
      <c r="FZ362" s="143"/>
      <c r="GJ362" s="143"/>
      <c r="GT362" s="143"/>
      <c r="HD362" s="143"/>
      <c r="HN362" s="143"/>
      <c r="HX362" s="143"/>
      <c r="IH362" s="143"/>
      <c r="IR362" s="143"/>
    </row>
    <row xmlns:x14ac="http://schemas.microsoft.com/office/spreadsheetml/2009/9/ac" r="363" s="3" customFormat="true" x14ac:dyDescent="0.25">
      <c r="A363" s="444"/>
      <c r="B363" s="143"/>
      <c r="L363" s="143"/>
      <c r="V363" s="143"/>
      <c r="AF363" s="143"/>
      <c r="AP363" s="143"/>
      <c r="AZ363" s="143"/>
      <c r="BA363" s="143"/>
      <c r="BB363" s="143"/>
      <c r="BC363" s="143"/>
      <c r="BD363" s="143"/>
      <c r="BE363" s="143"/>
      <c r="BF363" s="143"/>
      <c r="BG363" s="143"/>
      <c r="BJ363" s="143"/>
      <c r="BT363" s="143"/>
      <c r="CD363" s="143"/>
      <c r="CN363" s="143"/>
      <c r="CX363" s="143"/>
      <c r="DH363" s="143"/>
      <c r="DR363" s="143"/>
      <c r="EB363" s="143"/>
      <c r="EL363" s="143"/>
      <c r="EV363" s="143"/>
      <c r="FF363" s="143"/>
      <c r="FP363" s="143"/>
      <c r="FZ363" s="143"/>
      <c r="GJ363" s="143"/>
      <c r="GT363" s="143"/>
      <c r="HD363" s="143"/>
      <c r="HN363" s="143"/>
      <c r="HX363" s="143"/>
      <c r="IH363" s="143"/>
      <c r="IR363" s="143"/>
    </row>
    <row xmlns:x14ac="http://schemas.microsoft.com/office/spreadsheetml/2009/9/ac" r="364" s="3" customFormat="true" x14ac:dyDescent="0.25">
      <c r="A364" s="444"/>
      <c r="B364" s="143"/>
      <c r="L364" s="143"/>
      <c r="V364" s="143"/>
      <c r="AF364" s="143"/>
      <c r="AP364" s="143"/>
      <c r="AZ364" s="143"/>
      <c r="BA364" s="143"/>
      <c r="BB364" s="143"/>
      <c r="BC364" s="143"/>
      <c r="BD364" s="143"/>
      <c r="BE364" s="143"/>
      <c r="BF364" s="143"/>
      <c r="BG364" s="143"/>
      <c r="BJ364" s="143"/>
      <c r="BT364" s="143"/>
      <c r="CD364" s="143"/>
      <c r="CN364" s="143"/>
      <c r="CX364" s="143"/>
      <c r="DH364" s="143"/>
      <c r="DR364" s="143"/>
      <c r="EB364" s="143"/>
      <c r="EL364" s="143"/>
      <c r="EV364" s="143"/>
      <c r="FF364" s="143"/>
      <c r="FP364" s="143"/>
      <c r="FZ364" s="143"/>
      <c r="GJ364" s="143"/>
      <c r="GT364" s="143"/>
      <c r="HD364" s="143"/>
      <c r="HN364" s="143"/>
      <c r="HX364" s="143"/>
      <c r="IH364" s="143"/>
      <c r="IR364" s="143"/>
    </row>
    <row xmlns:x14ac="http://schemas.microsoft.com/office/spreadsheetml/2009/9/ac" r="365" s="3" customFormat="true" x14ac:dyDescent="0.25">
      <c r="A365" s="444"/>
      <c r="B365" s="143"/>
      <c r="L365" s="143"/>
      <c r="V365" s="143"/>
      <c r="AF365" s="143"/>
      <c r="AP365" s="143"/>
      <c r="AZ365" s="143"/>
      <c r="BA365" s="143"/>
      <c r="BB365" s="143"/>
      <c r="BC365" s="143"/>
      <c r="BD365" s="143"/>
      <c r="BE365" s="143"/>
      <c r="BF365" s="143"/>
      <c r="BG365" s="143"/>
      <c r="BJ365" s="143"/>
      <c r="BT365" s="143"/>
      <c r="CD365" s="143"/>
      <c r="CN365" s="143"/>
      <c r="CX365" s="143"/>
      <c r="DH365" s="143"/>
      <c r="DR365" s="143"/>
      <c r="EB365" s="143"/>
      <c r="EL365" s="143"/>
      <c r="EV365" s="143"/>
      <c r="FF365" s="143"/>
      <c r="FP365" s="143"/>
      <c r="FZ365" s="143"/>
      <c r="GJ365" s="143"/>
      <c r="GT365" s="143"/>
      <c r="HD365" s="143"/>
      <c r="HN365" s="143"/>
      <c r="HX365" s="143"/>
      <c r="IH365" s="143"/>
      <c r="IR365" s="143"/>
    </row>
    <row xmlns:x14ac="http://schemas.microsoft.com/office/spreadsheetml/2009/9/ac" r="366" s="3" customFormat="true" x14ac:dyDescent="0.25">
      <c r="A366" s="444"/>
      <c r="B366" s="143"/>
      <c r="L366" s="143"/>
      <c r="V366" s="143"/>
      <c r="AF366" s="143"/>
      <c r="AP366" s="143"/>
      <c r="AZ366" s="143"/>
      <c r="BA366" s="143"/>
      <c r="BB366" s="143"/>
      <c r="BC366" s="143"/>
      <c r="BD366" s="143"/>
      <c r="BE366" s="143"/>
      <c r="BF366" s="143"/>
      <c r="BG366" s="143"/>
      <c r="BJ366" s="143"/>
      <c r="BT366" s="143"/>
      <c r="CD366" s="143"/>
      <c r="CN366" s="143"/>
      <c r="CX366" s="143"/>
      <c r="DH366" s="143"/>
      <c r="DR366" s="143"/>
      <c r="EB366" s="143"/>
      <c r="EL366" s="143"/>
      <c r="EV366" s="143"/>
      <c r="FF366" s="143"/>
      <c r="FP366" s="143"/>
      <c r="FZ366" s="143"/>
      <c r="GJ366" s="143"/>
      <c r="GT366" s="143"/>
      <c r="HD366" s="143"/>
      <c r="HN366" s="143"/>
      <c r="HX366" s="143"/>
      <c r="IH366" s="143"/>
      <c r="IR366" s="143"/>
    </row>
    <row xmlns:x14ac="http://schemas.microsoft.com/office/spreadsheetml/2009/9/ac" r="367" s="3" customFormat="true" x14ac:dyDescent="0.25">
      <c r="A367" s="444"/>
      <c r="B367" s="143"/>
      <c r="L367" s="143"/>
      <c r="V367" s="143"/>
      <c r="AF367" s="143"/>
      <c r="AP367" s="143"/>
      <c r="AZ367" s="143"/>
      <c r="BA367" s="143"/>
      <c r="BB367" s="143"/>
      <c r="BC367" s="143"/>
      <c r="BD367" s="143"/>
      <c r="BE367" s="143"/>
      <c r="BF367" s="143"/>
      <c r="BG367" s="143"/>
      <c r="BJ367" s="143"/>
      <c r="BT367" s="143"/>
      <c r="CD367" s="143"/>
      <c r="CN367" s="143"/>
      <c r="CX367" s="143"/>
      <c r="DH367" s="143"/>
      <c r="DR367" s="143"/>
      <c r="EB367" s="143"/>
      <c r="EL367" s="143"/>
      <c r="EV367" s="143"/>
      <c r="FF367" s="143"/>
      <c r="FP367" s="143"/>
      <c r="FZ367" s="143"/>
      <c r="GJ367" s="143"/>
      <c r="GT367" s="143"/>
      <c r="HD367" s="143"/>
      <c r="HN367" s="143"/>
      <c r="HX367" s="143"/>
      <c r="IH367" s="143"/>
      <c r="IR367" s="143"/>
    </row>
    <row xmlns:x14ac="http://schemas.microsoft.com/office/spreadsheetml/2009/9/ac" r="368" s="3" customFormat="true" x14ac:dyDescent="0.25">
      <c r="A368" s="444"/>
      <c r="B368" s="143"/>
      <c r="L368" s="143"/>
      <c r="V368" s="143"/>
      <c r="AF368" s="143"/>
      <c r="AP368" s="143"/>
      <c r="AZ368" s="143"/>
      <c r="BA368" s="143"/>
      <c r="BB368" s="143"/>
      <c r="BC368" s="143"/>
      <c r="BD368" s="143"/>
      <c r="BE368" s="143"/>
      <c r="BF368" s="143"/>
      <c r="BG368" s="143"/>
      <c r="BJ368" s="143"/>
      <c r="BT368" s="143"/>
      <c r="CD368" s="143"/>
      <c r="CN368" s="143"/>
      <c r="CX368" s="143"/>
      <c r="DH368" s="143"/>
      <c r="DR368" s="143"/>
      <c r="EB368" s="143"/>
      <c r="EL368" s="143"/>
      <c r="EV368" s="143"/>
      <c r="FF368" s="143"/>
      <c r="FP368" s="143"/>
      <c r="FZ368" s="143"/>
      <c r="GJ368" s="143"/>
      <c r="GT368" s="143"/>
      <c r="HD368" s="143"/>
      <c r="HN368" s="143"/>
      <c r="HX368" s="143"/>
      <c r="IH368" s="143"/>
      <c r="IR368" s="143"/>
    </row>
    <row xmlns:x14ac="http://schemas.microsoft.com/office/spreadsheetml/2009/9/ac" r="369" s="3" customFormat="true" x14ac:dyDescent="0.25">
      <c r="A369" s="444"/>
      <c r="B369" s="143"/>
      <c r="L369" s="143"/>
      <c r="V369" s="143"/>
      <c r="AF369" s="143"/>
      <c r="AP369" s="143"/>
      <c r="AZ369" s="143"/>
      <c r="BA369" s="143"/>
      <c r="BB369" s="143"/>
      <c r="BC369" s="143"/>
      <c r="BD369" s="143"/>
      <c r="BE369" s="143"/>
      <c r="BF369" s="143"/>
      <c r="BG369" s="143"/>
      <c r="BJ369" s="143"/>
      <c r="BT369" s="143"/>
      <c r="CD369" s="143"/>
      <c r="CN369" s="143"/>
      <c r="CX369" s="143"/>
      <c r="DH369" s="143"/>
      <c r="DR369" s="143"/>
      <c r="EB369" s="143"/>
      <c r="EL369" s="143"/>
      <c r="EV369" s="143"/>
      <c r="FF369" s="143"/>
      <c r="FP369" s="143"/>
      <c r="FZ369" s="143"/>
      <c r="GJ369" s="143"/>
      <c r="GT369" s="143"/>
      <c r="HD369" s="143"/>
      <c r="HN369" s="143"/>
      <c r="HX369" s="143"/>
      <c r="IH369" s="143"/>
      <c r="IR369" s="143"/>
    </row>
    <row xmlns:x14ac="http://schemas.microsoft.com/office/spreadsheetml/2009/9/ac" r="370" s="3" customFormat="true" x14ac:dyDescent="0.25">
      <c r="A370" s="444"/>
      <c r="B370" s="143"/>
      <c r="L370" s="143"/>
      <c r="V370" s="143"/>
      <c r="AF370" s="143"/>
      <c r="AP370" s="143"/>
      <c r="AZ370" s="143"/>
      <c r="BA370" s="143"/>
      <c r="BB370" s="143"/>
      <c r="BC370" s="143"/>
      <c r="BD370" s="143"/>
      <c r="BE370" s="143"/>
      <c r="BF370" s="143"/>
      <c r="BG370" s="143"/>
      <c r="BJ370" s="143"/>
      <c r="BT370" s="143"/>
      <c r="CD370" s="143"/>
      <c r="CN370" s="143"/>
      <c r="CX370" s="143"/>
      <c r="DH370" s="143"/>
      <c r="DR370" s="143"/>
      <c r="EB370" s="143"/>
      <c r="EL370" s="143"/>
      <c r="EV370" s="143"/>
      <c r="FF370" s="143"/>
      <c r="FP370" s="143"/>
      <c r="FZ370" s="143"/>
      <c r="GJ370" s="143"/>
      <c r="GT370" s="143"/>
      <c r="HD370" s="143"/>
      <c r="HN370" s="143"/>
      <c r="HX370" s="143"/>
      <c r="IH370" s="143"/>
      <c r="IR370" s="143"/>
    </row>
    <row xmlns:x14ac="http://schemas.microsoft.com/office/spreadsheetml/2009/9/ac" r="371" s="3" customFormat="true" x14ac:dyDescent="0.25">
      <c r="A371" s="444"/>
      <c r="B371" s="143"/>
      <c r="L371" s="143"/>
      <c r="V371" s="143"/>
      <c r="AF371" s="143"/>
      <c r="AP371" s="143"/>
      <c r="AZ371" s="143"/>
      <c r="BA371" s="143"/>
      <c r="BB371" s="143"/>
      <c r="BC371" s="143"/>
      <c r="BD371" s="143"/>
      <c r="BE371" s="143"/>
      <c r="BF371" s="143"/>
      <c r="BG371" s="143"/>
      <c r="BJ371" s="143"/>
      <c r="BT371" s="143"/>
      <c r="CD371" s="143"/>
      <c r="CN371" s="143"/>
      <c r="CX371" s="143"/>
      <c r="DH371" s="143"/>
      <c r="DR371" s="143"/>
      <c r="EB371" s="143"/>
      <c r="EL371" s="143"/>
      <c r="EV371" s="143"/>
      <c r="FF371" s="143"/>
      <c r="FP371" s="143"/>
      <c r="FZ371" s="143"/>
      <c r="GJ371" s="143"/>
      <c r="GT371" s="143"/>
      <c r="HD371" s="143"/>
      <c r="HN371" s="143"/>
      <c r="HX371" s="143"/>
      <c r="IH371" s="143"/>
      <c r="IR371" s="143"/>
    </row>
    <row xmlns:x14ac="http://schemas.microsoft.com/office/spreadsheetml/2009/9/ac" r="372" s="3" customFormat="true" x14ac:dyDescent="0.25">
      <c r="A372" s="444"/>
      <c r="B372" s="143"/>
      <c r="L372" s="143"/>
      <c r="V372" s="143"/>
      <c r="AF372" s="143"/>
      <c r="AP372" s="143"/>
      <c r="AZ372" s="143"/>
      <c r="BA372" s="143"/>
      <c r="BB372" s="143"/>
      <c r="BC372" s="143"/>
      <c r="BD372" s="143"/>
      <c r="BE372" s="143"/>
      <c r="BF372" s="143"/>
      <c r="BG372" s="143"/>
      <c r="BJ372" s="143"/>
      <c r="BT372" s="143"/>
      <c r="CD372" s="143"/>
      <c r="CN372" s="143"/>
      <c r="CX372" s="143"/>
      <c r="DH372" s="143"/>
      <c r="DR372" s="143"/>
      <c r="EB372" s="143"/>
      <c r="EL372" s="143"/>
      <c r="EV372" s="143"/>
      <c r="FF372" s="143"/>
      <c r="FP372" s="143"/>
      <c r="FZ372" s="143"/>
      <c r="GJ372" s="143"/>
      <c r="GT372" s="143"/>
      <c r="HD372" s="143"/>
      <c r="HN372" s="143"/>
      <c r="HX372" s="143"/>
      <c r="IH372" s="143"/>
      <c r="IR372" s="143"/>
    </row>
    <row xmlns:x14ac="http://schemas.microsoft.com/office/spreadsheetml/2009/9/ac" r="373" s="3" customFormat="true" x14ac:dyDescent="0.25">
      <c r="A373" s="444"/>
      <c r="B373" s="143"/>
      <c r="L373" s="143"/>
      <c r="V373" s="143"/>
      <c r="AF373" s="143"/>
      <c r="AP373" s="143"/>
      <c r="AZ373" s="143"/>
      <c r="BA373" s="143"/>
      <c r="BB373" s="143"/>
      <c r="BC373" s="143"/>
      <c r="BD373" s="143"/>
      <c r="BE373" s="143"/>
      <c r="BF373" s="143"/>
      <c r="BG373" s="143"/>
      <c r="BJ373" s="143"/>
      <c r="BT373" s="143"/>
      <c r="CD373" s="143"/>
      <c r="CN373" s="143"/>
      <c r="CX373" s="143"/>
      <c r="DH373" s="143"/>
      <c r="DR373" s="143"/>
      <c r="EB373" s="143"/>
      <c r="EL373" s="143"/>
      <c r="EV373" s="143"/>
      <c r="FF373" s="143"/>
      <c r="FP373" s="143"/>
      <c r="FZ373" s="143"/>
      <c r="GJ373" s="143"/>
      <c r="GT373" s="143"/>
      <c r="HD373" s="143"/>
      <c r="HN373" s="143"/>
      <c r="HX373" s="143"/>
      <c r="IH373" s="143"/>
      <c r="IR373" s="143"/>
    </row>
    <row xmlns:x14ac="http://schemas.microsoft.com/office/spreadsheetml/2009/9/ac" r="374" s="3" customFormat="true" x14ac:dyDescent="0.25">
      <c r="A374" s="444"/>
      <c r="B374" s="143"/>
      <c r="L374" s="143"/>
      <c r="V374" s="143"/>
      <c r="AF374" s="143"/>
      <c r="AP374" s="143"/>
      <c r="AZ374" s="143"/>
      <c r="BA374" s="143"/>
      <c r="BB374" s="143"/>
      <c r="BC374" s="143"/>
      <c r="BD374" s="143"/>
      <c r="BE374" s="143"/>
      <c r="BF374" s="143"/>
      <c r="BG374" s="143"/>
      <c r="BJ374" s="143"/>
      <c r="BT374" s="143"/>
      <c r="CD374" s="143"/>
      <c r="CN374" s="143"/>
      <c r="CX374" s="143"/>
      <c r="DH374" s="143"/>
      <c r="DR374" s="143"/>
      <c r="EB374" s="143"/>
      <c r="EL374" s="143"/>
      <c r="EV374" s="143"/>
      <c r="FF374" s="143"/>
      <c r="FP374" s="143"/>
      <c r="FZ374" s="143"/>
      <c r="GJ374" s="143"/>
      <c r="GT374" s="143"/>
      <c r="HD374" s="143"/>
      <c r="HN374" s="143"/>
      <c r="HX374" s="143"/>
      <c r="IH374" s="143"/>
      <c r="IR374" s="143"/>
    </row>
    <row xmlns:x14ac="http://schemas.microsoft.com/office/spreadsheetml/2009/9/ac" r="375" s="3" customFormat="true" x14ac:dyDescent="0.25">
      <c r="A375" s="444"/>
      <c r="B375" s="143"/>
      <c r="L375" s="143"/>
      <c r="V375" s="143"/>
      <c r="AF375" s="143"/>
      <c r="AP375" s="143"/>
      <c r="AZ375" s="143"/>
      <c r="BA375" s="143"/>
      <c r="BB375" s="143"/>
      <c r="BC375" s="143"/>
      <c r="BD375" s="143"/>
      <c r="BE375" s="143"/>
      <c r="BF375" s="143"/>
      <c r="BG375" s="143"/>
      <c r="BJ375" s="143"/>
      <c r="BT375" s="143"/>
      <c r="CD375" s="143"/>
      <c r="CN375" s="143"/>
      <c r="CX375" s="143"/>
      <c r="DH375" s="143"/>
      <c r="DR375" s="143"/>
      <c r="EB375" s="143"/>
      <c r="EL375" s="143"/>
      <c r="EV375" s="143"/>
      <c r="FF375" s="143"/>
      <c r="FP375" s="143"/>
      <c r="FZ375" s="143"/>
      <c r="GJ375" s="143"/>
      <c r="GT375" s="143"/>
      <c r="HD375" s="143"/>
      <c r="HN375" s="143"/>
      <c r="HX375" s="143"/>
      <c r="IH375" s="143"/>
      <c r="IR375" s="143"/>
    </row>
    <row xmlns:x14ac="http://schemas.microsoft.com/office/spreadsheetml/2009/9/ac" r="376" s="3" customFormat="true" x14ac:dyDescent="0.25">
      <c r="A376" s="444"/>
      <c r="B376" s="143"/>
      <c r="L376" s="143"/>
      <c r="V376" s="143"/>
      <c r="AF376" s="143"/>
      <c r="AP376" s="143"/>
      <c r="AZ376" s="143"/>
      <c r="BA376" s="143"/>
      <c r="BB376" s="143"/>
      <c r="BC376" s="143"/>
      <c r="BD376" s="143"/>
      <c r="BE376" s="143"/>
      <c r="BF376" s="143"/>
      <c r="BG376" s="143"/>
      <c r="BJ376" s="143"/>
      <c r="BT376" s="143"/>
      <c r="CD376" s="143"/>
      <c r="CN376" s="143"/>
      <c r="CX376" s="143"/>
      <c r="DH376" s="143"/>
      <c r="DR376" s="143"/>
      <c r="EB376" s="143"/>
      <c r="EL376" s="143"/>
      <c r="EV376" s="143"/>
      <c r="FF376" s="143"/>
      <c r="FP376" s="143"/>
      <c r="FZ376" s="143"/>
      <c r="GJ376" s="143"/>
      <c r="GT376" s="143"/>
      <c r="HD376" s="143"/>
      <c r="HN376" s="143"/>
      <c r="HX376" s="143"/>
      <c r="IH376" s="143"/>
      <c r="IR376" s="143"/>
    </row>
    <row xmlns:x14ac="http://schemas.microsoft.com/office/spreadsheetml/2009/9/ac" r="377" s="3" customFormat="true" x14ac:dyDescent="0.25">
      <c r="A377" s="444"/>
      <c r="B377" s="143"/>
      <c r="L377" s="143"/>
      <c r="V377" s="143"/>
      <c r="AF377" s="143"/>
      <c r="AP377" s="143"/>
      <c r="AZ377" s="143"/>
      <c r="BA377" s="143"/>
      <c r="BB377" s="143"/>
      <c r="BC377" s="143"/>
      <c r="BD377" s="143"/>
      <c r="BE377" s="143"/>
      <c r="BF377" s="143"/>
      <c r="BG377" s="143"/>
      <c r="BJ377" s="143"/>
      <c r="BT377" s="143"/>
      <c r="CD377" s="143"/>
      <c r="CN377" s="143"/>
      <c r="CX377" s="143"/>
      <c r="DH377" s="143"/>
      <c r="DR377" s="143"/>
      <c r="EB377" s="143"/>
      <c r="EL377" s="143"/>
      <c r="EV377" s="143"/>
      <c r="FF377" s="143"/>
      <c r="FP377" s="143"/>
      <c r="FZ377" s="143"/>
      <c r="GJ377" s="143"/>
      <c r="GT377" s="143"/>
      <c r="HD377" s="143"/>
      <c r="HN377" s="143"/>
      <c r="HX377" s="143"/>
      <c r="IH377" s="143"/>
      <c r="IR377" s="143"/>
    </row>
    <row xmlns:x14ac="http://schemas.microsoft.com/office/spreadsheetml/2009/9/ac" r="378" s="3" customFormat="true" x14ac:dyDescent="0.25">
      <c r="A378" s="444"/>
      <c r="B378" s="143"/>
      <c r="L378" s="143"/>
      <c r="V378" s="143"/>
      <c r="AF378" s="143"/>
      <c r="AP378" s="143"/>
      <c r="AZ378" s="143"/>
      <c r="BA378" s="143"/>
      <c r="BB378" s="143"/>
      <c r="BC378" s="143"/>
      <c r="BD378" s="143"/>
      <c r="BE378" s="143"/>
      <c r="BF378" s="143"/>
      <c r="BG378" s="143"/>
      <c r="BJ378" s="143"/>
      <c r="BT378" s="143"/>
      <c r="CD378" s="143"/>
      <c r="CN378" s="143"/>
      <c r="CX378" s="143"/>
      <c r="DH378" s="143"/>
      <c r="DR378" s="143"/>
      <c r="EB378" s="143"/>
      <c r="EL378" s="143"/>
      <c r="EV378" s="143"/>
      <c r="FF378" s="143"/>
      <c r="FP378" s="143"/>
      <c r="FZ378" s="143"/>
      <c r="GJ378" s="143"/>
      <c r="GT378" s="143"/>
      <c r="HD378" s="143"/>
      <c r="HN378" s="143"/>
      <c r="HX378" s="143"/>
      <c r="IH378" s="143"/>
      <c r="IR378" s="143"/>
    </row>
    <row xmlns:x14ac="http://schemas.microsoft.com/office/spreadsheetml/2009/9/ac" r="379" s="3" customFormat="true" x14ac:dyDescent="0.25">
      <c r="A379" s="444"/>
      <c r="B379" s="143"/>
      <c r="L379" s="143"/>
      <c r="V379" s="143"/>
      <c r="AF379" s="143"/>
      <c r="AP379" s="143"/>
      <c r="AZ379" s="143"/>
      <c r="BA379" s="143"/>
      <c r="BB379" s="143"/>
      <c r="BC379" s="143"/>
      <c r="BD379" s="143"/>
      <c r="BE379" s="143"/>
      <c r="BF379" s="143"/>
      <c r="BG379" s="143"/>
      <c r="BJ379" s="143"/>
      <c r="BT379" s="143"/>
      <c r="CD379" s="143"/>
      <c r="CN379" s="143"/>
      <c r="CX379" s="143"/>
      <c r="DH379" s="143"/>
      <c r="DR379" s="143"/>
      <c r="EB379" s="143"/>
      <c r="EL379" s="143"/>
      <c r="EV379" s="143"/>
      <c r="FF379" s="143"/>
      <c r="FP379" s="143"/>
      <c r="FZ379" s="143"/>
      <c r="GJ379" s="143"/>
      <c r="GT379" s="143"/>
      <c r="HD379" s="143"/>
      <c r="HN379" s="143"/>
      <c r="HX379" s="143"/>
      <c r="IH379" s="143"/>
      <c r="IR379" s="143"/>
    </row>
    <row xmlns:x14ac="http://schemas.microsoft.com/office/spreadsheetml/2009/9/ac" r="380" s="3" customFormat="true" x14ac:dyDescent="0.25">
      <c r="A380" s="444"/>
      <c r="B380" s="143"/>
      <c r="L380" s="143"/>
      <c r="V380" s="143"/>
      <c r="AF380" s="143"/>
      <c r="AP380" s="143"/>
      <c r="AZ380" s="143"/>
      <c r="BA380" s="143"/>
      <c r="BB380" s="143"/>
      <c r="BC380" s="143"/>
      <c r="BD380" s="143"/>
      <c r="BE380" s="143"/>
      <c r="BF380" s="143"/>
      <c r="BG380" s="143"/>
      <c r="BJ380" s="143"/>
      <c r="BT380" s="143"/>
      <c r="CD380" s="143"/>
      <c r="CN380" s="143"/>
      <c r="CX380" s="143"/>
      <c r="DH380" s="143"/>
      <c r="DR380" s="143"/>
      <c r="EB380" s="143"/>
      <c r="EL380" s="143"/>
      <c r="EV380" s="143"/>
      <c r="FF380" s="143"/>
      <c r="FP380" s="143"/>
      <c r="FZ380" s="143"/>
      <c r="GJ380" s="143"/>
      <c r="GT380" s="143"/>
      <c r="HD380" s="143"/>
      <c r="HN380" s="143"/>
      <c r="HX380" s="143"/>
      <c r="IH380" s="143"/>
      <c r="IR380" s="143"/>
    </row>
    <row xmlns:x14ac="http://schemas.microsoft.com/office/spreadsheetml/2009/9/ac" r="381" s="3" customFormat="true" x14ac:dyDescent="0.25">
      <c r="A381" s="444"/>
      <c r="B381" s="143"/>
      <c r="L381" s="143"/>
      <c r="V381" s="143"/>
      <c r="AF381" s="143"/>
      <c r="AP381" s="143"/>
      <c r="AZ381" s="143"/>
      <c r="BA381" s="143"/>
      <c r="BB381" s="143"/>
      <c r="BC381" s="143"/>
      <c r="BD381" s="143"/>
      <c r="BE381" s="143"/>
      <c r="BF381" s="143"/>
      <c r="BG381" s="143"/>
      <c r="BJ381" s="143"/>
      <c r="BT381" s="143"/>
      <c r="CD381" s="143"/>
      <c r="CN381" s="143"/>
      <c r="CX381" s="143"/>
      <c r="DH381" s="143"/>
      <c r="DR381" s="143"/>
      <c r="EB381" s="143"/>
      <c r="EL381" s="143"/>
      <c r="EV381" s="143"/>
      <c r="FF381" s="143"/>
      <c r="FP381" s="143"/>
      <c r="FZ381" s="143"/>
      <c r="GJ381" s="143"/>
      <c r="GT381" s="143"/>
      <c r="HD381" s="143"/>
      <c r="HN381" s="143"/>
      <c r="HX381" s="143"/>
      <c r="IH381" s="143"/>
      <c r="IR381" s="143"/>
    </row>
    <row xmlns:x14ac="http://schemas.microsoft.com/office/spreadsheetml/2009/9/ac" r="382" s="3" customFormat="true" x14ac:dyDescent="0.25">
      <c r="A382" s="444"/>
      <c r="B382" s="143"/>
      <c r="L382" s="143"/>
      <c r="V382" s="143"/>
      <c r="AF382" s="143"/>
      <c r="AP382" s="143"/>
      <c r="AZ382" s="143"/>
      <c r="BA382" s="143"/>
      <c r="BB382" s="143"/>
      <c r="BC382" s="143"/>
      <c r="BD382" s="143"/>
      <c r="BE382" s="143"/>
      <c r="BF382" s="143"/>
      <c r="BG382" s="143"/>
      <c r="BJ382" s="143"/>
      <c r="BT382" s="143"/>
      <c r="CD382" s="143"/>
      <c r="CN382" s="143"/>
      <c r="CX382" s="143"/>
      <c r="DH382" s="143"/>
      <c r="DR382" s="143"/>
      <c r="EB382" s="143"/>
      <c r="EL382" s="143"/>
      <c r="EV382" s="143"/>
      <c r="FF382" s="143"/>
      <c r="FP382" s="143"/>
      <c r="FZ382" s="143"/>
      <c r="GJ382" s="143"/>
      <c r="GT382" s="143"/>
      <c r="HD382" s="143"/>
      <c r="HN382" s="143"/>
      <c r="HX382" s="143"/>
      <c r="IH382" s="143"/>
      <c r="IR382" s="143"/>
    </row>
    <row xmlns:x14ac="http://schemas.microsoft.com/office/spreadsheetml/2009/9/ac" r="383" s="3" customFormat="true" x14ac:dyDescent="0.25">
      <c r="A383" s="444"/>
      <c r="B383" s="143"/>
      <c r="L383" s="143"/>
      <c r="V383" s="143"/>
      <c r="AF383" s="143"/>
      <c r="AP383" s="143"/>
      <c r="AZ383" s="143"/>
      <c r="BA383" s="143"/>
      <c r="BB383" s="143"/>
      <c r="BC383" s="143"/>
      <c r="BD383" s="143"/>
      <c r="BE383" s="143"/>
      <c r="BF383" s="143"/>
      <c r="BG383" s="143"/>
      <c r="BJ383" s="143"/>
      <c r="BT383" s="143"/>
      <c r="CD383" s="143"/>
      <c r="CN383" s="143"/>
      <c r="CX383" s="143"/>
      <c r="DH383" s="143"/>
      <c r="DR383" s="143"/>
      <c r="EB383" s="143"/>
      <c r="EL383" s="143"/>
      <c r="EV383" s="143"/>
      <c r="FF383" s="143"/>
      <c r="FP383" s="143"/>
      <c r="FZ383" s="143"/>
      <c r="GJ383" s="143"/>
      <c r="GT383" s="143"/>
      <c r="HD383" s="143"/>
      <c r="HN383" s="143"/>
      <c r="HX383" s="143"/>
      <c r="IH383" s="143"/>
      <c r="IR383" s="143"/>
    </row>
    <row xmlns:x14ac="http://schemas.microsoft.com/office/spreadsheetml/2009/9/ac" r="384" s="3" customFormat="true" x14ac:dyDescent="0.25">
      <c r="A384" s="444"/>
      <c r="B384" s="143"/>
      <c r="L384" s="143"/>
      <c r="V384" s="143"/>
      <c r="AF384" s="143"/>
      <c r="AP384" s="143"/>
      <c r="AZ384" s="143"/>
      <c r="BA384" s="143"/>
      <c r="BB384" s="143"/>
      <c r="BC384" s="143"/>
      <c r="BD384" s="143"/>
      <c r="BE384" s="143"/>
      <c r="BF384" s="143"/>
      <c r="BG384" s="143"/>
      <c r="BJ384" s="143"/>
      <c r="BT384" s="143"/>
      <c r="CD384" s="143"/>
      <c r="CN384" s="143"/>
      <c r="CX384" s="143"/>
      <c r="DH384" s="143"/>
      <c r="DR384" s="143"/>
      <c r="EB384" s="143"/>
      <c r="EL384" s="143"/>
      <c r="EV384" s="143"/>
      <c r="FF384" s="143"/>
      <c r="FP384" s="143"/>
      <c r="FZ384" s="143"/>
      <c r="GJ384" s="143"/>
      <c r="GT384" s="143"/>
      <c r="HD384" s="143"/>
      <c r="HN384" s="143"/>
      <c r="HX384" s="143"/>
      <c r="IH384" s="143"/>
      <c r="IR384" s="143"/>
    </row>
    <row xmlns:x14ac="http://schemas.microsoft.com/office/spreadsheetml/2009/9/ac" r="385" s="3" customFormat="true" x14ac:dyDescent="0.25">
      <c r="A385" s="444"/>
      <c r="B385" s="143"/>
      <c r="L385" s="143"/>
      <c r="V385" s="143"/>
      <c r="AF385" s="143"/>
      <c r="AP385" s="143"/>
      <c r="AZ385" s="143"/>
      <c r="BA385" s="143"/>
      <c r="BB385" s="143"/>
      <c r="BC385" s="143"/>
      <c r="BD385" s="143"/>
      <c r="BE385" s="143"/>
      <c r="BF385" s="143"/>
      <c r="BG385" s="143"/>
      <c r="BJ385" s="143"/>
      <c r="BT385" s="143"/>
      <c r="CD385" s="143"/>
      <c r="CN385" s="143"/>
      <c r="CX385" s="143"/>
      <c r="DH385" s="143"/>
      <c r="DR385" s="143"/>
      <c r="EB385" s="143"/>
      <c r="EL385" s="143"/>
      <c r="EV385" s="143"/>
      <c r="FF385" s="143"/>
      <c r="FP385" s="143"/>
      <c r="FZ385" s="143"/>
      <c r="GJ385" s="143"/>
      <c r="GT385" s="143"/>
      <c r="HD385" s="143"/>
      <c r="HN385" s="143"/>
      <c r="HX385" s="143"/>
      <c r="IH385" s="143"/>
      <c r="IR385" s="143"/>
    </row>
    <row xmlns:x14ac="http://schemas.microsoft.com/office/spreadsheetml/2009/9/ac" r="386" s="3" customFormat="true" x14ac:dyDescent="0.25">
      <c r="A386" s="444"/>
      <c r="B386" s="143"/>
      <c r="L386" s="143"/>
      <c r="V386" s="143"/>
      <c r="AF386" s="143"/>
      <c r="AP386" s="143"/>
      <c r="AZ386" s="143"/>
      <c r="BA386" s="143"/>
      <c r="BB386" s="143"/>
      <c r="BC386" s="143"/>
      <c r="BD386" s="143"/>
      <c r="BE386" s="143"/>
      <c r="BF386" s="143"/>
      <c r="BG386" s="143"/>
      <c r="BJ386" s="143"/>
      <c r="BT386" s="143"/>
      <c r="CD386" s="143"/>
      <c r="CN386" s="143"/>
      <c r="CX386" s="143"/>
      <c r="DH386" s="143"/>
      <c r="DR386" s="143"/>
      <c r="EB386" s="143"/>
      <c r="EL386" s="143"/>
      <c r="EV386" s="143"/>
      <c r="FF386" s="143"/>
      <c r="FP386" s="143"/>
      <c r="FZ386" s="143"/>
      <c r="GJ386" s="143"/>
      <c r="GT386" s="143"/>
      <c r="HD386" s="143"/>
      <c r="HN386" s="143"/>
      <c r="HX386" s="143"/>
      <c r="IH386" s="143"/>
      <c r="IR386" s="143"/>
    </row>
    <row xmlns:x14ac="http://schemas.microsoft.com/office/spreadsheetml/2009/9/ac" r="387" s="3" customFormat="true" x14ac:dyDescent="0.25">
      <c r="A387" s="444"/>
      <c r="B387" s="143"/>
      <c r="L387" s="143"/>
      <c r="V387" s="143"/>
      <c r="AF387" s="143"/>
      <c r="AP387" s="143"/>
      <c r="AZ387" s="143"/>
      <c r="BA387" s="143"/>
      <c r="BB387" s="143"/>
      <c r="BC387" s="143"/>
      <c r="BD387" s="143"/>
      <c r="BE387" s="143"/>
      <c r="BF387" s="143"/>
      <c r="BG387" s="143"/>
      <c r="BJ387" s="143"/>
      <c r="BT387" s="143"/>
      <c r="CD387" s="143"/>
      <c r="CN387" s="143"/>
      <c r="CX387" s="143"/>
      <c r="DH387" s="143"/>
      <c r="DR387" s="143"/>
      <c r="EB387" s="143"/>
      <c r="EL387" s="143"/>
      <c r="EV387" s="143"/>
      <c r="FF387" s="143"/>
      <c r="FP387" s="143"/>
      <c r="FZ387" s="143"/>
      <c r="GJ387" s="143"/>
      <c r="GT387" s="143"/>
      <c r="HD387" s="143"/>
      <c r="HN387" s="143"/>
      <c r="HX387" s="143"/>
      <c r="IH387" s="143"/>
      <c r="IR387" s="143"/>
    </row>
    <row xmlns:x14ac="http://schemas.microsoft.com/office/spreadsheetml/2009/9/ac" r="388" s="3" customFormat="true" x14ac:dyDescent="0.25">
      <c r="A388" s="444"/>
      <c r="B388" s="143"/>
      <c r="L388" s="143"/>
      <c r="V388" s="143"/>
      <c r="AF388" s="143"/>
      <c r="AP388" s="143"/>
      <c r="AZ388" s="143"/>
      <c r="BA388" s="143"/>
      <c r="BB388" s="143"/>
      <c r="BC388" s="143"/>
      <c r="BD388" s="143"/>
      <c r="BE388" s="143"/>
      <c r="BF388" s="143"/>
      <c r="BG388" s="143"/>
      <c r="BJ388" s="143"/>
      <c r="BT388" s="143"/>
      <c r="CD388" s="143"/>
      <c r="CN388" s="143"/>
      <c r="CX388" s="143"/>
      <c r="DH388" s="143"/>
      <c r="DR388" s="143"/>
      <c r="EB388" s="143"/>
      <c r="EL388" s="143"/>
      <c r="EV388" s="143"/>
      <c r="FF388" s="143"/>
      <c r="FP388" s="143"/>
      <c r="FZ388" s="143"/>
      <c r="GJ388" s="143"/>
      <c r="GT388" s="143"/>
      <c r="HD388" s="143"/>
      <c r="HN388" s="143"/>
      <c r="HX388" s="143"/>
      <c r="IH388" s="143"/>
      <c r="IR388" s="143"/>
    </row>
    <row xmlns:x14ac="http://schemas.microsoft.com/office/spreadsheetml/2009/9/ac" r="389" s="3" customFormat="true" x14ac:dyDescent="0.25">
      <c r="A389" s="444"/>
      <c r="B389" s="143"/>
      <c r="L389" s="143"/>
      <c r="V389" s="143"/>
      <c r="AF389" s="143"/>
      <c r="AP389" s="143"/>
      <c r="AZ389" s="143"/>
      <c r="BA389" s="143"/>
      <c r="BB389" s="143"/>
      <c r="BC389" s="143"/>
      <c r="BD389" s="143"/>
      <c r="BE389" s="143"/>
      <c r="BF389" s="143"/>
      <c r="BG389" s="143"/>
      <c r="BJ389" s="143"/>
      <c r="BT389" s="143"/>
      <c r="CD389" s="143"/>
      <c r="CN389" s="143"/>
      <c r="CX389" s="143"/>
      <c r="DH389" s="143"/>
      <c r="DR389" s="143"/>
      <c r="EB389" s="143"/>
      <c r="EL389" s="143"/>
      <c r="EV389" s="143"/>
      <c r="FF389" s="143"/>
      <c r="FP389" s="143"/>
      <c r="FZ389" s="143"/>
      <c r="GJ389" s="143"/>
      <c r="GT389" s="143"/>
      <c r="HD389" s="143"/>
      <c r="HN389" s="143"/>
      <c r="HX389" s="143"/>
      <c r="IH389" s="143"/>
      <c r="IR389" s="143"/>
    </row>
    <row xmlns:x14ac="http://schemas.microsoft.com/office/spreadsheetml/2009/9/ac" r="390" s="3" customFormat="true" x14ac:dyDescent="0.25">
      <c r="A390" s="444"/>
      <c r="B390" s="143"/>
      <c r="L390" s="143"/>
      <c r="V390" s="143"/>
      <c r="AF390" s="143"/>
      <c r="AP390" s="143"/>
      <c r="AZ390" s="143"/>
      <c r="BA390" s="143"/>
      <c r="BB390" s="143"/>
      <c r="BC390" s="143"/>
      <c r="BD390" s="143"/>
      <c r="BE390" s="143"/>
      <c r="BF390" s="143"/>
      <c r="BG390" s="143"/>
      <c r="BJ390" s="143"/>
      <c r="BT390" s="143"/>
      <c r="CD390" s="143"/>
      <c r="CN390" s="143"/>
      <c r="CX390" s="143"/>
      <c r="DH390" s="143"/>
      <c r="DR390" s="143"/>
      <c r="EB390" s="143"/>
      <c r="EL390" s="143"/>
      <c r="EV390" s="143"/>
      <c r="FF390" s="143"/>
      <c r="FP390" s="143"/>
      <c r="FZ390" s="143"/>
      <c r="GJ390" s="143"/>
      <c r="GT390" s="143"/>
      <c r="HD390" s="143"/>
      <c r="HN390" s="143"/>
      <c r="HX390" s="143"/>
      <c r="IH390" s="143"/>
      <c r="IR390" s="143"/>
    </row>
    <row xmlns:x14ac="http://schemas.microsoft.com/office/spreadsheetml/2009/9/ac" r="391" s="3" customFormat="true" x14ac:dyDescent="0.25">
      <c r="A391" s="444"/>
      <c r="B391" s="143"/>
      <c r="L391" s="143"/>
      <c r="V391" s="143"/>
      <c r="AF391" s="143"/>
      <c r="AP391" s="143"/>
      <c r="AZ391" s="143"/>
      <c r="BA391" s="143"/>
      <c r="BB391" s="143"/>
      <c r="BC391" s="143"/>
      <c r="BD391" s="143"/>
      <c r="BE391" s="143"/>
      <c r="BF391" s="143"/>
      <c r="BG391" s="143"/>
      <c r="BJ391" s="143"/>
      <c r="BT391" s="143"/>
      <c r="CD391" s="143"/>
      <c r="CN391" s="143"/>
      <c r="CX391" s="143"/>
      <c r="DH391" s="143"/>
      <c r="DR391" s="143"/>
      <c r="EB391" s="143"/>
      <c r="EL391" s="143"/>
      <c r="EV391" s="143"/>
      <c r="FF391" s="143"/>
      <c r="FP391" s="143"/>
      <c r="FZ391" s="143"/>
      <c r="GJ391" s="143"/>
      <c r="GT391" s="143"/>
      <c r="HD391" s="143"/>
      <c r="HN391" s="143"/>
      <c r="HX391" s="143"/>
      <c r="IH391" s="143"/>
      <c r="IR391" s="143"/>
    </row>
    <row xmlns:x14ac="http://schemas.microsoft.com/office/spreadsheetml/2009/9/ac" r="392" s="3" customFormat="true" x14ac:dyDescent="0.25">
      <c r="A392" s="444"/>
      <c r="B392" s="143"/>
      <c r="L392" s="143"/>
      <c r="V392" s="143"/>
      <c r="AF392" s="143"/>
      <c r="AP392" s="143"/>
      <c r="AZ392" s="143"/>
      <c r="BA392" s="143"/>
      <c r="BB392" s="143"/>
      <c r="BC392" s="143"/>
      <c r="BD392" s="143"/>
      <c r="BE392" s="143"/>
      <c r="BF392" s="143"/>
      <c r="BG392" s="143"/>
      <c r="BJ392" s="143"/>
      <c r="BT392" s="143"/>
      <c r="CD392" s="143"/>
      <c r="CN392" s="143"/>
      <c r="CX392" s="143"/>
      <c r="DH392" s="143"/>
      <c r="DR392" s="143"/>
      <c r="EB392" s="143"/>
      <c r="EL392" s="143"/>
      <c r="EV392" s="143"/>
      <c r="FF392" s="143"/>
      <c r="FP392" s="143"/>
      <c r="FZ392" s="143"/>
      <c r="GJ392" s="143"/>
      <c r="GT392" s="143"/>
      <c r="HD392" s="143"/>
      <c r="HN392" s="143"/>
      <c r="HX392" s="143"/>
      <c r="IH392" s="143"/>
      <c r="IR392" s="143"/>
    </row>
    <row xmlns:x14ac="http://schemas.microsoft.com/office/spreadsheetml/2009/9/ac" r="393" s="3" customFormat="true" x14ac:dyDescent="0.25">
      <c r="A393" s="444"/>
      <c r="B393" s="143"/>
      <c r="L393" s="143"/>
      <c r="V393" s="143"/>
      <c r="AF393" s="143"/>
      <c r="AP393" s="143"/>
      <c r="AZ393" s="143"/>
      <c r="BA393" s="143"/>
      <c r="BB393" s="143"/>
      <c r="BC393" s="143"/>
      <c r="BD393" s="143"/>
      <c r="BE393" s="143"/>
      <c r="BF393" s="143"/>
      <c r="BG393" s="143"/>
      <c r="BJ393" s="143"/>
      <c r="BT393" s="143"/>
      <c r="CD393" s="143"/>
      <c r="CN393" s="143"/>
      <c r="CX393" s="143"/>
      <c r="DH393" s="143"/>
      <c r="DR393" s="143"/>
      <c r="EB393" s="143"/>
      <c r="EL393" s="143"/>
      <c r="EV393" s="143"/>
      <c r="FF393" s="143"/>
      <c r="FP393" s="143"/>
      <c r="FZ393" s="143"/>
      <c r="GJ393" s="143"/>
      <c r="GT393" s="143"/>
      <c r="HD393" s="143"/>
      <c r="HN393" s="143"/>
      <c r="HX393" s="143"/>
      <c r="IH393" s="143"/>
      <c r="IR393" s="143"/>
    </row>
    <row xmlns:x14ac="http://schemas.microsoft.com/office/spreadsheetml/2009/9/ac" r="394" s="3" customFormat="true" x14ac:dyDescent="0.25">
      <c r="A394" s="444"/>
      <c r="B394" s="143"/>
      <c r="L394" s="143"/>
      <c r="V394" s="143"/>
      <c r="AF394" s="143"/>
      <c r="AP394" s="143"/>
      <c r="AZ394" s="143"/>
      <c r="BA394" s="143"/>
      <c r="BB394" s="143"/>
      <c r="BC394" s="143"/>
      <c r="BD394" s="143"/>
      <c r="BE394" s="143"/>
      <c r="BF394" s="143"/>
      <c r="BG394" s="143"/>
      <c r="BJ394" s="143"/>
      <c r="BT394" s="143"/>
      <c r="CD394" s="143"/>
      <c r="CN394" s="143"/>
      <c r="CX394" s="143"/>
      <c r="DH394" s="143"/>
      <c r="DR394" s="143"/>
      <c r="EB394" s="143"/>
      <c r="EL394" s="143"/>
      <c r="EV394" s="143"/>
      <c r="FF394" s="143"/>
      <c r="FP394" s="143"/>
      <c r="FZ394" s="143"/>
      <c r="GJ394" s="143"/>
      <c r="GT394" s="143"/>
      <c r="HD394" s="143"/>
      <c r="HN394" s="143"/>
      <c r="HX394" s="143"/>
      <c r="IH394" s="143"/>
      <c r="IR394" s="143"/>
    </row>
    <row xmlns:x14ac="http://schemas.microsoft.com/office/spreadsheetml/2009/9/ac" r="395" s="3" customFormat="true" x14ac:dyDescent="0.25">
      <c r="A395" s="444"/>
      <c r="B395" s="143"/>
      <c r="L395" s="143"/>
      <c r="V395" s="143"/>
      <c r="AF395" s="143"/>
      <c r="AP395" s="143"/>
      <c r="AZ395" s="143"/>
      <c r="BA395" s="143"/>
      <c r="BB395" s="143"/>
      <c r="BC395" s="143"/>
      <c r="BD395" s="143"/>
      <c r="BE395" s="143"/>
      <c r="BF395" s="143"/>
      <c r="BG395" s="143"/>
      <c r="BJ395" s="143"/>
      <c r="BT395" s="143"/>
      <c r="CD395" s="143"/>
      <c r="CN395" s="143"/>
      <c r="CX395" s="143"/>
      <c r="DH395" s="143"/>
      <c r="DR395" s="143"/>
      <c r="EB395" s="143"/>
      <c r="EL395" s="143"/>
      <c r="EV395" s="143"/>
      <c r="FF395" s="143"/>
      <c r="FP395" s="143"/>
      <c r="FZ395" s="143"/>
      <c r="GJ395" s="143"/>
      <c r="GT395" s="143"/>
      <c r="HD395" s="143"/>
      <c r="HN395" s="143"/>
      <c r="HX395" s="143"/>
      <c r="IH395" s="143"/>
      <c r="IR395" s="143"/>
    </row>
    <row xmlns:x14ac="http://schemas.microsoft.com/office/spreadsheetml/2009/9/ac" r="396" s="3" customFormat="true" x14ac:dyDescent="0.25">
      <c r="A396" s="444"/>
      <c r="B396" s="143"/>
      <c r="L396" s="143"/>
      <c r="V396" s="143"/>
      <c r="AF396" s="143"/>
      <c r="AP396" s="143"/>
      <c r="AZ396" s="143"/>
      <c r="BA396" s="143"/>
      <c r="BB396" s="143"/>
      <c r="BC396" s="143"/>
      <c r="BD396" s="143"/>
      <c r="BE396" s="143"/>
      <c r="BF396" s="143"/>
      <c r="BG396" s="143"/>
      <c r="BJ396" s="143"/>
      <c r="BT396" s="143"/>
      <c r="CD396" s="143"/>
      <c r="CN396" s="143"/>
      <c r="CX396" s="143"/>
      <c r="DH396" s="143"/>
      <c r="DR396" s="143"/>
      <c r="EB396" s="143"/>
      <c r="EL396" s="143"/>
      <c r="EV396" s="143"/>
      <c r="FF396" s="143"/>
      <c r="FP396" s="143"/>
      <c r="FZ396" s="143"/>
      <c r="GJ396" s="143"/>
      <c r="GT396" s="143"/>
      <c r="HD396" s="143"/>
      <c r="HN396" s="143"/>
      <c r="HX396" s="143"/>
      <c r="IH396" s="143"/>
      <c r="IR396" s="143"/>
    </row>
    <row xmlns:x14ac="http://schemas.microsoft.com/office/spreadsheetml/2009/9/ac" r="397" s="3" customFormat="true" x14ac:dyDescent="0.25">
      <c r="A397" s="444"/>
      <c r="B397" s="143"/>
      <c r="L397" s="143"/>
      <c r="V397" s="143"/>
      <c r="AF397" s="143"/>
      <c r="AP397" s="143"/>
      <c r="AZ397" s="143"/>
      <c r="BA397" s="143"/>
      <c r="BB397" s="143"/>
      <c r="BC397" s="143"/>
      <c r="BD397" s="143"/>
      <c r="BE397" s="143"/>
      <c r="BF397" s="143"/>
      <c r="BG397" s="143"/>
      <c r="BJ397" s="143"/>
      <c r="BT397" s="143"/>
      <c r="CD397" s="143"/>
      <c r="CN397" s="143"/>
      <c r="CX397" s="143"/>
      <c r="DH397" s="143"/>
      <c r="DR397" s="143"/>
      <c r="EB397" s="143"/>
      <c r="EL397" s="143"/>
      <c r="EV397" s="143"/>
      <c r="FF397" s="143"/>
      <c r="FP397" s="143"/>
      <c r="FZ397" s="143"/>
      <c r="GJ397" s="143"/>
      <c r="GT397" s="143"/>
      <c r="HD397" s="143"/>
      <c r="HN397" s="143"/>
      <c r="HX397" s="143"/>
      <c r="IH397" s="143"/>
      <c r="IR397" s="143"/>
    </row>
    <row xmlns:x14ac="http://schemas.microsoft.com/office/spreadsheetml/2009/9/ac" r="398" s="3" customFormat="true" x14ac:dyDescent="0.25">
      <c r="A398" s="444"/>
      <c r="B398" s="143"/>
      <c r="L398" s="143"/>
      <c r="V398" s="143"/>
      <c r="AF398" s="143"/>
      <c r="AP398" s="143"/>
      <c r="AZ398" s="143"/>
      <c r="BA398" s="143"/>
      <c r="BB398" s="143"/>
      <c r="BC398" s="143"/>
      <c r="BD398" s="143"/>
      <c r="BE398" s="143"/>
      <c r="BF398" s="143"/>
      <c r="BG398" s="143"/>
      <c r="BJ398" s="143"/>
      <c r="BT398" s="143"/>
      <c r="CD398" s="143"/>
      <c r="CN398" s="143"/>
      <c r="CX398" s="143"/>
      <c r="DH398" s="143"/>
      <c r="DR398" s="143"/>
      <c r="EB398" s="143"/>
      <c r="EL398" s="143"/>
      <c r="EV398" s="143"/>
      <c r="FF398" s="143"/>
      <c r="FP398" s="143"/>
      <c r="FZ398" s="143"/>
      <c r="GJ398" s="143"/>
      <c r="GT398" s="143"/>
      <c r="HD398" s="143"/>
      <c r="HN398" s="143"/>
      <c r="HX398" s="143"/>
      <c r="IH398" s="143"/>
      <c r="IR398" s="143"/>
    </row>
    <row xmlns:x14ac="http://schemas.microsoft.com/office/spreadsheetml/2009/9/ac" r="399" s="3" customFormat="true" x14ac:dyDescent="0.25">
      <c r="A399" s="444"/>
      <c r="B399" s="143"/>
      <c r="L399" s="143"/>
      <c r="V399" s="143"/>
      <c r="AF399" s="143"/>
      <c r="AP399" s="143"/>
      <c r="AZ399" s="143"/>
      <c r="BA399" s="143"/>
      <c r="BB399" s="143"/>
      <c r="BC399" s="143"/>
      <c r="BD399" s="143"/>
      <c r="BE399" s="143"/>
      <c r="BF399" s="143"/>
      <c r="BG399" s="143"/>
      <c r="BJ399" s="143"/>
      <c r="BT399" s="143"/>
      <c r="CD399" s="143"/>
      <c r="CN399" s="143"/>
      <c r="CX399" s="143"/>
      <c r="DH399" s="143"/>
      <c r="DR399" s="143"/>
      <c r="EB399" s="143"/>
      <c r="EL399" s="143"/>
      <c r="EV399" s="143"/>
      <c r="FF399" s="143"/>
      <c r="FP399" s="143"/>
      <c r="FZ399" s="143"/>
      <c r="GJ399" s="143"/>
      <c r="GT399" s="143"/>
      <c r="HD399" s="143"/>
      <c r="HN399" s="143"/>
      <c r="HX399" s="143"/>
      <c r="IH399" s="143"/>
      <c r="IR399" s="143"/>
    </row>
    <row xmlns:x14ac="http://schemas.microsoft.com/office/spreadsheetml/2009/9/ac" r="400" s="3" customFormat="true" x14ac:dyDescent="0.25">
      <c r="A400" s="444"/>
      <c r="B400" s="143"/>
      <c r="L400" s="143"/>
      <c r="V400" s="143"/>
      <c r="AF400" s="143"/>
      <c r="AP400" s="143"/>
      <c r="AZ400" s="143"/>
      <c r="BA400" s="143"/>
      <c r="BB400" s="143"/>
      <c r="BC400" s="143"/>
      <c r="BD400" s="143"/>
      <c r="BE400" s="143"/>
      <c r="BF400" s="143"/>
      <c r="BG400" s="143"/>
      <c r="BJ400" s="143"/>
      <c r="BT400" s="143"/>
      <c r="CD400" s="143"/>
      <c r="CN400" s="143"/>
      <c r="CX400" s="143"/>
      <c r="DH400" s="143"/>
      <c r="DR400" s="143"/>
      <c r="EB400" s="143"/>
      <c r="EL400" s="143"/>
      <c r="EV400" s="143"/>
      <c r="FF400" s="143"/>
      <c r="FP400" s="143"/>
      <c r="FZ400" s="143"/>
      <c r="GJ400" s="143"/>
      <c r="GT400" s="143"/>
      <c r="HD400" s="143"/>
      <c r="HN400" s="143"/>
      <c r="HX400" s="143"/>
      <c r="IH400" s="143"/>
      <c r="IR400" s="143"/>
    </row>
    <row xmlns:x14ac="http://schemas.microsoft.com/office/spreadsheetml/2009/9/ac" r="401" s="3" customFormat="true" x14ac:dyDescent="0.25">
      <c r="A401" s="444"/>
      <c r="B401" s="143"/>
      <c r="L401" s="143"/>
      <c r="V401" s="143"/>
      <c r="AF401" s="143"/>
      <c r="AP401" s="143"/>
      <c r="AZ401" s="143"/>
      <c r="BA401" s="143"/>
      <c r="BB401" s="143"/>
      <c r="BC401" s="143"/>
      <c r="BD401" s="143"/>
      <c r="BE401" s="143"/>
      <c r="BF401" s="143"/>
      <c r="BG401" s="143"/>
      <c r="BJ401" s="143"/>
      <c r="BT401" s="143"/>
      <c r="CD401" s="143"/>
      <c r="CN401" s="143"/>
      <c r="CX401" s="143"/>
      <c r="DH401" s="143"/>
      <c r="DR401" s="143"/>
      <c r="EB401" s="143"/>
      <c r="EL401" s="143"/>
      <c r="EV401" s="143"/>
      <c r="FF401" s="143"/>
      <c r="FP401" s="143"/>
      <c r="FZ401" s="143"/>
      <c r="GJ401" s="143"/>
      <c r="GT401" s="143"/>
      <c r="HD401" s="143"/>
      <c r="HN401" s="143"/>
      <c r="HX401" s="143"/>
      <c r="IH401" s="143"/>
      <c r="IR401" s="143"/>
    </row>
    <row xmlns:x14ac="http://schemas.microsoft.com/office/spreadsheetml/2009/9/ac" r="402" s="3" customFormat="true" x14ac:dyDescent="0.25">
      <c r="A402" s="444"/>
      <c r="B402" s="143"/>
      <c r="L402" s="143"/>
      <c r="V402" s="143"/>
      <c r="AF402" s="143"/>
      <c r="AP402" s="143"/>
      <c r="AZ402" s="143"/>
      <c r="BA402" s="143"/>
      <c r="BB402" s="143"/>
      <c r="BC402" s="143"/>
      <c r="BD402" s="143"/>
      <c r="BE402" s="143"/>
      <c r="BF402" s="143"/>
      <c r="BG402" s="143"/>
      <c r="BJ402" s="143"/>
      <c r="BT402" s="143"/>
      <c r="CD402" s="143"/>
      <c r="CN402" s="143"/>
      <c r="CX402" s="143"/>
      <c r="DH402" s="143"/>
      <c r="DR402" s="143"/>
      <c r="EB402" s="143"/>
      <c r="EL402" s="143"/>
      <c r="EV402" s="143"/>
      <c r="FF402" s="143"/>
      <c r="FP402" s="143"/>
      <c r="FZ402" s="143"/>
      <c r="GJ402" s="143"/>
      <c r="GT402" s="143"/>
      <c r="HD402" s="143"/>
      <c r="HN402" s="143"/>
      <c r="HX402" s="143"/>
      <c r="IH402" s="143"/>
      <c r="IR402" s="143"/>
    </row>
    <row xmlns:x14ac="http://schemas.microsoft.com/office/spreadsheetml/2009/9/ac" r="403" s="3" customFormat="true" x14ac:dyDescent="0.25">
      <c r="A403" s="444"/>
      <c r="B403" s="143"/>
      <c r="L403" s="143"/>
      <c r="V403" s="143"/>
      <c r="AF403" s="143"/>
      <c r="AP403" s="143"/>
      <c r="AZ403" s="143"/>
      <c r="BA403" s="143"/>
      <c r="BB403" s="143"/>
      <c r="BC403" s="143"/>
      <c r="BD403" s="143"/>
      <c r="BE403" s="143"/>
      <c r="BF403" s="143"/>
      <c r="BG403" s="143"/>
      <c r="BJ403" s="143"/>
      <c r="BT403" s="143"/>
      <c r="CD403" s="143"/>
      <c r="CN403" s="143"/>
      <c r="CX403" s="143"/>
      <c r="DH403" s="143"/>
      <c r="DR403" s="143"/>
      <c r="EB403" s="143"/>
      <c r="EL403" s="143"/>
      <c r="EV403" s="143"/>
      <c r="FF403" s="143"/>
      <c r="FP403" s="143"/>
      <c r="FZ403" s="143"/>
      <c r="GJ403" s="143"/>
      <c r="GT403" s="143"/>
      <c r="HD403" s="143"/>
      <c r="HN403" s="143"/>
      <c r="HX403" s="143"/>
      <c r="IH403" s="143"/>
      <c r="IR403" s="143"/>
    </row>
    <row xmlns:x14ac="http://schemas.microsoft.com/office/spreadsheetml/2009/9/ac" r="404" s="3" customFormat="true" x14ac:dyDescent="0.25">
      <c r="A404" s="444"/>
      <c r="B404" s="143"/>
      <c r="L404" s="143"/>
      <c r="V404" s="143"/>
      <c r="AF404" s="143"/>
      <c r="AP404" s="143"/>
      <c r="AZ404" s="143"/>
      <c r="BA404" s="143"/>
      <c r="BB404" s="143"/>
      <c r="BC404" s="143"/>
      <c r="BD404" s="143"/>
      <c r="BE404" s="143"/>
      <c r="BF404" s="143"/>
      <c r="BG404" s="143"/>
      <c r="BJ404" s="143"/>
      <c r="BT404" s="143"/>
      <c r="CD404" s="143"/>
      <c r="CN404" s="143"/>
      <c r="CX404" s="143"/>
      <c r="DH404" s="143"/>
      <c r="DR404" s="143"/>
      <c r="EB404" s="143"/>
      <c r="EL404" s="143"/>
      <c r="EV404" s="143"/>
      <c r="FF404" s="143"/>
      <c r="FP404" s="143"/>
      <c r="FZ404" s="143"/>
      <c r="GJ404" s="143"/>
      <c r="GT404" s="143"/>
      <c r="HD404" s="143"/>
      <c r="HN404" s="143"/>
      <c r="HX404" s="143"/>
      <c r="IH404" s="143"/>
      <c r="IR404" s="143"/>
    </row>
    <row xmlns:x14ac="http://schemas.microsoft.com/office/spreadsheetml/2009/9/ac" r="405" s="3" customFormat="true" x14ac:dyDescent="0.25">
      <c r="A405" s="444"/>
      <c r="B405" s="143"/>
      <c r="L405" s="143"/>
      <c r="V405" s="143"/>
      <c r="AF405" s="143"/>
      <c r="AP405" s="143"/>
      <c r="AZ405" s="143"/>
      <c r="BA405" s="143"/>
      <c r="BB405" s="143"/>
      <c r="BC405" s="143"/>
      <c r="BD405" s="143"/>
      <c r="BE405" s="143"/>
      <c r="BF405" s="143"/>
      <c r="BG405" s="143"/>
      <c r="BJ405" s="143"/>
      <c r="BT405" s="143"/>
      <c r="CD405" s="143"/>
      <c r="CN405" s="143"/>
      <c r="CX405" s="143"/>
      <c r="DH405" s="143"/>
      <c r="DR405" s="143"/>
      <c r="EB405" s="143"/>
      <c r="EL405" s="143"/>
      <c r="EV405" s="143"/>
      <c r="FF405" s="143"/>
      <c r="FP405" s="143"/>
      <c r="FZ405" s="143"/>
      <c r="GJ405" s="143"/>
      <c r="GT405" s="143"/>
      <c r="HD405" s="143"/>
      <c r="HN405" s="143"/>
      <c r="HX405" s="143"/>
      <c r="IH405" s="143"/>
      <c r="IR405" s="143"/>
    </row>
    <row xmlns:x14ac="http://schemas.microsoft.com/office/spreadsheetml/2009/9/ac" r="406" s="3" customFormat="true" x14ac:dyDescent="0.25">
      <c r="A406" s="444"/>
      <c r="B406" s="143"/>
      <c r="L406" s="143"/>
      <c r="V406" s="143"/>
      <c r="AF406" s="143"/>
      <c r="AP406" s="143"/>
      <c r="AZ406" s="143"/>
      <c r="BA406" s="143"/>
      <c r="BB406" s="143"/>
      <c r="BC406" s="143"/>
      <c r="BD406" s="143"/>
      <c r="BE406" s="143"/>
      <c r="BF406" s="143"/>
      <c r="BG406" s="143"/>
      <c r="BJ406" s="143"/>
      <c r="BT406" s="143"/>
      <c r="CD406" s="143"/>
      <c r="CN406" s="143"/>
      <c r="CX406" s="143"/>
      <c r="DH406" s="143"/>
      <c r="DR406" s="143"/>
      <c r="EB406" s="143"/>
      <c r="EL406" s="143"/>
      <c r="EV406" s="143"/>
      <c r="FF406" s="143"/>
      <c r="FP406" s="143"/>
      <c r="FZ406" s="143"/>
      <c r="GJ406" s="143"/>
      <c r="GT406" s="143"/>
      <c r="HD406" s="143"/>
      <c r="HN406" s="143"/>
      <c r="HX406" s="143"/>
      <c r="IH406" s="143"/>
      <c r="IR406" s="143"/>
    </row>
    <row xmlns:x14ac="http://schemas.microsoft.com/office/spreadsheetml/2009/9/ac" r="407" s="3" customFormat="true" x14ac:dyDescent="0.25">
      <c r="A407" s="444"/>
      <c r="B407" s="143"/>
      <c r="L407" s="143"/>
      <c r="V407" s="143"/>
      <c r="AF407" s="143"/>
      <c r="AP407" s="143"/>
      <c r="AZ407" s="143"/>
      <c r="BA407" s="143"/>
      <c r="BB407" s="143"/>
      <c r="BC407" s="143"/>
      <c r="BD407" s="143"/>
      <c r="BE407" s="143"/>
      <c r="BF407" s="143"/>
      <c r="BG407" s="143"/>
      <c r="BJ407" s="143"/>
      <c r="BT407" s="143"/>
      <c r="CD407" s="143"/>
      <c r="CN407" s="143"/>
      <c r="CX407" s="143"/>
      <c r="DH407" s="143"/>
      <c r="DR407" s="143"/>
      <c r="EB407" s="143"/>
      <c r="EL407" s="143"/>
      <c r="EV407" s="143"/>
      <c r="FF407" s="143"/>
      <c r="FP407" s="143"/>
      <c r="FZ407" s="143"/>
      <c r="GJ407" s="143"/>
      <c r="GT407" s="143"/>
      <c r="HD407" s="143"/>
      <c r="HN407" s="143"/>
      <c r="HX407" s="143"/>
      <c r="IH407" s="143"/>
      <c r="IR407" s="143"/>
    </row>
    <row xmlns:x14ac="http://schemas.microsoft.com/office/spreadsheetml/2009/9/ac" r="408" s="3" customFormat="true" x14ac:dyDescent="0.25">
      <c r="A408" s="444"/>
      <c r="B408" s="143"/>
      <c r="L408" s="143"/>
      <c r="V408" s="143"/>
      <c r="AF408" s="143"/>
      <c r="AP408" s="143"/>
      <c r="AZ408" s="143"/>
      <c r="BA408" s="143"/>
      <c r="BB408" s="143"/>
      <c r="BC408" s="143"/>
      <c r="BD408" s="143"/>
      <c r="BE408" s="143"/>
      <c r="BF408" s="143"/>
      <c r="BG408" s="143"/>
      <c r="BJ408" s="143"/>
      <c r="BT408" s="143"/>
      <c r="CD408" s="143"/>
      <c r="CN408" s="143"/>
      <c r="CX408" s="143"/>
      <c r="DH408" s="143"/>
      <c r="DR408" s="143"/>
      <c r="EB408" s="143"/>
      <c r="EL408" s="143"/>
      <c r="EV408" s="143"/>
      <c r="FF408" s="143"/>
      <c r="FP408" s="143"/>
      <c r="FZ408" s="143"/>
      <c r="GJ408" s="143"/>
      <c r="GT408" s="143"/>
      <c r="HD408" s="143"/>
      <c r="HN408" s="143"/>
      <c r="HX408" s="143"/>
      <c r="IH408" s="143"/>
      <c r="IR408" s="143"/>
    </row>
    <row xmlns:x14ac="http://schemas.microsoft.com/office/spreadsheetml/2009/9/ac" r="409" s="3" customFormat="true" x14ac:dyDescent="0.25">
      <c r="A409" s="444"/>
      <c r="B409" s="143"/>
      <c r="L409" s="143"/>
      <c r="V409" s="143"/>
      <c r="AF409" s="143"/>
      <c r="AP409" s="143"/>
      <c r="AZ409" s="143"/>
      <c r="BA409" s="143"/>
      <c r="BB409" s="143"/>
      <c r="BC409" s="143"/>
      <c r="BD409" s="143"/>
      <c r="BE409" s="143"/>
      <c r="BF409" s="143"/>
      <c r="BG409" s="143"/>
      <c r="BJ409" s="143"/>
      <c r="BT409" s="143"/>
      <c r="CD409" s="143"/>
      <c r="CN409" s="143"/>
      <c r="CX409" s="143"/>
      <c r="DH409" s="143"/>
      <c r="DR409" s="143"/>
      <c r="EB409" s="143"/>
      <c r="EL409" s="143"/>
      <c r="EV409" s="143"/>
      <c r="FF409" s="143"/>
      <c r="FP409" s="143"/>
      <c r="FZ409" s="143"/>
      <c r="GJ409" s="143"/>
      <c r="GT409" s="143"/>
      <c r="HD409" s="143"/>
      <c r="HN409" s="143"/>
      <c r="HX409" s="143"/>
      <c r="IH409" s="143"/>
      <c r="IR409" s="143"/>
    </row>
    <row xmlns:x14ac="http://schemas.microsoft.com/office/spreadsheetml/2009/9/ac" r="410" s="3" customFormat="true" x14ac:dyDescent="0.25">
      <c r="A410" s="444"/>
      <c r="B410" s="143"/>
      <c r="L410" s="143"/>
      <c r="V410" s="143"/>
      <c r="AF410" s="143"/>
      <c r="AP410" s="143"/>
      <c r="AZ410" s="143"/>
      <c r="BA410" s="143"/>
      <c r="BB410" s="143"/>
      <c r="BC410" s="143"/>
      <c r="BD410" s="143"/>
      <c r="BE410" s="143"/>
      <c r="BF410" s="143"/>
      <c r="BG410" s="143"/>
      <c r="BJ410" s="143"/>
      <c r="BT410" s="143"/>
      <c r="CD410" s="143"/>
      <c r="CN410" s="143"/>
      <c r="CX410" s="143"/>
      <c r="DH410" s="143"/>
      <c r="DR410" s="143"/>
      <c r="EB410" s="143"/>
      <c r="EL410" s="143"/>
      <c r="EV410" s="143"/>
      <c r="FF410" s="143"/>
      <c r="FP410" s="143"/>
      <c r="FZ410" s="143"/>
      <c r="GJ410" s="143"/>
      <c r="GT410" s="143"/>
      <c r="HD410" s="143"/>
      <c r="HN410" s="143"/>
      <c r="HX410" s="143"/>
      <c r="IH410" s="143"/>
      <c r="IR410" s="143"/>
    </row>
    <row xmlns:x14ac="http://schemas.microsoft.com/office/spreadsheetml/2009/9/ac" r="411" s="3" customFormat="true" x14ac:dyDescent="0.25">
      <c r="A411" s="444"/>
      <c r="B411" s="143"/>
      <c r="L411" s="143"/>
      <c r="V411" s="143"/>
      <c r="AF411" s="143"/>
      <c r="AP411" s="143"/>
      <c r="AZ411" s="143"/>
      <c r="BA411" s="143"/>
      <c r="BB411" s="143"/>
      <c r="BC411" s="143"/>
      <c r="BD411" s="143"/>
      <c r="BE411" s="143"/>
      <c r="BF411" s="143"/>
      <c r="BG411" s="143"/>
      <c r="BJ411" s="143"/>
      <c r="BT411" s="143"/>
      <c r="CD411" s="143"/>
      <c r="CN411" s="143"/>
      <c r="CX411" s="143"/>
      <c r="DH411" s="143"/>
      <c r="DR411" s="143"/>
      <c r="EB411" s="143"/>
      <c r="EL411" s="143"/>
      <c r="EV411" s="143"/>
      <c r="FF411" s="143"/>
      <c r="FP411" s="143"/>
      <c r="FZ411" s="143"/>
      <c r="GJ411" s="143"/>
      <c r="GT411" s="143"/>
      <c r="HD411" s="143"/>
      <c r="HN411" s="143"/>
      <c r="HX411" s="143"/>
      <c r="IH411" s="143"/>
      <c r="IR411" s="143"/>
    </row>
    <row xmlns:x14ac="http://schemas.microsoft.com/office/spreadsheetml/2009/9/ac" r="412" s="3" customFormat="true" x14ac:dyDescent="0.25">
      <c r="A412" s="444"/>
      <c r="B412" s="143"/>
      <c r="L412" s="143"/>
      <c r="V412" s="143"/>
      <c r="AF412" s="143"/>
      <c r="AP412" s="143"/>
      <c r="AZ412" s="143"/>
      <c r="BA412" s="143"/>
      <c r="BB412" s="143"/>
      <c r="BC412" s="143"/>
      <c r="BD412" s="143"/>
      <c r="BE412" s="143"/>
      <c r="BF412" s="143"/>
      <c r="BG412" s="143"/>
      <c r="BJ412" s="143"/>
      <c r="BT412" s="143"/>
      <c r="CD412" s="143"/>
      <c r="CN412" s="143"/>
      <c r="CX412" s="143"/>
      <c r="DH412" s="143"/>
      <c r="DR412" s="143"/>
      <c r="EB412" s="143"/>
      <c r="EL412" s="143"/>
      <c r="EV412" s="143"/>
      <c r="FF412" s="143"/>
      <c r="FP412" s="143"/>
      <c r="FZ412" s="143"/>
      <c r="GJ412" s="143"/>
      <c r="GT412" s="143"/>
      <c r="HD412" s="143"/>
      <c r="HN412" s="143"/>
      <c r="HX412" s="143"/>
      <c r="IH412" s="143"/>
      <c r="IR412" s="143"/>
    </row>
    <row xmlns:x14ac="http://schemas.microsoft.com/office/spreadsheetml/2009/9/ac" r="413" s="3" customFormat="true" x14ac:dyDescent="0.25">
      <c r="A413" s="444"/>
      <c r="B413" s="143"/>
      <c r="L413" s="143"/>
      <c r="V413" s="143"/>
      <c r="AF413" s="143"/>
      <c r="AP413" s="143"/>
      <c r="AZ413" s="143"/>
      <c r="BA413" s="143"/>
      <c r="BB413" s="143"/>
      <c r="BC413" s="143"/>
      <c r="BD413" s="143"/>
      <c r="BE413" s="143"/>
      <c r="BF413" s="143"/>
      <c r="BG413" s="143"/>
      <c r="BJ413" s="143"/>
      <c r="BT413" s="143"/>
      <c r="CD413" s="143"/>
      <c r="CN413" s="143"/>
      <c r="CX413" s="143"/>
      <c r="DH413" s="143"/>
      <c r="DR413" s="143"/>
      <c r="EB413" s="143"/>
      <c r="EL413" s="143"/>
      <c r="EV413" s="143"/>
      <c r="FF413" s="143"/>
      <c r="FP413" s="143"/>
      <c r="FZ413" s="143"/>
      <c r="GJ413" s="143"/>
      <c r="GT413" s="143"/>
      <c r="HD413" s="143"/>
      <c r="HN413" s="143"/>
      <c r="HX413" s="143"/>
      <c r="IH413" s="143"/>
      <c r="IR413" s="143"/>
    </row>
    <row xmlns:x14ac="http://schemas.microsoft.com/office/spreadsheetml/2009/9/ac" r="414" s="3" customFormat="true" x14ac:dyDescent="0.25">
      <c r="A414" s="444"/>
      <c r="B414" s="143"/>
      <c r="L414" s="143"/>
      <c r="V414" s="143"/>
      <c r="AF414" s="143"/>
      <c r="AP414" s="143"/>
      <c r="AZ414" s="143"/>
      <c r="BA414" s="143"/>
      <c r="BB414" s="143"/>
      <c r="BC414" s="143"/>
      <c r="BD414" s="143"/>
      <c r="BE414" s="143"/>
      <c r="BF414" s="143"/>
      <c r="BG414" s="143"/>
      <c r="BJ414" s="143"/>
      <c r="BT414" s="143"/>
      <c r="CD414" s="143"/>
      <c r="CN414" s="143"/>
      <c r="CX414" s="143"/>
      <c r="DH414" s="143"/>
      <c r="DR414" s="143"/>
      <c r="EB414" s="143"/>
      <c r="EL414" s="143"/>
      <c r="EV414" s="143"/>
      <c r="FF414" s="143"/>
      <c r="FP414" s="143"/>
      <c r="FZ414" s="143"/>
      <c r="GJ414" s="143"/>
      <c r="GT414" s="143"/>
      <c r="HD414" s="143"/>
      <c r="HN414" s="143"/>
      <c r="HX414" s="143"/>
      <c r="IH414" s="143"/>
      <c r="IR414" s="143"/>
    </row>
    <row xmlns:x14ac="http://schemas.microsoft.com/office/spreadsheetml/2009/9/ac" r="415" s="3" customFormat="true" x14ac:dyDescent="0.25">
      <c r="A415" s="444"/>
      <c r="B415" s="143"/>
      <c r="L415" s="143"/>
      <c r="V415" s="143"/>
      <c r="AF415" s="143"/>
      <c r="AP415" s="143"/>
      <c r="AZ415" s="143"/>
      <c r="BA415" s="143"/>
      <c r="BB415" s="143"/>
      <c r="BC415" s="143"/>
      <c r="BD415" s="143"/>
      <c r="BE415" s="143"/>
      <c r="BF415" s="143"/>
      <c r="BG415" s="143"/>
      <c r="BJ415" s="143"/>
      <c r="BT415" s="143"/>
      <c r="CD415" s="143"/>
      <c r="CN415" s="143"/>
      <c r="CX415" s="143"/>
      <c r="DH415" s="143"/>
      <c r="DR415" s="143"/>
      <c r="EB415" s="143"/>
      <c r="EL415" s="143"/>
      <c r="EV415" s="143"/>
      <c r="FF415" s="143"/>
      <c r="FP415" s="143"/>
      <c r="FZ415" s="143"/>
      <c r="GJ415" s="143"/>
      <c r="GT415" s="143"/>
      <c r="HD415" s="143"/>
      <c r="HN415" s="143"/>
      <c r="HX415" s="143"/>
      <c r="IH415" s="143"/>
      <c r="IR415" s="143"/>
    </row>
    <row xmlns:x14ac="http://schemas.microsoft.com/office/spreadsheetml/2009/9/ac" r="416" s="3" customFormat="true" x14ac:dyDescent="0.25">
      <c r="A416" s="444"/>
      <c r="B416" s="143"/>
      <c r="L416" s="143"/>
      <c r="V416" s="143"/>
      <c r="AF416" s="143"/>
      <c r="AP416" s="143"/>
      <c r="AZ416" s="143"/>
      <c r="BA416" s="143"/>
      <c r="BB416" s="143"/>
      <c r="BC416" s="143"/>
      <c r="BD416" s="143"/>
      <c r="BE416" s="143"/>
      <c r="BF416" s="143"/>
      <c r="BG416" s="143"/>
      <c r="BJ416" s="143"/>
      <c r="BT416" s="143"/>
      <c r="CD416" s="143"/>
      <c r="CN416" s="143"/>
      <c r="CX416" s="143"/>
      <c r="DH416" s="143"/>
      <c r="DR416" s="143"/>
      <c r="EB416" s="143"/>
      <c r="EL416" s="143"/>
      <c r="EV416" s="143"/>
      <c r="FF416" s="143"/>
      <c r="FP416" s="143"/>
      <c r="FZ416" s="143"/>
      <c r="GJ416" s="143"/>
      <c r="GT416" s="143"/>
      <c r="HD416" s="143"/>
      <c r="HN416" s="143"/>
      <c r="HX416" s="143"/>
      <c r="IH416" s="143"/>
      <c r="IR416" s="143"/>
    </row>
    <row xmlns:x14ac="http://schemas.microsoft.com/office/spreadsheetml/2009/9/ac" r="417" s="3" customFormat="true" x14ac:dyDescent="0.25">
      <c r="A417" s="444"/>
      <c r="B417" s="143"/>
      <c r="L417" s="143"/>
      <c r="V417" s="143"/>
      <c r="AF417" s="143"/>
      <c r="AP417" s="143"/>
      <c r="AZ417" s="143"/>
      <c r="BA417" s="143"/>
      <c r="BB417" s="143"/>
      <c r="BC417" s="143"/>
      <c r="BD417" s="143"/>
      <c r="BE417" s="143"/>
      <c r="BF417" s="143"/>
      <c r="BG417" s="143"/>
      <c r="BJ417" s="143"/>
      <c r="BT417" s="143"/>
      <c r="CD417" s="143"/>
      <c r="CN417" s="143"/>
      <c r="CX417" s="143"/>
      <c r="DH417" s="143"/>
      <c r="DR417" s="143"/>
      <c r="EB417" s="143"/>
      <c r="EL417" s="143"/>
      <c r="EV417" s="143"/>
      <c r="FF417" s="143"/>
      <c r="FP417" s="143"/>
      <c r="FZ417" s="143"/>
      <c r="GJ417" s="143"/>
      <c r="GT417" s="143"/>
      <c r="HD417" s="143"/>
      <c r="HN417" s="143"/>
      <c r="HX417" s="143"/>
      <c r="IH417" s="143"/>
      <c r="IR417" s="143"/>
    </row>
    <row xmlns:x14ac="http://schemas.microsoft.com/office/spreadsheetml/2009/9/ac" r="418" s="3" customFormat="true" x14ac:dyDescent="0.25">
      <c r="A418" s="444"/>
      <c r="B418" s="143"/>
      <c r="L418" s="143"/>
      <c r="V418" s="143"/>
      <c r="AF418" s="143"/>
      <c r="AP418" s="143"/>
      <c r="AZ418" s="143"/>
      <c r="BA418" s="143"/>
      <c r="BB418" s="143"/>
      <c r="BC418" s="143"/>
      <c r="BD418" s="143"/>
      <c r="BE418" s="143"/>
      <c r="BF418" s="143"/>
      <c r="BG418" s="143"/>
      <c r="BJ418" s="143"/>
      <c r="BT418" s="143"/>
      <c r="CD418" s="143"/>
      <c r="CN418" s="143"/>
      <c r="CX418" s="143"/>
      <c r="DH418" s="143"/>
      <c r="DR418" s="143"/>
      <c r="EB418" s="143"/>
      <c r="EL418" s="143"/>
      <c r="EV418" s="143"/>
      <c r="FF418" s="143"/>
      <c r="FP418" s="143"/>
      <c r="FZ418" s="143"/>
      <c r="GJ418" s="143"/>
      <c r="GT418" s="143"/>
      <c r="HD418" s="143"/>
      <c r="HN418" s="143"/>
      <c r="HX418" s="143"/>
      <c r="IH418" s="143"/>
      <c r="IR418" s="143"/>
    </row>
    <row xmlns:x14ac="http://schemas.microsoft.com/office/spreadsheetml/2009/9/ac" r="419" s="3" customFormat="true" x14ac:dyDescent="0.25">
      <c r="A419" s="444"/>
      <c r="B419" s="143"/>
      <c r="L419" s="143"/>
      <c r="V419" s="143"/>
      <c r="AF419" s="143"/>
      <c r="AP419" s="143"/>
      <c r="AZ419" s="143"/>
      <c r="BA419" s="143"/>
      <c r="BB419" s="143"/>
      <c r="BC419" s="143"/>
      <c r="BD419" s="143"/>
      <c r="BE419" s="143"/>
      <c r="BF419" s="143"/>
      <c r="BG419" s="143"/>
      <c r="BJ419" s="143"/>
      <c r="BT419" s="143"/>
      <c r="CD419" s="143"/>
      <c r="CN419" s="143"/>
      <c r="CX419" s="143"/>
      <c r="DH419" s="143"/>
      <c r="DR419" s="143"/>
      <c r="EB419" s="143"/>
      <c r="EL419" s="143"/>
      <c r="EV419" s="143"/>
      <c r="FF419" s="143"/>
      <c r="FP419" s="143"/>
      <c r="FZ419" s="143"/>
      <c r="GJ419" s="143"/>
      <c r="GT419" s="143"/>
      <c r="HD419" s="143"/>
      <c r="HN419" s="143"/>
      <c r="HX419" s="143"/>
      <c r="IH419" s="143"/>
      <c r="IR419" s="143"/>
    </row>
    <row xmlns:x14ac="http://schemas.microsoft.com/office/spreadsheetml/2009/9/ac" r="420" s="3" customFormat="true" x14ac:dyDescent="0.25">
      <c r="A420" s="444"/>
      <c r="B420" s="143"/>
      <c r="L420" s="143"/>
      <c r="V420" s="143"/>
      <c r="AF420" s="143"/>
      <c r="AP420" s="143"/>
      <c r="AZ420" s="143"/>
      <c r="BA420" s="143"/>
      <c r="BB420" s="143"/>
      <c r="BC420" s="143"/>
      <c r="BD420" s="143"/>
      <c r="BE420" s="143"/>
      <c r="BF420" s="143"/>
      <c r="BG420" s="143"/>
      <c r="BJ420" s="143"/>
      <c r="BT420" s="143"/>
      <c r="CD420" s="143"/>
      <c r="CN420" s="143"/>
      <c r="CX420" s="143"/>
      <c r="DH420" s="143"/>
      <c r="DR420" s="143"/>
      <c r="EB420" s="143"/>
      <c r="EL420" s="143"/>
      <c r="EV420" s="143"/>
      <c r="FF420" s="143"/>
      <c r="FP420" s="143"/>
      <c r="FZ420" s="143"/>
      <c r="GJ420" s="143"/>
      <c r="GT420" s="143"/>
      <c r="HD420" s="143"/>
      <c r="HN420" s="143"/>
      <c r="HX420" s="143"/>
      <c r="IH420" s="143"/>
      <c r="IR420" s="143"/>
    </row>
    <row xmlns:x14ac="http://schemas.microsoft.com/office/spreadsheetml/2009/9/ac" r="421" s="3" customFormat="true" x14ac:dyDescent="0.25">
      <c r="A421" s="444"/>
      <c r="B421" s="143"/>
      <c r="L421" s="143"/>
      <c r="V421" s="143"/>
      <c r="AF421" s="143"/>
      <c r="AP421" s="143"/>
      <c r="AZ421" s="143"/>
      <c r="BA421" s="143"/>
      <c r="BB421" s="143"/>
      <c r="BC421" s="143"/>
      <c r="BD421" s="143"/>
      <c r="BE421" s="143"/>
      <c r="BF421" s="143"/>
      <c r="BG421" s="143"/>
      <c r="BJ421" s="143"/>
      <c r="BT421" s="143"/>
      <c r="CD421" s="143"/>
      <c r="CN421" s="143"/>
      <c r="CX421" s="143"/>
      <c r="DH421" s="143"/>
      <c r="DR421" s="143"/>
      <c r="EB421" s="143"/>
      <c r="EL421" s="143"/>
      <c r="EV421" s="143"/>
      <c r="FF421" s="143"/>
      <c r="FP421" s="143"/>
      <c r="FZ421" s="143"/>
      <c r="GJ421" s="143"/>
      <c r="GT421" s="143"/>
      <c r="HD421" s="143"/>
      <c r="HN421" s="143"/>
      <c r="HX421" s="143"/>
      <c r="IH421" s="143"/>
      <c r="IR421" s="143"/>
    </row>
    <row xmlns:x14ac="http://schemas.microsoft.com/office/spreadsheetml/2009/9/ac" r="422" s="3" customFormat="true" x14ac:dyDescent="0.25">
      <c r="A422" s="444"/>
      <c r="B422" s="143"/>
      <c r="L422" s="143"/>
      <c r="V422" s="143"/>
      <c r="AF422" s="143"/>
      <c r="AP422" s="143"/>
      <c r="AZ422" s="143"/>
      <c r="BA422" s="143"/>
      <c r="BB422" s="143"/>
      <c r="BC422" s="143"/>
      <c r="BD422" s="143"/>
      <c r="BE422" s="143"/>
      <c r="BF422" s="143"/>
      <c r="BG422" s="143"/>
      <c r="BJ422" s="143"/>
      <c r="BT422" s="143"/>
      <c r="CD422" s="143"/>
      <c r="CN422" s="143"/>
      <c r="CX422" s="143"/>
      <c r="DH422" s="143"/>
      <c r="DR422" s="143"/>
      <c r="EB422" s="143"/>
      <c r="EL422" s="143"/>
      <c r="EV422" s="143"/>
      <c r="FF422" s="143"/>
      <c r="FP422" s="143"/>
      <c r="FZ422" s="143"/>
      <c r="GJ422" s="143"/>
      <c r="GT422" s="143"/>
      <c r="HD422" s="143"/>
      <c r="HN422" s="143"/>
      <c r="HX422" s="143"/>
      <c r="IH422" s="143"/>
      <c r="IR422" s="143"/>
    </row>
    <row xmlns:x14ac="http://schemas.microsoft.com/office/spreadsheetml/2009/9/ac" r="423" s="3" customFormat="true" x14ac:dyDescent="0.25">
      <c r="A423" s="444"/>
      <c r="B423" s="143"/>
      <c r="L423" s="143"/>
      <c r="V423" s="143"/>
      <c r="AF423" s="143"/>
      <c r="AP423" s="143"/>
      <c r="AZ423" s="143"/>
      <c r="BA423" s="143"/>
      <c r="BB423" s="143"/>
      <c r="BC423" s="143"/>
      <c r="BD423" s="143"/>
      <c r="BE423" s="143"/>
      <c r="BF423" s="143"/>
      <c r="BG423" s="143"/>
      <c r="BJ423" s="143"/>
      <c r="BT423" s="143"/>
      <c r="CD423" s="143"/>
      <c r="CN423" s="143"/>
      <c r="CX423" s="143"/>
      <c r="DH423" s="143"/>
      <c r="DR423" s="143"/>
      <c r="EB423" s="143"/>
      <c r="EL423" s="143"/>
      <c r="EV423" s="143"/>
      <c r="FF423" s="143"/>
      <c r="FP423" s="143"/>
      <c r="FZ423" s="143"/>
      <c r="GJ423" s="143"/>
      <c r="GT423" s="143"/>
      <c r="HD423" s="143"/>
      <c r="HN423" s="143"/>
      <c r="HX423" s="143"/>
      <c r="IH423" s="143"/>
      <c r="IR423" s="143"/>
    </row>
    <row xmlns:x14ac="http://schemas.microsoft.com/office/spreadsheetml/2009/9/ac" r="424" s="3" customFormat="true" x14ac:dyDescent="0.25">
      <c r="A424" s="444"/>
      <c r="B424" s="143"/>
      <c r="L424" s="143"/>
      <c r="V424" s="143"/>
      <c r="AF424" s="143"/>
      <c r="AP424" s="143"/>
      <c r="AZ424" s="143"/>
      <c r="BA424" s="143"/>
      <c r="BB424" s="143"/>
      <c r="BC424" s="143"/>
      <c r="BD424" s="143"/>
      <c r="BE424" s="143"/>
      <c r="BF424" s="143"/>
      <c r="BG424" s="143"/>
      <c r="BJ424" s="143"/>
      <c r="BT424" s="143"/>
      <c r="CD424" s="143"/>
      <c r="CN424" s="143"/>
      <c r="CX424" s="143"/>
      <c r="DH424" s="143"/>
      <c r="DR424" s="143"/>
      <c r="EB424" s="143"/>
      <c r="EL424" s="143"/>
      <c r="EV424" s="143"/>
      <c r="FF424" s="143"/>
      <c r="FP424" s="143"/>
      <c r="FZ424" s="143"/>
      <c r="GJ424" s="143"/>
      <c r="GT424" s="143"/>
      <c r="HD424" s="143"/>
      <c r="HN424" s="143"/>
      <c r="HX424" s="143"/>
      <c r="IH424" s="143"/>
      <c r="IR424" s="143"/>
    </row>
    <row xmlns:x14ac="http://schemas.microsoft.com/office/spreadsheetml/2009/9/ac" r="425" s="3" customFormat="true" x14ac:dyDescent="0.25">
      <c r="A425" s="444"/>
      <c r="B425" s="143"/>
      <c r="L425" s="143"/>
      <c r="V425" s="143"/>
      <c r="AF425" s="143"/>
      <c r="AP425" s="143"/>
      <c r="AZ425" s="143"/>
      <c r="BA425" s="143"/>
      <c r="BB425" s="143"/>
      <c r="BC425" s="143"/>
      <c r="BD425" s="143"/>
      <c r="BE425" s="143"/>
      <c r="BF425" s="143"/>
      <c r="BG425" s="143"/>
      <c r="BJ425" s="143"/>
      <c r="BT425" s="143"/>
      <c r="CD425" s="143"/>
      <c r="CN425" s="143"/>
      <c r="CX425" s="143"/>
      <c r="DH425" s="143"/>
      <c r="DR425" s="143"/>
      <c r="EB425" s="143"/>
      <c r="EL425" s="143"/>
      <c r="EV425" s="143"/>
      <c r="FF425" s="143"/>
      <c r="FP425" s="143"/>
      <c r="FZ425" s="143"/>
      <c r="GJ425" s="143"/>
      <c r="GT425" s="143"/>
      <c r="HD425" s="143"/>
      <c r="HN425" s="143"/>
      <c r="HX425" s="143"/>
      <c r="IH425" s="143"/>
      <c r="IR425" s="143"/>
    </row>
    <row xmlns:x14ac="http://schemas.microsoft.com/office/spreadsheetml/2009/9/ac" r="426" s="3" customFormat="true" x14ac:dyDescent="0.25">
      <c r="A426" s="444"/>
      <c r="B426" s="143"/>
      <c r="L426" s="143"/>
      <c r="V426" s="143"/>
      <c r="AF426" s="143"/>
      <c r="AP426" s="143"/>
      <c r="AZ426" s="143"/>
      <c r="BA426" s="143"/>
      <c r="BB426" s="143"/>
      <c r="BC426" s="143"/>
      <c r="BD426" s="143"/>
      <c r="BE426" s="143"/>
      <c r="BF426" s="143"/>
      <c r="BG426" s="143"/>
      <c r="BJ426" s="143"/>
      <c r="BT426" s="143"/>
      <c r="CD426" s="143"/>
      <c r="CN426" s="143"/>
      <c r="CX426" s="143"/>
      <c r="DH426" s="143"/>
      <c r="DR426" s="143"/>
      <c r="EB426" s="143"/>
      <c r="EL426" s="143"/>
      <c r="EV426" s="143"/>
      <c r="FF426" s="143"/>
      <c r="FP426" s="143"/>
      <c r="FZ426" s="143"/>
      <c r="GJ426" s="143"/>
      <c r="GT426" s="143"/>
      <c r="HD426" s="143"/>
      <c r="HN426" s="143"/>
      <c r="HX426" s="143"/>
      <c r="IH426" s="143"/>
      <c r="IR426" s="143"/>
    </row>
    <row xmlns:x14ac="http://schemas.microsoft.com/office/spreadsheetml/2009/9/ac" r="427" s="3" customFormat="true" x14ac:dyDescent="0.25">
      <c r="A427" s="444"/>
      <c r="B427" s="143"/>
      <c r="L427" s="143"/>
      <c r="V427" s="143"/>
      <c r="AF427" s="143"/>
      <c r="AP427" s="143"/>
      <c r="AZ427" s="143"/>
      <c r="BA427" s="143"/>
      <c r="BB427" s="143"/>
      <c r="BC427" s="143"/>
      <c r="BD427" s="143"/>
      <c r="BE427" s="143"/>
      <c r="BF427" s="143"/>
      <c r="BG427" s="143"/>
      <c r="BJ427" s="143"/>
      <c r="BT427" s="143"/>
      <c r="CD427" s="143"/>
      <c r="CN427" s="143"/>
      <c r="CX427" s="143"/>
      <c r="DH427" s="143"/>
      <c r="DR427" s="143"/>
      <c r="EB427" s="143"/>
      <c r="EL427" s="143"/>
      <c r="EV427" s="143"/>
      <c r="FF427" s="143"/>
      <c r="FP427" s="143"/>
      <c r="FZ427" s="143"/>
      <c r="GJ427" s="143"/>
      <c r="GT427" s="143"/>
      <c r="HD427" s="143"/>
      <c r="HN427" s="143"/>
      <c r="HX427" s="143"/>
      <c r="IH427" s="143"/>
      <c r="IR427" s="143"/>
    </row>
    <row xmlns:x14ac="http://schemas.microsoft.com/office/spreadsheetml/2009/9/ac" r="428" s="3" customFormat="true" x14ac:dyDescent="0.25">
      <c r="A428" s="444"/>
      <c r="B428" s="143"/>
      <c r="L428" s="143"/>
      <c r="V428" s="143"/>
      <c r="AF428" s="143"/>
      <c r="AP428" s="143"/>
      <c r="AZ428" s="143"/>
      <c r="BA428" s="143"/>
      <c r="BB428" s="143"/>
      <c r="BC428" s="143"/>
      <c r="BD428" s="143"/>
      <c r="BE428" s="143"/>
      <c r="BF428" s="143"/>
      <c r="BG428" s="143"/>
      <c r="BJ428" s="143"/>
      <c r="BT428" s="143"/>
      <c r="CD428" s="143"/>
      <c r="CN428" s="143"/>
      <c r="CX428" s="143"/>
      <c r="DH428" s="143"/>
      <c r="DR428" s="143"/>
      <c r="EB428" s="143"/>
      <c r="EL428" s="143"/>
      <c r="EV428" s="143"/>
      <c r="FF428" s="143"/>
      <c r="FP428" s="143"/>
      <c r="FZ428" s="143"/>
      <c r="GJ428" s="143"/>
      <c r="GT428" s="143"/>
      <c r="HD428" s="143"/>
      <c r="HN428" s="143"/>
      <c r="HX428" s="143"/>
      <c r="IH428" s="143"/>
      <c r="IR428" s="143"/>
    </row>
    <row xmlns:x14ac="http://schemas.microsoft.com/office/spreadsheetml/2009/9/ac" r="429" s="3" customFormat="true" x14ac:dyDescent="0.25">
      <c r="A429" s="444"/>
      <c r="B429" s="143"/>
      <c r="L429" s="143"/>
      <c r="V429" s="143"/>
      <c r="AF429" s="143"/>
      <c r="AP429" s="143"/>
      <c r="AZ429" s="143"/>
      <c r="BA429" s="143"/>
      <c r="BB429" s="143"/>
      <c r="BC429" s="143"/>
      <c r="BD429" s="143"/>
      <c r="BE429" s="143"/>
      <c r="BF429" s="143"/>
      <c r="BG429" s="143"/>
      <c r="BJ429" s="143"/>
      <c r="BT429" s="143"/>
      <c r="CD429" s="143"/>
      <c r="CN429" s="143"/>
      <c r="CX429" s="143"/>
      <c r="DH429" s="143"/>
      <c r="DR429" s="143"/>
      <c r="EB429" s="143"/>
      <c r="EL429" s="143"/>
      <c r="EV429" s="143"/>
      <c r="FF429" s="143"/>
      <c r="FP429" s="143"/>
      <c r="FZ429" s="143"/>
      <c r="GJ429" s="143"/>
      <c r="GT429" s="143"/>
      <c r="HD429" s="143"/>
      <c r="HN429" s="143"/>
      <c r="HX429" s="143"/>
      <c r="IH429" s="143"/>
      <c r="IR429" s="143"/>
    </row>
    <row xmlns:x14ac="http://schemas.microsoft.com/office/spreadsheetml/2009/9/ac" r="430" s="3" customFormat="true" x14ac:dyDescent="0.25">
      <c r="A430" s="444"/>
      <c r="B430" s="143"/>
      <c r="L430" s="143"/>
      <c r="V430" s="143"/>
      <c r="AF430" s="143"/>
      <c r="AP430" s="143"/>
      <c r="AZ430" s="143"/>
      <c r="BA430" s="143"/>
      <c r="BB430" s="143"/>
      <c r="BC430" s="143"/>
      <c r="BD430" s="143"/>
      <c r="BE430" s="143"/>
      <c r="BF430" s="143"/>
      <c r="BG430" s="143"/>
      <c r="BJ430" s="143"/>
      <c r="BT430" s="143"/>
      <c r="CD430" s="143"/>
      <c r="CN430" s="143"/>
      <c r="CX430" s="143"/>
      <c r="DH430" s="143"/>
      <c r="DR430" s="143"/>
      <c r="EB430" s="143"/>
      <c r="EL430" s="143"/>
      <c r="EV430" s="143"/>
      <c r="FF430" s="143"/>
      <c r="FP430" s="143"/>
      <c r="FZ430" s="143"/>
      <c r="GJ430" s="143"/>
      <c r="GT430" s="143"/>
      <c r="HD430" s="143"/>
      <c r="HN430" s="143"/>
      <c r="HX430" s="143"/>
      <c r="IH430" s="143"/>
      <c r="IR430" s="143"/>
    </row>
    <row xmlns:x14ac="http://schemas.microsoft.com/office/spreadsheetml/2009/9/ac" r="431" s="3" customFormat="true" x14ac:dyDescent="0.25">
      <c r="A431" s="444"/>
      <c r="B431" s="143"/>
      <c r="L431" s="143"/>
      <c r="V431" s="143"/>
      <c r="AF431" s="143"/>
      <c r="AP431" s="143"/>
      <c r="AZ431" s="143"/>
      <c r="BA431" s="143"/>
      <c r="BB431" s="143"/>
      <c r="BC431" s="143"/>
      <c r="BD431" s="143"/>
      <c r="BE431" s="143"/>
      <c r="BF431" s="143"/>
      <c r="BG431" s="143"/>
      <c r="BJ431" s="143"/>
      <c r="BT431" s="143"/>
      <c r="CD431" s="143"/>
      <c r="CN431" s="143"/>
      <c r="CX431" s="143"/>
      <c r="DH431" s="143"/>
      <c r="DR431" s="143"/>
      <c r="EB431" s="143"/>
      <c r="EL431" s="143"/>
      <c r="EV431" s="143"/>
      <c r="FF431" s="143"/>
      <c r="FP431" s="143"/>
      <c r="FZ431" s="143"/>
      <c r="GJ431" s="143"/>
      <c r="GT431" s="143"/>
      <c r="HD431" s="143"/>
      <c r="HN431" s="143"/>
      <c r="HX431" s="143"/>
      <c r="IH431" s="143"/>
      <c r="IR431" s="143"/>
    </row>
    <row xmlns:x14ac="http://schemas.microsoft.com/office/spreadsheetml/2009/9/ac" r="432" s="3" customFormat="true" x14ac:dyDescent="0.25">
      <c r="A432" s="444"/>
      <c r="B432" s="143"/>
      <c r="L432" s="143"/>
      <c r="V432" s="143"/>
      <c r="AF432" s="143"/>
      <c r="AP432" s="143"/>
      <c r="AZ432" s="143"/>
      <c r="BA432" s="143"/>
      <c r="BB432" s="143"/>
      <c r="BC432" s="143"/>
      <c r="BD432" s="143"/>
      <c r="BE432" s="143"/>
      <c r="BF432" s="143"/>
      <c r="BG432" s="143"/>
      <c r="BJ432" s="143"/>
      <c r="BT432" s="143"/>
      <c r="CD432" s="143"/>
      <c r="CN432" s="143"/>
      <c r="CX432" s="143"/>
      <c r="DH432" s="143"/>
      <c r="DR432" s="143"/>
      <c r="EB432" s="143"/>
      <c r="EL432" s="143"/>
      <c r="EV432" s="143"/>
      <c r="FF432" s="143"/>
      <c r="FP432" s="143"/>
      <c r="FZ432" s="143"/>
      <c r="GJ432" s="143"/>
      <c r="GT432" s="143"/>
      <c r="HD432" s="143"/>
      <c r="HN432" s="143"/>
      <c r="HX432" s="143"/>
      <c r="IH432" s="143"/>
      <c r="IR432" s="143"/>
    </row>
    <row xmlns:x14ac="http://schemas.microsoft.com/office/spreadsheetml/2009/9/ac" r="433" s="3" customFormat="true" x14ac:dyDescent="0.25">
      <c r="A433" s="444"/>
      <c r="B433" s="143"/>
      <c r="L433" s="143"/>
      <c r="V433" s="143"/>
      <c r="AF433" s="143"/>
      <c r="AP433" s="143"/>
      <c r="AZ433" s="143"/>
      <c r="BA433" s="143"/>
      <c r="BB433" s="143"/>
      <c r="BC433" s="143"/>
      <c r="BD433" s="143"/>
      <c r="BE433" s="143"/>
      <c r="BF433" s="143"/>
      <c r="BG433" s="143"/>
      <c r="BJ433" s="143"/>
      <c r="BT433" s="143"/>
      <c r="CD433" s="143"/>
      <c r="CN433" s="143"/>
      <c r="CX433" s="143"/>
      <c r="DH433" s="143"/>
      <c r="DR433" s="143"/>
      <c r="EB433" s="143"/>
      <c r="EL433" s="143"/>
      <c r="EV433" s="143"/>
      <c r="FF433" s="143"/>
      <c r="FP433" s="143"/>
      <c r="FZ433" s="143"/>
      <c r="GJ433" s="143"/>
      <c r="GT433" s="143"/>
      <c r="HD433" s="143"/>
      <c r="HN433" s="143"/>
      <c r="HX433" s="143"/>
      <c r="IH433" s="143"/>
      <c r="IR433" s="143"/>
    </row>
    <row xmlns:x14ac="http://schemas.microsoft.com/office/spreadsheetml/2009/9/ac" r="434" s="3" customFormat="true" x14ac:dyDescent="0.25">
      <c r="A434" s="444"/>
      <c r="B434" s="143"/>
      <c r="L434" s="143"/>
      <c r="V434" s="143"/>
      <c r="AF434" s="143"/>
      <c r="AP434" s="143"/>
      <c r="AZ434" s="143"/>
      <c r="BA434" s="143"/>
      <c r="BB434" s="143"/>
      <c r="BC434" s="143"/>
      <c r="BD434" s="143"/>
      <c r="BE434" s="143"/>
      <c r="BF434" s="143"/>
      <c r="BG434" s="143"/>
      <c r="BJ434" s="143"/>
      <c r="BT434" s="143"/>
      <c r="CD434" s="143"/>
      <c r="CN434" s="143"/>
      <c r="CX434" s="143"/>
      <c r="DH434" s="143"/>
      <c r="DR434" s="143"/>
      <c r="EB434" s="143"/>
      <c r="EL434" s="143"/>
      <c r="EV434" s="143"/>
      <c r="FF434" s="143"/>
      <c r="FP434" s="143"/>
      <c r="FZ434" s="143"/>
      <c r="GJ434" s="143"/>
      <c r="GT434" s="143"/>
      <c r="HD434" s="143"/>
      <c r="HN434" s="143"/>
      <c r="HX434" s="143"/>
      <c r="IH434" s="143"/>
      <c r="IR434" s="143"/>
    </row>
    <row xmlns:x14ac="http://schemas.microsoft.com/office/spreadsheetml/2009/9/ac" r="435" s="3" customFormat="true" x14ac:dyDescent="0.25">
      <c r="A435" s="444"/>
      <c r="B435" s="143"/>
      <c r="L435" s="143"/>
      <c r="V435" s="143"/>
      <c r="AF435" s="143"/>
      <c r="AP435" s="143"/>
      <c r="AZ435" s="143"/>
      <c r="BA435" s="143"/>
      <c r="BB435" s="143"/>
      <c r="BC435" s="143"/>
      <c r="BD435" s="143"/>
      <c r="BE435" s="143"/>
      <c r="BF435" s="143"/>
      <c r="BG435" s="143"/>
      <c r="BJ435" s="143"/>
      <c r="BT435" s="143"/>
      <c r="CD435" s="143"/>
      <c r="CN435" s="143"/>
      <c r="CX435" s="143"/>
      <c r="DH435" s="143"/>
      <c r="DR435" s="143"/>
      <c r="EB435" s="143"/>
      <c r="EL435" s="143"/>
      <c r="EV435" s="143"/>
      <c r="FF435" s="143"/>
      <c r="FP435" s="143"/>
      <c r="FZ435" s="143"/>
      <c r="GJ435" s="143"/>
      <c r="GT435" s="143"/>
      <c r="HD435" s="143"/>
      <c r="HN435" s="143"/>
      <c r="HX435" s="143"/>
      <c r="IH435" s="143"/>
      <c r="IR435" s="143"/>
    </row>
    <row xmlns:x14ac="http://schemas.microsoft.com/office/spreadsheetml/2009/9/ac" r="436" s="3" customFormat="true" x14ac:dyDescent="0.25">
      <c r="A436" s="444"/>
      <c r="B436" s="143"/>
      <c r="L436" s="143"/>
      <c r="V436" s="143"/>
      <c r="AF436" s="143"/>
      <c r="AP436" s="143"/>
      <c r="AZ436" s="143"/>
      <c r="BA436" s="143"/>
      <c r="BB436" s="143"/>
      <c r="BC436" s="143"/>
      <c r="BD436" s="143"/>
      <c r="BE436" s="143"/>
      <c r="BF436" s="143"/>
      <c r="BG436" s="143"/>
      <c r="BJ436" s="143"/>
      <c r="BT436" s="143"/>
      <c r="CD436" s="143"/>
      <c r="CN436" s="143"/>
      <c r="CX436" s="143"/>
      <c r="DH436" s="143"/>
      <c r="DR436" s="143"/>
      <c r="EB436" s="143"/>
      <c r="EL436" s="143"/>
      <c r="EV436" s="143"/>
      <c r="FF436" s="143"/>
      <c r="FP436" s="143"/>
      <c r="FZ436" s="143"/>
      <c r="GJ436" s="143"/>
      <c r="GT436" s="143"/>
      <c r="HD436" s="143"/>
      <c r="HN436" s="143"/>
      <c r="HX436" s="143"/>
      <c r="IH436" s="143"/>
      <c r="IR436" s="143"/>
    </row>
    <row xmlns:x14ac="http://schemas.microsoft.com/office/spreadsheetml/2009/9/ac" r="437" s="3" customFormat="true" x14ac:dyDescent="0.25">
      <c r="A437" s="444"/>
      <c r="B437" s="143"/>
      <c r="L437" s="143"/>
      <c r="V437" s="143"/>
      <c r="AF437" s="143"/>
      <c r="AP437" s="143"/>
      <c r="AZ437" s="143"/>
      <c r="BA437" s="143"/>
      <c r="BB437" s="143"/>
      <c r="BC437" s="143"/>
      <c r="BD437" s="143"/>
      <c r="BE437" s="143"/>
      <c r="BF437" s="143"/>
      <c r="BG437" s="143"/>
      <c r="BJ437" s="143"/>
      <c r="BT437" s="143"/>
      <c r="CD437" s="143"/>
      <c r="CN437" s="143"/>
      <c r="CX437" s="143"/>
      <c r="DH437" s="143"/>
      <c r="DR437" s="143"/>
      <c r="EB437" s="143"/>
      <c r="EL437" s="143"/>
      <c r="EV437" s="143"/>
      <c r="FF437" s="143"/>
      <c r="FP437" s="143"/>
      <c r="FZ437" s="143"/>
      <c r="GJ437" s="143"/>
      <c r="GT437" s="143"/>
      <c r="HD437" s="143"/>
      <c r="HN437" s="143"/>
      <c r="HX437" s="143"/>
      <c r="IH437" s="143"/>
      <c r="IR437" s="143"/>
    </row>
    <row xmlns:x14ac="http://schemas.microsoft.com/office/spreadsheetml/2009/9/ac" r="438" s="3" customFormat="true" x14ac:dyDescent="0.25">
      <c r="A438" s="444"/>
      <c r="B438" s="143"/>
      <c r="L438" s="143"/>
      <c r="V438" s="143"/>
      <c r="AF438" s="143"/>
      <c r="AP438" s="143"/>
      <c r="AZ438" s="143"/>
      <c r="BA438" s="143"/>
      <c r="BB438" s="143"/>
      <c r="BC438" s="143"/>
      <c r="BD438" s="143"/>
      <c r="BE438" s="143"/>
      <c r="BF438" s="143"/>
      <c r="BG438" s="143"/>
      <c r="BJ438" s="143"/>
      <c r="BT438" s="143"/>
      <c r="CD438" s="143"/>
      <c r="CN438" s="143"/>
      <c r="CX438" s="143"/>
      <c r="DH438" s="143"/>
      <c r="DR438" s="143"/>
      <c r="EB438" s="143"/>
      <c r="EL438" s="143"/>
      <c r="EV438" s="143"/>
      <c r="FF438" s="143"/>
      <c r="FP438" s="143"/>
      <c r="FZ438" s="143"/>
      <c r="GJ438" s="143"/>
      <c r="GT438" s="143"/>
      <c r="HD438" s="143"/>
      <c r="HN438" s="143"/>
      <c r="HX438" s="143"/>
      <c r="IH438" s="143"/>
      <c r="IR438" s="143"/>
    </row>
    <row xmlns:x14ac="http://schemas.microsoft.com/office/spreadsheetml/2009/9/ac" r="439" s="3" customFormat="true" x14ac:dyDescent="0.25">
      <c r="A439" s="444"/>
      <c r="B439" s="143"/>
      <c r="L439" s="143"/>
      <c r="V439" s="143"/>
      <c r="AF439" s="143"/>
      <c r="AP439" s="143"/>
      <c r="AZ439" s="143"/>
      <c r="BA439" s="143"/>
      <c r="BB439" s="143"/>
      <c r="BC439" s="143"/>
      <c r="BD439" s="143"/>
      <c r="BE439" s="143"/>
      <c r="BF439" s="143"/>
      <c r="BG439" s="143"/>
      <c r="BJ439" s="143"/>
      <c r="BT439" s="143"/>
      <c r="CD439" s="143"/>
      <c r="CN439" s="143"/>
      <c r="CX439" s="143"/>
      <c r="DH439" s="143"/>
      <c r="DR439" s="143"/>
      <c r="EB439" s="143"/>
      <c r="EL439" s="143"/>
      <c r="EV439" s="143"/>
      <c r="FF439" s="143"/>
      <c r="FP439" s="143"/>
      <c r="FZ439" s="143"/>
      <c r="GJ439" s="143"/>
      <c r="GT439" s="143"/>
      <c r="HD439" s="143"/>
      <c r="HN439" s="143"/>
      <c r="HX439" s="143"/>
      <c r="IH439" s="143"/>
      <c r="IR439" s="143"/>
    </row>
    <row xmlns:x14ac="http://schemas.microsoft.com/office/spreadsheetml/2009/9/ac" r="440" s="3" customFormat="true" x14ac:dyDescent="0.25">
      <c r="A440" s="444"/>
      <c r="B440" s="143"/>
      <c r="L440" s="143"/>
      <c r="V440" s="143"/>
      <c r="AF440" s="143"/>
      <c r="AP440" s="143"/>
      <c r="AZ440" s="143"/>
      <c r="BA440" s="143"/>
      <c r="BB440" s="143"/>
      <c r="BC440" s="143"/>
      <c r="BD440" s="143"/>
      <c r="BE440" s="143"/>
      <c r="BF440" s="143"/>
      <c r="BG440" s="143"/>
      <c r="BJ440" s="143"/>
      <c r="BT440" s="143"/>
      <c r="CD440" s="143"/>
      <c r="CN440" s="143"/>
      <c r="CX440" s="143"/>
      <c r="DH440" s="143"/>
      <c r="DR440" s="143"/>
      <c r="EB440" s="143"/>
      <c r="EL440" s="143"/>
      <c r="EV440" s="143"/>
      <c r="FF440" s="143"/>
      <c r="FP440" s="143"/>
      <c r="FZ440" s="143"/>
      <c r="GJ440" s="143"/>
      <c r="GT440" s="143"/>
      <c r="HD440" s="143"/>
      <c r="HN440" s="143"/>
      <c r="HX440" s="143"/>
      <c r="IH440" s="143"/>
      <c r="IR440" s="143"/>
    </row>
    <row xmlns:x14ac="http://schemas.microsoft.com/office/spreadsheetml/2009/9/ac" r="441" s="3" customFormat="true" x14ac:dyDescent="0.25">
      <c r="A441" s="444"/>
      <c r="B441" s="143"/>
      <c r="L441" s="143"/>
      <c r="V441" s="143"/>
      <c r="AF441" s="143"/>
      <c r="AP441" s="143"/>
      <c r="AZ441" s="143"/>
      <c r="BA441" s="143"/>
      <c r="BB441" s="143"/>
      <c r="BC441" s="143"/>
      <c r="BD441" s="143"/>
      <c r="BE441" s="143"/>
      <c r="BF441" s="143"/>
      <c r="BG441" s="143"/>
      <c r="BJ441" s="143"/>
      <c r="BT441" s="143"/>
      <c r="CD441" s="143"/>
      <c r="CN441" s="143"/>
      <c r="CX441" s="143"/>
      <c r="DH441" s="143"/>
      <c r="DR441" s="143"/>
      <c r="EB441" s="143"/>
      <c r="EL441" s="143"/>
      <c r="EV441" s="143"/>
      <c r="FF441" s="143"/>
      <c r="FP441" s="143"/>
      <c r="FZ441" s="143"/>
      <c r="GJ441" s="143"/>
      <c r="GT441" s="143"/>
      <c r="HD441" s="143"/>
      <c r="HN441" s="143"/>
      <c r="HX441" s="143"/>
      <c r="IH441" s="143"/>
      <c r="IR441" s="143"/>
    </row>
    <row xmlns:x14ac="http://schemas.microsoft.com/office/spreadsheetml/2009/9/ac" r="442" s="3" customFormat="true" x14ac:dyDescent="0.25">
      <c r="A442" s="444"/>
      <c r="B442" s="143"/>
      <c r="L442" s="143"/>
      <c r="V442" s="143"/>
      <c r="AF442" s="143"/>
      <c r="AP442" s="143"/>
      <c r="AZ442" s="143"/>
      <c r="BA442" s="143"/>
      <c r="BB442" s="143"/>
      <c r="BC442" s="143"/>
      <c r="BD442" s="143"/>
      <c r="BE442" s="143"/>
      <c r="BF442" s="143"/>
      <c r="BG442" s="143"/>
      <c r="BJ442" s="143"/>
      <c r="BT442" s="143"/>
      <c r="CD442" s="143"/>
      <c r="CN442" s="143"/>
      <c r="CX442" s="143"/>
      <c r="DH442" s="143"/>
      <c r="DR442" s="143"/>
      <c r="EB442" s="143"/>
      <c r="EL442" s="143"/>
      <c r="EV442" s="143"/>
      <c r="FF442" s="143"/>
      <c r="FP442" s="143"/>
      <c r="FZ442" s="143"/>
      <c r="GJ442" s="143"/>
      <c r="GT442" s="143"/>
      <c r="HD442" s="143"/>
      <c r="HN442" s="143"/>
      <c r="HX442" s="143"/>
      <c r="IH442" s="143"/>
      <c r="IR442" s="143"/>
    </row>
    <row xmlns:x14ac="http://schemas.microsoft.com/office/spreadsheetml/2009/9/ac" r="443" s="3" customFormat="true" x14ac:dyDescent="0.25">
      <c r="A443" s="444"/>
      <c r="B443" s="143"/>
      <c r="L443" s="143"/>
      <c r="V443" s="143"/>
      <c r="AF443" s="143"/>
      <c r="AP443" s="143"/>
      <c r="AZ443" s="143"/>
      <c r="BA443" s="143"/>
      <c r="BB443" s="143"/>
      <c r="BC443" s="143"/>
      <c r="BD443" s="143"/>
      <c r="BE443" s="143"/>
      <c r="BF443" s="143"/>
      <c r="BG443" s="143"/>
      <c r="BJ443" s="143"/>
      <c r="BT443" s="143"/>
      <c r="CD443" s="143"/>
      <c r="CN443" s="143"/>
      <c r="CX443" s="143"/>
      <c r="DH443" s="143"/>
      <c r="DR443" s="143"/>
      <c r="EB443" s="143"/>
      <c r="EL443" s="143"/>
      <c r="EV443" s="143"/>
      <c r="FF443" s="143"/>
      <c r="FP443" s="143"/>
      <c r="FZ443" s="143"/>
      <c r="GJ443" s="143"/>
      <c r="GT443" s="143"/>
      <c r="HD443" s="143"/>
      <c r="HN443" s="143"/>
      <c r="HX443" s="143"/>
      <c r="IH443" s="143"/>
      <c r="IR443" s="143"/>
    </row>
    <row xmlns:x14ac="http://schemas.microsoft.com/office/spreadsheetml/2009/9/ac" r="444" s="3" customFormat="true" x14ac:dyDescent="0.25">
      <c r="A444" s="444"/>
      <c r="B444" s="143"/>
      <c r="L444" s="143"/>
      <c r="V444" s="143"/>
      <c r="AF444" s="143"/>
      <c r="AP444" s="143"/>
      <c r="AZ444" s="143"/>
      <c r="BA444" s="143"/>
      <c r="BB444" s="143"/>
      <c r="BC444" s="143"/>
      <c r="BD444" s="143"/>
      <c r="BE444" s="143"/>
      <c r="BF444" s="143"/>
      <c r="BG444" s="143"/>
      <c r="BJ444" s="143"/>
      <c r="BT444" s="143"/>
      <c r="CD444" s="143"/>
      <c r="CN444" s="143"/>
      <c r="CX444" s="143"/>
      <c r="DH444" s="143"/>
      <c r="DR444" s="143"/>
      <c r="EB444" s="143"/>
      <c r="EL444" s="143"/>
      <c r="EV444" s="143"/>
      <c r="FF444" s="143"/>
      <c r="FP444" s="143"/>
      <c r="FZ444" s="143"/>
      <c r="GJ444" s="143"/>
      <c r="GT444" s="143"/>
      <c r="HD444" s="143"/>
      <c r="HN444" s="143"/>
      <c r="HX444" s="143"/>
      <c r="IH444" s="143"/>
      <c r="IR444" s="143"/>
    </row>
    <row xmlns:x14ac="http://schemas.microsoft.com/office/spreadsheetml/2009/9/ac" r="445" s="3" customFormat="true" x14ac:dyDescent="0.25">
      <c r="A445" s="444"/>
      <c r="B445" s="143"/>
      <c r="L445" s="143"/>
      <c r="V445" s="143"/>
      <c r="AF445" s="143"/>
      <c r="AP445" s="143"/>
      <c r="AZ445" s="143"/>
      <c r="BA445" s="143"/>
      <c r="BB445" s="143"/>
      <c r="BC445" s="143"/>
      <c r="BD445" s="143"/>
      <c r="BE445" s="143"/>
      <c r="BF445" s="143"/>
      <c r="BG445" s="143"/>
      <c r="BJ445" s="143"/>
      <c r="BT445" s="143"/>
      <c r="CD445" s="143"/>
      <c r="CN445" s="143"/>
      <c r="CX445" s="143"/>
      <c r="DH445" s="143"/>
      <c r="DR445" s="143"/>
      <c r="EB445" s="143"/>
      <c r="EL445" s="143"/>
      <c r="EV445" s="143"/>
      <c r="FF445" s="143"/>
      <c r="FP445" s="143"/>
      <c r="FZ445" s="143"/>
      <c r="GJ445" s="143"/>
      <c r="GT445" s="143"/>
      <c r="HD445" s="143"/>
      <c r="HN445" s="143"/>
      <c r="HX445" s="143"/>
      <c r="IH445" s="143"/>
      <c r="IR445" s="143"/>
    </row>
    <row xmlns:x14ac="http://schemas.microsoft.com/office/spreadsheetml/2009/9/ac" r="446" s="3" customFormat="true" x14ac:dyDescent="0.25">
      <c r="A446" s="444"/>
      <c r="B446" s="143"/>
      <c r="L446" s="143"/>
      <c r="V446" s="143"/>
      <c r="AF446" s="143"/>
      <c r="AP446" s="143"/>
      <c r="AZ446" s="143"/>
      <c r="BA446" s="143"/>
      <c r="BB446" s="143"/>
      <c r="BC446" s="143"/>
      <c r="BD446" s="143"/>
      <c r="BE446" s="143"/>
      <c r="BF446" s="143"/>
      <c r="BG446" s="143"/>
      <c r="BJ446" s="143"/>
      <c r="BT446" s="143"/>
      <c r="CD446" s="143"/>
      <c r="CN446" s="143"/>
      <c r="CX446" s="143"/>
      <c r="DH446" s="143"/>
      <c r="DR446" s="143"/>
      <c r="EB446" s="143"/>
      <c r="EL446" s="143"/>
      <c r="EV446" s="143"/>
      <c r="FF446" s="143"/>
      <c r="FP446" s="143"/>
      <c r="FZ446" s="143"/>
      <c r="GJ446" s="143"/>
      <c r="GT446" s="143"/>
      <c r="HD446" s="143"/>
      <c r="HN446" s="143"/>
      <c r="HX446" s="143"/>
      <c r="IH446" s="143"/>
      <c r="IR446" s="143"/>
    </row>
    <row xmlns:x14ac="http://schemas.microsoft.com/office/spreadsheetml/2009/9/ac" r="447" s="3" customFormat="true" x14ac:dyDescent="0.25">
      <c r="A447" s="444"/>
      <c r="B447" s="143"/>
      <c r="L447" s="143"/>
      <c r="V447" s="143"/>
      <c r="AF447" s="143"/>
      <c r="AP447" s="143"/>
      <c r="AZ447" s="143"/>
      <c r="BA447" s="143"/>
      <c r="BB447" s="143"/>
      <c r="BC447" s="143"/>
      <c r="BD447" s="143"/>
      <c r="BE447" s="143"/>
      <c r="BF447" s="143"/>
      <c r="BG447" s="143"/>
      <c r="BJ447" s="143"/>
      <c r="BT447" s="143"/>
      <c r="CD447" s="143"/>
      <c r="CN447" s="143"/>
      <c r="CX447" s="143"/>
      <c r="DH447" s="143"/>
      <c r="DR447" s="143"/>
      <c r="EB447" s="143"/>
      <c r="EL447" s="143"/>
      <c r="EV447" s="143"/>
      <c r="FF447" s="143"/>
      <c r="FP447" s="143"/>
      <c r="FZ447" s="143"/>
      <c r="GJ447" s="143"/>
      <c r="GT447" s="143"/>
      <c r="HD447" s="143"/>
      <c r="HN447" s="143"/>
      <c r="HX447" s="143"/>
      <c r="IH447" s="143"/>
      <c r="IR447" s="143"/>
    </row>
    <row xmlns:x14ac="http://schemas.microsoft.com/office/spreadsheetml/2009/9/ac" r="448" s="3" customFormat="true" x14ac:dyDescent="0.25">
      <c r="A448" s="444"/>
      <c r="B448" s="143"/>
      <c r="L448" s="143"/>
      <c r="V448" s="143"/>
      <c r="AF448" s="143"/>
      <c r="AP448" s="143"/>
      <c r="AZ448" s="143"/>
      <c r="BA448" s="143"/>
      <c r="BB448" s="143"/>
      <c r="BC448" s="143"/>
      <c r="BD448" s="143"/>
      <c r="BE448" s="143"/>
      <c r="BF448" s="143"/>
      <c r="BG448" s="143"/>
      <c r="BJ448" s="143"/>
      <c r="BT448" s="143"/>
      <c r="CD448" s="143"/>
      <c r="CN448" s="143"/>
      <c r="CX448" s="143"/>
      <c r="DH448" s="143"/>
      <c r="DR448" s="143"/>
      <c r="EB448" s="143"/>
      <c r="EL448" s="143"/>
      <c r="EV448" s="143"/>
      <c r="FF448" s="143"/>
      <c r="FP448" s="143"/>
      <c r="FZ448" s="143"/>
      <c r="GJ448" s="143"/>
      <c r="GT448" s="143"/>
      <c r="HD448" s="143"/>
      <c r="HN448" s="143"/>
      <c r="HX448" s="143"/>
      <c r="IH448" s="143"/>
      <c r="IR448" s="143"/>
    </row>
    <row xmlns:x14ac="http://schemas.microsoft.com/office/spreadsheetml/2009/9/ac" r="449" s="3" customFormat="true" x14ac:dyDescent="0.25">
      <c r="A449" s="444"/>
      <c r="B449" s="143"/>
      <c r="L449" s="143"/>
      <c r="V449" s="143"/>
      <c r="AF449" s="143"/>
      <c r="AP449" s="143"/>
      <c r="AZ449" s="143"/>
      <c r="BA449" s="143"/>
      <c r="BB449" s="143"/>
      <c r="BC449" s="143"/>
      <c r="BD449" s="143"/>
      <c r="BE449" s="143"/>
      <c r="BF449" s="143"/>
      <c r="BG449" s="143"/>
      <c r="BJ449" s="143"/>
      <c r="BT449" s="143"/>
      <c r="CD449" s="143"/>
      <c r="CN449" s="143"/>
      <c r="CX449" s="143"/>
      <c r="DH449" s="143"/>
      <c r="DR449" s="143"/>
      <c r="EB449" s="143"/>
      <c r="EL449" s="143"/>
      <c r="EV449" s="143"/>
      <c r="FF449" s="143"/>
      <c r="FP449" s="143"/>
      <c r="FZ449" s="143"/>
      <c r="GJ449" s="143"/>
      <c r="GT449" s="143"/>
      <c r="HD449" s="143"/>
      <c r="HN449" s="143"/>
      <c r="HX449" s="143"/>
      <c r="IH449" s="143"/>
      <c r="IR449" s="143"/>
    </row>
    <row xmlns:x14ac="http://schemas.microsoft.com/office/spreadsheetml/2009/9/ac" r="450" s="3" customFormat="true" x14ac:dyDescent="0.25">
      <c r="A450" s="444"/>
      <c r="B450" s="143"/>
      <c r="L450" s="143"/>
      <c r="V450" s="143"/>
      <c r="AF450" s="143"/>
      <c r="AP450" s="143"/>
      <c r="AZ450" s="143"/>
      <c r="BA450" s="143"/>
      <c r="BB450" s="143"/>
      <c r="BC450" s="143"/>
      <c r="BD450" s="143"/>
      <c r="BE450" s="143"/>
      <c r="BF450" s="143"/>
      <c r="BG450" s="143"/>
      <c r="BJ450" s="143"/>
      <c r="BT450" s="143"/>
      <c r="CD450" s="143"/>
      <c r="CN450" s="143"/>
      <c r="CX450" s="143"/>
      <c r="DH450" s="143"/>
      <c r="DR450" s="143"/>
      <c r="EB450" s="143"/>
      <c r="EL450" s="143"/>
      <c r="EV450" s="143"/>
      <c r="FF450" s="143"/>
      <c r="FP450" s="143"/>
      <c r="FZ450" s="143"/>
      <c r="GJ450" s="143"/>
      <c r="GT450" s="143"/>
      <c r="HD450" s="143"/>
      <c r="HN450" s="143"/>
      <c r="HX450" s="143"/>
      <c r="IH450" s="143"/>
      <c r="IR450" s="143"/>
    </row>
    <row xmlns:x14ac="http://schemas.microsoft.com/office/spreadsheetml/2009/9/ac" r="451" s="3" customFormat="true" x14ac:dyDescent="0.25">
      <c r="A451" s="444"/>
      <c r="B451" s="143"/>
      <c r="L451" s="143"/>
      <c r="V451" s="143"/>
      <c r="AF451" s="143"/>
      <c r="AP451" s="143"/>
      <c r="AZ451" s="143"/>
      <c r="BA451" s="143"/>
      <c r="BB451" s="143"/>
      <c r="BC451" s="143"/>
      <c r="BD451" s="143"/>
      <c r="BE451" s="143"/>
      <c r="BF451" s="143"/>
      <c r="BG451" s="143"/>
      <c r="BJ451" s="143"/>
      <c r="BT451" s="143"/>
      <c r="CD451" s="143"/>
      <c r="CN451" s="143"/>
      <c r="CX451" s="143"/>
      <c r="DH451" s="143"/>
      <c r="DR451" s="143"/>
      <c r="EB451" s="143"/>
      <c r="EL451" s="143"/>
      <c r="EV451" s="143"/>
      <c r="FF451" s="143"/>
      <c r="FP451" s="143"/>
      <c r="FZ451" s="143"/>
      <c r="GJ451" s="143"/>
      <c r="GT451" s="143"/>
      <c r="HD451" s="143"/>
      <c r="HN451" s="143"/>
      <c r="HX451" s="143"/>
      <c r="IH451" s="143"/>
      <c r="IR451" s="143"/>
    </row>
    <row xmlns:x14ac="http://schemas.microsoft.com/office/spreadsheetml/2009/9/ac" r="452" s="3" customFormat="true" x14ac:dyDescent="0.25">
      <c r="A452" s="444"/>
      <c r="B452" s="143"/>
      <c r="L452" s="143"/>
      <c r="V452" s="143"/>
      <c r="AF452" s="143"/>
      <c r="AP452" s="143"/>
      <c r="AZ452" s="143"/>
      <c r="BA452" s="143"/>
      <c r="BB452" s="143"/>
      <c r="BC452" s="143"/>
      <c r="BD452" s="143"/>
      <c r="BE452" s="143"/>
      <c r="BF452" s="143"/>
      <c r="BG452" s="143"/>
      <c r="BJ452" s="143"/>
      <c r="BT452" s="143"/>
      <c r="CD452" s="143"/>
      <c r="CN452" s="143"/>
      <c r="CX452" s="143"/>
      <c r="DH452" s="143"/>
      <c r="DR452" s="143"/>
      <c r="EB452" s="143"/>
      <c r="EL452" s="143"/>
      <c r="EV452" s="143"/>
      <c r="FF452" s="143"/>
      <c r="FP452" s="143"/>
      <c r="FZ452" s="143"/>
      <c r="GJ452" s="143"/>
      <c r="GT452" s="143"/>
      <c r="HD452" s="143"/>
      <c r="HN452" s="143"/>
      <c r="HX452" s="143"/>
      <c r="IH452" s="143"/>
      <c r="IR452" s="143"/>
    </row>
    <row xmlns:x14ac="http://schemas.microsoft.com/office/spreadsheetml/2009/9/ac" r="453" s="3" customFormat="true" x14ac:dyDescent="0.25">
      <c r="A453" s="444"/>
      <c r="B453" s="143"/>
      <c r="L453" s="143"/>
      <c r="V453" s="143"/>
      <c r="AF453" s="143"/>
      <c r="AP453" s="143"/>
      <c r="AZ453" s="143"/>
      <c r="BA453" s="143"/>
      <c r="BB453" s="143"/>
      <c r="BC453" s="143"/>
      <c r="BD453" s="143"/>
      <c r="BE453" s="143"/>
      <c r="BF453" s="143"/>
      <c r="BG453" s="143"/>
      <c r="BJ453" s="143"/>
      <c r="BT453" s="143"/>
      <c r="CD453" s="143"/>
      <c r="CN453" s="143"/>
      <c r="CX453" s="143"/>
      <c r="DH453" s="143"/>
      <c r="DR453" s="143"/>
      <c r="EB453" s="143"/>
      <c r="EL453" s="143"/>
      <c r="EV453" s="143"/>
      <c r="FF453" s="143"/>
      <c r="FP453" s="143"/>
      <c r="FZ453" s="143"/>
      <c r="GJ453" s="143"/>
      <c r="GT453" s="143"/>
      <c r="HD453" s="143"/>
      <c r="HN453" s="143"/>
      <c r="HX453" s="143"/>
      <c r="IH453" s="143"/>
      <c r="IR453" s="143"/>
    </row>
    <row xmlns:x14ac="http://schemas.microsoft.com/office/spreadsheetml/2009/9/ac" r="454" s="3" customFormat="true" x14ac:dyDescent="0.25">
      <c r="A454" s="444"/>
      <c r="B454" s="143"/>
      <c r="L454" s="143"/>
      <c r="V454" s="143"/>
      <c r="AF454" s="143"/>
      <c r="AP454" s="143"/>
      <c r="AZ454" s="143"/>
      <c r="BA454" s="143"/>
      <c r="BB454" s="143"/>
      <c r="BC454" s="143"/>
      <c r="BD454" s="143"/>
      <c r="BE454" s="143"/>
      <c r="BF454" s="143"/>
      <c r="BG454" s="143"/>
      <c r="BJ454" s="143"/>
      <c r="BT454" s="143"/>
      <c r="CD454" s="143"/>
      <c r="CN454" s="143"/>
      <c r="CX454" s="143"/>
      <c r="DH454" s="143"/>
      <c r="DR454" s="143"/>
      <c r="EB454" s="143"/>
      <c r="EL454" s="143"/>
      <c r="EV454" s="143"/>
      <c r="FF454" s="143"/>
      <c r="FP454" s="143"/>
      <c r="FZ454" s="143"/>
      <c r="GJ454" s="143"/>
      <c r="GT454" s="143"/>
      <c r="HD454" s="143"/>
      <c r="HN454" s="143"/>
      <c r="HX454" s="143"/>
      <c r="IH454" s="143"/>
      <c r="IR454" s="143"/>
    </row>
    <row xmlns:x14ac="http://schemas.microsoft.com/office/spreadsheetml/2009/9/ac" r="455" s="3" customFormat="true" x14ac:dyDescent="0.25">
      <c r="A455" s="444"/>
      <c r="B455" s="143"/>
      <c r="L455" s="143"/>
      <c r="V455" s="143"/>
      <c r="AF455" s="143"/>
      <c r="AP455" s="143"/>
      <c r="AZ455" s="143"/>
      <c r="BA455" s="143"/>
      <c r="BB455" s="143"/>
      <c r="BC455" s="143"/>
      <c r="BD455" s="143"/>
      <c r="BE455" s="143"/>
      <c r="BF455" s="143"/>
      <c r="BG455" s="143"/>
      <c r="BJ455" s="143"/>
      <c r="BT455" s="143"/>
      <c r="CD455" s="143"/>
      <c r="CN455" s="143"/>
      <c r="CX455" s="143"/>
      <c r="DH455" s="143"/>
      <c r="DR455" s="143"/>
      <c r="EB455" s="143"/>
      <c r="EL455" s="143"/>
      <c r="EV455" s="143"/>
      <c r="FF455" s="143"/>
      <c r="FP455" s="143"/>
      <c r="FZ455" s="143"/>
      <c r="GJ455" s="143"/>
      <c r="GT455" s="143"/>
      <c r="HD455" s="143"/>
      <c r="HN455" s="143"/>
      <c r="HX455" s="143"/>
      <c r="IH455" s="143"/>
      <c r="IR455" s="143"/>
    </row>
    <row xmlns:x14ac="http://schemas.microsoft.com/office/spreadsheetml/2009/9/ac" r="456" s="3" customFormat="true" x14ac:dyDescent="0.25">
      <c r="A456" s="444"/>
      <c r="B456" s="143"/>
      <c r="L456" s="143"/>
      <c r="V456" s="143"/>
      <c r="AF456" s="143"/>
      <c r="AP456" s="143"/>
      <c r="AZ456" s="143"/>
      <c r="BA456" s="143"/>
      <c r="BB456" s="143"/>
      <c r="BC456" s="143"/>
      <c r="BD456" s="143"/>
      <c r="BE456" s="143"/>
      <c r="BF456" s="143"/>
      <c r="BG456" s="143"/>
      <c r="BJ456" s="143"/>
      <c r="BT456" s="143"/>
      <c r="CD456" s="143"/>
      <c r="CN456" s="143"/>
      <c r="CX456" s="143"/>
      <c r="DH456" s="143"/>
      <c r="DR456" s="143"/>
      <c r="EB456" s="143"/>
      <c r="EL456" s="143"/>
      <c r="EV456" s="143"/>
      <c r="FF456" s="143"/>
      <c r="FP456" s="143"/>
      <c r="FZ456" s="143"/>
      <c r="GJ456" s="143"/>
      <c r="GT456" s="143"/>
      <c r="HD456" s="143"/>
      <c r="HN456" s="143"/>
      <c r="HX456" s="143"/>
      <c r="IH456" s="143"/>
      <c r="IR456" s="143"/>
    </row>
    <row xmlns:x14ac="http://schemas.microsoft.com/office/spreadsheetml/2009/9/ac" r="457" s="3" customFormat="true" x14ac:dyDescent="0.25">
      <c r="A457" s="444"/>
      <c r="B457" s="143"/>
      <c r="L457" s="143"/>
      <c r="V457" s="143"/>
      <c r="AF457" s="143"/>
      <c r="AP457" s="143"/>
      <c r="AZ457" s="143"/>
      <c r="BA457" s="143"/>
      <c r="BB457" s="143"/>
      <c r="BC457" s="143"/>
      <c r="BD457" s="143"/>
      <c r="BE457" s="143"/>
      <c r="BF457" s="143"/>
      <c r="BG457" s="143"/>
      <c r="BJ457" s="143"/>
      <c r="BT457" s="143"/>
      <c r="CD457" s="143"/>
      <c r="CN457" s="143"/>
      <c r="CX457" s="143"/>
      <c r="DH457" s="143"/>
      <c r="DR457" s="143"/>
      <c r="EB457" s="143"/>
      <c r="EL457" s="143"/>
      <c r="EV457" s="143"/>
      <c r="FF457" s="143"/>
      <c r="FP457" s="143"/>
      <c r="FZ457" s="143"/>
      <c r="GJ457" s="143"/>
      <c r="GT457" s="143"/>
      <c r="HD457" s="143"/>
      <c r="HN457" s="143"/>
      <c r="HX457" s="143"/>
      <c r="IH457" s="143"/>
      <c r="IR457" s="143"/>
    </row>
    <row xmlns:x14ac="http://schemas.microsoft.com/office/spreadsheetml/2009/9/ac" r="458" s="3" customFormat="true" x14ac:dyDescent="0.25">
      <c r="A458" s="444"/>
      <c r="B458" s="143"/>
      <c r="L458" s="143"/>
      <c r="V458" s="143"/>
      <c r="AF458" s="143"/>
      <c r="AP458" s="143"/>
      <c r="AZ458" s="143"/>
      <c r="BA458" s="143"/>
      <c r="BB458" s="143"/>
      <c r="BC458" s="143"/>
      <c r="BD458" s="143"/>
      <c r="BE458" s="143"/>
      <c r="BF458" s="143"/>
      <c r="BG458" s="143"/>
      <c r="BJ458" s="143"/>
      <c r="BT458" s="143"/>
      <c r="CD458" s="143"/>
      <c r="CN458" s="143"/>
      <c r="CX458" s="143"/>
      <c r="DH458" s="143"/>
      <c r="DR458" s="143"/>
      <c r="EB458" s="143"/>
      <c r="EL458" s="143"/>
      <c r="EV458" s="143"/>
      <c r="FF458" s="143"/>
      <c r="FP458" s="143"/>
      <c r="FZ458" s="143"/>
      <c r="GJ458" s="143"/>
      <c r="GT458" s="143"/>
      <c r="HD458" s="143"/>
      <c r="HN458" s="143"/>
      <c r="HX458" s="143"/>
      <c r="IH458" s="143"/>
      <c r="IR458" s="143"/>
    </row>
    <row xmlns:x14ac="http://schemas.microsoft.com/office/spreadsheetml/2009/9/ac" r="459" s="3" customFormat="true" x14ac:dyDescent="0.25">
      <c r="A459" s="444"/>
      <c r="B459" s="143"/>
      <c r="L459" s="143"/>
      <c r="V459" s="143"/>
      <c r="AF459" s="143"/>
      <c r="AP459" s="143"/>
      <c r="AZ459" s="143"/>
      <c r="BA459" s="143"/>
      <c r="BB459" s="143"/>
      <c r="BC459" s="143"/>
      <c r="BD459" s="143"/>
      <c r="BE459" s="143"/>
      <c r="BF459" s="143"/>
      <c r="BG459" s="143"/>
      <c r="BJ459" s="143"/>
      <c r="BT459" s="143"/>
      <c r="CD459" s="143"/>
      <c r="CN459" s="143"/>
      <c r="CX459" s="143"/>
      <c r="DH459" s="143"/>
      <c r="DR459" s="143"/>
      <c r="EB459" s="143"/>
      <c r="EL459" s="143"/>
      <c r="EV459" s="143"/>
      <c r="FF459" s="143"/>
      <c r="FP459" s="143"/>
      <c r="FZ459" s="143"/>
      <c r="GJ459" s="143"/>
      <c r="GT459" s="143"/>
      <c r="HD459" s="143"/>
      <c r="HN459" s="143"/>
      <c r="HX459" s="143"/>
      <c r="IH459" s="143"/>
      <c r="IR459" s="143"/>
    </row>
    <row xmlns:x14ac="http://schemas.microsoft.com/office/spreadsheetml/2009/9/ac" r="460" s="3" customFormat="true" x14ac:dyDescent="0.25">
      <c r="A460" s="444"/>
      <c r="B460" s="143"/>
      <c r="L460" s="143"/>
      <c r="V460" s="143"/>
      <c r="AF460" s="143"/>
      <c r="AP460" s="143"/>
      <c r="AZ460" s="143"/>
      <c r="BA460" s="143"/>
      <c r="BB460" s="143"/>
      <c r="BC460" s="143"/>
      <c r="BD460" s="143"/>
      <c r="BE460" s="143"/>
      <c r="BF460" s="143"/>
      <c r="BG460" s="143"/>
      <c r="BJ460" s="143"/>
      <c r="BT460" s="143"/>
      <c r="CD460" s="143"/>
      <c r="CN460" s="143"/>
      <c r="CX460" s="143"/>
      <c r="DH460" s="143"/>
      <c r="DR460" s="143"/>
      <c r="EB460" s="143"/>
      <c r="EL460" s="143"/>
      <c r="EV460" s="143"/>
      <c r="FF460" s="143"/>
      <c r="FP460" s="143"/>
      <c r="FZ460" s="143"/>
      <c r="GJ460" s="143"/>
      <c r="GT460" s="143"/>
      <c r="HD460" s="143"/>
      <c r="HN460" s="143"/>
      <c r="HX460" s="143"/>
      <c r="IH460" s="143"/>
      <c r="IR460" s="143"/>
    </row>
    <row xmlns:x14ac="http://schemas.microsoft.com/office/spreadsheetml/2009/9/ac" r="461" s="3" customFormat="true" x14ac:dyDescent="0.25">
      <c r="A461" s="444"/>
      <c r="B461" s="143"/>
      <c r="L461" s="143"/>
      <c r="V461" s="143"/>
      <c r="AF461" s="143"/>
      <c r="AP461" s="143"/>
      <c r="AZ461" s="143"/>
      <c r="BA461" s="143"/>
      <c r="BB461" s="143"/>
      <c r="BC461" s="143"/>
      <c r="BD461" s="143"/>
      <c r="BE461" s="143"/>
      <c r="BF461" s="143"/>
      <c r="BG461" s="143"/>
      <c r="BJ461" s="143"/>
      <c r="BT461" s="143"/>
      <c r="CD461" s="143"/>
      <c r="CN461" s="143"/>
      <c r="CX461" s="143"/>
      <c r="DH461" s="143"/>
      <c r="DR461" s="143"/>
      <c r="EB461" s="143"/>
      <c r="EL461" s="143"/>
      <c r="EV461" s="143"/>
      <c r="FF461" s="143"/>
      <c r="FP461" s="143"/>
      <c r="FZ461" s="143"/>
      <c r="GJ461" s="143"/>
      <c r="GT461" s="143"/>
      <c r="HD461" s="143"/>
      <c r="HN461" s="143"/>
      <c r="HX461" s="143"/>
      <c r="IH461" s="143"/>
      <c r="IR461" s="143"/>
    </row>
    <row xmlns:x14ac="http://schemas.microsoft.com/office/spreadsheetml/2009/9/ac" r="462" s="3" customFormat="true" x14ac:dyDescent="0.25">
      <c r="A462" s="444"/>
      <c r="B462" s="143"/>
      <c r="L462" s="143"/>
      <c r="V462" s="143"/>
      <c r="AF462" s="143"/>
      <c r="AP462" s="143"/>
      <c r="AZ462" s="143"/>
      <c r="BA462" s="143"/>
      <c r="BB462" s="143"/>
      <c r="BC462" s="143"/>
      <c r="BD462" s="143"/>
      <c r="BE462" s="143"/>
      <c r="BF462" s="143"/>
      <c r="BG462" s="143"/>
      <c r="BJ462" s="143"/>
      <c r="BT462" s="143"/>
      <c r="CD462" s="143"/>
      <c r="CN462" s="143"/>
      <c r="CX462" s="143"/>
      <c r="DH462" s="143"/>
      <c r="DR462" s="143"/>
      <c r="EB462" s="143"/>
      <c r="EL462" s="143"/>
      <c r="EV462" s="143"/>
      <c r="FF462" s="143"/>
      <c r="FP462" s="143"/>
      <c r="FZ462" s="143"/>
      <c r="GJ462" s="143"/>
      <c r="GT462" s="143"/>
      <c r="HD462" s="143"/>
      <c r="HN462" s="143"/>
      <c r="HX462" s="143"/>
      <c r="IH462" s="143"/>
      <c r="IR462" s="143"/>
    </row>
    <row xmlns:x14ac="http://schemas.microsoft.com/office/spreadsheetml/2009/9/ac" r="463" s="3" customFormat="true" x14ac:dyDescent="0.25">
      <c r="A463" s="444"/>
      <c r="B463" s="143"/>
      <c r="L463" s="143"/>
      <c r="V463" s="143"/>
      <c r="AF463" s="143"/>
      <c r="AP463" s="143"/>
      <c r="AZ463" s="143"/>
      <c r="BA463" s="143"/>
      <c r="BB463" s="143"/>
      <c r="BC463" s="143"/>
      <c r="BD463" s="143"/>
      <c r="BE463" s="143"/>
      <c r="BF463" s="143"/>
      <c r="BG463" s="143"/>
      <c r="BJ463" s="143"/>
      <c r="BT463" s="143"/>
      <c r="CD463" s="143"/>
      <c r="CN463" s="143"/>
      <c r="CX463" s="143"/>
      <c r="DH463" s="143"/>
      <c r="DR463" s="143"/>
      <c r="EB463" s="143"/>
      <c r="EL463" s="143"/>
      <c r="EV463" s="143"/>
      <c r="FF463" s="143"/>
      <c r="FP463" s="143"/>
      <c r="FZ463" s="143"/>
      <c r="GJ463" s="143"/>
      <c r="GT463" s="143"/>
      <c r="HD463" s="143"/>
      <c r="HN463" s="143"/>
      <c r="HX463" s="143"/>
      <c r="IH463" s="143"/>
      <c r="IR463" s="143"/>
    </row>
    <row xmlns:x14ac="http://schemas.microsoft.com/office/spreadsheetml/2009/9/ac" r="464" s="3" customFormat="true" x14ac:dyDescent="0.25">
      <c r="A464" s="444"/>
      <c r="B464" s="143"/>
      <c r="L464" s="143"/>
      <c r="V464" s="143"/>
      <c r="AF464" s="143"/>
      <c r="AP464" s="143"/>
      <c r="AZ464" s="143"/>
      <c r="BA464" s="143"/>
      <c r="BB464" s="143"/>
      <c r="BC464" s="143"/>
      <c r="BD464" s="143"/>
      <c r="BE464" s="143"/>
      <c r="BF464" s="143"/>
      <c r="BG464" s="143"/>
      <c r="BJ464" s="143"/>
      <c r="BT464" s="143"/>
      <c r="CD464" s="143"/>
      <c r="CN464" s="143"/>
      <c r="CX464" s="143"/>
      <c r="DH464" s="143"/>
      <c r="DR464" s="143"/>
      <c r="EB464" s="143"/>
      <c r="EL464" s="143"/>
      <c r="EV464" s="143"/>
      <c r="FF464" s="143"/>
      <c r="FP464" s="143"/>
      <c r="FZ464" s="143"/>
      <c r="GJ464" s="143"/>
      <c r="GT464" s="143"/>
      <c r="HD464" s="143"/>
      <c r="HN464" s="143"/>
      <c r="HX464" s="143"/>
      <c r="IH464" s="143"/>
      <c r="IR464" s="143"/>
    </row>
    <row xmlns:x14ac="http://schemas.microsoft.com/office/spreadsheetml/2009/9/ac" r="465" s="3" customFormat="true" x14ac:dyDescent="0.25">
      <c r="A465" s="444"/>
      <c r="B465" s="143"/>
      <c r="L465" s="143"/>
      <c r="V465" s="143"/>
      <c r="AF465" s="143"/>
      <c r="AP465" s="143"/>
      <c r="AZ465" s="143"/>
      <c r="BA465" s="143"/>
      <c r="BB465" s="143"/>
      <c r="BC465" s="143"/>
      <c r="BD465" s="143"/>
      <c r="BE465" s="143"/>
      <c r="BF465" s="143"/>
      <c r="BG465" s="143"/>
      <c r="BJ465" s="143"/>
      <c r="BT465" s="143"/>
      <c r="CD465" s="143"/>
      <c r="CN465" s="143"/>
      <c r="CX465" s="143"/>
      <c r="DH465" s="143"/>
      <c r="DR465" s="143"/>
      <c r="EB465" s="143"/>
      <c r="EL465" s="143"/>
      <c r="EV465" s="143"/>
      <c r="FF465" s="143"/>
      <c r="FP465" s="143"/>
      <c r="FZ465" s="143"/>
      <c r="GJ465" s="143"/>
      <c r="GT465" s="143"/>
      <c r="HD465" s="143"/>
      <c r="HN465" s="143"/>
      <c r="HX465" s="143"/>
      <c r="IH465" s="143"/>
      <c r="IR465" s="143"/>
    </row>
    <row xmlns:x14ac="http://schemas.microsoft.com/office/spreadsheetml/2009/9/ac" r="466" s="3" customFormat="true" x14ac:dyDescent="0.25">
      <c r="A466" s="444"/>
      <c r="B466" s="143"/>
      <c r="L466" s="143"/>
      <c r="V466" s="143"/>
      <c r="AF466" s="143"/>
      <c r="AP466" s="143"/>
      <c r="AZ466" s="143"/>
      <c r="BA466" s="143"/>
      <c r="BB466" s="143"/>
      <c r="BC466" s="143"/>
      <c r="BD466" s="143"/>
      <c r="BE466" s="143"/>
      <c r="BF466" s="143"/>
      <c r="BG466" s="143"/>
      <c r="BJ466" s="143"/>
      <c r="BT466" s="143"/>
      <c r="CD466" s="143"/>
      <c r="CN466" s="143"/>
      <c r="CX466" s="143"/>
      <c r="DH466" s="143"/>
      <c r="DR466" s="143"/>
      <c r="EB466" s="143"/>
      <c r="EL466" s="143"/>
      <c r="EV466" s="143"/>
      <c r="FF466" s="143"/>
      <c r="FP466" s="143"/>
      <c r="FZ466" s="143"/>
      <c r="GJ466" s="143"/>
      <c r="GT466" s="143"/>
      <c r="HD466" s="143"/>
      <c r="HN466" s="143"/>
      <c r="HX466" s="143"/>
      <c r="IH466" s="143"/>
      <c r="IR466" s="143"/>
    </row>
    <row xmlns:x14ac="http://schemas.microsoft.com/office/spreadsheetml/2009/9/ac" r="467" s="3" customFormat="true" x14ac:dyDescent="0.25">
      <c r="A467" s="444"/>
      <c r="B467" s="143"/>
      <c r="L467" s="143"/>
      <c r="V467" s="143"/>
      <c r="AF467" s="143"/>
      <c r="AP467" s="143"/>
      <c r="AZ467" s="143"/>
      <c r="BA467" s="143"/>
      <c r="BB467" s="143"/>
      <c r="BC467" s="143"/>
      <c r="BD467" s="143"/>
      <c r="BE467" s="143"/>
      <c r="BF467" s="143"/>
      <c r="BG467" s="143"/>
      <c r="BJ467" s="143"/>
      <c r="BT467" s="143"/>
      <c r="CD467" s="143"/>
      <c r="CN467" s="143"/>
      <c r="CX467" s="143"/>
      <c r="DH467" s="143"/>
      <c r="DR467" s="143"/>
      <c r="EB467" s="143"/>
      <c r="EL467" s="143"/>
      <c r="EV467" s="143"/>
      <c r="FF467" s="143"/>
      <c r="FP467" s="143"/>
      <c r="FZ467" s="143"/>
      <c r="GJ467" s="143"/>
      <c r="GT467" s="143"/>
      <c r="HD467" s="143"/>
      <c r="HN467" s="143"/>
      <c r="HX467" s="143"/>
      <c r="IH467" s="143"/>
      <c r="IR467" s="143"/>
    </row>
    <row xmlns:x14ac="http://schemas.microsoft.com/office/spreadsheetml/2009/9/ac" r="468" s="3" customFormat="true" x14ac:dyDescent="0.25">
      <c r="A468" s="444"/>
      <c r="B468" s="143"/>
      <c r="L468" s="143"/>
      <c r="V468" s="143"/>
      <c r="AF468" s="143"/>
      <c r="AP468" s="143"/>
      <c r="AZ468" s="143"/>
      <c r="BA468" s="143"/>
      <c r="BB468" s="143"/>
      <c r="BC468" s="143"/>
      <c r="BD468" s="143"/>
      <c r="BE468" s="143"/>
      <c r="BF468" s="143"/>
      <c r="BG468" s="143"/>
      <c r="BJ468" s="143"/>
      <c r="BT468" s="143"/>
      <c r="CD468" s="143"/>
      <c r="CN468" s="143"/>
      <c r="CX468" s="143"/>
      <c r="DH468" s="143"/>
      <c r="DR468" s="143"/>
      <c r="EB468" s="143"/>
      <c r="EL468" s="143"/>
      <c r="EV468" s="143"/>
      <c r="FF468" s="143"/>
      <c r="FP468" s="143"/>
      <c r="FZ468" s="143"/>
      <c r="GJ468" s="143"/>
      <c r="GT468" s="143"/>
      <c r="HD468" s="143"/>
      <c r="HN468" s="143"/>
      <c r="HX468" s="143"/>
      <c r="IH468" s="143"/>
      <c r="IR468" s="143"/>
    </row>
    <row xmlns:x14ac="http://schemas.microsoft.com/office/spreadsheetml/2009/9/ac" r="469" s="3" customFormat="true" x14ac:dyDescent="0.25">
      <c r="A469" s="444"/>
      <c r="B469" s="143"/>
      <c r="L469" s="143"/>
      <c r="V469" s="143"/>
      <c r="AF469" s="143"/>
      <c r="AP469" s="143"/>
      <c r="AZ469" s="143"/>
      <c r="BA469" s="143"/>
      <c r="BB469" s="143"/>
      <c r="BC469" s="143"/>
      <c r="BD469" s="143"/>
      <c r="BE469" s="143"/>
      <c r="BF469" s="143"/>
      <c r="BG469" s="143"/>
      <c r="BJ469" s="143"/>
      <c r="BT469" s="143"/>
      <c r="CD469" s="143"/>
      <c r="CN469" s="143"/>
      <c r="CX469" s="143"/>
      <c r="DH469" s="143"/>
      <c r="DR469" s="143"/>
      <c r="EB469" s="143"/>
      <c r="EL469" s="143"/>
      <c r="EV469" s="143"/>
      <c r="FF469" s="143"/>
      <c r="FP469" s="143"/>
      <c r="FZ469" s="143"/>
      <c r="GJ469" s="143"/>
      <c r="GT469" s="143"/>
      <c r="HD469" s="143"/>
      <c r="HN469" s="143"/>
      <c r="HX469" s="143"/>
      <c r="IH469" s="143"/>
      <c r="IR469" s="143"/>
    </row>
    <row xmlns:x14ac="http://schemas.microsoft.com/office/spreadsheetml/2009/9/ac" r="470" s="3" customFormat="true" x14ac:dyDescent="0.25">
      <c r="A470" s="444"/>
      <c r="B470" s="143"/>
      <c r="L470" s="143"/>
      <c r="V470" s="143"/>
      <c r="AF470" s="143"/>
      <c r="AP470" s="143"/>
      <c r="AZ470" s="143"/>
      <c r="BA470" s="143"/>
      <c r="BB470" s="143"/>
      <c r="BC470" s="143"/>
      <c r="BD470" s="143"/>
      <c r="BE470" s="143"/>
      <c r="BF470" s="143"/>
      <c r="BG470" s="143"/>
      <c r="BJ470" s="143"/>
      <c r="BT470" s="143"/>
      <c r="CD470" s="143"/>
      <c r="CN470" s="143"/>
      <c r="CX470" s="143"/>
      <c r="DH470" s="143"/>
      <c r="DR470" s="143"/>
      <c r="EB470" s="143"/>
      <c r="EL470" s="143"/>
      <c r="EV470" s="143"/>
      <c r="FF470" s="143"/>
      <c r="FP470" s="143"/>
      <c r="FZ470" s="143"/>
      <c r="GJ470" s="143"/>
      <c r="GT470" s="143"/>
      <c r="HD470" s="143"/>
      <c r="HN470" s="143"/>
      <c r="HX470" s="143"/>
      <c r="IH470" s="143"/>
      <c r="IR470" s="143"/>
    </row>
    <row xmlns:x14ac="http://schemas.microsoft.com/office/spreadsheetml/2009/9/ac" r="471" s="3" customFormat="true" x14ac:dyDescent="0.25">
      <c r="A471" s="444"/>
      <c r="B471" s="143"/>
      <c r="L471" s="143"/>
      <c r="V471" s="143"/>
      <c r="AF471" s="143"/>
      <c r="AP471" s="143"/>
      <c r="AZ471" s="143"/>
      <c r="BA471" s="143"/>
      <c r="BB471" s="143"/>
      <c r="BC471" s="143"/>
      <c r="BD471" s="143"/>
      <c r="BE471" s="143"/>
      <c r="BF471" s="143"/>
      <c r="BG471" s="143"/>
      <c r="BJ471" s="143"/>
      <c r="BT471" s="143"/>
      <c r="CD471" s="143"/>
      <c r="CN471" s="143"/>
      <c r="CX471" s="143"/>
      <c r="DH471" s="143"/>
      <c r="DR471" s="143"/>
      <c r="EB471" s="143"/>
      <c r="EL471" s="143"/>
      <c r="EV471" s="143"/>
      <c r="FF471" s="143"/>
      <c r="FP471" s="143"/>
      <c r="FZ471" s="143"/>
      <c r="GJ471" s="143"/>
      <c r="GT471" s="143"/>
      <c r="HD471" s="143"/>
      <c r="HN471" s="143"/>
      <c r="HX471" s="143"/>
      <c r="IH471" s="143"/>
      <c r="IR471" s="143"/>
    </row>
    <row xmlns:x14ac="http://schemas.microsoft.com/office/spreadsheetml/2009/9/ac" r="472" s="3" customFormat="true" x14ac:dyDescent="0.25">
      <c r="A472" s="444"/>
      <c r="B472" s="143"/>
      <c r="L472" s="143"/>
      <c r="V472" s="143"/>
      <c r="AF472" s="143"/>
      <c r="AP472" s="143"/>
      <c r="AZ472" s="143"/>
      <c r="BA472" s="143"/>
      <c r="BB472" s="143"/>
      <c r="BC472" s="143"/>
      <c r="BD472" s="143"/>
      <c r="BE472" s="143"/>
      <c r="BF472" s="143"/>
      <c r="BG472" s="143"/>
      <c r="BJ472" s="143"/>
      <c r="BT472" s="143"/>
      <c r="CD472" s="143"/>
      <c r="CN472" s="143"/>
      <c r="CX472" s="143"/>
      <c r="DH472" s="143"/>
      <c r="DR472" s="143"/>
      <c r="EB472" s="143"/>
      <c r="EL472" s="143"/>
      <c r="EV472" s="143"/>
      <c r="FF472" s="143"/>
      <c r="FP472" s="143"/>
      <c r="FZ472" s="143"/>
      <c r="GJ472" s="143"/>
      <c r="GT472" s="143"/>
      <c r="HD472" s="143"/>
      <c r="HN472" s="143"/>
      <c r="HX472" s="143"/>
      <c r="IH472" s="143"/>
      <c r="IR472" s="143"/>
    </row>
    <row xmlns:x14ac="http://schemas.microsoft.com/office/spreadsheetml/2009/9/ac" r="473" s="3" customFormat="true" x14ac:dyDescent="0.25">
      <c r="A473" s="444"/>
      <c r="B473" s="143"/>
      <c r="L473" s="143"/>
      <c r="V473" s="143"/>
      <c r="AF473" s="143"/>
      <c r="AP473" s="143"/>
      <c r="AZ473" s="143"/>
      <c r="BA473" s="143"/>
      <c r="BB473" s="143"/>
      <c r="BC473" s="143"/>
      <c r="BD473" s="143"/>
      <c r="BE473" s="143"/>
      <c r="BF473" s="143"/>
      <c r="BG473" s="143"/>
      <c r="BJ473" s="143"/>
      <c r="BT473" s="143"/>
      <c r="CD473" s="143"/>
      <c r="CN473" s="143"/>
      <c r="CX473" s="143"/>
      <c r="DH473" s="143"/>
      <c r="DR473" s="143"/>
      <c r="EB473" s="143"/>
      <c r="EL473" s="143"/>
      <c r="EV473" s="143"/>
      <c r="FF473" s="143"/>
      <c r="FP473" s="143"/>
      <c r="FZ473" s="143"/>
      <c r="GJ473" s="143"/>
      <c r="GT473" s="143"/>
      <c r="HD473" s="143"/>
      <c r="HN473" s="143"/>
      <c r="HX473" s="143"/>
      <c r="IH473" s="143"/>
      <c r="IR473" s="143"/>
    </row>
    <row xmlns:x14ac="http://schemas.microsoft.com/office/spreadsheetml/2009/9/ac" r="474" s="3" customFormat="true" x14ac:dyDescent="0.25">
      <c r="A474" s="444"/>
      <c r="B474" s="143"/>
      <c r="L474" s="143"/>
      <c r="V474" s="143"/>
      <c r="AF474" s="143"/>
      <c r="AP474" s="143"/>
      <c r="AZ474" s="143"/>
      <c r="BA474" s="143"/>
      <c r="BB474" s="143"/>
      <c r="BC474" s="143"/>
      <c r="BD474" s="143"/>
      <c r="BE474" s="143"/>
      <c r="BF474" s="143"/>
      <c r="BG474" s="143"/>
      <c r="BJ474" s="143"/>
      <c r="BT474" s="143"/>
      <c r="CD474" s="143"/>
      <c r="CN474" s="143"/>
      <c r="CX474" s="143"/>
      <c r="DH474" s="143"/>
      <c r="DR474" s="143"/>
      <c r="EB474" s="143"/>
      <c r="EL474" s="143"/>
      <c r="EV474" s="143"/>
      <c r="FF474" s="143"/>
      <c r="FP474" s="143"/>
      <c r="FZ474" s="143"/>
      <c r="GJ474" s="143"/>
      <c r="GT474" s="143"/>
      <c r="HD474" s="143"/>
      <c r="HN474" s="143"/>
      <c r="HX474" s="143"/>
      <c r="IH474" s="143"/>
      <c r="IR474" s="143"/>
    </row>
    <row xmlns:x14ac="http://schemas.microsoft.com/office/spreadsheetml/2009/9/ac" r="475" s="3" customFormat="true" x14ac:dyDescent="0.25">
      <c r="A475" s="444"/>
      <c r="B475" s="143"/>
      <c r="L475" s="143"/>
      <c r="V475" s="143"/>
      <c r="AF475" s="143"/>
      <c r="AP475" s="143"/>
      <c r="AZ475" s="143"/>
      <c r="BA475" s="143"/>
      <c r="BB475" s="143"/>
      <c r="BC475" s="143"/>
      <c r="BD475" s="143"/>
      <c r="BE475" s="143"/>
      <c r="BF475" s="143"/>
      <c r="BG475" s="143"/>
      <c r="BJ475" s="143"/>
      <c r="BT475" s="143"/>
      <c r="CD475" s="143"/>
      <c r="CN475" s="143"/>
      <c r="CX475" s="143"/>
      <c r="DH475" s="143"/>
      <c r="DR475" s="143"/>
      <c r="EB475" s="143"/>
      <c r="EL475" s="143"/>
      <c r="EV475" s="143"/>
      <c r="FF475" s="143"/>
      <c r="FP475" s="143"/>
      <c r="FZ475" s="143"/>
      <c r="GJ475" s="143"/>
      <c r="GT475" s="143"/>
      <c r="HD475" s="143"/>
      <c r="HN475" s="143"/>
      <c r="HX475" s="143"/>
      <c r="IH475" s="143"/>
      <c r="IR475" s="143"/>
    </row>
    <row xmlns:x14ac="http://schemas.microsoft.com/office/spreadsheetml/2009/9/ac" r="476" s="3" customFormat="true" x14ac:dyDescent="0.25">
      <c r="A476" s="444"/>
      <c r="B476" s="143"/>
      <c r="L476" s="143"/>
      <c r="V476" s="143"/>
      <c r="AF476" s="143"/>
      <c r="AP476" s="143"/>
      <c r="AZ476" s="143"/>
      <c r="BA476" s="143"/>
      <c r="BB476" s="143"/>
      <c r="BC476" s="143"/>
      <c r="BD476" s="143"/>
      <c r="BE476" s="143"/>
      <c r="BF476" s="143"/>
      <c r="BG476" s="143"/>
      <c r="BJ476" s="143"/>
      <c r="BT476" s="143"/>
      <c r="CD476" s="143"/>
      <c r="CN476" s="143"/>
      <c r="CX476" s="143"/>
      <c r="DH476" s="143"/>
      <c r="DR476" s="143"/>
      <c r="EB476" s="143"/>
      <c r="EL476" s="143"/>
      <c r="EV476" s="143"/>
      <c r="FF476" s="143"/>
      <c r="FP476" s="143"/>
      <c r="FZ476" s="143"/>
      <c r="GJ476" s="143"/>
      <c r="GT476" s="143"/>
      <c r="HD476" s="143"/>
      <c r="HN476" s="143"/>
      <c r="HX476" s="143"/>
      <c r="IH476" s="143"/>
      <c r="IR476" s="143"/>
    </row>
    <row xmlns:x14ac="http://schemas.microsoft.com/office/spreadsheetml/2009/9/ac" r="477" s="3" customFormat="true" x14ac:dyDescent="0.25">
      <c r="A477" s="444"/>
      <c r="B477" s="143"/>
      <c r="L477" s="143"/>
      <c r="V477" s="143"/>
      <c r="AF477" s="143"/>
      <c r="AP477" s="143"/>
      <c r="AZ477" s="143"/>
      <c r="BA477" s="143"/>
      <c r="BB477" s="143"/>
      <c r="BC477" s="143"/>
      <c r="BD477" s="143"/>
      <c r="BE477" s="143"/>
      <c r="BF477" s="143"/>
      <c r="BG477" s="143"/>
      <c r="BJ477" s="143"/>
      <c r="BT477" s="143"/>
      <c r="CD477" s="143"/>
      <c r="CN477" s="143"/>
      <c r="CX477" s="143"/>
      <c r="DH477" s="143"/>
      <c r="DR477" s="143"/>
      <c r="EB477" s="143"/>
      <c r="EL477" s="143"/>
      <c r="EV477" s="143"/>
      <c r="FF477" s="143"/>
      <c r="FP477" s="143"/>
      <c r="FZ477" s="143"/>
      <c r="GJ477" s="143"/>
      <c r="GT477" s="143"/>
      <c r="HD477" s="143"/>
      <c r="HN477" s="143"/>
      <c r="HX477" s="143"/>
      <c r="IH477" s="143"/>
      <c r="IR477" s="143"/>
    </row>
    <row xmlns:x14ac="http://schemas.microsoft.com/office/spreadsheetml/2009/9/ac" r="478" s="3" customFormat="true" x14ac:dyDescent="0.25">
      <c r="A478" s="444"/>
      <c r="B478" s="143"/>
      <c r="L478" s="143"/>
      <c r="V478" s="143"/>
      <c r="AF478" s="143"/>
      <c r="AP478" s="143"/>
      <c r="AZ478" s="143"/>
      <c r="BA478" s="143"/>
      <c r="BB478" s="143"/>
      <c r="BC478" s="143"/>
      <c r="BD478" s="143"/>
      <c r="BE478" s="143"/>
      <c r="BF478" s="143"/>
      <c r="BG478" s="143"/>
      <c r="BJ478" s="143"/>
      <c r="BT478" s="143"/>
      <c r="CD478" s="143"/>
      <c r="CN478" s="143"/>
      <c r="CX478" s="143"/>
      <c r="DH478" s="143"/>
      <c r="DR478" s="143"/>
      <c r="EB478" s="143"/>
      <c r="EL478" s="143"/>
      <c r="EV478" s="143"/>
      <c r="FF478" s="143"/>
      <c r="FP478" s="143"/>
      <c r="FZ478" s="143"/>
      <c r="GJ478" s="143"/>
      <c r="GT478" s="143"/>
      <c r="HD478" s="143"/>
      <c r="HN478" s="143"/>
      <c r="HX478" s="143"/>
      <c r="IH478" s="143"/>
      <c r="IR478" s="143"/>
    </row>
    <row xmlns:x14ac="http://schemas.microsoft.com/office/spreadsheetml/2009/9/ac" r="479" s="3" customFormat="true" x14ac:dyDescent="0.25">
      <c r="A479" s="444"/>
      <c r="B479" s="143"/>
      <c r="L479" s="143"/>
      <c r="V479" s="143"/>
      <c r="AF479" s="143"/>
      <c r="AP479" s="143"/>
      <c r="AZ479" s="143"/>
      <c r="BA479" s="143"/>
      <c r="BB479" s="143"/>
      <c r="BC479" s="143"/>
      <c r="BD479" s="143"/>
      <c r="BE479" s="143"/>
      <c r="BF479" s="143"/>
      <c r="BG479" s="143"/>
      <c r="BJ479" s="143"/>
      <c r="BT479" s="143"/>
      <c r="CD479" s="143"/>
      <c r="CN479" s="143"/>
      <c r="CX479" s="143"/>
      <c r="DH479" s="143"/>
      <c r="DR479" s="143"/>
      <c r="EB479" s="143"/>
      <c r="EL479" s="143"/>
      <c r="EV479" s="143"/>
      <c r="FF479" s="143"/>
      <c r="FP479" s="143"/>
      <c r="FZ479" s="143"/>
      <c r="GJ479" s="143"/>
      <c r="GT479" s="143"/>
      <c r="HD479" s="143"/>
      <c r="HN479" s="143"/>
      <c r="HX479" s="143"/>
      <c r="IH479" s="143"/>
      <c r="IR479" s="143"/>
    </row>
    <row xmlns:x14ac="http://schemas.microsoft.com/office/spreadsheetml/2009/9/ac" r="480" s="3" customFormat="true" x14ac:dyDescent="0.25">
      <c r="A480" s="444"/>
      <c r="B480" s="143"/>
      <c r="L480" s="143"/>
      <c r="V480" s="143"/>
      <c r="AF480" s="143"/>
      <c r="AP480" s="143"/>
      <c r="AZ480" s="143"/>
      <c r="BA480" s="143"/>
      <c r="BB480" s="143"/>
      <c r="BC480" s="143"/>
      <c r="BD480" s="143"/>
      <c r="BE480" s="143"/>
      <c r="BF480" s="143"/>
      <c r="BG480" s="143"/>
      <c r="BJ480" s="143"/>
      <c r="BT480" s="143"/>
      <c r="CD480" s="143"/>
      <c r="CN480" s="143"/>
      <c r="CX480" s="143"/>
      <c r="DH480" s="143"/>
      <c r="DR480" s="143"/>
      <c r="EB480" s="143"/>
      <c r="EL480" s="143"/>
      <c r="EV480" s="143"/>
      <c r="FF480" s="143"/>
      <c r="FP480" s="143"/>
      <c r="FZ480" s="143"/>
      <c r="GJ480" s="143"/>
      <c r="GT480" s="143"/>
      <c r="HD480" s="143"/>
      <c r="HN480" s="143"/>
      <c r="HX480" s="143"/>
      <c r="IH480" s="143"/>
      <c r="IR480" s="143"/>
    </row>
    <row xmlns:x14ac="http://schemas.microsoft.com/office/spreadsheetml/2009/9/ac" r="481" s="3" customFormat="true" x14ac:dyDescent="0.25">
      <c r="A481" s="444"/>
      <c r="B481" s="143"/>
      <c r="L481" s="143"/>
      <c r="V481" s="143"/>
      <c r="AF481" s="143"/>
      <c r="AP481" s="143"/>
      <c r="AZ481" s="143"/>
      <c r="BA481" s="143"/>
      <c r="BB481" s="143"/>
      <c r="BC481" s="143"/>
      <c r="BD481" s="143"/>
      <c r="BE481" s="143"/>
      <c r="BF481" s="143"/>
      <c r="BG481" s="143"/>
      <c r="BJ481" s="143"/>
      <c r="BT481" s="143"/>
      <c r="CD481" s="143"/>
      <c r="CN481" s="143"/>
      <c r="CX481" s="143"/>
      <c r="DH481" s="143"/>
      <c r="DR481" s="143"/>
      <c r="EB481" s="143"/>
      <c r="EL481" s="143"/>
      <c r="EV481" s="143"/>
      <c r="FF481" s="143"/>
      <c r="FP481" s="143"/>
      <c r="FZ481" s="143"/>
      <c r="GJ481" s="143"/>
      <c r="GT481" s="143"/>
      <c r="HD481" s="143"/>
      <c r="HN481" s="143"/>
      <c r="HX481" s="143"/>
      <c r="IH481" s="143"/>
      <c r="IR481" s="143"/>
    </row>
    <row xmlns:x14ac="http://schemas.microsoft.com/office/spreadsheetml/2009/9/ac" r="482" s="3" customFormat="true" x14ac:dyDescent="0.25">
      <c r="A482" s="444"/>
      <c r="B482" s="143"/>
      <c r="L482" s="143"/>
      <c r="V482" s="143"/>
      <c r="AF482" s="143"/>
      <c r="AP482" s="143"/>
      <c r="AZ482" s="143"/>
      <c r="BA482" s="143"/>
      <c r="BB482" s="143"/>
      <c r="BC482" s="143"/>
      <c r="BD482" s="143"/>
      <c r="BE482" s="143"/>
      <c r="BF482" s="143"/>
      <c r="BG482" s="143"/>
      <c r="BJ482" s="143"/>
      <c r="BT482" s="143"/>
      <c r="CD482" s="143"/>
      <c r="CN482" s="143"/>
      <c r="CX482" s="143"/>
      <c r="DH482" s="143"/>
      <c r="DR482" s="143"/>
      <c r="EB482" s="143"/>
      <c r="EL482" s="143"/>
      <c r="EV482" s="143"/>
      <c r="FF482" s="143"/>
      <c r="FP482" s="143"/>
      <c r="FZ482" s="143"/>
      <c r="GJ482" s="143"/>
      <c r="GT482" s="143"/>
      <c r="HD482" s="143"/>
      <c r="HN482" s="143"/>
      <c r="HX482" s="143"/>
      <c r="IH482" s="143"/>
      <c r="IR482" s="143"/>
    </row>
    <row xmlns:x14ac="http://schemas.microsoft.com/office/spreadsheetml/2009/9/ac" r="483" s="3" customFormat="true" x14ac:dyDescent="0.25">
      <c r="A483" s="444"/>
      <c r="B483" s="143"/>
      <c r="L483" s="143"/>
      <c r="V483" s="143"/>
      <c r="AF483" s="143"/>
      <c r="AP483" s="143"/>
      <c r="AZ483" s="143"/>
      <c r="BA483" s="143"/>
      <c r="BB483" s="143"/>
      <c r="BC483" s="143"/>
      <c r="BD483" s="143"/>
      <c r="BE483" s="143"/>
      <c r="BF483" s="143"/>
      <c r="BG483" s="143"/>
      <c r="BJ483" s="143"/>
      <c r="BT483" s="143"/>
      <c r="CD483" s="143"/>
      <c r="CN483" s="143"/>
      <c r="CX483" s="143"/>
      <c r="DH483" s="143"/>
      <c r="DR483" s="143"/>
      <c r="EB483" s="143"/>
      <c r="EL483" s="143"/>
      <c r="EV483" s="143"/>
      <c r="FF483" s="143"/>
      <c r="FP483" s="143"/>
      <c r="FZ483" s="143"/>
      <c r="GJ483" s="143"/>
      <c r="GT483" s="143"/>
      <c r="HD483" s="143"/>
      <c r="HN483" s="143"/>
      <c r="HX483" s="143"/>
      <c r="IH483" s="143"/>
      <c r="IR483" s="143"/>
    </row>
    <row xmlns:x14ac="http://schemas.microsoft.com/office/spreadsheetml/2009/9/ac" r="484" s="3" customFormat="true" x14ac:dyDescent="0.25">
      <c r="A484" s="444"/>
      <c r="B484" s="143"/>
      <c r="L484" s="143"/>
      <c r="V484" s="143"/>
      <c r="AF484" s="143"/>
      <c r="AP484" s="143"/>
      <c r="AZ484" s="143"/>
      <c r="BA484" s="143"/>
      <c r="BB484" s="143"/>
      <c r="BC484" s="143"/>
      <c r="BD484" s="143"/>
      <c r="BE484" s="143"/>
      <c r="BF484" s="143"/>
      <c r="BG484" s="143"/>
      <c r="BJ484" s="143"/>
      <c r="BT484" s="143"/>
      <c r="CD484" s="143"/>
      <c r="CN484" s="143"/>
      <c r="CX484" s="143"/>
      <c r="DH484" s="143"/>
      <c r="DR484" s="143"/>
      <c r="EB484" s="143"/>
      <c r="EL484" s="143"/>
      <c r="EV484" s="143"/>
      <c r="FF484" s="143"/>
      <c r="FP484" s="143"/>
      <c r="FZ484" s="143"/>
      <c r="GJ484" s="143"/>
      <c r="GT484" s="143"/>
      <c r="HD484" s="143"/>
      <c r="HN484" s="143"/>
      <c r="HX484" s="143"/>
      <c r="IH484" s="143"/>
      <c r="IR484" s="143"/>
    </row>
    <row xmlns:x14ac="http://schemas.microsoft.com/office/spreadsheetml/2009/9/ac" r="485" s="3" customFormat="true" x14ac:dyDescent="0.25">
      <c r="A485" s="444"/>
      <c r="B485" s="143"/>
      <c r="L485" s="143"/>
      <c r="V485" s="143"/>
      <c r="AF485" s="143"/>
      <c r="AP485" s="143"/>
      <c r="AZ485" s="143"/>
      <c r="BA485" s="143"/>
      <c r="BB485" s="143"/>
      <c r="BC485" s="143"/>
      <c r="BD485" s="143"/>
      <c r="BE485" s="143"/>
      <c r="BF485" s="143"/>
      <c r="BG485" s="143"/>
      <c r="BJ485" s="143"/>
      <c r="BT485" s="143"/>
      <c r="CD485" s="143"/>
      <c r="CN485" s="143"/>
      <c r="CX485" s="143"/>
      <c r="DH485" s="143"/>
      <c r="DR485" s="143"/>
      <c r="EB485" s="143"/>
      <c r="EL485" s="143"/>
      <c r="EV485" s="143"/>
      <c r="FF485" s="143"/>
      <c r="FP485" s="143"/>
      <c r="FZ485" s="143"/>
      <c r="GJ485" s="143"/>
      <c r="GT485" s="143"/>
      <c r="HD485" s="143"/>
      <c r="HN485" s="143"/>
      <c r="HX485" s="143"/>
      <c r="IH485" s="143"/>
      <c r="IR485" s="143"/>
    </row>
    <row xmlns:x14ac="http://schemas.microsoft.com/office/spreadsheetml/2009/9/ac" r="486" s="3" customFormat="true" x14ac:dyDescent="0.25">
      <c r="A486" s="444"/>
      <c r="B486" s="143"/>
      <c r="L486" s="143"/>
      <c r="V486" s="143"/>
      <c r="AF486" s="143"/>
      <c r="AP486" s="143"/>
      <c r="AZ486" s="143"/>
      <c r="BA486" s="143"/>
      <c r="BB486" s="143"/>
      <c r="BC486" s="143"/>
      <c r="BD486" s="143"/>
      <c r="BE486" s="143"/>
      <c r="BF486" s="143"/>
      <c r="BG486" s="143"/>
      <c r="BJ486" s="143"/>
      <c r="BT486" s="143"/>
      <c r="CD486" s="143"/>
      <c r="CN486" s="143"/>
      <c r="CX486" s="143"/>
      <c r="DH486" s="143"/>
      <c r="DR486" s="143"/>
      <c r="EB486" s="143"/>
      <c r="EL486" s="143"/>
      <c r="EV486" s="143"/>
      <c r="FF486" s="143"/>
      <c r="FP486" s="143"/>
      <c r="FZ486" s="143"/>
      <c r="GJ486" s="143"/>
      <c r="GT486" s="143"/>
      <c r="HD486" s="143"/>
      <c r="HN486" s="143"/>
      <c r="HX486" s="143"/>
      <c r="IH486" s="143"/>
      <c r="IR486" s="143"/>
    </row>
    <row xmlns:x14ac="http://schemas.microsoft.com/office/spreadsheetml/2009/9/ac" r="487" s="3" customFormat="true" x14ac:dyDescent="0.25">
      <c r="A487" s="444"/>
      <c r="B487" s="143"/>
      <c r="L487" s="143"/>
      <c r="V487" s="143"/>
      <c r="AF487" s="143"/>
      <c r="AP487" s="143"/>
      <c r="AZ487" s="143"/>
      <c r="BA487" s="143"/>
      <c r="BB487" s="143"/>
      <c r="BC487" s="143"/>
      <c r="BD487" s="143"/>
      <c r="BE487" s="143"/>
      <c r="BF487" s="143"/>
      <c r="BG487" s="143"/>
      <c r="BJ487" s="143"/>
      <c r="BT487" s="143"/>
      <c r="CD487" s="143"/>
      <c r="CN487" s="143"/>
      <c r="CX487" s="143"/>
      <c r="DH487" s="143"/>
      <c r="DR487" s="143"/>
      <c r="EB487" s="143"/>
      <c r="EL487" s="143"/>
      <c r="EV487" s="143"/>
      <c r="FF487" s="143"/>
      <c r="FP487" s="143"/>
      <c r="FZ487" s="143"/>
      <c r="GJ487" s="143"/>
      <c r="GT487" s="143"/>
      <c r="HD487" s="143"/>
      <c r="HN487" s="143"/>
      <c r="HX487" s="143"/>
      <c r="IH487" s="143"/>
      <c r="IR487" s="143"/>
    </row>
    <row xmlns:x14ac="http://schemas.microsoft.com/office/spreadsheetml/2009/9/ac" r="488" s="3" customFormat="true" x14ac:dyDescent="0.25">
      <c r="A488" s="444"/>
      <c r="B488" s="143"/>
      <c r="L488" s="143"/>
      <c r="V488" s="143"/>
      <c r="AF488" s="143"/>
      <c r="AP488" s="143"/>
      <c r="AZ488" s="143"/>
      <c r="BA488" s="143"/>
      <c r="BB488" s="143"/>
      <c r="BC488" s="143"/>
      <c r="BD488" s="143"/>
      <c r="BE488" s="143"/>
      <c r="BF488" s="143"/>
      <c r="BG488" s="143"/>
      <c r="BJ488" s="143"/>
      <c r="BT488" s="143"/>
      <c r="CD488" s="143"/>
      <c r="CN488" s="143"/>
      <c r="CX488" s="143"/>
      <c r="DH488" s="143"/>
      <c r="DR488" s="143"/>
      <c r="EB488" s="143"/>
      <c r="EL488" s="143"/>
      <c r="EV488" s="143"/>
      <c r="FF488" s="143"/>
      <c r="FP488" s="143"/>
      <c r="FZ488" s="143"/>
      <c r="GJ488" s="143"/>
      <c r="GT488" s="143"/>
      <c r="HD488" s="143"/>
      <c r="HN488" s="143"/>
      <c r="HX488" s="143"/>
      <c r="IH488" s="143"/>
      <c r="IR488" s="143"/>
    </row>
    <row xmlns:x14ac="http://schemas.microsoft.com/office/spreadsheetml/2009/9/ac" r="489" s="3" customFormat="true" x14ac:dyDescent="0.25">
      <c r="A489" s="444"/>
      <c r="B489" s="143"/>
      <c r="L489" s="143"/>
      <c r="V489" s="143"/>
      <c r="AF489" s="143"/>
      <c r="AP489" s="143"/>
      <c r="AZ489" s="143"/>
      <c r="BA489" s="143"/>
      <c r="BB489" s="143"/>
      <c r="BC489" s="143"/>
      <c r="BD489" s="143"/>
      <c r="BE489" s="143"/>
      <c r="BF489" s="143"/>
      <c r="BG489" s="143"/>
      <c r="BJ489" s="143"/>
      <c r="BT489" s="143"/>
      <c r="CD489" s="143"/>
      <c r="CN489" s="143"/>
      <c r="CX489" s="143"/>
      <c r="DH489" s="143"/>
      <c r="DR489" s="143"/>
      <c r="EB489" s="143"/>
      <c r="EL489" s="143"/>
      <c r="EV489" s="143"/>
      <c r="FF489" s="143"/>
      <c r="FP489" s="143"/>
      <c r="FZ489" s="143"/>
      <c r="GJ489" s="143"/>
      <c r="GT489" s="143"/>
      <c r="HD489" s="143"/>
      <c r="HN489" s="143"/>
      <c r="HX489" s="143"/>
      <c r="IH489" s="143"/>
      <c r="IR489" s="143"/>
    </row>
    <row xmlns:x14ac="http://schemas.microsoft.com/office/spreadsheetml/2009/9/ac" r="490" s="3" customFormat="true" x14ac:dyDescent="0.25">
      <c r="A490" s="444"/>
      <c r="B490" s="143"/>
      <c r="L490" s="143"/>
      <c r="V490" s="143"/>
      <c r="AF490" s="143"/>
      <c r="AP490" s="143"/>
      <c r="AZ490" s="143"/>
      <c r="BA490" s="143"/>
      <c r="BB490" s="143"/>
      <c r="BC490" s="143"/>
      <c r="BD490" s="143"/>
      <c r="BE490" s="143"/>
      <c r="BF490" s="143"/>
      <c r="BG490" s="143"/>
      <c r="BJ490" s="143"/>
      <c r="BT490" s="143"/>
      <c r="CD490" s="143"/>
      <c r="CN490" s="143"/>
      <c r="CX490" s="143"/>
      <c r="DH490" s="143"/>
      <c r="DR490" s="143"/>
      <c r="EB490" s="143"/>
      <c r="EL490" s="143"/>
      <c r="EV490" s="143"/>
      <c r="FF490" s="143"/>
      <c r="FP490" s="143"/>
      <c r="FZ490" s="143"/>
      <c r="GJ490" s="143"/>
      <c r="GT490" s="143"/>
      <c r="HD490" s="143"/>
      <c r="HN490" s="143"/>
      <c r="HX490" s="143"/>
      <c r="IH490" s="143"/>
      <c r="IR490" s="143"/>
    </row>
    <row xmlns:x14ac="http://schemas.microsoft.com/office/spreadsheetml/2009/9/ac" r="491" s="3" customFormat="true" x14ac:dyDescent="0.25">
      <c r="A491" s="444"/>
      <c r="B491" s="143"/>
      <c r="L491" s="143"/>
      <c r="V491" s="143"/>
      <c r="AF491" s="143"/>
      <c r="AP491" s="143"/>
      <c r="AZ491" s="143"/>
      <c r="BA491" s="143"/>
      <c r="BB491" s="143"/>
      <c r="BC491" s="143"/>
      <c r="BD491" s="143"/>
      <c r="BE491" s="143"/>
      <c r="BF491" s="143"/>
      <c r="BG491" s="143"/>
      <c r="BJ491" s="143"/>
      <c r="BT491" s="143"/>
      <c r="CD491" s="143"/>
      <c r="CN491" s="143"/>
      <c r="CX491" s="143"/>
      <c r="DH491" s="143"/>
      <c r="DR491" s="143"/>
      <c r="EB491" s="143"/>
      <c r="EL491" s="143"/>
      <c r="EV491" s="143"/>
      <c r="FF491" s="143"/>
      <c r="FP491" s="143"/>
      <c r="FZ491" s="143"/>
      <c r="GJ491" s="143"/>
      <c r="GT491" s="143"/>
      <c r="HD491" s="143"/>
      <c r="HN491" s="143"/>
      <c r="HX491" s="143"/>
      <c r="IH491" s="143"/>
      <c r="IR491" s="143"/>
    </row>
    <row xmlns:x14ac="http://schemas.microsoft.com/office/spreadsheetml/2009/9/ac" r="492" s="3" customFormat="true" x14ac:dyDescent="0.25">
      <c r="A492" s="444"/>
      <c r="B492" s="143"/>
      <c r="L492" s="143"/>
      <c r="V492" s="143"/>
      <c r="AF492" s="143"/>
      <c r="AP492" s="143"/>
      <c r="AZ492" s="143"/>
      <c r="BA492" s="143"/>
      <c r="BB492" s="143"/>
      <c r="BC492" s="143"/>
      <c r="BD492" s="143"/>
      <c r="BE492" s="143"/>
      <c r="BF492" s="143"/>
      <c r="BG492" s="143"/>
      <c r="BJ492" s="143"/>
      <c r="BT492" s="143"/>
      <c r="CD492" s="143"/>
      <c r="CN492" s="143"/>
      <c r="CX492" s="143"/>
      <c r="DH492" s="143"/>
      <c r="DR492" s="143"/>
      <c r="EB492" s="143"/>
      <c r="EL492" s="143"/>
      <c r="EV492" s="143"/>
      <c r="FF492" s="143"/>
      <c r="FP492" s="143"/>
      <c r="FZ492" s="143"/>
      <c r="GJ492" s="143"/>
      <c r="GT492" s="143"/>
      <c r="HD492" s="143"/>
      <c r="HN492" s="143"/>
      <c r="HX492" s="143"/>
      <c r="IH492" s="143"/>
      <c r="IR492" s="143"/>
    </row>
    <row xmlns:x14ac="http://schemas.microsoft.com/office/spreadsheetml/2009/9/ac" r="493" s="3" customFormat="true" x14ac:dyDescent="0.25">
      <c r="A493" s="444"/>
      <c r="B493" s="143"/>
      <c r="L493" s="143"/>
      <c r="V493" s="143"/>
      <c r="AF493" s="143"/>
      <c r="AP493" s="143"/>
      <c r="AZ493" s="143"/>
      <c r="BA493" s="143"/>
      <c r="BB493" s="143"/>
      <c r="BC493" s="143"/>
      <c r="BD493" s="143"/>
      <c r="BE493" s="143"/>
      <c r="BF493" s="143"/>
      <c r="BG493" s="143"/>
      <c r="BJ493" s="143"/>
      <c r="BT493" s="143"/>
      <c r="CD493" s="143"/>
      <c r="CN493" s="143"/>
      <c r="CX493" s="143"/>
      <c r="DH493" s="143"/>
      <c r="DR493" s="143"/>
      <c r="EB493" s="143"/>
      <c r="EL493" s="143"/>
      <c r="EV493" s="143"/>
      <c r="FF493" s="143"/>
      <c r="FP493" s="143"/>
      <c r="FZ493" s="143"/>
      <c r="GJ493" s="143"/>
      <c r="GT493" s="143"/>
      <c r="HD493" s="143"/>
      <c r="HN493" s="143"/>
      <c r="HX493" s="143"/>
      <c r="IH493" s="143"/>
      <c r="IR493" s="143"/>
    </row>
    <row xmlns:x14ac="http://schemas.microsoft.com/office/spreadsheetml/2009/9/ac" r="494" s="3" customFormat="true" x14ac:dyDescent="0.25">
      <c r="A494" s="444"/>
      <c r="B494" s="143"/>
      <c r="L494" s="143"/>
      <c r="V494" s="143"/>
      <c r="AF494" s="143"/>
      <c r="AP494" s="143"/>
      <c r="AZ494" s="143"/>
      <c r="BA494" s="143"/>
      <c r="BB494" s="143"/>
      <c r="BC494" s="143"/>
      <c r="BD494" s="143"/>
      <c r="BE494" s="143"/>
      <c r="BF494" s="143"/>
      <c r="BG494" s="143"/>
      <c r="BJ494" s="143"/>
      <c r="BT494" s="143"/>
      <c r="CD494" s="143"/>
      <c r="CN494" s="143"/>
      <c r="CX494" s="143"/>
      <c r="DH494" s="143"/>
      <c r="DR494" s="143"/>
      <c r="EB494" s="143"/>
      <c r="EL494" s="143"/>
      <c r="EV494" s="143"/>
      <c r="FF494" s="143"/>
      <c r="FP494" s="143"/>
      <c r="FZ494" s="143"/>
      <c r="GJ494" s="143"/>
      <c r="GT494" s="143"/>
      <c r="HD494" s="143"/>
      <c r="HN494" s="143"/>
      <c r="HX494" s="143"/>
      <c r="IH494" s="143"/>
      <c r="IR494" s="143"/>
    </row>
    <row xmlns:x14ac="http://schemas.microsoft.com/office/spreadsheetml/2009/9/ac" r="495" s="3" customFormat="true" x14ac:dyDescent="0.25">
      <c r="A495" s="444"/>
      <c r="B495" s="143"/>
      <c r="L495" s="143"/>
      <c r="V495" s="143"/>
      <c r="AF495" s="143"/>
      <c r="AP495" s="143"/>
      <c r="AZ495" s="143"/>
      <c r="BA495" s="143"/>
      <c r="BB495" s="143"/>
      <c r="BC495" s="143"/>
      <c r="BD495" s="143"/>
      <c r="BE495" s="143"/>
      <c r="BF495" s="143"/>
      <c r="BG495" s="143"/>
      <c r="BJ495" s="143"/>
      <c r="BT495" s="143"/>
      <c r="CD495" s="143"/>
      <c r="CN495" s="143"/>
      <c r="CX495" s="143"/>
      <c r="DH495" s="143"/>
      <c r="DR495" s="143"/>
      <c r="EB495" s="143"/>
      <c r="EL495" s="143"/>
      <c r="EV495" s="143"/>
      <c r="FF495" s="143"/>
      <c r="FP495" s="143"/>
      <c r="FZ495" s="143"/>
      <c r="GJ495" s="143"/>
      <c r="GT495" s="143"/>
      <c r="HD495" s="143"/>
      <c r="HN495" s="143"/>
      <c r="HX495" s="143"/>
      <c r="IH495" s="143"/>
      <c r="IR495" s="143"/>
    </row>
    <row xmlns:x14ac="http://schemas.microsoft.com/office/spreadsheetml/2009/9/ac" r="496" s="3" customFormat="true" x14ac:dyDescent="0.25">
      <c r="A496" s="444"/>
      <c r="B496" s="143"/>
      <c r="L496" s="143"/>
      <c r="V496" s="143"/>
      <c r="AF496" s="143"/>
      <c r="AP496" s="143"/>
      <c r="AZ496" s="143"/>
      <c r="BA496" s="143"/>
      <c r="BB496" s="143"/>
      <c r="BC496" s="143"/>
      <c r="BD496" s="143"/>
      <c r="BE496" s="143"/>
      <c r="BF496" s="143"/>
      <c r="BG496" s="143"/>
      <c r="BJ496" s="143"/>
      <c r="BT496" s="143"/>
      <c r="CD496" s="143"/>
      <c r="CN496" s="143"/>
      <c r="CX496" s="143"/>
      <c r="DH496" s="143"/>
      <c r="DR496" s="143"/>
      <c r="EB496" s="143"/>
      <c r="EL496" s="143"/>
      <c r="EV496" s="143"/>
      <c r="FF496" s="143"/>
      <c r="FP496" s="143"/>
      <c r="FZ496" s="143"/>
      <c r="GJ496" s="143"/>
      <c r="GT496" s="143"/>
      <c r="HD496" s="143"/>
      <c r="HN496" s="143"/>
      <c r="HX496" s="143"/>
      <c r="IH496" s="143"/>
      <c r="IR496" s="143"/>
    </row>
    <row xmlns:x14ac="http://schemas.microsoft.com/office/spreadsheetml/2009/9/ac" r="497" s="3" customFormat="true" x14ac:dyDescent="0.25">
      <c r="A497" s="444"/>
      <c r="B497" s="143"/>
      <c r="L497" s="143"/>
      <c r="V497" s="143"/>
      <c r="AF497" s="143"/>
      <c r="AP497" s="143"/>
      <c r="AZ497" s="143"/>
      <c r="BA497" s="143"/>
      <c r="BB497" s="143"/>
      <c r="BC497" s="143"/>
      <c r="BD497" s="143"/>
      <c r="BE497" s="143"/>
      <c r="BF497" s="143"/>
      <c r="BG497" s="143"/>
      <c r="BJ497" s="143"/>
      <c r="BT497" s="143"/>
      <c r="CD497" s="143"/>
      <c r="CN497" s="143"/>
      <c r="CX497" s="143"/>
      <c r="DH497" s="143"/>
      <c r="DR497" s="143"/>
      <c r="EB497" s="143"/>
      <c r="EL497" s="143"/>
      <c r="EV497" s="143"/>
      <c r="FF497" s="143"/>
      <c r="FP497" s="143"/>
      <c r="FZ497" s="143"/>
      <c r="GJ497" s="143"/>
      <c r="GT497" s="143"/>
      <c r="HD497" s="143"/>
      <c r="HN497" s="143"/>
      <c r="HX497" s="143"/>
      <c r="IH497" s="143"/>
      <c r="IR497" s="143"/>
    </row>
    <row xmlns:x14ac="http://schemas.microsoft.com/office/spreadsheetml/2009/9/ac" r="498" s="3" customFormat="true" x14ac:dyDescent="0.25">
      <c r="A498" s="444"/>
      <c r="B498" s="143"/>
      <c r="L498" s="143"/>
      <c r="V498" s="143"/>
      <c r="AF498" s="143"/>
      <c r="AP498" s="143"/>
      <c r="AZ498" s="143"/>
      <c r="BA498" s="143"/>
      <c r="BB498" s="143"/>
      <c r="BC498" s="143"/>
      <c r="BD498" s="143"/>
      <c r="BE498" s="143"/>
      <c r="BF498" s="143"/>
      <c r="BG498" s="143"/>
      <c r="BJ498" s="143"/>
      <c r="BT498" s="143"/>
      <c r="CD498" s="143"/>
      <c r="CN498" s="143"/>
      <c r="CX498" s="143"/>
      <c r="DH498" s="143"/>
      <c r="DR498" s="143"/>
      <c r="EB498" s="143"/>
      <c r="EL498" s="143"/>
      <c r="EV498" s="143"/>
      <c r="FF498" s="143"/>
      <c r="FP498" s="143"/>
      <c r="FZ498" s="143"/>
      <c r="GJ498" s="143"/>
      <c r="GT498" s="143"/>
      <c r="HD498" s="143"/>
      <c r="HN498" s="143"/>
      <c r="HX498" s="143"/>
      <c r="IH498" s="143"/>
      <c r="IR498" s="143"/>
    </row>
    <row xmlns:x14ac="http://schemas.microsoft.com/office/spreadsheetml/2009/9/ac" r="499" s="3" customFormat="true" x14ac:dyDescent="0.25">
      <c r="A499" s="444"/>
      <c r="B499" s="143"/>
      <c r="L499" s="143"/>
      <c r="V499" s="143"/>
      <c r="AF499" s="143"/>
      <c r="AP499" s="143"/>
      <c r="AZ499" s="143"/>
      <c r="BA499" s="143"/>
      <c r="BB499" s="143"/>
      <c r="BC499" s="143"/>
      <c r="BD499" s="143"/>
      <c r="BE499" s="143"/>
      <c r="BF499" s="143"/>
      <c r="BG499" s="143"/>
      <c r="BJ499" s="143"/>
      <c r="BT499" s="143"/>
      <c r="CD499" s="143"/>
      <c r="CN499" s="143"/>
      <c r="CX499" s="143"/>
      <c r="DH499" s="143"/>
      <c r="DR499" s="143"/>
      <c r="EB499" s="143"/>
      <c r="EL499" s="143"/>
      <c r="EV499" s="143"/>
      <c r="FF499" s="143"/>
      <c r="FP499" s="143"/>
      <c r="FZ499" s="143"/>
      <c r="GJ499" s="143"/>
      <c r="GT499" s="143"/>
      <c r="HD499" s="143"/>
      <c r="HN499" s="143"/>
      <c r="HX499" s="143"/>
      <c r="IH499" s="143"/>
      <c r="IR499" s="143"/>
    </row>
    <row xmlns:x14ac="http://schemas.microsoft.com/office/spreadsheetml/2009/9/ac" r="500" s="3" customFormat="true" x14ac:dyDescent="0.25">
      <c r="A500" s="444"/>
      <c r="B500" s="143"/>
      <c r="L500" s="143"/>
      <c r="V500" s="143"/>
      <c r="AF500" s="143"/>
      <c r="AP500" s="143"/>
      <c r="AZ500" s="143"/>
      <c r="BA500" s="143"/>
      <c r="BB500" s="143"/>
      <c r="BC500" s="143"/>
      <c r="BD500" s="143"/>
      <c r="BE500" s="143"/>
      <c r="BF500" s="143"/>
      <c r="BG500" s="143"/>
      <c r="BJ500" s="143"/>
      <c r="BT500" s="143"/>
      <c r="CD500" s="143"/>
      <c r="CN500" s="143"/>
      <c r="CX500" s="143"/>
      <c r="DH500" s="143"/>
      <c r="DR500" s="143"/>
      <c r="EB500" s="143"/>
      <c r="EL500" s="143"/>
      <c r="EV500" s="143"/>
      <c r="FF500" s="143"/>
      <c r="FP500" s="143"/>
      <c r="FZ500" s="143"/>
      <c r="GJ500" s="143"/>
      <c r="GT500" s="143"/>
      <c r="HD500" s="143"/>
      <c r="HN500" s="143"/>
      <c r="HX500" s="143"/>
      <c r="IH500" s="143"/>
      <c r="IR500" s="143"/>
    </row>
    <row xmlns:x14ac="http://schemas.microsoft.com/office/spreadsheetml/2009/9/ac" r="501" s="3" customFormat="true" x14ac:dyDescent="0.25">
      <c r="A501" s="444"/>
      <c r="B501" s="143"/>
      <c r="L501" s="143"/>
      <c r="V501" s="143"/>
      <c r="AF501" s="143"/>
      <c r="AP501" s="143"/>
      <c r="AZ501" s="143"/>
      <c r="BA501" s="143"/>
      <c r="BB501" s="143"/>
      <c r="BC501" s="143"/>
      <c r="BD501" s="143"/>
      <c r="BE501" s="143"/>
      <c r="BF501" s="143"/>
      <c r="BG501" s="143"/>
      <c r="BJ501" s="143"/>
      <c r="BT501" s="143"/>
      <c r="CD501" s="143"/>
      <c r="CN501" s="143"/>
      <c r="CX501" s="143"/>
      <c r="DH501" s="143"/>
      <c r="DR501" s="143"/>
      <c r="EB501" s="143"/>
      <c r="EL501" s="143"/>
      <c r="EV501" s="143"/>
      <c r="FF501" s="143"/>
      <c r="FP501" s="143"/>
      <c r="FZ501" s="143"/>
      <c r="GJ501" s="143"/>
      <c r="GT501" s="143"/>
      <c r="HD501" s="143"/>
      <c r="HN501" s="143"/>
      <c r="HX501" s="143"/>
      <c r="IH501" s="143"/>
      <c r="IR501" s="143"/>
    </row>
    <row xmlns:x14ac="http://schemas.microsoft.com/office/spreadsheetml/2009/9/ac" r="502" s="3" customFormat="true" x14ac:dyDescent="0.25">
      <c r="A502" s="444"/>
      <c r="B502" s="143"/>
      <c r="L502" s="143"/>
      <c r="V502" s="143"/>
      <c r="AF502" s="143"/>
      <c r="AP502" s="143"/>
      <c r="AZ502" s="143"/>
      <c r="BA502" s="143"/>
      <c r="BB502" s="143"/>
      <c r="BC502" s="143"/>
      <c r="BD502" s="143"/>
      <c r="BE502" s="143"/>
      <c r="BF502" s="143"/>
      <c r="BG502" s="143"/>
      <c r="BJ502" s="143"/>
      <c r="BT502" s="143"/>
      <c r="CD502" s="143"/>
      <c r="CN502" s="143"/>
      <c r="CX502" s="143"/>
      <c r="DH502" s="143"/>
      <c r="DR502" s="143"/>
      <c r="EB502" s="143"/>
      <c r="EL502" s="143"/>
      <c r="EV502" s="143"/>
      <c r="FF502" s="143"/>
      <c r="FP502" s="143"/>
      <c r="FZ502" s="143"/>
      <c r="GJ502" s="143"/>
      <c r="GT502" s="143"/>
      <c r="HD502" s="143"/>
      <c r="HN502" s="143"/>
      <c r="HX502" s="143"/>
      <c r="IH502" s="143"/>
      <c r="IR502" s="143"/>
    </row>
    <row xmlns:x14ac="http://schemas.microsoft.com/office/spreadsheetml/2009/9/ac" r="503" s="3" customFormat="true" x14ac:dyDescent="0.25">
      <c r="A503" s="444"/>
      <c r="B503" s="143"/>
      <c r="L503" s="143"/>
      <c r="V503" s="143"/>
      <c r="AF503" s="143"/>
      <c r="AP503" s="143"/>
      <c r="AZ503" s="143"/>
      <c r="BA503" s="143"/>
      <c r="BB503" s="143"/>
      <c r="BC503" s="143"/>
      <c r="BD503" s="143"/>
      <c r="BE503" s="143"/>
      <c r="BF503" s="143"/>
      <c r="BG503" s="143"/>
      <c r="BJ503" s="143"/>
      <c r="BT503" s="143"/>
      <c r="CD503" s="143"/>
      <c r="CN503" s="143"/>
      <c r="CX503" s="143"/>
      <c r="DH503" s="143"/>
      <c r="DR503" s="143"/>
      <c r="EB503" s="143"/>
      <c r="EL503" s="143"/>
      <c r="EV503" s="143"/>
      <c r="FF503" s="143"/>
      <c r="FP503" s="143"/>
      <c r="FZ503" s="143"/>
      <c r="GJ503" s="143"/>
      <c r="GT503" s="143"/>
      <c r="HD503" s="143"/>
      <c r="HN503" s="143"/>
      <c r="HX503" s="143"/>
      <c r="IH503" s="143"/>
      <c r="IR503" s="143"/>
    </row>
    <row xmlns:x14ac="http://schemas.microsoft.com/office/spreadsheetml/2009/9/ac" r="504" s="3" customFormat="true" x14ac:dyDescent="0.25">
      <c r="A504" s="444"/>
      <c r="B504" s="143"/>
      <c r="L504" s="143"/>
      <c r="V504" s="143"/>
      <c r="AF504" s="143"/>
      <c r="AP504" s="143"/>
      <c r="AZ504" s="143"/>
      <c r="BA504" s="143"/>
      <c r="BB504" s="143"/>
      <c r="BC504" s="143"/>
      <c r="BD504" s="143"/>
      <c r="BE504" s="143"/>
      <c r="BF504" s="143"/>
      <c r="BG504" s="143"/>
      <c r="BJ504" s="143"/>
      <c r="BT504" s="143"/>
      <c r="CD504" s="143"/>
      <c r="CN504" s="143"/>
      <c r="CX504" s="143"/>
      <c r="DH504" s="143"/>
      <c r="DR504" s="143"/>
      <c r="EB504" s="143"/>
      <c r="EL504" s="143"/>
      <c r="EV504" s="143"/>
      <c r="FF504" s="143"/>
      <c r="FP504" s="143"/>
      <c r="FZ504" s="143"/>
      <c r="GJ504" s="143"/>
      <c r="GT504" s="143"/>
      <c r="HD504" s="143"/>
      <c r="HN504" s="143"/>
      <c r="HX504" s="143"/>
      <c r="IH504" s="143"/>
      <c r="IR504" s="143"/>
    </row>
    <row xmlns:x14ac="http://schemas.microsoft.com/office/spreadsheetml/2009/9/ac" r="505" s="3" customFormat="true" x14ac:dyDescent="0.25">
      <c r="A505" s="444"/>
      <c r="B505" s="143"/>
      <c r="L505" s="143"/>
      <c r="V505" s="143"/>
      <c r="AF505" s="143"/>
      <c r="AP505" s="143"/>
      <c r="AZ505" s="143"/>
      <c r="BA505" s="143"/>
      <c r="BB505" s="143"/>
      <c r="BC505" s="143"/>
      <c r="BD505" s="143"/>
      <c r="BE505" s="143"/>
      <c r="BF505" s="143"/>
      <c r="BG505" s="143"/>
      <c r="BJ505" s="143"/>
      <c r="BT505" s="143"/>
      <c r="CD505" s="143"/>
      <c r="CN505" s="143"/>
      <c r="CX505" s="143"/>
      <c r="DH505" s="143"/>
      <c r="DR505" s="143"/>
      <c r="EB505" s="143"/>
      <c r="EL505" s="143"/>
      <c r="EV505" s="143"/>
      <c r="FF505" s="143"/>
      <c r="FP505" s="143"/>
      <c r="FZ505" s="143"/>
      <c r="GJ505" s="143"/>
      <c r="GT505" s="143"/>
      <c r="HD505" s="143"/>
      <c r="HN505" s="143"/>
      <c r="HX505" s="143"/>
      <c r="IH505" s="143"/>
      <c r="IR505" s="143"/>
    </row>
    <row xmlns:x14ac="http://schemas.microsoft.com/office/spreadsheetml/2009/9/ac" r="506" s="3" customFormat="true" x14ac:dyDescent="0.25">
      <c r="A506" s="444"/>
      <c r="B506" s="143"/>
      <c r="L506" s="143"/>
      <c r="V506" s="143"/>
      <c r="AF506" s="143"/>
      <c r="AP506" s="143"/>
      <c r="AZ506" s="143"/>
      <c r="BA506" s="143"/>
      <c r="BB506" s="143"/>
      <c r="BC506" s="143"/>
      <c r="BD506" s="143"/>
      <c r="BE506" s="143"/>
      <c r="BF506" s="143"/>
      <c r="BG506" s="143"/>
      <c r="BJ506" s="143"/>
      <c r="BT506" s="143"/>
      <c r="CD506" s="143"/>
      <c r="CN506" s="143"/>
      <c r="CX506" s="143"/>
      <c r="DH506" s="143"/>
      <c r="DR506" s="143"/>
      <c r="EB506" s="143"/>
      <c r="EL506" s="143"/>
      <c r="EV506" s="143"/>
      <c r="FF506" s="143"/>
      <c r="FP506" s="143"/>
      <c r="FZ506" s="143"/>
      <c r="GJ506" s="143"/>
      <c r="GT506" s="143"/>
      <c r="HD506" s="143"/>
      <c r="HN506" s="143"/>
      <c r="HX506" s="143"/>
      <c r="IH506" s="143"/>
      <c r="IR506" s="143"/>
    </row>
    <row xmlns:x14ac="http://schemas.microsoft.com/office/spreadsheetml/2009/9/ac" r="507" s="3" customFormat="true" x14ac:dyDescent="0.25">
      <c r="A507" s="444"/>
      <c r="B507" s="143"/>
      <c r="L507" s="143"/>
      <c r="V507" s="143"/>
      <c r="AF507" s="143"/>
      <c r="AP507" s="143"/>
      <c r="AZ507" s="143"/>
      <c r="BA507" s="143"/>
      <c r="BB507" s="143"/>
      <c r="BC507" s="143"/>
      <c r="BD507" s="143"/>
      <c r="BE507" s="143"/>
      <c r="BF507" s="143"/>
      <c r="BG507" s="143"/>
      <c r="BJ507" s="143"/>
      <c r="BT507" s="143"/>
      <c r="CD507" s="143"/>
      <c r="CN507" s="143"/>
      <c r="CX507" s="143"/>
      <c r="DH507" s="143"/>
      <c r="DR507" s="143"/>
      <c r="EB507" s="143"/>
      <c r="EL507" s="143"/>
      <c r="EV507" s="143"/>
      <c r="FF507" s="143"/>
      <c r="FP507" s="143"/>
      <c r="FZ507" s="143"/>
      <c r="GJ507" s="143"/>
      <c r="GT507" s="143"/>
      <c r="HD507" s="143"/>
      <c r="HN507" s="143"/>
      <c r="HX507" s="143"/>
      <c r="IH507" s="143"/>
      <c r="IR507" s="143"/>
    </row>
    <row xmlns:x14ac="http://schemas.microsoft.com/office/spreadsheetml/2009/9/ac" r="508" s="3" customFormat="true" x14ac:dyDescent="0.25">
      <c r="A508" s="444"/>
      <c r="B508" s="143"/>
      <c r="L508" s="143"/>
      <c r="V508" s="143"/>
      <c r="AF508" s="143"/>
      <c r="AP508" s="143"/>
      <c r="AZ508" s="143"/>
      <c r="BA508" s="143"/>
      <c r="BB508" s="143"/>
      <c r="BC508" s="143"/>
      <c r="BD508" s="143"/>
      <c r="BE508" s="143"/>
      <c r="BF508" s="143"/>
      <c r="BG508" s="143"/>
      <c r="BJ508" s="143"/>
      <c r="BT508" s="143"/>
      <c r="CD508" s="143"/>
      <c r="CN508" s="143"/>
      <c r="CX508" s="143"/>
      <c r="DH508" s="143"/>
      <c r="DR508" s="143"/>
      <c r="EB508" s="143"/>
      <c r="EL508" s="143"/>
      <c r="EV508" s="143"/>
      <c r="FF508" s="143"/>
      <c r="FP508" s="143"/>
      <c r="FZ508" s="143"/>
      <c r="GJ508" s="143"/>
      <c r="GT508" s="143"/>
      <c r="HD508" s="143"/>
      <c r="HN508" s="143"/>
      <c r="HX508" s="143"/>
      <c r="IH508" s="143"/>
      <c r="IR508" s="143"/>
    </row>
    <row xmlns:x14ac="http://schemas.microsoft.com/office/spreadsheetml/2009/9/ac" r="509" s="3" customFormat="true" x14ac:dyDescent="0.25">
      <c r="A509" s="444"/>
      <c r="B509" s="143"/>
      <c r="L509" s="143"/>
      <c r="V509" s="143"/>
      <c r="AF509" s="143"/>
      <c r="AP509" s="143"/>
      <c r="AZ509" s="143"/>
      <c r="BA509" s="143"/>
      <c r="BB509" s="143"/>
      <c r="BC509" s="143"/>
      <c r="BD509" s="143"/>
      <c r="BE509" s="143"/>
      <c r="BF509" s="143"/>
      <c r="BG509" s="143"/>
      <c r="BJ509" s="143"/>
      <c r="BT509" s="143"/>
      <c r="CD509" s="143"/>
      <c r="CN509" s="143"/>
      <c r="CX509" s="143"/>
      <c r="DH509" s="143"/>
      <c r="DR509" s="143"/>
      <c r="EB509" s="143"/>
      <c r="EL509" s="143"/>
      <c r="EV509" s="143"/>
      <c r="FF509" s="143"/>
      <c r="FP509" s="143"/>
      <c r="FZ509" s="143"/>
      <c r="GJ509" s="143"/>
      <c r="GT509" s="143"/>
      <c r="HD509" s="143"/>
      <c r="HN509" s="143"/>
      <c r="HX509" s="143"/>
      <c r="IH509" s="143"/>
      <c r="IR509" s="143"/>
    </row>
    <row xmlns:x14ac="http://schemas.microsoft.com/office/spreadsheetml/2009/9/ac" r="510" s="3" customFormat="true" x14ac:dyDescent="0.25">
      <c r="A510" s="444"/>
      <c r="B510" s="143"/>
      <c r="L510" s="143"/>
      <c r="V510" s="143"/>
      <c r="AF510" s="143"/>
      <c r="AP510" s="143"/>
      <c r="AZ510" s="143"/>
      <c r="BA510" s="143"/>
      <c r="BB510" s="143"/>
      <c r="BC510" s="143"/>
      <c r="BD510" s="143"/>
      <c r="BE510" s="143"/>
      <c r="BF510" s="143"/>
      <c r="BG510" s="143"/>
      <c r="BJ510" s="143"/>
      <c r="BT510" s="143"/>
      <c r="CD510" s="143"/>
      <c r="CN510" s="143"/>
      <c r="CX510" s="143"/>
      <c r="DH510" s="143"/>
      <c r="DR510" s="143"/>
      <c r="EB510" s="143"/>
      <c r="EL510" s="143"/>
      <c r="EV510" s="143"/>
      <c r="FF510" s="143"/>
      <c r="FP510" s="143"/>
      <c r="FZ510" s="143"/>
      <c r="GJ510" s="143"/>
      <c r="GT510" s="143"/>
      <c r="HD510" s="143"/>
      <c r="HN510" s="143"/>
      <c r="HX510" s="143"/>
      <c r="IH510" s="143"/>
      <c r="IR510" s="143"/>
    </row>
    <row xmlns:x14ac="http://schemas.microsoft.com/office/spreadsheetml/2009/9/ac" r="511" s="3" customFormat="true" x14ac:dyDescent="0.25">
      <c r="A511" s="444"/>
      <c r="B511" s="143"/>
      <c r="L511" s="143"/>
      <c r="V511" s="143"/>
      <c r="AF511" s="143"/>
      <c r="AP511" s="143"/>
      <c r="AZ511" s="143"/>
      <c r="BA511" s="143"/>
      <c r="BB511" s="143"/>
      <c r="BC511" s="143"/>
      <c r="BD511" s="143"/>
      <c r="BE511" s="143"/>
      <c r="BF511" s="143"/>
      <c r="BG511" s="143"/>
      <c r="BJ511" s="143"/>
      <c r="BT511" s="143"/>
      <c r="CD511" s="143"/>
      <c r="CN511" s="143"/>
      <c r="CX511" s="143"/>
      <c r="DH511" s="143"/>
      <c r="DR511" s="143"/>
      <c r="EB511" s="143"/>
      <c r="EL511" s="143"/>
      <c r="EV511" s="143"/>
      <c r="FF511" s="143"/>
      <c r="FP511" s="143"/>
      <c r="FZ511" s="143"/>
      <c r="GJ511" s="143"/>
      <c r="GT511" s="143"/>
      <c r="HD511" s="143"/>
      <c r="HN511" s="143"/>
      <c r="HX511" s="143"/>
      <c r="IH511" s="143"/>
      <c r="IR511" s="143"/>
    </row>
    <row xmlns:x14ac="http://schemas.microsoft.com/office/spreadsheetml/2009/9/ac" r="512" s="3" customFormat="true" x14ac:dyDescent="0.25">
      <c r="A512" s="444"/>
      <c r="B512" s="143"/>
      <c r="L512" s="143"/>
      <c r="V512" s="143"/>
      <c r="AF512" s="143"/>
      <c r="AP512" s="143"/>
      <c r="AZ512" s="143"/>
      <c r="BA512" s="143"/>
      <c r="BB512" s="143"/>
      <c r="BC512" s="143"/>
      <c r="BD512" s="143"/>
      <c r="BE512" s="143"/>
      <c r="BF512" s="143"/>
      <c r="BG512" s="143"/>
      <c r="BJ512" s="143"/>
      <c r="BT512" s="143"/>
      <c r="CD512" s="143"/>
      <c r="CN512" s="143"/>
      <c r="CX512" s="143"/>
      <c r="DH512" s="143"/>
      <c r="DR512" s="143"/>
      <c r="EB512" s="143"/>
      <c r="EL512" s="143"/>
      <c r="EV512" s="143"/>
      <c r="FF512" s="143"/>
      <c r="FP512" s="143"/>
      <c r="FZ512" s="143"/>
      <c r="GJ512" s="143"/>
      <c r="GT512" s="143"/>
      <c r="HD512" s="143"/>
      <c r="HN512" s="143"/>
      <c r="HX512" s="143"/>
      <c r="IH512" s="143"/>
      <c r="IR512" s="143"/>
    </row>
    <row xmlns:x14ac="http://schemas.microsoft.com/office/spreadsheetml/2009/9/ac" r="513" s="3" customFormat="true" x14ac:dyDescent="0.25">
      <c r="A513" s="444"/>
      <c r="B513" s="143"/>
      <c r="L513" s="143"/>
      <c r="V513" s="143"/>
      <c r="AF513" s="143"/>
      <c r="AP513" s="143"/>
      <c r="AZ513" s="143"/>
      <c r="BA513" s="143"/>
      <c r="BB513" s="143"/>
      <c r="BC513" s="143"/>
      <c r="BD513" s="143"/>
      <c r="BE513" s="143"/>
      <c r="BF513" s="143"/>
      <c r="BG513" s="143"/>
      <c r="BJ513" s="143"/>
      <c r="BT513" s="143"/>
      <c r="CD513" s="143"/>
      <c r="CN513" s="143"/>
      <c r="CX513" s="143"/>
      <c r="DH513" s="143"/>
      <c r="DR513" s="143"/>
      <c r="EB513" s="143"/>
      <c r="EL513" s="143"/>
      <c r="EV513" s="143"/>
      <c r="FF513" s="143"/>
      <c r="FP513" s="143"/>
      <c r="FZ513" s="143"/>
      <c r="GJ513" s="143"/>
      <c r="GT513" s="143"/>
      <c r="HD513" s="143"/>
      <c r="HN513" s="143"/>
      <c r="HX513" s="143"/>
      <c r="IH513" s="143"/>
      <c r="IR513" s="143"/>
    </row>
    <row xmlns:x14ac="http://schemas.microsoft.com/office/spreadsheetml/2009/9/ac" r="514" s="3" customFormat="true" x14ac:dyDescent="0.25">
      <c r="A514" s="444"/>
      <c r="B514" s="143"/>
      <c r="L514" s="143"/>
      <c r="V514" s="143"/>
      <c r="AF514" s="143"/>
      <c r="AP514" s="143"/>
      <c r="AZ514" s="143"/>
      <c r="BA514" s="143"/>
      <c r="BB514" s="143"/>
      <c r="BC514" s="143"/>
      <c r="BD514" s="143"/>
      <c r="BE514" s="143"/>
      <c r="BF514" s="143"/>
      <c r="BG514" s="143"/>
      <c r="BJ514" s="143"/>
      <c r="BT514" s="143"/>
      <c r="CD514" s="143"/>
      <c r="CN514" s="143"/>
      <c r="CX514" s="143"/>
      <c r="DH514" s="143"/>
      <c r="DR514" s="143"/>
      <c r="EB514" s="143"/>
      <c r="EL514" s="143"/>
      <c r="EV514" s="143"/>
      <c r="FF514" s="143"/>
      <c r="FP514" s="143"/>
      <c r="FZ514" s="143"/>
      <c r="GJ514" s="143"/>
      <c r="GT514" s="143"/>
      <c r="HD514" s="143"/>
      <c r="HN514" s="143"/>
      <c r="HX514" s="143"/>
      <c r="IH514" s="143"/>
      <c r="IR514" s="143"/>
    </row>
    <row xmlns:x14ac="http://schemas.microsoft.com/office/spreadsheetml/2009/9/ac" r="515" s="3" customFormat="true" x14ac:dyDescent="0.25">
      <c r="A515" s="444"/>
      <c r="B515" s="143"/>
      <c r="L515" s="143"/>
      <c r="V515" s="143"/>
      <c r="AF515" s="143"/>
      <c r="AP515" s="143"/>
      <c r="AZ515" s="143"/>
      <c r="BA515" s="143"/>
      <c r="BB515" s="143"/>
      <c r="BC515" s="143"/>
      <c r="BD515" s="143"/>
      <c r="BE515" s="143"/>
      <c r="BF515" s="143"/>
      <c r="BG515" s="143"/>
      <c r="BJ515" s="143"/>
      <c r="BT515" s="143"/>
      <c r="CD515" s="143"/>
      <c r="CN515" s="143"/>
      <c r="CX515" s="143"/>
      <c r="DH515" s="143"/>
      <c r="DR515" s="143"/>
      <c r="EB515" s="143"/>
      <c r="EL515" s="143"/>
      <c r="EV515" s="143"/>
      <c r="FF515" s="143"/>
      <c r="FP515" s="143"/>
      <c r="FZ515" s="143"/>
      <c r="GJ515" s="143"/>
      <c r="GT515" s="143"/>
      <c r="HD515" s="143"/>
      <c r="HN515" s="143"/>
      <c r="HX515" s="143"/>
      <c r="IH515" s="143"/>
      <c r="IR515" s="143"/>
    </row>
    <row xmlns:x14ac="http://schemas.microsoft.com/office/spreadsheetml/2009/9/ac" r="516" s="3" customFormat="true" x14ac:dyDescent="0.25">
      <c r="A516" s="444"/>
      <c r="B516" s="143"/>
      <c r="L516" s="143"/>
      <c r="V516" s="143"/>
      <c r="AF516" s="143"/>
      <c r="AP516" s="143"/>
      <c r="AZ516" s="143"/>
      <c r="BA516" s="143"/>
      <c r="BB516" s="143"/>
      <c r="BC516" s="143"/>
      <c r="BD516" s="143"/>
      <c r="BE516" s="143"/>
      <c r="BF516" s="143"/>
      <c r="BG516" s="143"/>
      <c r="BJ516" s="143"/>
      <c r="BT516" s="143"/>
      <c r="CD516" s="143"/>
      <c r="CN516" s="143"/>
      <c r="CX516" s="143"/>
      <c r="DH516" s="143"/>
      <c r="DR516" s="143"/>
      <c r="EB516" s="143"/>
      <c r="EL516" s="143"/>
      <c r="EV516" s="143"/>
      <c r="FF516" s="143"/>
      <c r="FP516" s="143"/>
      <c r="FZ516" s="143"/>
      <c r="GJ516" s="143"/>
      <c r="GT516" s="143"/>
      <c r="HD516" s="143"/>
      <c r="HN516" s="143"/>
      <c r="HX516" s="143"/>
      <c r="IH516" s="143"/>
      <c r="IR516" s="143"/>
    </row>
    <row xmlns:x14ac="http://schemas.microsoft.com/office/spreadsheetml/2009/9/ac" r="517" s="3" customFormat="true" x14ac:dyDescent="0.25">
      <c r="A517" s="444"/>
      <c r="B517" s="143"/>
      <c r="L517" s="143"/>
      <c r="V517" s="143"/>
      <c r="AF517" s="143"/>
      <c r="AP517" s="143"/>
      <c r="AZ517" s="143"/>
      <c r="BA517" s="143"/>
      <c r="BB517" s="143"/>
      <c r="BC517" s="143"/>
      <c r="BD517" s="143"/>
      <c r="BE517" s="143"/>
      <c r="BF517" s="143"/>
      <c r="BG517" s="143"/>
      <c r="BJ517" s="143"/>
      <c r="BT517" s="143"/>
      <c r="CD517" s="143"/>
      <c r="CN517" s="143"/>
      <c r="CX517" s="143"/>
      <c r="DH517" s="143"/>
      <c r="DR517" s="143"/>
      <c r="EB517" s="143"/>
      <c r="EL517" s="143"/>
      <c r="EV517" s="143"/>
      <c r="FF517" s="143"/>
      <c r="FP517" s="143"/>
      <c r="FZ517" s="143"/>
      <c r="GJ517" s="143"/>
      <c r="GT517" s="143"/>
      <c r="HD517" s="143"/>
      <c r="HN517" s="143"/>
      <c r="HX517" s="143"/>
      <c r="IH517" s="143"/>
      <c r="IR517" s="143"/>
    </row>
    <row xmlns:x14ac="http://schemas.microsoft.com/office/spreadsheetml/2009/9/ac" r="518" s="3" customFormat="true" x14ac:dyDescent="0.25">
      <c r="A518" s="444"/>
      <c r="B518" s="143"/>
      <c r="L518" s="143"/>
      <c r="V518" s="143"/>
      <c r="AF518" s="143"/>
      <c r="AP518" s="143"/>
      <c r="AZ518" s="143"/>
      <c r="BA518" s="143"/>
      <c r="BB518" s="143"/>
      <c r="BC518" s="143"/>
      <c r="BD518" s="143"/>
      <c r="BE518" s="143"/>
      <c r="BF518" s="143"/>
      <c r="BG518" s="143"/>
      <c r="BJ518" s="143"/>
      <c r="BT518" s="143"/>
      <c r="CD518" s="143"/>
      <c r="CN518" s="143"/>
      <c r="CX518" s="143"/>
      <c r="DH518" s="143"/>
      <c r="DR518" s="143"/>
      <c r="EB518" s="143"/>
      <c r="EL518" s="143"/>
      <c r="EV518" s="143"/>
      <c r="FF518" s="143"/>
      <c r="FP518" s="143"/>
      <c r="FZ518" s="143"/>
      <c r="GJ518" s="143"/>
      <c r="GT518" s="143"/>
      <c r="HD518" s="143"/>
      <c r="HN518" s="143"/>
      <c r="HX518" s="143"/>
      <c r="IH518" s="143"/>
      <c r="IR518" s="143"/>
    </row>
    <row xmlns:x14ac="http://schemas.microsoft.com/office/spreadsheetml/2009/9/ac" r="519" s="3" customFormat="true" x14ac:dyDescent="0.25">
      <c r="A519" s="444"/>
      <c r="B519" s="143"/>
      <c r="L519" s="143"/>
      <c r="V519" s="143"/>
      <c r="AF519" s="143"/>
      <c r="AP519" s="143"/>
      <c r="AZ519" s="143"/>
      <c r="BA519" s="143"/>
      <c r="BB519" s="143"/>
      <c r="BC519" s="143"/>
      <c r="BD519" s="143"/>
      <c r="BE519" s="143"/>
      <c r="BF519" s="143"/>
      <c r="BG519" s="143"/>
      <c r="BJ519" s="143"/>
      <c r="BT519" s="143"/>
      <c r="CD519" s="143"/>
      <c r="CN519" s="143"/>
      <c r="CX519" s="143"/>
      <c r="DH519" s="143"/>
      <c r="DR519" s="143"/>
      <c r="EB519" s="143"/>
      <c r="EL519" s="143"/>
      <c r="EV519" s="143"/>
      <c r="FF519" s="143"/>
      <c r="FP519" s="143"/>
      <c r="FZ519" s="143"/>
      <c r="GJ519" s="143"/>
      <c r="GT519" s="143"/>
      <c r="HD519" s="143"/>
      <c r="HN519" s="143"/>
      <c r="HX519" s="143"/>
      <c r="IH519" s="143"/>
      <c r="IR519" s="143"/>
    </row>
    <row xmlns:x14ac="http://schemas.microsoft.com/office/spreadsheetml/2009/9/ac" r="520" s="3" customFormat="true" x14ac:dyDescent="0.25">
      <c r="A520" s="444"/>
      <c r="B520" s="143"/>
      <c r="L520" s="143"/>
      <c r="V520" s="143"/>
      <c r="AF520" s="143"/>
      <c r="AP520" s="143"/>
      <c r="AZ520" s="143"/>
      <c r="BA520" s="143"/>
      <c r="BB520" s="143"/>
      <c r="BC520" s="143"/>
      <c r="BD520" s="143"/>
      <c r="BE520" s="143"/>
      <c r="BF520" s="143"/>
      <c r="BG520" s="143"/>
      <c r="BJ520" s="143"/>
      <c r="BT520" s="143"/>
      <c r="CD520" s="143"/>
      <c r="CN520" s="143"/>
      <c r="CX520" s="143"/>
      <c r="DH520" s="143"/>
      <c r="DR520" s="143"/>
      <c r="EB520" s="143"/>
      <c r="EL520" s="143"/>
      <c r="EV520" s="143"/>
      <c r="FF520" s="143"/>
      <c r="FP520" s="143"/>
      <c r="FZ520" s="143"/>
      <c r="GJ520" s="143"/>
      <c r="GT520" s="143"/>
      <c r="HD520" s="143"/>
      <c r="HN520" s="143"/>
      <c r="HX520" s="143"/>
      <c r="IH520" s="143"/>
      <c r="IR520" s="143"/>
    </row>
    <row xmlns:x14ac="http://schemas.microsoft.com/office/spreadsheetml/2009/9/ac" r="521" s="3" customFormat="true" x14ac:dyDescent="0.25">
      <c r="A521" s="444"/>
      <c r="B521" s="143"/>
      <c r="L521" s="143"/>
      <c r="V521" s="143"/>
      <c r="AF521" s="143"/>
      <c r="AP521" s="143"/>
      <c r="AZ521" s="143"/>
      <c r="BA521" s="143"/>
      <c r="BB521" s="143"/>
      <c r="BC521" s="143"/>
      <c r="BD521" s="143"/>
      <c r="BE521" s="143"/>
      <c r="BF521" s="143"/>
      <c r="BG521" s="143"/>
      <c r="BJ521" s="143"/>
      <c r="BT521" s="143"/>
      <c r="CD521" s="143"/>
      <c r="CN521" s="143"/>
      <c r="CX521" s="143"/>
      <c r="DH521" s="143"/>
      <c r="DR521" s="143"/>
      <c r="EB521" s="143"/>
      <c r="EL521" s="143"/>
      <c r="EV521" s="143"/>
      <c r="FF521" s="143"/>
      <c r="FP521" s="143"/>
      <c r="FZ521" s="143"/>
      <c r="GJ521" s="143"/>
      <c r="GT521" s="143"/>
      <c r="HD521" s="143"/>
      <c r="HN521" s="143"/>
      <c r="HX521" s="143"/>
      <c r="IH521" s="143"/>
      <c r="IR521" s="143"/>
    </row>
    <row xmlns:x14ac="http://schemas.microsoft.com/office/spreadsheetml/2009/9/ac" r="522" s="3" customFormat="true" x14ac:dyDescent="0.25">
      <c r="A522" s="444"/>
      <c r="B522" s="143"/>
      <c r="L522" s="143"/>
      <c r="V522" s="143"/>
      <c r="AF522" s="143"/>
      <c r="AP522" s="143"/>
      <c r="AZ522" s="143"/>
      <c r="BA522" s="143"/>
      <c r="BB522" s="143"/>
      <c r="BC522" s="143"/>
      <c r="BD522" s="143"/>
      <c r="BE522" s="143"/>
      <c r="BF522" s="143"/>
      <c r="BG522" s="143"/>
      <c r="BJ522" s="143"/>
      <c r="BT522" s="143"/>
      <c r="CD522" s="143"/>
      <c r="CN522" s="143"/>
      <c r="CX522" s="143"/>
      <c r="DH522" s="143"/>
      <c r="DR522" s="143"/>
      <c r="EB522" s="143"/>
      <c r="EL522" s="143"/>
      <c r="EV522" s="143"/>
      <c r="FF522" s="143"/>
      <c r="FP522" s="143"/>
      <c r="FZ522" s="143"/>
      <c r="GJ522" s="143"/>
      <c r="GT522" s="143"/>
      <c r="HD522" s="143"/>
      <c r="HN522" s="143"/>
      <c r="HX522" s="143"/>
      <c r="IH522" s="143"/>
      <c r="IR522" s="143"/>
    </row>
    <row xmlns:x14ac="http://schemas.microsoft.com/office/spreadsheetml/2009/9/ac" r="523" s="3" customFormat="true" x14ac:dyDescent="0.25">
      <c r="A523" s="444"/>
      <c r="B523" s="143"/>
      <c r="L523" s="143"/>
      <c r="V523" s="143"/>
      <c r="AF523" s="143"/>
      <c r="AP523" s="143"/>
      <c r="AZ523" s="143"/>
      <c r="BA523" s="143"/>
      <c r="BB523" s="143"/>
      <c r="BC523" s="143"/>
      <c r="BD523" s="143"/>
      <c r="BE523" s="143"/>
      <c r="BF523" s="143"/>
      <c r="BG523" s="143"/>
      <c r="BJ523" s="143"/>
      <c r="BT523" s="143"/>
      <c r="CD523" s="143"/>
      <c r="CN523" s="143"/>
      <c r="CX523" s="143"/>
      <c r="DH523" s="143"/>
      <c r="DR523" s="143"/>
      <c r="EB523" s="143"/>
      <c r="EL523" s="143"/>
      <c r="EV523" s="143"/>
      <c r="FF523" s="143"/>
      <c r="FP523" s="143"/>
      <c r="FZ523" s="143"/>
      <c r="GJ523" s="143"/>
      <c r="GT523" s="143"/>
      <c r="HD523" s="143"/>
      <c r="HN523" s="143"/>
      <c r="HX523" s="143"/>
      <c r="IH523" s="143"/>
      <c r="IR523" s="143"/>
    </row>
    <row xmlns:x14ac="http://schemas.microsoft.com/office/spreadsheetml/2009/9/ac" r="524" s="3" customFormat="true" x14ac:dyDescent="0.25">
      <c r="A524" s="444"/>
      <c r="B524" s="143"/>
      <c r="L524" s="143"/>
      <c r="V524" s="143"/>
      <c r="AF524" s="143"/>
      <c r="AP524" s="143"/>
      <c r="AZ524" s="143"/>
      <c r="BA524" s="143"/>
      <c r="BB524" s="143"/>
      <c r="BC524" s="143"/>
      <c r="BD524" s="143"/>
      <c r="BE524" s="143"/>
      <c r="BF524" s="143"/>
      <c r="BG524" s="143"/>
      <c r="BJ524" s="143"/>
      <c r="BT524" s="143"/>
      <c r="CD524" s="143"/>
      <c r="CN524" s="143"/>
      <c r="CX524" s="143"/>
      <c r="DH524" s="143"/>
      <c r="DR524" s="143"/>
      <c r="EB524" s="143"/>
      <c r="EL524" s="143"/>
      <c r="EV524" s="143"/>
      <c r="FF524" s="143"/>
      <c r="FP524" s="143"/>
      <c r="FZ524" s="143"/>
      <c r="GJ524" s="143"/>
      <c r="GT524" s="143"/>
      <c r="HD524" s="143"/>
      <c r="HN524" s="143"/>
      <c r="HX524" s="143"/>
      <c r="IH524" s="143"/>
      <c r="IR524" s="143"/>
    </row>
    <row xmlns:x14ac="http://schemas.microsoft.com/office/spreadsheetml/2009/9/ac" r="525" s="3" customFormat="true" x14ac:dyDescent="0.25">
      <c r="A525" s="444"/>
      <c r="B525" s="143"/>
      <c r="L525" s="143"/>
      <c r="V525" s="143"/>
      <c r="AF525" s="143"/>
      <c r="AP525" s="143"/>
      <c r="AZ525" s="143"/>
      <c r="BA525" s="143"/>
      <c r="BB525" s="143"/>
      <c r="BC525" s="143"/>
      <c r="BD525" s="143"/>
      <c r="BE525" s="143"/>
      <c r="BF525" s="143"/>
      <c r="BG525" s="143"/>
      <c r="BJ525" s="143"/>
      <c r="BT525" s="143"/>
      <c r="CD525" s="143"/>
      <c r="CN525" s="143"/>
      <c r="CX525" s="143"/>
      <c r="DH525" s="143"/>
      <c r="DR525" s="143"/>
      <c r="EB525" s="143"/>
      <c r="EL525" s="143"/>
      <c r="EV525" s="143"/>
      <c r="FF525" s="143"/>
      <c r="FP525" s="143"/>
      <c r="FZ525" s="143"/>
      <c r="GJ525" s="143"/>
      <c r="GT525" s="143"/>
      <c r="HD525" s="143"/>
      <c r="HN525" s="143"/>
      <c r="HX525" s="143"/>
      <c r="IH525" s="143"/>
      <c r="IR525" s="143"/>
    </row>
    <row xmlns:x14ac="http://schemas.microsoft.com/office/spreadsheetml/2009/9/ac" r="526" s="3" customFormat="true" x14ac:dyDescent="0.25">
      <c r="A526" s="444"/>
      <c r="B526" s="143"/>
      <c r="L526" s="143"/>
      <c r="V526" s="143"/>
      <c r="AF526" s="143"/>
      <c r="AP526" s="143"/>
      <c r="AZ526" s="143"/>
      <c r="BA526" s="143"/>
      <c r="BB526" s="143"/>
      <c r="BC526" s="143"/>
      <c r="BD526" s="143"/>
      <c r="BE526" s="143"/>
      <c r="BF526" s="143"/>
      <c r="BG526" s="143"/>
      <c r="BJ526" s="143"/>
      <c r="BT526" s="143"/>
      <c r="CD526" s="143"/>
      <c r="CN526" s="143"/>
      <c r="CX526" s="143"/>
      <c r="DH526" s="143"/>
      <c r="DR526" s="143"/>
      <c r="EB526" s="143"/>
      <c r="EL526" s="143"/>
      <c r="EV526" s="143"/>
      <c r="FF526" s="143"/>
      <c r="FP526" s="143"/>
      <c r="FZ526" s="143"/>
      <c r="GJ526" s="143"/>
      <c r="GT526" s="143"/>
      <c r="HD526" s="143"/>
      <c r="HN526" s="143"/>
      <c r="HX526" s="143"/>
      <c r="IH526" s="143"/>
      <c r="IR526" s="143"/>
    </row>
    <row xmlns:x14ac="http://schemas.microsoft.com/office/spreadsheetml/2009/9/ac" r="527" s="3" customFormat="true" x14ac:dyDescent="0.25">
      <c r="A527" s="444"/>
      <c r="B527" s="143"/>
      <c r="L527" s="143"/>
      <c r="V527" s="143"/>
      <c r="AF527" s="143"/>
      <c r="AP527" s="143"/>
      <c r="AZ527" s="143"/>
      <c r="BA527" s="143"/>
      <c r="BB527" s="143"/>
      <c r="BC527" s="143"/>
      <c r="BD527" s="143"/>
      <c r="BE527" s="143"/>
      <c r="BF527" s="143"/>
      <c r="BG527" s="143"/>
      <c r="BJ527" s="143"/>
      <c r="BT527" s="143"/>
      <c r="CD527" s="143"/>
      <c r="CN527" s="143"/>
      <c r="CX527" s="143"/>
      <c r="DH527" s="143"/>
      <c r="DR527" s="143"/>
      <c r="EB527" s="143"/>
      <c r="EL527" s="143"/>
      <c r="EV527" s="143"/>
      <c r="FF527" s="143"/>
      <c r="FP527" s="143"/>
      <c r="FZ527" s="143"/>
      <c r="GJ527" s="143"/>
      <c r="GT527" s="143"/>
      <c r="HD527" s="143"/>
      <c r="HN527" s="143"/>
      <c r="HX527" s="143"/>
      <c r="IH527" s="143"/>
      <c r="IR527" s="143"/>
    </row>
    <row xmlns:x14ac="http://schemas.microsoft.com/office/spreadsheetml/2009/9/ac" r="528" s="3" customFormat="true" x14ac:dyDescent="0.25">
      <c r="A528" s="444"/>
      <c r="B528" s="143"/>
      <c r="L528" s="143"/>
      <c r="V528" s="143"/>
      <c r="AF528" s="143"/>
      <c r="AP528" s="143"/>
      <c r="AZ528" s="143"/>
      <c r="BA528" s="143"/>
      <c r="BB528" s="143"/>
      <c r="BC528" s="143"/>
      <c r="BD528" s="143"/>
      <c r="BE528" s="143"/>
      <c r="BF528" s="143"/>
      <c r="BG528" s="143"/>
      <c r="BJ528" s="143"/>
      <c r="BT528" s="143"/>
      <c r="CD528" s="143"/>
      <c r="CN528" s="143"/>
      <c r="CX528" s="143"/>
      <c r="DH528" s="143"/>
      <c r="DR528" s="143"/>
      <c r="EB528" s="143"/>
      <c r="EL528" s="143"/>
      <c r="EV528" s="143"/>
      <c r="FF528" s="143"/>
      <c r="FP528" s="143"/>
      <c r="FZ528" s="143"/>
      <c r="GJ528" s="143"/>
      <c r="GT528" s="143"/>
      <c r="HD528" s="143"/>
      <c r="HN528" s="143"/>
      <c r="HX528" s="143"/>
      <c r="IH528" s="143"/>
      <c r="IR528" s="143"/>
    </row>
    <row xmlns:x14ac="http://schemas.microsoft.com/office/spreadsheetml/2009/9/ac" r="529" s="3" customFormat="true" x14ac:dyDescent="0.25">
      <c r="A529" s="444"/>
      <c r="B529" s="143"/>
      <c r="L529" s="143"/>
      <c r="V529" s="143"/>
      <c r="AF529" s="143"/>
      <c r="AP529" s="143"/>
      <c r="AZ529" s="143"/>
      <c r="BA529" s="143"/>
      <c r="BB529" s="143"/>
      <c r="BC529" s="143"/>
      <c r="BD529" s="143"/>
      <c r="BE529" s="143"/>
      <c r="BF529" s="143"/>
      <c r="BG529" s="143"/>
      <c r="BJ529" s="143"/>
      <c r="BT529" s="143"/>
      <c r="CD529" s="143"/>
      <c r="CN529" s="143"/>
      <c r="CX529" s="143"/>
      <c r="DH529" s="143"/>
      <c r="DR529" s="143"/>
      <c r="EB529" s="143"/>
      <c r="EL529" s="143"/>
      <c r="EV529" s="143"/>
      <c r="FF529" s="143"/>
      <c r="FP529" s="143"/>
      <c r="FZ529" s="143"/>
      <c r="GJ529" s="143"/>
      <c r="GT529" s="143"/>
      <c r="HD529" s="143"/>
      <c r="HN529" s="143"/>
      <c r="HX529" s="143"/>
      <c r="IH529" s="143"/>
      <c r="IR529" s="143"/>
    </row>
    <row xmlns:x14ac="http://schemas.microsoft.com/office/spreadsheetml/2009/9/ac" r="530" s="3" customFormat="true" x14ac:dyDescent="0.25">
      <c r="A530" s="444"/>
      <c r="B530" s="143"/>
      <c r="L530" s="143"/>
      <c r="V530" s="143"/>
      <c r="AF530" s="143"/>
      <c r="AP530" s="143"/>
      <c r="AZ530" s="143"/>
      <c r="BA530" s="143"/>
      <c r="BB530" s="143"/>
      <c r="BC530" s="143"/>
      <c r="BD530" s="143"/>
      <c r="BE530" s="143"/>
      <c r="BF530" s="143"/>
      <c r="BG530" s="143"/>
      <c r="BJ530" s="143"/>
      <c r="BT530" s="143"/>
      <c r="CD530" s="143"/>
      <c r="CN530" s="143"/>
      <c r="CX530" s="143"/>
      <c r="DH530" s="143"/>
      <c r="DR530" s="143"/>
      <c r="EB530" s="143"/>
      <c r="EL530" s="143"/>
      <c r="EV530" s="143"/>
      <c r="FF530" s="143"/>
      <c r="FP530" s="143"/>
      <c r="FZ530" s="143"/>
      <c r="GJ530" s="143"/>
      <c r="GT530" s="143"/>
      <c r="HD530" s="143"/>
      <c r="HN530" s="143"/>
      <c r="HX530" s="143"/>
      <c r="IH530" s="143"/>
      <c r="IR530" s="143"/>
    </row>
    <row xmlns:x14ac="http://schemas.microsoft.com/office/spreadsheetml/2009/9/ac" r="531" s="3" customFormat="true" x14ac:dyDescent="0.25">
      <c r="A531" s="444"/>
      <c r="B531" s="143"/>
      <c r="L531" s="143"/>
      <c r="V531" s="143"/>
      <c r="AF531" s="143"/>
      <c r="AP531" s="143"/>
      <c r="AZ531" s="143"/>
      <c r="BA531" s="143"/>
      <c r="BB531" s="143"/>
      <c r="BC531" s="143"/>
      <c r="BD531" s="143"/>
      <c r="BE531" s="143"/>
      <c r="BF531" s="143"/>
      <c r="BG531" s="143"/>
      <c r="BJ531" s="143"/>
      <c r="BT531" s="143"/>
      <c r="CD531" s="143"/>
      <c r="CN531" s="143"/>
      <c r="CX531" s="143"/>
      <c r="DH531" s="143"/>
      <c r="DR531" s="143"/>
      <c r="EB531" s="143"/>
      <c r="EL531" s="143"/>
      <c r="EV531" s="143"/>
      <c r="FF531" s="143"/>
      <c r="FP531" s="143"/>
      <c r="FZ531" s="143"/>
      <c r="GJ531" s="143"/>
      <c r="GT531" s="143"/>
      <c r="HD531" s="143"/>
      <c r="HN531" s="143"/>
      <c r="HX531" s="143"/>
      <c r="IH531" s="143"/>
      <c r="IR531" s="143"/>
    </row>
    <row xmlns:x14ac="http://schemas.microsoft.com/office/spreadsheetml/2009/9/ac" r="532" s="3" customFormat="true" x14ac:dyDescent="0.25">
      <c r="A532" s="444"/>
      <c r="B532" s="143"/>
      <c r="L532" s="143"/>
      <c r="V532" s="143"/>
      <c r="AF532" s="143"/>
      <c r="AP532" s="143"/>
      <c r="AZ532" s="143"/>
      <c r="BA532" s="143"/>
      <c r="BB532" s="143"/>
      <c r="BC532" s="143"/>
      <c r="BD532" s="143"/>
      <c r="BE532" s="143"/>
      <c r="BF532" s="143"/>
      <c r="BG532" s="143"/>
      <c r="BJ532" s="143"/>
      <c r="BT532" s="143"/>
      <c r="CD532" s="143"/>
      <c r="CN532" s="143"/>
      <c r="CX532" s="143"/>
      <c r="DH532" s="143"/>
      <c r="DR532" s="143"/>
      <c r="EB532" s="143"/>
      <c r="EL532" s="143"/>
      <c r="EV532" s="143"/>
      <c r="FF532" s="143"/>
      <c r="FP532" s="143"/>
      <c r="FZ532" s="143"/>
      <c r="GJ532" s="143"/>
      <c r="GT532" s="143"/>
      <c r="HD532" s="143"/>
      <c r="HN532" s="143"/>
      <c r="HX532" s="143"/>
      <c r="IH532" s="143"/>
      <c r="IR532" s="143"/>
    </row>
    <row xmlns:x14ac="http://schemas.microsoft.com/office/spreadsheetml/2009/9/ac" r="533" s="3" customFormat="true" x14ac:dyDescent="0.25">
      <c r="A533" s="444"/>
      <c r="B533" s="143"/>
      <c r="L533" s="143"/>
      <c r="V533" s="143"/>
      <c r="AF533" s="143"/>
      <c r="AP533" s="143"/>
      <c r="AZ533" s="143"/>
      <c r="BA533" s="143"/>
      <c r="BB533" s="143"/>
      <c r="BC533" s="143"/>
      <c r="BD533" s="143"/>
      <c r="BE533" s="143"/>
      <c r="BF533" s="143"/>
      <c r="BG533" s="143"/>
      <c r="BJ533" s="143"/>
      <c r="BT533" s="143"/>
      <c r="CD533" s="143"/>
      <c r="CN533" s="143"/>
      <c r="CX533" s="143"/>
      <c r="DH533" s="143"/>
      <c r="DR533" s="143"/>
      <c r="EB533" s="143"/>
      <c r="EL533" s="143"/>
      <c r="EV533" s="143"/>
      <c r="FF533" s="143"/>
      <c r="FP533" s="143"/>
      <c r="FZ533" s="143"/>
      <c r="GJ533" s="143"/>
      <c r="GT533" s="143"/>
      <c r="HD533" s="143"/>
      <c r="HN533" s="143"/>
      <c r="HX533" s="143"/>
      <c r="IH533" s="143"/>
      <c r="IR533" s="143"/>
    </row>
    <row xmlns:x14ac="http://schemas.microsoft.com/office/spreadsheetml/2009/9/ac" r="534" s="3" customFormat="true" x14ac:dyDescent="0.25">
      <c r="A534" s="444"/>
      <c r="B534" s="143"/>
      <c r="L534" s="143"/>
      <c r="V534" s="143"/>
      <c r="AF534" s="143"/>
      <c r="AP534" s="143"/>
      <c r="AZ534" s="143"/>
      <c r="BA534" s="143"/>
      <c r="BB534" s="143"/>
      <c r="BC534" s="143"/>
      <c r="BD534" s="143"/>
      <c r="BE534" s="143"/>
      <c r="BF534" s="143"/>
      <c r="BG534" s="143"/>
      <c r="BJ534" s="143"/>
      <c r="BT534" s="143"/>
      <c r="CD534" s="143"/>
      <c r="CN534" s="143"/>
      <c r="CX534" s="143"/>
      <c r="DH534" s="143"/>
      <c r="DR534" s="143"/>
      <c r="EB534" s="143"/>
      <c r="EL534" s="143"/>
      <c r="EV534" s="143"/>
      <c r="FF534" s="143"/>
      <c r="FP534" s="143"/>
      <c r="FZ534" s="143"/>
      <c r="GJ534" s="143"/>
      <c r="GT534" s="143"/>
      <c r="HD534" s="143"/>
      <c r="HN534" s="143"/>
      <c r="HX534" s="143"/>
      <c r="IH534" s="143"/>
      <c r="IR534" s="143"/>
    </row>
    <row xmlns:x14ac="http://schemas.microsoft.com/office/spreadsheetml/2009/9/ac" r="535" s="3" customFormat="true" x14ac:dyDescent="0.25">
      <c r="A535" s="444"/>
      <c r="B535" s="143"/>
      <c r="L535" s="143"/>
      <c r="V535" s="143"/>
      <c r="AF535" s="143"/>
      <c r="AP535" s="143"/>
      <c r="AZ535" s="143"/>
      <c r="BA535" s="143"/>
      <c r="BB535" s="143"/>
      <c r="BC535" s="143"/>
      <c r="BD535" s="143"/>
      <c r="BE535" s="143"/>
      <c r="BF535" s="143"/>
      <c r="BG535" s="143"/>
      <c r="BJ535" s="143"/>
      <c r="BT535" s="143"/>
      <c r="CD535" s="143"/>
      <c r="CN535" s="143"/>
      <c r="CX535" s="143"/>
      <c r="DH535" s="143"/>
      <c r="DR535" s="143"/>
      <c r="EB535" s="143"/>
      <c r="EL535" s="143"/>
      <c r="EV535" s="143"/>
      <c r="FF535" s="143"/>
      <c r="FP535" s="143"/>
      <c r="FZ535" s="143"/>
      <c r="GJ535" s="143"/>
      <c r="GT535" s="143"/>
      <c r="HD535" s="143"/>
      <c r="HN535" s="143"/>
      <c r="HX535" s="143"/>
      <c r="IH535" s="143"/>
      <c r="IR535" s="143"/>
    </row>
    <row xmlns:x14ac="http://schemas.microsoft.com/office/spreadsheetml/2009/9/ac" r="536" s="3" customFormat="true" x14ac:dyDescent="0.25">
      <c r="A536" s="444"/>
      <c r="B536" s="143"/>
      <c r="L536" s="143"/>
      <c r="V536" s="143"/>
      <c r="AF536" s="143"/>
      <c r="AP536" s="143"/>
      <c r="AZ536" s="143"/>
      <c r="BA536" s="143"/>
      <c r="BB536" s="143"/>
      <c r="BC536" s="143"/>
      <c r="BD536" s="143"/>
      <c r="BE536" s="143"/>
      <c r="BF536" s="143"/>
      <c r="BG536" s="143"/>
      <c r="BJ536" s="143"/>
      <c r="BT536" s="143"/>
      <c r="CD536" s="143"/>
      <c r="CN536" s="143"/>
      <c r="CX536" s="143"/>
      <c r="DH536" s="143"/>
      <c r="DR536" s="143"/>
      <c r="EB536" s="143"/>
      <c r="EL536" s="143"/>
      <c r="EV536" s="143"/>
      <c r="FF536" s="143"/>
      <c r="FP536" s="143"/>
      <c r="FZ536" s="143"/>
      <c r="GJ536" s="143"/>
      <c r="GT536" s="143"/>
      <c r="HD536" s="143"/>
      <c r="HN536" s="143"/>
      <c r="HX536" s="143"/>
      <c r="IH536" s="143"/>
      <c r="IR536" s="143"/>
    </row>
    <row xmlns:x14ac="http://schemas.microsoft.com/office/spreadsheetml/2009/9/ac" r="537" s="3" customFormat="true" x14ac:dyDescent="0.25">
      <c r="A537" s="444"/>
      <c r="B537" s="143"/>
      <c r="L537" s="143"/>
      <c r="V537" s="143"/>
      <c r="AF537" s="143"/>
      <c r="AP537" s="143"/>
      <c r="AZ537" s="143"/>
      <c r="BA537" s="143"/>
      <c r="BB537" s="143"/>
      <c r="BC537" s="143"/>
      <c r="BD537" s="143"/>
      <c r="BE537" s="143"/>
      <c r="BF537" s="143"/>
      <c r="BG537" s="143"/>
      <c r="BJ537" s="143"/>
      <c r="BT537" s="143"/>
      <c r="CD537" s="143"/>
      <c r="CN537" s="143"/>
      <c r="CX537" s="143"/>
      <c r="DH537" s="143"/>
      <c r="DR537" s="143"/>
      <c r="EB537" s="143"/>
      <c r="EL537" s="143"/>
      <c r="EV537" s="143"/>
      <c r="FF537" s="143"/>
      <c r="FP537" s="143"/>
      <c r="FZ537" s="143"/>
      <c r="GJ537" s="143"/>
      <c r="GT537" s="143"/>
      <c r="HD537" s="143"/>
      <c r="HN537" s="143"/>
      <c r="HX537" s="143"/>
      <c r="IH537" s="143"/>
      <c r="IR537" s="143"/>
    </row>
    <row xmlns:x14ac="http://schemas.microsoft.com/office/spreadsheetml/2009/9/ac" r="538" s="3" customFormat="true" x14ac:dyDescent="0.25">
      <c r="A538" s="444"/>
      <c r="B538" s="143"/>
      <c r="L538" s="143"/>
      <c r="V538" s="143"/>
      <c r="AF538" s="143"/>
      <c r="AP538" s="143"/>
      <c r="AZ538" s="143"/>
      <c r="BA538" s="143"/>
      <c r="BB538" s="143"/>
      <c r="BC538" s="143"/>
      <c r="BD538" s="143"/>
      <c r="BE538" s="143"/>
      <c r="BF538" s="143"/>
      <c r="BG538" s="143"/>
      <c r="BJ538" s="143"/>
      <c r="BT538" s="143"/>
      <c r="CD538" s="143"/>
      <c r="CN538" s="143"/>
      <c r="CX538" s="143"/>
      <c r="DH538" s="143"/>
      <c r="DR538" s="143"/>
      <c r="EB538" s="143"/>
      <c r="EL538" s="143"/>
      <c r="EV538" s="143"/>
      <c r="FF538" s="143"/>
      <c r="FP538" s="143"/>
      <c r="FZ538" s="143"/>
      <c r="GJ538" s="143"/>
      <c r="GT538" s="143"/>
      <c r="HD538" s="143"/>
      <c r="HN538" s="143"/>
      <c r="HX538" s="143"/>
      <c r="IH538" s="143"/>
      <c r="IR538" s="143"/>
    </row>
    <row xmlns:x14ac="http://schemas.microsoft.com/office/spreadsheetml/2009/9/ac" r="539" s="3" customFormat="true" x14ac:dyDescent="0.25">
      <c r="A539" s="444"/>
      <c r="B539" s="143"/>
      <c r="L539" s="143"/>
      <c r="V539" s="143"/>
      <c r="AF539" s="143"/>
      <c r="AP539" s="143"/>
      <c r="AZ539" s="143"/>
      <c r="BA539" s="143"/>
      <c r="BB539" s="143"/>
      <c r="BC539" s="143"/>
      <c r="BD539" s="143"/>
      <c r="BE539" s="143"/>
      <c r="BF539" s="143"/>
      <c r="BG539" s="143"/>
      <c r="BJ539" s="143"/>
      <c r="BT539" s="143"/>
      <c r="CD539" s="143"/>
      <c r="CN539" s="143"/>
      <c r="CX539" s="143"/>
      <c r="DH539" s="143"/>
      <c r="DR539" s="143"/>
      <c r="EB539" s="143"/>
      <c r="EL539" s="143"/>
      <c r="EV539" s="143"/>
      <c r="FF539" s="143"/>
      <c r="FP539" s="143"/>
      <c r="FZ539" s="143"/>
      <c r="GJ539" s="143"/>
      <c r="GT539" s="143"/>
      <c r="HD539" s="143"/>
      <c r="HN539" s="143"/>
      <c r="HX539" s="143"/>
      <c r="IH539" s="143"/>
      <c r="IR539" s="143"/>
    </row>
    <row xmlns:x14ac="http://schemas.microsoft.com/office/spreadsheetml/2009/9/ac" r="540" s="3" customFormat="true" x14ac:dyDescent="0.25">
      <c r="A540" s="444"/>
      <c r="B540" s="143"/>
      <c r="L540" s="143"/>
      <c r="V540" s="143"/>
      <c r="AF540" s="143"/>
      <c r="AP540" s="143"/>
      <c r="AZ540" s="143"/>
      <c r="BA540" s="143"/>
      <c r="BB540" s="143"/>
      <c r="BC540" s="143"/>
      <c r="BD540" s="143"/>
      <c r="BE540" s="143"/>
      <c r="BF540" s="143"/>
      <c r="BG540" s="143"/>
      <c r="BJ540" s="143"/>
      <c r="BT540" s="143"/>
      <c r="CD540" s="143"/>
      <c r="CN540" s="143"/>
      <c r="CX540" s="143"/>
      <c r="DH540" s="143"/>
      <c r="DR540" s="143"/>
      <c r="EB540" s="143"/>
      <c r="EL540" s="143"/>
      <c r="EV540" s="143"/>
      <c r="FF540" s="143"/>
      <c r="FP540" s="143"/>
      <c r="FZ540" s="143"/>
      <c r="GJ540" s="143"/>
      <c r="GT540" s="143"/>
      <c r="HD540" s="143"/>
      <c r="HN540" s="143"/>
      <c r="HX540" s="143"/>
      <c r="IH540" s="143"/>
      <c r="IR540" s="143"/>
    </row>
    <row xmlns:x14ac="http://schemas.microsoft.com/office/spreadsheetml/2009/9/ac" r="541" s="3" customFormat="true" x14ac:dyDescent="0.25">
      <c r="A541" s="444"/>
      <c r="B541" s="143"/>
      <c r="L541" s="143"/>
      <c r="V541" s="143"/>
      <c r="AF541" s="143"/>
      <c r="AP541" s="143"/>
      <c r="AZ541" s="143"/>
      <c r="BA541" s="143"/>
      <c r="BB541" s="143"/>
      <c r="BC541" s="143"/>
      <c r="BD541" s="143"/>
      <c r="BE541" s="143"/>
      <c r="BF541" s="143"/>
      <c r="BG541" s="143"/>
      <c r="BJ541" s="143"/>
      <c r="BT541" s="143"/>
      <c r="CD541" s="143"/>
      <c r="CN541" s="143"/>
      <c r="CX541" s="143"/>
      <c r="DH541" s="143"/>
      <c r="DR541" s="143"/>
      <c r="EB541" s="143"/>
      <c r="EL541" s="143"/>
      <c r="EV541" s="143"/>
      <c r="FF541" s="143"/>
      <c r="FP541" s="143"/>
      <c r="FZ541" s="143"/>
      <c r="GJ541" s="143"/>
      <c r="GT541" s="143"/>
      <c r="HD541" s="143"/>
      <c r="HN541" s="143"/>
      <c r="HX541" s="143"/>
      <c r="IH541" s="143"/>
      <c r="IR541" s="143"/>
    </row>
    <row xmlns:x14ac="http://schemas.microsoft.com/office/spreadsheetml/2009/9/ac" r="542" s="3" customFormat="true" x14ac:dyDescent="0.25">
      <c r="A542" s="444"/>
      <c r="B542" s="143"/>
      <c r="L542" s="143"/>
      <c r="V542" s="143"/>
      <c r="AF542" s="143"/>
      <c r="AP542" s="143"/>
      <c r="AZ542" s="143"/>
      <c r="BA542" s="143"/>
      <c r="BB542" s="143"/>
      <c r="BC542" s="143"/>
      <c r="BD542" s="143"/>
      <c r="BE542" s="143"/>
      <c r="BF542" s="143"/>
      <c r="BG542" s="143"/>
      <c r="BJ542" s="143"/>
      <c r="BT542" s="143"/>
      <c r="CD542" s="143"/>
      <c r="CN542" s="143"/>
      <c r="CX542" s="143"/>
      <c r="DH542" s="143"/>
      <c r="DR542" s="143"/>
      <c r="EB542" s="143"/>
      <c r="EL542" s="143"/>
      <c r="EV542" s="143"/>
      <c r="FF542" s="143"/>
      <c r="FP542" s="143"/>
      <c r="FZ542" s="143"/>
      <c r="GJ542" s="143"/>
      <c r="GT542" s="143"/>
      <c r="HD542" s="143"/>
      <c r="HN542" s="143"/>
      <c r="HX542" s="143"/>
      <c r="IH542" s="143"/>
      <c r="IR542" s="143"/>
    </row>
    <row xmlns:x14ac="http://schemas.microsoft.com/office/spreadsheetml/2009/9/ac" r="543" s="3" customFormat="true" x14ac:dyDescent="0.25">
      <c r="A543" s="444"/>
      <c r="B543" s="143"/>
      <c r="L543" s="143"/>
      <c r="V543" s="143"/>
      <c r="AF543" s="143"/>
      <c r="AP543" s="143"/>
      <c r="AZ543" s="143"/>
      <c r="BA543" s="143"/>
      <c r="BB543" s="143"/>
      <c r="BC543" s="143"/>
      <c r="BD543" s="143"/>
      <c r="BE543" s="143"/>
      <c r="BF543" s="143"/>
      <c r="BG543" s="143"/>
      <c r="BJ543" s="143"/>
      <c r="BT543" s="143"/>
      <c r="CD543" s="143"/>
      <c r="CN543" s="143"/>
      <c r="CX543" s="143"/>
      <c r="DH543" s="143"/>
      <c r="DR543" s="143"/>
      <c r="EB543" s="143"/>
      <c r="EL543" s="143"/>
      <c r="EV543" s="143"/>
      <c r="FF543" s="143"/>
      <c r="FP543" s="143"/>
      <c r="FZ543" s="143"/>
      <c r="GJ543" s="143"/>
      <c r="GT543" s="143"/>
      <c r="HD543" s="143"/>
      <c r="HN543" s="143"/>
      <c r="HX543" s="143"/>
      <c r="IH543" s="143"/>
      <c r="IR543" s="143"/>
    </row>
    <row xmlns:x14ac="http://schemas.microsoft.com/office/spreadsheetml/2009/9/ac" r="544" s="3" customFormat="true" x14ac:dyDescent="0.25">
      <c r="A544" s="444"/>
      <c r="B544" s="143"/>
      <c r="L544" s="143"/>
      <c r="V544" s="143"/>
      <c r="AF544" s="143"/>
      <c r="AP544" s="143"/>
      <c r="AZ544" s="143"/>
      <c r="BA544" s="143"/>
      <c r="BB544" s="143"/>
      <c r="BC544" s="143"/>
      <c r="BD544" s="143"/>
      <c r="BE544" s="143"/>
      <c r="BF544" s="143"/>
      <c r="BG544" s="143"/>
      <c r="BJ544" s="143"/>
      <c r="BT544" s="143"/>
      <c r="CD544" s="143"/>
      <c r="CN544" s="143"/>
      <c r="CX544" s="143"/>
      <c r="DH544" s="143"/>
      <c r="DR544" s="143"/>
      <c r="EB544" s="143"/>
      <c r="EL544" s="143"/>
      <c r="EV544" s="143"/>
      <c r="FF544" s="143"/>
      <c r="FP544" s="143"/>
      <c r="FZ544" s="143"/>
      <c r="GJ544" s="143"/>
      <c r="GT544" s="143"/>
      <c r="HD544" s="143"/>
      <c r="HN544" s="143"/>
      <c r="HX544" s="143"/>
      <c r="IH544" s="143"/>
      <c r="IR544" s="143"/>
    </row>
    <row xmlns:x14ac="http://schemas.microsoft.com/office/spreadsheetml/2009/9/ac" r="545" s="3" customFormat="true" x14ac:dyDescent="0.25">
      <c r="A545" s="444"/>
      <c r="B545" s="143"/>
      <c r="L545" s="143"/>
      <c r="V545" s="143"/>
      <c r="AF545" s="143"/>
      <c r="AP545" s="143"/>
      <c r="AZ545" s="143"/>
      <c r="BA545" s="143"/>
      <c r="BB545" s="143"/>
      <c r="BC545" s="143"/>
      <c r="BD545" s="143"/>
      <c r="BE545" s="143"/>
      <c r="BF545" s="143"/>
      <c r="BG545" s="143"/>
      <c r="BJ545" s="143"/>
      <c r="BT545" s="143"/>
      <c r="CD545" s="143"/>
      <c r="CN545" s="143"/>
      <c r="CX545" s="143"/>
      <c r="DH545" s="143"/>
      <c r="DR545" s="143"/>
      <c r="EB545" s="143"/>
      <c r="EL545" s="143"/>
      <c r="EV545" s="143"/>
      <c r="FF545" s="143"/>
      <c r="FP545" s="143"/>
      <c r="FZ545" s="143"/>
      <c r="GJ545" s="143"/>
      <c r="GT545" s="143"/>
      <c r="HD545" s="143"/>
      <c r="HN545" s="143"/>
      <c r="HX545" s="143"/>
      <c r="IH545" s="143"/>
      <c r="IR545" s="143"/>
    </row>
    <row xmlns:x14ac="http://schemas.microsoft.com/office/spreadsheetml/2009/9/ac" r="546" s="3" customFormat="true" x14ac:dyDescent="0.25">
      <c r="A546" s="444"/>
      <c r="B546" s="143"/>
      <c r="L546" s="143"/>
      <c r="V546" s="143"/>
      <c r="AF546" s="143"/>
      <c r="AP546" s="143"/>
      <c r="AZ546" s="143"/>
      <c r="BA546" s="143"/>
      <c r="BB546" s="143"/>
      <c r="BC546" s="143"/>
      <c r="BD546" s="143"/>
      <c r="BE546" s="143"/>
      <c r="BF546" s="143"/>
      <c r="BG546" s="143"/>
      <c r="BJ546" s="143"/>
      <c r="BT546" s="143"/>
      <c r="CD546" s="143"/>
      <c r="CN546" s="143"/>
      <c r="CX546" s="143"/>
      <c r="DH546" s="143"/>
      <c r="DR546" s="143"/>
      <c r="EB546" s="143"/>
      <c r="EL546" s="143"/>
      <c r="EV546" s="143"/>
      <c r="FF546" s="143"/>
      <c r="FP546" s="143"/>
      <c r="FZ546" s="143"/>
      <c r="GJ546" s="143"/>
      <c r="GT546" s="143"/>
      <c r="HD546" s="143"/>
      <c r="HN546" s="143"/>
      <c r="HX546" s="143"/>
      <c r="IH546" s="143"/>
      <c r="IR546" s="143"/>
    </row>
    <row xmlns:x14ac="http://schemas.microsoft.com/office/spreadsheetml/2009/9/ac" r="547" s="3" customFormat="true" x14ac:dyDescent="0.25">
      <c r="A547" s="444"/>
      <c r="B547" s="143"/>
      <c r="L547" s="143"/>
      <c r="V547" s="143"/>
      <c r="AF547" s="143"/>
      <c r="AP547" s="143"/>
      <c r="AZ547" s="143"/>
      <c r="BA547" s="143"/>
      <c r="BB547" s="143"/>
      <c r="BC547" s="143"/>
      <c r="BD547" s="143"/>
      <c r="BE547" s="143"/>
      <c r="BF547" s="143"/>
      <c r="BG547" s="143"/>
      <c r="BJ547" s="143"/>
      <c r="BT547" s="143"/>
      <c r="CD547" s="143"/>
      <c r="CN547" s="143"/>
      <c r="CX547" s="143"/>
      <c r="DH547" s="143"/>
      <c r="DR547" s="143"/>
      <c r="EB547" s="143"/>
      <c r="EL547" s="143"/>
      <c r="EV547" s="143"/>
      <c r="FF547" s="143"/>
      <c r="FP547" s="143"/>
      <c r="FZ547" s="143"/>
      <c r="GJ547" s="143"/>
      <c r="GT547" s="143"/>
      <c r="HD547" s="143"/>
      <c r="HN547" s="143"/>
      <c r="HX547" s="143"/>
      <c r="IH547" s="143"/>
      <c r="IR547" s="143"/>
    </row>
    <row xmlns:x14ac="http://schemas.microsoft.com/office/spreadsheetml/2009/9/ac" r="548" s="3" customFormat="true" x14ac:dyDescent="0.25">
      <c r="A548" s="444"/>
      <c r="B548" s="143"/>
      <c r="L548" s="143"/>
      <c r="V548" s="143"/>
      <c r="AF548" s="143"/>
      <c r="AP548" s="143"/>
      <c r="AZ548" s="143"/>
      <c r="BA548" s="143"/>
      <c r="BB548" s="143"/>
      <c r="BC548" s="143"/>
      <c r="BD548" s="143"/>
      <c r="BE548" s="143"/>
      <c r="BF548" s="143"/>
      <c r="BG548" s="143"/>
      <c r="BJ548" s="143"/>
      <c r="BT548" s="143"/>
      <c r="CD548" s="143"/>
      <c r="CN548" s="143"/>
      <c r="CX548" s="143"/>
      <c r="DH548" s="143"/>
      <c r="DR548" s="143"/>
      <c r="EB548" s="143"/>
      <c r="EL548" s="143"/>
      <c r="EV548" s="143"/>
      <c r="FF548" s="143"/>
      <c r="FP548" s="143"/>
      <c r="FZ548" s="143"/>
      <c r="GJ548" s="143"/>
      <c r="GT548" s="143"/>
      <c r="HD548" s="143"/>
      <c r="HN548" s="143"/>
      <c r="HX548" s="143"/>
      <c r="IH548" s="143"/>
      <c r="IR548" s="143"/>
    </row>
    <row xmlns:x14ac="http://schemas.microsoft.com/office/spreadsheetml/2009/9/ac" r="549" s="3" customFormat="true" x14ac:dyDescent="0.25">
      <c r="A549" s="444"/>
      <c r="B549" s="143"/>
      <c r="L549" s="143"/>
      <c r="V549" s="143"/>
      <c r="AF549" s="143"/>
      <c r="AP549" s="143"/>
      <c r="AZ549" s="143"/>
      <c r="BA549" s="143"/>
      <c r="BB549" s="143"/>
      <c r="BC549" s="143"/>
      <c r="BD549" s="143"/>
      <c r="BE549" s="143"/>
      <c r="BF549" s="143"/>
      <c r="BG549" s="143"/>
      <c r="BJ549" s="143"/>
      <c r="BT549" s="143"/>
      <c r="CD549" s="143"/>
      <c r="CN549" s="143"/>
      <c r="CX549" s="143"/>
      <c r="DH549" s="143"/>
      <c r="DR549" s="143"/>
      <c r="EB549" s="143"/>
      <c r="EL549" s="143"/>
      <c r="EV549" s="143"/>
      <c r="FF549" s="143"/>
      <c r="FP549" s="143"/>
      <c r="FZ549" s="143"/>
      <c r="GJ549" s="143"/>
      <c r="GT549" s="143"/>
      <c r="HD549" s="143"/>
      <c r="HN549" s="143"/>
      <c r="HX549" s="143"/>
      <c r="IH549" s="143"/>
      <c r="IR549" s="143"/>
    </row>
    <row xmlns:x14ac="http://schemas.microsoft.com/office/spreadsheetml/2009/9/ac" r="550" s="3" customFormat="true" x14ac:dyDescent="0.25">
      <c r="A550" s="444"/>
      <c r="B550" s="143"/>
      <c r="L550" s="143"/>
      <c r="V550" s="143"/>
      <c r="AF550" s="143"/>
      <c r="AP550" s="143"/>
      <c r="AZ550" s="143"/>
      <c r="BA550" s="143"/>
      <c r="BB550" s="143"/>
      <c r="BC550" s="143"/>
      <c r="BD550" s="143"/>
      <c r="BE550" s="143"/>
      <c r="BF550" s="143"/>
      <c r="BG550" s="143"/>
      <c r="BJ550" s="143"/>
      <c r="BT550" s="143"/>
      <c r="CD550" s="143"/>
      <c r="CN550" s="143"/>
      <c r="CX550" s="143"/>
      <c r="DH550" s="143"/>
      <c r="DR550" s="143"/>
      <c r="EB550" s="143"/>
      <c r="EL550" s="143"/>
      <c r="EV550" s="143"/>
      <c r="FF550" s="143"/>
      <c r="FP550" s="143"/>
      <c r="FZ550" s="143"/>
      <c r="GJ550" s="143"/>
      <c r="GT550" s="143"/>
      <c r="HD550" s="143"/>
      <c r="HN550" s="143"/>
      <c r="HX550" s="143"/>
      <c r="IH550" s="143"/>
      <c r="IR550" s="143"/>
    </row>
    <row xmlns:x14ac="http://schemas.microsoft.com/office/spreadsheetml/2009/9/ac" r="551" s="3" customFormat="true" x14ac:dyDescent="0.25">
      <c r="A551" s="444"/>
      <c r="B551" s="143"/>
      <c r="L551" s="143"/>
      <c r="V551" s="143"/>
      <c r="AF551" s="143"/>
      <c r="AP551" s="143"/>
      <c r="AZ551" s="143"/>
      <c r="BA551" s="143"/>
      <c r="BB551" s="143"/>
      <c r="BC551" s="143"/>
      <c r="BD551" s="143"/>
      <c r="BE551" s="143"/>
      <c r="BF551" s="143"/>
      <c r="BG551" s="143"/>
      <c r="BJ551" s="143"/>
      <c r="BT551" s="143"/>
      <c r="CD551" s="143"/>
      <c r="CN551" s="143"/>
      <c r="CX551" s="143"/>
      <c r="DH551" s="143"/>
      <c r="DR551" s="143"/>
      <c r="EB551" s="143"/>
      <c r="EL551" s="143"/>
      <c r="EV551" s="143"/>
      <c r="FF551" s="143"/>
      <c r="FP551" s="143"/>
      <c r="FZ551" s="143"/>
      <c r="GJ551" s="143"/>
      <c r="GT551" s="143"/>
      <c r="HD551" s="143"/>
      <c r="HN551" s="143"/>
      <c r="HX551" s="143"/>
      <c r="IH551" s="143"/>
      <c r="IR551" s="143"/>
    </row>
    <row xmlns:x14ac="http://schemas.microsoft.com/office/spreadsheetml/2009/9/ac" r="552" s="3" customFormat="true" x14ac:dyDescent="0.25">
      <c r="A552" s="444"/>
      <c r="B552" s="143"/>
      <c r="L552" s="143"/>
      <c r="V552" s="143"/>
      <c r="AF552" s="143"/>
      <c r="AP552" s="143"/>
      <c r="AZ552" s="143"/>
      <c r="BA552" s="143"/>
      <c r="BB552" s="143"/>
      <c r="BC552" s="143"/>
      <c r="BD552" s="143"/>
      <c r="BE552" s="143"/>
      <c r="BF552" s="143"/>
      <c r="BG552" s="143"/>
      <c r="BJ552" s="143"/>
      <c r="BT552" s="143"/>
      <c r="CD552" s="143"/>
      <c r="CN552" s="143"/>
      <c r="CX552" s="143"/>
      <c r="DH552" s="143"/>
      <c r="DR552" s="143"/>
      <c r="EB552" s="143"/>
      <c r="EL552" s="143"/>
      <c r="EV552" s="143"/>
      <c r="FF552" s="143"/>
      <c r="FP552" s="143"/>
      <c r="FZ552" s="143"/>
      <c r="GJ552" s="143"/>
      <c r="GT552" s="143"/>
      <c r="HD552" s="143"/>
      <c r="HN552" s="143"/>
      <c r="HX552" s="143"/>
      <c r="IH552" s="143"/>
      <c r="IR552" s="143"/>
    </row>
    <row xmlns:x14ac="http://schemas.microsoft.com/office/spreadsheetml/2009/9/ac" r="553" s="3" customFormat="true" x14ac:dyDescent="0.25">
      <c r="A553" s="444"/>
      <c r="B553" s="143"/>
      <c r="L553" s="143"/>
      <c r="V553" s="143"/>
      <c r="AF553" s="143"/>
      <c r="AP553" s="143"/>
      <c r="AZ553" s="143"/>
      <c r="BA553" s="143"/>
      <c r="BB553" s="143"/>
      <c r="BC553" s="143"/>
      <c r="BD553" s="143"/>
      <c r="BE553" s="143"/>
      <c r="BF553" s="143"/>
      <c r="BG553" s="143"/>
      <c r="BJ553" s="143"/>
      <c r="BT553" s="143"/>
      <c r="CD553" s="143"/>
      <c r="CN553" s="143"/>
      <c r="CX553" s="143"/>
      <c r="DH553" s="143"/>
      <c r="DR553" s="143"/>
      <c r="EB553" s="143"/>
      <c r="EL553" s="143"/>
      <c r="EV553" s="143"/>
      <c r="FF553" s="143"/>
      <c r="FP553" s="143"/>
      <c r="FZ553" s="143"/>
      <c r="GJ553" s="143"/>
      <c r="GT553" s="143"/>
      <c r="HD553" s="143"/>
      <c r="HN553" s="143"/>
      <c r="HX553" s="143"/>
      <c r="IH553" s="143"/>
      <c r="IR553" s="143"/>
    </row>
    <row xmlns:x14ac="http://schemas.microsoft.com/office/spreadsheetml/2009/9/ac" r="554" s="3" customFormat="true" x14ac:dyDescent="0.25">
      <c r="A554" s="444"/>
      <c r="B554" s="143"/>
      <c r="L554" s="143"/>
      <c r="V554" s="143"/>
      <c r="AF554" s="143"/>
      <c r="AP554" s="143"/>
      <c r="AZ554" s="143"/>
      <c r="BA554" s="143"/>
      <c r="BB554" s="143"/>
      <c r="BC554" s="143"/>
      <c r="BD554" s="143"/>
      <c r="BE554" s="143"/>
      <c r="BF554" s="143"/>
      <c r="BG554" s="143"/>
      <c r="BJ554" s="143"/>
      <c r="BT554" s="143"/>
      <c r="CD554" s="143"/>
      <c r="CN554" s="143"/>
      <c r="CX554" s="143"/>
      <c r="DH554" s="143"/>
      <c r="DR554" s="143"/>
      <c r="EB554" s="143"/>
      <c r="EL554" s="143"/>
      <c r="EV554" s="143"/>
      <c r="FF554" s="143"/>
      <c r="FP554" s="143"/>
      <c r="FZ554" s="143"/>
      <c r="GJ554" s="143"/>
      <c r="GT554" s="143"/>
      <c r="HD554" s="143"/>
      <c r="HN554" s="143"/>
      <c r="HX554" s="143"/>
      <c r="IH554" s="143"/>
      <c r="IR554" s="143"/>
    </row>
    <row xmlns:x14ac="http://schemas.microsoft.com/office/spreadsheetml/2009/9/ac" r="555" s="3" customFormat="true" x14ac:dyDescent="0.25">
      <c r="A555" s="444"/>
      <c r="B555" s="143"/>
      <c r="L555" s="143"/>
      <c r="V555" s="143"/>
      <c r="AF555" s="143"/>
      <c r="AP555" s="143"/>
      <c r="AZ555" s="143"/>
      <c r="BA555" s="143"/>
      <c r="BB555" s="143"/>
      <c r="BC555" s="143"/>
      <c r="BD555" s="143"/>
      <c r="BE555" s="143"/>
      <c r="BF555" s="143"/>
      <c r="BG555" s="143"/>
      <c r="BJ555" s="143"/>
      <c r="BT555" s="143"/>
      <c r="CD555" s="143"/>
      <c r="CN555" s="143"/>
      <c r="CX555" s="143"/>
      <c r="DH555" s="143"/>
      <c r="DR555" s="143"/>
      <c r="EB555" s="143"/>
      <c r="EL555" s="143"/>
      <c r="EV555" s="143"/>
      <c r="FF555" s="143"/>
      <c r="FP555" s="143"/>
      <c r="FZ555" s="143"/>
      <c r="GJ555" s="143"/>
      <c r="GT555" s="143"/>
      <c r="HD555" s="143"/>
      <c r="HN555" s="143"/>
      <c r="HX555" s="143"/>
      <c r="IH555" s="143"/>
      <c r="IR555" s="143"/>
    </row>
    <row xmlns:x14ac="http://schemas.microsoft.com/office/spreadsheetml/2009/9/ac" r="556" s="3" customFormat="true" x14ac:dyDescent="0.25">
      <c r="A556" s="444"/>
      <c r="B556" s="143"/>
      <c r="L556" s="143"/>
      <c r="V556" s="143"/>
      <c r="AF556" s="143"/>
      <c r="AP556" s="143"/>
      <c r="AZ556" s="143"/>
      <c r="BA556" s="143"/>
      <c r="BB556" s="143"/>
      <c r="BC556" s="143"/>
      <c r="BD556" s="143"/>
      <c r="BE556" s="143"/>
      <c r="BF556" s="143"/>
      <c r="BG556" s="143"/>
      <c r="BJ556" s="143"/>
      <c r="BT556" s="143"/>
      <c r="CD556" s="143"/>
      <c r="CN556" s="143"/>
      <c r="CX556" s="143"/>
      <c r="DH556" s="143"/>
      <c r="DR556" s="143"/>
      <c r="EB556" s="143"/>
      <c r="EL556" s="143"/>
      <c r="EV556" s="143"/>
      <c r="FF556" s="143"/>
      <c r="FP556" s="143"/>
      <c r="FZ556" s="143"/>
      <c r="GJ556" s="143"/>
      <c r="GT556" s="143"/>
      <c r="HD556" s="143"/>
      <c r="HN556" s="143"/>
      <c r="HX556" s="143"/>
      <c r="IH556" s="143"/>
      <c r="IR556" s="143"/>
    </row>
    <row xmlns:x14ac="http://schemas.microsoft.com/office/spreadsheetml/2009/9/ac" r="557" s="3" customFormat="true" x14ac:dyDescent="0.25">
      <c r="A557" s="444"/>
      <c r="B557" s="143"/>
      <c r="L557" s="143"/>
      <c r="V557" s="143"/>
      <c r="AF557" s="143"/>
      <c r="AP557" s="143"/>
      <c r="AZ557" s="143"/>
      <c r="BA557" s="143"/>
      <c r="BB557" s="143"/>
      <c r="BC557" s="143"/>
      <c r="BD557" s="143"/>
      <c r="BE557" s="143"/>
      <c r="BF557" s="143"/>
      <c r="BG557" s="143"/>
      <c r="BJ557" s="143"/>
      <c r="BT557" s="143"/>
      <c r="CD557" s="143"/>
      <c r="CN557" s="143"/>
      <c r="CX557" s="143"/>
      <c r="DH557" s="143"/>
      <c r="DR557" s="143"/>
      <c r="EB557" s="143"/>
      <c r="EL557" s="143"/>
      <c r="EV557" s="143"/>
      <c r="FF557" s="143"/>
      <c r="FP557" s="143"/>
      <c r="FZ557" s="143"/>
      <c r="GJ557" s="143"/>
      <c r="GT557" s="143"/>
      <c r="HD557" s="143"/>
      <c r="HN557" s="143"/>
      <c r="HX557" s="143"/>
      <c r="IH557" s="143"/>
      <c r="IR557" s="143"/>
    </row>
    <row xmlns:x14ac="http://schemas.microsoft.com/office/spreadsheetml/2009/9/ac" r="558" s="3" customFormat="true" x14ac:dyDescent="0.25">
      <c r="A558" s="444"/>
      <c r="B558" s="143"/>
      <c r="L558" s="143"/>
      <c r="V558" s="143"/>
      <c r="AF558" s="143"/>
      <c r="AP558" s="143"/>
      <c r="AZ558" s="143"/>
      <c r="BA558" s="143"/>
      <c r="BB558" s="143"/>
      <c r="BC558" s="143"/>
      <c r="BD558" s="143"/>
      <c r="BE558" s="143"/>
      <c r="BF558" s="143"/>
      <c r="BG558" s="143"/>
      <c r="BJ558" s="143"/>
      <c r="BT558" s="143"/>
      <c r="CD558" s="143"/>
      <c r="CN558" s="143"/>
      <c r="CX558" s="143"/>
      <c r="DH558" s="143"/>
      <c r="DR558" s="143"/>
      <c r="EB558" s="143"/>
      <c r="EL558" s="143"/>
      <c r="EV558" s="143"/>
      <c r="FF558" s="143"/>
      <c r="FP558" s="143"/>
      <c r="FZ558" s="143"/>
      <c r="GJ558" s="143"/>
      <c r="GT558" s="143"/>
      <c r="HD558" s="143"/>
      <c r="HN558" s="143"/>
      <c r="HX558" s="143"/>
      <c r="IH558" s="143"/>
      <c r="IR558" s="143"/>
    </row>
    <row xmlns:x14ac="http://schemas.microsoft.com/office/spreadsheetml/2009/9/ac" r="559" s="3" customFormat="true" x14ac:dyDescent="0.25">
      <c r="A559" s="444"/>
      <c r="B559" s="143"/>
      <c r="L559" s="143"/>
      <c r="V559" s="143"/>
      <c r="AF559" s="143"/>
      <c r="AP559" s="143"/>
      <c r="AZ559" s="143"/>
      <c r="BA559" s="143"/>
      <c r="BB559" s="143"/>
      <c r="BC559" s="143"/>
      <c r="BD559" s="143"/>
      <c r="BE559" s="143"/>
      <c r="BF559" s="143"/>
      <c r="BG559" s="143"/>
      <c r="BJ559" s="143"/>
      <c r="BT559" s="143"/>
      <c r="CD559" s="143"/>
      <c r="CN559" s="143"/>
      <c r="CX559" s="143"/>
      <c r="DH559" s="143"/>
      <c r="DR559" s="143"/>
      <c r="EB559" s="143"/>
      <c r="EL559" s="143"/>
      <c r="EV559" s="143"/>
      <c r="FF559" s="143"/>
      <c r="FP559" s="143"/>
      <c r="FZ559" s="143"/>
      <c r="GJ559" s="143"/>
      <c r="GT559" s="143"/>
      <c r="HD559" s="143"/>
      <c r="HN559" s="143"/>
      <c r="HX559" s="143"/>
      <c r="IH559" s="143"/>
      <c r="IR559" s="143"/>
    </row>
    <row xmlns:x14ac="http://schemas.microsoft.com/office/spreadsheetml/2009/9/ac" r="560" s="3" customFormat="true" x14ac:dyDescent="0.25">
      <c r="A560" s="444"/>
      <c r="B560" s="143"/>
      <c r="L560" s="143"/>
      <c r="V560" s="143"/>
      <c r="AF560" s="143"/>
      <c r="AP560" s="143"/>
      <c r="AZ560" s="143"/>
      <c r="BA560" s="143"/>
      <c r="BB560" s="143"/>
      <c r="BC560" s="143"/>
      <c r="BD560" s="143"/>
      <c r="BE560" s="143"/>
      <c r="BF560" s="143"/>
      <c r="BG560" s="143"/>
      <c r="BJ560" s="143"/>
      <c r="BT560" s="143"/>
      <c r="CD560" s="143"/>
      <c r="CN560" s="143"/>
      <c r="CX560" s="143"/>
      <c r="DH560" s="143"/>
      <c r="DR560" s="143"/>
      <c r="EB560" s="143"/>
      <c r="EL560" s="143"/>
      <c r="EV560" s="143"/>
      <c r="FF560" s="143"/>
      <c r="FP560" s="143"/>
      <c r="FZ560" s="143"/>
      <c r="GJ560" s="143"/>
      <c r="GT560" s="143"/>
      <c r="HD560" s="143"/>
      <c r="HN560" s="143"/>
      <c r="HX560" s="143"/>
      <c r="IH560" s="143"/>
      <c r="IR560" s="143"/>
    </row>
    <row xmlns:x14ac="http://schemas.microsoft.com/office/spreadsheetml/2009/9/ac" r="561" s="3" customFormat="true" x14ac:dyDescent="0.25">
      <c r="A561" s="444"/>
      <c r="B561" s="143"/>
      <c r="L561" s="143"/>
      <c r="V561" s="143"/>
      <c r="AF561" s="143"/>
      <c r="AP561" s="143"/>
      <c r="AZ561" s="143"/>
      <c r="BA561" s="143"/>
      <c r="BB561" s="143"/>
      <c r="BC561" s="143"/>
      <c r="BD561" s="143"/>
      <c r="BE561" s="143"/>
      <c r="BF561" s="143"/>
      <c r="BG561" s="143"/>
      <c r="BJ561" s="143"/>
      <c r="BT561" s="143"/>
      <c r="CD561" s="143"/>
      <c r="CN561" s="143"/>
      <c r="CX561" s="143"/>
      <c r="DH561" s="143"/>
      <c r="DR561" s="143"/>
      <c r="EB561" s="143"/>
      <c r="EL561" s="143"/>
      <c r="EV561" s="143"/>
      <c r="FF561" s="143"/>
      <c r="FP561" s="143"/>
      <c r="FZ561" s="143"/>
      <c r="GJ561" s="143"/>
      <c r="GT561" s="143"/>
      <c r="HD561" s="143"/>
      <c r="HN561" s="143"/>
      <c r="HX561" s="143"/>
      <c r="IH561" s="143"/>
      <c r="IR561" s="143"/>
    </row>
    <row xmlns:x14ac="http://schemas.microsoft.com/office/spreadsheetml/2009/9/ac" r="562" s="3" customFormat="true" x14ac:dyDescent="0.25">
      <c r="A562" s="444"/>
      <c r="B562" s="143"/>
      <c r="L562" s="143"/>
      <c r="V562" s="143"/>
      <c r="AF562" s="143"/>
      <c r="AP562" s="143"/>
      <c r="AZ562" s="143"/>
      <c r="BA562" s="143"/>
      <c r="BB562" s="143"/>
      <c r="BC562" s="143"/>
      <c r="BD562" s="143"/>
      <c r="BE562" s="143"/>
      <c r="BF562" s="143"/>
      <c r="BG562" s="143"/>
      <c r="BJ562" s="143"/>
      <c r="BT562" s="143"/>
      <c r="CD562" s="143"/>
      <c r="CN562" s="143"/>
      <c r="CX562" s="143"/>
      <c r="DH562" s="143"/>
      <c r="DR562" s="143"/>
      <c r="EB562" s="143"/>
      <c r="EL562" s="143"/>
      <c r="EV562" s="143"/>
      <c r="FF562" s="143"/>
      <c r="FP562" s="143"/>
      <c r="FZ562" s="143"/>
      <c r="GJ562" s="143"/>
      <c r="GT562" s="143"/>
      <c r="HD562" s="143"/>
      <c r="HN562" s="143"/>
      <c r="HX562" s="143"/>
      <c r="IH562" s="143"/>
      <c r="IR562" s="143"/>
    </row>
    <row xmlns:x14ac="http://schemas.microsoft.com/office/spreadsheetml/2009/9/ac" r="563" s="3" customFormat="true" x14ac:dyDescent="0.25">
      <c r="A563" s="444"/>
      <c r="B563" s="143"/>
      <c r="L563" s="143"/>
      <c r="V563" s="143"/>
      <c r="AF563" s="143"/>
      <c r="AP563" s="143"/>
      <c r="AZ563" s="143"/>
      <c r="BA563" s="143"/>
      <c r="BB563" s="143"/>
      <c r="BC563" s="143"/>
      <c r="BD563" s="143"/>
      <c r="BE563" s="143"/>
      <c r="BF563" s="143"/>
      <c r="BG563" s="143"/>
      <c r="BJ563" s="143"/>
      <c r="BT563" s="143"/>
      <c r="CD563" s="143"/>
      <c r="CN563" s="143"/>
      <c r="CX563" s="143"/>
      <c r="DH563" s="143"/>
      <c r="DR563" s="143"/>
      <c r="EB563" s="143"/>
      <c r="EL563" s="143"/>
      <c r="EV563" s="143"/>
      <c r="FF563" s="143"/>
      <c r="FP563" s="143"/>
      <c r="FZ563" s="143"/>
      <c r="GJ563" s="143"/>
      <c r="GT563" s="143"/>
      <c r="HD563" s="143"/>
      <c r="HN563" s="143"/>
      <c r="HX563" s="143"/>
      <c r="IH563" s="143"/>
      <c r="IR563" s="143"/>
    </row>
    <row xmlns:x14ac="http://schemas.microsoft.com/office/spreadsheetml/2009/9/ac" r="564" s="3" customFormat="true" x14ac:dyDescent="0.25">
      <c r="A564" s="444"/>
      <c r="B564" s="143"/>
      <c r="L564" s="143"/>
      <c r="V564" s="143"/>
      <c r="AF564" s="143"/>
      <c r="AP564" s="143"/>
      <c r="AZ564" s="143"/>
      <c r="BA564" s="143"/>
      <c r="BB564" s="143"/>
      <c r="BC564" s="143"/>
      <c r="BD564" s="143"/>
      <c r="BE564" s="143"/>
      <c r="BF564" s="143"/>
      <c r="BG564" s="143"/>
      <c r="BJ564" s="143"/>
      <c r="BT564" s="143"/>
      <c r="CD564" s="143"/>
      <c r="CN564" s="143"/>
      <c r="CX564" s="143"/>
      <c r="DH564" s="143"/>
      <c r="DR564" s="143"/>
      <c r="EB564" s="143"/>
      <c r="EL564" s="143"/>
      <c r="EV564" s="143"/>
      <c r="FF564" s="143"/>
      <c r="FP564" s="143"/>
      <c r="FZ564" s="143"/>
      <c r="GJ564" s="143"/>
      <c r="GT564" s="143"/>
      <c r="HD564" s="143"/>
      <c r="HN564" s="143"/>
      <c r="HX564" s="143"/>
      <c r="IH564" s="143"/>
      <c r="IR564" s="143"/>
    </row>
    <row xmlns:x14ac="http://schemas.microsoft.com/office/spreadsheetml/2009/9/ac" r="565" s="3" customFormat="true" x14ac:dyDescent="0.25">
      <c r="A565" s="444"/>
      <c r="B565" s="143"/>
      <c r="L565" s="143"/>
      <c r="V565" s="143"/>
      <c r="AF565" s="143"/>
      <c r="AP565" s="143"/>
      <c r="AZ565" s="143"/>
      <c r="BA565" s="143"/>
      <c r="BB565" s="143"/>
      <c r="BC565" s="143"/>
      <c r="BD565" s="143"/>
      <c r="BE565" s="143"/>
      <c r="BF565" s="143"/>
      <c r="BG565" s="143"/>
      <c r="BJ565" s="143"/>
      <c r="BT565" s="143"/>
      <c r="CD565" s="143"/>
      <c r="CN565" s="143"/>
      <c r="CX565" s="143"/>
      <c r="DH565" s="143"/>
      <c r="DR565" s="143"/>
      <c r="EB565" s="143"/>
      <c r="EL565" s="143"/>
      <c r="EV565" s="143"/>
      <c r="FF565" s="143"/>
      <c r="FP565" s="143"/>
      <c r="FZ565" s="143"/>
      <c r="GJ565" s="143"/>
      <c r="GT565" s="143"/>
      <c r="HD565" s="143"/>
      <c r="HN565" s="143"/>
      <c r="HX565" s="143"/>
      <c r="IH565" s="143"/>
      <c r="IR565" s="143"/>
    </row>
    <row xmlns:x14ac="http://schemas.microsoft.com/office/spreadsheetml/2009/9/ac" r="566" s="3" customFormat="true" x14ac:dyDescent="0.25">
      <c r="A566" s="444"/>
      <c r="B566" s="143"/>
      <c r="L566" s="143"/>
      <c r="V566" s="143"/>
      <c r="AF566" s="143"/>
      <c r="AP566" s="143"/>
      <c r="AZ566" s="143"/>
      <c r="BA566" s="143"/>
      <c r="BB566" s="143"/>
      <c r="BC566" s="143"/>
      <c r="BD566" s="143"/>
      <c r="BE566" s="143"/>
      <c r="BF566" s="143"/>
      <c r="BG566" s="143"/>
      <c r="BJ566" s="143"/>
      <c r="BT566" s="143"/>
      <c r="CD566" s="143"/>
      <c r="CN566" s="143"/>
      <c r="CX566" s="143"/>
      <c r="DH566" s="143"/>
      <c r="DR566" s="143"/>
      <c r="EB566" s="143"/>
      <c r="EL566" s="143"/>
      <c r="EV566" s="143"/>
      <c r="FF566" s="143"/>
      <c r="FP566" s="143"/>
      <c r="FZ566" s="143"/>
      <c r="GJ566" s="143"/>
      <c r="GT566" s="143"/>
      <c r="HD566" s="143"/>
      <c r="HN566" s="143"/>
      <c r="HX566" s="143"/>
      <c r="IH566" s="143"/>
      <c r="IR566" s="143"/>
    </row>
    <row xmlns:x14ac="http://schemas.microsoft.com/office/spreadsheetml/2009/9/ac" r="567" s="3" customFormat="true" x14ac:dyDescent="0.25">
      <c r="A567" s="444"/>
      <c r="B567" s="143"/>
      <c r="L567" s="143"/>
      <c r="V567" s="143"/>
      <c r="AF567" s="143"/>
      <c r="AP567" s="143"/>
      <c r="AZ567" s="143"/>
      <c r="BA567" s="143"/>
      <c r="BB567" s="143"/>
      <c r="BC567" s="143"/>
      <c r="BD567" s="143"/>
      <c r="BE567" s="143"/>
      <c r="BF567" s="143"/>
      <c r="BG567" s="143"/>
      <c r="BJ567" s="143"/>
      <c r="BT567" s="143"/>
      <c r="CD567" s="143"/>
      <c r="CN567" s="143"/>
      <c r="CX567" s="143"/>
      <c r="DH567" s="143"/>
      <c r="DR567" s="143"/>
      <c r="EB567" s="143"/>
      <c r="EL567" s="143"/>
      <c r="EV567" s="143"/>
      <c r="FF567" s="143"/>
      <c r="FP567" s="143"/>
      <c r="FZ567" s="143"/>
      <c r="GJ567" s="143"/>
      <c r="GT567" s="143"/>
      <c r="HD567" s="143"/>
      <c r="HN567" s="143"/>
      <c r="HX567" s="143"/>
      <c r="IH567" s="143"/>
      <c r="IR567" s="143"/>
    </row>
    <row xmlns:x14ac="http://schemas.microsoft.com/office/spreadsheetml/2009/9/ac" r="568" s="3" customFormat="true" x14ac:dyDescent="0.25">
      <c r="A568" s="444"/>
      <c r="B568" s="143"/>
      <c r="L568" s="143"/>
      <c r="V568" s="143"/>
      <c r="AF568" s="143"/>
      <c r="AP568" s="143"/>
      <c r="AZ568" s="143"/>
      <c r="BA568" s="143"/>
      <c r="BB568" s="143"/>
      <c r="BC568" s="143"/>
      <c r="BD568" s="143"/>
      <c r="BE568" s="143"/>
      <c r="BF568" s="143"/>
      <c r="BG568" s="143"/>
      <c r="BJ568" s="143"/>
      <c r="BT568" s="143"/>
      <c r="CD568" s="143"/>
      <c r="CN568" s="143"/>
      <c r="CX568" s="143"/>
      <c r="DH568" s="143"/>
      <c r="DR568" s="143"/>
      <c r="EB568" s="143"/>
      <c r="EL568" s="143"/>
      <c r="EV568" s="143"/>
      <c r="FF568" s="143"/>
      <c r="FP568" s="143"/>
      <c r="FZ568" s="143"/>
      <c r="GJ568" s="143"/>
      <c r="GT568" s="143"/>
      <c r="HD568" s="143"/>
      <c r="HN568" s="143"/>
      <c r="HX568" s="143"/>
      <c r="IH568" s="143"/>
      <c r="IR568" s="143"/>
    </row>
    <row xmlns:x14ac="http://schemas.microsoft.com/office/spreadsheetml/2009/9/ac" r="569" s="3" customFormat="true" x14ac:dyDescent="0.25">
      <c r="A569" s="444"/>
      <c r="B569" s="143"/>
      <c r="L569" s="143"/>
      <c r="V569" s="143"/>
      <c r="AF569" s="143"/>
      <c r="AP569" s="143"/>
      <c r="AZ569" s="143"/>
      <c r="BA569" s="143"/>
      <c r="BB569" s="143"/>
      <c r="BC569" s="143"/>
      <c r="BD569" s="143"/>
      <c r="BE569" s="143"/>
      <c r="BF569" s="143"/>
      <c r="BG569" s="143"/>
      <c r="BJ569" s="143"/>
      <c r="BT569" s="143"/>
      <c r="CD569" s="143"/>
      <c r="CN569" s="143"/>
      <c r="CX569" s="143"/>
      <c r="DH569" s="143"/>
      <c r="DR569" s="143"/>
      <c r="EB569" s="143"/>
      <c r="EL569" s="143"/>
      <c r="EV569" s="143"/>
      <c r="FF569" s="143"/>
      <c r="FP569" s="143"/>
      <c r="FZ569" s="143"/>
      <c r="GJ569" s="143"/>
      <c r="GT569" s="143"/>
      <c r="HD569" s="143"/>
      <c r="HN569" s="143"/>
      <c r="HX569" s="143"/>
      <c r="IH569" s="143"/>
      <c r="IR569" s="143"/>
    </row>
    <row xmlns:x14ac="http://schemas.microsoft.com/office/spreadsheetml/2009/9/ac" r="570" s="3" customFormat="true" x14ac:dyDescent="0.25">
      <c r="A570" s="444"/>
      <c r="B570" s="143"/>
      <c r="L570" s="143"/>
      <c r="V570" s="143"/>
      <c r="AF570" s="143"/>
      <c r="AP570" s="143"/>
      <c r="AZ570" s="143"/>
      <c r="BA570" s="143"/>
      <c r="BB570" s="143"/>
      <c r="BC570" s="143"/>
      <c r="BD570" s="143"/>
      <c r="BE570" s="143"/>
      <c r="BF570" s="143"/>
      <c r="BG570" s="143"/>
      <c r="BJ570" s="143"/>
      <c r="BT570" s="143"/>
      <c r="CD570" s="143"/>
      <c r="CN570" s="143"/>
      <c r="CX570" s="143"/>
      <c r="DH570" s="143"/>
      <c r="DR570" s="143"/>
      <c r="EB570" s="143"/>
      <c r="EL570" s="143"/>
      <c r="EV570" s="143"/>
      <c r="FF570" s="143"/>
      <c r="FP570" s="143"/>
      <c r="FZ570" s="143"/>
      <c r="GJ570" s="143"/>
      <c r="GT570" s="143"/>
      <c r="HD570" s="143"/>
      <c r="HN570" s="143"/>
      <c r="HX570" s="143"/>
      <c r="IH570" s="143"/>
      <c r="IR570" s="143"/>
    </row>
    <row xmlns:x14ac="http://schemas.microsoft.com/office/spreadsheetml/2009/9/ac" r="571" s="3" customFormat="true" x14ac:dyDescent="0.25">
      <c r="A571" s="444"/>
      <c r="B571" s="143"/>
      <c r="L571" s="143"/>
      <c r="V571" s="143"/>
      <c r="AF571" s="143"/>
      <c r="AP571" s="143"/>
      <c r="AZ571" s="143"/>
      <c r="BA571" s="143"/>
      <c r="BB571" s="143"/>
      <c r="BC571" s="143"/>
      <c r="BD571" s="143"/>
      <c r="BE571" s="143"/>
      <c r="BF571" s="143"/>
      <c r="BG571" s="143"/>
      <c r="BJ571" s="143"/>
      <c r="BT571" s="143"/>
      <c r="CD571" s="143"/>
      <c r="CN571" s="143"/>
      <c r="CX571" s="143"/>
      <c r="DH571" s="143"/>
      <c r="DR571" s="143"/>
      <c r="EB571" s="143"/>
      <c r="EL571" s="143"/>
      <c r="EV571" s="143"/>
      <c r="FF571" s="143"/>
      <c r="FP571" s="143"/>
      <c r="FZ571" s="143"/>
      <c r="GJ571" s="143"/>
      <c r="GT571" s="143"/>
      <c r="HD571" s="143"/>
      <c r="HN571" s="143"/>
      <c r="HX571" s="143"/>
      <c r="IH571" s="143"/>
      <c r="IR571" s="143"/>
    </row>
    <row xmlns:x14ac="http://schemas.microsoft.com/office/spreadsheetml/2009/9/ac" r="572" s="3" customFormat="true" x14ac:dyDescent="0.25">
      <c r="A572" s="444"/>
      <c r="B572" s="143"/>
      <c r="L572" s="143"/>
      <c r="V572" s="143"/>
      <c r="AF572" s="143"/>
      <c r="AP572" s="143"/>
      <c r="AZ572" s="143"/>
      <c r="BA572" s="143"/>
      <c r="BB572" s="143"/>
      <c r="BC572" s="143"/>
      <c r="BD572" s="143"/>
      <c r="BE572" s="143"/>
      <c r="BF572" s="143"/>
      <c r="BG572" s="143"/>
      <c r="BJ572" s="143"/>
      <c r="BT572" s="143"/>
      <c r="CD572" s="143"/>
      <c r="CN572" s="143"/>
      <c r="CX572" s="143"/>
      <c r="DH572" s="143"/>
      <c r="DR572" s="143"/>
      <c r="EB572" s="143"/>
      <c r="EL572" s="143"/>
      <c r="EV572" s="143"/>
      <c r="FF572" s="143"/>
      <c r="FP572" s="143"/>
      <c r="FZ572" s="143"/>
      <c r="GJ572" s="143"/>
      <c r="GT572" s="143"/>
      <c r="HD572" s="143"/>
      <c r="HN572" s="143"/>
      <c r="HX572" s="143"/>
      <c r="IH572" s="143"/>
      <c r="IR572" s="143"/>
    </row>
    <row xmlns:x14ac="http://schemas.microsoft.com/office/spreadsheetml/2009/9/ac" r="573" s="3" customFormat="true" x14ac:dyDescent="0.25">
      <c r="A573" s="444"/>
      <c r="B573" s="143"/>
      <c r="L573" s="143"/>
      <c r="V573" s="143"/>
      <c r="AF573" s="143"/>
      <c r="AP573" s="143"/>
      <c r="AZ573" s="143"/>
      <c r="BA573" s="143"/>
      <c r="BB573" s="143"/>
      <c r="BC573" s="143"/>
      <c r="BD573" s="143"/>
      <c r="BE573" s="143"/>
      <c r="BF573" s="143"/>
      <c r="BG573" s="143"/>
      <c r="BJ573" s="143"/>
      <c r="BT573" s="143"/>
      <c r="CD573" s="143"/>
      <c r="CN573" s="143"/>
      <c r="CX573" s="143"/>
      <c r="DH573" s="143"/>
      <c r="DR573" s="143"/>
      <c r="EB573" s="143"/>
      <c r="EL573" s="143"/>
      <c r="EV573" s="143"/>
      <c r="FF573" s="143"/>
      <c r="FP573" s="143"/>
      <c r="FZ573" s="143"/>
      <c r="GJ573" s="143"/>
      <c r="GT573" s="143"/>
      <c r="HD573" s="143"/>
      <c r="HN573" s="143"/>
      <c r="HX573" s="143"/>
      <c r="IH573" s="143"/>
      <c r="IR573" s="143"/>
    </row>
    <row xmlns:x14ac="http://schemas.microsoft.com/office/spreadsheetml/2009/9/ac" r="574" s="3" customFormat="true" x14ac:dyDescent="0.25">
      <c r="A574" s="444"/>
      <c r="B574" s="143"/>
      <c r="L574" s="143"/>
      <c r="V574" s="143"/>
      <c r="AF574" s="143"/>
      <c r="AP574" s="143"/>
      <c r="AZ574" s="143"/>
      <c r="BA574" s="143"/>
      <c r="BB574" s="143"/>
      <c r="BC574" s="143"/>
      <c r="BD574" s="143"/>
      <c r="BE574" s="143"/>
      <c r="BF574" s="143"/>
      <c r="BG574" s="143"/>
      <c r="BJ574" s="143"/>
      <c r="BT574" s="143"/>
      <c r="CD574" s="143"/>
      <c r="CN574" s="143"/>
      <c r="CX574" s="143"/>
      <c r="DH574" s="143"/>
      <c r="DR574" s="143"/>
      <c r="EB574" s="143"/>
      <c r="EL574" s="143"/>
      <c r="EV574" s="143"/>
      <c r="FF574" s="143"/>
      <c r="FP574" s="143"/>
      <c r="FZ574" s="143"/>
      <c r="GJ574" s="143"/>
      <c r="GT574" s="143"/>
      <c r="HD574" s="143"/>
      <c r="HN574" s="143"/>
      <c r="HX574" s="143"/>
      <c r="IH574" s="143"/>
      <c r="IR574" s="143"/>
    </row>
    <row xmlns:x14ac="http://schemas.microsoft.com/office/spreadsheetml/2009/9/ac" r="575" s="3" customFormat="true" x14ac:dyDescent="0.25">
      <c r="A575" s="444"/>
      <c r="B575" s="143"/>
      <c r="L575" s="143"/>
      <c r="V575" s="143"/>
      <c r="AF575" s="143"/>
      <c r="AP575" s="143"/>
      <c r="AZ575" s="143"/>
      <c r="BA575" s="143"/>
      <c r="BB575" s="143"/>
      <c r="BC575" s="143"/>
      <c r="BD575" s="143"/>
      <c r="BE575" s="143"/>
      <c r="BF575" s="143"/>
      <c r="BG575" s="143"/>
      <c r="BJ575" s="143"/>
      <c r="BT575" s="143"/>
      <c r="CD575" s="143"/>
      <c r="CN575" s="143"/>
      <c r="CX575" s="143"/>
      <c r="DH575" s="143"/>
      <c r="DR575" s="143"/>
      <c r="EB575" s="143"/>
      <c r="EL575" s="143"/>
      <c r="EV575" s="143"/>
      <c r="FF575" s="143"/>
      <c r="FP575" s="143"/>
      <c r="FZ575" s="143"/>
      <c r="GJ575" s="143"/>
      <c r="GT575" s="143"/>
      <c r="HD575" s="143"/>
      <c r="HN575" s="143"/>
      <c r="HX575" s="143"/>
      <c r="IH575" s="143"/>
      <c r="IR575" s="143"/>
    </row>
    <row xmlns:x14ac="http://schemas.microsoft.com/office/spreadsheetml/2009/9/ac" r="576" s="3" customFormat="true" x14ac:dyDescent="0.25">
      <c r="A576" s="444"/>
      <c r="B576" s="143"/>
      <c r="L576" s="143"/>
      <c r="V576" s="143"/>
      <c r="AF576" s="143"/>
      <c r="AP576" s="143"/>
      <c r="AZ576" s="143"/>
      <c r="BA576" s="143"/>
      <c r="BB576" s="143"/>
      <c r="BC576" s="143"/>
      <c r="BD576" s="143"/>
      <c r="BE576" s="143"/>
      <c r="BF576" s="143"/>
      <c r="BG576" s="143"/>
      <c r="BJ576" s="143"/>
      <c r="BT576" s="143"/>
      <c r="CD576" s="143"/>
      <c r="CN576" s="143"/>
      <c r="CX576" s="143"/>
      <c r="DH576" s="143"/>
      <c r="DR576" s="143"/>
      <c r="EB576" s="143"/>
      <c r="EL576" s="143"/>
      <c r="EV576" s="143"/>
      <c r="FF576" s="143"/>
      <c r="FP576" s="143"/>
      <c r="FZ576" s="143"/>
      <c r="GJ576" s="143"/>
      <c r="GT576" s="143"/>
      <c r="HD576" s="143"/>
      <c r="HN576" s="143"/>
      <c r="HX576" s="143"/>
      <c r="IH576" s="143"/>
      <c r="IR576" s="143"/>
    </row>
    <row xmlns:x14ac="http://schemas.microsoft.com/office/spreadsheetml/2009/9/ac" r="577" s="3" customFormat="true" x14ac:dyDescent="0.25">
      <c r="A577" s="444"/>
      <c r="B577" s="143"/>
      <c r="L577" s="143"/>
      <c r="V577" s="143"/>
      <c r="AF577" s="143"/>
      <c r="AP577" s="143"/>
      <c r="AZ577" s="143"/>
      <c r="BA577" s="143"/>
      <c r="BB577" s="143"/>
      <c r="BC577" s="143"/>
      <c r="BD577" s="143"/>
      <c r="BE577" s="143"/>
      <c r="BF577" s="143"/>
      <c r="BG577" s="143"/>
      <c r="BJ577" s="143"/>
      <c r="BT577" s="143"/>
      <c r="CD577" s="143"/>
      <c r="CN577" s="143"/>
      <c r="CX577" s="143"/>
      <c r="DH577" s="143"/>
      <c r="DR577" s="143"/>
      <c r="EB577" s="143"/>
      <c r="EL577" s="143"/>
      <c r="EV577" s="143"/>
      <c r="FF577" s="143"/>
      <c r="FP577" s="143"/>
      <c r="FZ577" s="143"/>
      <c r="GJ577" s="143"/>
      <c r="GT577" s="143"/>
      <c r="HD577" s="143"/>
      <c r="HN577" s="143"/>
      <c r="HX577" s="143"/>
      <c r="IH577" s="143"/>
      <c r="IR577" s="143"/>
    </row>
    <row xmlns:x14ac="http://schemas.microsoft.com/office/spreadsheetml/2009/9/ac" r="578" s="3" customFormat="true" x14ac:dyDescent="0.25">
      <c r="A578" s="444"/>
      <c r="B578" s="143"/>
      <c r="L578" s="143"/>
      <c r="V578" s="143"/>
      <c r="AF578" s="143"/>
      <c r="AP578" s="143"/>
      <c r="AZ578" s="143"/>
      <c r="BA578" s="143"/>
      <c r="BB578" s="143"/>
      <c r="BC578" s="143"/>
      <c r="BD578" s="143"/>
      <c r="BE578" s="143"/>
      <c r="BF578" s="143"/>
      <c r="BG578" s="143"/>
      <c r="BJ578" s="143"/>
      <c r="BT578" s="143"/>
      <c r="CD578" s="143"/>
      <c r="CN578" s="143"/>
      <c r="CX578" s="143"/>
      <c r="DH578" s="143"/>
      <c r="DR578" s="143"/>
      <c r="EB578" s="143"/>
      <c r="EL578" s="143"/>
      <c r="EV578" s="143"/>
      <c r="FF578" s="143"/>
      <c r="FP578" s="143"/>
      <c r="FZ578" s="143"/>
      <c r="GJ578" s="143"/>
      <c r="GT578" s="143"/>
      <c r="HD578" s="143"/>
      <c r="HN578" s="143"/>
      <c r="HX578" s="143"/>
      <c r="IH578" s="143"/>
      <c r="IR578" s="143"/>
    </row>
    <row xmlns:x14ac="http://schemas.microsoft.com/office/spreadsheetml/2009/9/ac" r="579" s="3" customFormat="true" x14ac:dyDescent="0.25">
      <c r="A579" s="444"/>
      <c r="B579" s="143"/>
      <c r="L579" s="143"/>
      <c r="V579" s="143"/>
      <c r="AF579" s="143"/>
      <c r="AP579" s="143"/>
      <c r="AZ579" s="143"/>
      <c r="BA579" s="143"/>
      <c r="BB579" s="143"/>
      <c r="BC579" s="143"/>
      <c r="BD579" s="143"/>
      <c r="BE579" s="143"/>
      <c r="BF579" s="143"/>
      <c r="BG579" s="143"/>
      <c r="BJ579" s="143"/>
      <c r="BT579" s="143"/>
      <c r="CD579" s="143"/>
      <c r="CN579" s="143"/>
      <c r="CX579" s="143"/>
      <c r="DH579" s="143"/>
      <c r="DR579" s="143"/>
      <c r="EB579" s="143"/>
      <c r="EL579" s="143"/>
      <c r="EV579" s="143"/>
      <c r="FF579" s="143"/>
      <c r="FP579" s="143"/>
      <c r="FZ579" s="143"/>
      <c r="GJ579" s="143"/>
      <c r="GT579" s="143"/>
      <c r="HD579" s="143"/>
      <c r="HN579" s="143"/>
      <c r="HX579" s="143"/>
      <c r="IH579" s="143"/>
      <c r="IR579" s="143"/>
    </row>
    <row xmlns:x14ac="http://schemas.microsoft.com/office/spreadsheetml/2009/9/ac" r="580" s="3" customFormat="true" x14ac:dyDescent="0.25">
      <c r="A580" s="444"/>
      <c r="B580" s="143"/>
      <c r="L580" s="143"/>
      <c r="V580" s="143"/>
      <c r="AF580" s="143"/>
      <c r="AP580" s="143"/>
      <c r="AZ580" s="143"/>
      <c r="BA580" s="143"/>
      <c r="BB580" s="143"/>
      <c r="BC580" s="143"/>
      <c r="BD580" s="143"/>
      <c r="BE580" s="143"/>
      <c r="BF580" s="143"/>
      <c r="BG580" s="143"/>
      <c r="BJ580" s="143"/>
      <c r="BT580" s="143"/>
      <c r="CD580" s="143"/>
      <c r="CN580" s="143"/>
      <c r="CX580" s="143"/>
      <c r="DH580" s="143"/>
      <c r="DR580" s="143"/>
      <c r="EB580" s="143"/>
      <c r="EL580" s="143"/>
      <c r="EV580" s="143"/>
      <c r="FF580" s="143"/>
      <c r="FP580" s="143"/>
      <c r="FZ580" s="143"/>
      <c r="GJ580" s="143"/>
      <c r="GT580" s="143"/>
      <c r="HD580" s="143"/>
      <c r="HN580" s="143"/>
      <c r="HX580" s="143"/>
      <c r="IH580" s="143"/>
      <c r="IR580" s="143"/>
    </row>
    <row xmlns:x14ac="http://schemas.microsoft.com/office/spreadsheetml/2009/9/ac" r="581" s="3" customFormat="true" x14ac:dyDescent="0.25">
      <c r="A581" s="444"/>
      <c r="B581" s="143"/>
      <c r="L581" s="143"/>
      <c r="V581" s="143"/>
      <c r="AF581" s="143"/>
      <c r="AP581" s="143"/>
      <c r="AZ581" s="143"/>
      <c r="BA581" s="143"/>
      <c r="BB581" s="143"/>
      <c r="BC581" s="143"/>
      <c r="BD581" s="143"/>
      <c r="BE581" s="143"/>
      <c r="BF581" s="143"/>
      <c r="BG581" s="143"/>
      <c r="BJ581" s="143"/>
      <c r="BT581" s="143"/>
      <c r="CD581" s="143"/>
      <c r="CN581" s="143"/>
      <c r="CX581" s="143"/>
      <c r="DH581" s="143"/>
      <c r="DR581" s="143"/>
      <c r="EB581" s="143"/>
      <c r="EL581" s="143"/>
      <c r="EV581" s="143"/>
      <c r="FF581" s="143"/>
      <c r="FP581" s="143"/>
      <c r="FZ581" s="143"/>
      <c r="GJ581" s="143"/>
      <c r="GT581" s="143"/>
      <c r="HD581" s="143"/>
      <c r="HN581" s="143"/>
      <c r="HX581" s="143"/>
      <c r="IH581" s="143"/>
      <c r="IR581" s="143"/>
    </row>
    <row xmlns:x14ac="http://schemas.microsoft.com/office/spreadsheetml/2009/9/ac" r="582" s="3" customFormat="true" x14ac:dyDescent="0.25">
      <c r="A582" s="444"/>
      <c r="B582" s="143"/>
      <c r="L582" s="143"/>
      <c r="V582" s="143"/>
      <c r="AF582" s="143"/>
      <c r="AP582" s="143"/>
      <c r="AZ582" s="143"/>
      <c r="BA582" s="143"/>
      <c r="BB582" s="143"/>
      <c r="BC582" s="143"/>
      <c r="BD582" s="143"/>
      <c r="BE582" s="143"/>
      <c r="BF582" s="143"/>
      <c r="BG582" s="143"/>
      <c r="BJ582" s="143"/>
      <c r="BT582" s="143"/>
      <c r="CD582" s="143"/>
      <c r="CN582" s="143"/>
      <c r="CX582" s="143"/>
      <c r="DH582" s="143"/>
      <c r="DR582" s="143"/>
      <c r="EB582" s="143"/>
      <c r="EL582" s="143"/>
      <c r="EV582" s="143"/>
      <c r="FF582" s="143"/>
      <c r="FP582" s="143"/>
      <c r="FZ582" s="143"/>
      <c r="GJ582" s="143"/>
      <c r="GT582" s="143"/>
      <c r="HD582" s="143"/>
      <c r="HN582" s="143"/>
      <c r="HX582" s="143"/>
      <c r="IH582" s="143"/>
      <c r="IR582" s="143"/>
    </row>
    <row xmlns:x14ac="http://schemas.microsoft.com/office/spreadsheetml/2009/9/ac" r="583" s="3" customFormat="true" x14ac:dyDescent="0.25">
      <c r="A583" s="444"/>
      <c r="B583" s="143"/>
      <c r="L583" s="143"/>
      <c r="V583" s="143"/>
      <c r="AF583" s="143"/>
      <c r="AP583" s="143"/>
      <c r="AZ583" s="143"/>
      <c r="BA583" s="143"/>
      <c r="BB583" s="143"/>
      <c r="BC583" s="143"/>
      <c r="BD583" s="143"/>
      <c r="BE583" s="143"/>
      <c r="BF583" s="143"/>
      <c r="BG583" s="143"/>
      <c r="BJ583" s="143"/>
      <c r="BT583" s="143"/>
      <c r="CD583" s="143"/>
      <c r="CN583" s="143"/>
      <c r="CX583" s="143"/>
      <c r="DH583" s="143"/>
      <c r="DR583" s="143"/>
      <c r="EB583" s="143"/>
      <c r="EL583" s="143"/>
      <c r="EV583" s="143"/>
      <c r="FF583" s="143"/>
      <c r="FP583" s="143"/>
      <c r="FZ583" s="143"/>
      <c r="GJ583" s="143"/>
      <c r="GT583" s="143"/>
      <c r="HD583" s="143"/>
      <c r="HN583" s="143"/>
      <c r="HX583" s="143"/>
      <c r="IH583" s="143"/>
      <c r="IR583" s="143"/>
    </row>
    <row xmlns:x14ac="http://schemas.microsoft.com/office/spreadsheetml/2009/9/ac" r="584" s="3" customFormat="true" x14ac:dyDescent="0.25">
      <c r="A584" s="444"/>
      <c r="B584" s="143"/>
      <c r="L584" s="143"/>
      <c r="V584" s="143"/>
      <c r="AF584" s="143"/>
      <c r="AP584" s="143"/>
      <c r="AZ584" s="143"/>
      <c r="BA584" s="143"/>
      <c r="BB584" s="143"/>
      <c r="BC584" s="143"/>
      <c r="BD584" s="143"/>
      <c r="BE584" s="143"/>
      <c r="BF584" s="143"/>
      <c r="BG584" s="143"/>
      <c r="BJ584" s="143"/>
      <c r="BT584" s="143"/>
      <c r="CD584" s="143"/>
      <c r="CN584" s="143"/>
      <c r="CX584" s="143"/>
      <c r="DH584" s="143"/>
      <c r="DR584" s="143"/>
      <c r="EB584" s="143"/>
      <c r="EL584" s="143"/>
      <c r="EV584" s="143"/>
      <c r="FF584" s="143"/>
      <c r="FP584" s="143"/>
      <c r="FZ584" s="143"/>
      <c r="GJ584" s="143"/>
      <c r="GT584" s="143"/>
      <c r="HD584" s="143"/>
      <c r="HN584" s="143"/>
      <c r="HX584" s="143"/>
      <c r="IH584" s="143"/>
      <c r="IR584" s="143"/>
    </row>
    <row xmlns:x14ac="http://schemas.microsoft.com/office/spreadsheetml/2009/9/ac" r="585" s="3" customFormat="true" x14ac:dyDescent="0.25">
      <c r="A585" s="444"/>
      <c r="B585" s="143"/>
      <c r="L585" s="143"/>
      <c r="V585" s="143"/>
      <c r="AF585" s="143"/>
      <c r="AP585" s="143"/>
      <c r="AZ585" s="143"/>
      <c r="BA585" s="143"/>
      <c r="BB585" s="143"/>
      <c r="BC585" s="143"/>
      <c r="BD585" s="143"/>
      <c r="BE585" s="143"/>
      <c r="BF585" s="143"/>
      <c r="BG585" s="143"/>
      <c r="BJ585" s="143"/>
      <c r="BT585" s="143"/>
      <c r="CD585" s="143"/>
      <c r="CN585" s="143"/>
      <c r="CX585" s="143"/>
      <c r="DH585" s="143"/>
      <c r="DR585" s="143"/>
      <c r="EB585" s="143"/>
      <c r="EL585" s="143"/>
      <c r="EV585" s="143"/>
      <c r="FF585" s="143"/>
      <c r="FP585" s="143"/>
      <c r="FZ585" s="143"/>
      <c r="GJ585" s="143"/>
      <c r="GT585" s="143"/>
      <c r="HD585" s="143"/>
      <c r="HN585" s="143"/>
      <c r="HX585" s="143"/>
      <c r="IH585" s="143"/>
      <c r="IR585" s="143"/>
    </row>
    <row xmlns:x14ac="http://schemas.microsoft.com/office/spreadsheetml/2009/9/ac" r="586" s="3" customFormat="true" x14ac:dyDescent="0.25">
      <c r="A586" s="444"/>
      <c r="B586" s="143"/>
      <c r="L586" s="143"/>
      <c r="V586" s="143"/>
      <c r="AF586" s="143"/>
      <c r="AP586" s="143"/>
      <c r="AZ586" s="143"/>
      <c r="BA586" s="143"/>
      <c r="BB586" s="143"/>
      <c r="BC586" s="143"/>
      <c r="BD586" s="143"/>
      <c r="BE586" s="143"/>
      <c r="BF586" s="143"/>
      <c r="BG586" s="143"/>
      <c r="BJ586" s="143"/>
      <c r="BT586" s="143"/>
      <c r="CD586" s="143"/>
      <c r="CN586" s="143"/>
      <c r="CX586" s="143"/>
      <c r="DH586" s="143"/>
      <c r="DR586" s="143"/>
      <c r="EB586" s="143"/>
      <c r="EL586" s="143"/>
      <c r="EV586" s="143"/>
      <c r="FF586" s="143"/>
      <c r="FP586" s="143"/>
      <c r="FZ586" s="143"/>
      <c r="GJ586" s="143"/>
      <c r="GT586" s="143"/>
      <c r="HD586" s="143"/>
      <c r="HN586" s="143"/>
      <c r="HX586" s="143"/>
      <c r="IH586" s="143"/>
      <c r="IR586" s="143"/>
    </row>
    <row xmlns:x14ac="http://schemas.microsoft.com/office/spreadsheetml/2009/9/ac" r="587" s="3" customFormat="true" x14ac:dyDescent="0.25">
      <c r="A587" s="444"/>
      <c r="B587" s="143"/>
      <c r="L587" s="143"/>
      <c r="V587" s="143"/>
      <c r="AF587" s="143"/>
      <c r="AP587" s="143"/>
      <c r="AZ587" s="143"/>
      <c r="BA587" s="143"/>
      <c r="BB587" s="143"/>
      <c r="BC587" s="143"/>
      <c r="BD587" s="143"/>
      <c r="BE587" s="143"/>
      <c r="BF587" s="143"/>
      <c r="BG587" s="143"/>
      <c r="BJ587" s="143"/>
      <c r="BT587" s="143"/>
      <c r="CD587" s="143"/>
      <c r="CN587" s="143"/>
      <c r="CX587" s="143"/>
      <c r="DH587" s="143"/>
      <c r="DR587" s="143"/>
      <c r="EB587" s="143"/>
      <c r="EL587" s="143"/>
      <c r="EV587" s="143"/>
      <c r="FF587" s="143"/>
      <c r="FP587" s="143"/>
      <c r="FZ587" s="143"/>
      <c r="GJ587" s="143"/>
      <c r="GT587" s="143"/>
      <c r="HD587" s="143"/>
      <c r="HN587" s="143"/>
      <c r="HX587" s="143"/>
      <c r="IH587" s="143"/>
      <c r="IR587" s="143"/>
    </row>
    <row xmlns:x14ac="http://schemas.microsoft.com/office/spreadsheetml/2009/9/ac" r="588" s="3" customFormat="true" x14ac:dyDescent="0.25">
      <c r="A588" s="444"/>
      <c r="B588" s="143"/>
      <c r="L588" s="143"/>
      <c r="V588" s="143"/>
      <c r="AF588" s="143"/>
      <c r="AP588" s="143"/>
      <c r="AZ588" s="143"/>
      <c r="BA588" s="143"/>
      <c r="BB588" s="143"/>
      <c r="BC588" s="143"/>
      <c r="BD588" s="143"/>
      <c r="BE588" s="143"/>
      <c r="BF588" s="143"/>
      <c r="BG588" s="143"/>
      <c r="BJ588" s="143"/>
      <c r="BT588" s="143"/>
      <c r="CD588" s="143"/>
      <c r="CN588" s="143"/>
      <c r="CX588" s="143"/>
      <c r="DH588" s="143"/>
      <c r="DR588" s="143"/>
      <c r="EB588" s="143"/>
      <c r="EL588" s="143"/>
      <c r="EV588" s="143"/>
      <c r="FF588" s="143"/>
      <c r="FP588" s="143"/>
      <c r="FZ588" s="143"/>
      <c r="GJ588" s="143"/>
      <c r="GT588" s="143"/>
      <c r="HD588" s="143"/>
      <c r="HN588" s="143"/>
      <c r="HX588" s="143"/>
      <c r="IH588" s="143"/>
      <c r="IR588" s="143"/>
    </row>
    <row xmlns:x14ac="http://schemas.microsoft.com/office/spreadsheetml/2009/9/ac" r="589" s="3" customFormat="true" x14ac:dyDescent="0.25">
      <c r="A589" s="444"/>
      <c r="B589" s="143"/>
      <c r="L589" s="143"/>
      <c r="V589" s="143"/>
      <c r="AF589" s="143"/>
      <c r="AP589" s="143"/>
      <c r="AZ589" s="143"/>
      <c r="BA589" s="143"/>
      <c r="BB589" s="143"/>
      <c r="BC589" s="143"/>
      <c r="BD589" s="143"/>
      <c r="BE589" s="143"/>
      <c r="BF589" s="143"/>
      <c r="BG589" s="143"/>
      <c r="BJ589" s="143"/>
      <c r="BT589" s="143"/>
      <c r="CD589" s="143"/>
      <c r="CN589" s="143"/>
      <c r="CX589" s="143"/>
      <c r="DH589" s="143"/>
      <c r="DR589" s="143"/>
      <c r="EB589" s="143"/>
      <c r="EL589" s="143"/>
      <c r="EV589" s="143"/>
      <c r="FF589" s="143"/>
      <c r="FP589" s="143"/>
      <c r="FZ589" s="143"/>
      <c r="GJ589" s="143"/>
      <c r="GT589" s="143"/>
      <c r="HD589" s="143"/>
      <c r="HN589" s="143"/>
      <c r="HX589" s="143"/>
      <c r="IH589" s="143"/>
      <c r="IR589" s="143"/>
    </row>
    <row xmlns:x14ac="http://schemas.microsoft.com/office/spreadsheetml/2009/9/ac" r="590" s="3" customFormat="true" x14ac:dyDescent="0.25">
      <c r="A590" s="444"/>
      <c r="B590" s="143"/>
      <c r="L590" s="143"/>
      <c r="V590" s="143"/>
      <c r="AF590" s="143"/>
      <c r="AP590" s="143"/>
      <c r="AZ590" s="143"/>
      <c r="BA590" s="143"/>
      <c r="BB590" s="143"/>
      <c r="BC590" s="143"/>
      <c r="BD590" s="143"/>
      <c r="BE590" s="143"/>
      <c r="BF590" s="143"/>
      <c r="BG590" s="143"/>
      <c r="BJ590" s="143"/>
      <c r="BT590" s="143"/>
      <c r="CD590" s="143"/>
      <c r="CN590" s="143"/>
      <c r="CX590" s="143"/>
      <c r="DH590" s="143"/>
      <c r="DR590" s="143"/>
      <c r="EB590" s="143"/>
      <c r="EL590" s="143"/>
      <c r="EV590" s="143"/>
      <c r="FF590" s="143"/>
      <c r="FP590" s="143"/>
      <c r="FZ590" s="143"/>
      <c r="GJ590" s="143"/>
      <c r="GT590" s="143"/>
      <c r="HD590" s="143"/>
      <c r="HN590" s="143"/>
      <c r="HX590" s="143"/>
      <c r="IH590" s="143"/>
      <c r="IR590" s="143"/>
    </row>
    <row xmlns:x14ac="http://schemas.microsoft.com/office/spreadsheetml/2009/9/ac" r="591" s="3" customFormat="true" x14ac:dyDescent="0.25">
      <c r="A591" s="444"/>
      <c r="B591" s="143"/>
      <c r="L591" s="143"/>
      <c r="V591" s="143"/>
      <c r="AF591" s="143"/>
      <c r="AP591" s="143"/>
      <c r="AZ591" s="143"/>
      <c r="BA591" s="143"/>
      <c r="BB591" s="143"/>
      <c r="BC591" s="143"/>
      <c r="BD591" s="143"/>
      <c r="BE591" s="143"/>
      <c r="BF591" s="143"/>
      <c r="BG591" s="143"/>
      <c r="BJ591" s="143"/>
      <c r="BT591" s="143"/>
      <c r="CD591" s="143"/>
      <c r="CN591" s="143"/>
      <c r="CX591" s="143"/>
      <c r="DH591" s="143"/>
      <c r="DR591" s="143"/>
      <c r="EB591" s="143"/>
      <c r="EL591" s="143"/>
      <c r="EV591" s="143"/>
      <c r="FF591" s="143"/>
      <c r="FP591" s="143"/>
      <c r="FZ591" s="143"/>
      <c r="GJ591" s="143"/>
      <c r="GT591" s="143"/>
      <c r="HD591" s="143"/>
      <c r="HN591" s="143"/>
      <c r="HX591" s="143"/>
      <c r="IH591" s="143"/>
      <c r="IR591" s="143"/>
    </row>
    <row xmlns:x14ac="http://schemas.microsoft.com/office/spreadsheetml/2009/9/ac" r="592" s="3" customFormat="true" x14ac:dyDescent="0.25">
      <c r="A592" s="444"/>
      <c r="B592" s="143"/>
      <c r="L592" s="143"/>
      <c r="V592" s="143"/>
      <c r="AF592" s="143"/>
      <c r="AP592" s="143"/>
      <c r="AZ592" s="143"/>
      <c r="BA592" s="143"/>
      <c r="BB592" s="143"/>
      <c r="BC592" s="143"/>
      <c r="BD592" s="143"/>
      <c r="BE592" s="143"/>
      <c r="BF592" s="143"/>
      <c r="BG592" s="143"/>
      <c r="BJ592" s="143"/>
      <c r="BT592" s="143"/>
      <c r="CD592" s="143"/>
      <c r="CN592" s="143"/>
      <c r="CX592" s="143"/>
      <c r="DH592" s="143"/>
      <c r="DR592" s="143"/>
      <c r="EB592" s="143"/>
      <c r="EL592" s="143"/>
      <c r="EV592" s="143"/>
      <c r="FF592" s="143"/>
      <c r="FP592" s="143"/>
      <c r="FZ592" s="143"/>
      <c r="GJ592" s="143"/>
      <c r="GT592" s="143"/>
      <c r="HD592" s="143"/>
      <c r="HN592" s="143"/>
      <c r="HX592" s="143"/>
      <c r="IH592" s="143"/>
      <c r="IR592" s="143"/>
    </row>
    <row xmlns:x14ac="http://schemas.microsoft.com/office/spreadsheetml/2009/9/ac" r="593" s="3" customFormat="true" x14ac:dyDescent="0.25">
      <c r="A593" s="444"/>
      <c r="B593" s="143"/>
      <c r="L593" s="143"/>
      <c r="V593" s="143"/>
      <c r="AF593" s="143"/>
      <c r="AP593" s="143"/>
      <c r="AZ593" s="143"/>
      <c r="BA593" s="143"/>
      <c r="BB593" s="143"/>
      <c r="BC593" s="143"/>
      <c r="BD593" s="143"/>
      <c r="BE593" s="143"/>
      <c r="BF593" s="143"/>
      <c r="BG593" s="143"/>
      <c r="BJ593" s="143"/>
      <c r="BT593" s="143"/>
      <c r="CD593" s="143"/>
      <c r="CN593" s="143"/>
      <c r="CX593" s="143"/>
      <c r="DH593" s="143"/>
      <c r="DR593" s="143"/>
      <c r="EB593" s="143"/>
      <c r="EL593" s="143"/>
      <c r="EV593" s="143"/>
      <c r="FF593" s="143"/>
      <c r="FP593" s="143"/>
      <c r="FZ593" s="143"/>
      <c r="GJ593" s="143"/>
      <c r="GT593" s="143"/>
      <c r="HD593" s="143"/>
      <c r="HN593" s="143"/>
      <c r="HX593" s="143"/>
      <c r="IH593" s="143"/>
      <c r="IR593" s="143"/>
    </row>
    <row xmlns:x14ac="http://schemas.microsoft.com/office/spreadsheetml/2009/9/ac" r="594" s="3" customFormat="true" x14ac:dyDescent="0.25">
      <c r="A594" s="444"/>
      <c r="B594" s="143"/>
      <c r="L594" s="143"/>
      <c r="V594" s="143"/>
      <c r="AF594" s="143"/>
      <c r="AP594" s="143"/>
      <c r="AZ594" s="143"/>
      <c r="BA594" s="143"/>
      <c r="BB594" s="143"/>
      <c r="BC594" s="143"/>
      <c r="BD594" s="143"/>
      <c r="BE594" s="143"/>
      <c r="BF594" s="143"/>
      <c r="BG594" s="143"/>
      <c r="BJ594" s="143"/>
      <c r="BT594" s="143"/>
      <c r="CD594" s="143"/>
      <c r="CN594" s="143"/>
      <c r="CX594" s="143"/>
      <c r="DH594" s="143"/>
      <c r="DR594" s="143"/>
      <c r="EB594" s="143"/>
      <c r="EL594" s="143"/>
      <c r="EV594" s="143"/>
      <c r="FF594" s="143"/>
      <c r="FP594" s="143"/>
      <c r="FZ594" s="143"/>
      <c r="GJ594" s="143"/>
      <c r="GT594" s="143"/>
      <c r="HD594" s="143"/>
      <c r="HN594" s="143"/>
      <c r="HX594" s="143"/>
      <c r="IH594" s="143"/>
      <c r="IR594" s="143"/>
    </row>
    <row xmlns:x14ac="http://schemas.microsoft.com/office/spreadsheetml/2009/9/ac" r="595" s="3" customFormat="true" x14ac:dyDescent="0.25">
      <c r="A595" s="444"/>
      <c r="B595" s="143"/>
      <c r="L595" s="143"/>
      <c r="V595" s="143"/>
      <c r="AF595" s="143"/>
      <c r="AP595" s="143"/>
      <c r="AZ595" s="143"/>
      <c r="BA595" s="143"/>
      <c r="BB595" s="143"/>
      <c r="BC595" s="143"/>
      <c r="BD595" s="143"/>
      <c r="BE595" s="143"/>
      <c r="BF595" s="143"/>
      <c r="BG595" s="143"/>
      <c r="BJ595" s="143"/>
      <c r="BT595" s="143"/>
      <c r="CD595" s="143"/>
      <c r="CN595" s="143"/>
      <c r="CX595" s="143"/>
      <c r="DH595" s="143"/>
      <c r="DR595" s="143"/>
      <c r="EB595" s="143"/>
      <c r="EL595" s="143"/>
      <c r="EV595" s="143"/>
      <c r="FF595" s="143"/>
      <c r="FP595" s="143"/>
      <c r="FZ595" s="143"/>
      <c r="GJ595" s="143"/>
      <c r="GT595" s="143"/>
      <c r="HD595" s="143"/>
      <c r="HN595" s="143"/>
      <c r="HX595" s="143"/>
      <c r="IH595" s="143"/>
      <c r="IR595" s="143"/>
    </row>
    <row xmlns:x14ac="http://schemas.microsoft.com/office/spreadsheetml/2009/9/ac" r="596" s="3" customFormat="true" x14ac:dyDescent="0.25">
      <c r="A596" s="444"/>
      <c r="B596" s="143"/>
      <c r="L596" s="143"/>
      <c r="V596" s="143"/>
      <c r="AF596" s="143"/>
      <c r="AP596" s="143"/>
      <c r="AZ596" s="143"/>
      <c r="BA596" s="143"/>
      <c r="BB596" s="143"/>
      <c r="BC596" s="143"/>
      <c r="BD596" s="143"/>
      <c r="BE596" s="143"/>
      <c r="BF596" s="143"/>
      <c r="BG596" s="143"/>
      <c r="BJ596" s="143"/>
      <c r="BT596" s="143"/>
      <c r="CD596" s="143"/>
      <c r="CN596" s="143"/>
      <c r="CX596" s="143"/>
      <c r="DH596" s="143"/>
      <c r="DR596" s="143"/>
      <c r="EB596" s="143"/>
      <c r="EL596" s="143"/>
      <c r="EV596" s="143"/>
      <c r="FF596" s="143"/>
      <c r="FP596" s="143"/>
      <c r="FZ596" s="143"/>
      <c r="GJ596" s="143"/>
      <c r="GT596" s="143"/>
      <c r="HD596" s="143"/>
      <c r="HN596" s="143"/>
      <c r="HX596" s="143"/>
      <c r="IH596" s="143"/>
      <c r="IR596" s="143"/>
    </row>
    <row xmlns:x14ac="http://schemas.microsoft.com/office/spreadsheetml/2009/9/ac" r="597" s="3" customFormat="true" x14ac:dyDescent="0.25">
      <c r="A597" s="444"/>
      <c r="B597" s="143"/>
      <c r="L597" s="143"/>
      <c r="V597" s="143"/>
      <c r="AF597" s="143"/>
      <c r="AP597" s="143"/>
      <c r="AZ597" s="143"/>
      <c r="BA597" s="143"/>
      <c r="BB597" s="143"/>
      <c r="BC597" s="143"/>
      <c r="BD597" s="143"/>
      <c r="BE597" s="143"/>
      <c r="BF597" s="143"/>
      <c r="BG597" s="143"/>
      <c r="BJ597" s="143"/>
      <c r="BT597" s="143"/>
      <c r="CD597" s="143"/>
      <c r="CN597" s="143"/>
      <c r="CX597" s="143"/>
      <c r="DH597" s="143"/>
      <c r="DR597" s="143"/>
      <c r="EB597" s="143"/>
      <c r="EL597" s="143"/>
      <c r="EV597" s="143"/>
      <c r="FF597" s="143"/>
      <c r="FP597" s="143"/>
      <c r="FZ597" s="143"/>
      <c r="GJ597" s="143"/>
      <c r="GT597" s="143"/>
      <c r="HD597" s="143"/>
      <c r="HN597" s="143"/>
      <c r="HX597" s="143"/>
      <c r="IH597" s="143"/>
      <c r="IR597" s="143"/>
    </row>
    <row xmlns:x14ac="http://schemas.microsoft.com/office/spreadsheetml/2009/9/ac" r="598" s="3" customFormat="true" x14ac:dyDescent="0.25">
      <c r="A598" s="444"/>
      <c r="B598" s="143"/>
      <c r="L598" s="143"/>
      <c r="V598" s="143"/>
      <c r="AF598" s="143"/>
      <c r="AP598" s="143"/>
      <c r="AZ598" s="143"/>
      <c r="BA598" s="143"/>
      <c r="BB598" s="143"/>
      <c r="BC598" s="143"/>
      <c r="BD598" s="143"/>
      <c r="BE598" s="143"/>
      <c r="BF598" s="143"/>
      <c r="BG598" s="143"/>
      <c r="BJ598" s="143"/>
      <c r="BT598" s="143"/>
      <c r="CD598" s="143"/>
      <c r="CN598" s="143"/>
      <c r="CX598" s="143"/>
      <c r="DH598" s="143"/>
      <c r="DR598" s="143"/>
      <c r="EB598" s="143"/>
      <c r="EL598" s="143"/>
      <c r="EV598" s="143"/>
      <c r="FF598" s="143"/>
      <c r="FP598" s="143"/>
      <c r="FZ598" s="143"/>
      <c r="GJ598" s="143"/>
      <c r="GT598" s="143"/>
      <c r="HD598" s="143"/>
      <c r="HN598" s="143"/>
      <c r="HX598" s="143"/>
      <c r="IH598" s="143"/>
      <c r="IR598" s="143"/>
    </row>
    <row xmlns:x14ac="http://schemas.microsoft.com/office/spreadsheetml/2009/9/ac" r="599" s="3" customFormat="true" x14ac:dyDescent="0.25">
      <c r="A599" s="444"/>
      <c r="B599" s="143"/>
      <c r="L599" s="143"/>
      <c r="V599" s="143"/>
      <c r="AF599" s="143"/>
      <c r="AP599" s="143"/>
      <c r="AZ599" s="143"/>
      <c r="BA599" s="143"/>
      <c r="BB599" s="143"/>
      <c r="BC599" s="143"/>
      <c r="BD599" s="143"/>
      <c r="BE599" s="143"/>
      <c r="BF599" s="143"/>
      <c r="BG599" s="143"/>
      <c r="BJ599" s="143"/>
      <c r="BT599" s="143"/>
      <c r="CD599" s="143"/>
      <c r="CN599" s="143"/>
      <c r="CX599" s="143"/>
      <c r="DH599" s="143"/>
      <c r="DR599" s="143"/>
      <c r="EB599" s="143"/>
      <c r="EL599" s="143"/>
      <c r="EV599" s="143"/>
      <c r="FF599" s="143"/>
      <c r="FP599" s="143"/>
      <c r="FZ599" s="143"/>
      <c r="GJ599" s="143"/>
      <c r="GT599" s="143"/>
      <c r="HD599" s="143"/>
      <c r="HN599" s="143"/>
      <c r="HX599" s="143"/>
      <c r="IH599" s="143"/>
      <c r="IR599" s="143"/>
    </row>
    <row xmlns:x14ac="http://schemas.microsoft.com/office/spreadsheetml/2009/9/ac" r="600" s="3" customFormat="true" x14ac:dyDescent="0.25">
      <c r="A600" s="444"/>
      <c r="B600" s="143"/>
      <c r="L600" s="143"/>
      <c r="V600" s="143"/>
      <c r="AF600" s="143"/>
      <c r="AP600" s="143"/>
      <c r="AZ600" s="143"/>
      <c r="BA600" s="143"/>
      <c r="BB600" s="143"/>
      <c r="BC600" s="143"/>
      <c r="BD600" s="143"/>
      <c r="BE600" s="143"/>
      <c r="BF600" s="143"/>
      <c r="BG600" s="143"/>
      <c r="BJ600" s="143"/>
      <c r="BT600" s="143"/>
      <c r="CD600" s="143"/>
      <c r="CN600" s="143"/>
      <c r="CX600" s="143"/>
      <c r="DH600" s="143"/>
      <c r="DR600" s="143"/>
      <c r="EB600" s="143"/>
      <c r="EL600" s="143"/>
      <c r="EV600" s="143"/>
      <c r="FF600" s="143"/>
      <c r="FP600" s="143"/>
      <c r="FZ600" s="143"/>
      <c r="GJ600" s="143"/>
      <c r="GT600" s="143"/>
      <c r="HD600" s="143"/>
      <c r="HN600" s="143"/>
      <c r="HX600" s="143"/>
      <c r="IH600" s="143"/>
      <c r="IR600" s="143"/>
    </row>
    <row xmlns:x14ac="http://schemas.microsoft.com/office/spreadsheetml/2009/9/ac" r="601" s="3" customFormat="true" x14ac:dyDescent="0.25">
      <c r="A601" s="444"/>
      <c r="B601" s="143"/>
      <c r="L601" s="143"/>
      <c r="V601" s="143"/>
      <c r="AF601" s="143"/>
      <c r="AP601" s="143"/>
      <c r="AZ601" s="143"/>
      <c r="BA601" s="143"/>
      <c r="BB601" s="143"/>
      <c r="BC601" s="143"/>
      <c r="BD601" s="143"/>
      <c r="BE601" s="143"/>
      <c r="BF601" s="143"/>
      <c r="BG601" s="143"/>
      <c r="BJ601" s="143"/>
      <c r="BT601" s="143"/>
      <c r="CD601" s="143"/>
      <c r="CN601" s="143"/>
      <c r="CX601" s="143"/>
      <c r="DH601" s="143"/>
      <c r="DR601" s="143"/>
      <c r="EB601" s="143"/>
      <c r="EL601" s="143"/>
      <c r="EV601" s="143"/>
      <c r="FF601" s="143"/>
      <c r="FP601" s="143"/>
      <c r="FZ601" s="143"/>
      <c r="GJ601" s="143"/>
      <c r="GT601" s="143"/>
      <c r="HD601" s="143"/>
      <c r="HN601" s="143"/>
      <c r="HX601" s="143"/>
      <c r="IH601" s="143"/>
      <c r="IR601" s="143"/>
    </row>
    <row xmlns:x14ac="http://schemas.microsoft.com/office/spreadsheetml/2009/9/ac" r="602" s="3" customFormat="true" x14ac:dyDescent="0.25">
      <c r="A602" s="444"/>
      <c r="B602" s="143"/>
      <c r="L602" s="143"/>
      <c r="V602" s="143"/>
      <c r="AF602" s="143"/>
      <c r="AP602" s="143"/>
      <c r="AZ602" s="143"/>
      <c r="BA602" s="143"/>
      <c r="BB602" s="143"/>
      <c r="BC602" s="143"/>
      <c r="BD602" s="143"/>
      <c r="BE602" s="143"/>
      <c r="BF602" s="143"/>
      <c r="BG602" s="143"/>
      <c r="BJ602" s="143"/>
      <c r="BT602" s="143"/>
      <c r="CD602" s="143"/>
      <c r="CN602" s="143"/>
      <c r="CX602" s="143"/>
      <c r="DH602" s="143"/>
      <c r="DR602" s="143"/>
      <c r="EB602" s="143"/>
      <c r="EL602" s="143"/>
      <c r="EV602" s="143"/>
      <c r="FF602" s="143"/>
      <c r="FP602" s="143"/>
      <c r="FZ602" s="143"/>
      <c r="GJ602" s="143"/>
      <c r="GT602" s="143"/>
      <c r="HD602" s="143"/>
      <c r="HN602" s="143"/>
      <c r="HX602" s="143"/>
      <c r="IH602" s="143"/>
      <c r="IR602" s="143"/>
    </row>
    <row xmlns:x14ac="http://schemas.microsoft.com/office/spreadsheetml/2009/9/ac" r="603" s="3" customFormat="true" x14ac:dyDescent="0.25">
      <c r="A603" s="444"/>
      <c r="B603" s="143"/>
      <c r="L603" s="143"/>
      <c r="V603" s="143"/>
      <c r="AF603" s="143"/>
      <c r="AP603" s="143"/>
      <c r="AZ603" s="143"/>
      <c r="BA603" s="143"/>
      <c r="BB603" s="143"/>
      <c r="BC603" s="143"/>
      <c r="BD603" s="143"/>
      <c r="BE603" s="143"/>
      <c r="BF603" s="143"/>
      <c r="BG603" s="143"/>
      <c r="BJ603" s="143"/>
      <c r="BT603" s="143"/>
      <c r="CD603" s="143"/>
      <c r="CN603" s="143"/>
      <c r="CX603" s="143"/>
      <c r="DH603" s="143"/>
      <c r="DR603" s="143"/>
      <c r="EB603" s="143"/>
      <c r="EL603" s="143"/>
      <c r="EV603" s="143"/>
      <c r="FF603" s="143"/>
      <c r="FP603" s="143"/>
      <c r="FZ603" s="143"/>
      <c r="GJ603" s="143"/>
      <c r="GT603" s="143"/>
      <c r="HD603" s="143"/>
      <c r="HN603" s="143"/>
      <c r="HX603" s="143"/>
      <c r="IH603" s="143"/>
      <c r="IR603" s="143"/>
    </row>
    <row xmlns:x14ac="http://schemas.microsoft.com/office/spreadsheetml/2009/9/ac" r="604" s="3" customFormat="true" x14ac:dyDescent="0.25">
      <c r="A604" s="444"/>
      <c r="B604" s="143"/>
      <c r="L604" s="143"/>
      <c r="V604" s="143"/>
      <c r="AF604" s="143"/>
      <c r="AP604" s="143"/>
      <c r="AZ604" s="143"/>
      <c r="BA604" s="143"/>
      <c r="BB604" s="143"/>
      <c r="BC604" s="143"/>
      <c r="BD604" s="143"/>
      <c r="BE604" s="143"/>
      <c r="BF604" s="143"/>
      <c r="BG604" s="143"/>
      <c r="BJ604" s="143"/>
      <c r="BT604" s="143"/>
      <c r="CD604" s="143"/>
      <c r="CN604" s="143"/>
      <c r="CX604" s="143"/>
      <c r="DH604" s="143"/>
      <c r="DR604" s="143"/>
      <c r="EB604" s="143"/>
      <c r="EL604" s="143"/>
      <c r="EV604" s="143"/>
      <c r="FF604" s="143"/>
      <c r="FP604" s="143"/>
      <c r="FZ604" s="143"/>
      <c r="GJ604" s="143"/>
      <c r="GT604" s="143"/>
      <c r="HD604" s="143"/>
      <c r="HN604" s="143"/>
      <c r="HX604" s="143"/>
      <c r="IH604" s="143"/>
      <c r="IR604" s="143"/>
    </row>
    <row xmlns:x14ac="http://schemas.microsoft.com/office/spreadsheetml/2009/9/ac" r="605" s="3" customFormat="true" x14ac:dyDescent="0.25">
      <c r="A605" s="444"/>
      <c r="B605" s="143"/>
      <c r="L605" s="143"/>
      <c r="V605" s="143"/>
      <c r="AF605" s="143"/>
      <c r="AP605" s="143"/>
      <c r="AZ605" s="143"/>
      <c r="BA605" s="143"/>
      <c r="BB605" s="143"/>
      <c r="BC605" s="143"/>
      <c r="BD605" s="143"/>
      <c r="BE605" s="143"/>
      <c r="BF605" s="143"/>
      <c r="BG605" s="143"/>
      <c r="BJ605" s="143"/>
      <c r="BT605" s="143"/>
      <c r="CD605" s="143"/>
      <c r="CN605" s="143"/>
      <c r="CX605" s="143"/>
      <c r="DH605" s="143"/>
      <c r="DR605" s="143"/>
      <c r="EB605" s="143"/>
      <c r="EL605" s="143"/>
      <c r="EV605" s="143"/>
      <c r="FF605" s="143"/>
      <c r="FP605" s="143"/>
      <c r="FZ605" s="143"/>
      <c r="GJ605" s="143"/>
      <c r="GT605" s="143"/>
      <c r="HD605" s="143"/>
      <c r="HN605" s="143"/>
      <c r="HX605" s="143"/>
      <c r="IH605" s="143"/>
      <c r="IR605" s="143"/>
    </row>
    <row xmlns:x14ac="http://schemas.microsoft.com/office/spreadsheetml/2009/9/ac" r="606" s="3" customFormat="true" x14ac:dyDescent="0.25">
      <c r="A606" s="444"/>
      <c r="B606" s="143"/>
      <c r="L606" s="143"/>
      <c r="V606" s="143"/>
      <c r="AF606" s="143"/>
      <c r="AP606" s="143"/>
      <c r="AZ606" s="143"/>
      <c r="BA606" s="143"/>
      <c r="BB606" s="143"/>
      <c r="BC606" s="143"/>
      <c r="BD606" s="143"/>
      <c r="BE606" s="143"/>
      <c r="BF606" s="143"/>
      <c r="BG606" s="143"/>
      <c r="BJ606" s="143"/>
      <c r="BT606" s="143"/>
      <c r="CD606" s="143"/>
      <c r="CN606" s="143"/>
      <c r="CX606" s="143"/>
      <c r="DH606" s="143"/>
      <c r="DR606" s="143"/>
      <c r="EB606" s="143"/>
      <c r="EL606" s="143"/>
      <c r="EV606" s="143"/>
      <c r="FF606" s="143"/>
      <c r="FP606" s="143"/>
      <c r="FZ606" s="143"/>
      <c r="GJ606" s="143"/>
      <c r="GT606" s="143"/>
      <c r="HD606" s="143"/>
      <c r="HN606" s="143"/>
      <c r="HX606" s="143"/>
      <c r="IH606" s="143"/>
      <c r="IR606" s="143"/>
    </row>
    <row xmlns:x14ac="http://schemas.microsoft.com/office/spreadsheetml/2009/9/ac" r="607" s="3" customFormat="true" x14ac:dyDescent="0.25">
      <c r="A607" s="444"/>
      <c r="B607" s="143"/>
      <c r="L607" s="143"/>
      <c r="V607" s="143"/>
      <c r="AF607" s="143"/>
      <c r="AP607" s="143"/>
      <c r="AZ607" s="143"/>
      <c r="BA607" s="143"/>
      <c r="BB607" s="143"/>
      <c r="BC607" s="143"/>
      <c r="BD607" s="143"/>
      <c r="BE607" s="143"/>
      <c r="BF607" s="143"/>
      <c r="BG607" s="143"/>
      <c r="BJ607" s="143"/>
      <c r="BT607" s="143"/>
      <c r="CD607" s="143"/>
      <c r="CN607" s="143"/>
      <c r="CX607" s="143"/>
      <c r="DH607" s="143"/>
      <c r="DR607" s="143"/>
      <c r="EB607" s="143"/>
      <c r="EL607" s="143"/>
      <c r="EV607" s="143"/>
      <c r="FF607" s="143"/>
      <c r="FP607" s="143"/>
      <c r="FZ607" s="143"/>
      <c r="GJ607" s="143"/>
      <c r="GT607" s="143"/>
      <c r="HD607" s="143"/>
      <c r="HN607" s="143"/>
      <c r="HX607" s="143"/>
      <c r="IH607" s="143"/>
      <c r="IR607" s="143"/>
    </row>
    <row xmlns:x14ac="http://schemas.microsoft.com/office/spreadsheetml/2009/9/ac" r="608" s="3" customFormat="true" x14ac:dyDescent="0.25">
      <c r="A608" s="444"/>
      <c r="B608" s="143"/>
      <c r="L608" s="143"/>
      <c r="V608" s="143"/>
      <c r="AF608" s="143"/>
      <c r="AP608" s="143"/>
      <c r="AZ608" s="143"/>
      <c r="BA608" s="143"/>
      <c r="BB608" s="143"/>
      <c r="BC608" s="143"/>
      <c r="BD608" s="143"/>
      <c r="BE608" s="143"/>
      <c r="BF608" s="143"/>
      <c r="BG608" s="143"/>
      <c r="BJ608" s="143"/>
      <c r="BT608" s="143"/>
      <c r="CD608" s="143"/>
      <c r="CN608" s="143"/>
      <c r="CX608" s="143"/>
      <c r="DH608" s="143"/>
      <c r="DR608" s="143"/>
      <c r="EB608" s="143"/>
      <c r="EL608" s="143"/>
      <c r="EV608" s="143"/>
      <c r="FF608" s="143"/>
      <c r="FP608" s="143"/>
      <c r="FZ608" s="143"/>
      <c r="GJ608" s="143"/>
      <c r="GT608" s="143"/>
      <c r="HD608" s="143"/>
      <c r="HN608" s="143"/>
      <c r="HX608" s="143"/>
      <c r="IH608" s="143"/>
      <c r="IR608" s="143"/>
    </row>
    <row xmlns:x14ac="http://schemas.microsoft.com/office/spreadsheetml/2009/9/ac" r="609" s="3" customFormat="true" x14ac:dyDescent="0.25">
      <c r="A609" s="444"/>
      <c r="B609" s="143"/>
      <c r="L609" s="143"/>
      <c r="V609" s="143"/>
      <c r="AF609" s="143"/>
      <c r="AP609" s="143"/>
      <c r="AZ609" s="143"/>
      <c r="BA609" s="143"/>
      <c r="BB609" s="143"/>
      <c r="BC609" s="143"/>
      <c r="BD609" s="143"/>
      <c r="BE609" s="143"/>
      <c r="BF609" s="143"/>
      <c r="BG609" s="143"/>
      <c r="BJ609" s="143"/>
      <c r="BT609" s="143"/>
      <c r="CD609" s="143"/>
      <c r="CN609" s="143"/>
      <c r="CX609" s="143"/>
      <c r="DH609" s="143"/>
      <c r="DR609" s="143"/>
      <c r="EB609" s="143"/>
      <c r="EL609" s="143"/>
      <c r="EV609" s="143"/>
      <c r="FF609" s="143"/>
      <c r="FP609" s="143"/>
      <c r="FZ609" s="143"/>
      <c r="GJ609" s="143"/>
      <c r="GT609" s="143"/>
      <c r="HD609" s="143"/>
      <c r="HN609" s="143"/>
      <c r="HX609" s="143"/>
      <c r="IH609" s="143"/>
      <c r="IR609" s="143"/>
    </row>
    <row xmlns:x14ac="http://schemas.microsoft.com/office/spreadsheetml/2009/9/ac" r="610" s="3" customFormat="true" x14ac:dyDescent="0.25">
      <c r="A610" s="444"/>
      <c r="B610" s="143"/>
      <c r="L610" s="143"/>
      <c r="V610" s="143"/>
      <c r="AF610" s="143"/>
      <c r="AP610" s="143"/>
      <c r="AZ610" s="143"/>
      <c r="BA610" s="143"/>
      <c r="BB610" s="143"/>
      <c r="BC610" s="143"/>
      <c r="BD610" s="143"/>
      <c r="BE610" s="143"/>
      <c r="BF610" s="143"/>
      <c r="BG610" s="143"/>
      <c r="BJ610" s="143"/>
      <c r="BT610" s="143"/>
      <c r="CD610" s="143"/>
      <c r="CN610" s="143"/>
      <c r="CX610" s="143"/>
      <c r="DH610" s="143"/>
      <c r="DR610" s="143"/>
      <c r="EB610" s="143"/>
      <c r="EL610" s="143"/>
      <c r="EV610" s="143"/>
      <c r="FF610" s="143"/>
      <c r="FP610" s="143"/>
      <c r="FZ610" s="143"/>
      <c r="GJ610" s="143"/>
      <c r="GT610" s="143"/>
      <c r="HD610" s="143"/>
      <c r="HN610" s="143"/>
      <c r="HX610" s="143"/>
      <c r="IH610" s="143"/>
      <c r="IR610" s="143"/>
    </row>
    <row xmlns:x14ac="http://schemas.microsoft.com/office/spreadsheetml/2009/9/ac" r="611" s="3" customFormat="true" x14ac:dyDescent="0.25">
      <c r="A611" s="444"/>
      <c r="B611" s="143"/>
      <c r="L611" s="143"/>
      <c r="V611" s="143"/>
      <c r="AF611" s="143"/>
      <c r="AP611" s="143"/>
      <c r="AZ611" s="143"/>
      <c r="BA611" s="143"/>
      <c r="BB611" s="143"/>
      <c r="BC611" s="143"/>
      <c r="BD611" s="143"/>
      <c r="BE611" s="143"/>
      <c r="BF611" s="143"/>
      <c r="BG611" s="143"/>
      <c r="BJ611" s="143"/>
      <c r="BT611" s="143"/>
      <c r="CD611" s="143"/>
      <c r="CN611" s="143"/>
      <c r="CX611" s="143"/>
      <c r="DH611" s="143"/>
      <c r="DR611" s="143"/>
      <c r="EB611" s="143"/>
      <c r="EL611" s="143"/>
      <c r="EV611" s="143"/>
      <c r="FF611" s="143"/>
      <c r="FP611" s="143"/>
      <c r="FZ611" s="143"/>
      <c r="GJ611" s="143"/>
      <c r="GT611" s="143"/>
      <c r="HD611" s="143"/>
      <c r="HN611" s="143"/>
      <c r="HX611" s="143"/>
      <c r="IH611" s="143"/>
      <c r="IR611" s="143"/>
    </row>
    <row xmlns:x14ac="http://schemas.microsoft.com/office/spreadsheetml/2009/9/ac" r="612" s="3" customFormat="true" x14ac:dyDescent="0.25">
      <c r="A612" s="444"/>
      <c r="B612" s="143"/>
      <c r="L612" s="143"/>
      <c r="V612" s="143"/>
      <c r="AF612" s="143"/>
      <c r="AP612" s="143"/>
      <c r="AZ612" s="143"/>
      <c r="BA612" s="143"/>
      <c r="BB612" s="143"/>
      <c r="BC612" s="143"/>
      <c r="BD612" s="143"/>
      <c r="BE612" s="143"/>
      <c r="BF612" s="143"/>
      <c r="BG612" s="143"/>
      <c r="BJ612" s="143"/>
      <c r="BT612" s="143"/>
      <c r="CD612" s="143"/>
      <c r="CN612" s="143"/>
      <c r="CX612" s="143"/>
      <c r="DH612" s="143"/>
      <c r="DR612" s="143"/>
      <c r="EB612" s="143"/>
      <c r="EL612" s="143"/>
      <c r="EV612" s="143"/>
      <c r="FF612" s="143"/>
      <c r="FP612" s="143"/>
      <c r="FZ612" s="143"/>
      <c r="GJ612" s="143"/>
      <c r="GT612" s="143"/>
      <c r="HD612" s="143"/>
      <c r="HN612" s="143"/>
      <c r="HX612" s="143"/>
      <c r="IH612" s="143"/>
      <c r="IR612" s="143"/>
    </row>
    <row xmlns:x14ac="http://schemas.microsoft.com/office/spreadsheetml/2009/9/ac" r="613" s="3" customFormat="true" x14ac:dyDescent="0.25">
      <c r="A613" s="444"/>
      <c r="B613" s="143"/>
      <c r="L613" s="143"/>
      <c r="V613" s="143"/>
      <c r="AF613" s="143"/>
      <c r="AP613" s="143"/>
      <c r="AZ613" s="143"/>
      <c r="BA613" s="143"/>
      <c r="BB613" s="143"/>
      <c r="BC613" s="143"/>
      <c r="BD613" s="143"/>
      <c r="BE613" s="143"/>
      <c r="BF613" s="143"/>
      <c r="BG613" s="143"/>
      <c r="BJ613" s="143"/>
      <c r="BT613" s="143"/>
      <c r="CD613" s="143"/>
      <c r="CN613" s="143"/>
      <c r="CX613" s="143"/>
      <c r="DH613" s="143"/>
      <c r="DR613" s="143"/>
      <c r="EB613" s="143"/>
      <c r="EL613" s="143"/>
      <c r="EV613" s="143"/>
      <c r="FF613" s="143"/>
      <c r="FP613" s="143"/>
      <c r="FZ613" s="143"/>
      <c r="GJ613" s="143"/>
      <c r="GT613" s="143"/>
      <c r="HD613" s="143"/>
      <c r="HN613" s="143"/>
      <c r="HX613" s="143"/>
      <c r="IH613" s="143"/>
      <c r="IR613" s="143"/>
    </row>
    <row xmlns:x14ac="http://schemas.microsoft.com/office/spreadsheetml/2009/9/ac" r="614" s="3" customFormat="true" x14ac:dyDescent="0.25">
      <c r="A614" s="444"/>
      <c r="B614" s="143"/>
      <c r="L614" s="143"/>
      <c r="V614" s="143"/>
      <c r="AF614" s="143"/>
      <c r="AP614" s="143"/>
      <c r="AZ614" s="143"/>
      <c r="BA614" s="143"/>
      <c r="BB614" s="143"/>
      <c r="BC614" s="143"/>
      <c r="BD614" s="143"/>
      <c r="BE614" s="143"/>
      <c r="BF614" s="143"/>
      <c r="BG614" s="143"/>
      <c r="BJ614" s="143"/>
      <c r="BT614" s="143"/>
      <c r="CD614" s="143"/>
      <c r="CN614" s="143"/>
      <c r="CX614" s="143"/>
      <c r="DH614" s="143"/>
      <c r="DR614" s="143"/>
      <c r="EB614" s="143"/>
      <c r="EL614" s="143"/>
      <c r="EV614" s="143"/>
      <c r="FF614" s="143"/>
      <c r="FP614" s="143"/>
      <c r="FZ614" s="143"/>
      <c r="GJ614" s="143"/>
      <c r="GT614" s="143"/>
      <c r="HD614" s="143"/>
      <c r="HN614" s="143"/>
      <c r="HX614" s="143"/>
      <c r="IH614" s="143"/>
      <c r="IR614" s="143"/>
    </row>
    <row xmlns:x14ac="http://schemas.microsoft.com/office/spreadsheetml/2009/9/ac" r="615" s="3" customFormat="true" x14ac:dyDescent="0.25">
      <c r="A615" s="444"/>
      <c r="B615" s="143"/>
      <c r="L615" s="143"/>
      <c r="V615" s="143"/>
      <c r="AF615" s="143"/>
      <c r="AP615" s="143"/>
      <c r="AZ615" s="143"/>
      <c r="BA615" s="143"/>
      <c r="BB615" s="143"/>
      <c r="BC615" s="143"/>
      <c r="BD615" s="143"/>
      <c r="BE615" s="143"/>
      <c r="BF615" s="143"/>
      <c r="BG615" s="143"/>
      <c r="BJ615" s="143"/>
      <c r="BT615" s="143"/>
      <c r="CD615" s="143"/>
      <c r="CN615" s="143"/>
      <c r="CX615" s="143"/>
      <c r="DH615" s="143"/>
      <c r="DR615" s="143"/>
      <c r="EB615" s="143"/>
      <c r="EL615" s="143"/>
      <c r="EV615" s="143"/>
      <c r="FF615" s="143"/>
      <c r="FP615" s="143"/>
      <c r="FZ615" s="143"/>
      <c r="GJ615" s="143"/>
      <c r="GT615" s="143"/>
      <c r="HD615" s="143"/>
      <c r="HN615" s="143"/>
      <c r="HX615" s="143"/>
      <c r="IH615" s="143"/>
      <c r="IR615" s="143"/>
    </row>
    <row xmlns:x14ac="http://schemas.microsoft.com/office/spreadsheetml/2009/9/ac" r="616" s="3" customFormat="true" x14ac:dyDescent="0.25">
      <c r="A616" s="444"/>
      <c r="B616" s="143"/>
      <c r="L616" s="143"/>
      <c r="V616" s="143"/>
      <c r="AF616" s="143"/>
      <c r="AP616" s="143"/>
      <c r="AZ616" s="143"/>
      <c r="BA616" s="143"/>
      <c r="BB616" s="143"/>
      <c r="BC616" s="143"/>
      <c r="BD616" s="143"/>
      <c r="BE616" s="143"/>
      <c r="BF616" s="143"/>
      <c r="BG616" s="143"/>
      <c r="BJ616" s="143"/>
      <c r="BT616" s="143"/>
      <c r="CD616" s="143"/>
      <c r="CN616" s="143"/>
      <c r="CX616" s="143"/>
      <c r="DH616" s="143"/>
      <c r="DR616" s="143"/>
      <c r="EB616" s="143"/>
      <c r="EL616" s="143"/>
      <c r="EV616" s="143"/>
      <c r="FF616" s="143"/>
      <c r="FP616" s="143"/>
      <c r="FZ616" s="143"/>
      <c r="GJ616" s="143"/>
      <c r="GT616" s="143"/>
      <c r="HD616" s="143"/>
      <c r="HN616" s="143"/>
      <c r="HX616" s="143"/>
      <c r="IH616" s="143"/>
      <c r="IR616" s="143"/>
    </row>
    <row xmlns:x14ac="http://schemas.microsoft.com/office/spreadsheetml/2009/9/ac" r="617" s="3" customFormat="true" x14ac:dyDescent="0.25">
      <c r="A617" s="444"/>
      <c r="B617" s="143"/>
      <c r="L617" s="143"/>
      <c r="V617" s="143"/>
      <c r="AF617" s="143"/>
      <c r="AP617" s="143"/>
      <c r="AZ617" s="143"/>
      <c r="BA617" s="143"/>
      <c r="BB617" s="143"/>
      <c r="BC617" s="143"/>
      <c r="BD617" s="143"/>
      <c r="BE617" s="143"/>
      <c r="BF617" s="143"/>
      <c r="BG617" s="143"/>
      <c r="BJ617" s="143"/>
      <c r="BT617" s="143"/>
      <c r="CD617" s="143"/>
      <c r="CN617" s="143"/>
      <c r="CX617" s="143"/>
      <c r="DH617" s="143"/>
      <c r="DR617" s="143"/>
      <c r="EB617" s="143"/>
      <c r="EL617" s="143"/>
      <c r="EV617" s="143"/>
      <c r="FF617" s="143"/>
      <c r="FP617" s="143"/>
      <c r="FZ617" s="143"/>
      <c r="GJ617" s="143"/>
      <c r="GT617" s="143"/>
      <c r="HD617" s="143"/>
      <c r="HN617" s="143"/>
      <c r="HX617" s="143"/>
      <c r="IH617" s="143"/>
      <c r="IR617" s="143"/>
    </row>
    <row xmlns:x14ac="http://schemas.microsoft.com/office/spreadsheetml/2009/9/ac" r="618" s="3" customFormat="true" x14ac:dyDescent="0.25">
      <c r="A618" s="444"/>
      <c r="B618" s="143"/>
      <c r="L618" s="143"/>
      <c r="V618" s="143"/>
      <c r="AF618" s="143"/>
      <c r="AP618" s="143"/>
      <c r="AZ618" s="143"/>
      <c r="BA618" s="143"/>
      <c r="BB618" s="143"/>
      <c r="BC618" s="143"/>
      <c r="BD618" s="143"/>
      <c r="BE618" s="143"/>
      <c r="BF618" s="143"/>
      <c r="BG618" s="143"/>
      <c r="BJ618" s="143"/>
      <c r="BT618" s="143"/>
      <c r="CD618" s="143"/>
      <c r="CN618" s="143"/>
      <c r="CX618" s="143"/>
      <c r="DH618" s="143"/>
      <c r="DR618" s="143"/>
      <c r="EB618" s="143"/>
      <c r="EL618" s="143"/>
      <c r="EV618" s="143"/>
      <c r="FF618" s="143"/>
      <c r="FP618" s="143"/>
      <c r="FZ618" s="143"/>
      <c r="GJ618" s="143"/>
      <c r="GT618" s="143"/>
      <c r="HD618" s="143"/>
      <c r="HN618" s="143"/>
      <c r="HX618" s="143"/>
      <c r="IH618" s="143"/>
      <c r="IR618" s="143"/>
    </row>
    <row xmlns:x14ac="http://schemas.microsoft.com/office/spreadsheetml/2009/9/ac" r="619" s="3" customFormat="true" x14ac:dyDescent="0.25">
      <c r="A619" s="444"/>
      <c r="B619" s="143"/>
      <c r="L619" s="143"/>
      <c r="V619" s="143"/>
      <c r="AF619" s="143"/>
      <c r="AP619" s="143"/>
      <c r="AZ619" s="143"/>
      <c r="BA619" s="143"/>
      <c r="BB619" s="143"/>
      <c r="BC619" s="143"/>
      <c r="BD619" s="143"/>
      <c r="BE619" s="143"/>
      <c r="BF619" s="143"/>
      <c r="BG619" s="143"/>
      <c r="BJ619" s="143"/>
      <c r="BT619" s="143"/>
      <c r="CD619" s="143"/>
      <c r="CN619" s="143"/>
      <c r="CX619" s="143"/>
      <c r="DH619" s="143"/>
      <c r="DR619" s="143"/>
      <c r="EB619" s="143"/>
      <c r="EL619" s="143"/>
      <c r="EV619" s="143"/>
      <c r="FF619" s="143"/>
      <c r="FP619" s="143"/>
      <c r="FZ619" s="143"/>
      <c r="GJ619" s="143"/>
      <c r="GT619" s="143"/>
      <c r="HD619" s="143"/>
      <c r="HN619" s="143"/>
      <c r="HX619" s="143"/>
      <c r="IH619" s="143"/>
      <c r="IR619" s="143"/>
    </row>
    <row xmlns:x14ac="http://schemas.microsoft.com/office/spreadsheetml/2009/9/ac" r="620" s="3" customFormat="true" x14ac:dyDescent="0.25">
      <c r="A620" s="444"/>
      <c r="B620" s="143"/>
      <c r="L620" s="143"/>
      <c r="V620" s="143"/>
      <c r="AF620" s="143"/>
      <c r="AP620" s="143"/>
      <c r="AZ620" s="143"/>
      <c r="BA620" s="143"/>
      <c r="BB620" s="143"/>
      <c r="BC620" s="143"/>
      <c r="BD620" s="143"/>
      <c r="BE620" s="143"/>
      <c r="BF620" s="143"/>
      <c r="BG620" s="143"/>
      <c r="BJ620" s="143"/>
      <c r="BT620" s="143"/>
      <c r="CD620" s="143"/>
      <c r="CN620" s="143"/>
      <c r="CX620" s="143"/>
      <c r="DH620" s="143"/>
      <c r="DR620" s="143"/>
      <c r="EB620" s="143"/>
      <c r="EL620" s="143"/>
      <c r="EV620" s="143"/>
      <c r="FF620" s="143"/>
      <c r="FP620" s="143"/>
      <c r="FZ620" s="143"/>
      <c r="GJ620" s="143"/>
      <c r="GT620" s="143"/>
      <c r="HD620" s="143"/>
      <c r="HN620" s="143"/>
      <c r="HX620" s="143"/>
      <c r="IH620" s="143"/>
      <c r="IR620" s="143"/>
    </row>
    <row xmlns:x14ac="http://schemas.microsoft.com/office/spreadsheetml/2009/9/ac" r="621" s="3" customFormat="true" x14ac:dyDescent="0.25">
      <c r="A621" s="444"/>
      <c r="B621" s="143"/>
      <c r="L621" s="143"/>
      <c r="V621" s="143"/>
      <c r="AF621" s="143"/>
      <c r="AP621" s="143"/>
      <c r="AZ621" s="143"/>
      <c r="BA621" s="143"/>
      <c r="BB621" s="143"/>
      <c r="BC621" s="143"/>
      <c r="BD621" s="143"/>
      <c r="BE621" s="143"/>
      <c r="BF621" s="143"/>
      <c r="BG621" s="143"/>
      <c r="BJ621" s="143"/>
      <c r="BT621" s="143"/>
      <c r="CD621" s="143"/>
      <c r="CN621" s="143"/>
      <c r="CX621" s="143"/>
      <c r="DH621" s="143"/>
      <c r="DR621" s="143"/>
      <c r="EB621" s="143"/>
      <c r="EL621" s="143"/>
      <c r="EV621" s="143"/>
      <c r="FF621" s="143"/>
      <c r="FP621" s="143"/>
      <c r="FZ621" s="143"/>
      <c r="GJ621" s="143"/>
      <c r="GT621" s="143"/>
      <c r="HD621" s="143"/>
      <c r="HN621" s="143"/>
      <c r="HX621" s="143"/>
      <c r="IH621" s="143"/>
      <c r="IR621" s="143"/>
    </row>
    <row xmlns:x14ac="http://schemas.microsoft.com/office/spreadsheetml/2009/9/ac" r="622" s="3" customFormat="true" x14ac:dyDescent="0.25">
      <c r="A622" s="444"/>
      <c r="B622" s="143"/>
      <c r="L622" s="143"/>
      <c r="V622" s="143"/>
      <c r="AF622" s="143"/>
      <c r="AP622" s="143"/>
      <c r="AZ622" s="143"/>
      <c r="BA622" s="143"/>
      <c r="BB622" s="143"/>
      <c r="BC622" s="143"/>
      <c r="BD622" s="143"/>
      <c r="BE622" s="143"/>
      <c r="BF622" s="143"/>
      <c r="BG622" s="143"/>
      <c r="BJ622" s="143"/>
      <c r="BT622" s="143"/>
      <c r="CD622" s="143"/>
      <c r="CN622" s="143"/>
      <c r="CX622" s="143"/>
      <c r="DH622" s="143"/>
      <c r="DR622" s="143"/>
      <c r="EB622" s="143"/>
      <c r="EL622" s="143"/>
      <c r="EV622" s="143"/>
      <c r="FF622" s="143"/>
      <c r="FP622" s="143"/>
      <c r="FZ622" s="143"/>
      <c r="GJ622" s="143"/>
      <c r="GT622" s="143"/>
      <c r="HD622" s="143"/>
      <c r="HN622" s="143"/>
      <c r="HX622" s="143"/>
      <c r="IH622" s="143"/>
      <c r="IR622" s="143"/>
    </row>
    <row xmlns:x14ac="http://schemas.microsoft.com/office/spreadsheetml/2009/9/ac" r="623" s="3" customFormat="true" x14ac:dyDescent="0.25">
      <c r="A623" s="444"/>
      <c r="B623" s="143"/>
      <c r="L623" s="143"/>
      <c r="V623" s="143"/>
      <c r="AF623" s="143"/>
      <c r="AP623" s="143"/>
      <c r="AZ623" s="143"/>
      <c r="BA623" s="143"/>
      <c r="BB623" s="143"/>
      <c r="BC623" s="143"/>
      <c r="BD623" s="143"/>
      <c r="BE623" s="143"/>
      <c r="BF623" s="143"/>
      <c r="BG623" s="143"/>
      <c r="BJ623" s="143"/>
      <c r="BT623" s="143"/>
      <c r="CD623" s="143"/>
      <c r="CN623" s="143"/>
      <c r="CX623" s="143"/>
      <c r="DH623" s="143"/>
      <c r="DR623" s="143"/>
      <c r="EB623" s="143"/>
      <c r="EL623" s="143"/>
      <c r="EV623" s="143"/>
      <c r="FF623" s="143"/>
      <c r="FP623" s="143"/>
      <c r="FZ623" s="143"/>
      <c r="GJ623" s="143"/>
      <c r="GT623" s="143"/>
      <c r="HD623" s="143"/>
      <c r="HN623" s="143"/>
      <c r="HX623" s="143"/>
      <c r="IH623" s="143"/>
      <c r="IR623" s="143"/>
    </row>
    <row xmlns:x14ac="http://schemas.microsoft.com/office/spreadsheetml/2009/9/ac" r="624" s="3" customFormat="true" x14ac:dyDescent="0.25">
      <c r="A624" s="444"/>
      <c r="B624" s="143"/>
      <c r="L624" s="143"/>
      <c r="V624" s="143"/>
      <c r="AF624" s="143"/>
      <c r="AP624" s="143"/>
      <c r="AZ624" s="143"/>
      <c r="BA624" s="143"/>
      <c r="BB624" s="143"/>
      <c r="BC624" s="143"/>
      <c r="BD624" s="143"/>
      <c r="BE624" s="143"/>
      <c r="BF624" s="143"/>
      <c r="BG624" s="143"/>
      <c r="BJ624" s="143"/>
      <c r="BT624" s="143"/>
      <c r="CD624" s="143"/>
      <c r="CN624" s="143"/>
      <c r="CX624" s="143"/>
      <c r="DH624" s="143"/>
      <c r="DR624" s="143"/>
      <c r="EB624" s="143"/>
      <c r="EL624" s="143"/>
      <c r="EV624" s="143"/>
      <c r="FF624" s="143"/>
      <c r="FP624" s="143"/>
      <c r="FZ624" s="143"/>
      <c r="GJ624" s="143"/>
      <c r="GT624" s="143"/>
      <c r="HD624" s="143"/>
      <c r="HN624" s="143"/>
      <c r="HX624" s="143"/>
      <c r="IH624" s="143"/>
      <c r="IR624" s="143"/>
    </row>
    <row xmlns:x14ac="http://schemas.microsoft.com/office/spreadsheetml/2009/9/ac" r="625" s="3" customFormat="true" x14ac:dyDescent="0.25">
      <c r="A625" s="444"/>
      <c r="B625" s="143"/>
      <c r="L625" s="143"/>
      <c r="V625" s="143"/>
      <c r="AF625" s="143"/>
      <c r="AP625" s="143"/>
      <c r="AZ625" s="143"/>
      <c r="BA625" s="143"/>
      <c r="BB625" s="143"/>
      <c r="BC625" s="143"/>
      <c r="BD625" s="143"/>
      <c r="BE625" s="143"/>
      <c r="BF625" s="143"/>
      <c r="BG625" s="143"/>
      <c r="BJ625" s="143"/>
      <c r="BT625" s="143"/>
      <c r="CD625" s="143"/>
      <c r="CN625" s="143"/>
      <c r="CX625" s="143"/>
      <c r="DH625" s="143"/>
      <c r="DR625" s="143"/>
      <c r="EB625" s="143"/>
      <c r="EL625" s="143"/>
      <c r="EV625" s="143"/>
      <c r="FF625" s="143"/>
      <c r="FP625" s="143"/>
      <c r="FZ625" s="143"/>
      <c r="GJ625" s="143"/>
      <c r="GT625" s="143"/>
      <c r="HD625" s="143"/>
      <c r="HN625" s="143"/>
      <c r="HX625" s="143"/>
      <c r="IH625" s="143"/>
      <c r="IR625" s="143"/>
    </row>
    <row xmlns:x14ac="http://schemas.microsoft.com/office/spreadsheetml/2009/9/ac" r="626" s="3" customFormat="true" x14ac:dyDescent="0.25">
      <c r="A626" s="444"/>
      <c r="B626" s="143"/>
      <c r="L626" s="143"/>
      <c r="V626" s="143"/>
      <c r="AF626" s="143"/>
      <c r="AP626" s="143"/>
      <c r="AZ626" s="143"/>
      <c r="BA626" s="143"/>
      <c r="BB626" s="143"/>
      <c r="BC626" s="143"/>
      <c r="BD626" s="143"/>
      <c r="BE626" s="143"/>
      <c r="BF626" s="143"/>
      <c r="BG626" s="143"/>
      <c r="BJ626" s="143"/>
      <c r="BT626" s="143"/>
      <c r="CD626" s="143"/>
      <c r="CN626" s="143"/>
      <c r="CX626" s="143"/>
      <c r="DH626" s="143"/>
      <c r="DR626" s="143"/>
      <c r="EB626" s="143"/>
      <c r="EL626" s="143"/>
      <c r="EV626" s="143"/>
      <c r="FF626" s="143"/>
      <c r="FP626" s="143"/>
      <c r="FZ626" s="143"/>
      <c r="GJ626" s="143"/>
      <c r="GT626" s="143"/>
      <c r="HD626" s="143"/>
      <c r="HN626" s="143"/>
      <c r="HX626" s="143"/>
      <c r="IH626" s="143"/>
      <c r="IR626" s="143"/>
    </row>
    <row xmlns:x14ac="http://schemas.microsoft.com/office/spreadsheetml/2009/9/ac" r="627" s="3" customFormat="true" x14ac:dyDescent="0.25">
      <c r="A627" s="444"/>
      <c r="B627" s="143"/>
      <c r="L627" s="143"/>
      <c r="V627" s="143"/>
      <c r="AF627" s="143"/>
      <c r="AP627" s="143"/>
      <c r="AZ627" s="143"/>
      <c r="BA627" s="143"/>
      <c r="BB627" s="143"/>
      <c r="BC627" s="143"/>
      <c r="BD627" s="143"/>
      <c r="BE627" s="143"/>
      <c r="BF627" s="143"/>
      <c r="BG627" s="143"/>
      <c r="BJ627" s="143"/>
      <c r="BT627" s="143"/>
      <c r="CD627" s="143"/>
      <c r="CN627" s="143"/>
      <c r="CX627" s="143"/>
      <c r="DH627" s="143"/>
      <c r="DR627" s="143"/>
      <c r="EB627" s="143"/>
      <c r="EL627" s="143"/>
      <c r="EV627" s="143"/>
      <c r="FF627" s="143"/>
      <c r="FP627" s="143"/>
      <c r="FZ627" s="143"/>
      <c r="GJ627" s="143"/>
      <c r="GT627" s="143"/>
      <c r="HD627" s="143"/>
      <c r="HN627" s="143"/>
      <c r="HX627" s="143"/>
      <c r="IH627" s="143"/>
      <c r="IR627" s="143"/>
    </row>
    <row xmlns:x14ac="http://schemas.microsoft.com/office/spreadsheetml/2009/9/ac" r="628" s="3" customFormat="true" x14ac:dyDescent="0.25">
      <c r="A628" s="444"/>
      <c r="B628" s="143"/>
      <c r="L628" s="143"/>
      <c r="V628" s="143"/>
      <c r="AF628" s="143"/>
      <c r="AP628" s="143"/>
      <c r="AZ628" s="143"/>
      <c r="BA628" s="143"/>
      <c r="BB628" s="143"/>
      <c r="BC628" s="143"/>
      <c r="BD628" s="143"/>
      <c r="BE628" s="143"/>
      <c r="BF628" s="143"/>
      <c r="BG628" s="143"/>
      <c r="BJ628" s="143"/>
      <c r="BT628" s="143"/>
      <c r="CD628" s="143"/>
      <c r="CN628" s="143"/>
      <c r="CX628" s="143"/>
      <c r="DH628" s="143"/>
      <c r="DR628" s="143"/>
      <c r="EB628" s="143"/>
      <c r="EL628" s="143"/>
      <c r="EV628" s="143"/>
      <c r="FF628" s="143"/>
      <c r="FP628" s="143"/>
      <c r="FZ628" s="143"/>
      <c r="GJ628" s="143"/>
      <c r="GT628" s="143"/>
      <c r="HD628" s="143"/>
      <c r="HN628" s="143"/>
      <c r="HX628" s="143"/>
      <c r="IH628" s="143"/>
      <c r="IR628" s="143"/>
    </row>
    <row xmlns:x14ac="http://schemas.microsoft.com/office/spreadsheetml/2009/9/ac" r="629" s="3" customFormat="true" x14ac:dyDescent="0.25">
      <c r="A629" s="444"/>
      <c r="B629" s="143"/>
      <c r="L629" s="143"/>
      <c r="V629" s="143"/>
      <c r="AF629" s="143"/>
      <c r="AP629" s="143"/>
      <c r="AZ629" s="143"/>
      <c r="BA629" s="143"/>
      <c r="BB629" s="143"/>
      <c r="BC629" s="143"/>
      <c r="BD629" s="143"/>
      <c r="BE629" s="143"/>
      <c r="BF629" s="143"/>
      <c r="BG629" s="143"/>
      <c r="BJ629" s="143"/>
      <c r="BT629" s="143"/>
      <c r="CD629" s="143"/>
      <c r="CN629" s="143"/>
      <c r="CX629" s="143"/>
      <c r="DH629" s="143"/>
      <c r="DR629" s="143"/>
      <c r="EB629" s="143"/>
      <c r="EL629" s="143"/>
      <c r="EV629" s="143"/>
      <c r="FF629" s="143"/>
      <c r="FP629" s="143"/>
      <c r="FZ629" s="143"/>
      <c r="GJ629" s="143"/>
      <c r="GT629" s="143"/>
      <c r="HD629" s="143"/>
      <c r="HN629" s="143"/>
      <c r="HX629" s="143"/>
      <c r="IH629" s="143"/>
      <c r="IR629" s="143"/>
    </row>
    <row xmlns:x14ac="http://schemas.microsoft.com/office/spreadsheetml/2009/9/ac" r="630" s="3" customFormat="true" x14ac:dyDescent="0.25">
      <c r="A630" s="444"/>
      <c r="B630" s="143"/>
      <c r="L630" s="143"/>
      <c r="V630" s="143"/>
      <c r="AF630" s="143"/>
      <c r="AP630" s="143"/>
      <c r="AZ630" s="143"/>
      <c r="BA630" s="143"/>
      <c r="BB630" s="143"/>
      <c r="BC630" s="143"/>
      <c r="BD630" s="143"/>
      <c r="BE630" s="143"/>
      <c r="BF630" s="143"/>
      <c r="BG630" s="143"/>
      <c r="BJ630" s="143"/>
      <c r="BT630" s="143"/>
      <c r="CD630" s="143"/>
      <c r="CN630" s="143"/>
      <c r="CX630" s="143"/>
      <c r="DH630" s="143"/>
      <c r="DR630" s="143"/>
      <c r="EB630" s="143"/>
      <c r="EL630" s="143"/>
      <c r="EV630" s="143"/>
      <c r="FF630" s="143"/>
      <c r="FP630" s="143"/>
      <c r="FZ630" s="143"/>
      <c r="GJ630" s="143"/>
      <c r="GT630" s="143"/>
      <c r="HD630" s="143"/>
      <c r="HN630" s="143"/>
      <c r="HX630" s="143"/>
      <c r="IH630" s="143"/>
      <c r="IR630" s="143"/>
    </row>
    <row xmlns:x14ac="http://schemas.microsoft.com/office/spreadsheetml/2009/9/ac" r="631" s="3" customFormat="true" x14ac:dyDescent="0.25">
      <c r="A631" s="444"/>
      <c r="B631" s="143"/>
      <c r="L631" s="143"/>
      <c r="V631" s="143"/>
      <c r="AF631" s="143"/>
      <c r="AP631" s="143"/>
      <c r="AZ631" s="143"/>
      <c r="BA631" s="143"/>
      <c r="BB631" s="143"/>
      <c r="BC631" s="143"/>
      <c r="BD631" s="143"/>
      <c r="BE631" s="143"/>
      <c r="BF631" s="143"/>
      <c r="BG631" s="143"/>
      <c r="BJ631" s="143"/>
      <c r="BT631" s="143"/>
      <c r="CD631" s="143"/>
      <c r="CN631" s="143"/>
      <c r="CX631" s="143"/>
      <c r="DH631" s="143"/>
      <c r="DR631" s="143"/>
      <c r="EB631" s="143"/>
      <c r="EL631" s="143"/>
      <c r="EV631" s="143"/>
      <c r="FF631" s="143"/>
      <c r="FP631" s="143"/>
      <c r="FZ631" s="143"/>
      <c r="GJ631" s="143"/>
      <c r="GT631" s="143"/>
      <c r="HD631" s="143"/>
      <c r="HN631" s="143"/>
      <c r="HX631" s="143"/>
      <c r="IH631" s="143"/>
      <c r="IR631" s="143"/>
    </row>
    <row xmlns:x14ac="http://schemas.microsoft.com/office/spreadsheetml/2009/9/ac" r="632" s="3" customFormat="true" x14ac:dyDescent="0.25">
      <c r="A632" s="444"/>
      <c r="B632" s="143"/>
      <c r="L632" s="143"/>
      <c r="V632" s="143"/>
      <c r="AF632" s="143"/>
      <c r="AP632" s="143"/>
      <c r="AZ632" s="143"/>
      <c r="BA632" s="143"/>
      <c r="BB632" s="143"/>
      <c r="BC632" s="143"/>
      <c r="BD632" s="143"/>
      <c r="BE632" s="143"/>
      <c r="BF632" s="143"/>
      <c r="BG632" s="143"/>
      <c r="BJ632" s="143"/>
      <c r="BT632" s="143"/>
      <c r="CD632" s="143"/>
      <c r="CN632" s="143"/>
      <c r="CX632" s="143"/>
      <c r="DH632" s="143"/>
      <c r="DR632" s="143"/>
      <c r="EB632" s="143"/>
      <c r="EL632" s="143"/>
      <c r="EV632" s="143"/>
      <c r="FF632" s="143"/>
      <c r="FP632" s="143"/>
      <c r="FZ632" s="143"/>
      <c r="GJ632" s="143"/>
      <c r="GT632" s="143"/>
      <c r="HD632" s="143"/>
      <c r="HN632" s="143"/>
      <c r="HX632" s="143"/>
      <c r="IH632" s="143"/>
      <c r="IR632" s="143"/>
    </row>
    <row xmlns:x14ac="http://schemas.microsoft.com/office/spreadsheetml/2009/9/ac" r="633" s="3" customFormat="true" x14ac:dyDescent="0.25">
      <c r="A633" s="444"/>
      <c r="B633" s="143"/>
      <c r="L633" s="143"/>
      <c r="V633" s="143"/>
      <c r="AF633" s="143"/>
      <c r="AP633" s="143"/>
      <c r="AZ633" s="143"/>
      <c r="BA633" s="143"/>
      <c r="BB633" s="143"/>
      <c r="BC633" s="143"/>
      <c r="BD633" s="143"/>
      <c r="BE633" s="143"/>
      <c r="BF633" s="143"/>
      <c r="BG633" s="143"/>
      <c r="BJ633" s="143"/>
      <c r="BT633" s="143"/>
      <c r="CD633" s="143"/>
      <c r="CN633" s="143"/>
      <c r="CX633" s="143"/>
      <c r="DH633" s="143"/>
      <c r="DR633" s="143"/>
      <c r="EB633" s="143"/>
      <c r="EL633" s="143"/>
      <c r="EV633" s="143"/>
      <c r="FF633" s="143"/>
      <c r="FP633" s="143"/>
      <c r="FZ633" s="143"/>
      <c r="GJ633" s="143"/>
      <c r="GT633" s="143"/>
      <c r="HD633" s="143"/>
      <c r="HN633" s="143"/>
      <c r="HX633" s="143"/>
      <c r="IH633" s="143"/>
      <c r="IR633" s="143"/>
    </row>
    <row xmlns:x14ac="http://schemas.microsoft.com/office/spreadsheetml/2009/9/ac" r="634" s="3" customFormat="true" x14ac:dyDescent="0.25">
      <c r="A634" s="444"/>
      <c r="B634" s="143"/>
      <c r="L634" s="143"/>
      <c r="V634" s="143"/>
      <c r="AF634" s="143"/>
      <c r="AP634" s="143"/>
      <c r="AZ634" s="143"/>
      <c r="BA634" s="143"/>
      <c r="BB634" s="143"/>
      <c r="BC634" s="143"/>
      <c r="BD634" s="143"/>
      <c r="BE634" s="143"/>
      <c r="BF634" s="143"/>
      <c r="BG634" s="143"/>
      <c r="BJ634" s="143"/>
      <c r="BT634" s="143"/>
      <c r="CD634" s="143"/>
      <c r="CN634" s="143"/>
      <c r="CX634" s="143"/>
      <c r="DH634" s="143"/>
      <c r="DR634" s="143"/>
      <c r="EB634" s="143"/>
      <c r="EL634" s="143"/>
      <c r="EV634" s="143"/>
      <c r="FF634" s="143"/>
      <c r="FP634" s="143"/>
      <c r="FZ634" s="143"/>
      <c r="GJ634" s="143"/>
      <c r="GT634" s="143"/>
      <c r="HD634" s="143"/>
      <c r="HN634" s="143"/>
      <c r="HX634" s="143"/>
      <c r="IH634" s="143"/>
      <c r="IR634" s="143"/>
    </row>
    <row xmlns:x14ac="http://schemas.microsoft.com/office/spreadsheetml/2009/9/ac" r="635" s="3" customFormat="true" x14ac:dyDescent="0.25">
      <c r="A635" s="444"/>
      <c r="B635" s="143"/>
      <c r="L635" s="143"/>
      <c r="V635" s="143"/>
      <c r="AF635" s="143"/>
      <c r="AP635" s="143"/>
      <c r="AZ635" s="143"/>
      <c r="BA635" s="143"/>
      <c r="BB635" s="143"/>
      <c r="BC635" s="143"/>
      <c r="BD635" s="143"/>
      <c r="BE635" s="143"/>
      <c r="BF635" s="143"/>
      <c r="BG635" s="143"/>
      <c r="BJ635" s="143"/>
      <c r="BT635" s="143"/>
      <c r="CD635" s="143"/>
      <c r="CN635" s="143"/>
      <c r="CX635" s="143"/>
      <c r="DH635" s="143"/>
      <c r="DR635" s="143"/>
      <c r="EB635" s="143"/>
      <c r="EL635" s="143"/>
      <c r="EV635" s="143"/>
      <c r="FF635" s="143"/>
      <c r="FP635" s="143"/>
      <c r="FZ635" s="143"/>
      <c r="GJ635" s="143"/>
      <c r="GT635" s="143"/>
      <c r="HD635" s="143"/>
      <c r="HN635" s="143"/>
      <c r="HX635" s="143"/>
      <c r="IH635" s="143"/>
      <c r="IR635" s="143"/>
    </row>
    <row xmlns:x14ac="http://schemas.microsoft.com/office/spreadsheetml/2009/9/ac" r="636" s="3" customFormat="true" x14ac:dyDescent="0.25">
      <c r="A636" s="444"/>
      <c r="B636" s="143"/>
      <c r="L636" s="143"/>
      <c r="V636" s="143"/>
      <c r="AF636" s="143"/>
      <c r="AP636" s="143"/>
      <c r="AZ636" s="143"/>
      <c r="BA636" s="143"/>
      <c r="BB636" s="143"/>
      <c r="BC636" s="143"/>
      <c r="BD636" s="143"/>
      <c r="BE636" s="143"/>
      <c r="BF636" s="143"/>
      <c r="BG636" s="143"/>
      <c r="BJ636" s="143"/>
      <c r="BT636" s="143"/>
      <c r="CD636" s="143"/>
      <c r="CN636" s="143"/>
      <c r="CX636" s="143"/>
      <c r="DH636" s="143"/>
      <c r="DR636" s="143"/>
      <c r="EB636" s="143"/>
      <c r="EL636" s="143"/>
      <c r="EV636" s="143"/>
      <c r="FF636" s="143"/>
      <c r="FP636" s="143"/>
      <c r="FZ636" s="143"/>
      <c r="GJ636" s="143"/>
      <c r="GT636" s="143"/>
      <c r="HD636" s="143"/>
      <c r="HN636" s="143"/>
      <c r="HX636" s="143"/>
      <c r="IH636" s="143"/>
      <c r="IR636" s="143"/>
    </row>
    <row xmlns:x14ac="http://schemas.microsoft.com/office/spreadsheetml/2009/9/ac" r="637" s="3" customFormat="true" x14ac:dyDescent="0.25">
      <c r="A637" s="444"/>
      <c r="B637" s="143"/>
      <c r="L637" s="143"/>
      <c r="V637" s="143"/>
      <c r="AF637" s="143"/>
      <c r="AP637" s="143"/>
      <c r="AZ637" s="143"/>
      <c r="BA637" s="143"/>
      <c r="BB637" s="143"/>
      <c r="BC637" s="143"/>
      <c r="BD637" s="143"/>
      <c r="BE637" s="143"/>
      <c r="BF637" s="143"/>
      <c r="BG637" s="143"/>
      <c r="BJ637" s="143"/>
      <c r="BT637" s="143"/>
      <c r="CD637" s="143"/>
      <c r="CN637" s="143"/>
      <c r="CX637" s="143"/>
      <c r="DH637" s="143"/>
      <c r="DR637" s="143"/>
      <c r="EB637" s="143"/>
      <c r="EL637" s="143"/>
      <c r="EV637" s="143"/>
      <c r="FF637" s="143"/>
      <c r="FP637" s="143"/>
      <c r="FZ637" s="143"/>
      <c r="GJ637" s="143"/>
      <c r="GT637" s="143"/>
      <c r="HD637" s="143"/>
      <c r="HN637" s="143"/>
      <c r="HX637" s="143"/>
      <c r="IH637" s="143"/>
      <c r="IR637" s="143"/>
    </row>
    <row xmlns:x14ac="http://schemas.microsoft.com/office/spreadsheetml/2009/9/ac" r="638" s="3" customFormat="true" x14ac:dyDescent="0.25">
      <c r="A638" s="444"/>
      <c r="B638" s="143"/>
      <c r="L638" s="143"/>
      <c r="V638" s="143"/>
      <c r="AF638" s="143"/>
      <c r="AP638" s="143"/>
      <c r="AZ638" s="143"/>
      <c r="BA638" s="143"/>
      <c r="BB638" s="143"/>
      <c r="BC638" s="143"/>
      <c r="BD638" s="143"/>
      <c r="BE638" s="143"/>
      <c r="BF638" s="143"/>
      <c r="BG638" s="143"/>
      <c r="BJ638" s="143"/>
      <c r="BT638" s="143"/>
      <c r="CD638" s="143"/>
      <c r="CN638" s="143"/>
      <c r="CX638" s="143"/>
      <c r="DH638" s="143"/>
      <c r="DR638" s="143"/>
      <c r="EB638" s="143"/>
      <c r="EL638" s="143"/>
      <c r="EV638" s="143"/>
      <c r="FF638" s="143"/>
      <c r="FP638" s="143"/>
      <c r="FZ638" s="143"/>
      <c r="GJ638" s="143"/>
      <c r="GT638" s="143"/>
      <c r="HD638" s="143"/>
      <c r="HN638" s="143"/>
      <c r="HX638" s="143"/>
      <c r="IH638" s="143"/>
      <c r="IR638" s="143"/>
    </row>
    <row xmlns:x14ac="http://schemas.microsoft.com/office/spreadsheetml/2009/9/ac" r="639" s="3" customFormat="true" x14ac:dyDescent="0.25">
      <c r="A639" s="444"/>
      <c r="B639" s="143"/>
      <c r="L639" s="143"/>
      <c r="V639" s="143"/>
      <c r="AF639" s="143"/>
      <c r="AP639" s="143"/>
      <c r="AZ639" s="143"/>
      <c r="BA639" s="143"/>
      <c r="BB639" s="143"/>
      <c r="BC639" s="143"/>
      <c r="BD639" s="143"/>
      <c r="BE639" s="143"/>
      <c r="BF639" s="143"/>
      <c r="BG639" s="143"/>
      <c r="BJ639" s="143"/>
      <c r="BT639" s="143"/>
      <c r="CD639" s="143"/>
      <c r="CN639" s="143"/>
      <c r="CX639" s="143"/>
      <c r="DH639" s="143"/>
      <c r="DR639" s="143"/>
      <c r="EB639" s="143"/>
      <c r="EL639" s="143"/>
      <c r="EV639" s="143"/>
      <c r="FF639" s="143"/>
      <c r="FP639" s="143"/>
      <c r="FZ639" s="143"/>
      <c r="GJ639" s="143"/>
      <c r="GT639" s="143"/>
      <c r="HD639" s="143"/>
      <c r="HN639" s="143"/>
      <c r="HX639" s="143"/>
      <c r="IH639" s="143"/>
      <c r="IR639" s="143"/>
    </row>
    <row xmlns:x14ac="http://schemas.microsoft.com/office/spreadsheetml/2009/9/ac" r="640" s="3" customFormat="true" x14ac:dyDescent="0.25">
      <c r="A640" s="444"/>
      <c r="B640" s="143"/>
      <c r="L640" s="143"/>
      <c r="V640" s="143"/>
      <c r="AF640" s="143"/>
      <c r="AP640" s="143"/>
      <c r="AZ640" s="143"/>
      <c r="BA640" s="143"/>
      <c r="BB640" s="143"/>
      <c r="BC640" s="143"/>
      <c r="BD640" s="143"/>
      <c r="BE640" s="143"/>
      <c r="BF640" s="143"/>
      <c r="BG640" s="143"/>
      <c r="BJ640" s="143"/>
      <c r="BT640" s="143"/>
      <c r="CD640" s="143"/>
      <c r="CN640" s="143"/>
      <c r="CX640" s="143"/>
      <c r="DH640" s="143"/>
      <c r="DR640" s="143"/>
      <c r="EB640" s="143"/>
      <c r="EL640" s="143"/>
      <c r="EV640" s="143"/>
      <c r="FF640" s="143"/>
      <c r="FP640" s="143"/>
      <c r="FZ640" s="143"/>
      <c r="GJ640" s="143"/>
      <c r="GT640" s="143"/>
      <c r="HD640" s="143"/>
      <c r="HN640" s="143"/>
      <c r="HX640" s="143"/>
      <c r="IH640" s="143"/>
      <c r="IR640" s="143"/>
    </row>
  </sheetData>
  <mergeCells count="23">
    <mergeCell ref="FQ27:FW27"/>
    <mergeCell ref="GU27:HA27"/>
    <mergeCell ref="EM27:ES27"/>
    <mergeCell ref="EW27:FC27"/>
    <mergeCell ref="FG27:FM27"/>
    <mergeCell ref="GA27:GG27"/>
    <mergeCell ref="GK27:GQ27"/>
    <mergeCell ref="HE27:HK27"/>
    <mergeCell ref="A2:A3"/>
    <mergeCell ref="BK27:BQ27"/>
    <mergeCell ref="BA27:BG27"/>
    <mergeCell ref="C27:I27"/>
    <mergeCell ref="M27:S27"/>
    <mergeCell ref="W27:AC27"/>
    <mergeCell ref="AG27:AM27"/>
    <mergeCell ref="AQ27:AW27"/>
    <mergeCell ref="EC27:EI27"/>
    <mergeCell ref="BU27:CA27"/>
    <mergeCell ref="CO27:CU27"/>
    <mergeCell ref="CE27:CK27"/>
    <mergeCell ref="CY27:DE27"/>
    <mergeCell ref="DS27:DY27"/>
    <mergeCell ref="DI27:DO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66</vt:i4>
      </vt:variant>
    </vt:vector>
  </HeadingPairs>
  <TitlesOfParts>
    <vt:vector size="7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2024-04-24T06:18:01Z</dcterms:modified>
</cp:coreProperties>
</file>